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学連HP\1125\"/>
    </mc:Choice>
  </mc:AlternateContent>
  <xr:revisionPtr revIDLastSave="0" documentId="13_ncr:1_{862CACDE-86E8-4CA0-A40F-CB3EB0304B04}" xr6:coauthVersionLast="47" xr6:coauthVersionMax="47" xr10:uidLastSave="{00000000-0000-0000-0000-000000000000}"/>
  <workbookProtection workbookAlgorithmName="SHA-512" workbookHashValue="ARprB/EDsWhCM20VHzgh9RhKdwwHMMo/b8g9ezQmpEZ4N+CNRzHX7Jxln7Qbhb3sbkbvMqfIgMFzRKjXuuziwQ==" workbookSaltValue="TGfXTgi5tIXLEJr4IoWa8A==" workbookSpinCount="100000" lockStructure="1"/>
  <bookViews>
    <workbookView xWindow="-108" yWindow="-108" windowWidth="26136" windowHeight="16776" xr2:uid="{BEBB4945-0004-41E9-9FC9-5CD7BCD3E298}"/>
  </bookViews>
  <sheets>
    <sheet name="①申込書" sheetId="2" r:id="rId1"/>
    <sheet name="②男子申込" sheetId="8" r:id="rId2"/>
    <sheet name="産経提出用(男子)" sheetId="9" state="hidden" r:id="rId3"/>
    <sheet name="③女子申込" sheetId="14" r:id="rId4"/>
    <sheet name="産経提出用(女子)" sheetId="15" state="hidden" r:id="rId5"/>
    <sheet name="④確認表" sheetId="5" r:id="rId6"/>
    <sheet name="男子登録情報" sheetId="3" state="hidden" r:id="rId7"/>
    <sheet name="女子登録情報" sheetId="7" state="hidden" r:id="rId8"/>
    <sheet name="リスト" sheetId="1" state="hidden" r:id="rId9"/>
    <sheet name="syozoku" sheetId="18" state="hidden" r:id="rId10"/>
  </sheets>
  <definedNames>
    <definedName name="_xlnm._FilterDatabase" localSheetId="7" hidden="1">女子登録情報!$A$1:$I$1069</definedName>
    <definedName name="_xlnm._FilterDatabase" localSheetId="6" hidden="1">男子登録情報!$A$1:$I$1932</definedName>
    <definedName name="_xlnm.Print_Area" localSheetId="1">②男子申込!$B$1:$AH$59</definedName>
    <definedName name="_xlnm.Print_Area" localSheetId="3">③女子申込!$B$1:$AH$59</definedName>
    <definedName name="_xlnm.Print_Area" localSheetId="5">④確認表!$B$2:$I$5</definedName>
    <definedName name="ﾍﾞｽﾄﾀｲﾑ実施年">リスト!$B$2:$B$3</definedName>
    <definedName name="血液型">リスト!$G$2:$G$5</definedName>
    <definedName name="所属">OFFSET(リスト!$A$2,0,0,COUNTA(リスト!$A:$A)-1)</definedName>
    <definedName name="女子ﾍﾞｽﾄﾀｲﾑ距離">OFFSET(リスト!$E$2,0,0,COUNTA(リスト!$E:$E)-1)</definedName>
    <definedName name="男子ﾍﾞｽﾄﾀｲﾑ距離">OFFSET(リスト!$C$2,0,0,COUNTA(リスト!$C:$C)-1)</definedName>
    <definedName name="都道府県">OFFSET(リスト!$H$2,0,0,COUNTA(リスト!$H:$H)-1)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2" i="3" l="1"/>
  <c r="T3" i="3"/>
  <c r="T3" i="7"/>
  <c r="T4" i="7"/>
  <c r="T5" i="7"/>
  <c r="T6" i="7"/>
  <c r="T7" i="7"/>
  <c r="T8" i="7"/>
  <c r="T9" i="7"/>
  <c r="T10" i="7"/>
  <c r="T11" i="7"/>
  <c r="T12" i="7"/>
  <c r="T13" i="7"/>
  <c r="T14" i="7"/>
  <c r="T15" i="7"/>
  <c r="T16" i="7"/>
  <c r="T17" i="7"/>
  <c r="T18" i="7"/>
  <c r="T19" i="7"/>
  <c r="T20" i="7"/>
  <c r="T21" i="7"/>
  <c r="T22" i="7"/>
  <c r="T23" i="7"/>
  <c r="T24" i="7"/>
  <c r="T25" i="7"/>
  <c r="T26" i="7"/>
  <c r="T27" i="7"/>
  <c r="T28" i="7"/>
  <c r="T29" i="7"/>
  <c r="T30" i="7"/>
  <c r="T31" i="7"/>
  <c r="T32" i="7"/>
  <c r="T33" i="7"/>
  <c r="T34" i="7"/>
  <c r="T35" i="7"/>
  <c r="T36" i="7"/>
  <c r="T37" i="7"/>
  <c r="T38" i="7"/>
  <c r="T39" i="7"/>
  <c r="T40" i="7"/>
  <c r="T41" i="7"/>
  <c r="T42" i="7"/>
  <c r="T43" i="7"/>
  <c r="T44" i="7"/>
  <c r="T45" i="7"/>
  <c r="T46" i="7"/>
  <c r="T47" i="7"/>
  <c r="T48" i="7"/>
  <c r="T49" i="7"/>
  <c r="T50" i="7"/>
  <c r="T51" i="7"/>
  <c r="T52" i="7"/>
  <c r="T53" i="7"/>
  <c r="T54" i="7"/>
  <c r="T55" i="7"/>
  <c r="T56" i="7"/>
  <c r="T57" i="7"/>
  <c r="T58" i="7"/>
  <c r="T59" i="7"/>
  <c r="T60" i="7"/>
  <c r="T61" i="7"/>
  <c r="T62" i="7"/>
  <c r="T63" i="7"/>
  <c r="T64" i="7"/>
  <c r="T65" i="7"/>
  <c r="T66" i="7"/>
  <c r="T67" i="7"/>
  <c r="T68" i="7"/>
  <c r="T69" i="7"/>
  <c r="T70" i="7"/>
  <c r="T71" i="7"/>
  <c r="T72" i="7"/>
  <c r="T73" i="7"/>
  <c r="T74" i="7"/>
  <c r="T75" i="7"/>
  <c r="T76" i="7"/>
  <c r="T77" i="7"/>
  <c r="T78" i="7"/>
  <c r="T79" i="7"/>
  <c r="T80" i="7"/>
  <c r="T81" i="7"/>
  <c r="T82" i="7"/>
  <c r="T83" i="7"/>
  <c r="T84" i="7"/>
  <c r="T85" i="7"/>
  <c r="T86" i="7"/>
  <c r="T87" i="7"/>
  <c r="T88" i="7"/>
  <c r="T89" i="7"/>
  <c r="T90" i="7"/>
  <c r="T91" i="7"/>
  <c r="T92" i="7"/>
  <c r="T93" i="7"/>
  <c r="T94" i="7"/>
  <c r="T95" i="7"/>
  <c r="T96" i="7"/>
  <c r="T97" i="7"/>
  <c r="T98" i="7"/>
  <c r="T99" i="7"/>
  <c r="T100" i="7"/>
  <c r="T101" i="7"/>
  <c r="T102" i="7"/>
  <c r="T103" i="7"/>
  <c r="T104" i="7"/>
  <c r="T105" i="7"/>
  <c r="T106" i="7"/>
  <c r="T107" i="7"/>
  <c r="T108" i="7"/>
  <c r="T109" i="7"/>
  <c r="T110" i="7"/>
  <c r="T111" i="7"/>
  <c r="T112" i="7"/>
  <c r="T113" i="7"/>
  <c r="T114" i="7"/>
  <c r="T115" i="7"/>
  <c r="T116" i="7"/>
  <c r="T117" i="7"/>
  <c r="T118" i="7"/>
  <c r="T119" i="7"/>
  <c r="T120" i="7"/>
  <c r="T121" i="7"/>
  <c r="T122" i="7"/>
  <c r="T123" i="7"/>
  <c r="T124" i="7"/>
  <c r="T125" i="7"/>
  <c r="T126" i="7"/>
  <c r="T127" i="7"/>
  <c r="T128" i="7"/>
  <c r="T129" i="7"/>
  <c r="T130" i="7"/>
  <c r="T131" i="7"/>
  <c r="T132" i="7"/>
  <c r="T133" i="7"/>
  <c r="T134" i="7"/>
  <c r="T135" i="7"/>
  <c r="T136" i="7"/>
  <c r="T137" i="7"/>
  <c r="T138" i="7"/>
  <c r="T139" i="7"/>
  <c r="T140" i="7"/>
  <c r="T141" i="7"/>
  <c r="T142" i="7"/>
  <c r="T143" i="7"/>
  <c r="T144" i="7"/>
  <c r="T145" i="7"/>
  <c r="T146" i="7"/>
  <c r="T147" i="7"/>
  <c r="T148" i="7"/>
  <c r="T149" i="7"/>
  <c r="T150" i="7"/>
  <c r="T151" i="7"/>
  <c r="T152" i="7"/>
  <c r="T153" i="7"/>
  <c r="T154" i="7"/>
  <c r="T155" i="7"/>
  <c r="T156" i="7"/>
  <c r="T157" i="7"/>
  <c r="T158" i="7"/>
  <c r="T159" i="7"/>
  <c r="T160" i="7"/>
  <c r="T161" i="7"/>
  <c r="T162" i="7"/>
  <c r="T163" i="7"/>
  <c r="T164" i="7"/>
  <c r="T165" i="7"/>
  <c r="T166" i="7"/>
  <c r="T167" i="7"/>
  <c r="T168" i="7"/>
  <c r="T169" i="7"/>
  <c r="T170" i="7"/>
  <c r="T171" i="7"/>
  <c r="T172" i="7"/>
  <c r="T173" i="7"/>
  <c r="T174" i="7"/>
  <c r="T175" i="7"/>
  <c r="T176" i="7"/>
  <c r="T177" i="7"/>
  <c r="T178" i="7"/>
  <c r="T179" i="7"/>
  <c r="T180" i="7"/>
  <c r="T181" i="7"/>
  <c r="T182" i="7"/>
  <c r="T183" i="7"/>
  <c r="T184" i="7"/>
  <c r="T185" i="7"/>
  <c r="T186" i="7"/>
  <c r="T187" i="7"/>
  <c r="T188" i="7"/>
  <c r="T189" i="7"/>
  <c r="T190" i="7"/>
  <c r="T191" i="7"/>
  <c r="T192" i="7"/>
  <c r="T193" i="7"/>
  <c r="T194" i="7"/>
  <c r="T195" i="7"/>
  <c r="T196" i="7"/>
  <c r="T197" i="7"/>
  <c r="T198" i="7"/>
  <c r="T199" i="7"/>
  <c r="T200" i="7"/>
  <c r="T201" i="7"/>
  <c r="T202" i="7"/>
  <c r="T203" i="7"/>
  <c r="T204" i="7"/>
  <c r="T205" i="7"/>
  <c r="T206" i="7"/>
  <c r="T207" i="7"/>
  <c r="T208" i="7"/>
  <c r="T209" i="7"/>
  <c r="T210" i="7"/>
  <c r="T211" i="7"/>
  <c r="T212" i="7"/>
  <c r="T213" i="7"/>
  <c r="T214" i="7"/>
  <c r="T215" i="7"/>
  <c r="T216" i="7"/>
  <c r="T217" i="7"/>
  <c r="T218" i="7"/>
  <c r="T219" i="7"/>
  <c r="T220" i="7"/>
  <c r="T221" i="7"/>
  <c r="T222" i="7"/>
  <c r="T223" i="7"/>
  <c r="T224" i="7"/>
  <c r="T225" i="7"/>
  <c r="T226" i="7"/>
  <c r="T227" i="7"/>
  <c r="T228" i="7"/>
  <c r="T229" i="7"/>
  <c r="T230" i="7"/>
  <c r="T231" i="7"/>
  <c r="T232" i="7"/>
  <c r="T233" i="7"/>
  <c r="T234" i="7"/>
  <c r="T235" i="7"/>
  <c r="T236" i="7"/>
  <c r="T237" i="7"/>
  <c r="T238" i="7"/>
  <c r="T239" i="7"/>
  <c r="T240" i="7"/>
  <c r="T241" i="7"/>
  <c r="T242" i="7"/>
  <c r="T243" i="7"/>
  <c r="T244" i="7"/>
  <c r="T245" i="7"/>
  <c r="T246" i="7"/>
  <c r="T247" i="7"/>
  <c r="T248" i="7"/>
  <c r="T249" i="7"/>
  <c r="T250" i="7"/>
  <c r="T251" i="7"/>
  <c r="T252" i="7"/>
  <c r="T253" i="7"/>
  <c r="T254" i="7"/>
  <c r="T255" i="7"/>
  <c r="T256" i="7"/>
  <c r="T257" i="7"/>
  <c r="T258" i="7"/>
  <c r="T259" i="7"/>
  <c r="T260" i="7"/>
  <c r="T261" i="7"/>
  <c r="T262" i="7"/>
  <c r="T263" i="7"/>
  <c r="T264" i="7"/>
  <c r="T265" i="7"/>
  <c r="T266" i="7"/>
  <c r="T267" i="7"/>
  <c r="T268" i="7"/>
  <c r="T269" i="7"/>
  <c r="T270" i="7"/>
  <c r="T271" i="7"/>
  <c r="T272" i="7"/>
  <c r="T273" i="7"/>
  <c r="T274" i="7"/>
  <c r="T275" i="7"/>
  <c r="T276" i="7"/>
  <c r="T277" i="7"/>
  <c r="T278" i="7"/>
  <c r="T279" i="7"/>
  <c r="T280" i="7"/>
  <c r="T281" i="7"/>
  <c r="T282" i="7"/>
  <c r="T283" i="7"/>
  <c r="T284" i="7"/>
  <c r="T285" i="7"/>
  <c r="T286" i="7"/>
  <c r="T287" i="7"/>
  <c r="T288" i="7"/>
  <c r="T289" i="7"/>
  <c r="T290" i="7"/>
  <c r="T291" i="7"/>
  <c r="T292" i="7"/>
  <c r="T293" i="7"/>
  <c r="T294" i="7"/>
  <c r="T295" i="7"/>
  <c r="T296" i="7"/>
  <c r="T297" i="7"/>
  <c r="T298" i="7"/>
  <c r="T299" i="7"/>
  <c r="T300" i="7"/>
  <c r="T301" i="7"/>
  <c r="T302" i="7"/>
  <c r="T303" i="7"/>
  <c r="T304" i="7"/>
  <c r="T305" i="7"/>
  <c r="T306" i="7"/>
  <c r="T307" i="7"/>
  <c r="T308" i="7"/>
  <c r="T309" i="7"/>
  <c r="T310" i="7"/>
  <c r="T311" i="7"/>
  <c r="T312" i="7"/>
  <c r="T313" i="7"/>
  <c r="T314" i="7"/>
  <c r="T315" i="7"/>
  <c r="T316" i="7"/>
  <c r="T317" i="7"/>
  <c r="T318" i="7"/>
  <c r="T319" i="7"/>
  <c r="T320" i="7"/>
  <c r="T321" i="7"/>
  <c r="T322" i="7"/>
  <c r="T323" i="7"/>
  <c r="T324" i="7"/>
  <c r="T325" i="7"/>
  <c r="T326" i="7"/>
  <c r="T327" i="7"/>
  <c r="T328" i="7"/>
  <c r="T329" i="7"/>
  <c r="T330" i="7"/>
  <c r="T331" i="7"/>
  <c r="T332" i="7"/>
  <c r="T333" i="7"/>
  <c r="T334" i="7"/>
  <c r="T335" i="7"/>
  <c r="T336" i="7"/>
  <c r="T337" i="7"/>
  <c r="T338" i="7"/>
  <c r="T339" i="7"/>
  <c r="T340" i="7"/>
  <c r="T341" i="7"/>
  <c r="T342" i="7"/>
  <c r="T343" i="7"/>
  <c r="T344" i="7"/>
  <c r="T345" i="7"/>
  <c r="T346" i="7"/>
  <c r="T347" i="7"/>
  <c r="T348" i="7"/>
  <c r="T349" i="7"/>
  <c r="T350" i="7"/>
  <c r="T351" i="7"/>
  <c r="T352" i="7"/>
  <c r="T353" i="7"/>
  <c r="T354" i="7"/>
  <c r="T355" i="7"/>
  <c r="T356" i="7"/>
  <c r="T357" i="7"/>
  <c r="T358" i="7"/>
  <c r="T359" i="7"/>
  <c r="T360" i="7"/>
  <c r="T361" i="7"/>
  <c r="T362" i="7"/>
  <c r="T363" i="7"/>
  <c r="T364" i="7"/>
  <c r="T365" i="7"/>
  <c r="T366" i="7"/>
  <c r="T367" i="7"/>
  <c r="T368" i="7"/>
  <c r="T369" i="7"/>
  <c r="T370" i="7"/>
  <c r="T371" i="7"/>
  <c r="T372" i="7"/>
  <c r="T373" i="7"/>
  <c r="T374" i="7"/>
  <c r="T375" i="7"/>
  <c r="T376" i="7"/>
  <c r="T377" i="7"/>
  <c r="T378" i="7"/>
  <c r="T379" i="7"/>
  <c r="T380" i="7"/>
  <c r="T381" i="7"/>
  <c r="T382" i="7"/>
  <c r="T383" i="7"/>
  <c r="T384" i="7"/>
  <c r="T385" i="7"/>
  <c r="T386" i="7"/>
  <c r="T387" i="7"/>
  <c r="T388" i="7"/>
  <c r="T389" i="7"/>
  <c r="T390" i="7"/>
  <c r="T391" i="7"/>
  <c r="T392" i="7"/>
  <c r="T393" i="7"/>
  <c r="T394" i="7"/>
  <c r="T395" i="7"/>
  <c r="T396" i="7"/>
  <c r="T397" i="7"/>
  <c r="T398" i="7"/>
  <c r="T399" i="7"/>
  <c r="T400" i="7"/>
  <c r="T401" i="7"/>
  <c r="T402" i="7"/>
  <c r="T403" i="7"/>
  <c r="T404" i="7"/>
  <c r="T405" i="7"/>
  <c r="T406" i="7"/>
  <c r="T407" i="7"/>
  <c r="T408" i="7"/>
  <c r="T409" i="7"/>
  <c r="T410" i="7"/>
  <c r="T411" i="7"/>
  <c r="T412" i="7"/>
  <c r="T413" i="7"/>
  <c r="T414" i="7"/>
  <c r="T415" i="7"/>
  <c r="T416" i="7"/>
  <c r="T417" i="7"/>
  <c r="T418" i="7"/>
  <c r="T419" i="7"/>
  <c r="T420" i="7"/>
  <c r="T421" i="7"/>
  <c r="T422" i="7"/>
  <c r="T423" i="7"/>
  <c r="T424" i="7"/>
  <c r="T425" i="7"/>
  <c r="T426" i="7"/>
  <c r="T427" i="7"/>
  <c r="T428" i="7"/>
  <c r="T429" i="7"/>
  <c r="T430" i="7"/>
  <c r="T431" i="7"/>
  <c r="T432" i="7"/>
  <c r="T433" i="7"/>
  <c r="T434" i="7"/>
  <c r="T435" i="7"/>
  <c r="T436" i="7"/>
  <c r="T437" i="7"/>
  <c r="T438" i="7"/>
  <c r="T439" i="7"/>
  <c r="T440" i="7"/>
  <c r="T441" i="7"/>
  <c r="T442" i="7"/>
  <c r="T443" i="7"/>
  <c r="T444" i="7"/>
  <c r="T445" i="7"/>
  <c r="T446" i="7"/>
  <c r="T447" i="7"/>
  <c r="T448" i="7"/>
  <c r="T449" i="7"/>
  <c r="T450" i="7"/>
  <c r="T451" i="7"/>
  <c r="T452" i="7"/>
  <c r="T453" i="7"/>
  <c r="T454" i="7"/>
  <c r="T455" i="7"/>
  <c r="T456" i="7"/>
  <c r="T457" i="7"/>
  <c r="T458" i="7"/>
  <c r="T459" i="7"/>
  <c r="T460" i="7"/>
  <c r="T461" i="7"/>
  <c r="T462" i="7"/>
  <c r="T463" i="7"/>
  <c r="T464" i="7"/>
  <c r="T465" i="7"/>
  <c r="T466" i="7"/>
  <c r="T467" i="7"/>
  <c r="T468" i="7"/>
  <c r="T469" i="7"/>
  <c r="T470" i="7"/>
  <c r="T471" i="7"/>
  <c r="T472" i="7"/>
  <c r="T473" i="7"/>
  <c r="T474" i="7"/>
  <c r="T475" i="7"/>
  <c r="T476" i="7"/>
  <c r="T477" i="7"/>
  <c r="T478" i="7"/>
  <c r="T479" i="7"/>
  <c r="T480" i="7"/>
  <c r="T481" i="7"/>
  <c r="T482" i="7"/>
  <c r="T483" i="7"/>
  <c r="T484" i="7"/>
  <c r="T485" i="7"/>
  <c r="T486" i="7"/>
  <c r="T487" i="7"/>
  <c r="T488" i="7"/>
  <c r="T489" i="7"/>
  <c r="T490" i="7"/>
  <c r="T491" i="7"/>
  <c r="T492" i="7"/>
  <c r="T493" i="7"/>
  <c r="T494" i="7"/>
  <c r="T495" i="7"/>
  <c r="T496" i="7"/>
  <c r="T497" i="7"/>
  <c r="T498" i="7"/>
  <c r="T499" i="7"/>
  <c r="T500" i="7"/>
  <c r="T501" i="7"/>
  <c r="T502" i="7"/>
  <c r="T503" i="7"/>
  <c r="T504" i="7"/>
  <c r="T505" i="7"/>
  <c r="T506" i="7"/>
  <c r="T507" i="7"/>
  <c r="T508" i="7"/>
  <c r="T509" i="7"/>
  <c r="T510" i="7"/>
  <c r="T511" i="7"/>
  <c r="T512" i="7"/>
  <c r="T513" i="7"/>
  <c r="T514" i="7"/>
  <c r="T515" i="7"/>
  <c r="T516" i="7"/>
  <c r="T517" i="7"/>
  <c r="T518" i="7"/>
  <c r="T519" i="7"/>
  <c r="T520" i="7"/>
  <c r="T521" i="7"/>
  <c r="T522" i="7"/>
  <c r="T523" i="7"/>
  <c r="T524" i="7"/>
  <c r="T525" i="7"/>
  <c r="T526" i="7"/>
  <c r="T527" i="7"/>
  <c r="T528" i="7"/>
  <c r="T529" i="7"/>
  <c r="T530" i="7"/>
  <c r="T531" i="7"/>
  <c r="T532" i="7"/>
  <c r="T533" i="7"/>
  <c r="T534" i="7"/>
  <c r="T535" i="7"/>
  <c r="T536" i="7"/>
  <c r="T537" i="7"/>
  <c r="T538" i="7"/>
  <c r="T539" i="7"/>
  <c r="T540" i="7"/>
  <c r="T541" i="7"/>
  <c r="T542" i="7"/>
  <c r="T543" i="7"/>
  <c r="T544" i="7"/>
  <c r="T545" i="7"/>
  <c r="T546" i="7"/>
  <c r="T547" i="7"/>
  <c r="T548" i="7"/>
  <c r="T549" i="7"/>
  <c r="T550" i="7"/>
  <c r="T551" i="7"/>
  <c r="T552" i="7"/>
  <c r="T553" i="7"/>
  <c r="T554" i="7"/>
  <c r="T555" i="7"/>
  <c r="T556" i="7"/>
  <c r="T557" i="7"/>
  <c r="T558" i="7"/>
  <c r="T559" i="7"/>
  <c r="T560" i="7"/>
  <c r="T561" i="7"/>
  <c r="T562" i="7"/>
  <c r="T563" i="7"/>
  <c r="T564" i="7"/>
  <c r="T565" i="7"/>
  <c r="T566" i="7"/>
  <c r="T567" i="7"/>
  <c r="T568" i="7"/>
  <c r="T569" i="7"/>
  <c r="T570" i="7"/>
  <c r="T571" i="7"/>
  <c r="T572" i="7"/>
  <c r="T573" i="7"/>
  <c r="T574" i="7"/>
  <c r="T575" i="7"/>
  <c r="T576" i="7"/>
  <c r="T577" i="7"/>
  <c r="T578" i="7"/>
  <c r="T579" i="7"/>
  <c r="T580" i="7"/>
  <c r="T581" i="7"/>
  <c r="T582" i="7"/>
  <c r="T583" i="7"/>
  <c r="T584" i="7"/>
  <c r="T585" i="7"/>
  <c r="T586" i="7"/>
  <c r="T587" i="7"/>
  <c r="T588" i="7"/>
  <c r="T589" i="7"/>
  <c r="T590" i="7"/>
  <c r="T591" i="7"/>
  <c r="T592" i="7"/>
  <c r="T593" i="7"/>
  <c r="T594" i="7"/>
  <c r="T595" i="7"/>
  <c r="T596" i="7"/>
  <c r="T597" i="7"/>
  <c r="T598" i="7"/>
  <c r="T599" i="7"/>
  <c r="T600" i="7"/>
  <c r="T601" i="7"/>
  <c r="T602" i="7"/>
  <c r="T603" i="7"/>
  <c r="T604" i="7"/>
  <c r="T605" i="7"/>
  <c r="T606" i="7"/>
  <c r="T607" i="7"/>
  <c r="T608" i="7"/>
  <c r="T609" i="7"/>
  <c r="T610" i="7"/>
  <c r="T611" i="7"/>
  <c r="T612" i="7"/>
  <c r="T613" i="7"/>
  <c r="T614" i="7"/>
  <c r="T615" i="7"/>
  <c r="T616" i="7"/>
  <c r="T617" i="7"/>
  <c r="T618" i="7"/>
  <c r="T619" i="7"/>
  <c r="T620" i="7"/>
  <c r="T621" i="7"/>
  <c r="T622" i="7"/>
  <c r="T623" i="7"/>
  <c r="T624" i="7"/>
  <c r="T625" i="7"/>
  <c r="T626" i="7"/>
  <c r="T627" i="7"/>
  <c r="T628" i="7"/>
  <c r="T629" i="7"/>
  <c r="T630" i="7"/>
  <c r="T631" i="7"/>
  <c r="T632" i="7"/>
  <c r="T633" i="7"/>
  <c r="T634" i="7"/>
  <c r="T635" i="7"/>
  <c r="T636" i="7"/>
  <c r="T637" i="7"/>
  <c r="T638" i="7"/>
  <c r="T639" i="7"/>
  <c r="T640" i="7"/>
  <c r="T641" i="7"/>
  <c r="T642" i="7"/>
  <c r="T643" i="7"/>
  <c r="T644" i="7"/>
  <c r="T645" i="7"/>
  <c r="T646" i="7"/>
  <c r="T647" i="7"/>
  <c r="T648" i="7"/>
  <c r="T649" i="7"/>
  <c r="T650" i="7"/>
  <c r="T651" i="7"/>
  <c r="T652" i="7"/>
  <c r="T653" i="7"/>
  <c r="T654" i="7"/>
  <c r="T655" i="7"/>
  <c r="T656" i="7"/>
  <c r="T657" i="7"/>
  <c r="T658" i="7"/>
  <c r="T659" i="7"/>
  <c r="T660" i="7"/>
  <c r="T661" i="7"/>
  <c r="T662" i="7"/>
  <c r="T663" i="7"/>
  <c r="T664" i="7"/>
  <c r="T665" i="7"/>
  <c r="T666" i="7"/>
  <c r="T667" i="7"/>
  <c r="T668" i="7"/>
  <c r="T669" i="7"/>
  <c r="T670" i="7"/>
  <c r="T671" i="7"/>
  <c r="T672" i="7"/>
  <c r="T673" i="7"/>
  <c r="T674" i="7"/>
  <c r="T675" i="7"/>
  <c r="T676" i="7"/>
  <c r="T677" i="7"/>
  <c r="T678" i="7"/>
  <c r="T679" i="7"/>
  <c r="T680" i="7"/>
  <c r="T681" i="7"/>
  <c r="T682" i="7"/>
  <c r="T683" i="7"/>
  <c r="T684" i="7"/>
  <c r="T685" i="7"/>
  <c r="T686" i="7"/>
  <c r="T687" i="7"/>
  <c r="T688" i="7"/>
  <c r="T689" i="7"/>
  <c r="T690" i="7"/>
  <c r="T691" i="7"/>
  <c r="T692" i="7"/>
  <c r="T693" i="7"/>
  <c r="T694" i="7"/>
  <c r="T695" i="7"/>
  <c r="T696" i="7"/>
  <c r="T697" i="7"/>
  <c r="T698" i="7"/>
  <c r="T699" i="7"/>
  <c r="T700" i="7"/>
  <c r="T701" i="7"/>
  <c r="T702" i="7"/>
  <c r="T703" i="7"/>
  <c r="T704" i="7"/>
  <c r="T705" i="7"/>
  <c r="T706" i="7"/>
  <c r="T707" i="7"/>
  <c r="T708" i="7"/>
  <c r="T709" i="7"/>
  <c r="T710" i="7"/>
  <c r="T711" i="7"/>
  <c r="T712" i="7"/>
  <c r="T713" i="7"/>
  <c r="T714" i="7"/>
  <c r="T715" i="7"/>
  <c r="T716" i="7"/>
  <c r="T717" i="7"/>
  <c r="T718" i="7"/>
  <c r="T719" i="7"/>
  <c r="T720" i="7"/>
  <c r="T721" i="7"/>
  <c r="T722" i="7"/>
  <c r="T723" i="7"/>
  <c r="T724" i="7"/>
  <c r="T725" i="7"/>
  <c r="T726" i="7"/>
  <c r="T727" i="7"/>
  <c r="T728" i="7"/>
  <c r="T729" i="7"/>
  <c r="T730" i="7"/>
  <c r="T731" i="7"/>
  <c r="T732" i="7"/>
  <c r="T733" i="7"/>
  <c r="T734" i="7"/>
  <c r="T735" i="7"/>
  <c r="T736" i="7"/>
  <c r="T737" i="7"/>
  <c r="T738" i="7"/>
  <c r="T739" i="7"/>
  <c r="T740" i="7"/>
  <c r="T741" i="7"/>
  <c r="T742" i="7"/>
  <c r="T743" i="7"/>
  <c r="T744" i="7"/>
  <c r="T745" i="7"/>
  <c r="T746" i="7"/>
  <c r="T747" i="7"/>
  <c r="T748" i="7"/>
  <c r="T749" i="7"/>
  <c r="T750" i="7"/>
  <c r="T751" i="7"/>
  <c r="T752" i="7"/>
  <c r="T753" i="7"/>
  <c r="T754" i="7"/>
  <c r="T755" i="7"/>
  <c r="T756" i="7"/>
  <c r="T757" i="7"/>
  <c r="T758" i="7"/>
  <c r="T759" i="7"/>
  <c r="T760" i="7"/>
  <c r="T761" i="7"/>
  <c r="T762" i="7"/>
  <c r="T763" i="7"/>
  <c r="T764" i="7"/>
  <c r="T765" i="7"/>
  <c r="T766" i="7"/>
  <c r="T767" i="7"/>
  <c r="T768" i="7"/>
  <c r="T769" i="7"/>
  <c r="T770" i="7"/>
  <c r="T771" i="7"/>
  <c r="T772" i="7"/>
  <c r="T773" i="7"/>
  <c r="T774" i="7"/>
  <c r="T775" i="7"/>
  <c r="T776" i="7"/>
  <c r="T777" i="7"/>
  <c r="T778" i="7"/>
  <c r="T779" i="7"/>
  <c r="T780" i="7"/>
  <c r="T781" i="7"/>
  <c r="T782" i="7"/>
  <c r="T783" i="7"/>
  <c r="T784" i="7"/>
  <c r="T785" i="7"/>
  <c r="T786" i="7"/>
  <c r="T787" i="7"/>
  <c r="T788" i="7"/>
  <c r="T789" i="7"/>
  <c r="T790" i="7"/>
  <c r="T791" i="7"/>
  <c r="T792" i="7"/>
  <c r="T793" i="7"/>
  <c r="T794" i="7"/>
  <c r="T795" i="7"/>
  <c r="T796" i="7"/>
  <c r="T797" i="7"/>
  <c r="T798" i="7"/>
  <c r="T799" i="7"/>
  <c r="T800" i="7"/>
  <c r="T801" i="7"/>
  <c r="T802" i="7"/>
  <c r="T803" i="7"/>
  <c r="T804" i="7"/>
  <c r="T805" i="7"/>
  <c r="T806" i="7"/>
  <c r="T807" i="7"/>
  <c r="T808" i="7"/>
  <c r="T809" i="7"/>
  <c r="T810" i="7"/>
  <c r="T811" i="7"/>
  <c r="T812" i="7"/>
  <c r="T813" i="7"/>
  <c r="T814" i="7"/>
  <c r="T815" i="7"/>
  <c r="T816" i="7"/>
  <c r="T817" i="7"/>
  <c r="T818" i="7"/>
  <c r="T819" i="7"/>
  <c r="T820" i="7"/>
  <c r="T821" i="7"/>
  <c r="T822" i="7"/>
  <c r="T823" i="7"/>
  <c r="T824" i="7"/>
  <c r="T825" i="7"/>
  <c r="T826" i="7"/>
  <c r="T827" i="7"/>
  <c r="T828" i="7"/>
  <c r="T829" i="7"/>
  <c r="T830" i="7"/>
  <c r="T831" i="7"/>
  <c r="T832" i="7"/>
  <c r="T833" i="7"/>
  <c r="T834" i="7"/>
  <c r="T835" i="7"/>
  <c r="T836" i="7"/>
  <c r="T837" i="7"/>
  <c r="T838" i="7"/>
  <c r="T839" i="7"/>
  <c r="T840" i="7"/>
  <c r="T841" i="7"/>
  <c r="T842" i="7"/>
  <c r="T843" i="7"/>
  <c r="T844" i="7"/>
  <c r="T845" i="7"/>
  <c r="T846" i="7"/>
  <c r="T847" i="7"/>
  <c r="T848" i="7"/>
  <c r="T849" i="7"/>
  <c r="T850" i="7"/>
  <c r="T851" i="7"/>
  <c r="T852" i="7"/>
  <c r="T853" i="7"/>
  <c r="T854" i="7"/>
  <c r="T855" i="7"/>
  <c r="T856" i="7"/>
  <c r="T857" i="7"/>
  <c r="T858" i="7"/>
  <c r="T859" i="7"/>
  <c r="T860" i="7"/>
  <c r="T861" i="7"/>
  <c r="T862" i="7"/>
  <c r="T863" i="7"/>
  <c r="T864" i="7"/>
  <c r="T865" i="7"/>
  <c r="T866" i="7"/>
  <c r="T867" i="7"/>
  <c r="T868" i="7"/>
  <c r="T869" i="7"/>
  <c r="T870" i="7"/>
  <c r="T871" i="7"/>
  <c r="T872" i="7"/>
  <c r="T873" i="7"/>
  <c r="T874" i="7"/>
  <c r="T875" i="7"/>
  <c r="T876" i="7"/>
  <c r="T877" i="7"/>
  <c r="T878" i="7"/>
  <c r="T879" i="7"/>
  <c r="T880" i="7"/>
  <c r="T881" i="7"/>
  <c r="T882" i="7"/>
  <c r="T883" i="7"/>
  <c r="T884" i="7"/>
  <c r="T885" i="7"/>
  <c r="T886" i="7"/>
  <c r="T887" i="7"/>
  <c r="T888" i="7"/>
  <c r="T889" i="7"/>
  <c r="T890" i="7"/>
  <c r="T891" i="7"/>
  <c r="T892" i="7"/>
  <c r="T893" i="7"/>
  <c r="T894" i="7"/>
  <c r="T895" i="7"/>
  <c r="T896" i="7"/>
  <c r="T897" i="7"/>
  <c r="T898" i="7"/>
  <c r="T899" i="7"/>
  <c r="T900" i="7"/>
  <c r="T901" i="7"/>
  <c r="T902" i="7"/>
  <c r="T903" i="7"/>
  <c r="T904" i="7"/>
  <c r="T905" i="7"/>
  <c r="T906" i="7"/>
  <c r="T907" i="7"/>
  <c r="T908" i="7"/>
  <c r="T909" i="7"/>
  <c r="T910" i="7"/>
  <c r="T911" i="7"/>
  <c r="T912" i="7"/>
  <c r="T913" i="7"/>
  <c r="T914" i="7"/>
  <c r="T915" i="7"/>
  <c r="T916" i="7"/>
  <c r="T917" i="7"/>
  <c r="T918" i="7"/>
  <c r="T919" i="7"/>
  <c r="T920" i="7"/>
  <c r="T921" i="7"/>
  <c r="T922" i="7"/>
  <c r="T923" i="7"/>
  <c r="T924" i="7"/>
  <c r="T925" i="7"/>
  <c r="T926" i="7"/>
  <c r="T927" i="7"/>
  <c r="T928" i="7"/>
  <c r="T929" i="7"/>
  <c r="T930" i="7"/>
  <c r="T931" i="7"/>
  <c r="T932" i="7"/>
  <c r="T933" i="7"/>
  <c r="T934" i="7"/>
  <c r="T935" i="7"/>
  <c r="T936" i="7"/>
  <c r="T937" i="7"/>
  <c r="T938" i="7"/>
  <c r="T939" i="7"/>
  <c r="T940" i="7"/>
  <c r="T941" i="7"/>
  <c r="T942" i="7"/>
  <c r="T943" i="7"/>
  <c r="T944" i="7"/>
  <c r="T945" i="7"/>
  <c r="T946" i="7"/>
  <c r="T947" i="7"/>
  <c r="T948" i="7"/>
  <c r="T949" i="7"/>
  <c r="T950" i="7"/>
  <c r="T951" i="7"/>
  <c r="T952" i="7"/>
  <c r="T953" i="7"/>
  <c r="T954" i="7"/>
  <c r="T955" i="7"/>
  <c r="T956" i="7"/>
  <c r="T957" i="7"/>
  <c r="T958" i="7"/>
  <c r="T959" i="7"/>
  <c r="T960" i="7"/>
  <c r="T961" i="7"/>
  <c r="T962" i="7"/>
  <c r="T963" i="7"/>
  <c r="T964" i="7"/>
  <c r="T965" i="7"/>
  <c r="T966" i="7"/>
  <c r="T967" i="7"/>
  <c r="T968" i="7"/>
  <c r="T969" i="7"/>
  <c r="T970" i="7"/>
  <c r="T971" i="7"/>
  <c r="T972" i="7"/>
  <c r="T973" i="7"/>
  <c r="T974" i="7"/>
  <c r="T975" i="7"/>
  <c r="T976" i="7"/>
  <c r="T977" i="7"/>
  <c r="T978" i="7"/>
  <c r="T979" i="7"/>
  <c r="T980" i="7"/>
  <c r="T981" i="7"/>
  <c r="T982" i="7"/>
  <c r="T983" i="7"/>
  <c r="T984" i="7"/>
  <c r="T985" i="7"/>
  <c r="T986" i="7"/>
  <c r="T987" i="7"/>
  <c r="T988" i="7"/>
  <c r="T989" i="7"/>
  <c r="T990" i="7"/>
  <c r="T991" i="7"/>
  <c r="T992" i="7"/>
  <c r="T993" i="7"/>
  <c r="T994" i="7"/>
  <c r="T995" i="7"/>
  <c r="T996" i="7"/>
  <c r="T997" i="7"/>
  <c r="T998" i="7"/>
  <c r="T999" i="7"/>
  <c r="T1000" i="7"/>
  <c r="T1001" i="7"/>
  <c r="T1002" i="7"/>
  <c r="T1003" i="7"/>
  <c r="T1004" i="7"/>
  <c r="T1005" i="7"/>
  <c r="T1006" i="7"/>
  <c r="T1007" i="7"/>
  <c r="T1008" i="7"/>
  <c r="T1009" i="7"/>
  <c r="T1010" i="7"/>
  <c r="T1011" i="7"/>
  <c r="T1012" i="7"/>
  <c r="T1013" i="7"/>
  <c r="T1014" i="7"/>
  <c r="T1015" i="7"/>
  <c r="T1016" i="7"/>
  <c r="T1017" i="7"/>
  <c r="T1018" i="7"/>
  <c r="T1019" i="7"/>
  <c r="T1020" i="7"/>
  <c r="T1021" i="7"/>
  <c r="T1022" i="7"/>
  <c r="T1023" i="7"/>
  <c r="T1024" i="7"/>
  <c r="T1025" i="7"/>
  <c r="T1026" i="7"/>
  <c r="T1027" i="7"/>
  <c r="T1028" i="7"/>
  <c r="T1029" i="7"/>
  <c r="T1030" i="7"/>
  <c r="T1031" i="7"/>
  <c r="T1032" i="7"/>
  <c r="T1033" i="7"/>
  <c r="T1034" i="7"/>
  <c r="T1035" i="7"/>
  <c r="T1036" i="7"/>
  <c r="T1037" i="7"/>
  <c r="T1038" i="7"/>
  <c r="T1039" i="7"/>
  <c r="T1040" i="7"/>
  <c r="T1041" i="7"/>
  <c r="T1042" i="7"/>
  <c r="T1043" i="7"/>
  <c r="T1044" i="7"/>
  <c r="T1045" i="7"/>
  <c r="T1046" i="7"/>
  <c r="T1047" i="7"/>
  <c r="T1048" i="7"/>
  <c r="T1049" i="7"/>
  <c r="T1050" i="7"/>
  <c r="T1051" i="7"/>
  <c r="T1052" i="7"/>
  <c r="T1053" i="7"/>
  <c r="T1054" i="7"/>
  <c r="T1055" i="7"/>
  <c r="T1056" i="7"/>
  <c r="T1057" i="7"/>
  <c r="T1058" i="7"/>
  <c r="T1059" i="7"/>
  <c r="T1060" i="7"/>
  <c r="T1061" i="7"/>
  <c r="T1062" i="7"/>
  <c r="T1063" i="7"/>
  <c r="T1064" i="7"/>
  <c r="T1065" i="7"/>
  <c r="T1066" i="7"/>
  <c r="T1067" i="7"/>
  <c r="T1068" i="7"/>
  <c r="T1069" i="7"/>
  <c r="T1070" i="7"/>
  <c r="T1071" i="7"/>
  <c r="T1072" i="7"/>
  <c r="T1073" i="7"/>
  <c r="T1074" i="7"/>
  <c r="T1075" i="7"/>
  <c r="T1076" i="7"/>
  <c r="T1077" i="7"/>
  <c r="T1078" i="7"/>
  <c r="T1079" i="7"/>
  <c r="T1080" i="7"/>
  <c r="T1081" i="7"/>
  <c r="T1082" i="7"/>
  <c r="T1083" i="7"/>
  <c r="T1084" i="7"/>
  <c r="T1085" i="7"/>
  <c r="T1086" i="7"/>
  <c r="T1087" i="7"/>
  <c r="T1088" i="7"/>
  <c r="T1089" i="7"/>
  <c r="T1090" i="7"/>
  <c r="T1091" i="7"/>
  <c r="T1092" i="7"/>
  <c r="T1093" i="7"/>
  <c r="T1094" i="7"/>
  <c r="T1095" i="7"/>
  <c r="T1096" i="7"/>
  <c r="T1097" i="7"/>
  <c r="T1098" i="7"/>
  <c r="T1099" i="7"/>
  <c r="T1100" i="7"/>
  <c r="T1101" i="7"/>
  <c r="T1102" i="7"/>
  <c r="T1103" i="7"/>
  <c r="T1104" i="7"/>
  <c r="T1105" i="7"/>
  <c r="T1106" i="7"/>
  <c r="T1107" i="7"/>
  <c r="T1108" i="7"/>
  <c r="T1109" i="7"/>
  <c r="T1110" i="7"/>
  <c r="T1111" i="7"/>
  <c r="T1112" i="7"/>
  <c r="T1113" i="7"/>
  <c r="T1114" i="7"/>
  <c r="T1115" i="7"/>
  <c r="T1116" i="7"/>
  <c r="T1117" i="7"/>
  <c r="T1118" i="7"/>
  <c r="T1119" i="7"/>
  <c r="T1120" i="7"/>
  <c r="T1121" i="7"/>
  <c r="T1122" i="7"/>
  <c r="T1123" i="7"/>
  <c r="T1124" i="7"/>
  <c r="T1125" i="7"/>
  <c r="T1126" i="7"/>
  <c r="T1127" i="7"/>
  <c r="T1128" i="7"/>
  <c r="T1129" i="7"/>
  <c r="T1130" i="7"/>
  <c r="T1131" i="7"/>
  <c r="T1132" i="7"/>
  <c r="T1133" i="7"/>
  <c r="T1134" i="7"/>
  <c r="T1135" i="7"/>
  <c r="T1136" i="7"/>
  <c r="T1137" i="7"/>
  <c r="T1138" i="7"/>
  <c r="T1139" i="7"/>
  <c r="T1140" i="7"/>
  <c r="T1141" i="7"/>
  <c r="T1142" i="7"/>
  <c r="T1143" i="7"/>
  <c r="T1144" i="7"/>
  <c r="T1145" i="7"/>
  <c r="T1146" i="7"/>
  <c r="T1147" i="7"/>
  <c r="T1148" i="7"/>
  <c r="T1149" i="7"/>
  <c r="T1150" i="7"/>
  <c r="T1151" i="7"/>
  <c r="T1152" i="7"/>
  <c r="T1153" i="7"/>
  <c r="T1154" i="7"/>
  <c r="T1155" i="7"/>
  <c r="T1156" i="7"/>
  <c r="T1157" i="7"/>
  <c r="T1158" i="7"/>
  <c r="T1159" i="7"/>
  <c r="T1160" i="7"/>
  <c r="T1161" i="7"/>
  <c r="T1162" i="7"/>
  <c r="T1163" i="7"/>
  <c r="T1164" i="7"/>
  <c r="T1165" i="7"/>
  <c r="T1166" i="7"/>
  <c r="T1167" i="7"/>
  <c r="T1168" i="7"/>
  <c r="T1169" i="7"/>
  <c r="T1170" i="7"/>
  <c r="T1171" i="7"/>
  <c r="T1172" i="7"/>
  <c r="T1173" i="7"/>
  <c r="T1174" i="7"/>
  <c r="T1175" i="7"/>
  <c r="T1176" i="7"/>
  <c r="T1177" i="7"/>
  <c r="T1178" i="7"/>
  <c r="T1179" i="7"/>
  <c r="T1180" i="7"/>
  <c r="T1181" i="7"/>
  <c r="T1182" i="7"/>
  <c r="T1183" i="7"/>
  <c r="T1184" i="7"/>
  <c r="T1185" i="7"/>
  <c r="T1186" i="7"/>
  <c r="T1187" i="7"/>
  <c r="T1188" i="7"/>
  <c r="T1189" i="7"/>
  <c r="T1190" i="7"/>
  <c r="T1191" i="7"/>
  <c r="T1192" i="7"/>
  <c r="T1193" i="7"/>
  <c r="T1194" i="7"/>
  <c r="T1195" i="7"/>
  <c r="T1196" i="7"/>
  <c r="T1197" i="7"/>
  <c r="T1198" i="7"/>
  <c r="T1199" i="7"/>
  <c r="T1200" i="7"/>
  <c r="T1201" i="7"/>
  <c r="T1202" i="7"/>
  <c r="T1203" i="7"/>
  <c r="T1204" i="7"/>
  <c r="T1205" i="7"/>
  <c r="T1206" i="7"/>
  <c r="T1207" i="7"/>
  <c r="T1208" i="7"/>
  <c r="T1209" i="7"/>
  <c r="T1210" i="7"/>
  <c r="T1211" i="7"/>
  <c r="T1212" i="7"/>
  <c r="T1213" i="7"/>
  <c r="T1214" i="7"/>
  <c r="T1215" i="7"/>
  <c r="T1216" i="7"/>
  <c r="T1217" i="7"/>
  <c r="T1218" i="7"/>
  <c r="T1219" i="7"/>
  <c r="T1220" i="7"/>
  <c r="T1221" i="7"/>
  <c r="T1222" i="7"/>
  <c r="T1223" i="7"/>
  <c r="T1224" i="7"/>
  <c r="T1225" i="7"/>
  <c r="T1226" i="7"/>
  <c r="T1227" i="7"/>
  <c r="T1228" i="7"/>
  <c r="T1229" i="7"/>
  <c r="T1230" i="7"/>
  <c r="T1231" i="7"/>
  <c r="T1232" i="7"/>
  <c r="T1233" i="7"/>
  <c r="T1234" i="7"/>
  <c r="T1235" i="7"/>
  <c r="T1236" i="7"/>
  <c r="T1237" i="7"/>
  <c r="T1238" i="7"/>
  <c r="T1239" i="7"/>
  <c r="T1240" i="7"/>
  <c r="T1241" i="7"/>
  <c r="T1242" i="7"/>
  <c r="T1243" i="7"/>
  <c r="T1244" i="7"/>
  <c r="T1245" i="7"/>
  <c r="T1246" i="7"/>
  <c r="T1247" i="7"/>
  <c r="T1248" i="7"/>
  <c r="T1249" i="7"/>
  <c r="T1250" i="7"/>
  <c r="T1251" i="7"/>
  <c r="T1252" i="7"/>
  <c r="T1253" i="7"/>
  <c r="T1254" i="7"/>
  <c r="T1255" i="7"/>
  <c r="T1256" i="7"/>
  <c r="T1257" i="7"/>
  <c r="T1258" i="7"/>
  <c r="T1259" i="7"/>
  <c r="T1260" i="7"/>
  <c r="T1261" i="7"/>
  <c r="T1262" i="7"/>
  <c r="T1263" i="7"/>
  <c r="T1264" i="7"/>
  <c r="T1265" i="7"/>
  <c r="T1266" i="7"/>
  <c r="T1267" i="7"/>
  <c r="T1268" i="7"/>
  <c r="T1269" i="7"/>
  <c r="T1270" i="7"/>
  <c r="T1271" i="7"/>
  <c r="T1272" i="7"/>
  <c r="T1273" i="7"/>
  <c r="T1274" i="7"/>
  <c r="T1275" i="7"/>
  <c r="T1276" i="7"/>
  <c r="T1277" i="7"/>
  <c r="T1278" i="7"/>
  <c r="T1279" i="7"/>
  <c r="T1280" i="7"/>
  <c r="T1281" i="7"/>
  <c r="T1282" i="7"/>
  <c r="T1283" i="7"/>
  <c r="T1284" i="7"/>
  <c r="T1285" i="7"/>
  <c r="T1286" i="7"/>
  <c r="T1287" i="7"/>
  <c r="T1288" i="7"/>
  <c r="T1289" i="7"/>
  <c r="T1290" i="7"/>
  <c r="T1291" i="7"/>
  <c r="T1292" i="7"/>
  <c r="T1293" i="7"/>
  <c r="T1294" i="7"/>
  <c r="T1295" i="7"/>
  <c r="T1296" i="7"/>
  <c r="T1297" i="7"/>
  <c r="T1298" i="7"/>
  <c r="T1299" i="7"/>
  <c r="T1300" i="7"/>
  <c r="T1301" i="7"/>
  <c r="T1302" i="7"/>
  <c r="T1303" i="7"/>
  <c r="T1304" i="7"/>
  <c r="T1305" i="7"/>
  <c r="T1306" i="7"/>
  <c r="T1307" i="7"/>
  <c r="T1308" i="7"/>
  <c r="T1309" i="7"/>
  <c r="T1310" i="7"/>
  <c r="T1311" i="7"/>
  <c r="T1312" i="7"/>
  <c r="T1313" i="7"/>
  <c r="T1314" i="7"/>
  <c r="T1315" i="7"/>
  <c r="T1316" i="7"/>
  <c r="T1317" i="7"/>
  <c r="T1318" i="7"/>
  <c r="T1319" i="7"/>
  <c r="T1320" i="7"/>
  <c r="T1321" i="7"/>
  <c r="T1322" i="7"/>
  <c r="T1323" i="7"/>
  <c r="T1324" i="7"/>
  <c r="T1325" i="7"/>
  <c r="T1326" i="7"/>
  <c r="T1327" i="7"/>
  <c r="T1328" i="7"/>
  <c r="T1329" i="7"/>
  <c r="T1330" i="7"/>
  <c r="T1331" i="7"/>
  <c r="T1332" i="7"/>
  <c r="T1333" i="7"/>
  <c r="T1334" i="7"/>
  <c r="T1335" i="7"/>
  <c r="T1336" i="7"/>
  <c r="T1337" i="7"/>
  <c r="T1338" i="7"/>
  <c r="T1339" i="7"/>
  <c r="T1340" i="7"/>
  <c r="T1341" i="7"/>
  <c r="T1342" i="7"/>
  <c r="T1343" i="7"/>
  <c r="T1344" i="7"/>
  <c r="T1345" i="7"/>
  <c r="T1346" i="7"/>
  <c r="T1347" i="7"/>
  <c r="T1348" i="7"/>
  <c r="T1349" i="7"/>
  <c r="T1350" i="7"/>
  <c r="T1351" i="7"/>
  <c r="T1352" i="7"/>
  <c r="T1353" i="7"/>
  <c r="T1354" i="7"/>
  <c r="T1355" i="7"/>
  <c r="T1356" i="7"/>
  <c r="T1357" i="7"/>
  <c r="T1358" i="7"/>
  <c r="T1359" i="7"/>
  <c r="T1360" i="7"/>
  <c r="T1361" i="7"/>
  <c r="T1362" i="7"/>
  <c r="T1363" i="7"/>
  <c r="T1364" i="7"/>
  <c r="T1365" i="7"/>
  <c r="T1366" i="7"/>
  <c r="T1367" i="7"/>
  <c r="T1368" i="7"/>
  <c r="T1369" i="7"/>
  <c r="T1370" i="7"/>
  <c r="T1371" i="7"/>
  <c r="T1372" i="7"/>
  <c r="T1373" i="7"/>
  <c r="T1374" i="7"/>
  <c r="T1375" i="7"/>
  <c r="T1376" i="7"/>
  <c r="T1377" i="7"/>
  <c r="T1378" i="7"/>
  <c r="T1379" i="7"/>
  <c r="T1380" i="7"/>
  <c r="T1381" i="7"/>
  <c r="T1382" i="7"/>
  <c r="T1383" i="7"/>
  <c r="T1384" i="7"/>
  <c r="T1385" i="7"/>
  <c r="T1386" i="7"/>
  <c r="T1387" i="7"/>
  <c r="T1388" i="7"/>
  <c r="T1389" i="7"/>
  <c r="T1390" i="7"/>
  <c r="T1391" i="7"/>
  <c r="T1392" i="7"/>
  <c r="T1393" i="7"/>
  <c r="T1394" i="7"/>
  <c r="T1395" i="7"/>
  <c r="T1396" i="7"/>
  <c r="T1397" i="7"/>
  <c r="T1398" i="7"/>
  <c r="T1399" i="7"/>
  <c r="T1400" i="7"/>
  <c r="T1401" i="7"/>
  <c r="T1402" i="7"/>
  <c r="T1403" i="7"/>
  <c r="T1404" i="7"/>
  <c r="T1405" i="7"/>
  <c r="T1406" i="7"/>
  <c r="T1407" i="7"/>
  <c r="T1408" i="7"/>
  <c r="T1409" i="7"/>
  <c r="T1410" i="7"/>
  <c r="T1411" i="7"/>
  <c r="T1412" i="7"/>
  <c r="T1413" i="7"/>
  <c r="T1414" i="7"/>
  <c r="T1415" i="7"/>
  <c r="T1416" i="7"/>
  <c r="T1417" i="7"/>
  <c r="T1418" i="7"/>
  <c r="T1419" i="7"/>
  <c r="T1420" i="7"/>
  <c r="T1421" i="7"/>
  <c r="T1422" i="7"/>
  <c r="T1423" i="7"/>
  <c r="T1424" i="7"/>
  <c r="T1425" i="7"/>
  <c r="T1426" i="7"/>
  <c r="T1427" i="7"/>
  <c r="T1428" i="7"/>
  <c r="T1429" i="7"/>
  <c r="T1430" i="7"/>
  <c r="T1431" i="7"/>
  <c r="T1432" i="7"/>
  <c r="T1433" i="7"/>
  <c r="T1434" i="7"/>
  <c r="T1435" i="7"/>
  <c r="T1436" i="7"/>
  <c r="T1437" i="7"/>
  <c r="T1438" i="7"/>
  <c r="T1439" i="7"/>
  <c r="T1440" i="7"/>
  <c r="T1441" i="7"/>
  <c r="T1442" i="7"/>
  <c r="T1443" i="7"/>
  <c r="T1444" i="7"/>
  <c r="T1445" i="7"/>
  <c r="T1446" i="7"/>
  <c r="T1447" i="7"/>
  <c r="T1448" i="7"/>
  <c r="T1449" i="7"/>
  <c r="T1450" i="7"/>
  <c r="T1451" i="7"/>
  <c r="T1452" i="7"/>
  <c r="T1453" i="7"/>
  <c r="T1454" i="7"/>
  <c r="T1455" i="7"/>
  <c r="T1456" i="7"/>
  <c r="T1457" i="7"/>
  <c r="T1458" i="7"/>
  <c r="T1459" i="7"/>
  <c r="T1460" i="7"/>
  <c r="T1461" i="7"/>
  <c r="T1462" i="7"/>
  <c r="T1463" i="7"/>
  <c r="T1464" i="7"/>
  <c r="T1465" i="7"/>
  <c r="T1466" i="7"/>
  <c r="T1467" i="7"/>
  <c r="T1468" i="7"/>
  <c r="T1469" i="7"/>
  <c r="T1470" i="7"/>
  <c r="T1471" i="7"/>
  <c r="T1472" i="7"/>
  <c r="T1473" i="7"/>
  <c r="T1474" i="7"/>
  <c r="T1475" i="7"/>
  <c r="T1476" i="7"/>
  <c r="T1477" i="7"/>
  <c r="T1478" i="7"/>
  <c r="T1479" i="7"/>
  <c r="T1480" i="7"/>
  <c r="T1481" i="7"/>
  <c r="T1482" i="7"/>
  <c r="T1483" i="7"/>
  <c r="T1484" i="7"/>
  <c r="T1485" i="7"/>
  <c r="T1486" i="7"/>
  <c r="T1487" i="7"/>
  <c r="T1488" i="7"/>
  <c r="T1489" i="7"/>
  <c r="T1490" i="7"/>
  <c r="T1491" i="7"/>
  <c r="T1492" i="7"/>
  <c r="T1493" i="7"/>
  <c r="T1494" i="7"/>
  <c r="T1495" i="7"/>
  <c r="T1496" i="7"/>
  <c r="T1497" i="7"/>
  <c r="T1498" i="7"/>
  <c r="T1499" i="7"/>
  <c r="T1500" i="7"/>
  <c r="T1501" i="7"/>
  <c r="T1502" i="7"/>
  <c r="T1503" i="7"/>
  <c r="T1504" i="7"/>
  <c r="T1505" i="7"/>
  <c r="T1506" i="7"/>
  <c r="T1507" i="7"/>
  <c r="T1508" i="7"/>
  <c r="T1509" i="7"/>
  <c r="T1510" i="7"/>
  <c r="T1511" i="7"/>
  <c r="T1512" i="7"/>
  <c r="T1513" i="7"/>
  <c r="T1514" i="7"/>
  <c r="T1515" i="7"/>
  <c r="T1516" i="7"/>
  <c r="T1517" i="7"/>
  <c r="T1518" i="7"/>
  <c r="T1519" i="7"/>
  <c r="T1520" i="7"/>
  <c r="T1521" i="7"/>
  <c r="T1522" i="7"/>
  <c r="T1523" i="7"/>
  <c r="T1524" i="7"/>
  <c r="T1525" i="7"/>
  <c r="T1526" i="7"/>
  <c r="T1527" i="7"/>
  <c r="T1528" i="7"/>
  <c r="T1529" i="7"/>
  <c r="T1530" i="7"/>
  <c r="T1531" i="7"/>
  <c r="T1532" i="7"/>
  <c r="T1533" i="7"/>
  <c r="T1534" i="7"/>
  <c r="T1535" i="7"/>
  <c r="T1536" i="7"/>
  <c r="T1537" i="7"/>
  <c r="T1538" i="7"/>
  <c r="T1539" i="7"/>
  <c r="T1540" i="7"/>
  <c r="T1541" i="7"/>
  <c r="T1542" i="7"/>
  <c r="T1543" i="7"/>
  <c r="T1544" i="7"/>
  <c r="T1545" i="7"/>
  <c r="T1546" i="7"/>
  <c r="T1547" i="7"/>
  <c r="T1548" i="7"/>
  <c r="T1549" i="7"/>
  <c r="T1550" i="7"/>
  <c r="T1551" i="7"/>
  <c r="T1552" i="7"/>
  <c r="T1553" i="7"/>
  <c r="T1554" i="7"/>
  <c r="T1555" i="7"/>
  <c r="T1556" i="7"/>
  <c r="T1557" i="7"/>
  <c r="T1558" i="7"/>
  <c r="T1559" i="7"/>
  <c r="T1560" i="7"/>
  <c r="T1561" i="7"/>
  <c r="T1562" i="7"/>
  <c r="T1563" i="7"/>
  <c r="T1564" i="7"/>
  <c r="T1565" i="7"/>
  <c r="T1566" i="7"/>
  <c r="T1567" i="7"/>
  <c r="T1568" i="7"/>
  <c r="T1569" i="7"/>
  <c r="T1570" i="7"/>
  <c r="T1571" i="7"/>
  <c r="T1572" i="7"/>
  <c r="T1573" i="7"/>
  <c r="T1574" i="7"/>
  <c r="T1575" i="7"/>
  <c r="T1576" i="7"/>
  <c r="T1577" i="7"/>
  <c r="T1578" i="7"/>
  <c r="T1579" i="7"/>
  <c r="T1580" i="7"/>
  <c r="T1581" i="7"/>
  <c r="T1582" i="7"/>
  <c r="T1583" i="7"/>
  <c r="T1584" i="7"/>
  <c r="T1585" i="7"/>
  <c r="T1586" i="7"/>
  <c r="T1587" i="7"/>
  <c r="T1588" i="7"/>
  <c r="T1589" i="7"/>
  <c r="T1590" i="7"/>
  <c r="T1591" i="7"/>
  <c r="T1592" i="7"/>
  <c r="T1593" i="7"/>
  <c r="T1594" i="7"/>
  <c r="T1595" i="7"/>
  <c r="T1596" i="7"/>
  <c r="T1597" i="7"/>
  <c r="T1598" i="7"/>
  <c r="T1599" i="7"/>
  <c r="T1600" i="7"/>
  <c r="T1601" i="7"/>
  <c r="T1602" i="7"/>
  <c r="T1603" i="7"/>
  <c r="T1604" i="7"/>
  <c r="T1605" i="7"/>
  <c r="T1606" i="7"/>
  <c r="T1607" i="7"/>
  <c r="T1608" i="7"/>
  <c r="T1609" i="7"/>
  <c r="T1610" i="7"/>
  <c r="T1611" i="7"/>
  <c r="T1612" i="7"/>
  <c r="T1613" i="7"/>
  <c r="T1614" i="7"/>
  <c r="T1615" i="7"/>
  <c r="T1616" i="7"/>
  <c r="T1617" i="7"/>
  <c r="T1618" i="7"/>
  <c r="T1619" i="7"/>
  <c r="T1620" i="7"/>
  <c r="T1621" i="7"/>
  <c r="T1622" i="7"/>
  <c r="T1623" i="7"/>
  <c r="T1624" i="7"/>
  <c r="T1625" i="7"/>
  <c r="T1626" i="7"/>
  <c r="T1627" i="7"/>
  <c r="T1628" i="7"/>
  <c r="T1629" i="7"/>
  <c r="T1630" i="7"/>
  <c r="T1631" i="7"/>
  <c r="T1632" i="7"/>
  <c r="T1633" i="7"/>
  <c r="T1634" i="7"/>
  <c r="T1635" i="7"/>
  <c r="T1636" i="7"/>
  <c r="T1637" i="7"/>
  <c r="T1638" i="7"/>
  <c r="T1639" i="7"/>
  <c r="T1640" i="7"/>
  <c r="T1641" i="7"/>
  <c r="T1642" i="7"/>
  <c r="T1643" i="7"/>
  <c r="T1644" i="7"/>
  <c r="T1645" i="7"/>
  <c r="T1646" i="7"/>
  <c r="T1647" i="7"/>
  <c r="T1648" i="7"/>
  <c r="T1649" i="7"/>
  <c r="T1650" i="7"/>
  <c r="T1651" i="7"/>
  <c r="T1652" i="7"/>
  <c r="T1653" i="7"/>
  <c r="T1654" i="7"/>
  <c r="T1655" i="7"/>
  <c r="T1656" i="7"/>
  <c r="T1657" i="7"/>
  <c r="T1658" i="7"/>
  <c r="T1659" i="7"/>
  <c r="T1660" i="7"/>
  <c r="T1661" i="7"/>
  <c r="T1662" i="7"/>
  <c r="T1663" i="7"/>
  <c r="T1664" i="7"/>
  <c r="T1665" i="7"/>
  <c r="T1666" i="7"/>
  <c r="T1667" i="7"/>
  <c r="T1668" i="7"/>
  <c r="T1669" i="7"/>
  <c r="T1670" i="7"/>
  <c r="T1671" i="7"/>
  <c r="T1672" i="7"/>
  <c r="T1673" i="7"/>
  <c r="T1674" i="7"/>
  <c r="T1675" i="7"/>
  <c r="T1676" i="7"/>
  <c r="T1677" i="7"/>
  <c r="T1678" i="7"/>
  <c r="T1679" i="7"/>
  <c r="T1680" i="7"/>
  <c r="T1681" i="7"/>
  <c r="T1682" i="7"/>
  <c r="T1683" i="7"/>
  <c r="T1684" i="7"/>
  <c r="T1685" i="7"/>
  <c r="T1686" i="7"/>
  <c r="T1687" i="7"/>
  <c r="T1688" i="7"/>
  <c r="T1689" i="7"/>
  <c r="T1690" i="7"/>
  <c r="T1691" i="7"/>
  <c r="T1692" i="7"/>
  <c r="T1693" i="7"/>
  <c r="T1694" i="7"/>
  <c r="T1695" i="7"/>
  <c r="T1696" i="7"/>
  <c r="T1697" i="7"/>
  <c r="T1698" i="7"/>
  <c r="T1699" i="7"/>
  <c r="T1700" i="7"/>
  <c r="T1701" i="7"/>
  <c r="T1702" i="7"/>
  <c r="T1703" i="7"/>
  <c r="T1704" i="7"/>
  <c r="T1705" i="7"/>
  <c r="T1706" i="7"/>
  <c r="T1707" i="7"/>
  <c r="T1708" i="7"/>
  <c r="T1709" i="7"/>
  <c r="T1710" i="7"/>
  <c r="T1711" i="7"/>
  <c r="T1712" i="7"/>
  <c r="T1713" i="7"/>
  <c r="T1714" i="7"/>
  <c r="T1715" i="7"/>
  <c r="T1716" i="7"/>
  <c r="T1717" i="7"/>
  <c r="T1718" i="7"/>
  <c r="T1719" i="7"/>
  <c r="T1720" i="7"/>
  <c r="T1721" i="7"/>
  <c r="T1722" i="7"/>
  <c r="T1723" i="7"/>
  <c r="T1724" i="7"/>
  <c r="T1725" i="7"/>
  <c r="T1726" i="7"/>
  <c r="T1727" i="7"/>
  <c r="T1728" i="7"/>
  <c r="T1729" i="7"/>
  <c r="T1730" i="7"/>
  <c r="T1731" i="7"/>
  <c r="T1732" i="7"/>
  <c r="T1733" i="7"/>
  <c r="T1734" i="7"/>
  <c r="T1735" i="7"/>
  <c r="T1736" i="7"/>
  <c r="T1737" i="7"/>
  <c r="T1738" i="7"/>
  <c r="T1739" i="7"/>
  <c r="T1740" i="7"/>
  <c r="T1741" i="7"/>
  <c r="T1742" i="7"/>
  <c r="T1743" i="7"/>
  <c r="T1744" i="7"/>
  <c r="T1745" i="7"/>
  <c r="T1746" i="7"/>
  <c r="T1747" i="7"/>
  <c r="T1748" i="7"/>
  <c r="T1749" i="7"/>
  <c r="T1750" i="7"/>
  <c r="T1751" i="7"/>
  <c r="T1752" i="7"/>
  <c r="T1753" i="7"/>
  <c r="T1754" i="7"/>
  <c r="T1755" i="7"/>
  <c r="T1756" i="7"/>
  <c r="T1757" i="7"/>
  <c r="T1758" i="7"/>
  <c r="T1759" i="7"/>
  <c r="T1760" i="7"/>
  <c r="T1761" i="7"/>
  <c r="T1762" i="7"/>
  <c r="T1763" i="7"/>
  <c r="T1764" i="7"/>
  <c r="T1765" i="7"/>
  <c r="T1766" i="7"/>
  <c r="T1767" i="7"/>
  <c r="T1768" i="7"/>
  <c r="T1769" i="7"/>
  <c r="T1770" i="7"/>
  <c r="T1771" i="7"/>
  <c r="T1772" i="7"/>
  <c r="T1773" i="7"/>
  <c r="T1774" i="7"/>
  <c r="T1775" i="7"/>
  <c r="T1776" i="7"/>
  <c r="T1777" i="7"/>
  <c r="T1778" i="7"/>
  <c r="T1779" i="7"/>
  <c r="T1780" i="7"/>
  <c r="T1781" i="7"/>
  <c r="T1782" i="7"/>
  <c r="T1783" i="7"/>
  <c r="T1784" i="7"/>
  <c r="T1785" i="7"/>
  <c r="T1786" i="7"/>
  <c r="T1787" i="7"/>
  <c r="T1788" i="7"/>
  <c r="T1789" i="7"/>
  <c r="T1790" i="7"/>
  <c r="T1791" i="7"/>
  <c r="T1792" i="7"/>
  <c r="T1793" i="7"/>
  <c r="T1794" i="7"/>
  <c r="T1795" i="7"/>
  <c r="T1796" i="7"/>
  <c r="T1797" i="7"/>
  <c r="T1798" i="7"/>
  <c r="T1799" i="7"/>
  <c r="T1800" i="7"/>
  <c r="T1801" i="7"/>
  <c r="T1802" i="7"/>
  <c r="T1803" i="7"/>
  <c r="T1804" i="7"/>
  <c r="T1805" i="7"/>
  <c r="T1806" i="7"/>
  <c r="T1807" i="7"/>
  <c r="T1808" i="7"/>
  <c r="T1809" i="7"/>
  <c r="T1810" i="7"/>
  <c r="T1811" i="7"/>
  <c r="T1812" i="7"/>
  <c r="T1813" i="7"/>
  <c r="T1814" i="7"/>
  <c r="T1815" i="7"/>
  <c r="T1816" i="7"/>
  <c r="T1817" i="7"/>
  <c r="T1818" i="7"/>
  <c r="T1819" i="7"/>
  <c r="T1820" i="7"/>
  <c r="T1821" i="7"/>
  <c r="T1822" i="7"/>
  <c r="T1823" i="7"/>
  <c r="T1824" i="7"/>
  <c r="T1825" i="7"/>
  <c r="T1826" i="7"/>
  <c r="T1827" i="7"/>
  <c r="T1828" i="7"/>
  <c r="T1829" i="7"/>
  <c r="T1830" i="7"/>
  <c r="T1831" i="7"/>
  <c r="T1832" i="7"/>
  <c r="T1833" i="7"/>
  <c r="T1834" i="7"/>
  <c r="T1835" i="7"/>
  <c r="T1836" i="7"/>
  <c r="T1837" i="7"/>
  <c r="T1838" i="7"/>
  <c r="T1839" i="7"/>
  <c r="T1840" i="7"/>
  <c r="T1841" i="7"/>
  <c r="T1842" i="7"/>
  <c r="T1843" i="7"/>
  <c r="T1844" i="7"/>
  <c r="T1845" i="7"/>
  <c r="T1846" i="7"/>
  <c r="T1847" i="7"/>
  <c r="T1848" i="7"/>
  <c r="T1849" i="7"/>
  <c r="T1850" i="7"/>
  <c r="T1851" i="7"/>
  <c r="T1852" i="7"/>
  <c r="T1853" i="7"/>
  <c r="T1854" i="7"/>
  <c r="T1855" i="7"/>
  <c r="T1856" i="7"/>
  <c r="T1857" i="7"/>
  <c r="T1858" i="7"/>
  <c r="T1859" i="7"/>
  <c r="T1860" i="7"/>
  <c r="T1861" i="7"/>
  <c r="T1862" i="7"/>
  <c r="T1863" i="7"/>
  <c r="T1864" i="7"/>
  <c r="T1865" i="7"/>
  <c r="T1866" i="7"/>
  <c r="T1867" i="7"/>
  <c r="T1868" i="7"/>
  <c r="T1869" i="7"/>
  <c r="T1870" i="7"/>
  <c r="T1871" i="7"/>
  <c r="T1872" i="7"/>
  <c r="T1873" i="7"/>
  <c r="T1874" i="7"/>
  <c r="T1875" i="7"/>
  <c r="T1876" i="7"/>
  <c r="T1877" i="7"/>
  <c r="T1878" i="7"/>
  <c r="T1879" i="7"/>
  <c r="T1880" i="7"/>
  <c r="T1881" i="7"/>
  <c r="T1882" i="7"/>
  <c r="T1883" i="7"/>
  <c r="T1884" i="7"/>
  <c r="T1885" i="7"/>
  <c r="T1886" i="7"/>
  <c r="T1887" i="7"/>
  <c r="T1888" i="7"/>
  <c r="T1889" i="7"/>
  <c r="T1890" i="7"/>
  <c r="T1891" i="7"/>
  <c r="T1892" i="7"/>
  <c r="T1893" i="7"/>
  <c r="T1894" i="7"/>
  <c r="T1895" i="7"/>
  <c r="T1896" i="7"/>
  <c r="T1897" i="7"/>
  <c r="T1898" i="7"/>
  <c r="T1899" i="7"/>
  <c r="T1900" i="7"/>
  <c r="T1901" i="7"/>
  <c r="T1902" i="7"/>
  <c r="T1903" i="7"/>
  <c r="T1904" i="7"/>
  <c r="T1905" i="7"/>
  <c r="T1906" i="7"/>
  <c r="T1907" i="7"/>
  <c r="T1908" i="7"/>
  <c r="T1909" i="7"/>
  <c r="T1910" i="7"/>
  <c r="T1911" i="7"/>
  <c r="T1912" i="7"/>
  <c r="T1913" i="7"/>
  <c r="T1914" i="7"/>
  <c r="T1915" i="7"/>
  <c r="T1916" i="7"/>
  <c r="T1917" i="7"/>
  <c r="T1918" i="7"/>
  <c r="T1919" i="7"/>
  <c r="T1920" i="7"/>
  <c r="T1921" i="7"/>
  <c r="T1922" i="7"/>
  <c r="T1923" i="7"/>
  <c r="T1924" i="7"/>
  <c r="T1925" i="7"/>
  <c r="T1926" i="7"/>
  <c r="T1927" i="7"/>
  <c r="T1928" i="7"/>
  <c r="T1929" i="7"/>
  <c r="T1930" i="7"/>
  <c r="T1931" i="7"/>
  <c r="T1932" i="7"/>
  <c r="T1933" i="7"/>
  <c r="T1934" i="7"/>
  <c r="T1935" i="7"/>
  <c r="T1936" i="7"/>
  <c r="T1937" i="7"/>
  <c r="T1938" i="7"/>
  <c r="T1939" i="7"/>
  <c r="T1940" i="7"/>
  <c r="T1941" i="7"/>
  <c r="T1942" i="7"/>
  <c r="T1943" i="7"/>
  <c r="T1944" i="7"/>
  <c r="T1945" i="7"/>
  <c r="T1946" i="7"/>
  <c r="T1947" i="7"/>
  <c r="T1948" i="7"/>
  <c r="T1949" i="7"/>
  <c r="T1950" i="7"/>
  <c r="T1951" i="7"/>
  <c r="T1952" i="7"/>
  <c r="T1953" i="7"/>
  <c r="T1954" i="7"/>
  <c r="T1955" i="7"/>
  <c r="T1956" i="7"/>
  <c r="T1957" i="7"/>
  <c r="T1958" i="7"/>
  <c r="T1959" i="7"/>
  <c r="T1960" i="7"/>
  <c r="T1961" i="7"/>
  <c r="T1962" i="7"/>
  <c r="T1963" i="7"/>
  <c r="T1964" i="7"/>
  <c r="T1965" i="7"/>
  <c r="T1966" i="7"/>
  <c r="T1967" i="7"/>
  <c r="T1968" i="7"/>
  <c r="T1969" i="7"/>
  <c r="T1970" i="7"/>
  <c r="T1971" i="7"/>
  <c r="T1972" i="7"/>
  <c r="T1973" i="7"/>
  <c r="T1974" i="7"/>
  <c r="T1975" i="7"/>
  <c r="T1976" i="7"/>
  <c r="T1977" i="7"/>
  <c r="T1978" i="7"/>
  <c r="T1979" i="7"/>
  <c r="T1980" i="7"/>
  <c r="T1981" i="7"/>
  <c r="T1982" i="7"/>
  <c r="T1983" i="7"/>
  <c r="T1984" i="7"/>
  <c r="T1985" i="7"/>
  <c r="T1986" i="7"/>
  <c r="T1987" i="7"/>
  <c r="T1988" i="7"/>
  <c r="T1989" i="7"/>
  <c r="T1990" i="7"/>
  <c r="T1991" i="7"/>
  <c r="T1992" i="7"/>
  <c r="T1993" i="7"/>
  <c r="T1994" i="7"/>
  <c r="T1995" i="7"/>
  <c r="T1996" i="7"/>
  <c r="T1997" i="7"/>
  <c r="T1998" i="7"/>
  <c r="T1999" i="7"/>
  <c r="T2000" i="7"/>
  <c r="T2001" i="7"/>
  <c r="T2002" i="7"/>
  <c r="T2003" i="7"/>
  <c r="T2004" i="7"/>
  <c r="T2005" i="7"/>
  <c r="T2006" i="7"/>
  <c r="T2007" i="7"/>
  <c r="T2008" i="7"/>
  <c r="T2009" i="7"/>
  <c r="T2010" i="7"/>
  <c r="T2011" i="7"/>
  <c r="T2012" i="7"/>
  <c r="T2013" i="7"/>
  <c r="T2014" i="7"/>
  <c r="T2015" i="7"/>
  <c r="T2016" i="7"/>
  <c r="T2017" i="7"/>
  <c r="T2018" i="7"/>
  <c r="T2019" i="7"/>
  <c r="T2020" i="7"/>
  <c r="T2021" i="7"/>
  <c r="T2022" i="7"/>
  <c r="T2023" i="7"/>
  <c r="T2024" i="7"/>
  <c r="T2025" i="7"/>
  <c r="T2026" i="7"/>
  <c r="T2027" i="7"/>
  <c r="T2028" i="7"/>
  <c r="T2029" i="7"/>
  <c r="T2030" i="7"/>
  <c r="T2031" i="7"/>
  <c r="T2032" i="7"/>
  <c r="T2033" i="7"/>
  <c r="T2034" i="7"/>
  <c r="T2035" i="7"/>
  <c r="T2036" i="7"/>
  <c r="T2037" i="7"/>
  <c r="T2038" i="7"/>
  <c r="T2039" i="7"/>
  <c r="T2040" i="7"/>
  <c r="T2041" i="7"/>
  <c r="T2042" i="7"/>
  <c r="T2043" i="7"/>
  <c r="T2044" i="7"/>
  <c r="T2045" i="7"/>
  <c r="T2046" i="7"/>
  <c r="T2047" i="7"/>
  <c r="T2048" i="7"/>
  <c r="T2049" i="7"/>
  <c r="T2050" i="7"/>
  <c r="T2051" i="7"/>
  <c r="T2052" i="7"/>
  <c r="T2053" i="7"/>
  <c r="T2054" i="7"/>
  <c r="T2055" i="7"/>
  <c r="T2056" i="7"/>
  <c r="T2057" i="7"/>
  <c r="T2058" i="7"/>
  <c r="T2059" i="7"/>
  <c r="T2060" i="7"/>
  <c r="T2061" i="7"/>
  <c r="T2062" i="7"/>
  <c r="T2063" i="7"/>
  <c r="T2064" i="7"/>
  <c r="T2065" i="7"/>
  <c r="T2066" i="7"/>
  <c r="T2067" i="7"/>
  <c r="T2068" i="7"/>
  <c r="T2069" i="7"/>
  <c r="T2070" i="7"/>
  <c r="T2071" i="7"/>
  <c r="T2072" i="7"/>
  <c r="T2073" i="7"/>
  <c r="T2074" i="7"/>
  <c r="T2075" i="7"/>
  <c r="T2076" i="7"/>
  <c r="T2077" i="7"/>
  <c r="T2078" i="7"/>
  <c r="T2079" i="7"/>
  <c r="T2080" i="7"/>
  <c r="T2081" i="7"/>
  <c r="T2082" i="7"/>
  <c r="T2083" i="7"/>
  <c r="T2084" i="7"/>
  <c r="T2085" i="7"/>
  <c r="T2086" i="7"/>
  <c r="T2087" i="7"/>
  <c r="T2088" i="7"/>
  <c r="T2089" i="7"/>
  <c r="T2090" i="7"/>
  <c r="T2091" i="7"/>
  <c r="T2092" i="7"/>
  <c r="T2093" i="7"/>
  <c r="T2094" i="7"/>
  <c r="T2095" i="7"/>
  <c r="T2096" i="7"/>
  <c r="T2097" i="7"/>
  <c r="T2098" i="7"/>
  <c r="T2099" i="7"/>
  <c r="T2100" i="7"/>
  <c r="T2101" i="7"/>
  <c r="T2102" i="7"/>
  <c r="T2103" i="7"/>
  <c r="T2104" i="7"/>
  <c r="T2105" i="7"/>
  <c r="T2106" i="7"/>
  <c r="T2107" i="7"/>
  <c r="T2108" i="7"/>
  <c r="T2109" i="7"/>
  <c r="T2110" i="7"/>
  <c r="T2111" i="7"/>
  <c r="T2112" i="7"/>
  <c r="T2113" i="7"/>
  <c r="T2114" i="7"/>
  <c r="T2115" i="7"/>
  <c r="T2116" i="7"/>
  <c r="T2117" i="7"/>
  <c r="T2118" i="7"/>
  <c r="T2119" i="7"/>
  <c r="T2120" i="7"/>
  <c r="T2121" i="7"/>
  <c r="T2122" i="7"/>
  <c r="T2123" i="7"/>
  <c r="T2124" i="7"/>
  <c r="T2125" i="7"/>
  <c r="T2126" i="7"/>
  <c r="T2127" i="7"/>
  <c r="T2128" i="7"/>
  <c r="T2129" i="7"/>
  <c r="T2130" i="7"/>
  <c r="T2131" i="7"/>
  <c r="T2132" i="7"/>
  <c r="T2133" i="7"/>
  <c r="T2134" i="7"/>
  <c r="T2135" i="7"/>
  <c r="T2136" i="7"/>
  <c r="T2137" i="7"/>
  <c r="T2138" i="7"/>
  <c r="T2139" i="7"/>
  <c r="T2140" i="7"/>
  <c r="T2141" i="7"/>
  <c r="T2142" i="7"/>
  <c r="T2143" i="7"/>
  <c r="T2144" i="7"/>
  <c r="T2145" i="7"/>
  <c r="T2146" i="7"/>
  <c r="T2147" i="7"/>
  <c r="T2148" i="7"/>
  <c r="T2149" i="7"/>
  <c r="T2150" i="7"/>
  <c r="T2151" i="7"/>
  <c r="T2152" i="7"/>
  <c r="T2153" i="7"/>
  <c r="T2154" i="7"/>
  <c r="T2155" i="7"/>
  <c r="T2156" i="7"/>
  <c r="T2157" i="7"/>
  <c r="T2158" i="7"/>
  <c r="T2159" i="7"/>
  <c r="T2160" i="7"/>
  <c r="T2161" i="7"/>
  <c r="T2162" i="7"/>
  <c r="T2163" i="7"/>
  <c r="T2164" i="7"/>
  <c r="T2165" i="7"/>
  <c r="T2166" i="7"/>
  <c r="T2167" i="7"/>
  <c r="T2168" i="7"/>
  <c r="T2169" i="7"/>
  <c r="T2170" i="7"/>
  <c r="T2171" i="7"/>
  <c r="T2172" i="7"/>
  <c r="T2173" i="7"/>
  <c r="T2174" i="7"/>
  <c r="T2175" i="7"/>
  <c r="T2176" i="7"/>
  <c r="T2177" i="7"/>
  <c r="T2178" i="7"/>
  <c r="T2179" i="7"/>
  <c r="T2180" i="7"/>
  <c r="T2181" i="7"/>
  <c r="T2182" i="7"/>
  <c r="T2183" i="7"/>
  <c r="T2184" i="7"/>
  <c r="T2185" i="7"/>
  <c r="T2186" i="7"/>
  <c r="T2187" i="7"/>
  <c r="T2188" i="7"/>
  <c r="T2189" i="7"/>
  <c r="T2190" i="7"/>
  <c r="T2191" i="7"/>
  <c r="T2192" i="7"/>
  <c r="T2193" i="7"/>
  <c r="T2194" i="7"/>
  <c r="T2195" i="7"/>
  <c r="T2196" i="7"/>
  <c r="T2197" i="7"/>
  <c r="T2198" i="7"/>
  <c r="T2199" i="7"/>
  <c r="T2200" i="7"/>
  <c r="T2201" i="7"/>
  <c r="T2202" i="7"/>
  <c r="T2203" i="7"/>
  <c r="T2204" i="7"/>
  <c r="T2205" i="7"/>
  <c r="T2206" i="7"/>
  <c r="T2207" i="7"/>
  <c r="T2208" i="7"/>
  <c r="T2209" i="7"/>
  <c r="T2210" i="7"/>
  <c r="T2211" i="7"/>
  <c r="T2212" i="7"/>
  <c r="T2213" i="7"/>
  <c r="T2214" i="7"/>
  <c r="T2215" i="7"/>
  <c r="T2216" i="7"/>
  <c r="T2217" i="7"/>
  <c r="T2218" i="7"/>
  <c r="T2219" i="7"/>
  <c r="T2220" i="7"/>
  <c r="T2221" i="7"/>
  <c r="T2222" i="7"/>
  <c r="T2223" i="7"/>
  <c r="T2224" i="7"/>
  <c r="T2225" i="7"/>
  <c r="T2226" i="7"/>
  <c r="T2227" i="7"/>
  <c r="T2228" i="7"/>
  <c r="T2229" i="7"/>
  <c r="T2230" i="7"/>
  <c r="T2231" i="7"/>
  <c r="T2232" i="7"/>
  <c r="T2233" i="7"/>
  <c r="T2234" i="7"/>
  <c r="T2235" i="7"/>
  <c r="T2236" i="7"/>
  <c r="T2237" i="7"/>
  <c r="T2238" i="7"/>
  <c r="T2239" i="7"/>
  <c r="T2240" i="7"/>
  <c r="T2241" i="7"/>
  <c r="T2242" i="7"/>
  <c r="T2243" i="7"/>
  <c r="T2244" i="7"/>
  <c r="T2245" i="7"/>
  <c r="T2246" i="7"/>
  <c r="T2247" i="7"/>
  <c r="T2248" i="7"/>
  <c r="T2249" i="7"/>
  <c r="T2250" i="7"/>
  <c r="T2251" i="7"/>
  <c r="T2252" i="7"/>
  <c r="T2253" i="7"/>
  <c r="T2254" i="7"/>
  <c r="T2255" i="7"/>
  <c r="T2256" i="7"/>
  <c r="T2257" i="7"/>
  <c r="T2258" i="7"/>
  <c r="T2259" i="7"/>
  <c r="T2260" i="7"/>
  <c r="T2261" i="7"/>
  <c r="T2262" i="7"/>
  <c r="T2263" i="7"/>
  <c r="T2264" i="7"/>
  <c r="T2265" i="7"/>
  <c r="T2266" i="7"/>
  <c r="T2267" i="7"/>
  <c r="T2268" i="7"/>
  <c r="T2269" i="7"/>
  <c r="T2270" i="7"/>
  <c r="T2271" i="7"/>
  <c r="T2272" i="7"/>
  <c r="T2273" i="7"/>
  <c r="T2274" i="7"/>
  <c r="T2275" i="7"/>
  <c r="T2276" i="7"/>
  <c r="T2277" i="7"/>
  <c r="T2278" i="7"/>
  <c r="T2279" i="7"/>
  <c r="T2280" i="7"/>
  <c r="T2281" i="7"/>
  <c r="T2282" i="7"/>
  <c r="T2283" i="7"/>
  <c r="T2284" i="7"/>
  <c r="T2285" i="7"/>
  <c r="T2286" i="7"/>
  <c r="T2287" i="7"/>
  <c r="T2288" i="7"/>
  <c r="T2289" i="7"/>
  <c r="T2290" i="7"/>
  <c r="T2291" i="7"/>
  <c r="T2292" i="7"/>
  <c r="T2293" i="7"/>
  <c r="T2294" i="7"/>
  <c r="T2295" i="7"/>
  <c r="T2296" i="7"/>
  <c r="T2297" i="7"/>
  <c r="T2298" i="7"/>
  <c r="T2299" i="7"/>
  <c r="T2300" i="7"/>
  <c r="T2301" i="7"/>
  <c r="T2302" i="7"/>
  <c r="T2303" i="7"/>
  <c r="T2304" i="7"/>
  <c r="T2305" i="7"/>
  <c r="T2306" i="7"/>
  <c r="T2307" i="7"/>
  <c r="T2308" i="7"/>
  <c r="T2309" i="7"/>
  <c r="T2310" i="7"/>
  <c r="T2311" i="7"/>
  <c r="T2312" i="7"/>
  <c r="T2313" i="7"/>
  <c r="T2314" i="7"/>
  <c r="T2315" i="7"/>
  <c r="T2316" i="7"/>
  <c r="T2317" i="7"/>
  <c r="T2318" i="7"/>
  <c r="T2319" i="7"/>
  <c r="T2320" i="7"/>
  <c r="T2321" i="7"/>
  <c r="T2322" i="7"/>
  <c r="T2323" i="7"/>
  <c r="T2324" i="7"/>
  <c r="T2325" i="7"/>
  <c r="T2326" i="7"/>
  <c r="T2327" i="7"/>
  <c r="T2328" i="7"/>
  <c r="T2329" i="7"/>
  <c r="T2330" i="7"/>
  <c r="T2331" i="7"/>
  <c r="T2332" i="7"/>
  <c r="T2333" i="7"/>
  <c r="T2334" i="7"/>
  <c r="T2335" i="7"/>
  <c r="T2336" i="7"/>
  <c r="T2337" i="7"/>
  <c r="T2338" i="7"/>
  <c r="T2339" i="7"/>
  <c r="T2340" i="7"/>
  <c r="T2341" i="7"/>
  <c r="T2342" i="7"/>
  <c r="T2343" i="7"/>
  <c r="T2344" i="7"/>
  <c r="T2345" i="7"/>
  <c r="T2346" i="7"/>
  <c r="T2347" i="7"/>
  <c r="T2348" i="7"/>
  <c r="T2349" i="7"/>
  <c r="T2350" i="7"/>
  <c r="T2351" i="7"/>
  <c r="T2352" i="7"/>
  <c r="T2353" i="7"/>
  <c r="T2354" i="7"/>
  <c r="T2355" i="7"/>
  <c r="T2356" i="7"/>
  <c r="T2357" i="7"/>
  <c r="T2358" i="7"/>
  <c r="T2359" i="7"/>
  <c r="T2360" i="7"/>
  <c r="T2361" i="7"/>
  <c r="T2362" i="7"/>
  <c r="T2363" i="7"/>
  <c r="T2364" i="7"/>
  <c r="T2365" i="7"/>
  <c r="T2366" i="7"/>
  <c r="T2367" i="7"/>
  <c r="T2368" i="7"/>
  <c r="T2369" i="7"/>
  <c r="T2370" i="7"/>
  <c r="T2371" i="7"/>
  <c r="T2372" i="7"/>
  <c r="T2373" i="7"/>
  <c r="T2374" i="7"/>
  <c r="T2375" i="7"/>
  <c r="T2376" i="7"/>
  <c r="T2377" i="7"/>
  <c r="T2378" i="7"/>
  <c r="T2379" i="7"/>
  <c r="T2380" i="7"/>
  <c r="T2381" i="7"/>
  <c r="T2382" i="7"/>
  <c r="T2383" i="7"/>
  <c r="T2384" i="7"/>
  <c r="T2385" i="7"/>
  <c r="T2386" i="7"/>
  <c r="T2387" i="7"/>
  <c r="T2388" i="7"/>
  <c r="T2389" i="7"/>
  <c r="T2390" i="7"/>
  <c r="T2391" i="7"/>
  <c r="T2392" i="7"/>
  <c r="T2393" i="7"/>
  <c r="T2394" i="7"/>
  <c r="T2395" i="7"/>
  <c r="T2396" i="7"/>
  <c r="T2397" i="7"/>
  <c r="T2398" i="7"/>
  <c r="T2399" i="7"/>
  <c r="T2400" i="7"/>
  <c r="T2401" i="7"/>
  <c r="T2402" i="7"/>
  <c r="T2403" i="7"/>
  <c r="T2404" i="7"/>
  <c r="T2405" i="7"/>
  <c r="T2406" i="7"/>
  <c r="T2407" i="7"/>
  <c r="T2408" i="7"/>
  <c r="T2409" i="7"/>
  <c r="T2410" i="7"/>
  <c r="T2411" i="7"/>
  <c r="T2412" i="7"/>
  <c r="T2413" i="7"/>
  <c r="T2414" i="7"/>
  <c r="T2415" i="7"/>
  <c r="T2416" i="7"/>
  <c r="T2417" i="7"/>
  <c r="T2418" i="7"/>
  <c r="T2419" i="7"/>
  <c r="T2420" i="7"/>
  <c r="T2421" i="7"/>
  <c r="T2422" i="7"/>
  <c r="T2423" i="7"/>
  <c r="T2424" i="7"/>
  <c r="T2425" i="7"/>
  <c r="T2426" i="7"/>
  <c r="T2427" i="7"/>
  <c r="T2428" i="7"/>
  <c r="T2429" i="7"/>
  <c r="T2430" i="7"/>
  <c r="T2431" i="7"/>
  <c r="T2432" i="7"/>
  <c r="T2433" i="7"/>
  <c r="T2434" i="7"/>
  <c r="T2435" i="7"/>
  <c r="T2436" i="7"/>
  <c r="T2437" i="7"/>
  <c r="T2438" i="7"/>
  <c r="T2439" i="7"/>
  <c r="T2440" i="7"/>
  <c r="T2441" i="7"/>
  <c r="T2442" i="7"/>
  <c r="T2443" i="7"/>
  <c r="T2444" i="7"/>
  <c r="T2445" i="7"/>
  <c r="T2446" i="7"/>
  <c r="T2447" i="7"/>
  <c r="T2448" i="7"/>
  <c r="T2449" i="7"/>
  <c r="T2450" i="7"/>
  <c r="T2451" i="7"/>
  <c r="T2452" i="7"/>
  <c r="T2453" i="7"/>
  <c r="T2454" i="7"/>
  <c r="T2455" i="7"/>
  <c r="T2456" i="7"/>
  <c r="T2457" i="7"/>
  <c r="T2458" i="7"/>
  <c r="T2459" i="7"/>
  <c r="T2460" i="7"/>
  <c r="T2461" i="7"/>
  <c r="T2462" i="7"/>
  <c r="T2463" i="7"/>
  <c r="T2464" i="7"/>
  <c r="T2465" i="7"/>
  <c r="T2466" i="7"/>
  <c r="T2467" i="7"/>
  <c r="T2468" i="7"/>
  <c r="T2469" i="7"/>
  <c r="T2470" i="7"/>
  <c r="T2471" i="7"/>
  <c r="T2472" i="7"/>
  <c r="T2473" i="7"/>
  <c r="T2474" i="7"/>
  <c r="T2475" i="7"/>
  <c r="T2476" i="7"/>
  <c r="T2477" i="7"/>
  <c r="T2478" i="7"/>
  <c r="T2479" i="7"/>
  <c r="T2480" i="7"/>
  <c r="T2481" i="7"/>
  <c r="T2482" i="7"/>
  <c r="T2483" i="7"/>
  <c r="T2484" i="7"/>
  <c r="T2485" i="7"/>
  <c r="T2486" i="7"/>
  <c r="T2487" i="7"/>
  <c r="T2488" i="7"/>
  <c r="T2489" i="7"/>
  <c r="T2490" i="7"/>
  <c r="T2491" i="7"/>
  <c r="T2492" i="7"/>
  <c r="T2493" i="7"/>
  <c r="T2494" i="7"/>
  <c r="T2495" i="7"/>
  <c r="T2496" i="7"/>
  <c r="T2497" i="7"/>
  <c r="T2498" i="7"/>
  <c r="T2499" i="7"/>
  <c r="T2500" i="7"/>
  <c r="T2501" i="7"/>
  <c r="T2502" i="7"/>
  <c r="T2503" i="7"/>
  <c r="T2504" i="7"/>
  <c r="T2505" i="7"/>
  <c r="T2506" i="7"/>
  <c r="T2507" i="7"/>
  <c r="T2508" i="7"/>
  <c r="T2509" i="7"/>
  <c r="T2510" i="7"/>
  <c r="T2511" i="7"/>
  <c r="T2512" i="7"/>
  <c r="T2513" i="7"/>
  <c r="T2514" i="7"/>
  <c r="T2515" i="7"/>
  <c r="T2516" i="7"/>
  <c r="T2517" i="7"/>
  <c r="T2518" i="7"/>
  <c r="T2519" i="7"/>
  <c r="T2520" i="7"/>
  <c r="T2521" i="7"/>
  <c r="T2522" i="7"/>
  <c r="T2523" i="7"/>
  <c r="T2524" i="7"/>
  <c r="T2525" i="7"/>
  <c r="T2526" i="7"/>
  <c r="T2527" i="7"/>
  <c r="T2528" i="7"/>
  <c r="T2529" i="7"/>
  <c r="T2530" i="7"/>
  <c r="T2531" i="7"/>
  <c r="T2532" i="7"/>
  <c r="T2533" i="7"/>
  <c r="T2534" i="7"/>
  <c r="T2535" i="7"/>
  <c r="T2536" i="7"/>
  <c r="T2537" i="7"/>
  <c r="T2538" i="7"/>
  <c r="T2539" i="7"/>
  <c r="T2540" i="7"/>
  <c r="T2541" i="7"/>
  <c r="T2542" i="7"/>
  <c r="T2543" i="7"/>
  <c r="T2544" i="7"/>
  <c r="T2545" i="7"/>
  <c r="T2546" i="7"/>
  <c r="T2547" i="7"/>
  <c r="T2548" i="7"/>
  <c r="T2549" i="7"/>
  <c r="T2550" i="7"/>
  <c r="T2551" i="7"/>
  <c r="T2552" i="7"/>
  <c r="T2553" i="7"/>
  <c r="T2554" i="7"/>
  <c r="T2555" i="7"/>
  <c r="T2556" i="7"/>
  <c r="T2557" i="7"/>
  <c r="T2558" i="7"/>
  <c r="T2559" i="7"/>
  <c r="T2560" i="7"/>
  <c r="T2561" i="7"/>
  <c r="T2562" i="7"/>
  <c r="T2563" i="7"/>
  <c r="T2564" i="7"/>
  <c r="T2565" i="7"/>
  <c r="T2566" i="7"/>
  <c r="T2567" i="7"/>
  <c r="T2568" i="7"/>
  <c r="T2569" i="7"/>
  <c r="T2570" i="7"/>
  <c r="T2571" i="7"/>
  <c r="T2572" i="7"/>
  <c r="T2573" i="7"/>
  <c r="T2574" i="7"/>
  <c r="T2575" i="7"/>
  <c r="T2576" i="7"/>
  <c r="T2577" i="7"/>
  <c r="T2578" i="7"/>
  <c r="T2579" i="7"/>
  <c r="T2580" i="7"/>
  <c r="T2581" i="7"/>
  <c r="T2582" i="7"/>
  <c r="T2583" i="7"/>
  <c r="T2584" i="7"/>
  <c r="T2585" i="7"/>
  <c r="T2586" i="7"/>
  <c r="T2587" i="7"/>
  <c r="T2588" i="7"/>
  <c r="T2589" i="7"/>
  <c r="T2590" i="7"/>
  <c r="T2591" i="7"/>
  <c r="T2592" i="7"/>
  <c r="T2593" i="7"/>
  <c r="T2594" i="7"/>
  <c r="T2595" i="7"/>
  <c r="T2596" i="7"/>
  <c r="T2597" i="7"/>
  <c r="T2598" i="7"/>
  <c r="T2599" i="7"/>
  <c r="T2600" i="7"/>
  <c r="T2601" i="7"/>
  <c r="T2602" i="7"/>
  <c r="T2603" i="7"/>
  <c r="T2604" i="7"/>
  <c r="T2605" i="7"/>
  <c r="T2606" i="7"/>
  <c r="T2607" i="7"/>
  <c r="T2608" i="7"/>
  <c r="T2609" i="7"/>
  <c r="T2610" i="7"/>
  <c r="T2611" i="7"/>
  <c r="T2612" i="7"/>
  <c r="T2613" i="7"/>
  <c r="T2614" i="7"/>
  <c r="T2615" i="7"/>
  <c r="T2616" i="7"/>
  <c r="T2617" i="7"/>
  <c r="T2618" i="7"/>
  <c r="T2619" i="7"/>
  <c r="T2620" i="7"/>
  <c r="T2621" i="7"/>
  <c r="T2622" i="7"/>
  <c r="T2623" i="7"/>
  <c r="T2624" i="7"/>
  <c r="T2625" i="7"/>
  <c r="T2626" i="7"/>
  <c r="T2627" i="7"/>
  <c r="T2628" i="7"/>
  <c r="T2629" i="7"/>
  <c r="T2630" i="7"/>
  <c r="T2631" i="7"/>
  <c r="T2632" i="7"/>
  <c r="T2633" i="7"/>
  <c r="T2634" i="7"/>
  <c r="T2635" i="7"/>
  <c r="T2636" i="7"/>
  <c r="T2637" i="7"/>
  <c r="T2638" i="7"/>
  <c r="T2639" i="7"/>
  <c r="T2640" i="7"/>
  <c r="T2641" i="7"/>
  <c r="T2642" i="7"/>
  <c r="T2643" i="7"/>
  <c r="T2644" i="7"/>
  <c r="T2645" i="7"/>
  <c r="T2646" i="7"/>
  <c r="T2647" i="7"/>
  <c r="T2648" i="7"/>
  <c r="T2649" i="7"/>
  <c r="T2650" i="7"/>
  <c r="T2651" i="7"/>
  <c r="T2652" i="7"/>
  <c r="T2653" i="7"/>
  <c r="T2654" i="7"/>
  <c r="T2655" i="7"/>
  <c r="T2656" i="7"/>
  <c r="T2657" i="7"/>
  <c r="T2658" i="7"/>
  <c r="T2659" i="7"/>
  <c r="T2660" i="7"/>
  <c r="T2661" i="7"/>
  <c r="T2662" i="7"/>
  <c r="T2663" i="7"/>
  <c r="T2664" i="7"/>
  <c r="T2665" i="7"/>
  <c r="T2666" i="7"/>
  <c r="T2667" i="7"/>
  <c r="T2668" i="7"/>
  <c r="T2669" i="7"/>
  <c r="T2670" i="7"/>
  <c r="T2671" i="7"/>
  <c r="T2672" i="7"/>
  <c r="T2673" i="7"/>
  <c r="T2674" i="7"/>
  <c r="T2675" i="7"/>
  <c r="T2676" i="7"/>
  <c r="T2677" i="7"/>
  <c r="T2678" i="7"/>
  <c r="T2679" i="7"/>
  <c r="T2680" i="7"/>
  <c r="T2681" i="7"/>
  <c r="T2682" i="7"/>
  <c r="T2683" i="7"/>
  <c r="T2684" i="7"/>
  <c r="T2685" i="7"/>
  <c r="T2686" i="7"/>
  <c r="T2687" i="7"/>
  <c r="T2688" i="7"/>
  <c r="T2689" i="7"/>
  <c r="T2690" i="7"/>
  <c r="T2691" i="7"/>
  <c r="T2692" i="7"/>
  <c r="T2693" i="7"/>
  <c r="T2694" i="7"/>
  <c r="T2695" i="7"/>
  <c r="T2696" i="7"/>
  <c r="T2697" i="7"/>
  <c r="T2698" i="7"/>
  <c r="T2699" i="7"/>
  <c r="T2700" i="7"/>
  <c r="T2701" i="7"/>
  <c r="T2702" i="7"/>
  <c r="T2703" i="7"/>
  <c r="T2704" i="7"/>
  <c r="T2705" i="7"/>
  <c r="T2706" i="7"/>
  <c r="T2707" i="7"/>
  <c r="T2708" i="7"/>
  <c r="T2709" i="7"/>
  <c r="T2710" i="7"/>
  <c r="T2711" i="7"/>
  <c r="T2712" i="7"/>
  <c r="T2713" i="7"/>
  <c r="T2714" i="7"/>
  <c r="T2715" i="7"/>
  <c r="T2716" i="7"/>
  <c r="T2717" i="7"/>
  <c r="T2718" i="7"/>
  <c r="T2719" i="7"/>
  <c r="T2720" i="7"/>
  <c r="T2721" i="7"/>
  <c r="T2722" i="7"/>
  <c r="T2723" i="7"/>
  <c r="T2724" i="7"/>
  <c r="T2725" i="7"/>
  <c r="T2726" i="7"/>
  <c r="T2727" i="7"/>
  <c r="T2728" i="7"/>
  <c r="T2729" i="7"/>
  <c r="T2730" i="7"/>
  <c r="T2731" i="7"/>
  <c r="T2732" i="7"/>
  <c r="T2733" i="7"/>
  <c r="T2734" i="7"/>
  <c r="T2735" i="7"/>
  <c r="T2736" i="7"/>
  <c r="T2737" i="7"/>
  <c r="T2738" i="7"/>
  <c r="T2739" i="7"/>
  <c r="T2740" i="7"/>
  <c r="T2741" i="7"/>
  <c r="T2742" i="7"/>
  <c r="T2743" i="7"/>
  <c r="T2744" i="7"/>
  <c r="T2745" i="7"/>
  <c r="T2746" i="7"/>
  <c r="T2747" i="7"/>
  <c r="T2748" i="7"/>
  <c r="T2749" i="7"/>
  <c r="T2750" i="7"/>
  <c r="T2751" i="7"/>
  <c r="T2752" i="7"/>
  <c r="T2753" i="7"/>
  <c r="T2754" i="7"/>
  <c r="T2755" i="7"/>
  <c r="T2756" i="7"/>
  <c r="T2757" i="7"/>
  <c r="T2758" i="7"/>
  <c r="T2759" i="7"/>
  <c r="T2760" i="7"/>
  <c r="T2761" i="7"/>
  <c r="T2762" i="7"/>
  <c r="T2763" i="7"/>
  <c r="T2764" i="7"/>
  <c r="T2765" i="7"/>
  <c r="T2766" i="7"/>
  <c r="T2767" i="7"/>
  <c r="T2768" i="7"/>
  <c r="T2769" i="7"/>
  <c r="T2770" i="7"/>
  <c r="T2771" i="7"/>
  <c r="T2772" i="7"/>
  <c r="T2773" i="7"/>
  <c r="T2774" i="7"/>
  <c r="T2775" i="7"/>
  <c r="T2776" i="7"/>
  <c r="T2777" i="7"/>
  <c r="T2778" i="7"/>
  <c r="T2779" i="7"/>
  <c r="T2780" i="7"/>
  <c r="T2781" i="7"/>
  <c r="T2782" i="7"/>
  <c r="T2783" i="7"/>
  <c r="T2784" i="7"/>
  <c r="T2785" i="7"/>
  <c r="T2786" i="7"/>
  <c r="T2787" i="7"/>
  <c r="T2788" i="7"/>
  <c r="T2789" i="7"/>
  <c r="T2790" i="7"/>
  <c r="T2791" i="7"/>
  <c r="T2792" i="7"/>
  <c r="T2793" i="7"/>
  <c r="T2794" i="7"/>
  <c r="T2795" i="7"/>
  <c r="T2796" i="7"/>
  <c r="T2797" i="7"/>
  <c r="T2798" i="7"/>
  <c r="T2799" i="7"/>
  <c r="T2800" i="7"/>
  <c r="T2801" i="7"/>
  <c r="T2802" i="7"/>
  <c r="T2803" i="7"/>
  <c r="T2804" i="7"/>
  <c r="T2805" i="7"/>
  <c r="T2806" i="7"/>
  <c r="T2807" i="7"/>
  <c r="T2808" i="7"/>
  <c r="T2809" i="7"/>
  <c r="T2810" i="7"/>
  <c r="T2811" i="7"/>
  <c r="T2812" i="7"/>
  <c r="T2813" i="7"/>
  <c r="T2814" i="7"/>
  <c r="T2815" i="7"/>
  <c r="T2816" i="7"/>
  <c r="T2817" i="7"/>
  <c r="T2818" i="7"/>
  <c r="T2819" i="7"/>
  <c r="T2820" i="7"/>
  <c r="T2821" i="7"/>
  <c r="T2822" i="7"/>
  <c r="T2823" i="7"/>
  <c r="T2824" i="7"/>
  <c r="T2825" i="7"/>
  <c r="T2826" i="7"/>
  <c r="T2827" i="7"/>
  <c r="T2828" i="7"/>
  <c r="T2829" i="7"/>
  <c r="T2830" i="7"/>
  <c r="T2831" i="7"/>
  <c r="T2832" i="7"/>
  <c r="T2833" i="7"/>
  <c r="T2834" i="7"/>
  <c r="T2835" i="7"/>
  <c r="T2836" i="7"/>
  <c r="T2837" i="7"/>
  <c r="T2838" i="7"/>
  <c r="T2839" i="7"/>
  <c r="T2840" i="7"/>
  <c r="T2841" i="7"/>
  <c r="T2842" i="7"/>
  <c r="T2843" i="7"/>
  <c r="T2844" i="7"/>
  <c r="T2845" i="7"/>
  <c r="T2846" i="7"/>
  <c r="T2847" i="7"/>
  <c r="T2848" i="7"/>
  <c r="T2849" i="7"/>
  <c r="T2850" i="7"/>
  <c r="T2851" i="7"/>
  <c r="T2852" i="7"/>
  <c r="T2853" i="7"/>
  <c r="T2854" i="7"/>
  <c r="T2855" i="7"/>
  <c r="T2856" i="7"/>
  <c r="T2857" i="7"/>
  <c r="T2858" i="7"/>
  <c r="T2859" i="7"/>
  <c r="T2860" i="7"/>
  <c r="T2861" i="7"/>
  <c r="T2862" i="7"/>
  <c r="T2863" i="7"/>
  <c r="T2864" i="7"/>
  <c r="T2865" i="7"/>
  <c r="T2866" i="7"/>
  <c r="T2867" i="7"/>
  <c r="T2868" i="7"/>
  <c r="T2869" i="7"/>
  <c r="T2870" i="7"/>
  <c r="T2871" i="7"/>
  <c r="T2872" i="7"/>
  <c r="T2873" i="7"/>
  <c r="T2874" i="7"/>
  <c r="T2875" i="7"/>
  <c r="T2876" i="7"/>
  <c r="T2877" i="7"/>
  <c r="T2878" i="7"/>
  <c r="T2879" i="7"/>
  <c r="T2880" i="7"/>
  <c r="T2881" i="7"/>
  <c r="T2882" i="7"/>
  <c r="T2883" i="7"/>
  <c r="T2884" i="7"/>
  <c r="T2885" i="7"/>
  <c r="T2886" i="7"/>
  <c r="T2887" i="7"/>
  <c r="T2888" i="7"/>
  <c r="T2889" i="7"/>
  <c r="T2890" i="7"/>
  <c r="T2891" i="7"/>
  <c r="T2892" i="7"/>
  <c r="T2893" i="7"/>
  <c r="T2894" i="7"/>
  <c r="T2895" i="7"/>
  <c r="T2896" i="7"/>
  <c r="T2897" i="7"/>
  <c r="T2898" i="7"/>
  <c r="T2899" i="7"/>
  <c r="T2900" i="7"/>
  <c r="T2901" i="7"/>
  <c r="T2902" i="7"/>
  <c r="T2903" i="7"/>
  <c r="T2904" i="7"/>
  <c r="T2905" i="7"/>
  <c r="T2906" i="7"/>
  <c r="T2907" i="7"/>
  <c r="T2908" i="7"/>
  <c r="T2909" i="7"/>
  <c r="T2910" i="7"/>
  <c r="T2911" i="7"/>
  <c r="T2912" i="7"/>
  <c r="T2913" i="7"/>
  <c r="T2914" i="7"/>
  <c r="T2915" i="7"/>
  <c r="T2916" i="7"/>
  <c r="T2917" i="7"/>
  <c r="T2918" i="7"/>
  <c r="T2919" i="7"/>
  <c r="T2920" i="7"/>
  <c r="T2921" i="7"/>
  <c r="T2922" i="7"/>
  <c r="T2923" i="7"/>
  <c r="T2924" i="7"/>
  <c r="T2925" i="7"/>
  <c r="T2926" i="7"/>
  <c r="T2927" i="7"/>
  <c r="T2928" i="7"/>
  <c r="T2929" i="7"/>
  <c r="T2930" i="7"/>
  <c r="T2931" i="7"/>
  <c r="T2932" i="7"/>
  <c r="T2933" i="7"/>
  <c r="T2934" i="7"/>
  <c r="T2935" i="7"/>
  <c r="T2936" i="7"/>
  <c r="T2937" i="7"/>
  <c r="T2938" i="7"/>
  <c r="T2939" i="7"/>
  <c r="T2940" i="7"/>
  <c r="T2941" i="7"/>
  <c r="T2942" i="7"/>
  <c r="T2943" i="7"/>
  <c r="T2944" i="7"/>
  <c r="T2945" i="7"/>
  <c r="T2946" i="7"/>
  <c r="T2947" i="7"/>
  <c r="T2948" i="7"/>
  <c r="T2949" i="7"/>
  <c r="T2950" i="7"/>
  <c r="T2951" i="7"/>
  <c r="T2952" i="7"/>
  <c r="T2953" i="7"/>
  <c r="T2954" i="7"/>
  <c r="T2955" i="7"/>
  <c r="T2956" i="7"/>
  <c r="T2957" i="7"/>
  <c r="T2958" i="7"/>
  <c r="T2959" i="7"/>
  <c r="T2960" i="7"/>
  <c r="T2961" i="7"/>
  <c r="T2962" i="7"/>
  <c r="T2963" i="7"/>
  <c r="T2964" i="7"/>
  <c r="T2965" i="7"/>
  <c r="T2966" i="7"/>
  <c r="T2967" i="7"/>
  <c r="T2968" i="7"/>
  <c r="T2969" i="7"/>
  <c r="T2970" i="7"/>
  <c r="T2971" i="7"/>
  <c r="T2972" i="7"/>
  <c r="T2973" i="7"/>
  <c r="T2974" i="7"/>
  <c r="T2975" i="7"/>
  <c r="T2976" i="7"/>
  <c r="T2977" i="7"/>
  <c r="T2978" i="7"/>
  <c r="T2979" i="7"/>
  <c r="T2980" i="7"/>
  <c r="T2981" i="7"/>
  <c r="T2982" i="7"/>
  <c r="T2983" i="7"/>
  <c r="T2984" i="7"/>
  <c r="T2985" i="7"/>
  <c r="T2986" i="7"/>
  <c r="T2987" i="7"/>
  <c r="T2988" i="7"/>
  <c r="T2989" i="7"/>
  <c r="T2990" i="7"/>
  <c r="T2991" i="7"/>
  <c r="T2992" i="7"/>
  <c r="T2993" i="7"/>
  <c r="T2994" i="7"/>
  <c r="T2995" i="7"/>
  <c r="T2996" i="7"/>
  <c r="T2997" i="7"/>
  <c r="T2998" i="7"/>
  <c r="T2999" i="7"/>
  <c r="T3000" i="7"/>
  <c r="T2" i="7"/>
  <c r="AD3" i="15"/>
  <c r="AD2" i="15"/>
  <c r="S2" i="3"/>
  <c r="R2" i="3"/>
  <c r="Q9" i="7" l="1"/>
  <c r="Q12" i="7"/>
  <c r="Q36" i="7"/>
  <c r="Q61" i="7"/>
  <c r="Q120" i="7"/>
  <c r="Q121" i="7"/>
  <c r="Q161" i="7"/>
  <c r="Q164" i="7"/>
  <c r="Q191" i="7"/>
  <c r="Q192" i="7"/>
  <c r="Q229" i="7"/>
  <c r="Q230" i="7"/>
  <c r="Q263" i="7"/>
  <c r="Q300" i="7"/>
  <c r="Q332" i="7"/>
  <c r="Q335" i="7"/>
  <c r="Q361" i="7"/>
  <c r="Q372" i="7"/>
  <c r="Q404" i="7"/>
  <c r="Q405" i="7"/>
  <c r="Q445" i="7"/>
  <c r="Q481" i="7"/>
  <c r="Q484" i="7"/>
  <c r="Q508" i="7"/>
  <c r="Q509" i="7"/>
  <c r="Q540" i="7"/>
  <c r="Q569" i="7"/>
  <c r="Q572" i="7"/>
  <c r="Q577" i="7"/>
  <c r="Q601" i="7"/>
  <c r="Q630" i="7"/>
  <c r="Q631" i="7"/>
  <c r="Q661" i="7"/>
  <c r="Q663" i="7"/>
  <c r="Q692" i="7"/>
  <c r="Q693" i="7"/>
  <c r="Q709" i="7"/>
  <c r="Q710" i="7"/>
  <c r="Q737" i="7"/>
  <c r="Q739" i="7"/>
  <c r="Q761" i="7"/>
  <c r="Q763" i="7"/>
  <c r="Q779" i="7"/>
  <c r="Q809" i="7"/>
  <c r="Q811" i="7"/>
  <c r="Q825" i="7"/>
  <c r="Q829" i="7"/>
  <c r="Q830" i="7"/>
  <c r="Q831" i="7"/>
  <c r="Q844" i="7"/>
  <c r="Q845" i="7"/>
  <c r="Q846" i="7"/>
  <c r="Q877" i="7"/>
  <c r="Q881" i="7"/>
  <c r="Q899" i="7"/>
  <c r="Q907" i="7"/>
  <c r="Q908" i="7"/>
  <c r="Q909" i="7"/>
  <c r="Q910" i="7"/>
  <c r="Q911" i="7"/>
  <c r="Q913" i="7"/>
  <c r="Q921" i="7"/>
  <c r="Q948" i="7"/>
  <c r="Q949" i="7"/>
  <c r="Q965" i="7"/>
  <c r="Q966" i="7"/>
  <c r="Q995" i="7"/>
  <c r="Q1019" i="7"/>
  <c r="Q1033" i="7"/>
  <c r="Q1035" i="7"/>
  <c r="Q1067" i="7"/>
  <c r="Q1085" i="7"/>
  <c r="Q1086" i="7"/>
  <c r="Q1100" i="7"/>
  <c r="Q1101" i="7"/>
  <c r="Q1112" i="7"/>
  <c r="Q1113" i="7"/>
  <c r="Q1124" i="7"/>
  <c r="Q1125" i="7"/>
  <c r="Q1136" i="7"/>
  <c r="Q1137" i="7"/>
  <c r="Q1148" i="7"/>
  <c r="Q1149" i="7"/>
  <c r="Q1160" i="7"/>
  <c r="Q1161" i="7"/>
  <c r="Q1172" i="7"/>
  <c r="Q1173" i="7"/>
  <c r="Q1177" i="7"/>
  <c r="Q1178" i="7"/>
  <c r="Q1179" i="7"/>
  <c r="Q1180" i="7"/>
  <c r="Q1181" i="7"/>
  <c r="Q1182" i="7"/>
  <c r="Q1183" i="7"/>
  <c r="Q1184" i="7"/>
  <c r="Q1185" i="7"/>
  <c r="Q1186" i="7"/>
  <c r="Q1187" i="7"/>
  <c r="Q1188" i="7"/>
  <c r="Q1189" i="7"/>
  <c r="Q1190" i="7"/>
  <c r="Q1191" i="7"/>
  <c r="Q1192" i="7"/>
  <c r="Q1193" i="7"/>
  <c r="Q1194" i="7"/>
  <c r="Q1195" i="7"/>
  <c r="Q1196" i="7"/>
  <c r="Q1197" i="7"/>
  <c r="Q1198" i="7"/>
  <c r="Q1199" i="7"/>
  <c r="Q1200" i="7"/>
  <c r="Q1201" i="7"/>
  <c r="Q1202" i="7"/>
  <c r="Q1203" i="7"/>
  <c r="Q1204" i="7"/>
  <c r="Q1205" i="7"/>
  <c r="Q1206" i="7"/>
  <c r="Q1207" i="7"/>
  <c r="Q1208" i="7"/>
  <c r="Q1209" i="7"/>
  <c r="Q1210" i="7"/>
  <c r="Q1211" i="7"/>
  <c r="Q1212" i="7"/>
  <c r="Q1213" i="7"/>
  <c r="Q1214" i="7"/>
  <c r="Q1215" i="7"/>
  <c r="Q1216" i="7"/>
  <c r="Q1217" i="7"/>
  <c r="Q1218" i="7"/>
  <c r="Q1219" i="7"/>
  <c r="Q1220" i="7"/>
  <c r="Q1221" i="7"/>
  <c r="Q1222" i="7"/>
  <c r="Q1223" i="7"/>
  <c r="Q1224" i="7"/>
  <c r="Q1225" i="7"/>
  <c r="Q1226" i="7"/>
  <c r="Q1227" i="7"/>
  <c r="Q1228" i="7"/>
  <c r="Q1229" i="7"/>
  <c r="Q1230" i="7"/>
  <c r="Q1231" i="7"/>
  <c r="Q1232" i="7"/>
  <c r="Q1233" i="7"/>
  <c r="Q1234" i="7"/>
  <c r="Q1235" i="7"/>
  <c r="Q1236" i="7"/>
  <c r="Q1237" i="7"/>
  <c r="Q1238" i="7"/>
  <c r="Q1239" i="7"/>
  <c r="Q1240" i="7"/>
  <c r="Q1241" i="7"/>
  <c r="Q1242" i="7"/>
  <c r="Q1243" i="7"/>
  <c r="Q1244" i="7"/>
  <c r="Q1245" i="7"/>
  <c r="Q1246" i="7"/>
  <c r="Q1247" i="7"/>
  <c r="Q1248" i="7"/>
  <c r="Q1249" i="7"/>
  <c r="Q1250" i="7"/>
  <c r="Q1251" i="7"/>
  <c r="Q1252" i="7"/>
  <c r="Q1253" i="7"/>
  <c r="Q1254" i="7"/>
  <c r="Q1255" i="7"/>
  <c r="Q1256" i="7"/>
  <c r="Q1257" i="7"/>
  <c r="Q1258" i="7"/>
  <c r="Q1259" i="7"/>
  <c r="Q1260" i="7"/>
  <c r="Q1261" i="7"/>
  <c r="Q1262" i="7"/>
  <c r="Q1263" i="7"/>
  <c r="Q1264" i="7"/>
  <c r="Q1265" i="7"/>
  <c r="Q1266" i="7"/>
  <c r="Q1267" i="7"/>
  <c r="Q1268" i="7"/>
  <c r="Q1269" i="7"/>
  <c r="Q1270" i="7"/>
  <c r="Q1271" i="7"/>
  <c r="Q1272" i="7"/>
  <c r="Q1273" i="7"/>
  <c r="Q1274" i="7"/>
  <c r="Q1275" i="7"/>
  <c r="Q1276" i="7"/>
  <c r="Q1277" i="7"/>
  <c r="Q1278" i="7"/>
  <c r="Q1279" i="7"/>
  <c r="Q1280" i="7"/>
  <c r="Q1281" i="7"/>
  <c r="Q1282" i="7"/>
  <c r="Q1283" i="7"/>
  <c r="Q1284" i="7"/>
  <c r="Q1285" i="7"/>
  <c r="Q1286" i="7"/>
  <c r="Q1287" i="7"/>
  <c r="Q1288" i="7"/>
  <c r="Q1289" i="7"/>
  <c r="Q1290" i="7"/>
  <c r="Q1291" i="7"/>
  <c r="Q1292" i="7"/>
  <c r="Q1293" i="7"/>
  <c r="Q1294" i="7"/>
  <c r="Q1295" i="7"/>
  <c r="Q1296" i="7"/>
  <c r="Q1297" i="7"/>
  <c r="Q1298" i="7"/>
  <c r="Q1299" i="7"/>
  <c r="Q1300" i="7"/>
  <c r="Q1301" i="7"/>
  <c r="Q1302" i="7"/>
  <c r="Q1303" i="7"/>
  <c r="Q1304" i="7"/>
  <c r="Q1305" i="7"/>
  <c r="Q1306" i="7"/>
  <c r="Q1307" i="7"/>
  <c r="Q1308" i="7"/>
  <c r="Q1309" i="7"/>
  <c r="Q1310" i="7"/>
  <c r="Q1311" i="7"/>
  <c r="Q1312" i="7"/>
  <c r="Q1313" i="7"/>
  <c r="Q1314" i="7"/>
  <c r="Q1315" i="7"/>
  <c r="Q1316" i="7"/>
  <c r="Q1317" i="7"/>
  <c r="Q1318" i="7"/>
  <c r="Q1319" i="7"/>
  <c r="Q1320" i="7"/>
  <c r="Q1321" i="7"/>
  <c r="Q1322" i="7"/>
  <c r="Q1323" i="7"/>
  <c r="Q1324" i="7"/>
  <c r="Q1325" i="7"/>
  <c r="Q1326" i="7"/>
  <c r="Q1327" i="7"/>
  <c r="Q1328" i="7"/>
  <c r="Q1329" i="7"/>
  <c r="Q1330" i="7"/>
  <c r="Q1331" i="7"/>
  <c r="Q1332" i="7"/>
  <c r="Q1333" i="7"/>
  <c r="Q1334" i="7"/>
  <c r="Q1335" i="7"/>
  <c r="Q1336" i="7"/>
  <c r="Q1337" i="7"/>
  <c r="Q1338" i="7"/>
  <c r="Q1339" i="7"/>
  <c r="Q1340" i="7"/>
  <c r="Q1341" i="7"/>
  <c r="Q1342" i="7"/>
  <c r="Q1343" i="7"/>
  <c r="Q1344" i="7"/>
  <c r="Q1345" i="7"/>
  <c r="Q1346" i="7"/>
  <c r="Q1347" i="7"/>
  <c r="Q1348" i="7"/>
  <c r="Q1349" i="7"/>
  <c r="Q1350" i="7"/>
  <c r="Q1351" i="7"/>
  <c r="Q1352" i="7"/>
  <c r="Q1353" i="7"/>
  <c r="Q1354" i="7"/>
  <c r="Q1355" i="7"/>
  <c r="Q1356" i="7"/>
  <c r="Q1357" i="7"/>
  <c r="Q1358" i="7"/>
  <c r="Q1359" i="7"/>
  <c r="Q1360" i="7"/>
  <c r="Q1361" i="7"/>
  <c r="Q1362" i="7"/>
  <c r="Q1363" i="7"/>
  <c r="Q1364" i="7"/>
  <c r="Q1365" i="7"/>
  <c r="Q1366" i="7"/>
  <c r="Q1367" i="7"/>
  <c r="Q1368" i="7"/>
  <c r="Q1369" i="7"/>
  <c r="Q1370" i="7"/>
  <c r="Q1371" i="7"/>
  <c r="Q1372" i="7"/>
  <c r="Q1373" i="7"/>
  <c r="Q1374" i="7"/>
  <c r="Q1375" i="7"/>
  <c r="Q1376" i="7"/>
  <c r="Q1377" i="7"/>
  <c r="Q1378" i="7"/>
  <c r="Q1379" i="7"/>
  <c r="Q1380" i="7"/>
  <c r="Q1381" i="7"/>
  <c r="Q1382" i="7"/>
  <c r="Q1383" i="7"/>
  <c r="Q1384" i="7"/>
  <c r="Q1385" i="7"/>
  <c r="Q1386" i="7"/>
  <c r="Q1387" i="7"/>
  <c r="Q1388" i="7"/>
  <c r="Q1389" i="7"/>
  <c r="Q1390" i="7"/>
  <c r="Q1391" i="7"/>
  <c r="Q1392" i="7"/>
  <c r="Q1393" i="7"/>
  <c r="Q1394" i="7"/>
  <c r="Q1395" i="7"/>
  <c r="Q1396" i="7"/>
  <c r="Q1397" i="7"/>
  <c r="Q1398" i="7"/>
  <c r="Q1399" i="7"/>
  <c r="Q1400" i="7"/>
  <c r="Q1401" i="7"/>
  <c r="Q1402" i="7"/>
  <c r="Q1403" i="7"/>
  <c r="Q1404" i="7"/>
  <c r="Q1405" i="7"/>
  <c r="Q1406" i="7"/>
  <c r="Q1407" i="7"/>
  <c r="Q1408" i="7"/>
  <c r="Q1409" i="7"/>
  <c r="Q1410" i="7"/>
  <c r="Q1411" i="7"/>
  <c r="Q1412" i="7"/>
  <c r="Q1413" i="7"/>
  <c r="Q1414" i="7"/>
  <c r="Q1415" i="7"/>
  <c r="Q1416" i="7"/>
  <c r="Q1417" i="7"/>
  <c r="Q1418" i="7"/>
  <c r="Q1419" i="7"/>
  <c r="Q1420" i="7"/>
  <c r="Q1421" i="7"/>
  <c r="Q1422" i="7"/>
  <c r="Q1423" i="7"/>
  <c r="Q1424" i="7"/>
  <c r="Q1425" i="7"/>
  <c r="Q1426" i="7"/>
  <c r="Q1427" i="7"/>
  <c r="Q1428" i="7"/>
  <c r="Q1429" i="7"/>
  <c r="Q1430" i="7"/>
  <c r="Q1431" i="7"/>
  <c r="Q1432" i="7"/>
  <c r="Q1433" i="7"/>
  <c r="Q1434" i="7"/>
  <c r="Q1435" i="7"/>
  <c r="Q1436" i="7"/>
  <c r="Q1437" i="7"/>
  <c r="Q1438" i="7"/>
  <c r="Q1439" i="7"/>
  <c r="Q1440" i="7"/>
  <c r="Q1441" i="7"/>
  <c r="Q1442" i="7"/>
  <c r="Q1443" i="7"/>
  <c r="Q1444" i="7"/>
  <c r="Q1445" i="7"/>
  <c r="Q1446" i="7"/>
  <c r="Q1447" i="7"/>
  <c r="Q1448" i="7"/>
  <c r="Q1449" i="7"/>
  <c r="Q1450" i="7"/>
  <c r="Q1451" i="7"/>
  <c r="Q1452" i="7"/>
  <c r="Q1453" i="7"/>
  <c r="Q1454" i="7"/>
  <c r="Q1455" i="7"/>
  <c r="Q1456" i="7"/>
  <c r="Q1457" i="7"/>
  <c r="Q1458" i="7"/>
  <c r="Q1459" i="7"/>
  <c r="Q1460" i="7"/>
  <c r="Q1461" i="7"/>
  <c r="Q1462" i="7"/>
  <c r="Q1463" i="7"/>
  <c r="Q1464" i="7"/>
  <c r="Q1465" i="7"/>
  <c r="Q1466" i="7"/>
  <c r="Q1467" i="7"/>
  <c r="Q1468" i="7"/>
  <c r="Q1469" i="7"/>
  <c r="Q1470" i="7"/>
  <c r="Q1471" i="7"/>
  <c r="Q1472" i="7"/>
  <c r="Q1473" i="7"/>
  <c r="Q1474" i="7"/>
  <c r="Q1475" i="7"/>
  <c r="Q1476" i="7"/>
  <c r="Q1477" i="7"/>
  <c r="Q1478" i="7"/>
  <c r="Q1479" i="7"/>
  <c r="Q1480" i="7"/>
  <c r="Q1481" i="7"/>
  <c r="Q1482" i="7"/>
  <c r="Q1483" i="7"/>
  <c r="Q1484" i="7"/>
  <c r="Q1485" i="7"/>
  <c r="Q1486" i="7"/>
  <c r="Q1487" i="7"/>
  <c r="Q1488" i="7"/>
  <c r="Q1489" i="7"/>
  <c r="Q1490" i="7"/>
  <c r="Q1491" i="7"/>
  <c r="Q1492" i="7"/>
  <c r="Q1493" i="7"/>
  <c r="Q1494" i="7"/>
  <c r="Q1495" i="7"/>
  <c r="Q1496" i="7"/>
  <c r="Q1497" i="7"/>
  <c r="Q1498" i="7"/>
  <c r="Q1499" i="7"/>
  <c r="Q1500" i="7"/>
  <c r="Q1501" i="7"/>
  <c r="Q1502" i="7"/>
  <c r="Q1503" i="7"/>
  <c r="Q1504" i="7"/>
  <c r="Q1505" i="7"/>
  <c r="Q1506" i="7"/>
  <c r="Q1507" i="7"/>
  <c r="Q1508" i="7"/>
  <c r="Q1509" i="7"/>
  <c r="Q1510" i="7"/>
  <c r="Q1511" i="7"/>
  <c r="Q1512" i="7"/>
  <c r="Q1513" i="7"/>
  <c r="Q1514" i="7"/>
  <c r="Q1515" i="7"/>
  <c r="Q1516" i="7"/>
  <c r="Q1517" i="7"/>
  <c r="Q1518" i="7"/>
  <c r="Q1519" i="7"/>
  <c r="Q1520" i="7"/>
  <c r="Q1521" i="7"/>
  <c r="Q1522" i="7"/>
  <c r="Q1523" i="7"/>
  <c r="Q1524" i="7"/>
  <c r="Q1525" i="7"/>
  <c r="Q1526" i="7"/>
  <c r="Q1527" i="7"/>
  <c r="Q1528" i="7"/>
  <c r="Q1529" i="7"/>
  <c r="Q1530" i="7"/>
  <c r="Q1531" i="7"/>
  <c r="Q1532" i="7"/>
  <c r="Q1533" i="7"/>
  <c r="Q1534" i="7"/>
  <c r="Q1535" i="7"/>
  <c r="Q1536" i="7"/>
  <c r="Q1537" i="7"/>
  <c r="Q1538" i="7"/>
  <c r="Q1539" i="7"/>
  <c r="Q1540" i="7"/>
  <c r="Q1541" i="7"/>
  <c r="Q1542" i="7"/>
  <c r="Q1543" i="7"/>
  <c r="Q1544" i="7"/>
  <c r="Q1545" i="7"/>
  <c r="Q1546" i="7"/>
  <c r="Q1547" i="7"/>
  <c r="Q1548" i="7"/>
  <c r="Q1549" i="7"/>
  <c r="Q1550" i="7"/>
  <c r="Q1551" i="7"/>
  <c r="Q1552" i="7"/>
  <c r="Q1553" i="7"/>
  <c r="Q1554" i="7"/>
  <c r="Q1555" i="7"/>
  <c r="Q1556" i="7"/>
  <c r="Q1557" i="7"/>
  <c r="Q1558" i="7"/>
  <c r="Q1559" i="7"/>
  <c r="Q1560" i="7"/>
  <c r="Q1561" i="7"/>
  <c r="Q1562" i="7"/>
  <c r="Q1563" i="7"/>
  <c r="Q1564" i="7"/>
  <c r="Q1565" i="7"/>
  <c r="Q1566" i="7"/>
  <c r="Q1567" i="7"/>
  <c r="Q1568" i="7"/>
  <c r="Q1569" i="7"/>
  <c r="Q1570" i="7"/>
  <c r="Q1571" i="7"/>
  <c r="Q1572" i="7"/>
  <c r="Q1573" i="7"/>
  <c r="Q1574" i="7"/>
  <c r="Q1575" i="7"/>
  <c r="Q1576" i="7"/>
  <c r="Q1577" i="7"/>
  <c r="Q1578" i="7"/>
  <c r="Q1579" i="7"/>
  <c r="Q1580" i="7"/>
  <c r="Q1581" i="7"/>
  <c r="Q1582" i="7"/>
  <c r="Q1583" i="7"/>
  <c r="Q1584" i="7"/>
  <c r="Q1585" i="7"/>
  <c r="Q1586" i="7"/>
  <c r="Q1587" i="7"/>
  <c r="Q1588" i="7"/>
  <c r="Q1589" i="7"/>
  <c r="Q1590" i="7"/>
  <c r="Q1591" i="7"/>
  <c r="Q1592" i="7"/>
  <c r="Q1593" i="7"/>
  <c r="Q1594" i="7"/>
  <c r="Q1595" i="7"/>
  <c r="Q1596" i="7"/>
  <c r="Q1597" i="7"/>
  <c r="Q1598" i="7"/>
  <c r="Q1599" i="7"/>
  <c r="Q1600" i="7"/>
  <c r="Q1601" i="7"/>
  <c r="Q1602" i="7"/>
  <c r="Q1603" i="7"/>
  <c r="Q1604" i="7"/>
  <c r="Q1605" i="7"/>
  <c r="Q1606" i="7"/>
  <c r="Q1607" i="7"/>
  <c r="Q1608" i="7"/>
  <c r="Q1609" i="7"/>
  <c r="Q1610" i="7"/>
  <c r="Q1611" i="7"/>
  <c r="Q1612" i="7"/>
  <c r="Q1613" i="7"/>
  <c r="Q1614" i="7"/>
  <c r="Q1615" i="7"/>
  <c r="Q1616" i="7"/>
  <c r="Q1617" i="7"/>
  <c r="Q1618" i="7"/>
  <c r="Q1619" i="7"/>
  <c r="Q1620" i="7"/>
  <c r="Q1621" i="7"/>
  <c r="Q1622" i="7"/>
  <c r="Q1623" i="7"/>
  <c r="Q1624" i="7"/>
  <c r="Q1625" i="7"/>
  <c r="Q1626" i="7"/>
  <c r="Q1627" i="7"/>
  <c r="Q1628" i="7"/>
  <c r="Q1629" i="7"/>
  <c r="Q1630" i="7"/>
  <c r="Q1631" i="7"/>
  <c r="Q1632" i="7"/>
  <c r="Q1633" i="7"/>
  <c r="Q1634" i="7"/>
  <c r="Q1635" i="7"/>
  <c r="Q1636" i="7"/>
  <c r="Q1637" i="7"/>
  <c r="Q1638" i="7"/>
  <c r="Q1639" i="7"/>
  <c r="Q1640" i="7"/>
  <c r="Q1641" i="7"/>
  <c r="Q1642" i="7"/>
  <c r="Q1643" i="7"/>
  <c r="Q1644" i="7"/>
  <c r="Q1645" i="7"/>
  <c r="Q1646" i="7"/>
  <c r="Q1647" i="7"/>
  <c r="Q1648" i="7"/>
  <c r="Q1649" i="7"/>
  <c r="Q1650" i="7"/>
  <c r="Q1651" i="7"/>
  <c r="Q1652" i="7"/>
  <c r="Q1653" i="7"/>
  <c r="Q1654" i="7"/>
  <c r="Q1655" i="7"/>
  <c r="Q1656" i="7"/>
  <c r="Q1657" i="7"/>
  <c r="Q1658" i="7"/>
  <c r="Q1659" i="7"/>
  <c r="Q1660" i="7"/>
  <c r="Q1661" i="7"/>
  <c r="Q1662" i="7"/>
  <c r="Q1663" i="7"/>
  <c r="Q1664" i="7"/>
  <c r="Q1665" i="7"/>
  <c r="Q1666" i="7"/>
  <c r="Q1667" i="7"/>
  <c r="Q1668" i="7"/>
  <c r="Q1669" i="7"/>
  <c r="Q1670" i="7"/>
  <c r="Q1671" i="7"/>
  <c r="Q1672" i="7"/>
  <c r="Q1673" i="7"/>
  <c r="Q1674" i="7"/>
  <c r="Q1675" i="7"/>
  <c r="Q1676" i="7"/>
  <c r="Q1677" i="7"/>
  <c r="Q1678" i="7"/>
  <c r="Q1679" i="7"/>
  <c r="Q1680" i="7"/>
  <c r="Q1681" i="7"/>
  <c r="Q1682" i="7"/>
  <c r="Q1683" i="7"/>
  <c r="Q1684" i="7"/>
  <c r="Q1685" i="7"/>
  <c r="Q1686" i="7"/>
  <c r="Q1687" i="7"/>
  <c r="Q1688" i="7"/>
  <c r="Q1689" i="7"/>
  <c r="Q1690" i="7"/>
  <c r="Q1691" i="7"/>
  <c r="Q1692" i="7"/>
  <c r="Q1693" i="7"/>
  <c r="Q1694" i="7"/>
  <c r="Q1695" i="7"/>
  <c r="Q1696" i="7"/>
  <c r="Q1697" i="7"/>
  <c r="Q1698" i="7"/>
  <c r="Q1699" i="7"/>
  <c r="Q1700" i="7"/>
  <c r="Q1701" i="7"/>
  <c r="Q1702" i="7"/>
  <c r="Q1703" i="7"/>
  <c r="Q1704" i="7"/>
  <c r="Q1705" i="7"/>
  <c r="Q1706" i="7"/>
  <c r="Q1707" i="7"/>
  <c r="Q1708" i="7"/>
  <c r="Q1709" i="7"/>
  <c r="Q1710" i="7"/>
  <c r="Q1711" i="7"/>
  <c r="Q1712" i="7"/>
  <c r="Q1713" i="7"/>
  <c r="Q1714" i="7"/>
  <c r="Q1715" i="7"/>
  <c r="Q1716" i="7"/>
  <c r="Q1717" i="7"/>
  <c r="Q1718" i="7"/>
  <c r="Q1719" i="7"/>
  <c r="Q1720" i="7"/>
  <c r="Q1721" i="7"/>
  <c r="Q1722" i="7"/>
  <c r="Q1723" i="7"/>
  <c r="Q1724" i="7"/>
  <c r="Q1725" i="7"/>
  <c r="Q1726" i="7"/>
  <c r="Q1727" i="7"/>
  <c r="Q1728" i="7"/>
  <c r="Q1729" i="7"/>
  <c r="Q1730" i="7"/>
  <c r="Q1731" i="7"/>
  <c r="Q1732" i="7"/>
  <c r="Q1733" i="7"/>
  <c r="Q1734" i="7"/>
  <c r="Q1735" i="7"/>
  <c r="Q1736" i="7"/>
  <c r="Q1737" i="7"/>
  <c r="Q1738" i="7"/>
  <c r="Q1739" i="7"/>
  <c r="Q1740" i="7"/>
  <c r="Q1741" i="7"/>
  <c r="Q1742" i="7"/>
  <c r="Q1743" i="7"/>
  <c r="Q1744" i="7"/>
  <c r="Q1745" i="7"/>
  <c r="Q1746" i="7"/>
  <c r="Q1747" i="7"/>
  <c r="Q1748" i="7"/>
  <c r="Q1749" i="7"/>
  <c r="Q1750" i="7"/>
  <c r="Q1751" i="7"/>
  <c r="Q1752" i="7"/>
  <c r="Q1753" i="7"/>
  <c r="Q1754" i="7"/>
  <c r="Q1755" i="7"/>
  <c r="Q1756" i="7"/>
  <c r="Q1757" i="7"/>
  <c r="Q1758" i="7"/>
  <c r="Q1759" i="7"/>
  <c r="Q1760" i="7"/>
  <c r="Q1761" i="7"/>
  <c r="Q1762" i="7"/>
  <c r="Q1763" i="7"/>
  <c r="Q1764" i="7"/>
  <c r="Q1765" i="7"/>
  <c r="Q1766" i="7"/>
  <c r="Q1767" i="7"/>
  <c r="Q1768" i="7"/>
  <c r="Q1769" i="7"/>
  <c r="Q1770" i="7"/>
  <c r="Q1771" i="7"/>
  <c r="Q1772" i="7"/>
  <c r="Q1773" i="7"/>
  <c r="Q1774" i="7"/>
  <c r="Q1775" i="7"/>
  <c r="Q1776" i="7"/>
  <c r="Q1777" i="7"/>
  <c r="Q1778" i="7"/>
  <c r="Q1779" i="7"/>
  <c r="Q1780" i="7"/>
  <c r="Q1781" i="7"/>
  <c r="Q1782" i="7"/>
  <c r="Q1783" i="7"/>
  <c r="Q1784" i="7"/>
  <c r="Q1785" i="7"/>
  <c r="Q1786" i="7"/>
  <c r="Q1787" i="7"/>
  <c r="Q1788" i="7"/>
  <c r="Q1789" i="7"/>
  <c r="Q1790" i="7"/>
  <c r="Q1791" i="7"/>
  <c r="Q1792" i="7"/>
  <c r="Q1793" i="7"/>
  <c r="Q1794" i="7"/>
  <c r="Q1795" i="7"/>
  <c r="Q1796" i="7"/>
  <c r="Q1797" i="7"/>
  <c r="Q1798" i="7"/>
  <c r="Q1799" i="7"/>
  <c r="Q1800" i="7"/>
  <c r="Q1801" i="7"/>
  <c r="Q1802" i="7"/>
  <c r="Q1803" i="7"/>
  <c r="Q1804" i="7"/>
  <c r="Q1805" i="7"/>
  <c r="Q1806" i="7"/>
  <c r="Q1807" i="7"/>
  <c r="Q1808" i="7"/>
  <c r="Q1809" i="7"/>
  <c r="Q1810" i="7"/>
  <c r="Q1811" i="7"/>
  <c r="Q1812" i="7"/>
  <c r="Q1813" i="7"/>
  <c r="Q1814" i="7"/>
  <c r="Q1815" i="7"/>
  <c r="Q1816" i="7"/>
  <c r="Q1817" i="7"/>
  <c r="Q1818" i="7"/>
  <c r="Q1819" i="7"/>
  <c r="Q1820" i="7"/>
  <c r="Q1821" i="7"/>
  <c r="Q1822" i="7"/>
  <c r="Q1823" i="7"/>
  <c r="Q1824" i="7"/>
  <c r="Q1825" i="7"/>
  <c r="Q1826" i="7"/>
  <c r="Q1827" i="7"/>
  <c r="Q1828" i="7"/>
  <c r="Q1829" i="7"/>
  <c r="Q1830" i="7"/>
  <c r="Q1831" i="7"/>
  <c r="Q1832" i="7"/>
  <c r="Q1833" i="7"/>
  <c r="Q1834" i="7"/>
  <c r="Q1835" i="7"/>
  <c r="Q1836" i="7"/>
  <c r="Q1837" i="7"/>
  <c r="Q1838" i="7"/>
  <c r="Q1839" i="7"/>
  <c r="Q1840" i="7"/>
  <c r="Q1841" i="7"/>
  <c r="Q1842" i="7"/>
  <c r="Q1843" i="7"/>
  <c r="Q1844" i="7"/>
  <c r="Q1845" i="7"/>
  <c r="Q1846" i="7"/>
  <c r="Q1847" i="7"/>
  <c r="Q1848" i="7"/>
  <c r="Q1849" i="7"/>
  <c r="Q1850" i="7"/>
  <c r="Q1851" i="7"/>
  <c r="Q1852" i="7"/>
  <c r="Q1853" i="7"/>
  <c r="Q1854" i="7"/>
  <c r="Q1855" i="7"/>
  <c r="Q1856" i="7"/>
  <c r="Q1857" i="7"/>
  <c r="Q1858" i="7"/>
  <c r="Q1859" i="7"/>
  <c r="Q1860" i="7"/>
  <c r="Q1861" i="7"/>
  <c r="Q1862" i="7"/>
  <c r="Q1863" i="7"/>
  <c r="Q1864" i="7"/>
  <c r="Q1865" i="7"/>
  <c r="Q1866" i="7"/>
  <c r="Q1867" i="7"/>
  <c r="Q1868" i="7"/>
  <c r="Q1869" i="7"/>
  <c r="Q1870" i="7"/>
  <c r="Q1871" i="7"/>
  <c r="Q1872" i="7"/>
  <c r="Q1873" i="7"/>
  <c r="Q1874" i="7"/>
  <c r="Q1875" i="7"/>
  <c r="Q1876" i="7"/>
  <c r="Q1877" i="7"/>
  <c r="Q1878" i="7"/>
  <c r="Q1879" i="7"/>
  <c r="Q1880" i="7"/>
  <c r="Q1881" i="7"/>
  <c r="Q1882" i="7"/>
  <c r="Q1883" i="7"/>
  <c r="Q1884" i="7"/>
  <c r="Q1885" i="7"/>
  <c r="Q1886" i="7"/>
  <c r="Q1887" i="7"/>
  <c r="Q1888" i="7"/>
  <c r="Q1889" i="7"/>
  <c r="Q1890" i="7"/>
  <c r="Q1891" i="7"/>
  <c r="Q1892" i="7"/>
  <c r="Q1893" i="7"/>
  <c r="Q1894" i="7"/>
  <c r="Q1895" i="7"/>
  <c r="Q1896" i="7"/>
  <c r="Q1897" i="7"/>
  <c r="Q1898" i="7"/>
  <c r="Q1899" i="7"/>
  <c r="Q1900" i="7"/>
  <c r="Q1901" i="7"/>
  <c r="Q1902" i="7"/>
  <c r="Q1903" i="7"/>
  <c r="Q1904" i="7"/>
  <c r="Q1905" i="7"/>
  <c r="Q1906" i="7"/>
  <c r="Q1907" i="7"/>
  <c r="Q1908" i="7"/>
  <c r="Q1909" i="7"/>
  <c r="Q1910" i="7"/>
  <c r="Q1911" i="7"/>
  <c r="Q1912" i="7"/>
  <c r="Q1913" i="7"/>
  <c r="Q1914" i="7"/>
  <c r="Q1915" i="7"/>
  <c r="Q1916" i="7"/>
  <c r="Q1917" i="7"/>
  <c r="Q1918" i="7"/>
  <c r="Q1919" i="7"/>
  <c r="Q1920" i="7"/>
  <c r="Q1921" i="7"/>
  <c r="Q1922" i="7"/>
  <c r="Q1923" i="7"/>
  <c r="Q1924" i="7"/>
  <c r="Q1925" i="7"/>
  <c r="Q1926" i="7"/>
  <c r="Q1927" i="7"/>
  <c r="Q1928" i="7"/>
  <c r="Q1929" i="7"/>
  <c r="Q1930" i="7"/>
  <c r="Q1931" i="7"/>
  <c r="Q1932" i="7"/>
  <c r="Q1933" i="7"/>
  <c r="Q1934" i="7"/>
  <c r="Q1935" i="7"/>
  <c r="Q1936" i="7"/>
  <c r="Q1937" i="7"/>
  <c r="Q1938" i="7"/>
  <c r="Q1939" i="7"/>
  <c r="Q1940" i="7"/>
  <c r="Q1941" i="7"/>
  <c r="Q1942" i="7"/>
  <c r="Q1943" i="7"/>
  <c r="Q1944" i="7"/>
  <c r="Q1945" i="7"/>
  <c r="Q1946" i="7"/>
  <c r="Q1947" i="7"/>
  <c r="Q1948" i="7"/>
  <c r="Q1949" i="7"/>
  <c r="Q1950" i="7"/>
  <c r="Q1951" i="7"/>
  <c r="Q1952" i="7"/>
  <c r="Q1953" i="7"/>
  <c r="Q1954" i="7"/>
  <c r="Q1955" i="7"/>
  <c r="Q1956" i="7"/>
  <c r="Q1957" i="7"/>
  <c r="Q1958" i="7"/>
  <c r="Q1959" i="7"/>
  <c r="Q1960" i="7"/>
  <c r="Q1961" i="7"/>
  <c r="Q1962" i="7"/>
  <c r="Q1963" i="7"/>
  <c r="Q1964" i="7"/>
  <c r="Q1965" i="7"/>
  <c r="Q1966" i="7"/>
  <c r="Q1967" i="7"/>
  <c r="Q1968" i="7"/>
  <c r="Q1969" i="7"/>
  <c r="Q1970" i="7"/>
  <c r="Q1971" i="7"/>
  <c r="Q1972" i="7"/>
  <c r="Q1973" i="7"/>
  <c r="Q1974" i="7"/>
  <c r="Q1975" i="7"/>
  <c r="Q1976" i="7"/>
  <c r="Q1977" i="7"/>
  <c r="Q1978" i="7"/>
  <c r="Q1979" i="7"/>
  <c r="Q1980" i="7"/>
  <c r="Q1981" i="7"/>
  <c r="Q1982" i="7"/>
  <c r="Q1983" i="7"/>
  <c r="Q1984" i="7"/>
  <c r="Q1985" i="7"/>
  <c r="Q1986" i="7"/>
  <c r="Q1987" i="7"/>
  <c r="Q1988" i="7"/>
  <c r="Q1989" i="7"/>
  <c r="Q1990" i="7"/>
  <c r="Q1991" i="7"/>
  <c r="Q1992" i="7"/>
  <c r="Q1993" i="7"/>
  <c r="Q1994" i="7"/>
  <c r="Q1995" i="7"/>
  <c r="Q1996" i="7"/>
  <c r="Q1997" i="7"/>
  <c r="Q1998" i="7"/>
  <c r="Q1999" i="7"/>
  <c r="Q2000" i="7"/>
  <c r="Q2001" i="7"/>
  <c r="Q2002" i="7"/>
  <c r="Q2003" i="7"/>
  <c r="Q2004" i="7"/>
  <c r="Q2005" i="7"/>
  <c r="Q2006" i="7"/>
  <c r="Q2007" i="7"/>
  <c r="Q2008" i="7"/>
  <c r="Q2009" i="7"/>
  <c r="Q2010" i="7"/>
  <c r="Q2011" i="7"/>
  <c r="Q2012" i="7"/>
  <c r="Q2013" i="7"/>
  <c r="Q2014" i="7"/>
  <c r="Q2015" i="7"/>
  <c r="Q2016" i="7"/>
  <c r="Q2017" i="7"/>
  <c r="Q2018" i="7"/>
  <c r="Q2019" i="7"/>
  <c r="Q2020" i="7"/>
  <c r="Q2021" i="7"/>
  <c r="Q2022" i="7"/>
  <c r="Q2023" i="7"/>
  <c r="Q2024" i="7"/>
  <c r="Q2025" i="7"/>
  <c r="Q2026" i="7"/>
  <c r="Q2027" i="7"/>
  <c r="Q2028" i="7"/>
  <c r="Q2029" i="7"/>
  <c r="Q2030" i="7"/>
  <c r="Q2031" i="7"/>
  <c r="Q2032" i="7"/>
  <c r="Q2033" i="7"/>
  <c r="Q2034" i="7"/>
  <c r="Q2035" i="7"/>
  <c r="Q2036" i="7"/>
  <c r="Q2037" i="7"/>
  <c r="Q2038" i="7"/>
  <c r="Q2039" i="7"/>
  <c r="Q2040" i="7"/>
  <c r="Q2041" i="7"/>
  <c r="Q2042" i="7"/>
  <c r="Q2043" i="7"/>
  <c r="Q2044" i="7"/>
  <c r="Q2045" i="7"/>
  <c r="Q2046" i="7"/>
  <c r="Q2047" i="7"/>
  <c r="Q2048" i="7"/>
  <c r="Q2049" i="7"/>
  <c r="Q2050" i="7"/>
  <c r="Q2051" i="7"/>
  <c r="Q2052" i="7"/>
  <c r="Q2053" i="7"/>
  <c r="Q2054" i="7"/>
  <c r="Q2055" i="7"/>
  <c r="Q2056" i="7"/>
  <c r="Q2057" i="7"/>
  <c r="Q2058" i="7"/>
  <c r="Q2059" i="7"/>
  <c r="Q2060" i="7"/>
  <c r="Q2061" i="7"/>
  <c r="Q2062" i="7"/>
  <c r="Q2063" i="7"/>
  <c r="Q2064" i="7"/>
  <c r="Q2065" i="7"/>
  <c r="Q2066" i="7"/>
  <c r="Q2067" i="7"/>
  <c r="Q2068" i="7"/>
  <c r="Q2069" i="7"/>
  <c r="Q2070" i="7"/>
  <c r="Q2071" i="7"/>
  <c r="Q2072" i="7"/>
  <c r="Q2073" i="7"/>
  <c r="Q2074" i="7"/>
  <c r="Q2075" i="7"/>
  <c r="Q2076" i="7"/>
  <c r="Q2077" i="7"/>
  <c r="Q2078" i="7"/>
  <c r="Q2079" i="7"/>
  <c r="Q2080" i="7"/>
  <c r="Q2081" i="7"/>
  <c r="Q2082" i="7"/>
  <c r="Q2083" i="7"/>
  <c r="Q2084" i="7"/>
  <c r="Q2085" i="7"/>
  <c r="Q2086" i="7"/>
  <c r="Q2087" i="7"/>
  <c r="Q2088" i="7"/>
  <c r="Q2089" i="7"/>
  <c r="Q2090" i="7"/>
  <c r="Q2091" i="7"/>
  <c r="Q2092" i="7"/>
  <c r="Q2093" i="7"/>
  <c r="Q2094" i="7"/>
  <c r="Q2095" i="7"/>
  <c r="Q2096" i="7"/>
  <c r="Q2097" i="7"/>
  <c r="Q2098" i="7"/>
  <c r="Q2099" i="7"/>
  <c r="Q2100" i="7"/>
  <c r="Q2101" i="7"/>
  <c r="Q2102" i="7"/>
  <c r="Q2103" i="7"/>
  <c r="Q2104" i="7"/>
  <c r="Q2105" i="7"/>
  <c r="Q2106" i="7"/>
  <c r="Q2107" i="7"/>
  <c r="Q2108" i="7"/>
  <c r="Q2109" i="7"/>
  <c r="Q2110" i="7"/>
  <c r="Q2111" i="7"/>
  <c r="Q2112" i="7"/>
  <c r="Q2113" i="7"/>
  <c r="Q2114" i="7"/>
  <c r="Q2115" i="7"/>
  <c r="Q2116" i="7"/>
  <c r="Q2117" i="7"/>
  <c r="Q2118" i="7"/>
  <c r="Q2119" i="7"/>
  <c r="Q2120" i="7"/>
  <c r="Q2121" i="7"/>
  <c r="Q2122" i="7"/>
  <c r="Q2123" i="7"/>
  <c r="Q2124" i="7"/>
  <c r="Q2125" i="7"/>
  <c r="Q2126" i="7"/>
  <c r="Q2127" i="7"/>
  <c r="Q2128" i="7"/>
  <c r="Q2129" i="7"/>
  <c r="Q2130" i="7"/>
  <c r="Q2131" i="7"/>
  <c r="Q2132" i="7"/>
  <c r="Q2133" i="7"/>
  <c r="Q2134" i="7"/>
  <c r="Q2135" i="7"/>
  <c r="Q2136" i="7"/>
  <c r="Q2137" i="7"/>
  <c r="Q2138" i="7"/>
  <c r="Q2139" i="7"/>
  <c r="Q2140" i="7"/>
  <c r="Q2141" i="7"/>
  <c r="Q2142" i="7"/>
  <c r="Q2143" i="7"/>
  <c r="Q2144" i="7"/>
  <c r="Q2145" i="7"/>
  <c r="Q2146" i="7"/>
  <c r="Q2147" i="7"/>
  <c r="Q2148" i="7"/>
  <c r="Q2149" i="7"/>
  <c r="Q2150" i="7"/>
  <c r="Q2151" i="7"/>
  <c r="Q2152" i="7"/>
  <c r="Q2153" i="7"/>
  <c r="Q2154" i="7"/>
  <c r="Q2155" i="7"/>
  <c r="Q2156" i="7"/>
  <c r="Q2157" i="7"/>
  <c r="Q2158" i="7"/>
  <c r="Q2159" i="7"/>
  <c r="Q2160" i="7"/>
  <c r="Q2161" i="7"/>
  <c r="Q2162" i="7"/>
  <c r="Q2163" i="7"/>
  <c r="Q2164" i="7"/>
  <c r="Q2165" i="7"/>
  <c r="Q2166" i="7"/>
  <c r="Q2167" i="7"/>
  <c r="Q2168" i="7"/>
  <c r="Q2169" i="7"/>
  <c r="Q2170" i="7"/>
  <c r="Q2171" i="7"/>
  <c r="Q2172" i="7"/>
  <c r="Q2173" i="7"/>
  <c r="Q2174" i="7"/>
  <c r="Q2175" i="7"/>
  <c r="Q2176" i="7"/>
  <c r="Q2177" i="7"/>
  <c r="Q2178" i="7"/>
  <c r="Q2179" i="7"/>
  <c r="Q2180" i="7"/>
  <c r="Q2181" i="7"/>
  <c r="Q2182" i="7"/>
  <c r="Q2183" i="7"/>
  <c r="Q2184" i="7"/>
  <c r="Q2185" i="7"/>
  <c r="Q2186" i="7"/>
  <c r="Q2187" i="7"/>
  <c r="Q2188" i="7"/>
  <c r="Q2189" i="7"/>
  <c r="Q2190" i="7"/>
  <c r="Q2191" i="7"/>
  <c r="Q2192" i="7"/>
  <c r="Q2193" i="7"/>
  <c r="Q2194" i="7"/>
  <c r="Q2195" i="7"/>
  <c r="Q2196" i="7"/>
  <c r="Q2197" i="7"/>
  <c r="Q2198" i="7"/>
  <c r="Q2199" i="7"/>
  <c r="Q2200" i="7"/>
  <c r="Q2201" i="7"/>
  <c r="Q2202" i="7"/>
  <c r="Q2203" i="7"/>
  <c r="Q2204" i="7"/>
  <c r="Q2205" i="7"/>
  <c r="Q2206" i="7"/>
  <c r="Q2207" i="7"/>
  <c r="Q2208" i="7"/>
  <c r="Q2209" i="7"/>
  <c r="Q2210" i="7"/>
  <c r="Q2211" i="7"/>
  <c r="Q2212" i="7"/>
  <c r="Q2213" i="7"/>
  <c r="Q2214" i="7"/>
  <c r="Q2215" i="7"/>
  <c r="Q2216" i="7"/>
  <c r="Q2217" i="7"/>
  <c r="Q2218" i="7"/>
  <c r="Q2219" i="7"/>
  <c r="Q2220" i="7"/>
  <c r="Q2221" i="7"/>
  <c r="Q2222" i="7"/>
  <c r="Q2223" i="7"/>
  <c r="Q2224" i="7"/>
  <c r="Q2225" i="7"/>
  <c r="Q2226" i="7"/>
  <c r="Q2227" i="7"/>
  <c r="Q2228" i="7"/>
  <c r="Q2229" i="7"/>
  <c r="Q2230" i="7"/>
  <c r="Q2231" i="7"/>
  <c r="Q2232" i="7"/>
  <c r="Q2233" i="7"/>
  <c r="Q2234" i="7"/>
  <c r="Q2235" i="7"/>
  <c r="Q2236" i="7"/>
  <c r="Q2237" i="7"/>
  <c r="Q2238" i="7"/>
  <c r="Q2239" i="7"/>
  <c r="Q2240" i="7"/>
  <c r="Q2241" i="7"/>
  <c r="Q2242" i="7"/>
  <c r="Q2243" i="7"/>
  <c r="Q2244" i="7"/>
  <c r="Q2245" i="7"/>
  <c r="Q2246" i="7"/>
  <c r="Q2247" i="7"/>
  <c r="Q2248" i="7"/>
  <c r="Q2249" i="7"/>
  <c r="Q2250" i="7"/>
  <c r="Q2251" i="7"/>
  <c r="Q2252" i="7"/>
  <c r="Q2253" i="7"/>
  <c r="Q2254" i="7"/>
  <c r="Q2255" i="7"/>
  <c r="Q2256" i="7"/>
  <c r="Q2257" i="7"/>
  <c r="Q2258" i="7"/>
  <c r="Q2259" i="7"/>
  <c r="Q2260" i="7"/>
  <c r="Q2261" i="7"/>
  <c r="Q2262" i="7"/>
  <c r="Q2263" i="7"/>
  <c r="Q2264" i="7"/>
  <c r="Q2265" i="7"/>
  <c r="Q2266" i="7"/>
  <c r="Q2267" i="7"/>
  <c r="Q2268" i="7"/>
  <c r="Q2269" i="7"/>
  <c r="Q2270" i="7"/>
  <c r="Q2271" i="7"/>
  <c r="Q2272" i="7"/>
  <c r="Q2273" i="7"/>
  <c r="Q2274" i="7"/>
  <c r="Q2275" i="7"/>
  <c r="Q2276" i="7"/>
  <c r="Q2277" i="7"/>
  <c r="Q2278" i="7"/>
  <c r="Q2279" i="7"/>
  <c r="Q2280" i="7"/>
  <c r="Q2281" i="7"/>
  <c r="Q2282" i="7"/>
  <c r="Q2283" i="7"/>
  <c r="Q2284" i="7"/>
  <c r="Q2285" i="7"/>
  <c r="Q2286" i="7"/>
  <c r="Q2287" i="7"/>
  <c r="Q2288" i="7"/>
  <c r="Q2289" i="7"/>
  <c r="Q2290" i="7"/>
  <c r="Q2291" i="7"/>
  <c r="Q2292" i="7"/>
  <c r="Q2293" i="7"/>
  <c r="Q2294" i="7"/>
  <c r="Q2295" i="7"/>
  <c r="Q2296" i="7"/>
  <c r="Q2297" i="7"/>
  <c r="Q2298" i="7"/>
  <c r="Q2299" i="7"/>
  <c r="Q2300" i="7"/>
  <c r="Q2301" i="7"/>
  <c r="Q2302" i="7"/>
  <c r="Q2303" i="7"/>
  <c r="Q2304" i="7"/>
  <c r="Q2305" i="7"/>
  <c r="Q2306" i="7"/>
  <c r="Q2307" i="7"/>
  <c r="Q2308" i="7"/>
  <c r="Q2309" i="7"/>
  <c r="Q2310" i="7"/>
  <c r="Q2311" i="7"/>
  <c r="Q2312" i="7"/>
  <c r="Q2313" i="7"/>
  <c r="Q2314" i="7"/>
  <c r="Q2315" i="7"/>
  <c r="Q2316" i="7"/>
  <c r="Q2317" i="7"/>
  <c r="Q2318" i="7"/>
  <c r="Q2319" i="7"/>
  <c r="Q2320" i="7"/>
  <c r="Q2321" i="7"/>
  <c r="Q2322" i="7"/>
  <c r="Q2323" i="7"/>
  <c r="Q2324" i="7"/>
  <c r="Q2325" i="7"/>
  <c r="Q2326" i="7"/>
  <c r="Q2327" i="7"/>
  <c r="Q2328" i="7"/>
  <c r="Q2329" i="7"/>
  <c r="Q2330" i="7"/>
  <c r="Q2331" i="7"/>
  <c r="Q2332" i="7"/>
  <c r="Q2333" i="7"/>
  <c r="Q2334" i="7"/>
  <c r="Q2335" i="7"/>
  <c r="Q2336" i="7"/>
  <c r="Q2337" i="7"/>
  <c r="Q2338" i="7"/>
  <c r="Q2339" i="7"/>
  <c r="Q2340" i="7"/>
  <c r="Q2341" i="7"/>
  <c r="Q2342" i="7"/>
  <c r="Q2343" i="7"/>
  <c r="Q2344" i="7"/>
  <c r="Q2345" i="7"/>
  <c r="Q2346" i="7"/>
  <c r="Q2347" i="7"/>
  <c r="Q2348" i="7"/>
  <c r="Q2349" i="7"/>
  <c r="Q2350" i="7"/>
  <c r="Q2351" i="7"/>
  <c r="Q2352" i="7"/>
  <c r="Q2353" i="7"/>
  <c r="Q2354" i="7"/>
  <c r="Q2355" i="7"/>
  <c r="Q2356" i="7"/>
  <c r="Q2357" i="7"/>
  <c r="Q2358" i="7"/>
  <c r="Q2359" i="7"/>
  <c r="Q2360" i="7"/>
  <c r="Q2361" i="7"/>
  <c r="Q2362" i="7"/>
  <c r="Q2363" i="7"/>
  <c r="Q2364" i="7"/>
  <c r="Q2365" i="7"/>
  <c r="Q2366" i="7"/>
  <c r="Q2367" i="7"/>
  <c r="Q2368" i="7"/>
  <c r="Q2369" i="7"/>
  <c r="Q2370" i="7"/>
  <c r="Q2371" i="7"/>
  <c r="Q2372" i="7"/>
  <c r="Q2373" i="7"/>
  <c r="Q2374" i="7"/>
  <c r="Q2375" i="7"/>
  <c r="Q2376" i="7"/>
  <c r="Q2377" i="7"/>
  <c r="Q2378" i="7"/>
  <c r="Q2379" i="7"/>
  <c r="Q2380" i="7"/>
  <c r="Q2381" i="7"/>
  <c r="Q2382" i="7"/>
  <c r="Q2383" i="7"/>
  <c r="Q2384" i="7"/>
  <c r="Q2385" i="7"/>
  <c r="Q2386" i="7"/>
  <c r="Q2387" i="7"/>
  <c r="Q2388" i="7"/>
  <c r="Q2389" i="7"/>
  <c r="Q2390" i="7"/>
  <c r="Q2391" i="7"/>
  <c r="Q2392" i="7"/>
  <c r="Q2393" i="7"/>
  <c r="Q2394" i="7"/>
  <c r="Q2395" i="7"/>
  <c r="Q2396" i="7"/>
  <c r="Q2397" i="7"/>
  <c r="Q2398" i="7"/>
  <c r="Q2399" i="7"/>
  <c r="Q2400" i="7"/>
  <c r="Q2401" i="7"/>
  <c r="Q2402" i="7"/>
  <c r="Q2403" i="7"/>
  <c r="Q2404" i="7"/>
  <c r="Q2405" i="7"/>
  <c r="Q2406" i="7"/>
  <c r="Q2407" i="7"/>
  <c r="Q2408" i="7"/>
  <c r="Q2409" i="7"/>
  <c r="Q2410" i="7"/>
  <c r="Q2411" i="7"/>
  <c r="Q2412" i="7"/>
  <c r="Q2413" i="7"/>
  <c r="Q2414" i="7"/>
  <c r="Q2415" i="7"/>
  <c r="Q2416" i="7"/>
  <c r="Q2417" i="7"/>
  <c r="Q2418" i="7"/>
  <c r="Q2419" i="7"/>
  <c r="Q2420" i="7"/>
  <c r="Q2421" i="7"/>
  <c r="Q2422" i="7"/>
  <c r="Q2423" i="7"/>
  <c r="Q2424" i="7"/>
  <c r="Q2425" i="7"/>
  <c r="Q2426" i="7"/>
  <c r="Q2427" i="7"/>
  <c r="Q2428" i="7"/>
  <c r="Q2429" i="7"/>
  <c r="Q2430" i="7"/>
  <c r="Q2431" i="7"/>
  <c r="Q2432" i="7"/>
  <c r="Q2433" i="7"/>
  <c r="Q2434" i="7"/>
  <c r="Q2435" i="7"/>
  <c r="Q2436" i="7"/>
  <c r="Q2437" i="7"/>
  <c r="Q2438" i="7"/>
  <c r="Q2439" i="7"/>
  <c r="Q2440" i="7"/>
  <c r="Q2441" i="7"/>
  <c r="Q2442" i="7"/>
  <c r="Q2443" i="7"/>
  <c r="Q2444" i="7"/>
  <c r="Q2445" i="7"/>
  <c r="Q2446" i="7"/>
  <c r="Q2447" i="7"/>
  <c r="Q2448" i="7"/>
  <c r="Q2449" i="7"/>
  <c r="Q2450" i="7"/>
  <c r="Q2451" i="7"/>
  <c r="Q2452" i="7"/>
  <c r="Q2453" i="7"/>
  <c r="Q2454" i="7"/>
  <c r="Q2455" i="7"/>
  <c r="Q2456" i="7"/>
  <c r="Q2457" i="7"/>
  <c r="Q2458" i="7"/>
  <c r="Q2459" i="7"/>
  <c r="Q2460" i="7"/>
  <c r="Q2461" i="7"/>
  <c r="Q2462" i="7"/>
  <c r="Q2463" i="7"/>
  <c r="Q2464" i="7"/>
  <c r="Q2465" i="7"/>
  <c r="Q2466" i="7"/>
  <c r="Q2467" i="7"/>
  <c r="Q2468" i="7"/>
  <c r="Q2469" i="7"/>
  <c r="Q2470" i="7"/>
  <c r="Q2471" i="7"/>
  <c r="Q2472" i="7"/>
  <c r="Q2473" i="7"/>
  <c r="Q2474" i="7"/>
  <c r="Q2475" i="7"/>
  <c r="Q2476" i="7"/>
  <c r="Q2477" i="7"/>
  <c r="Q2478" i="7"/>
  <c r="Q2479" i="7"/>
  <c r="Q2480" i="7"/>
  <c r="Q2481" i="7"/>
  <c r="Q2482" i="7"/>
  <c r="Q2483" i="7"/>
  <c r="Q2484" i="7"/>
  <c r="Q2485" i="7"/>
  <c r="Q2486" i="7"/>
  <c r="Q2487" i="7"/>
  <c r="Q2488" i="7"/>
  <c r="Q2489" i="7"/>
  <c r="Q2490" i="7"/>
  <c r="Q2491" i="7"/>
  <c r="Q2492" i="7"/>
  <c r="Q2493" i="7"/>
  <c r="Q2494" i="7"/>
  <c r="Q2495" i="7"/>
  <c r="Q2496" i="7"/>
  <c r="Q2497" i="7"/>
  <c r="Q2498" i="7"/>
  <c r="Q2499" i="7"/>
  <c r="Q2500" i="7"/>
  <c r="Q2501" i="7"/>
  <c r="Q2502" i="7"/>
  <c r="Q2503" i="7"/>
  <c r="Q2504" i="7"/>
  <c r="Q2505" i="7"/>
  <c r="Q2506" i="7"/>
  <c r="Q2507" i="7"/>
  <c r="Q2508" i="7"/>
  <c r="Q2509" i="7"/>
  <c r="Q2510" i="7"/>
  <c r="Q2511" i="7"/>
  <c r="Q2512" i="7"/>
  <c r="Q2513" i="7"/>
  <c r="Q2514" i="7"/>
  <c r="Q2515" i="7"/>
  <c r="Q2516" i="7"/>
  <c r="Q2517" i="7"/>
  <c r="Q2518" i="7"/>
  <c r="Q2519" i="7"/>
  <c r="Q2520" i="7"/>
  <c r="Q2521" i="7"/>
  <c r="Q2522" i="7"/>
  <c r="Q2523" i="7"/>
  <c r="Q2524" i="7"/>
  <c r="Q2525" i="7"/>
  <c r="Q2526" i="7"/>
  <c r="Q2527" i="7"/>
  <c r="Q2528" i="7"/>
  <c r="Q2529" i="7"/>
  <c r="Q2530" i="7"/>
  <c r="Q2531" i="7"/>
  <c r="Q2532" i="7"/>
  <c r="Q2533" i="7"/>
  <c r="Q2534" i="7"/>
  <c r="Q2535" i="7"/>
  <c r="Q2536" i="7"/>
  <c r="Q2537" i="7"/>
  <c r="Q2538" i="7"/>
  <c r="Q2539" i="7"/>
  <c r="Q2540" i="7"/>
  <c r="Q2541" i="7"/>
  <c r="Q2542" i="7"/>
  <c r="Q2543" i="7"/>
  <c r="Q2544" i="7"/>
  <c r="Q2545" i="7"/>
  <c r="Q2546" i="7"/>
  <c r="Q2547" i="7"/>
  <c r="Q2548" i="7"/>
  <c r="Q2549" i="7"/>
  <c r="Q2550" i="7"/>
  <c r="Q2551" i="7"/>
  <c r="Q2552" i="7"/>
  <c r="Q2553" i="7"/>
  <c r="Q2554" i="7"/>
  <c r="Q2555" i="7"/>
  <c r="Q2556" i="7"/>
  <c r="Q2557" i="7"/>
  <c r="Q2558" i="7"/>
  <c r="Q2559" i="7"/>
  <c r="Q2560" i="7"/>
  <c r="Q2561" i="7"/>
  <c r="Q2562" i="7"/>
  <c r="Q2563" i="7"/>
  <c r="Q2564" i="7"/>
  <c r="Q2565" i="7"/>
  <c r="Q2566" i="7"/>
  <c r="Q2567" i="7"/>
  <c r="Q2568" i="7"/>
  <c r="Q2569" i="7"/>
  <c r="Q2570" i="7"/>
  <c r="Q2571" i="7"/>
  <c r="Q2572" i="7"/>
  <c r="Q2573" i="7"/>
  <c r="Q2574" i="7"/>
  <c r="Q2575" i="7"/>
  <c r="Q2576" i="7"/>
  <c r="Q2577" i="7"/>
  <c r="Q2578" i="7"/>
  <c r="Q2579" i="7"/>
  <c r="Q2580" i="7"/>
  <c r="Q2581" i="7"/>
  <c r="Q2582" i="7"/>
  <c r="Q2583" i="7"/>
  <c r="Q2584" i="7"/>
  <c r="Q2585" i="7"/>
  <c r="Q2586" i="7"/>
  <c r="Q2587" i="7"/>
  <c r="Q2588" i="7"/>
  <c r="Q2589" i="7"/>
  <c r="Q2590" i="7"/>
  <c r="Q2591" i="7"/>
  <c r="Q2592" i="7"/>
  <c r="Q2593" i="7"/>
  <c r="Q2594" i="7"/>
  <c r="Q2595" i="7"/>
  <c r="Q2596" i="7"/>
  <c r="Q2597" i="7"/>
  <c r="Q2598" i="7"/>
  <c r="Q2599" i="7"/>
  <c r="Q2600" i="7"/>
  <c r="Q2601" i="7"/>
  <c r="Q2602" i="7"/>
  <c r="Q2603" i="7"/>
  <c r="Q2604" i="7"/>
  <c r="Q2605" i="7"/>
  <c r="Q2606" i="7"/>
  <c r="Q2607" i="7"/>
  <c r="Q2608" i="7"/>
  <c r="Q2609" i="7"/>
  <c r="Q2610" i="7"/>
  <c r="Q2611" i="7"/>
  <c r="Q2612" i="7"/>
  <c r="Q2613" i="7"/>
  <c r="Q2614" i="7"/>
  <c r="Q2615" i="7"/>
  <c r="Q2616" i="7"/>
  <c r="Q2617" i="7"/>
  <c r="Q2618" i="7"/>
  <c r="Q2619" i="7"/>
  <c r="Q2620" i="7"/>
  <c r="Q2621" i="7"/>
  <c r="Q2622" i="7"/>
  <c r="Q2623" i="7"/>
  <c r="Q2624" i="7"/>
  <c r="Q2625" i="7"/>
  <c r="Q2626" i="7"/>
  <c r="Q2627" i="7"/>
  <c r="Q2628" i="7"/>
  <c r="Q2629" i="7"/>
  <c r="Q2630" i="7"/>
  <c r="Q2631" i="7"/>
  <c r="Q2632" i="7"/>
  <c r="Q2633" i="7"/>
  <c r="Q2634" i="7"/>
  <c r="Q2635" i="7"/>
  <c r="Q2636" i="7"/>
  <c r="Q2637" i="7"/>
  <c r="Q2638" i="7"/>
  <c r="Q2639" i="7"/>
  <c r="Q2640" i="7"/>
  <c r="Q2641" i="7"/>
  <c r="Q2642" i="7"/>
  <c r="Q2643" i="7"/>
  <c r="Q2644" i="7"/>
  <c r="Q2645" i="7"/>
  <c r="Q2646" i="7"/>
  <c r="Q2647" i="7"/>
  <c r="Q2648" i="7"/>
  <c r="Q2649" i="7"/>
  <c r="Q2650" i="7"/>
  <c r="Q2651" i="7"/>
  <c r="Q2652" i="7"/>
  <c r="Q2653" i="7"/>
  <c r="Q2654" i="7"/>
  <c r="Q2655" i="7"/>
  <c r="Q2656" i="7"/>
  <c r="Q2657" i="7"/>
  <c r="Q2658" i="7"/>
  <c r="Q2659" i="7"/>
  <c r="Q2660" i="7"/>
  <c r="Q2661" i="7"/>
  <c r="Q2662" i="7"/>
  <c r="Q2663" i="7"/>
  <c r="Q2664" i="7"/>
  <c r="Q2665" i="7"/>
  <c r="Q2666" i="7"/>
  <c r="Q2667" i="7"/>
  <c r="Q2668" i="7"/>
  <c r="Q2669" i="7"/>
  <c r="Q2670" i="7"/>
  <c r="Q2671" i="7"/>
  <c r="Q2672" i="7"/>
  <c r="Q2673" i="7"/>
  <c r="Q2674" i="7"/>
  <c r="Q2675" i="7"/>
  <c r="Q2676" i="7"/>
  <c r="Q2677" i="7"/>
  <c r="Q2678" i="7"/>
  <c r="Q2679" i="7"/>
  <c r="Q2680" i="7"/>
  <c r="Q2681" i="7"/>
  <c r="Q2682" i="7"/>
  <c r="Q2683" i="7"/>
  <c r="Q2684" i="7"/>
  <c r="Q2685" i="7"/>
  <c r="Q2686" i="7"/>
  <c r="Q2687" i="7"/>
  <c r="Q2688" i="7"/>
  <c r="Q2689" i="7"/>
  <c r="Q2690" i="7"/>
  <c r="Q2691" i="7"/>
  <c r="Q2692" i="7"/>
  <c r="Q2693" i="7"/>
  <c r="Q2694" i="7"/>
  <c r="Q2695" i="7"/>
  <c r="Q2696" i="7"/>
  <c r="Q2697" i="7"/>
  <c r="Q2698" i="7"/>
  <c r="Q2699" i="7"/>
  <c r="Q2700" i="7"/>
  <c r="Q2701" i="7"/>
  <c r="Q2702" i="7"/>
  <c r="Q2703" i="7"/>
  <c r="Q2704" i="7"/>
  <c r="Q2705" i="7"/>
  <c r="Q2706" i="7"/>
  <c r="Q2707" i="7"/>
  <c r="Q2708" i="7"/>
  <c r="Q2709" i="7"/>
  <c r="Q2710" i="7"/>
  <c r="Q2711" i="7"/>
  <c r="Q2712" i="7"/>
  <c r="Q2713" i="7"/>
  <c r="Q2714" i="7"/>
  <c r="Q2715" i="7"/>
  <c r="Q2716" i="7"/>
  <c r="Q2717" i="7"/>
  <c r="Q2718" i="7"/>
  <c r="Q2719" i="7"/>
  <c r="Q2720" i="7"/>
  <c r="Q2721" i="7"/>
  <c r="Q2722" i="7"/>
  <c r="Q2723" i="7"/>
  <c r="Q2724" i="7"/>
  <c r="Q2725" i="7"/>
  <c r="Q2726" i="7"/>
  <c r="Q2727" i="7"/>
  <c r="Q2728" i="7"/>
  <c r="Q2729" i="7"/>
  <c r="Q2730" i="7"/>
  <c r="Q2731" i="7"/>
  <c r="Q2732" i="7"/>
  <c r="Q2733" i="7"/>
  <c r="Q2734" i="7"/>
  <c r="Q2735" i="7"/>
  <c r="Q2736" i="7"/>
  <c r="Q2737" i="7"/>
  <c r="Q2738" i="7"/>
  <c r="Q2739" i="7"/>
  <c r="Q2740" i="7"/>
  <c r="Q2741" i="7"/>
  <c r="Q2742" i="7"/>
  <c r="Q2743" i="7"/>
  <c r="Q2744" i="7"/>
  <c r="Q2745" i="7"/>
  <c r="Q2746" i="7"/>
  <c r="Q2747" i="7"/>
  <c r="Q2748" i="7"/>
  <c r="Q2749" i="7"/>
  <c r="Q2750" i="7"/>
  <c r="Q2751" i="7"/>
  <c r="Q2752" i="7"/>
  <c r="Q2753" i="7"/>
  <c r="Q2754" i="7"/>
  <c r="Q2755" i="7"/>
  <c r="Q2756" i="7"/>
  <c r="Q2757" i="7"/>
  <c r="Q2758" i="7"/>
  <c r="Q2759" i="7"/>
  <c r="Q2760" i="7"/>
  <c r="Q2761" i="7"/>
  <c r="Q2762" i="7"/>
  <c r="Q2763" i="7"/>
  <c r="Q2764" i="7"/>
  <c r="Q2765" i="7"/>
  <c r="Q2766" i="7"/>
  <c r="Q2767" i="7"/>
  <c r="Q2768" i="7"/>
  <c r="Q2769" i="7"/>
  <c r="Q2770" i="7"/>
  <c r="Q2771" i="7"/>
  <c r="Q2772" i="7"/>
  <c r="Q2773" i="7"/>
  <c r="Q2774" i="7"/>
  <c r="Q2775" i="7"/>
  <c r="Q2776" i="7"/>
  <c r="Q2777" i="7"/>
  <c r="Q2778" i="7"/>
  <c r="Q2779" i="7"/>
  <c r="Q2780" i="7"/>
  <c r="Q2781" i="7"/>
  <c r="Q2782" i="7"/>
  <c r="Q2783" i="7"/>
  <c r="Q2784" i="7"/>
  <c r="Q2785" i="7"/>
  <c r="Q2786" i="7"/>
  <c r="Q2787" i="7"/>
  <c r="Q2788" i="7"/>
  <c r="Q2789" i="7"/>
  <c r="Q2790" i="7"/>
  <c r="Q2791" i="7"/>
  <c r="Q2792" i="7"/>
  <c r="Q2793" i="7"/>
  <c r="Q2794" i="7"/>
  <c r="Q2795" i="7"/>
  <c r="Q2796" i="7"/>
  <c r="Q2797" i="7"/>
  <c r="Q2798" i="7"/>
  <c r="Q2799" i="7"/>
  <c r="Q2800" i="7"/>
  <c r="Q2801" i="7"/>
  <c r="Q2802" i="7"/>
  <c r="Q2803" i="7"/>
  <c r="Q2804" i="7"/>
  <c r="Q2805" i="7"/>
  <c r="Q2806" i="7"/>
  <c r="Q2807" i="7"/>
  <c r="Q2808" i="7"/>
  <c r="Q2809" i="7"/>
  <c r="Q2810" i="7"/>
  <c r="Q2811" i="7"/>
  <c r="Q2812" i="7"/>
  <c r="Q2813" i="7"/>
  <c r="Q2814" i="7"/>
  <c r="Q2815" i="7"/>
  <c r="Q2816" i="7"/>
  <c r="Q2817" i="7"/>
  <c r="Q2818" i="7"/>
  <c r="Q2819" i="7"/>
  <c r="Q2820" i="7"/>
  <c r="Q2821" i="7"/>
  <c r="Q2822" i="7"/>
  <c r="Q2823" i="7"/>
  <c r="Q2824" i="7"/>
  <c r="Q2825" i="7"/>
  <c r="Q2826" i="7"/>
  <c r="Q2827" i="7"/>
  <c r="Q2828" i="7"/>
  <c r="Q2829" i="7"/>
  <c r="Q2830" i="7"/>
  <c r="Q2831" i="7"/>
  <c r="Q2832" i="7"/>
  <c r="Q2833" i="7"/>
  <c r="Q2834" i="7"/>
  <c r="Q2835" i="7"/>
  <c r="Q2836" i="7"/>
  <c r="Q2837" i="7"/>
  <c r="Q2838" i="7"/>
  <c r="Q2839" i="7"/>
  <c r="Q2840" i="7"/>
  <c r="Q2841" i="7"/>
  <c r="Q2842" i="7"/>
  <c r="Q2843" i="7"/>
  <c r="Q2844" i="7"/>
  <c r="Q2845" i="7"/>
  <c r="Q2846" i="7"/>
  <c r="Q2847" i="7"/>
  <c r="Q2848" i="7"/>
  <c r="Q2849" i="7"/>
  <c r="Q2850" i="7"/>
  <c r="Q2851" i="7"/>
  <c r="Q2852" i="7"/>
  <c r="Q2853" i="7"/>
  <c r="Q2854" i="7"/>
  <c r="Q2855" i="7"/>
  <c r="Q2856" i="7"/>
  <c r="Q2857" i="7"/>
  <c r="Q2858" i="7"/>
  <c r="Q2859" i="7"/>
  <c r="Q2860" i="7"/>
  <c r="Q2861" i="7"/>
  <c r="Q2862" i="7"/>
  <c r="Q2863" i="7"/>
  <c r="Q2864" i="7"/>
  <c r="Q2865" i="7"/>
  <c r="Q2866" i="7"/>
  <c r="Q2867" i="7"/>
  <c r="Q2868" i="7"/>
  <c r="Q2869" i="7"/>
  <c r="Q2870" i="7"/>
  <c r="Q2871" i="7"/>
  <c r="Q2872" i="7"/>
  <c r="Q2873" i="7"/>
  <c r="Q2874" i="7"/>
  <c r="Q2875" i="7"/>
  <c r="Q2876" i="7"/>
  <c r="Q2877" i="7"/>
  <c r="Q2878" i="7"/>
  <c r="Q2879" i="7"/>
  <c r="Q2880" i="7"/>
  <c r="Q2881" i="7"/>
  <c r="Q2882" i="7"/>
  <c r="Q2883" i="7"/>
  <c r="Q2884" i="7"/>
  <c r="Q2885" i="7"/>
  <c r="Q2886" i="7"/>
  <c r="Q2887" i="7"/>
  <c r="Q2888" i="7"/>
  <c r="Q2889" i="7"/>
  <c r="Q2890" i="7"/>
  <c r="Q2891" i="7"/>
  <c r="Q2892" i="7"/>
  <c r="Q2893" i="7"/>
  <c r="Q2894" i="7"/>
  <c r="Q2895" i="7"/>
  <c r="Q2896" i="7"/>
  <c r="Q2897" i="7"/>
  <c r="Q2898" i="7"/>
  <c r="Q2899" i="7"/>
  <c r="Q2900" i="7"/>
  <c r="Q2901" i="7"/>
  <c r="Q2902" i="7"/>
  <c r="Q2903" i="7"/>
  <c r="Q2904" i="7"/>
  <c r="Q2905" i="7"/>
  <c r="Q2906" i="7"/>
  <c r="Q2907" i="7"/>
  <c r="Q2908" i="7"/>
  <c r="Q2909" i="7"/>
  <c r="Q2910" i="7"/>
  <c r="Q2911" i="7"/>
  <c r="Q2912" i="7"/>
  <c r="Q2913" i="7"/>
  <c r="Q2914" i="7"/>
  <c r="Q2915" i="7"/>
  <c r="Q2916" i="7"/>
  <c r="Q2917" i="7"/>
  <c r="Q2918" i="7"/>
  <c r="Q2919" i="7"/>
  <c r="Q2920" i="7"/>
  <c r="Q2921" i="7"/>
  <c r="Q2922" i="7"/>
  <c r="Q2923" i="7"/>
  <c r="Q2924" i="7"/>
  <c r="Q2925" i="7"/>
  <c r="Q2926" i="7"/>
  <c r="Q2927" i="7"/>
  <c r="Q2928" i="7"/>
  <c r="Q2929" i="7"/>
  <c r="Q2930" i="7"/>
  <c r="Q2931" i="7"/>
  <c r="Q2932" i="7"/>
  <c r="Q2933" i="7"/>
  <c r="Q2934" i="7"/>
  <c r="Q2935" i="7"/>
  <c r="Q2936" i="7"/>
  <c r="Q2937" i="7"/>
  <c r="Q2938" i="7"/>
  <c r="Q2939" i="7"/>
  <c r="Q2940" i="7"/>
  <c r="Q2941" i="7"/>
  <c r="Q2942" i="7"/>
  <c r="Q2943" i="7"/>
  <c r="Q2944" i="7"/>
  <c r="Q2945" i="7"/>
  <c r="Q2946" i="7"/>
  <c r="Q2947" i="7"/>
  <c r="Q2948" i="7"/>
  <c r="Q2949" i="7"/>
  <c r="Q2950" i="7"/>
  <c r="Q2951" i="7"/>
  <c r="Q2952" i="7"/>
  <c r="Q2953" i="7"/>
  <c r="Q2954" i="7"/>
  <c r="Q2955" i="7"/>
  <c r="Q2956" i="7"/>
  <c r="Q2957" i="7"/>
  <c r="Q2958" i="7"/>
  <c r="Q2959" i="7"/>
  <c r="Q2960" i="7"/>
  <c r="Q2961" i="7"/>
  <c r="Q2962" i="7"/>
  <c r="Q2963" i="7"/>
  <c r="Q2964" i="7"/>
  <c r="Q2965" i="7"/>
  <c r="Q2966" i="7"/>
  <c r="Q2967" i="7"/>
  <c r="Q2968" i="7"/>
  <c r="Q2969" i="7"/>
  <c r="Q2970" i="7"/>
  <c r="Q2971" i="7"/>
  <c r="Q2972" i="7"/>
  <c r="Q2973" i="7"/>
  <c r="Q2974" i="7"/>
  <c r="Q2975" i="7"/>
  <c r="Q2976" i="7"/>
  <c r="Q2977" i="7"/>
  <c r="Q2978" i="7"/>
  <c r="Q2979" i="7"/>
  <c r="Q2980" i="7"/>
  <c r="Q2981" i="7"/>
  <c r="Q2982" i="7"/>
  <c r="Q2983" i="7"/>
  <c r="Q2984" i="7"/>
  <c r="Q2985" i="7"/>
  <c r="Q2986" i="7"/>
  <c r="Q2987" i="7"/>
  <c r="Q2988" i="7"/>
  <c r="Q2989" i="7"/>
  <c r="Q2990" i="7"/>
  <c r="Q2991" i="7"/>
  <c r="Q2992" i="7"/>
  <c r="Q2993" i="7"/>
  <c r="Q2994" i="7"/>
  <c r="Q2995" i="7"/>
  <c r="Q2996" i="7"/>
  <c r="Q2997" i="7"/>
  <c r="Q2998" i="7"/>
  <c r="Q2999" i="7"/>
  <c r="Q3000" i="7"/>
  <c r="Q2" i="7"/>
  <c r="R3" i="7"/>
  <c r="Q3" i="7" s="1"/>
  <c r="R4" i="7"/>
  <c r="Q4" i="7" s="1"/>
  <c r="R5" i="7"/>
  <c r="Q5" i="7" s="1"/>
  <c r="R6" i="7"/>
  <c r="Q6" i="7" s="1"/>
  <c r="R7" i="7"/>
  <c r="Q7" i="7" s="1"/>
  <c r="R8" i="7"/>
  <c r="Q8" i="7" s="1"/>
  <c r="R9" i="7"/>
  <c r="R10" i="7"/>
  <c r="Q10" i="7" s="1"/>
  <c r="R11" i="7"/>
  <c r="Q11" i="7" s="1"/>
  <c r="R12" i="7"/>
  <c r="R13" i="7"/>
  <c r="Q13" i="7" s="1"/>
  <c r="R14" i="7"/>
  <c r="Q14" i="7" s="1"/>
  <c r="R15" i="7"/>
  <c r="Q15" i="7" s="1"/>
  <c r="R16" i="7"/>
  <c r="Q16" i="7" s="1"/>
  <c r="R17" i="7"/>
  <c r="Q17" i="7" s="1"/>
  <c r="R18" i="7"/>
  <c r="Q18" i="7" s="1"/>
  <c r="R19" i="7"/>
  <c r="Q19" i="7" s="1"/>
  <c r="R20" i="7"/>
  <c r="Q20" i="7" s="1"/>
  <c r="R21" i="7"/>
  <c r="Q21" i="7" s="1"/>
  <c r="R22" i="7"/>
  <c r="Q22" i="7" s="1"/>
  <c r="R23" i="7"/>
  <c r="Q23" i="7" s="1"/>
  <c r="R24" i="7"/>
  <c r="Q24" i="7" s="1"/>
  <c r="R25" i="7"/>
  <c r="Q25" i="7" s="1"/>
  <c r="R26" i="7"/>
  <c r="Q26" i="7" s="1"/>
  <c r="R27" i="7"/>
  <c r="Q27" i="7" s="1"/>
  <c r="R28" i="7"/>
  <c r="Q28" i="7" s="1"/>
  <c r="R29" i="7"/>
  <c r="Q29" i="7" s="1"/>
  <c r="R30" i="7"/>
  <c r="Q30" i="7" s="1"/>
  <c r="R31" i="7"/>
  <c r="Q31" i="7" s="1"/>
  <c r="R32" i="7"/>
  <c r="Q32" i="7" s="1"/>
  <c r="R33" i="7"/>
  <c r="Q33" i="7" s="1"/>
  <c r="R34" i="7"/>
  <c r="Q34" i="7" s="1"/>
  <c r="R35" i="7"/>
  <c r="Q35" i="7" s="1"/>
  <c r="R36" i="7"/>
  <c r="R37" i="7"/>
  <c r="Q37" i="7" s="1"/>
  <c r="R38" i="7"/>
  <c r="Q38" i="7" s="1"/>
  <c r="R39" i="7"/>
  <c r="Q39" i="7" s="1"/>
  <c r="R40" i="7"/>
  <c r="Q40" i="7" s="1"/>
  <c r="R41" i="7"/>
  <c r="Q41" i="7" s="1"/>
  <c r="R42" i="7"/>
  <c r="Q42" i="7" s="1"/>
  <c r="R43" i="7"/>
  <c r="Q43" i="7" s="1"/>
  <c r="R44" i="7"/>
  <c r="Q44" i="7" s="1"/>
  <c r="R45" i="7"/>
  <c r="Q45" i="7" s="1"/>
  <c r="R46" i="7"/>
  <c r="Q46" i="7" s="1"/>
  <c r="R47" i="7"/>
  <c r="Q47" i="7" s="1"/>
  <c r="R48" i="7"/>
  <c r="Q48" i="7" s="1"/>
  <c r="R49" i="7"/>
  <c r="Q49" i="7" s="1"/>
  <c r="R50" i="7"/>
  <c r="Q50" i="7" s="1"/>
  <c r="R51" i="7"/>
  <c r="Q51" i="7" s="1"/>
  <c r="R52" i="7"/>
  <c r="Q52" i="7" s="1"/>
  <c r="R53" i="7"/>
  <c r="Q53" i="7" s="1"/>
  <c r="R54" i="7"/>
  <c r="Q54" i="7" s="1"/>
  <c r="R55" i="7"/>
  <c r="Q55" i="7" s="1"/>
  <c r="R56" i="7"/>
  <c r="Q56" i="7" s="1"/>
  <c r="R57" i="7"/>
  <c r="Q57" i="7" s="1"/>
  <c r="R58" i="7"/>
  <c r="Q58" i="7" s="1"/>
  <c r="R59" i="7"/>
  <c r="Q59" i="7" s="1"/>
  <c r="R60" i="7"/>
  <c r="Q60" i="7" s="1"/>
  <c r="R61" i="7"/>
  <c r="R62" i="7"/>
  <c r="Q62" i="7" s="1"/>
  <c r="R63" i="7"/>
  <c r="Q63" i="7" s="1"/>
  <c r="R64" i="7"/>
  <c r="Q64" i="7" s="1"/>
  <c r="R65" i="7"/>
  <c r="Q65" i="7" s="1"/>
  <c r="R66" i="7"/>
  <c r="Q66" i="7" s="1"/>
  <c r="R67" i="7"/>
  <c r="Q67" i="7" s="1"/>
  <c r="R68" i="7"/>
  <c r="Q68" i="7" s="1"/>
  <c r="R69" i="7"/>
  <c r="Q69" i="7" s="1"/>
  <c r="R70" i="7"/>
  <c r="Q70" i="7" s="1"/>
  <c r="R71" i="7"/>
  <c r="Q71" i="7" s="1"/>
  <c r="R72" i="7"/>
  <c r="Q72" i="7" s="1"/>
  <c r="R73" i="7"/>
  <c r="Q73" i="7" s="1"/>
  <c r="R74" i="7"/>
  <c r="Q74" i="7" s="1"/>
  <c r="R75" i="7"/>
  <c r="Q75" i="7" s="1"/>
  <c r="R76" i="7"/>
  <c r="Q76" i="7" s="1"/>
  <c r="R77" i="7"/>
  <c r="Q77" i="7" s="1"/>
  <c r="R78" i="7"/>
  <c r="Q78" i="7" s="1"/>
  <c r="R79" i="7"/>
  <c r="Q79" i="7" s="1"/>
  <c r="R80" i="7"/>
  <c r="Q80" i="7" s="1"/>
  <c r="R81" i="7"/>
  <c r="Q81" i="7" s="1"/>
  <c r="R82" i="7"/>
  <c r="Q82" i="7" s="1"/>
  <c r="R83" i="7"/>
  <c r="Q83" i="7" s="1"/>
  <c r="R84" i="7"/>
  <c r="Q84" i="7" s="1"/>
  <c r="R85" i="7"/>
  <c r="Q85" i="7" s="1"/>
  <c r="R86" i="7"/>
  <c r="Q86" i="7" s="1"/>
  <c r="R87" i="7"/>
  <c r="Q87" i="7" s="1"/>
  <c r="R88" i="7"/>
  <c r="Q88" i="7" s="1"/>
  <c r="R89" i="7"/>
  <c r="Q89" i="7" s="1"/>
  <c r="R90" i="7"/>
  <c r="Q90" i="7" s="1"/>
  <c r="R91" i="7"/>
  <c r="Q91" i="7" s="1"/>
  <c r="R92" i="7"/>
  <c r="Q92" i="7" s="1"/>
  <c r="R93" i="7"/>
  <c r="Q93" i="7" s="1"/>
  <c r="R94" i="7"/>
  <c r="Q94" i="7" s="1"/>
  <c r="R95" i="7"/>
  <c r="Q95" i="7" s="1"/>
  <c r="R96" i="7"/>
  <c r="Q96" i="7" s="1"/>
  <c r="R97" i="7"/>
  <c r="Q97" i="7" s="1"/>
  <c r="R98" i="7"/>
  <c r="Q98" i="7" s="1"/>
  <c r="R99" i="7"/>
  <c r="Q99" i="7" s="1"/>
  <c r="R100" i="7"/>
  <c r="Q100" i="7" s="1"/>
  <c r="R101" i="7"/>
  <c r="Q101" i="7" s="1"/>
  <c r="R102" i="7"/>
  <c r="Q102" i="7" s="1"/>
  <c r="R103" i="7"/>
  <c r="Q103" i="7" s="1"/>
  <c r="R104" i="7"/>
  <c r="Q104" i="7" s="1"/>
  <c r="R105" i="7"/>
  <c r="Q105" i="7" s="1"/>
  <c r="R106" i="7"/>
  <c r="Q106" i="7" s="1"/>
  <c r="R107" i="7"/>
  <c r="Q107" i="7" s="1"/>
  <c r="R108" i="7"/>
  <c r="Q108" i="7" s="1"/>
  <c r="R109" i="7"/>
  <c r="Q109" i="7" s="1"/>
  <c r="R110" i="7"/>
  <c r="Q110" i="7" s="1"/>
  <c r="R111" i="7"/>
  <c r="Q111" i="7" s="1"/>
  <c r="R112" i="7"/>
  <c r="Q112" i="7" s="1"/>
  <c r="R113" i="7"/>
  <c r="Q113" i="7" s="1"/>
  <c r="R114" i="7"/>
  <c r="Q114" i="7" s="1"/>
  <c r="R115" i="7"/>
  <c r="Q115" i="7" s="1"/>
  <c r="R116" i="7"/>
  <c r="Q116" i="7" s="1"/>
  <c r="R117" i="7"/>
  <c r="Q117" i="7" s="1"/>
  <c r="R118" i="7"/>
  <c r="Q118" i="7" s="1"/>
  <c r="R119" i="7"/>
  <c r="Q119" i="7" s="1"/>
  <c r="R120" i="7"/>
  <c r="R121" i="7"/>
  <c r="R122" i="7"/>
  <c r="Q122" i="7" s="1"/>
  <c r="R123" i="7"/>
  <c r="Q123" i="7" s="1"/>
  <c r="R124" i="7"/>
  <c r="Q124" i="7" s="1"/>
  <c r="R125" i="7"/>
  <c r="Q125" i="7" s="1"/>
  <c r="R126" i="7"/>
  <c r="Q126" i="7" s="1"/>
  <c r="R127" i="7"/>
  <c r="Q127" i="7" s="1"/>
  <c r="R128" i="7"/>
  <c r="Q128" i="7" s="1"/>
  <c r="R129" i="7"/>
  <c r="Q129" i="7" s="1"/>
  <c r="R130" i="7"/>
  <c r="Q130" i="7" s="1"/>
  <c r="R131" i="7"/>
  <c r="Q131" i="7" s="1"/>
  <c r="R132" i="7"/>
  <c r="Q132" i="7" s="1"/>
  <c r="R133" i="7"/>
  <c r="Q133" i="7" s="1"/>
  <c r="R134" i="7"/>
  <c r="Q134" i="7" s="1"/>
  <c r="R135" i="7"/>
  <c r="Q135" i="7" s="1"/>
  <c r="R136" i="7"/>
  <c r="Q136" i="7" s="1"/>
  <c r="R137" i="7"/>
  <c r="Q137" i="7" s="1"/>
  <c r="R138" i="7"/>
  <c r="Q138" i="7" s="1"/>
  <c r="R139" i="7"/>
  <c r="Q139" i="7" s="1"/>
  <c r="R140" i="7"/>
  <c r="Q140" i="7" s="1"/>
  <c r="R141" i="7"/>
  <c r="Q141" i="7" s="1"/>
  <c r="R142" i="7"/>
  <c r="Q142" i="7" s="1"/>
  <c r="R143" i="7"/>
  <c r="Q143" i="7" s="1"/>
  <c r="R144" i="7"/>
  <c r="Q144" i="7" s="1"/>
  <c r="R145" i="7"/>
  <c r="Q145" i="7" s="1"/>
  <c r="R146" i="7"/>
  <c r="Q146" i="7" s="1"/>
  <c r="R147" i="7"/>
  <c r="Q147" i="7" s="1"/>
  <c r="R148" i="7"/>
  <c r="Q148" i="7" s="1"/>
  <c r="R149" i="7"/>
  <c r="Q149" i="7" s="1"/>
  <c r="R150" i="7"/>
  <c r="Q150" i="7" s="1"/>
  <c r="R151" i="7"/>
  <c r="Q151" i="7" s="1"/>
  <c r="R152" i="7"/>
  <c r="Q152" i="7" s="1"/>
  <c r="R153" i="7"/>
  <c r="Q153" i="7" s="1"/>
  <c r="R154" i="7"/>
  <c r="Q154" i="7" s="1"/>
  <c r="R155" i="7"/>
  <c r="Q155" i="7" s="1"/>
  <c r="R156" i="7"/>
  <c r="Q156" i="7" s="1"/>
  <c r="R157" i="7"/>
  <c r="Q157" i="7" s="1"/>
  <c r="R158" i="7"/>
  <c r="Q158" i="7" s="1"/>
  <c r="R159" i="7"/>
  <c r="Q159" i="7" s="1"/>
  <c r="R160" i="7"/>
  <c r="Q160" i="7" s="1"/>
  <c r="R161" i="7"/>
  <c r="R162" i="7"/>
  <c r="Q162" i="7" s="1"/>
  <c r="R163" i="7"/>
  <c r="Q163" i="7" s="1"/>
  <c r="R164" i="7"/>
  <c r="R165" i="7"/>
  <c r="Q165" i="7" s="1"/>
  <c r="R166" i="7"/>
  <c r="Q166" i="7" s="1"/>
  <c r="R167" i="7"/>
  <c r="Q167" i="7" s="1"/>
  <c r="R168" i="7"/>
  <c r="Q168" i="7" s="1"/>
  <c r="R169" i="7"/>
  <c r="Q169" i="7" s="1"/>
  <c r="R170" i="7"/>
  <c r="Q170" i="7" s="1"/>
  <c r="R171" i="7"/>
  <c r="Q171" i="7" s="1"/>
  <c r="R172" i="7"/>
  <c r="Q172" i="7" s="1"/>
  <c r="R173" i="7"/>
  <c r="Q173" i="7" s="1"/>
  <c r="R174" i="7"/>
  <c r="Q174" i="7" s="1"/>
  <c r="R175" i="7"/>
  <c r="Q175" i="7" s="1"/>
  <c r="R176" i="7"/>
  <c r="Q176" i="7" s="1"/>
  <c r="R177" i="7"/>
  <c r="Q177" i="7" s="1"/>
  <c r="R178" i="7"/>
  <c r="Q178" i="7" s="1"/>
  <c r="R179" i="7"/>
  <c r="Q179" i="7" s="1"/>
  <c r="R180" i="7"/>
  <c r="Q180" i="7" s="1"/>
  <c r="R181" i="7"/>
  <c r="Q181" i="7" s="1"/>
  <c r="R182" i="7"/>
  <c r="Q182" i="7" s="1"/>
  <c r="R183" i="7"/>
  <c r="Q183" i="7" s="1"/>
  <c r="R184" i="7"/>
  <c r="Q184" i="7" s="1"/>
  <c r="R185" i="7"/>
  <c r="Q185" i="7" s="1"/>
  <c r="R186" i="7"/>
  <c r="Q186" i="7" s="1"/>
  <c r="R187" i="7"/>
  <c r="Q187" i="7" s="1"/>
  <c r="R188" i="7"/>
  <c r="Q188" i="7" s="1"/>
  <c r="R189" i="7"/>
  <c r="Q189" i="7" s="1"/>
  <c r="R190" i="7"/>
  <c r="Q190" i="7" s="1"/>
  <c r="R191" i="7"/>
  <c r="R192" i="7"/>
  <c r="R193" i="7"/>
  <c r="Q193" i="7" s="1"/>
  <c r="R194" i="7"/>
  <c r="Q194" i="7" s="1"/>
  <c r="R195" i="7"/>
  <c r="Q195" i="7" s="1"/>
  <c r="R196" i="7"/>
  <c r="Q196" i="7" s="1"/>
  <c r="R197" i="7"/>
  <c r="Q197" i="7" s="1"/>
  <c r="R198" i="7"/>
  <c r="Q198" i="7" s="1"/>
  <c r="R199" i="7"/>
  <c r="Q199" i="7" s="1"/>
  <c r="R200" i="7"/>
  <c r="Q200" i="7" s="1"/>
  <c r="R201" i="7"/>
  <c r="Q201" i="7" s="1"/>
  <c r="R202" i="7"/>
  <c r="Q202" i="7" s="1"/>
  <c r="R203" i="7"/>
  <c r="Q203" i="7" s="1"/>
  <c r="R204" i="7"/>
  <c r="Q204" i="7" s="1"/>
  <c r="R205" i="7"/>
  <c r="Q205" i="7" s="1"/>
  <c r="R206" i="7"/>
  <c r="Q206" i="7" s="1"/>
  <c r="R207" i="7"/>
  <c r="Q207" i="7" s="1"/>
  <c r="R208" i="7"/>
  <c r="Q208" i="7" s="1"/>
  <c r="R209" i="7"/>
  <c r="Q209" i="7" s="1"/>
  <c r="R210" i="7"/>
  <c r="Q210" i="7" s="1"/>
  <c r="R211" i="7"/>
  <c r="Q211" i="7" s="1"/>
  <c r="R212" i="7"/>
  <c r="Q212" i="7" s="1"/>
  <c r="R213" i="7"/>
  <c r="Q213" i="7" s="1"/>
  <c r="R214" i="7"/>
  <c r="Q214" i="7" s="1"/>
  <c r="R215" i="7"/>
  <c r="Q215" i="7" s="1"/>
  <c r="R216" i="7"/>
  <c r="Q216" i="7" s="1"/>
  <c r="R217" i="7"/>
  <c r="Q217" i="7" s="1"/>
  <c r="R218" i="7"/>
  <c r="Q218" i="7" s="1"/>
  <c r="R219" i="7"/>
  <c r="Q219" i="7" s="1"/>
  <c r="R220" i="7"/>
  <c r="Q220" i="7" s="1"/>
  <c r="R221" i="7"/>
  <c r="Q221" i="7" s="1"/>
  <c r="R222" i="7"/>
  <c r="Q222" i="7" s="1"/>
  <c r="R223" i="7"/>
  <c r="Q223" i="7" s="1"/>
  <c r="R224" i="7"/>
  <c r="Q224" i="7" s="1"/>
  <c r="R225" i="7"/>
  <c r="Q225" i="7" s="1"/>
  <c r="R226" i="7"/>
  <c r="Q226" i="7" s="1"/>
  <c r="R227" i="7"/>
  <c r="Q227" i="7" s="1"/>
  <c r="R228" i="7"/>
  <c r="Q228" i="7" s="1"/>
  <c r="R229" i="7"/>
  <c r="R230" i="7"/>
  <c r="R231" i="7"/>
  <c r="Q231" i="7" s="1"/>
  <c r="R232" i="7"/>
  <c r="Q232" i="7" s="1"/>
  <c r="R233" i="7"/>
  <c r="Q233" i="7" s="1"/>
  <c r="R234" i="7"/>
  <c r="Q234" i="7" s="1"/>
  <c r="R235" i="7"/>
  <c r="Q235" i="7" s="1"/>
  <c r="R236" i="7"/>
  <c r="Q236" i="7" s="1"/>
  <c r="R237" i="7"/>
  <c r="Q237" i="7" s="1"/>
  <c r="R238" i="7"/>
  <c r="Q238" i="7" s="1"/>
  <c r="R239" i="7"/>
  <c r="Q239" i="7" s="1"/>
  <c r="R240" i="7"/>
  <c r="Q240" i="7" s="1"/>
  <c r="R241" i="7"/>
  <c r="Q241" i="7" s="1"/>
  <c r="R242" i="7"/>
  <c r="Q242" i="7" s="1"/>
  <c r="R243" i="7"/>
  <c r="Q243" i="7" s="1"/>
  <c r="R244" i="7"/>
  <c r="Q244" i="7" s="1"/>
  <c r="R245" i="7"/>
  <c r="Q245" i="7" s="1"/>
  <c r="R246" i="7"/>
  <c r="Q246" i="7" s="1"/>
  <c r="R247" i="7"/>
  <c r="Q247" i="7" s="1"/>
  <c r="R248" i="7"/>
  <c r="Q248" i="7" s="1"/>
  <c r="R249" i="7"/>
  <c r="Q249" i="7" s="1"/>
  <c r="R250" i="7"/>
  <c r="Q250" i="7" s="1"/>
  <c r="R251" i="7"/>
  <c r="Q251" i="7" s="1"/>
  <c r="R252" i="7"/>
  <c r="Q252" i="7" s="1"/>
  <c r="R253" i="7"/>
  <c r="Q253" i="7" s="1"/>
  <c r="R254" i="7"/>
  <c r="Q254" i="7" s="1"/>
  <c r="R255" i="7"/>
  <c r="Q255" i="7" s="1"/>
  <c r="R256" i="7"/>
  <c r="Q256" i="7" s="1"/>
  <c r="R257" i="7"/>
  <c r="Q257" i="7" s="1"/>
  <c r="R258" i="7"/>
  <c r="Q258" i="7" s="1"/>
  <c r="R259" i="7"/>
  <c r="Q259" i="7" s="1"/>
  <c r="R260" i="7"/>
  <c r="Q260" i="7" s="1"/>
  <c r="R261" i="7"/>
  <c r="Q261" i="7" s="1"/>
  <c r="R262" i="7"/>
  <c r="Q262" i="7" s="1"/>
  <c r="R263" i="7"/>
  <c r="R264" i="7"/>
  <c r="Q264" i="7" s="1"/>
  <c r="R265" i="7"/>
  <c r="Q265" i="7" s="1"/>
  <c r="R266" i="7"/>
  <c r="Q266" i="7" s="1"/>
  <c r="R267" i="7"/>
  <c r="Q267" i="7" s="1"/>
  <c r="R268" i="7"/>
  <c r="Q268" i="7" s="1"/>
  <c r="R269" i="7"/>
  <c r="Q269" i="7" s="1"/>
  <c r="R270" i="7"/>
  <c r="Q270" i="7" s="1"/>
  <c r="R271" i="7"/>
  <c r="Q271" i="7" s="1"/>
  <c r="R272" i="7"/>
  <c r="Q272" i="7" s="1"/>
  <c r="R273" i="7"/>
  <c r="Q273" i="7" s="1"/>
  <c r="R274" i="7"/>
  <c r="Q274" i="7" s="1"/>
  <c r="R275" i="7"/>
  <c r="Q275" i="7" s="1"/>
  <c r="R276" i="7"/>
  <c r="Q276" i="7" s="1"/>
  <c r="R277" i="7"/>
  <c r="Q277" i="7" s="1"/>
  <c r="R278" i="7"/>
  <c r="Q278" i="7" s="1"/>
  <c r="R279" i="7"/>
  <c r="Q279" i="7" s="1"/>
  <c r="R280" i="7"/>
  <c r="Q280" i="7" s="1"/>
  <c r="R281" i="7"/>
  <c r="Q281" i="7" s="1"/>
  <c r="R282" i="7"/>
  <c r="Q282" i="7" s="1"/>
  <c r="R283" i="7"/>
  <c r="Q283" i="7" s="1"/>
  <c r="R284" i="7"/>
  <c r="Q284" i="7" s="1"/>
  <c r="R285" i="7"/>
  <c r="Q285" i="7" s="1"/>
  <c r="R286" i="7"/>
  <c r="Q286" i="7" s="1"/>
  <c r="R287" i="7"/>
  <c r="Q287" i="7" s="1"/>
  <c r="R288" i="7"/>
  <c r="Q288" i="7" s="1"/>
  <c r="R289" i="7"/>
  <c r="Q289" i="7" s="1"/>
  <c r="R290" i="7"/>
  <c r="Q290" i="7" s="1"/>
  <c r="R291" i="7"/>
  <c r="Q291" i="7" s="1"/>
  <c r="R292" i="7"/>
  <c r="Q292" i="7" s="1"/>
  <c r="R293" i="7"/>
  <c r="Q293" i="7" s="1"/>
  <c r="R294" i="7"/>
  <c r="Q294" i="7" s="1"/>
  <c r="R295" i="7"/>
  <c r="Q295" i="7" s="1"/>
  <c r="R296" i="7"/>
  <c r="Q296" i="7" s="1"/>
  <c r="R297" i="7"/>
  <c r="Q297" i="7" s="1"/>
  <c r="R298" i="7"/>
  <c r="Q298" i="7" s="1"/>
  <c r="R299" i="7"/>
  <c r="Q299" i="7" s="1"/>
  <c r="R300" i="7"/>
  <c r="R301" i="7"/>
  <c r="Q301" i="7" s="1"/>
  <c r="R302" i="7"/>
  <c r="Q302" i="7" s="1"/>
  <c r="R303" i="7"/>
  <c r="Q303" i="7" s="1"/>
  <c r="R304" i="7"/>
  <c r="Q304" i="7" s="1"/>
  <c r="R305" i="7"/>
  <c r="Q305" i="7" s="1"/>
  <c r="R306" i="7"/>
  <c r="Q306" i="7" s="1"/>
  <c r="R307" i="7"/>
  <c r="Q307" i="7" s="1"/>
  <c r="R308" i="7"/>
  <c r="Q308" i="7" s="1"/>
  <c r="R309" i="7"/>
  <c r="Q309" i="7" s="1"/>
  <c r="R310" i="7"/>
  <c r="Q310" i="7" s="1"/>
  <c r="R311" i="7"/>
  <c r="Q311" i="7" s="1"/>
  <c r="R312" i="7"/>
  <c r="Q312" i="7" s="1"/>
  <c r="R313" i="7"/>
  <c r="Q313" i="7" s="1"/>
  <c r="R314" i="7"/>
  <c r="Q314" i="7" s="1"/>
  <c r="R315" i="7"/>
  <c r="Q315" i="7" s="1"/>
  <c r="R316" i="7"/>
  <c r="Q316" i="7" s="1"/>
  <c r="R317" i="7"/>
  <c r="Q317" i="7" s="1"/>
  <c r="R318" i="7"/>
  <c r="Q318" i="7" s="1"/>
  <c r="R319" i="7"/>
  <c r="Q319" i="7" s="1"/>
  <c r="R320" i="7"/>
  <c r="Q320" i="7" s="1"/>
  <c r="R321" i="7"/>
  <c r="Q321" i="7" s="1"/>
  <c r="R322" i="7"/>
  <c r="Q322" i="7" s="1"/>
  <c r="R323" i="7"/>
  <c r="Q323" i="7" s="1"/>
  <c r="R324" i="7"/>
  <c r="Q324" i="7" s="1"/>
  <c r="R325" i="7"/>
  <c r="Q325" i="7" s="1"/>
  <c r="R326" i="7"/>
  <c r="Q326" i="7" s="1"/>
  <c r="R327" i="7"/>
  <c r="Q327" i="7" s="1"/>
  <c r="R328" i="7"/>
  <c r="Q328" i="7" s="1"/>
  <c r="R329" i="7"/>
  <c r="Q329" i="7" s="1"/>
  <c r="R330" i="7"/>
  <c r="Q330" i="7" s="1"/>
  <c r="R331" i="7"/>
  <c r="Q331" i="7" s="1"/>
  <c r="R332" i="7"/>
  <c r="R333" i="7"/>
  <c r="Q333" i="7" s="1"/>
  <c r="R334" i="7"/>
  <c r="Q334" i="7" s="1"/>
  <c r="R335" i="7"/>
  <c r="R336" i="7"/>
  <c r="Q336" i="7" s="1"/>
  <c r="R337" i="7"/>
  <c r="Q337" i="7" s="1"/>
  <c r="R338" i="7"/>
  <c r="Q338" i="7" s="1"/>
  <c r="R339" i="7"/>
  <c r="Q339" i="7" s="1"/>
  <c r="R340" i="7"/>
  <c r="Q340" i="7" s="1"/>
  <c r="R341" i="7"/>
  <c r="Q341" i="7" s="1"/>
  <c r="R342" i="7"/>
  <c r="Q342" i="7" s="1"/>
  <c r="R343" i="7"/>
  <c r="Q343" i="7" s="1"/>
  <c r="R344" i="7"/>
  <c r="Q344" i="7" s="1"/>
  <c r="R345" i="7"/>
  <c r="Q345" i="7" s="1"/>
  <c r="R346" i="7"/>
  <c r="Q346" i="7" s="1"/>
  <c r="R347" i="7"/>
  <c r="Q347" i="7" s="1"/>
  <c r="R348" i="7"/>
  <c r="Q348" i="7" s="1"/>
  <c r="R349" i="7"/>
  <c r="Q349" i="7" s="1"/>
  <c r="R350" i="7"/>
  <c r="Q350" i="7" s="1"/>
  <c r="R351" i="7"/>
  <c r="Q351" i="7" s="1"/>
  <c r="R352" i="7"/>
  <c r="Q352" i="7" s="1"/>
  <c r="R353" i="7"/>
  <c r="Q353" i="7" s="1"/>
  <c r="R354" i="7"/>
  <c r="Q354" i="7" s="1"/>
  <c r="R355" i="7"/>
  <c r="Q355" i="7" s="1"/>
  <c r="R356" i="7"/>
  <c r="Q356" i="7" s="1"/>
  <c r="R357" i="7"/>
  <c r="Q357" i="7" s="1"/>
  <c r="R358" i="7"/>
  <c r="Q358" i="7" s="1"/>
  <c r="R359" i="7"/>
  <c r="Q359" i="7" s="1"/>
  <c r="R360" i="7"/>
  <c r="Q360" i="7" s="1"/>
  <c r="R361" i="7"/>
  <c r="R362" i="7"/>
  <c r="Q362" i="7" s="1"/>
  <c r="R363" i="7"/>
  <c r="Q363" i="7" s="1"/>
  <c r="R364" i="7"/>
  <c r="Q364" i="7" s="1"/>
  <c r="R365" i="7"/>
  <c r="Q365" i="7" s="1"/>
  <c r="R366" i="7"/>
  <c r="Q366" i="7" s="1"/>
  <c r="R367" i="7"/>
  <c r="Q367" i="7" s="1"/>
  <c r="R368" i="7"/>
  <c r="Q368" i="7" s="1"/>
  <c r="R369" i="7"/>
  <c r="Q369" i="7" s="1"/>
  <c r="R370" i="7"/>
  <c r="Q370" i="7" s="1"/>
  <c r="R371" i="7"/>
  <c r="Q371" i="7" s="1"/>
  <c r="R372" i="7"/>
  <c r="R373" i="7"/>
  <c r="Q373" i="7" s="1"/>
  <c r="R374" i="7"/>
  <c r="Q374" i="7" s="1"/>
  <c r="R375" i="7"/>
  <c r="Q375" i="7" s="1"/>
  <c r="R376" i="7"/>
  <c r="Q376" i="7" s="1"/>
  <c r="R377" i="7"/>
  <c r="Q377" i="7" s="1"/>
  <c r="R378" i="7"/>
  <c r="Q378" i="7" s="1"/>
  <c r="R379" i="7"/>
  <c r="Q379" i="7" s="1"/>
  <c r="R380" i="7"/>
  <c r="Q380" i="7" s="1"/>
  <c r="R381" i="7"/>
  <c r="Q381" i="7" s="1"/>
  <c r="R382" i="7"/>
  <c r="Q382" i="7" s="1"/>
  <c r="R383" i="7"/>
  <c r="Q383" i="7" s="1"/>
  <c r="R384" i="7"/>
  <c r="Q384" i="7" s="1"/>
  <c r="R385" i="7"/>
  <c r="Q385" i="7" s="1"/>
  <c r="R386" i="7"/>
  <c r="Q386" i="7" s="1"/>
  <c r="R387" i="7"/>
  <c r="Q387" i="7" s="1"/>
  <c r="R388" i="7"/>
  <c r="Q388" i="7" s="1"/>
  <c r="R389" i="7"/>
  <c r="Q389" i="7" s="1"/>
  <c r="R390" i="7"/>
  <c r="Q390" i="7" s="1"/>
  <c r="R391" i="7"/>
  <c r="Q391" i="7" s="1"/>
  <c r="R392" i="7"/>
  <c r="Q392" i="7" s="1"/>
  <c r="R393" i="7"/>
  <c r="Q393" i="7" s="1"/>
  <c r="R394" i="7"/>
  <c r="Q394" i="7" s="1"/>
  <c r="R395" i="7"/>
  <c r="Q395" i="7" s="1"/>
  <c r="R396" i="7"/>
  <c r="Q396" i="7" s="1"/>
  <c r="R397" i="7"/>
  <c r="Q397" i="7" s="1"/>
  <c r="R398" i="7"/>
  <c r="Q398" i="7" s="1"/>
  <c r="R399" i="7"/>
  <c r="Q399" i="7" s="1"/>
  <c r="R400" i="7"/>
  <c r="Q400" i="7" s="1"/>
  <c r="R401" i="7"/>
  <c r="Q401" i="7" s="1"/>
  <c r="R402" i="7"/>
  <c r="Q402" i="7" s="1"/>
  <c r="R403" i="7"/>
  <c r="Q403" i="7" s="1"/>
  <c r="R404" i="7"/>
  <c r="R405" i="7"/>
  <c r="R406" i="7"/>
  <c r="Q406" i="7" s="1"/>
  <c r="R407" i="7"/>
  <c r="Q407" i="7" s="1"/>
  <c r="R408" i="7"/>
  <c r="Q408" i="7" s="1"/>
  <c r="R409" i="7"/>
  <c r="Q409" i="7" s="1"/>
  <c r="R410" i="7"/>
  <c r="Q410" i="7" s="1"/>
  <c r="R411" i="7"/>
  <c r="Q411" i="7" s="1"/>
  <c r="R412" i="7"/>
  <c r="Q412" i="7" s="1"/>
  <c r="R413" i="7"/>
  <c r="Q413" i="7" s="1"/>
  <c r="R414" i="7"/>
  <c r="Q414" i="7" s="1"/>
  <c r="R415" i="7"/>
  <c r="Q415" i="7" s="1"/>
  <c r="R416" i="7"/>
  <c r="Q416" i="7" s="1"/>
  <c r="R417" i="7"/>
  <c r="Q417" i="7" s="1"/>
  <c r="R418" i="7"/>
  <c r="Q418" i="7" s="1"/>
  <c r="R419" i="7"/>
  <c r="Q419" i="7" s="1"/>
  <c r="R420" i="7"/>
  <c r="Q420" i="7" s="1"/>
  <c r="R421" i="7"/>
  <c r="Q421" i="7" s="1"/>
  <c r="R422" i="7"/>
  <c r="Q422" i="7" s="1"/>
  <c r="R423" i="7"/>
  <c r="Q423" i="7" s="1"/>
  <c r="R424" i="7"/>
  <c r="Q424" i="7" s="1"/>
  <c r="R425" i="7"/>
  <c r="Q425" i="7" s="1"/>
  <c r="R426" i="7"/>
  <c r="Q426" i="7" s="1"/>
  <c r="R427" i="7"/>
  <c r="Q427" i="7" s="1"/>
  <c r="R428" i="7"/>
  <c r="Q428" i="7" s="1"/>
  <c r="R429" i="7"/>
  <c r="Q429" i="7" s="1"/>
  <c r="R430" i="7"/>
  <c r="Q430" i="7" s="1"/>
  <c r="R431" i="7"/>
  <c r="Q431" i="7" s="1"/>
  <c r="R432" i="7"/>
  <c r="Q432" i="7" s="1"/>
  <c r="R433" i="7"/>
  <c r="Q433" i="7" s="1"/>
  <c r="R434" i="7"/>
  <c r="Q434" i="7" s="1"/>
  <c r="R435" i="7"/>
  <c r="Q435" i="7" s="1"/>
  <c r="R436" i="7"/>
  <c r="Q436" i="7" s="1"/>
  <c r="R437" i="7"/>
  <c r="Q437" i="7" s="1"/>
  <c r="R438" i="7"/>
  <c r="Q438" i="7" s="1"/>
  <c r="R439" i="7"/>
  <c r="Q439" i="7" s="1"/>
  <c r="R440" i="7"/>
  <c r="Q440" i="7" s="1"/>
  <c r="R441" i="7"/>
  <c r="Q441" i="7" s="1"/>
  <c r="R442" i="7"/>
  <c r="Q442" i="7" s="1"/>
  <c r="R443" i="7"/>
  <c r="Q443" i="7" s="1"/>
  <c r="R444" i="7"/>
  <c r="Q444" i="7" s="1"/>
  <c r="R445" i="7"/>
  <c r="R446" i="7"/>
  <c r="Q446" i="7" s="1"/>
  <c r="R447" i="7"/>
  <c r="Q447" i="7" s="1"/>
  <c r="R448" i="7"/>
  <c r="Q448" i="7" s="1"/>
  <c r="R449" i="7"/>
  <c r="Q449" i="7" s="1"/>
  <c r="R450" i="7"/>
  <c r="Q450" i="7" s="1"/>
  <c r="R451" i="7"/>
  <c r="Q451" i="7" s="1"/>
  <c r="R452" i="7"/>
  <c r="Q452" i="7" s="1"/>
  <c r="R453" i="7"/>
  <c r="Q453" i="7" s="1"/>
  <c r="R454" i="7"/>
  <c r="Q454" i="7" s="1"/>
  <c r="R455" i="7"/>
  <c r="Q455" i="7" s="1"/>
  <c r="R456" i="7"/>
  <c r="Q456" i="7" s="1"/>
  <c r="R457" i="7"/>
  <c r="Q457" i="7" s="1"/>
  <c r="R458" i="7"/>
  <c r="Q458" i="7" s="1"/>
  <c r="R459" i="7"/>
  <c r="Q459" i="7" s="1"/>
  <c r="R460" i="7"/>
  <c r="Q460" i="7" s="1"/>
  <c r="R461" i="7"/>
  <c r="Q461" i="7" s="1"/>
  <c r="R462" i="7"/>
  <c r="Q462" i="7" s="1"/>
  <c r="R463" i="7"/>
  <c r="Q463" i="7" s="1"/>
  <c r="R464" i="7"/>
  <c r="Q464" i="7" s="1"/>
  <c r="R465" i="7"/>
  <c r="Q465" i="7" s="1"/>
  <c r="R466" i="7"/>
  <c r="Q466" i="7" s="1"/>
  <c r="R467" i="7"/>
  <c r="Q467" i="7" s="1"/>
  <c r="R468" i="7"/>
  <c r="Q468" i="7" s="1"/>
  <c r="R469" i="7"/>
  <c r="Q469" i="7" s="1"/>
  <c r="R470" i="7"/>
  <c r="Q470" i="7" s="1"/>
  <c r="R471" i="7"/>
  <c r="Q471" i="7" s="1"/>
  <c r="R472" i="7"/>
  <c r="Q472" i="7" s="1"/>
  <c r="R473" i="7"/>
  <c r="Q473" i="7" s="1"/>
  <c r="R474" i="7"/>
  <c r="Q474" i="7" s="1"/>
  <c r="R475" i="7"/>
  <c r="Q475" i="7" s="1"/>
  <c r="R476" i="7"/>
  <c r="Q476" i="7" s="1"/>
  <c r="R477" i="7"/>
  <c r="Q477" i="7" s="1"/>
  <c r="R478" i="7"/>
  <c r="Q478" i="7" s="1"/>
  <c r="R479" i="7"/>
  <c r="Q479" i="7" s="1"/>
  <c r="R480" i="7"/>
  <c r="Q480" i="7" s="1"/>
  <c r="R481" i="7"/>
  <c r="R482" i="7"/>
  <c r="Q482" i="7" s="1"/>
  <c r="R483" i="7"/>
  <c r="Q483" i="7" s="1"/>
  <c r="R484" i="7"/>
  <c r="R485" i="7"/>
  <c r="Q485" i="7" s="1"/>
  <c r="R486" i="7"/>
  <c r="Q486" i="7" s="1"/>
  <c r="R487" i="7"/>
  <c r="Q487" i="7" s="1"/>
  <c r="R488" i="7"/>
  <c r="Q488" i="7" s="1"/>
  <c r="R489" i="7"/>
  <c r="Q489" i="7" s="1"/>
  <c r="R490" i="7"/>
  <c r="Q490" i="7" s="1"/>
  <c r="R491" i="7"/>
  <c r="Q491" i="7" s="1"/>
  <c r="R492" i="7"/>
  <c r="Q492" i="7" s="1"/>
  <c r="R493" i="7"/>
  <c r="Q493" i="7" s="1"/>
  <c r="R494" i="7"/>
  <c r="Q494" i="7" s="1"/>
  <c r="R495" i="7"/>
  <c r="Q495" i="7" s="1"/>
  <c r="R496" i="7"/>
  <c r="Q496" i="7" s="1"/>
  <c r="R497" i="7"/>
  <c r="Q497" i="7" s="1"/>
  <c r="R498" i="7"/>
  <c r="Q498" i="7" s="1"/>
  <c r="R499" i="7"/>
  <c r="Q499" i="7" s="1"/>
  <c r="R500" i="7"/>
  <c r="Q500" i="7" s="1"/>
  <c r="R501" i="7"/>
  <c r="Q501" i="7" s="1"/>
  <c r="R502" i="7"/>
  <c r="Q502" i="7" s="1"/>
  <c r="R503" i="7"/>
  <c r="Q503" i="7" s="1"/>
  <c r="R504" i="7"/>
  <c r="Q504" i="7" s="1"/>
  <c r="R505" i="7"/>
  <c r="Q505" i="7" s="1"/>
  <c r="R506" i="7"/>
  <c r="Q506" i="7" s="1"/>
  <c r="R507" i="7"/>
  <c r="Q507" i="7" s="1"/>
  <c r="R508" i="7"/>
  <c r="R509" i="7"/>
  <c r="R510" i="7"/>
  <c r="Q510" i="7" s="1"/>
  <c r="R511" i="7"/>
  <c r="Q511" i="7" s="1"/>
  <c r="R512" i="7"/>
  <c r="Q512" i="7" s="1"/>
  <c r="R513" i="7"/>
  <c r="Q513" i="7" s="1"/>
  <c r="R514" i="7"/>
  <c r="Q514" i="7" s="1"/>
  <c r="R515" i="7"/>
  <c r="Q515" i="7" s="1"/>
  <c r="R516" i="7"/>
  <c r="Q516" i="7" s="1"/>
  <c r="R517" i="7"/>
  <c r="Q517" i="7" s="1"/>
  <c r="R518" i="7"/>
  <c r="Q518" i="7" s="1"/>
  <c r="R519" i="7"/>
  <c r="Q519" i="7" s="1"/>
  <c r="R520" i="7"/>
  <c r="Q520" i="7" s="1"/>
  <c r="R521" i="7"/>
  <c r="Q521" i="7" s="1"/>
  <c r="R522" i="7"/>
  <c r="Q522" i="7" s="1"/>
  <c r="R523" i="7"/>
  <c r="Q523" i="7" s="1"/>
  <c r="R524" i="7"/>
  <c r="Q524" i="7" s="1"/>
  <c r="R525" i="7"/>
  <c r="Q525" i="7" s="1"/>
  <c r="R526" i="7"/>
  <c r="Q526" i="7" s="1"/>
  <c r="R527" i="7"/>
  <c r="Q527" i="7" s="1"/>
  <c r="R528" i="7"/>
  <c r="Q528" i="7" s="1"/>
  <c r="R529" i="7"/>
  <c r="Q529" i="7" s="1"/>
  <c r="R530" i="7"/>
  <c r="Q530" i="7" s="1"/>
  <c r="R531" i="7"/>
  <c r="Q531" i="7" s="1"/>
  <c r="R532" i="7"/>
  <c r="Q532" i="7" s="1"/>
  <c r="R533" i="7"/>
  <c r="Q533" i="7" s="1"/>
  <c r="R534" i="7"/>
  <c r="Q534" i="7" s="1"/>
  <c r="R535" i="7"/>
  <c r="Q535" i="7" s="1"/>
  <c r="R536" i="7"/>
  <c r="Q536" i="7" s="1"/>
  <c r="R537" i="7"/>
  <c r="Q537" i="7" s="1"/>
  <c r="R538" i="7"/>
  <c r="Q538" i="7" s="1"/>
  <c r="R539" i="7"/>
  <c r="Q539" i="7" s="1"/>
  <c r="R540" i="7"/>
  <c r="R541" i="7"/>
  <c r="Q541" i="7" s="1"/>
  <c r="R542" i="7"/>
  <c r="Q542" i="7" s="1"/>
  <c r="R543" i="7"/>
  <c r="Q543" i="7" s="1"/>
  <c r="R544" i="7"/>
  <c r="Q544" i="7" s="1"/>
  <c r="R545" i="7"/>
  <c r="Q545" i="7" s="1"/>
  <c r="R546" i="7"/>
  <c r="Q546" i="7" s="1"/>
  <c r="R547" i="7"/>
  <c r="Q547" i="7" s="1"/>
  <c r="R548" i="7"/>
  <c r="Q548" i="7" s="1"/>
  <c r="R549" i="7"/>
  <c r="Q549" i="7" s="1"/>
  <c r="R550" i="7"/>
  <c r="Q550" i="7" s="1"/>
  <c r="R551" i="7"/>
  <c r="Q551" i="7" s="1"/>
  <c r="R552" i="7"/>
  <c r="Q552" i="7" s="1"/>
  <c r="R553" i="7"/>
  <c r="Q553" i="7" s="1"/>
  <c r="R554" i="7"/>
  <c r="Q554" i="7" s="1"/>
  <c r="R555" i="7"/>
  <c r="Q555" i="7" s="1"/>
  <c r="R556" i="7"/>
  <c r="Q556" i="7" s="1"/>
  <c r="R557" i="7"/>
  <c r="Q557" i="7" s="1"/>
  <c r="R558" i="7"/>
  <c r="Q558" i="7" s="1"/>
  <c r="R559" i="7"/>
  <c r="Q559" i="7" s="1"/>
  <c r="R560" i="7"/>
  <c r="Q560" i="7" s="1"/>
  <c r="R561" i="7"/>
  <c r="Q561" i="7" s="1"/>
  <c r="R562" i="7"/>
  <c r="Q562" i="7" s="1"/>
  <c r="R563" i="7"/>
  <c r="Q563" i="7" s="1"/>
  <c r="R564" i="7"/>
  <c r="Q564" i="7" s="1"/>
  <c r="R565" i="7"/>
  <c r="Q565" i="7" s="1"/>
  <c r="R566" i="7"/>
  <c r="Q566" i="7" s="1"/>
  <c r="R567" i="7"/>
  <c r="Q567" i="7" s="1"/>
  <c r="R568" i="7"/>
  <c r="Q568" i="7" s="1"/>
  <c r="R569" i="7"/>
  <c r="R570" i="7"/>
  <c r="Q570" i="7" s="1"/>
  <c r="R571" i="7"/>
  <c r="Q571" i="7" s="1"/>
  <c r="R572" i="7"/>
  <c r="R573" i="7"/>
  <c r="Q573" i="7" s="1"/>
  <c r="R574" i="7"/>
  <c r="Q574" i="7" s="1"/>
  <c r="R575" i="7"/>
  <c r="Q575" i="7" s="1"/>
  <c r="R576" i="7"/>
  <c r="Q576" i="7" s="1"/>
  <c r="R577" i="7"/>
  <c r="R578" i="7"/>
  <c r="Q578" i="7" s="1"/>
  <c r="R579" i="7"/>
  <c r="Q579" i="7" s="1"/>
  <c r="R580" i="7"/>
  <c r="Q580" i="7" s="1"/>
  <c r="R581" i="7"/>
  <c r="Q581" i="7" s="1"/>
  <c r="R582" i="7"/>
  <c r="Q582" i="7" s="1"/>
  <c r="R583" i="7"/>
  <c r="Q583" i="7" s="1"/>
  <c r="R584" i="7"/>
  <c r="Q584" i="7" s="1"/>
  <c r="R585" i="7"/>
  <c r="Q585" i="7" s="1"/>
  <c r="R586" i="7"/>
  <c r="Q586" i="7" s="1"/>
  <c r="R587" i="7"/>
  <c r="Q587" i="7" s="1"/>
  <c r="R588" i="7"/>
  <c r="Q588" i="7" s="1"/>
  <c r="R589" i="7"/>
  <c r="Q589" i="7" s="1"/>
  <c r="R590" i="7"/>
  <c r="Q590" i="7" s="1"/>
  <c r="R591" i="7"/>
  <c r="Q591" i="7" s="1"/>
  <c r="R592" i="7"/>
  <c r="Q592" i="7" s="1"/>
  <c r="R593" i="7"/>
  <c r="Q593" i="7" s="1"/>
  <c r="R594" i="7"/>
  <c r="Q594" i="7" s="1"/>
  <c r="R595" i="7"/>
  <c r="Q595" i="7" s="1"/>
  <c r="R596" i="7"/>
  <c r="Q596" i="7" s="1"/>
  <c r="R597" i="7"/>
  <c r="Q597" i="7" s="1"/>
  <c r="R598" i="7"/>
  <c r="Q598" i="7" s="1"/>
  <c r="R599" i="7"/>
  <c r="Q599" i="7" s="1"/>
  <c r="R600" i="7"/>
  <c r="Q600" i="7" s="1"/>
  <c r="R601" i="7"/>
  <c r="R602" i="7"/>
  <c r="Q602" i="7" s="1"/>
  <c r="R603" i="7"/>
  <c r="Q603" i="7" s="1"/>
  <c r="R604" i="7"/>
  <c r="Q604" i="7" s="1"/>
  <c r="R605" i="7"/>
  <c r="Q605" i="7" s="1"/>
  <c r="R606" i="7"/>
  <c r="Q606" i="7" s="1"/>
  <c r="R607" i="7"/>
  <c r="Q607" i="7" s="1"/>
  <c r="R608" i="7"/>
  <c r="Q608" i="7" s="1"/>
  <c r="R609" i="7"/>
  <c r="Q609" i="7" s="1"/>
  <c r="R610" i="7"/>
  <c r="Q610" i="7" s="1"/>
  <c r="R611" i="7"/>
  <c r="Q611" i="7" s="1"/>
  <c r="R612" i="7"/>
  <c r="Q612" i="7" s="1"/>
  <c r="R613" i="7"/>
  <c r="Q613" i="7" s="1"/>
  <c r="R614" i="7"/>
  <c r="Q614" i="7" s="1"/>
  <c r="R615" i="7"/>
  <c r="Q615" i="7" s="1"/>
  <c r="R616" i="7"/>
  <c r="Q616" i="7" s="1"/>
  <c r="R617" i="7"/>
  <c r="Q617" i="7" s="1"/>
  <c r="R618" i="7"/>
  <c r="Q618" i="7" s="1"/>
  <c r="R619" i="7"/>
  <c r="Q619" i="7" s="1"/>
  <c r="R620" i="7"/>
  <c r="Q620" i="7" s="1"/>
  <c r="R621" i="7"/>
  <c r="Q621" i="7" s="1"/>
  <c r="R622" i="7"/>
  <c r="Q622" i="7" s="1"/>
  <c r="R623" i="7"/>
  <c r="Q623" i="7" s="1"/>
  <c r="R624" i="7"/>
  <c r="Q624" i="7" s="1"/>
  <c r="R625" i="7"/>
  <c r="Q625" i="7" s="1"/>
  <c r="R626" i="7"/>
  <c r="Q626" i="7" s="1"/>
  <c r="R627" i="7"/>
  <c r="Q627" i="7" s="1"/>
  <c r="R628" i="7"/>
  <c r="Q628" i="7" s="1"/>
  <c r="R629" i="7"/>
  <c r="Q629" i="7" s="1"/>
  <c r="R630" i="7"/>
  <c r="R631" i="7"/>
  <c r="R632" i="7"/>
  <c r="Q632" i="7" s="1"/>
  <c r="R633" i="7"/>
  <c r="Q633" i="7" s="1"/>
  <c r="R634" i="7"/>
  <c r="Q634" i="7" s="1"/>
  <c r="R635" i="7"/>
  <c r="Q635" i="7" s="1"/>
  <c r="R636" i="7"/>
  <c r="Q636" i="7" s="1"/>
  <c r="R637" i="7"/>
  <c r="Q637" i="7" s="1"/>
  <c r="R638" i="7"/>
  <c r="Q638" i="7" s="1"/>
  <c r="R639" i="7"/>
  <c r="Q639" i="7" s="1"/>
  <c r="R640" i="7"/>
  <c r="Q640" i="7" s="1"/>
  <c r="R641" i="7"/>
  <c r="Q641" i="7" s="1"/>
  <c r="R642" i="7"/>
  <c r="Q642" i="7" s="1"/>
  <c r="R643" i="7"/>
  <c r="Q643" i="7" s="1"/>
  <c r="R644" i="7"/>
  <c r="Q644" i="7" s="1"/>
  <c r="R645" i="7"/>
  <c r="Q645" i="7" s="1"/>
  <c r="R646" i="7"/>
  <c r="Q646" i="7" s="1"/>
  <c r="R647" i="7"/>
  <c r="Q647" i="7" s="1"/>
  <c r="R648" i="7"/>
  <c r="Q648" i="7" s="1"/>
  <c r="R649" i="7"/>
  <c r="Q649" i="7" s="1"/>
  <c r="R650" i="7"/>
  <c r="Q650" i="7" s="1"/>
  <c r="R651" i="7"/>
  <c r="Q651" i="7" s="1"/>
  <c r="R652" i="7"/>
  <c r="Q652" i="7" s="1"/>
  <c r="R653" i="7"/>
  <c r="Q653" i="7" s="1"/>
  <c r="R654" i="7"/>
  <c r="Q654" i="7" s="1"/>
  <c r="R655" i="7"/>
  <c r="Q655" i="7" s="1"/>
  <c r="R656" i="7"/>
  <c r="Q656" i="7" s="1"/>
  <c r="R657" i="7"/>
  <c r="Q657" i="7" s="1"/>
  <c r="R658" i="7"/>
  <c r="Q658" i="7" s="1"/>
  <c r="R659" i="7"/>
  <c r="Q659" i="7" s="1"/>
  <c r="R660" i="7"/>
  <c r="Q660" i="7" s="1"/>
  <c r="R661" i="7"/>
  <c r="R662" i="7"/>
  <c r="Q662" i="7" s="1"/>
  <c r="R663" i="7"/>
  <c r="R664" i="7"/>
  <c r="Q664" i="7" s="1"/>
  <c r="R665" i="7"/>
  <c r="Q665" i="7" s="1"/>
  <c r="R666" i="7"/>
  <c r="Q666" i="7" s="1"/>
  <c r="R667" i="7"/>
  <c r="Q667" i="7" s="1"/>
  <c r="R668" i="7"/>
  <c r="Q668" i="7" s="1"/>
  <c r="R669" i="7"/>
  <c r="Q669" i="7" s="1"/>
  <c r="R670" i="7"/>
  <c r="Q670" i="7" s="1"/>
  <c r="R671" i="7"/>
  <c r="Q671" i="7" s="1"/>
  <c r="R672" i="7"/>
  <c r="Q672" i="7" s="1"/>
  <c r="R673" i="7"/>
  <c r="Q673" i="7" s="1"/>
  <c r="R674" i="7"/>
  <c r="Q674" i="7" s="1"/>
  <c r="R675" i="7"/>
  <c r="Q675" i="7" s="1"/>
  <c r="R676" i="7"/>
  <c r="Q676" i="7" s="1"/>
  <c r="R677" i="7"/>
  <c r="Q677" i="7" s="1"/>
  <c r="R678" i="7"/>
  <c r="Q678" i="7" s="1"/>
  <c r="R679" i="7"/>
  <c r="Q679" i="7" s="1"/>
  <c r="R680" i="7"/>
  <c r="Q680" i="7" s="1"/>
  <c r="R681" i="7"/>
  <c r="Q681" i="7" s="1"/>
  <c r="R682" i="7"/>
  <c r="Q682" i="7" s="1"/>
  <c r="R683" i="7"/>
  <c r="Q683" i="7" s="1"/>
  <c r="R684" i="7"/>
  <c r="Q684" i="7" s="1"/>
  <c r="R685" i="7"/>
  <c r="Q685" i="7" s="1"/>
  <c r="R686" i="7"/>
  <c r="Q686" i="7" s="1"/>
  <c r="R687" i="7"/>
  <c r="Q687" i="7" s="1"/>
  <c r="R688" i="7"/>
  <c r="Q688" i="7" s="1"/>
  <c r="R689" i="7"/>
  <c r="Q689" i="7" s="1"/>
  <c r="R690" i="7"/>
  <c r="Q690" i="7" s="1"/>
  <c r="R691" i="7"/>
  <c r="Q691" i="7" s="1"/>
  <c r="R692" i="7"/>
  <c r="R693" i="7"/>
  <c r="R694" i="7"/>
  <c r="Q694" i="7" s="1"/>
  <c r="R695" i="7"/>
  <c r="Q695" i="7" s="1"/>
  <c r="R696" i="7"/>
  <c r="Q696" i="7" s="1"/>
  <c r="R697" i="7"/>
  <c r="Q697" i="7" s="1"/>
  <c r="R698" i="7"/>
  <c r="Q698" i="7" s="1"/>
  <c r="R699" i="7"/>
  <c r="Q699" i="7" s="1"/>
  <c r="R700" i="7"/>
  <c r="Q700" i="7" s="1"/>
  <c r="R701" i="7"/>
  <c r="Q701" i="7" s="1"/>
  <c r="R702" i="7"/>
  <c r="Q702" i="7" s="1"/>
  <c r="R703" i="7"/>
  <c r="Q703" i="7" s="1"/>
  <c r="R704" i="7"/>
  <c r="Q704" i="7" s="1"/>
  <c r="R705" i="7"/>
  <c r="Q705" i="7" s="1"/>
  <c r="R706" i="7"/>
  <c r="Q706" i="7" s="1"/>
  <c r="R707" i="7"/>
  <c r="Q707" i="7" s="1"/>
  <c r="R708" i="7"/>
  <c r="Q708" i="7" s="1"/>
  <c r="R709" i="7"/>
  <c r="R710" i="7"/>
  <c r="R711" i="7"/>
  <c r="Q711" i="7" s="1"/>
  <c r="R712" i="7"/>
  <c r="Q712" i="7" s="1"/>
  <c r="R713" i="7"/>
  <c r="Q713" i="7" s="1"/>
  <c r="R714" i="7"/>
  <c r="Q714" i="7" s="1"/>
  <c r="R715" i="7"/>
  <c r="Q715" i="7" s="1"/>
  <c r="R716" i="7"/>
  <c r="Q716" i="7" s="1"/>
  <c r="R717" i="7"/>
  <c r="Q717" i="7" s="1"/>
  <c r="R718" i="7"/>
  <c r="Q718" i="7" s="1"/>
  <c r="R719" i="7"/>
  <c r="Q719" i="7" s="1"/>
  <c r="R720" i="7"/>
  <c r="Q720" i="7" s="1"/>
  <c r="R721" i="7"/>
  <c r="Q721" i="7" s="1"/>
  <c r="R722" i="7"/>
  <c r="Q722" i="7" s="1"/>
  <c r="R723" i="7"/>
  <c r="Q723" i="7" s="1"/>
  <c r="R724" i="7"/>
  <c r="Q724" i="7" s="1"/>
  <c r="R725" i="7"/>
  <c r="Q725" i="7" s="1"/>
  <c r="R726" i="7"/>
  <c r="Q726" i="7" s="1"/>
  <c r="R727" i="7"/>
  <c r="Q727" i="7" s="1"/>
  <c r="R728" i="7"/>
  <c r="Q728" i="7" s="1"/>
  <c r="R729" i="7"/>
  <c r="Q729" i="7" s="1"/>
  <c r="R730" i="7"/>
  <c r="Q730" i="7" s="1"/>
  <c r="R731" i="7"/>
  <c r="Q731" i="7" s="1"/>
  <c r="R732" i="7"/>
  <c r="Q732" i="7" s="1"/>
  <c r="R733" i="7"/>
  <c r="Q733" i="7" s="1"/>
  <c r="R734" i="7"/>
  <c r="Q734" i="7" s="1"/>
  <c r="R735" i="7"/>
  <c r="Q735" i="7" s="1"/>
  <c r="R736" i="7"/>
  <c r="Q736" i="7" s="1"/>
  <c r="R737" i="7"/>
  <c r="R738" i="7"/>
  <c r="Q738" i="7" s="1"/>
  <c r="R739" i="7"/>
  <c r="R740" i="7"/>
  <c r="Q740" i="7" s="1"/>
  <c r="R741" i="7"/>
  <c r="Q741" i="7" s="1"/>
  <c r="R742" i="7"/>
  <c r="Q742" i="7" s="1"/>
  <c r="R743" i="7"/>
  <c r="Q743" i="7" s="1"/>
  <c r="R744" i="7"/>
  <c r="Q744" i="7" s="1"/>
  <c r="R745" i="7"/>
  <c r="Q745" i="7" s="1"/>
  <c r="R746" i="7"/>
  <c r="Q746" i="7" s="1"/>
  <c r="R747" i="7"/>
  <c r="Q747" i="7" s="1"/>
  <c r="R748" i="7"/>
  <c r="Q748" i="7" s="1"/>
  <c r="R749" i="7"/>
  <c r="Q749" i="7" s="1"/>
  <c r="R750" i="7"/>
  <c r="Q750" i="7" s="1"/>
  <c r="R751" i="7"/>
  <c r="Q751" i="7" s="1"/>
  <c r="R752" i="7"/>
  <c r="Q752" i="7" s="1"/>
  <c r="R753" i="7"/>
  <c r="Q753" i="7" s="1"/>
  <c r="R754" i="7"/>
  <c r="Q754" i="7" s="1"/>
  <c r="R755" i="7"/>
  <c r="Q755" i="7" s="1"/>
  <c r="R756" i="7"/>
  <c r="Q756" i="7" s="1"/>
  <c r="R757" i="7"/>
  <c r="Q757" i="7" s="1"/>
  <c r="R758" i="7"/>
  <c r="Q758" i="7" s="1"/>
  <c r="R759" i="7"/>
  <c r="Q759" i="7" s="1"/>
  <c r="R760" i="7"/>
  <c r="Q760" i="7" s="1"/>
  <c r="R761" i="7"/>
  <c r="R762" i="7"/>
  <c r="Q762" i="7" s="1"/>
  <c r="R763" i="7"/>
  <c r="R764" i="7"/>
  <c r="Q764" i="7" s="1"/>
  <c r="R765" i="7"/>
  <c r="Q765" i="7" s="1"/>
  <c r="R766" i="7"/>
  <c r="Q766" i="7" s="1"/>
  <c r="R767" i="7"/>
  <c r="Q767" i="7" s="1"/>
  <c r="R768" i="7"/>
  <c r="Q768" i="7" s="1"/>
  <c r="R769" i="7"/>
  <c r="Q769" i="7" s="1"/>
  <c r="R770" i="7"/>
  <c r="Q770" i="7" s="1"/>
  <c r="R771" i="7"/>
  <c r="Q771" i="7" s="1"/>
  <c r="R772" i="7"/>
  <c r="Q772" i="7" s="1"/>
  <c r="R773" i="7"/>
  <c r="Q773" i="7" s="1"/>
  <c r="R774" i="7"/>
  <c r="Q774" i="7" s="1"/>
  <c r="R775" i="7"/>
  <c r="Q775" i="7" s="1"/>
  <c r="R776" i="7"/>
  <c r="Q776" i="7" s="1"/>
  <c r="R777" i="7"/>
  <c r="Q777" i="7" s="1"/>
  <c r="R778" i="7"/>
  <c r="Q778" i="7" s="1"/>
  <c r="R779" i="7"/>
  <c r="R780" i="7"/>
  <c r="Q780" i="7" s="1"/>
  <c r="R781" i="7"/>
  <c r="Q781" i="7" s="1"/>
  <c r="R782" i="7"/>
  <c r="Q782" i="7" s="1"/>
  <c r="R783" i="7"/>
  <c r="Q783" i="7" s="1"/>
  <c r="R784" i="7"/>
  <c r="Q784" i="7" s="1"/>
  <c r="R785" i="7"/>
  <c r="Q785" i="7" s="1"/>
  <c r="R786" i="7"/>
  <c r="Q786" i="7" s="1"/>
  <c r="R787" i="7"/>
  <c r="Q787" i="7" s="1"/>
  <c r="R788" i="7"/>
  <c r="Q788" i="7" s="1"/>
  <c r="R789" i="7"/>
  <c r="Q789" i="7" s="1"/>
  <c r="R790" i="7"/>
  <c r="Q790" i="7" s="1"/>
  <c r="R791" i="7"/>
  <c r="Q791" i="7" s="1"/>
  <c r="R792" i="7"/>
  <c r="Q792" i="7" s="1"/>
  <c r="R793" i="7"/>
  <c r="Q793" i="7" s="1"/>
  <c r="R794" i="7"/>
  <c r="Q794" i="7" s="1"/>
  <c r="R795" i="7"/>
  <c r="Q795" i="7" s="1"/>
  <c r="R796" i="7"/>
  <c r="Q796" i="7" s="1"/>
  <c r="R797" i="7"/>
  <c r="Q797" i="7" s="1"/>
  <c r="R798" i="7"/>
  <c r="Q798" i="7" s="1"/>
  <c r="R799" i="7"/>
  <c r="Q799" i="7" s="1"/>
  <c r="R800" i="7"/>
  <c r="Q800" i="7" s="1"/>
  <c r="R801" i="7"/>
  <c r="Q801" i="7" s="1"/>
  <c r="R802" i="7"/>
  <c r="Q802" i="7" s="1"/>
  <c r="R803" i="7"/>
  <c r="Q803" i="7" s="1"/>
  <c r="R804" i="7"/>
  <c r="Q804" i="7" s="1"/>
  <c r="R805" i="7"/>
  <c r="Q805" i="7" s="1"/>
  <c r="R806" i="7"/>
  <c r="Q806" i="7" s="1"/>
  <c r="R807" i="7"/>
  <c r="Q807" i="7" s="1"/>
  <c r="R808" i="7"/>
  <c r="Q808" i="7" s="1"/>
  <c r="R809" i="7"/>
  <c r="R810" i="7"/>
  <c r="Q810" i="7" s="1"/>
  <c r="R811" i="7"/>
  <c r="R812" i="7"/>
  <c r="Q812" i="7" s="1"/>
  <c r="R813" i="7"/>
  <c r="Q813" i="7" s="1"/>
  <c r="R814" i="7"/>
  <c r="Q814" i="7" s="1"/>
  <c r="R815" i="7"/>
  <c r="Q815" i="7" s="1"/>
  <c r="R816" i="7"/>
  <c r="Q816" i="7" s="1"/>
  <c r="R817" i="7"/>
  <c r="Q817" i="7" s="1"/>
  <c r="R818" i="7"/>
  <c r="Q818" i="7" s="1"/>
  <c r="R819" i="7"/>
  <c r="Q819" i="7" s="1"/>
  <c r="R820" i="7"/>
  <c r="Q820" i="7" s="1"/>
  <c r="R821" i="7"/>
  <c r="Q821" i="7" s="1"/>
  <c r="R822" i="7"/>
  <c r="Q822" i="7" s="1"/>
  <c r="R823" i="7"/>
  <c r="Q823" i="7" s="1"/>
  <c r="R824" i="7"/>
  <c r="Q824" i="7" s="1"/>
  <c r="R825" i="7"/>
  <c r="R826" i="7"/>
  <c r="Q826" i="7" s="1"/>
  <c r="R827" i="7"/>
  <c r="Q827" i="7" s="1"/>
  <c r="R828" i="7"/>
  <c r="Q828" i="7" s="1"/>
  <c r="R829" i="7"/>
  <c r="R830" i="7"/>
  <c r="R831" i="7"/>
  <c r="R832" i="7"/>
  <c r="Q832" i="7" s="1"/>
  <c r="R833" i="7"/>
  <c r="Q833" i="7" s="1"/>
  <c r="R834" i="7"/>
  <c r="Q834" i="7" s="1"/>
  <c r="R835" i="7"/>
  <c r="Q835" i="7" s="1"/>
  <c r="R836" i="7"/>
  <c r="Q836" i="7" s="1"/>
  <c r="R837" i="7"/>
  <c r="Q837" i="7" s="1"/>
  <c r="R838" i="7"/>
  <c r="Q838" i="7" s="1"/>
  <c r="R839" i="7"/>
  <c r="Q839" i="7" s="1"/>
  <c r="R840" i="7"/>
  <c r="Q840" i="7" s="1"/>
  <c r="R841" i="7"/>
  <c r="Q841" i="7" s="1"/>
  <c r="R842" i="7"/>
  <c r="Q842" i="7" s="1"/>
  <c r="R843" i="7"/>
  <c r="Q843" i="7" s="1"/>
  <c r="R844" i="7"/>
  <c r="R845" i="7"/>
  <c r="R846" i="7"/>
  <c r="R847" i="7"/>
  <c r="Q847" i="7" s="1"/>
  <c r="R848" i="7"/>
  <c r="Q848" i="7" s="1"/>
  <c r="R849" i="7"/>
  <c r="Q849" i="7" s="1"/>
  <c r="R850" i="7"/>
  <c r="Q850" i="7" s="1"/>
  <c r="R851" i="7"/>
  <c r="Q851" i="7" s="1"/>
  <c r="R852" i="7"/>
  <c r="Q852" i="7" s="1"/>
  <c r="R853" i="7"/>
  <c r="Q853" i="7" s="1"/>
  <c r="R854" i="7"/>
  <c r="Q854" i="7" s="1"/>
  <c r="R855" i="7"/>
  <c r="Q855" i="7" s="1"/>
  <c r="R856" i="7"/>
  <c r="Q856" i="7" s="1"/>
  <c r="R857" i="7"/>
  <c r="Q857" i="7" s="1"/>
  <c r="R858" i="7"/>
  <c r="Q858" i="7" s="1"/>
  <c r="R859" i="7"/>
  <c r="Q859" i="7" s="1"/>
  <c r="R860" i="7"/>
  <c r="Q860" i="7" s="1"/>
  <c r="R861" i="7"/>
  <c r="Q861" i="7" s="1"/>
  <c r="R862" i="7"/>
  <c r="Q862" i="7" s="1"/>
  <c r="R863" i="7"/>
  <c r="Q863" i="7" s="1"/>
  <c r="R864" i="7"/>
  <c r="Q864" i="7" s="1"/>
  <c r="R865" i="7"/>
  <c r="Q865" i="7" s="1"/>
  <c r="R866" i="7"/>
  <c r="Q866" i="7" s="1"/>
  <c r="R867" i="7"/>
  <c r="Q867" i="7" s="1"/>
  <c r="R868" i="7"/>
  <c r="Q868" i="7" s="1"/>
  <c r="R869" i="7"/>
  <c r="Q869" i="7" s="1"/>
  <c r="R870" i="7"/>
  <c r="Q870" i="7" s="1"/>
  <c r="R871" i="7"/>
  <c r="Q871" i="7" s="1"/>
  <c r="R872" i="7"/>
  <c r="Q872" i="7" s="1"/>
  <c r="R873" i="7"/>
  <c r="Q873" i="7" s="1"/>
  <c r="R874" i="7"/>
  <c r="Q874" i="7" s="1"/>
  <c r="R875" i="7"/>
  <c r="Q875" i="7" s="1"/>
  <c r="R876" i="7"/>
  <c r="Q876" i="7" s="1"/>
  <c r="R877" i="7"/>
  <c r="R878" i="7"/>
  <c r="Q878" i="7" s="1"/>
  <c r="R879" i="7"/>
  <c r="Q879" i="7" s="1"/>
  <c r="R880" i="7"/>
  <c r="Q880" i="7" s="1"/>
  <c r="R881" i="7"/>
  <c r="R882" i="7"/>
  <c r="Q882" i="7" s="1"/>
  <c r="R883" i="7"/>
  <c r="Q883" i="7" s="1"/>
  <c r="R884" i="7"/>
  <c r="Q884" i="7" s="1"/>
  <c r="R885" i="7"/>
  <c r="Q885" i="7" s="1"/>
  <c r="R886" i="7"/>
  <c r="Q886" i="7" s="1"/>
  <c r="R887" i="7"/>
  <c r="Q887" i="7" s="1"/>
  <c r="R888" i="7"/>
  <c r="Q888" i="7" s="1"/>
  <c r="R889" i="7"/>
  <c r="Q889" i="7" s="1"/>
  <c r="R890" i="7"/>
  <c r="Q890" i="7" s="1"/>
  <c r="R891" i="7"/>
  <c r="Q891" i="7" s="1"/>
  <c r="R892" i="7"/>
  <c r="Q892" i="7" s="1"/>
  <c r="R893" i="7"/>
  <c r="Q893" i="7" s="1"/>
  <c r="R894" i="7"/>
  <c r="Q894" i="7" s="1"/>
  <c r="R895" i="7"/>
  <c r="Q895" i="7" s="1"/>
  <c r="R896" i="7"/>
  <c r="Q896" i="7" s="1"/>
  <c r="R897" i="7"/>
  <c r="Q897" i="7" s="1"/>
  <c r="R898" i="7"/>
  <c r="Q898" i="7" s="1"/>
  <c r="R899" i="7"/>
  <c r="R900" i="7"/>
  <c r="Q900" i="7" s="1"/>
  <c r="R901" i="7"/>
  <c r="Q901" i="7" s="1"/>
  <c r="R902" i="7"/>
  <c r="Q902" i="7" s="1"/>
  <c r="R903" i="7"/>
  <c r="Q903" i="7" s="1"/>
  <c r="R904" i="7"/>
  <c r="Q904" i="7" s="1"/>
  <c r="R905" i="7"/>
  <c r="Q905" i="7" s="1"/>
  <c r="R906" i="7"/>
  <c r="Q906" i="7" s="1"/>
  <c r="R907" i="7"/>
  <c r="R908" i="7"/>
  <c r="R909" i="7"/>
  <c r="R910" i="7"/>
  <c r="R911" i="7"/>
  <c r="R912" i="7"/>
  <c r="Q912" i="7" s="1"/>
  <c r="R913" i="7"/>
  <c r="R914" i="7"/>
  <c r="Q914" i="7" s="1"/>
  <c r="R915" i="7"/>
  <c r="Q915" i="7" s="1"/>
  <c r="R916" i="7"/>
  <c r="Q916" i="7" s="1"/>
  <c r="R917" i="7"/>
  <c r="Q917" i="7" s="1"/>
  <c r="R918" i="7"/>
  <c r="Q918" i="7" s="1"/>
  <c r="R919" i="7"/>
  <c r="Q919" i="7" s="1"/>
  <c r="R920" i="7"/>
  <c r="Q920" i="7" s="1"/>
  <c r="R921" i="7"/>
  <c r="R922" i="7"/>
  <c r="Q922" i="7" s="1"/>
  <c r="R923" i="7"/>
  <c r="Q923" i="7" s="1"/>
  <c r="R924" i="7"/>
  <c r="Q924" i="7" s="1"/>
  <c r="R925" i="7"/>
  <c r="Q925" i="7" s="1"/>
  <c r="R926" i="7"/>
  <c r="Q926" i="7" s="1"/>
  <c r="R927" i="7"/>
  <c r="Q927" i="7" s="1"/>
  <c r="R928" i="7"/>
  <c r="Q928" i="7" s="1"/>
  <c r="R929" i="7"/>
  <c r="Q929" i="7" s="1"/>
  <c r="R930" i="7"/>
  <c r="Q930" i="7" s="1"/>
  <c r="R931" i="7"/>
  <c r="Q931" i="7" s="1"/>
  <c r="R932" i="7"/>
  <c r="Q932" i="7" s="1"/>
  <c r="R933" i="7"/>
  <c r="Q933" i="7" s="1"/>
  <c r="R934" i="7"/>
  <c r="Q934" i="7" s="1"/>
  <c r="R935" i="7"/>
  <c r="Q935" i="7" s="1"/>
  <c r="R936" i="7"/>
  <c r="Q936" i="7" s="1"/>
  <c r="R937" i="7"/>
  <c r="Q937" i="7" s="1"/>
  <c r="R938" i="7"/>
  <c r="Q938" i="7" s="1"/>
  <c r="R939" i="7"/>
  <c r="Q939" i="7" s="1"/>
  <c r="R940" i="7"/>
  <c r="Q940" i="7" s="1"/>
  <c r="R941" i="7"/>
  <c r="Q941" i="7" s="1"/>
  <c r="R942" i="7"/>
  <c r="Q942" i="7" s="1"/>
  <c r="R943" i="7"/>
  <c r="Q943" i="7" s="1"/>
  <c r="R944" i="7"/>
  <c r="Q944" i="7" s="1"/>
  <c r="R945" i="7"/>
  <c r="Q945" i="7" s="1"/>
  <c r="R946" i="7"/>
  <c r="Q946" i="7" s="1"/>
  <c r="R947" i="7"/>
  <c r="Q947" i="7" s="1"/>
  <c r="R948" i="7"/>
  <c r="R949" i="7"/>
  <c r="R950" i="7"/>
  <c r="Q950" i="7" s="1"/>
  <c r="R951" i="7"/>
  <c r="Q951" i="7" s="1"/>
  <c r="R952" i="7"/>
  <c r="Q952" i="7" s="1"/>
  <c r="R953" i="7"/>
  <c r="Q953" i="7" s="1"/>
  <c r="R954" i="7"/>
  <c r="Q954" i="7" s="1"/>
  <c r="R955" i="7"/>
  <c r="Q955" i="7" s="1"/>
  <c r="R956" i="7"/>
  <c r="Q956" i="7" s="1"/>
  <c r="R957" i="7"/>
  <c r="Q957" i="7" s="1"/>
  <c r="R958" i="7"/>
  <c r="Q958" i="7" s="1"/>
  <c r="R959" i="7"/>
  <c r="Q959" i="7" s="1"/>
  <c r="R960" i="7"/>
  <c r="Q960" i="7" s="1"/>
  <c r="R961" i="7"/>
  <c r="Q961" i="7" s="1"/>
  <c r="R962" i="7"/>
  <c r="Q962" i="7" s="1"/>
  <c r="R963" i="7"/>
  <c r="Q963" i="7" s="1"/>
  <c r="R964" i="7"/>
  <c r="Q964" i="7" s="1"/>
  <c r="R965" i="7"/>
  <c r="R966" i="7"/>
  <c r="R967" i="7"/>
  <c r="Q967" i="7" s="1"/>
  <c r="R968" i="7"/>
  <c r="Q968" i="7" s="1"/>
  <c r="R969" i="7"/>
  <c r="Q969" i="7" s="1"/>
  <c r="R970" i="7"/>
  <c r="Q970" i="7" s="1"/>
  <c r="R971" i="7"/>
  <c r="Q971" i="7" s="1"/>
  <c r="R972" i="7"/>
  <c r="Q972" i="7" s="1"/>
  <c r="R973" i="7"/>
  <c r="Q973" i="7" s="1"/>
  <c r="R974" i="7"/>
  <c r="Q974" i="7" s="1"/>
  <c r="R975" i="7"/>
  <c r="Q975" i="7" s="1"/>
  <c r="R976" i="7"/>
  <c r="Q976" i="7" s="1"/>
  <c r="R977" i="7"/>
  <c r="Q977" i="7" s="1"/>
  <c r="R978" i="7"/>
  <c r="Q978" i="7" s="1"/>
  <c r="R979" i="7"/>
  <c r="Q979" i="7" s="1"/>
  <c r="R980" i="7"/>
  <c r="Q980" i="7" s="1"/>
  <c r="R981" i="7"/>
  <c r="Q981" i="7" s="1"/>
  <c r="R982" i="7"/>
  <c r="Q982" i="7" s="1"/>
  <c r="R983" i="7"/>
  <c r="Q983" i="7" s="1"/>
  <c r="R984" i="7"/>
  <c r="Q984" i="7" s="1"/>
  <c r="R985" i="7"/>
  <c r="Q985" i="7" s="1"/>
  <c r="R986" i="7"/>
  <c r="Q986" i="7" s="1"/>
  <c r="R987" i="7"/>
  <c r="Q987" i="7" s="1"/>
  <c r="R988" i="7"/>
  <c r="Q988" i="7" s="1"/>
  <c r="R989" i="7"/>
  <c r="Q989" i="7" s="1"/>
  <c r="R990" i="7"/>
  <c r="Q990" i="7" s="1"/>
  <c r="R991" i="7"/>
  <c r="Q991" i="7" s="1"/>
  <c r="R992" i="7"/>
  <c r="Q992" i="7" s="1"/>
  <c r="R993" i="7"/>
  <c r="Q993" i="7" s="1"/>
  <c r="R994" i="7"/>
  <c r="Q994" i="7" s="1"/>
  <c r="R995" i="7"/>
  <c r="R996" i="7"/>
  <c r="Q996" i="7" s="1"/>
  <c r="R997" i="7"/>
  <c r="Q997" i="7" s="1"/>
  <c r="R998" i="7"/>
  <c r="Q998" i="7" s="1"/>
  <c r="R999" i="7"/>
  <c r="Q999" i="7" s="1"/>
  <c r="R1000" i="7"/>
  <c r="Q1000" i="7" s="1"/>
  <c r="R1001" i="7"/>
  <c r="Q1001" i="7" s="1"/>
  <c r="R1002" i="7"/>
  <c r="Q1002" i="7" s="1"/>
  <c r="R1003" i="7"/>
  <c r="Q1003" i="7" s="1"/>
  <c r="R1004" i="7"/>
  <c r="Q1004" i="7" s="1"/>
  <c r="R1005" i="7"/>
  <c r="Q1005" i="7" s="1"/>
  <c r="R1006" i="7"/>
  <c r="Q1006" i="7" s="1"/>
  <c r="R1007" i="7"/>
  <c r="Q1007" i="7" s="1"/>
  <c r="R1008" i="7"/>
  <c r="Q1008" i="7" s="1"/>
  <c r="R1009" i="7"/>
  <c r="Q1009" i="7" s="1"/>
  <c r="R1010" i="7"/>
  <c r="Q1010" i="7" s="1"/>
  <c r="R1011" i="7"/>
  <c r="Q1011" i="7" s="1"/>
  <c r="R1012" i="7"/>
  <c r="Q1012" i="7" s="1"/>
  <c r="R1013" i="7"/>
  <c r="Q1013" i="7" s="1"/>
  <c r="R1014" i="7"/>
  <c r="Q1014" i="7" s="1"/>
  <c r="R1015" i="7"/>
  <c r="Q1015" i="7" s="1"/>
  <c r="R1016" i="7"/>
  <c r="Q1016" i="7" s="1"/>
  <c r="R1017" i="7"/>
  <c r="Q1017" i="7" s="1"/>
  <c r="R1018" i="7"/>
  <c r="Q1018" i="7" s="1"/>
  <c r="R1019" i="7"/>
  <c r="R1020" i="7"/>
  <c r="Q1020" i="7" s="1"/>
  <c r="R1021" i="7"/>
  <c r="Q1021" i="7" s="1"/>
  <c r="R1022" i="7"/>
  <c r="Q1022" i="7" s="1"/>
  <c r="R1023" i="7"/>
  <c r="Q1023" i="7" s="1"/>
  <c r="R1024" i="7"/>
  <c r="Q1024" i="7" s="1"/>
  <c r="R1025" i="7"/>
  <c r="Q1025" i="7" s="1"/>
  <c r="R1026" i="7"/>
  <c r="Q1026" i="7" s="1"/>
  <c r="R1027" i="7"/>
  <c r="Q1027" i="7" s="1"/>
  <c r="R1028" i="7"/>
  <c r="Q1028" i="7" s="1"/>
  <c r="R1029" i="7"/>
  <c r="Q1029" i="7" s="1"/>
  <c r="R1030" i="7"/>
  <c r="Q1030" i="7" s="1"/>
  <c r="R1031" i="7"/>
  <c r="Q1031" i="7" s="1"/>
  <c r="R1032" i="7"/>
  <c r="Q1032" i="7" s="1"/>
  <c r="R1033" i="7"/>
  <c r="R1034" i="7"/>
  <c r="Q1034" i="7" s="1"/>
  <c r="R1035" i="7"/>
  <c r="R1036" i="7"/>
  <c r="Q1036" i="7" s="1"/>
  <c r="R1037" i="7"/>
  <c r="Q1037" i="7" s="1"/>
  <c r="R1038" i="7"/>
  <c r="Q1038" i="7" s="1"/>
  <c r="R1039" i="7"/>
  <c r="Q1039" i="7" s="1"/>
  <c r="R1040" i="7"/>
  <c r="Q1040" i="7" s="1"/>
  <c r="R1041" i="7"/>
  <c r="Q1041" i="7" s="1"/>
  <c r="R1042" i="7"/>
  <c r="Q1042" i="7" s="1"/>
  <c r="R1043" i="7"/>
  <c r="Q1043" i="7" s="1"/>
  <c r="R1044" i="7"/>
  <c r="Q1044" i="7" s="1"/>
  <c r="R1045" i="7"/>
  <c r="Q1045" i="7" s="1"/>
  <c r="R1046" i="7"/>
  <c r="Q1046" i="7" s="1"/>
  <c r="R1047" i="7"/>
  <c r="Q1047" i="7" s="1"/>
  <c r="R1048" i="7"/>
  <c r="Q1048" i="7" s="1"/>
  <c r="R1049" i="7"/>
  <c r="Q1049" i="7" s="1"/>
  <c r="R1050" i="7"/>
  <c r="Q1050" i="7" s="1"/>
  <c r="R1051" i="7"/>
  <c r="Q1051" i="7" s="1"/>
  <c r="R1052" i="7"/>
  <c r="Q1052" i="7" s="1"/>
  <c r="R1053" i="7"/>
  <c r="Q1053" i="7" s="1"/>
  <c r="R1054" i="7"/>
  <c r="Q1054" i="7" s="1"/>
  <c r="R1055" i="7"/>
  <c r="Q1055" i="7" s="1"/>
  <c r="R1056" i="7"/>
  <c r="Q1056" i="7" s="1"/>
  <c r="R1057" i="7"/>
  <c r="Q1057" i="7" s="1"/>
  <c r="R1058" i="7"/>
  <c r="Q1058" i="7" s="1"/>
  <c r="R1059" i="7"/>
  <c r="Q1059" i="7" s="1"/>
  <c r="R1060" i="7"/>
  <c r="Q1060" i="7" s="1"/>
  <c r="R1061" i="7"/>
  <c r="Q1061" i="7" s="1"/>
  <c r="R1062" i="7"/>
  <c r="Q1062" i="7" s="1"/>
  <c r="R1063" i="7"/>
  <c r="Q1063" i="7" s="1"/>
  <c r="R1064" i="7"/>
  <c r="Q1064" i="7" s="1"/>
  <c r="R1065" i="7"/>
  <c r="Q1065" i="7" s="1"/>
  <c r="R1066" i="7"/>
  <c r="Q1066" i="7" s="1"/>
  <c r="R1067" i="7"/>
  <c r="R1068" i="7"/>
  <c r="Q1068" i="7" s="1"/>
  <c r="R1069" i="7"/>
  <c r="Q1069" i="7" s="1"/>
  <c r="R1070" i="7"/>
  <c r="Q1070" i="7" s="1"/>
  <c r="R1071" i="7"/>
  <c r="Q1071" i="7" s="1"/>
  <c r="R1072" i="7"/>
  <c r="Q1072" i="7" s="1"/>
  <c r="R1073" i="7"/>
  <c r="Q1073" i="7" s="1"/>
  <c r="R1074" i="7"/>
  <c r="Q1074" i="7" s="1"/>
  <c r="R1075" i="7"/>
  <c r="Q1075" i="7" s="1"/>
  <c r="R1076" i="7"/>
  <c r="Q1076" i="7" s="1"/>
  <c r="R1077" i="7"/>
  <c r="Q1077" i="7" s="1"/>
  <c r="R1078" i="7"/>
  <c r="Q1078" i="7" s="1"/>
  <c r="R1079" i="7"/>
  <c r="Q1079" i="7" s="1"/>
  <c r="R1080" i="7"/>
  <c r="Q1080" i="7" s="1"/>
  <c r="R1081" i="7"/>
  <c r="Q1081" i="7" s="1"/>
  <c r="R1082" i="7"/>
  <c r="Q1082" i="7" s="1"/>
  <c r="R1083" i="7"/>
  <c r="Q1083" i="7" s="1"/>
  <c r="R1084" i="7"/>
  <c r="Q1084" i="7" s="1"/>
  <c r="R1085" i="7"/>
  <c r="R1086" i="7"/>
  <c r="R1087" i="7"/>
  <c r="Q1087" i="7" s="1"/>
  <c r="R1088" i="7"/>
  <c r="Q1088" i="7" s="1"/>
  <c r="R1089" i="7"/>
  <c r="Q1089" i="7" s="1"/>
  <c r="R1090" i="7"/>
  <c r="Q1090" i="7" s="1"/>
  <c r="R1091" i="7"/>
  <c r="Q1091" i="7" s="1"/>
  <c r="R1092" i="7"/>
  <c r="Q1092" i="7" s="1"/>
  <c r="R1093" i="7"/>
  <c r="Q1093" i="7" s="1"/>
  <c r="R1094" i="7"/>
  <c r="Q1094" i="7" s="1"/>
  <c r="R1095" i="7"/>
  <c r="Q1095" i="7" s="1"/>
  <c r="R1096" i="7"/>
  <c r="Q1096" i="7" s="1"/>
  <c r="R1097" i="7"/>
  <c r="Q1097" i="7" s="1"/>
  <c r="R1098" i="7"/>
  <c r="Q1098" i="7" s="1"/>
  <c r="R1099" i="7"/>
  <c r="Q1099" i="7" s="1"/>
  <c r="R1100" i="7"/>
  <c r="R1101" i="7"/>
  <c r="R1102" i="7"/>
  <c r="Q1102" i="7" s="1"/>
  <c r="R1103" i="7"/>
  <c r="Q1103" i="7" s="1"/>
  <c r="R1104" i="7"/>
  <c r="Q1104" i="7" s="1"/>
  <c r="R1105" i="7"/>
  <c r="Q1105" i="7" s="1"/>
  <c r="R1106" i="7"/>
  <c r="Q1106" i="7" s="1"/>
  <c r="R1107" i="7"/>
  <c r="Q1107" i="7" s="1"/>
  <c r="R1108" i="7"/>
  <c r="Q1108" i="7" s="1"/>
  <c r="R1109" i="7"/>
  <c r="Q1109" i="7" s="1"/>
  <c r="R1110" i="7"/>
  <c r="Q1110" i="7" s="1"/>
  <c r="R1111" i="7"/>
  <c r="Q1111" i="7" s="1"/>
  <c r="R1112" i="7"/>
  <c r="R1113" i="7"/>
  <c r="R1114" i="7"/>
  <c r="Q1114" i="7" s="1"/>
  <c r="R1115" i="7"/>
  <c r="Q1115" i="7" s="1"/>
  <c r="R1116" i="7"/>
  <c r="Q1116" i="7" s="1"/>
  <c r="R1117" i="7"/>
  <c r="Q1117" i="7" s="1"/>
  <c r="R1118" i="7"/>
  <c r="Q1118" i="7" s="1"/>
  <c r="R1119" i="7"/>
  <c r="Q1119" i="7" s="1"/>
  <c r="R1120" i="7"/>
  <c r="Q1120" i="7" s="1"/>
  <c r="R1121" i="7"/>
  <c r="Q1121" i="7" s="1"/>
  <c r="R1122" i="7"/>
  <c r="Q1122" i="7" s="1"/>
  <c r="R1123" i="7"/>
  <c r="Q1123" i="7" s="1"/>
  <c r="R1124" i="7"/>
  <c r="R1125" i="7"/>
  <c r="R1126" i="7"/>
  <c r="Q1126" i="7" s="1"/>
  <c r="R1127" i="7"/>
  <c r="Q1127" i="7" s="1"/>
  <c r="R1128" i="7"/>
  <c r="Q1128" i="7" s="1"/>
  <c r="R1129" i="7"/>
  <c r="Q1129" i="7" s="1"/>
  <c r="R1130" i="7"/>
  <c r="Q1130" i="7" s="1"/>
  <c r="R1131" i="7"/>
  <c r="Q1131" i="7" s="1"/>
  <c r="R1132" i="7"/>
  <c r="Q1132" i="7" s="1"/>
  <c r="R1133" i="7"/>
  <c r="Q1133" i="7" s="1"/>
  <c r="R1134" i="7"/>
  <c r="Q1134" i="7" s="1"/>
  <c r="R1135" i="7"/>
  <c r="Q1135" i="7" s="1"/>
  <c r="R1136" i="7"/>
  <c r="R1137" i="7"/>
  <c r="R1138" i="7"/>
  <c r="Q1138" i="7" s="1"/>
  <c r="R1139" i="7"/>
  <c r="Q1139" i="7" s="1"/>
  <c r="R1140" i="7"/>
  <c r="Q1140" i="7" s="1"/>
  <c r="R1141" i="7"/>
  <c r="Q1141" i="7" s="1"/>
  <c r="R1142" i="7"/>
  <c r="Q1142" i="7" s="1"/>
  <c r="R1143" i="7"/>
  <c r="Q1143" i="7" s="1"/>
  <c r="R1144" i="7"/>
  <c r="Q1144" i="7" s="1"/>
  <c r="R1145" i="7"/>
  <c r="Q1145" i="7" s="1"/>
  <c r="R1146" i="7"/>
  <c r="Q1146" i="7" s="1"/>
  <c r="R1147" i="7"/>
  <c r="Q1147" i="7" s="1"/>
  <c r="R1148" i="7"/>
  <c r="R1149" i="7"/>
  <c r="R1150" i="7"/>
  <c r="Q1150" i="7" s="1"/>
  <c r="R1151" i="7"/>
  <c r="Q1151" i="7" s="1"/>
  <c r="R1152" i="7"/>
  <c r="Q1152" i="7" s="1"/>
  <c r="R1153" i="7"/>
  <c r="Q1153" i="7" s="1"/>
  <c r="R1154" i="7"/>
  <c r="Q1154" i="7" s="1"/>
  <c r="R1155" i="7"/>
  <c r="Q1155" i="7" s="1"/>
  <c r="R1156" i="7"/>
  <c r="Q1156" i="7" s="1"/>
  <c r="R1157" i="7"/>
  <c r="Q1157" i="7" s="1"/>
  <c r="R1158" i="7"/>
  <c r="Q1158" i="7" s="1"/>
  <c r="R1159" i="7"/>
  <c r="Q1159" i="7" s="1"/>
  <c r="R1160" i="7"/>
  <c r="R1161" i="7"/>
  <c r="R1162" i="7"/>
  <c r="Q1162" i="7" s="1"/>
  <c r="R1163" i="7"/>
  <c r="Q1163" i="7" s="1"/>
  <c r="R1164" i="7"/>
  <c r="Q1164" i="7" s="1"/>
  <c r="R1165" i="7"/>
  <c r="Q1165" i="7" s="1"/>
  <c r="R1166" i="7"/>
  <c r="Q1166" i="7" s="1"/>
  <c r="R1167" i="7"/>
  <c r="Q1167" i="7" s="1"/>
  <c r="R1168" i="7"/>
  <c r="Q1168" i="7" s="1"/>
  <c r="R1169" i="7"/>
  <c r="Q1169" i="7" s="1"/>
  <c r="R1170" i="7"/>
  <c r="Q1170" i="7" s="1"/>
  <c r="R1171" i="7"/>
  <c r="Q1171" i="7" s="1"/>
  <c r="R1172" i="7"/>
  <c r="R1173" i="7"/>
  <c r="R1174" i="7"/>
  <c r="Q1174" i="7" s="1"/>
  <c r="R1175" i="7"/>
  <c r="Q1175" i="7" s="1"/>
  <c r="R1176" i="7"/>
  <c r="Q1176" i="7" s="1"/>
  <c r="R1177" i="7"/>
  <c r="R1178" i="7"/>
  <c r="R1179" i="7"/>
  <c r="R1180" i="7"/>
  <c r="R1181" i="7"/>
  <c r="R1182" i="7"/>
  <c r="R1183" i="7"/>
  <c r="R1184" i="7"/>
  <c r="R1185" i="7"/>
  <c r="R1186" i="7"/>
  <c r="R1187" i="7"/>
  <c r="R1188" i="7"/>
  <c r="R1189" i="7"/>
  <c r="R1190" i="7"/>
  <c r="R1191" i="7"/>
  <c r="R1192" i="7"/>
  <c r="R1193" i="7"/>
  <c r="R1194" i="7"/>
  <c r="R1195" i="7"/>
  <c r="R1196" i="7"/>
  <c r="R1197" i="7"/>
  <c r="R1198" i="7"/>
  <c r="R1199" i="7"/>
  <c r="R1200" i="7"/>
  <c r="R1201" i="7"/>
  <c r="R1202" i="7"/>
  <c r="R1203" i="7"/>
  <c r="R1204" i="7"/>
  <c r="R1205" i="7"/>
  <c r="R1206" i="7"/>
  <c r="R1207" i="7"/>
  <c r="R1208" i="7"/>
  <c r="R1209" i="7"/>
  <c r="R1210" i="7"/>
  <c r="R1211" i="7"/>
  <c r="R1212" i="7"/>
  <c r="R1213" i="7"/>
  <c r="R1214" i="7"/>
  <c r="R1215" i="7"/>
  <c r="R1216" i="7"/>
  <c r="R1217" i="7"/>
  <c r="R1218" i="7"/>
  <c r="R1219" i="7"/>
  <c r="R1220" i="7"/>
  <c r="R1221" i="7"/>
  <c r="R1222" i="7"/>
  <c r="R1223" i="7"/>
  <c r="R1224" i="7"/>
  <c r="R1225" i="7"/>
  <c r="R1226" i="7"/>
  <c r="R1227" i="7"/>
  <c r="R1228" i="7"/>
  <c r="R1229" i="7"/>
  <c r="R1230" i="7"/>
  <c r="R1231" i="7"/>
  <c r="R1232" i="7"/>
  <c r="R1233" i="7"/>
  <c r="R1234" i="7"/>
  <c r="R1235" i="7"/>
  <c r="R1236" i="7"/>
  <c r="R1237" i="7"/>
  <c r="R1238" i="7"/>
  <c r="R1239" i="7"/>
  <c r="R1240" i="7"/>
  <c r="R1241" i="7"/>
  <c r="R1242" i="7"/>
  <c r="R1243" i="7"/>
  <c r="R1244" i="7"/>
  <c r="R1245" i="7"/>
  <c r="R1246" i="7"/>
  <c r="R1247" i="7"/>
  <c r="R1248" i="7"/>
  <c r="R1249" i="7"/>
  <c r="R1250" i="7"/>
  <c r="R1251" i="7"/>
  <c r="R1252" i="7"/>
  <c r="R1253" i="7"/>
  <c r="R1254" i="7"/>
  <c r="R1255" i="7"/>
  <c r="R1256" i="7"/>
  <c r="R1257" i="7"/>
  <c r="R1258" i="7"/>
  <c r="R1259" i="7"/>
  <c r="R1260" i="7"/>
  <c r="R1261" i="7"/>
  <c r="R1262" i="7"/>
  <c r="R1263" i="7"/>
  <c r="R1264" i="7"/>
  <c r="R1265" i="7"/>
  <c r="R1266" i="7"/>
  <c r="R1267" i="7"/>
  <c r="R1268" i="7"/>
  <c r="R1269" i="7"/>
  <c r="R1270" i="7"/>
  <c r="R1271" i="7"/>
  <c r="R1272" i="7"/>
  <c r="R1273" i="7"/>
  <c r="R1274" i="7"/>
  <c r="R1275" i="7"/>
  <c r="R1276" i="7"/>
  <c r="R1277" i="7"/>
  <c r="R1278" i="7"/>
  <c r="R1279" i="7"/>
  <c r="R1280" i="7"/>
  <c r="R1281" i="7"/>
  <c r="R1282" i="7"/>
  <c r="R1283" i="7"/>
  <c r="R1284" i="7"/>
  <c r="R1285" i="7"/>
  <c r="R1286" i="7"/>
  <c r="R1287" i="7"/>
  <c r="R1288" i="7"/>
  <c r="R1289" i="7"/>
  <c r="R1290" i="7"/>
  <c r="R1291" i="7"/>
  <c r="R1292" i="7"/>
  <c r="R1293" i="7"/>
  <c r="R1294" i="7"/>
  <c r="R1295" i="7"/>
  <c r="R1296" i="7"/>
  <c r="R1297" i="7"/>
  <c r="R1298" i="7"/>
  <c r="R1299" i="7"/>
  <c r="R1300" i="7"/>
  <c r="R1301" i="7"/>
  <c r="R1302" i="7"/>
  <c r="R1303" i="7"/>
  <c r="R1304" i="7"/>
  <c r="R1305" i="7"/>
  <c r="R1306" i="7"/>
  <c r="R1307" i="7"/>
  <c r="R1308" i="7"/>
  <c r="R1309" i="7"/>
  <c r="R1310" i="7"/>
  <c r="R1311" i="7"/>
  <c r="R1312" i="7"/>
  <c r="R1313" i="7"/>
  <c r="R1314" i="7"/>
  <c r="R1315" i="7"/>
  <c r="R1316" i="7"/>
  <c r="R1317" i="7"/>
  <c r="R1318" i="7"/>
  <c r="R1319" i="7"/>
  <c r="R1320" i="7"/>
  <c r="R1321" i="7"/>
  <c r="R1322" i="7"/>
  <c r="R1323" i="7"/>
  <c r="R1324" i="7"/>
  <c r="R1325" i="7"/>
  <c r="R1326" i="7"/>
  <c r="R1327" i="7"/>
  <c r="R1328" i="7"/>
  <c r="R1329" i="7"/>
  <c r="R1330" i="7"/>
  <c r="R1331" i="7"/>
  <c r="R1332" i="7"/>
  <c r="R1333" i="7"/>
  <c r="R1334" i="7"/>
  <c r="R1335" i="7"/>
  <c r="R1336" i="7"/>
  <c r="R1337" i="7"/>
  <c r="R1338" i="7"/>
  <c r="R1339" i="7"/>
  <c r="R1340" i="7"/>
  <c r="R1341" i="7"/>
  <c r="R1342" i="7"/>
  <c r="R1343" i="7"/>
  <c r="R1344" i="7"/>
  <c r="R1345" i="7"/>
  <c r="R1346" i="7"/>
  <c r="R1347" i="7"/>
  <c r="R1348" i="7"/>
  <c r="R1349" i="7"/>
  <c r="R1350" i="7"/>
  <c r="R1351" i="7"/>
  <c r="R1352" i="7"/>
  <c r="R1353" i="7"/>
  <c r="R1354" i="7"/>
  <c r="R1355" i="7"/>
  <c r="R1356" i="7"/>
  <c r="R1357" i="7"/>
  <c r="R1358" i="7"/>
  <c r="R1359" i="7"/>
  <c r="R1360" i="7"/>
  <c r="R1361" i="7"/>
  <c r="R1362" i="7"/>
  <c r="R1363" i="7"/>
  <c r="R1364" i="7"/>
  <c r="R1365" i="7"/>
  <c r="R1366" i="7"/>
  <c r="R1367" i="7"/>
  <c r="R1368" i="7"/>
  <c r="R1369" i="7"/>
  <c r="R1370" i="7"/>
  <c r="R1371" i="7"/>
  <c r="R1372" i="7"/>
  <c r="R1373" i="7"/>
  <c r="R1374" i="7"/>
  <c r="R1375" i="7"/>
  <c r="R1376" i="7"/>
  <c r="R1377" i="7"/>
  <c r="R1378" i="7"/>
  <c r="R1379" i="7"/>
  <c r="R1380" i="7"/>
  <c r="R1381" i="7"/>
  <c r="R1382" i="7"/>
  <c r="R1383" i="7"/>
  <c r="R1384" i="7"/>
  <c r="R1385" i="7"/>
  <c r="R1386" i="7"/>
  <c r="R1387" i="7"/>
  <c r="R1388" i="7"/>
  <c r="R1389" i="7"/>
  <c r="R1390" i="7"/>
  <c r="R1391" i="7"/>
  <c r="R1392" i="7"/>
  <c r="R1393" i="7"/>
  <c r="R1394" i="7"/>
  <c r="R1395" i="7"/>
  <c r="R1396" i="7"/>
  <c r="R1397" i="7"/>
  <c r="R1398" i="7"/>
  <c r="R1399" i="7"/>
  <c r="R1400" i="7"/>
  <c r="R1401" i="7"/>
  <c r="R1402" i="7"/>
  <c r="R1403" i="7"/>
  <c r="R1404" i="7"/>
  <c r="R1405" i="7"/>
  <c r="R1406" i="7"/>
  <c r="R1407" i="7"/>
  <c r="R1408" i="7"/>
  <c r="R1409" i="7"/>
  <c r="R1410" i="7"/>
  <c r="R1411" i="7"/>
  <c r="R1412" i="7"/>
  <c r="R1413" i="7"/>
  <c r="R1414" i="7"/>
  <c r="R1415" i="7"/>
  <c r="R1416" i="7"/>
  <c r="R1417" i="7"/>
  <c r="R1418" i="7"/>
  <c r="R1419" i="7"/>
  <c r="R1420" i="7"/>
  <c r="R1421" i="7"/>
  <c r="R1422" i="7"/>
  <c r="R1423" i="7"/>
  <c r="R1424" i="7"/>
  <c r="R1425" i="7"/>
  <c r="R1426" i="7"/>
  <c r="R1427" i="7"/>
  <c r="R1428" i="7"/>
  <c r="R1429" i="7"/>
  <c r="R1430" i="7"/>
  <c r="R1431" i="7"/>
  <c r="R1432" i="7"/>
  <c r="R1433" i="7"/>
  <c r="R1434" i="7"/>
  <c r="R1435" i="7"/>
  <c r="R1436" i="7"/>
  <c r="R1437" i="7"/>
  <c r="R1438" i="7"/>
  <c r="R1439" i="7"/>
  <c r="R1440" i="7"/>
  <c r="R1441" i="7"/>
  <c r="R1442" i="7"/>
  <c r="R1443" i="7"/>
  <c r="R1444" i="7"/>
  <c r="R1445" i="7"/>
  <c r="R1446" i="7"/>
  <c r="R1447" i="7"/>
  <c r="R1448" i="7"/>
  <c r="R1449" i="7"/>
  <c r="R1450" i="7"/>
  <c r="R1451" i="7"/>
  <c r="R1452" i="7"/>
  <c r="R1453" i="7"/>
  <c r="R1454" i="7"/>
  <c r="R1455" i="7"/>
  <c r="R1456" i="7"/>
  <c r="R1457" i="7"/>
  <c r="R1458" i="7"/>
  <c r="R1459" i="7"/>
  <c r="R1460" i="7"/>
  <c r="R1461" i="7"/>
  <c r="R1462" i="7"/>
  <c r="R1463" i="7"/>
  <c r="R1464" i="7"/>
  <c r="R1465" i="7"/>
  <c r="R1466" i="7"/>
  <c r="R1467" i="7"/>
  <c r="R1468" i="7"/>
  <c r="R1469" i="7"/>
  <c r="R1470" i="7"/>
  <c r="R1471" i="7"/>
  <c r="R1472" i="7"/>
  <c r="R1473" i="7"/>
  <c r="R1474" i="7"/>
  <c r="R1475" i="7"/>
  <c r="R1476" i="7"/>
  <c r="R1477" i="7"/>
  <c r="R1478" i="7"/>
  <c r="R1479" i="7"/>
  <c r="R1480" i="7"/>
  <c r="R1481" i="7"/>
  <c r="R1482" i="7"/>
  <c r="R1483" i="7"/>
  <c r="R1484" i="7"/>
  <c r="R1485" i="7"/>
  <c r="R1486" i="7"/>
  <c r="R1487" i="7"/>
  <c r="R1488" i="7"/>
  <c r="R1489" i="7"/>
  <c r="R1490" i="7"/>
  <c r="R1491" i="7"/>
  <c r="R1492" i="7"/>
  <c r="R1493" i="7"/>
  <c r="R1494" i="7"/>
  <c r="R1495" i="7"/>
  <c r="R1496" i="7"/>
  <c r="R1497" i="7"/>
  <c r="R1498" i="7"/>
  <c r="R1499" i="7"/>
  <c r="R1500" i="7"/>
  <c r="R1501" i="7"/>
  <c r="R1502" i="7"/>
  <c r="R1503" i="7"/>
  <c r="R1504" i="7"/>
  <c r="R1505" i="7"/>
  <c r="R1506" i="7"/>
  <c r="R1507" i="7"/>
  <c r="R1508" i="7"/>
  <c r="R1509" i="7"/>
  <c r="R1510" i="7"/>
  <c r="R1511" i="7"/>
  <c r="R1512" i="7"/>
  <c r="R1513" i="7"/>
  <c r="R1514" i="7"/>
  <c r="R1515" i="7"/>
  <c r="R1516" i="7"/>
  <c r="R1517" i="7"/>
  <c r="R1518" i="7"/>
  <c r="R1519" i="7"/>
  <c r="R1520" i="7"/>
  <c r="R1521" i="7"/>
  <c r="R1522" i="7"/>
  <c r="R1523" i="7"/>
  <c r="R1524" i="7"/>
  <c r="R1525" i="7"/>
  <c r="R1526" i="7"/>
  <c r="R1527" i="7"/>
  <c r="R1528" i="7"/>
  <c r="R1529" i="7"/>
  <c r="R1530" i="7"/>
  <c r="R1531" i="7"/>
  <c r="R1532" i="7"/>
  <c r="R1533" i="7"/>
  <c r="R1534" i="7"/>
  <c r="R1535" i="7"/>
  <c r="R1536" i="7"/>
  <c r="R1537" i="7"/>
  <c r="R1538" i="7"/>
  <c r="R1539" i="7"/>
  <c r="R1540" i="7"/>
  <c r="R1541" i="7"/>
  <c r="R1542" i="7"/>
  <c r="R1543" i="7"/>
  <c r="R1544" i="7"/>
  <c r="R1545" i="7"/>
  <c r="R1546" i="7"/>
  <c r="R1547" i="7"/>
  <c r="R1548" i="7"/>
  <c r="R1549" i="7"/>
  <c r="R1550" i="7"/>
  <c r="R1551" i="7"/>
  <c r="R1552" i="7"/>
  <c r="R1553" i="7"/>
  <c r="R1554" i="7"/>
  <c r="R1555" i="7"/>
  <c r="R1556" i="7"/>
  <c r="R1557" i="7"/>
  <c r="R1558" i="7"/>
  <c r="R1559" i="7"/>
  <c r="R1560" i="7"/>
  <c r="R1561" i="7"/>
  <c r="R1562" i="7"/>
  <c r="R1563" i="7"/>
  <c r="R1564" i="7"/>
  <c r="R1565" i="7"/>
  <c r="R1566" i="7"/>
  <c r="R1567" i="7"/>
  <c r="R1568" i="7"/>
  <c r="R1569" i="7"/>
  <c r="R1570" i="7"/>
  <c r="R1571" i="7"/>
  <c r="R1572" i="7"/>
  <c r="R1573" i="7"/>
  <c r="R1574" i="7"/>
  <c r="R1575" i="7"/>
  <c r="R1576" i="7"/>
  <c r="R1577" i="7"/>
  <c r="R1578" i="7"/>
  <c r="R1579" i="7"/>
  <c r="R1580" i="7"/>
  <c r="R1581" i="7"/>
  <c r="R1582" i="7"/>
  <c r="R1583" i="7"/>
  <c r="R1584" i="7"/>
  <c r="R1585" i="7"/>
  <c r="R1586" i="7"/>
  <c r="R1587" i="7"/>
  <c r="R1588" i="7"/>
  <c r="R1589" i="7"/>
  <c r="R1590" i="7"/>
  <c r="R1591" i="7"/>
  <c r="R1592" i="7"/>
  <c r="R1593" i="7"/>
  <c r="R1594" i="7"/>
  <c r="R1595" i="7"/>
  <c r="R1596" i="7"/>
  <c r="R1597" i="7"/>
  <c r="R1598" i="7"/>
  <c r="R1599" i="7"/>
  <c r="R1600" i="7"/>
  <c r="R1601" i="7"/>
  <c r="R1602" i="7"/>
  <c r="R1603" i="7"/>
  <c r="R1604" i="7"/>
  <c r="R1605" i="7"/>
  <c r="R1606" i="7"/>
  <c r="R1607" i="7"/>
  <c r="R1608" i="7"/>
  <c r="R1609" i="7"/>
  <c r="R1610" i="7"/>
  <c r="R1611" i="7"/>
  <c r="R1612" i="7"/>
  <c r="R1613" i="7"/>
  <c r="R1614" i="7"/>
  <c r="R1615" i="7"/>
  <c r="R1616" i="7"/>
  <c r="R1617" i="7"/>
  <c r="R1618" i="7"/>
  <c r="R1619" i="7"/>
  <c r="R1620" i="7"/>
  <c r="R1621" i="7"/>
  <c r="R1622" i="7"/>
  <c r="R1623" i="7"/>
  <c r="R1624" i="7"/>
  <c r="R1625" i="7"/>
  <c r="R1626" i="7"/>
  <c r="R1627" i="7"/>
  <c r="R1628" i="7"/>
  <c r="R1629" i="7"/>
  <c r="R1630" i="7"/>
  <c r="R1631" i="7"/>
  <c r="R1632" i="7"/>
  <c r="R1633" i="7"/>
  <c r="R1634" i="7"/>
  <c r="R1635" i="7"/>
  <c r="R1636" i="7"/>
  <c r="R1637" i="7"/>
  <c r="R1638" i="7"/>
  <c r="R1639" i="7"/>
  <c r="R1640" i="7"/>
  <c r="R1641" i="7"/>
  <c r="R1642" i="7"/>
  <c r="R1643" i="7"/>
  <c r="R1644" i="7"/>
  <c r="R1645" i="7"/>
  <c r="R1646" i="7"/>
  <c r="R1647" i="7"/>
  <c r="R1648" i="7"/>
  <c r="R1649" i="7"/>
  <c r="R1650" i="7"/>
  <c r="R1651" i="7"/>
  <c r="R1652" i="7"/>
  <c r="R1653" i="7"/>
  <c r="R1654" i="7"/>
  <c r="R1655" i="7"/>
  <c r="R1656" i="7"/>
  <c r="R1657" i="7"/>
  <c r="R1658" i="7"/>
  <c r="R1659" i="7"/>
  <c r="R1660" i="7"/>
  <c r="R1661" i="7"/>
  <c r="R1662" i="7"/>
  <c r="R1663" i="7"/>
  <c r="R1664" i="7"/>
  <c r="R1665" i="7"/>
  <c r="R1666" i="7"/>
  <c r="R1667" i="7"/>
  <c r="R1668" i="7"/>
  <c r="R1669" i="7"/>
  <c r="R1670" i="7"/>
  <c r="R1671" i="7"/>
  <c r="R1672" i="7"/>
  <c r="R1673" i="7"/>
  <c r="R1674" i="7"/>
  <c r="R1675" i="7"/>
  <c r="R1676" i="7"/>
  <c r="R1677" i="7"/>
  <c r="R1678" i="7"/>
  <c r="R1679" i="7"/>
  <c r="R1680" i="7"/>
  <c r="R1681" i="7"/>
  <c r="R1682" i="7"/>
  <c r="R1683" i="7"/>
  <c r="R1684" i="7"/>
  <c r="R1685" i="7"/>
  <c r="R1686" i="7"/>
  <c r="R1687" i="7"/>
  <c r="R1688" i="7"/>
  <c r="R1689" i="7"/>
  <c r="R1690" i="7"/>
  <c r="R1691" i="7"/>
  <c r="R1692" i="7"/>
  <c r="R1693" i="7"/>
  <c r="R1694" i="7"/>
  <c r="R1695" i="7"/>
  <c r="R1696" i="7"/>
  <c r="R1697" i="7"/>
  <c r="R1698" i="7"/>
  <c r="R1699" i="7"/>
  <c r="R1700" i="7"/>
  <c r="R1701" i="7"/>
  <c r="R1702" i="7"/>
  <c r="R1703" i="7"/>
  <c r="R1704" i="7"/>
  <c r="R1705" i="7"/>
  <c r="R1706" i="7"/>
  <c r="R1707" i="7"/>
  <c r="R1708" i="7"/>
  <c r="R1709" i="7"/>
  <c r="R1710" i="7"/>
  <c r="R1711" i="7"/>
  <c r="R1712" i="7"/>
  <c r="R1713" i="7"/>
  <c r="R1714" i="7"/>
  <c r="R1715" i="7"/>
  <c r="R1716" i="7"/>
  <c r="R1717" i="7"/>
  <c r="R1718" i="7"/>
  <c r="R1719" i="7"/>
  <c r="R1720" i="7"/>
  <c r="R1721" i="7"/>
  <c r="R1722" i="7"/>
  <c r="R1723" i="7"/>
  <c r="R1724" i="7"/>
  <c r="R1725" i="7"/>
  <c r="R1726" i="7"/>
  <c r="R1727" i="7"/>
  <c r="R1728" i="7"/>
  <c r="R1729" i="7"/>
  <c r="R1730" i="7"/>
  <c r="R1731" i="7"/>
  <c r="R1732" i="7"/>
  <c r="R1733" i="7"/>
  <c r="R1734" i="7"/>
  <c r="R1735" i="7"/>
  <c r="R1736" i="7"/>
  <c r="R1737" i="7"/>
  <c r="R1738" i="7"/>
  <c r="R1739" i="7"/>
  <c r="R1740" i="7"/>
  <c r="R1741" i="7"/>
  <c r="R1742" i="7"/>
  <c r="R1743" i="7"/>
  <c r="R1744" i="7"/>
  <c r="R1745" i="7"/>
  <c r="R1746" i="7"/>
  <c r="R1747" i="7"/>
  <c r="R1748" i="7"/>
  <c r="R1749" i="7"/>
  <c r="R1750" i="7"/>
  <c r="R1751" i="7"/>
  <c r="R1752" i="7"/>
  <c r="R1753" i="7"/>
  <c r="R1754" i="7"/>
  <c r="R1755" i="7"/>
  <c r="R1756" i="7"/>
  <c r="R1757" i="7"/>
  <c r="R1758" i="7"/>
  <c r="R1759" i="7"/>
  <c r="R1760" i="7"/>
  <c r="R1761" i="7"/>
  <c r="R1762" i="7"/>
  <c r="R1763" i="7"/>
  <c r="R1764" i="7"/>
  <c r="R1765" i="7"/>
  <c r="R1766" i="7"/>
  <c r="R1767" i="7"/>
  <c r="R1768" i="7"/>
  <c r="R1769" i="7"/>
  <c r="R1770" i="7"/>
  <c r="R1771" i="7"/>
  <c r="R1772" i="7"/>
  <c r="R1773" i="7"/>
  <c r="R1774" i="7"/>
  <c r="R1775" i="7"/>
  <c r="R1776" i="7"/>
  <c r="R1777" i="7"/>
  <c r="R1778" i="7"/>
  <c r="R1779" i="7"/>
  <c r="R1780" i="7"/>
  <c r="R1781" i="7"/>
  <c r="R1782" i="7"/>
  <c r="R1783" i="7"/>
  <c r="R1784" i="7"/>
  <c r="R1785" i="7"/>
  <c r="R1786" i="7"/>
  <c r="R1787" i="7"/>
  <c r="R1788" i="7"/>
  <c r="R1789" i="7"/>
  <c r="R1790" i="7"/>
  <c r="R1791" i="7"/>
  <c r="R1792" i="7"/>
  <c r="R1793" i="7"/>
  <c r="R1794" i="7"/>
  <c r="R1795" i="7"/>
  <c r="R1796" i="7"/>
  <c r="R1797" i="7"/>
  <c r="R1798" i="7"/>
  <c r="R1799" i="7"/>
  <c r="R1800" i="7"/>
  <c r="R1801" i="7"/>
  <c r="R1802" i="7"/>
  <c r="R1803" i="7"/>
  <c r="R1804" i="7"/>
  <c r="R1805" i="7"/>
  <c r="R1806" i="7"/>
  <c r="R1807" i="7"/>
  <c r="R1808" i="7"/>
  <c r="R1809" i="7"/>
  <c r="R1810" i="7"/>
  <c r="R1811" i="7"/>
  <c r="R1812" i="7"/>
  <c r="R1813" i="7"/>
  <c r="R1814" i="7"/>
  <c r="R1815" i="7"/>
  <c r="R1816" i="7"/>
  <c r="R1817" i="7"/>
  <c r="R1818" i="7"/>
  <c r="R1819" i="7"/>
  <c r="R1820" i="7"/>
  <c r="R1821" i="7"/>
  <c r="R1822" i="7"/>
  <c r="R1823" i="7"/>
  <c r="R1824" i="7"/>
  <c r="R1825" i="7"/>
  <c r="R1826" i="7"/>
  <c r="R1827" i="7"/>
  <c r="R1828" i="7"/>
  <c r="R1829" i="7"/>
  <c r="R1830" i="7"/>
  <c r="R1831" i="7"/>
  <c r="R1832" i="7"/>
  <c r="R1833" i="7"/>
  <c r="R1834" i="7"/>
  <c r="R1835" i="7"/>
  <c r="R1836" i="7"/>
  <c r="R1837" i="7"/>
  <c r="R1838" i="7"/>
  <c r="R1839" i="7"/>
  <c r="R1840" i="7"/>
  <c r="R1841" i="7"/>
  <c r="R1842" i="7"/>
  <c r="R1843" i="7"/>
  <c r="R1844" i="7"/>
  <c r="R1845" i="7"/>
  <c r="R1846" i="7"/>
  <c r="R1847" i="7"/>
  <c r="R1848" i="7"/>
  <c r="R1849" i="7"/>
  <c r="R1850" i="7"/>
  <c r="R1851" i="7"/>
  <c r="R1852" i="7"/>
  <c r="R1853" i="7"/>
  <c r="R1854" i="7"/>
  <c r="R1855" i="7"/>
  <c r="R1856" i="7"/>
  <c r="R1857" i="7"/>
  <c r="R1858" i="7"/>
  <c r="R1859" i="7"/>
  <c r="R1860" i="7"/>
  <c r="R1861" i="7"/>
  <c r="R1862" i="7"/>
  <c r="R1863" i="7"/>
  <c r="R1864" i="7"/>
  <c r="R1865" i="7"/>
  <c r="R1866" i="7"/>
  <c r="R1867" i="7"/>
  <c r="R1868" i="7"/>
  <c r="R1869" i="7"/>
  <c r="R1870" i="7"/>
  <c r="R1871" i="7"/>
  <c r="R1872" i="7"/>
  <c r="R1873" i="7"/>
  <c r="R1874" i="7"/>
  <c r="R1875" i="7"/>
  <c r="R1876" i="7"/>
  <c r="R1877" i="7"/>
  <c r="R1878" i="7"/>
  <c r="R1879" i="7"/>
  <c r="R1880" i="7"/>
  <c r="R1881" i="7"/>
  <c r="R1882" i="7"/>
  <c r="R1883" i="7"/>
  <c r="R1884" i="7"/>
  <c r="R1885" i="7"/>
  <c r="R1886" i="7"/>
  <c r="R1887" i="7"/>
  <c r="R1888" i="7"/>
  <c r="R1889" i="7"/>
  <c r="R1890" i="7"/>
  <c r="R1891" i="7"/>
  <c r="R1892" i="7"/>
  <c r="R1893" i="7"/>
  <c r="R1894" i="7"/>
  <c r="R1895" i="7"/>
  <c r="R1896" i="7"/>
  <c r="R1897" i="7"/>
  <c r="R1898" i="7"/>
  <c r="R1899" i="7"/>
  <c r="R1900" i="7"/>
  <c r="R1901" i="7"/>
  <c r="R1902" i="7"/>
  <c r="R1903" i="7"/>
  <c r="R1904" i="7"/>
  <c r="R1905" i="7"/>
  <c r="R1906" i="7"/>
  <c r="R1907" i="7"/>
  <c r="R1908" i="7"/>
  <c r="R1909" i="7"/>
  <c r="R1910" i="7"/>
  <c r="R1911" i="7"/>
  <c r="R1912" i="7"/>
  <c r="R1913" i="7"/>
  <c r="R1914" i="7"/>
  <c r="R1915" i="7"/>
  <c r="R1916" i="7"/>
  <c r="R1917" i="7"/>
  <c r="R1918" i="7"/>
  <c r="R1919" i="7"/>
  <c r="R1920" i="7"/>
  <c r="R1921" i="7"/>
  <c r="R1922" i="7"/>
  <c r="R1923" i="7"/>
  <c r="R1924" i="7"/>
  <c r="R1925" i="7"/>
  <c r="R1926" i="7"/>
  <c r="R1927" i="7"/>
  <c r="R1928" i="7"/>
  <c r="R1929" i="7"/>
  <c r="R1930" i="7"/>
  <c r="R1931" i="7"/>
  <c r="R1932" i="7"/>
  <c r="R1933" i="7"/>
  <c r="R1934" i="7"/>
  <c r="R1935" i="7"/>
  <c r="R1936" i="7"/>
  <c r="R1937" i="7"/>
  <c r="R1938" i="7"/>
  <c r="R1939" i="7"/>
  <c r="R1940" i="7"/>
  <c r="R1941" i="7"/>
  <c r="R1942" i="7"/>
  <c r="R1943" i="7"/>
  <c r="R1944" i="7"/>
  <c r="R1945" i="7"/>
  <c r="R1946" i="7"/>
  <c r="R1947" i="7"/>
  <c r="R1948" i="7"/>
  <c r="R1949" i="7"/>
  <c r="R1950" i="7"/>
  <c r="R1951" i="7"/>
  <c r="R1952" i="7"/>
  <c r="R1953" i="7"/>
  <c r="R1954" i="7"/>
  <c r="R1955" i="7"/>
  <c r="R1956" i="7"/>
  <c r="R1957" i="7"/>
  <c r="R1958" i="7"/>
  <c r="R1959" i="7"/>
  <c r="R1960" i="7"/>
  <c r="R1961" i="7"/>
  <c r="R1962" i="7"/>
  <c r="R1963" i="7"/>
  <c r="R1964" i="7"/>
  <c r="R1965" i="7"/>
  <c r="R1966" i="7"/>
  <c r="R1967" i="7"/>
  <c r="R1968" i="7"/>
  <c r="R1969" i="7"/>
  <c r="R1970" i="7"/>
  <c r="R1971" i="7"/>
  <c r="R1972" i="7"/>
  <c r="R1973" i="7"/>
  <c r="R1974" i="7"/>
  <c r="R1975" i="7"/>
  <c r="R1976" i="7"/>
  <c r="R1977" i="7"/>
  <c r="R1978" i="7"/>
  <c r="R1979" i="7"/>
  <c r="R1980" i="7"/>
  <c r="R1981" i="7"/>
  <c r="R1982" i="7"/>
  <c r="R1983" i="7"/>
  <c r="R1984" i="7"/>
  <c r="R1985" i="7"/>
  <c r="R1986" i="7"/>
  <c r="R1987" i="7"/>
  <c r="R1988" i="7"/>
  <c r="R1989" i="7"/>
  <c r="R1990" i="7"/>
  <c r="R1991" i="7"/>
  <c r="R1992" i="7"/>
  <c r="R1993" i="7"/>
  <c r="R1994" i="7"/>
  <c r="R1995" i="7"/>
  <c r="R1996" i="7"/>
  <c r="R1997" i="7"/>
  <c r="R1998" i="7"/>
  <c r="R1999" i="7"/>
  <c r="R2000" i="7"/>
  <c r="R2001" i="7"/>
  <c r="R2002" i="7"/>
  <c r="R2003" i="7"/>
  <c r="R2004" i="7"/>
  <c r="R2005" i="7"/>
  <c r="R2006" i="7"/>
  <c r="R2007" i="7"/>
  <c r="R2008" i="7"/>
  <c r="R2009" i="7"/>
  <c r="R2010" i="7"/>
  <c r="R2011" i="7"/>
  <c r="R2012" i="7"/>
  <c r="R2013" i="7"/>
  <c r="R2014" i="7"/>
  <c r="R2015" i="7"/>
  <c r="R2016" i="7"/>
  <c r="R2017" i="7"/>
  <c r="R2018" i="7"/>
  <c r="R2019" i="7"/>
  <c r="R2020" i="7"/>
  <c r="R2021" i="7"/>
  <c r="R2022" i="7"/>
  <c r="R2023" i="7"/>
  <c r="R2024" i="7"/>
  <c r="R2025" i="7"/>
  <c r="R2026" i="7"/>
  <c r="R2027" i="7"/>
  <c r="R2028" i="7"/>
  <c r="R2029" i="7"/>
  <c r="R2030" i="7"/>
  <c r="R2031" i="7"/>
  <c r="R2032" i="7"/>
  <c r="R2033" i="7"/>
  <c r="R2034" i="7"/>
  <c r="R2035" i="7"/>
  <c r="R2036" i="7"/>
  <c r="R2037" i="7"/>
  <c r="R2038" i="7"/>
  <c r="R2039" i="7"/>
  <c r="R2040" i="7"/>
  <c r="R2041" i="7"/>
  <c r="R2042" i="7"/>
  <c r="R2043" i="7"/>
  <c r="R2044" i="7"/>
  <c r="R2045" i="7"/>
  <c r="R2046" i="7"/>
  <c r="R2047" i="7"/>
  <c r="R2048" i="7"/>
  <c r="R2049" i="7"/>
  <c r="R2050" i="7"/>
  <c r="R2051" i="7"/>
  <c r="R2052" i="7"/>
  <c r="R2053" i="7"/>
  <c r="R2054" i="7"/>
  <c r="R2055" i="7"/>
  <c r="R2056" i="7"/>
  <c r="R2057" i="7"/>
  <c r="R2058" i="7"/>
  <c r="R2059" i="7"/>
  <c r="R2060" i="7"/>
  <c r="R2061" i="7"/>
  <c r="R2062" i="7"/>
  <c r="R2063" i="7"/>
  <c r="R2064" i="7"/>
  <c r="R2065" i="7"/>
  <c r="R2066" i="7"/>
  <c r="R2067" i="7"/>
  <c r="R2068" i="7"/>
  <c r="R2069" i="7"/>
  <c r="R2070" i="7"/>
  <c r="R2071" i="7"/>
  <c r="R2072" i="7"/>
  <c r="R2073" i="7"/>
  <c r="R2074" i="7"/>
  <c r="R2075" i="7"/>
  <c r="R2076" i="7"/>
  <c r="R2077" i="7"/>
  <c r="R2078" i="7"/>
  <c r="R2079" i="7"/>
  <c r="R2080" i="7"/>
  <c r="R2081" i="7"/>
  <c r="R2082" i="7"/>
  <c r="R2083" i="7"/>
  <c r="R2084" i="7"/>
  <c r="R2085" i="7"/>
  <c r="R2086" i="7"/>
  <c r="R2087" i="7"/>
  <c r="R2088" i="7"/>
  <c r="R2089" i="7"/>
  <c r="R2090" i="7"/>
  <c r="R2091" i="7"/>
  <c r="R2092" i="7"/>
  <c r="R2093" i="7"/>
  <c r="R2094" i="7"/>
  <c r="R2095" i="7"/>
  <c r="R2096" i="7"/>
  <c r="R2097" i="7"/>
  <c r="R2098" i="7"/>
  <c r="R2099" i="7"/>
  <c r="R2100" i="7"/>
  <c r="R2101" i="7"/>
  <c r="R2102" i="7"/>
  <c r="R2103" i="7"/>
  <c r="R2104" i="7"/>
  <c r="R2105" i="7"/>
  <c r="R2106" i="7"/>
  <c r="R2107" i="7"/>
  <c r="R2108" i="7"/>
  <c r="R2109" i="7"/>
  <c r="R2110" i="7"/>
  <c r="R2111" i="7"/>
  <c r="R2112" i="7"/>
  <c r="R2113" i="7"/>
  <c r="R2114" i="7"/>
  <c r="R2115" i="7"/>
  <c r="R2116" i="7"/>
  <c r="R2117" i="7"/>
  <c r="R2118" i="7"/>
  <c r="R2119" i="7"/>
  <c r="R2120" i="7"/>
  <c r="R2121" i="7"/>
  <c r="R2122" i="7"/>
  <c r="R2123" i="7"/>
  <c r="R2124" i="7"/>
  <c r="R2125" i="7"/>
  <c r="R2126" i="7"/>
  <c r="R2127" i="7"/>
  <c r="R2128" i="7"/>
  <c r="R2129" i="7"/>
  <c r="R2130" i="7"/>
  <c r="R2131" i="7"/>
  <c r="R2132" i="7"/>
  <c r="R2133" i="7"/>
  <c r="R2134" i="7"/>
  <c r="R2135" i="7"/>
  <c r="R2136" i="7"/>
  <c r="R2137" i="7"/>
  <c r="R2138" i="7"/>
  <c r="R2139" i="7"/>
  <c r="R2140" i="7"/>
  <c r="R2141" i="7"/>
  <c r="R2142" i="7"/>
  <c r="R2143" i="7"/>
  <c r="R2144" i="7"/>
  <c r="R2145" i="7"/>
  <c r="R2146" i="7"/>
  <c r="R2147" i="7"/>
  <c r="R2148" i="7"/>
  <c r="R2149" i="7"/>
  <c r="R2150" i="7"/>
  <c r="R2151" i="7"/>
  <c r="R2152" i="7"/>
  <c r="R2153" i="7"/>
  <c r="R2154" i="7"/>
  <c r="R2155" i="7"/>
  <c r="R2156" i="7"/>
  <c r="R2157" i="7"/>
  <c r="R2158" i="7"/>
  <c r="R2159" i="7"/>
  <c r="R2160" i="7"/>
  <c r="R2161" i="7"/>
  <c r="R2162" i="7"/>
  <c r="R2163" i="7"/>
  <c r="R2164" i="7"/>
  <c r="R2165" i="7"/>
  <c r="R2166" i="7"/>
  <c r="R2167" i="7"/>
  <c r="R2168" i="7"/>
  <c r="R2169" i="7"/>
  <c r="R2170" i="7"/>
  <c r="R2171" i="7"/>
  <c r="R2172" i="7"/>
  <c r="R2173" i="7"/>
  <c r="R2174" i="7"/>
  <c r="R2175" i="7"/>
  <c r="R2176" i="7"/>
  <c r="R2177" i="7"/>
  <c r="R2178" i="7"/>
  <c r="R2179" i="7"/>
  <c r="R2180" i="7"/>
  <c r="R2181" i="7"/>
  <c r="R2182" i="7"/>
  <c r="R2183" i="7"/>
  <c r="R2184" i="7"/>
  <c r="R2185" i="7"/>
  <c r="R2186" i="7"/>
  <c r="R2187" i="7"/>
  <c r="R2188" i="7"/>
  <c r="R2189" i="7"/>
  <c r="R2190" i="7"/>
  <c r="R2191" i="7"/>
  <c r="R2192" i="7"/>
  <c r="R2193" i="7"/>
  <c r="R2194" i="7"/>
  <c r="R2195" i="7"/>
  <c r="R2196" i="7"/>
  <c r="R2197" i="7"/>
  <c r="R2198" i="7"/>
  <c r="R2199" i="7"/>
  <c r="R2200" i="7"/>
  <c r="R2201" i="7"/>
  <c r="R2202" i="7"/>
  <c r="R2203" i="7"/>
  <c r="R2204" i="7"/>
  <c r="R2205" i="7"/>
  <c r="R2206" i="7"/>
  <c r="R2207" i="7"/>
  <c r="R2208" i="7"/>
  <c r="R2209" i="7"/>
  <c r="R2210" i="7"/>
  <c r="R2211" i="7"/>
  <c r="R2212" i="7"/>
  <c r="R2213" i="7"/>
  <c r="R2214" i="7"/>
  <c r="R2215" i="7"/>
  <c r="R2216" i="7"/>
  <c r="R2217" i="7"/>
  <c r="R2218" i="7"/>
  <c r="R2219" i="7"/>
  <c r="R2220" i="7"/>
  <c r="R2221" i="7"/>
  <c r="R2222" i="7"/>
  <c r="R2223" i="7"/>
  <c r="R2224" i="7"/>
  <c r="R2225" i="7"/>
  <c r="R2226" i="7"/>
  <c r="R2227" i="7"/>
  <c r="R2228" i="7"/>
  <c r="R2229" i="7"/>
  <c r="R2230" i="7"/>
  <c r="R2231" i="7"/>
  <c r="R2232" i="7"/>
  <c r="R2233" i="7"/>
  <c r="R2234" i="7"/>
  <c r="R2235" i="7"/>
  <c r="R2236" i="7"/>
  <c r="R2237" i="7"/>
  <c r="R2238" i="7"/>
  <c r="R2239" i="7"/>
  <c r="R2240" i="7"/>
  <c r="R2241" i="7"/>
  <c r="R2242" i="7"/>
  <c r="R2243" i="7"/>
  <c r="R2244" i="7"/>
  <c r="R2245" i="7"/>
  <c r="R2246" i="7"/>
  <c r="R2247" i="7"/>
  <c r="R2248" i="7"/>
  <c r="R2249" i="7"/>
  <c r="R2250" i="7"/>
  <c r="R2251" i="7"/>
  <c r="R2252" i="7"/>
  <c r="R2253" i="7"/>
  <c r="R2254" i="7"/>
  <c r="R2255" i="7"/>
  <c r="R2256" i="7"/>
  <c r="R2257" i="7"/>
  <c r="R2258" i="7"/>
  <c r="R2259" i="7"/>
  <c r="R2260" i="7"/>
  <c r="R2261" i="7"/>
  <c r="R2262" i="7"/>
  <c r="R2263" i="7"/>
  <c r="R2264" i="7"/>
  <c r="R2265" i="7"/>
  <c r="R2266" i="7"/>
  <c r="R2267" i="7"/>
  <c r="R2268" i="7"/>
  <c r="R2269" i="7"/>
  <c r="R2270" i="7"/>
  <c r="R2271" i="7"/>
  <c r="R2272" i="7"/>
  <c r="R2273" i="7"/>
  <c r="R2274" i="7"/>
  <c r="R2275" i="7"/>
  <c r="R2276" i="7"/>
  <c r="R2277" i="7"/>
  <c r="R2278" i="7"/>
  <c r="R2279" i="7"/>
  <c r="R2280" i="7"/>
  <c r="R2281" i="7"/>
  <c r="R2282" i="7"/>
  <c r="R2283" i="7"/>
  <c r="R2284" i="7"/>
  <c r="R2285" i="7"/>
  <c r="R2286" i="7"/>
  <c r="R2287" i="7"/>
  <c r="R2288" i="7"/>
  <c r="R2289" i="7"/>
  <c r="R2290" i="7"/>
  <c r="R2291" i="7"/>
  <c r="R2292" i="7"/>
  <c r="R2293" i="7"/>
  <c r="R2294" i="7"/>
  <c r="R2295" i="7"/>
  <c r="R2296" i="7"/>
  <c r="R2297" i="7"/>
  <c r="R2298" i="7"/>
  <c r="R2299" i="7"/>
  <c r="R2300" i="7"/>
  <c r="R2301" i="7"/>
  <c r="R2302" i="7"/>
  <c r="R2303" i="7"/>
  <c r="R2304" i="7"/>
  <c r="R2305" i="7"/>
  <c r="R2306" i="7"/>
  <c r="R2307" i="7"/>
  <c r="R2308" i="7"/>
  <c r="R2309" i="7"/>
  <c r="R2310" i="7"/>
  <c r="R2311" i="7"/>
  <c r="R2312" i="7"/>
  <c r="R2313" i="7"/>
  <c r="R2314" i="7"/>
  <c r="R2315" i="7"/>
  <c r="R2316" i="7"/>
  <c r="R2317" i="7"/>
  <c r="R2318" i="7"/>
  <c r="R2319" i="7"/>
  <c r="R2320" i="7"/>
  <c r="R2321" i="7"/>
  <c r="R2322" i="7"/>
  <c r="R2323" i="7"/>
  <c r="R2324" i="7"/>
  <c r="R2325" i="7"/>
  <c r="R2326" i="7"/>
  <c r="R2327" i="7"/>
  <c r="R2328" i="7"/>
  <c r="R2329" i="7"/>
  <c r="R2330" i="7"/>
  <c r="R2331" i="7"/>
  <c r="R2332" i="7"/>
  <c r="R2333" i="7"/>
  <c r="R2334" i="7"/>
  <c r="R2335" i="7"/>
  <c r="R2336" i="7"/>
  <c r="R2337" i="7"/>
  <c r="R2338" i="7"/>
  <c r="R2339" i="7"/>
  <c r="R2340" i="7"/>
  <c r="R2341" i="7"/>
  <c r="R2342" i="7"/>
  <c r="R2343" i="7"/>
  <c r="R2344" i="7"/>
  <c r="R2345" i="7"/>
  <c r="R2346" i="7"/>
  <c r="R2347" i="7"/>
  <c r="R2348" i="7"/>
  <c r="R2349" i="7"/>
  <c r="R2350" i="7"/>
  <c r="R2351" i="7"/>
  <c r="R2352" i="7"/>
  <c r="R2353" i="7"/>
  <c r="R2354" i="7"/>
  <c r="R2355" i="7"/>
  <c r="R2356" i="7"/>
  <c r="R2357" i="7"/>
  <c r="R2358" i="7"/>
  <c r="R2359" i="7"/>
  <c r="R2360" i="7"/>
  <c r="R2361" i="7"/>
  <c r="R2362" i="7"/>
  <c r="R2363" i="7"/>
  <c r="R2364" i="7"/>
  <c r="R2365" i="7"/>
  <c r="R2366" i="7"/>
  <c r="R2367" i="7"/>
  <c r="R2368" i="7"/>
  <c r="R2369" i="7"/>
  <c r="R2370" i="7"/>
  <c r="R2371" i="7"/>
  <c r="R2372" i="7"/>
  <c r="R2373" i="7"/>
  <c r="R2374" i="7"/>
  <c r="R2375" i="7"/>
  <c r="R2376" i="7"/>
  <c r="R2377" i="7"/>
  <c r="R2378" i="7"/>
  <c r="R2379" i="7"/>
  <c r="R2380" i="7"/>
  <c r="R2381" i="7"/>
  <c r="R2382" i="7"/>
  <c r="R2383" i="7"/>
  <c r="R2384" i="7"/>
  <c r="R2385" i="7"/>
  <c r="R2386" i="7"/>
  <c r="R2387" i="7"/>
  <c r="R2388" i="7"/>
  <c r="R2389" i="7"/>
  <c r="R2390" i="7"/>
  <c r="R2391" i="7"/>
  <c r="R2392" i="7"/>
  <c r="R2393" i="7"/>
  <c r="R2394" i="7"/>
  <c r="R2395" i="7"/>
  <c r="R2396" i="7"/>
  <c r="R2397" i="7"/>
  <c r="R2398" i="7"/>
  <c r="R2399" i="7"/>
  <c r="R2400" i="7"/>
  <c r="R2401" i="7"/>
  <c r="R2402" i="7"/>
  <c r="R2403" i="7"/>
  <c r="R2404" i="7"/>
  <c r="R2405" i="7"/>
  <c r="R2406" i="7"/>
  <c r="R2407" i="7"/>
  <c r="R2408" i="7"/>
  <c r="R2409" i="7"/>
  <c r="R2410" i="7"/>
  <c r="R2411" i="7"/>
  <c r="R2412" i="7"/>
  <c r="R2413" i="7"/>
  <c r="R2414" i="7"/>
  <c r="R2415" i="7"/>
  <c r="R2416" i="7"/>
  <c r="R2417" i="7"/>
  <c r="R2418" i="7"/>
  <c r="R2419" i="7"/>
  <c r="R2420" i="7"/>
  <c r="R2421" i="7"/>
  <c r="R2422" i="7"/>
  <c r="R2423" i="7"/>
  <c r="R2424" i="7"/>
  <c r="R2425" i="7"/>
  <c r="R2426" i="7"/>
  <c r="R2427" i="7"/>
  <c r="R2428" i="7"/>
  <c r="R2429" i="7"/>
  <c r="R2430" i="7"/>
  <c r="R2431" i="7"/>
  <c r="R2432" i="7"/>
  <c r="R2433" i="7"/>
  <c r="R2434" i="7"/>
  <c r="R2435" i="7"/>
  <c r="R2436" i="7"/>
  <c r="R2437" i="7"/>
  <c r="R2438" i="7"/>
  <c r="R2439" i="7"/>
  <c r="R2440" i="7"/>
  <c r="R2441" i="7"/>
  <c r="R2442" i="7"/>
  <c r="R2443" i="7"/>
  <c r="R2444" i="7"/>
  <c r="R2445" i="7"/>
  <c r="R2446" i="7"/>
  <c r="R2447" i="7"/>
  <c r="R2448" i="7"/>
  <c r="R2449" i="7"/>
  <c r="R2450" i="7"/>
  <c r="R2451" i="7"/>
  <c r="R2452" i="7"/>
  <c r="R2453" i="7"/>
  <c r="R2454" i="7"/>
  <c r="R2455" i="7"/>
  <c r="R2456" i="7"/>
  <c r="R2457" i="7"/>
  <c r="R2458" i="7"/>
  <c r="R2459" i="7"/>
  <c r="R2460" i="7"/>
  <c r="R2461" i="7"/>
  <c r="R2462" i="7"/>
  <c r="R2463" i="7"/>
  <c r="R2464" i="7"/>
  <c r="R2465" i="7"/>
  <c r="R2466" i="7"/>
  <c r="R2467" i="7"/>
  <c r="R2468" i="7"/>
  <c r="R2469" i="7"/>
  <c r="R2470" i="7"/>
  <c r="R2471" i="7"/>
  <c r="R2472" i="7"/>
  <c r="R2473" i="7"/>
  <c r="R2474" i="7"/>
  <c r="R2475" i="7"/>
  <c r="R2476" i="7"/>
  <c r="R2477" i="7"/>
  <c r="R2478" i="7"/>
  <c r="R2479" i="7"/>
  <c r="R2480" i="7"/>
  <c r="R2481" i="7"/>
  <c r="R2482" i="7"/>
  <c r="R2483" i="7"/>
  <c r="R2484" i="7"/>
  <c r="R2485" i="7"/>
  <c r="R2486" i="7"/>
  <c r="R2487" i="7"/>
  <c r="R2488" i="7"/>
  <c r="R2489" i="7"/>
  <c r="R2490" i="7"/>
  <c r="R2491" i="7"/>
  <c r="R2492" i="7"/>
  <c r="R2493" i="7"/>
  <c r="R2494" i="7"/>
  <c r="R2495" i="7"/>
  <c r="R2496" i="7"/>
  <c r="R2497" i="7"/>
  <c r="R2498" i="7"/>
  <c r="R2499" i="7"/>
  <c r="R2500" i="7"/>
  <c r="R2501" i="7"/>
  <c r="R2502" i="7"/>
  <c r="R2503" i="7"/>
  <c r="R2504" i="7"/>
  <c r="R2505" i="7"/>
  <c r="R2506" i="7"/>
  <c r="R2507" i="7"/>
  <c r="R2508" i="7"/>
  <c r="R2509" i="7"/>
  <c r="R2510" i="7"/>
  <c r="R2511" i="7"/>
  <c r="R2512" i="7"/>
  <c r="R2513" i="7"/>
  <c r="R2514" i="7"/>
  <c r="R2515" i="7"/>
  <c r="R2516" i="7"/>
  <c r="R2517" i="7"/>
  <c r="R2518" i="7"/>
  <c r="R2519" i="7"/>
  <c r="R2520" i="7"/>
  <c r="R2521" i="7"/>
  <c r="R2522" i="7"/>
  <c r="R2523" i="7"/>
  <c r="R2524" i="7"/>
  <c r="R2525" i="7"/>
  <c r="R2526" i="7"/>
  <c r="R2527" i="7"/>
  <c r="R2528" i="7"/>
  <c r="R2529" i="7"/>
  <c r="R2530" i="7"/>
  <c r="R2531" i="7"/>
  <c r="R2532" i="7"/>
  <c r="R2533" i="7"/>
  <c r="R2534" i="7"/>
  <c r="R2535" i="7"/>
  <c r="R2536" i="7"/>
  <c r="R2537" i="7"/>
  <c r="R2538" i="7"/>
  <c r="R2539" i="7"/>
  <c r="R2540" i="7"/>
  <c r="R2541" i="7"/>
  <c r="R2542" i="7"/>
  <c r="R2543" i="7"/>
  <c r="R2544" i="7"/>
  <c r="R2545" i="7"/>
  <c r="R2546" i="7"/>
  <c r="R2547" i="7"/>
  <c r="R2548" i="7"/>
  <c r="R2549" i="7"/>
  <c r="R2550" i="7"/>
  <c r="R2551" i="7"/>
  <c r="R2552" i="7"/>
  <c r="R2553" i="7"/>
  <c r="R2554" i="7"/>
  <c r="R2555" i="7"/>
  <c r="R2556" i="7"/>
  <c r="R2557" i="7"/>
  <c r="R2558" i="7"/>
  <c r="R2559" i="7"/>
  <c r="R2560" i="7"/>
  <c r="R2561" i="7"/>
  <c r="R2562" i="7"/>
  <c r="R2563" i="7"/>
  <c r="R2564" i="7"/>
  <c r="R2565" i="7"/>
  <c r="R2566" i="7"/>
  <c r="R2567" i="7"/>
  <c r="R2568" i="7"/>
  <c r="R2569" i="7"/>
  <c r="R2570" i="7"/>
  <c r="R2571" i="7"/>
  <c r="R2572" i="7"/>
  <c r="R2573" i="7"/>
  <c r="R2574" i="7"/>
  <c r="R2575" i="7"/>
  <c r="R2576" i="7"/>
  <c r="R2577" i="7"/>
  <c r="R2578" i="7"/>
  <c r="R2579" i="7"/>
  <c r="R2580" i="7"/>
  <c r="R2581" i="7"/>
  <c r="R2582" i="7"/>
  <c r="R2583" i="7"/>
  <c r="R2584" i="7"/>
  <c r="R2585" i="7"/>
  <c r="R2586" i="7"/>
  <c r="R2587" i="7"/>
  <c r="R2588" i="7"/>
  <c r="R2589" i="7"/>
  <c r="R2590" i="7"/>
  <c r="R2591" i="7"/>
  <c r="R2592" i="7"/>
  <c r="R2593" i="7"/>
  <c r="R2594" i="7"/>
  <c r="R2595" i="7"/>
  <c r="R2596" i="7"/>
  <c r="R2597" i="7"/>
  <c r="R2598" i="7"/>
  <c r="R2599" i="7"/>
  <c r="R2600" i="7"/>
  <c r="R2601" i="7"/>
  <c r="R2602" i="7"/>
  <c r="R2603" i="7"/>
  <c r="R2604" i="7"/>
  <c r="R2605" i="7"/>
  <c r="R2606" i="7"/>
  <c r="R2607" i="7"/>
  <c r="R2608" i="7"/>
  <c r="R2609" i="7"/>
  <c r="R2610" i="7"/>
  <c r="R2611" i="7"/>
  <c r="R2612" i="7"/>
  <c r="R2613" i="7"/>
  <c r="R2614" i="7"/>
  <c r="R2615" i="7"/>
  <c r="R2616" i="7"/>
  <c r="R2617" i="7"/>
  <c r="R2618" i="7"/>
  <c r="R2619" i="7"/>
  <c r="R2620" i="7"/>
  <c r="R2621" i="7"/>
  <c r="R2622" i="7"/>
  <c r="R2623" i="7"/>
  <c r="R2624" i="7"/>
  <c r="R2625" i="7"/>
  <c r="R2626" i="7"/>
  <c r="R2627" i="7"/>
  <c r="R2628" i="7"/>
  <c r="R2629" i="7"/>
  <c r="R2630" i="7"/>
  <c r="R2631" i="7"/>
  <c r="R2632" i="7"/>
  <c r="R2633" i="7"/>
  <c r="R2634" i="7"/>
  <c r="R2635" i="7"/>
  <c r="R2636" i="7"/>
  <c r="R2637" i="7"/>
  <c r="R2638" i="7"/>
  <c r="R2639" i="7"/>
  <c r="R2640" i="7"/>
  <c r="R2641" i="7"/>
  <c r="R2642" i="7"/>
  <c r="R2643" i="7"/>
  <c r="R2644" i="7"/>
  <c r="R2645" i="7"/>
  <c r="R2646" i="7"/>
  <c r="R2647" i="7"/>
  <c r="R2648" i="7"/>
  <c r="R2649" i="7"/>
  <c r="R2650" i="7"/>
  <c r="R2651" i="7"/>
  <c r="R2652" i="7"/>
  <c r="R2653" i="7"/>
  <c r="R2654" i="7"/>
  <c r="R2655" i="7"/>
  <c r="R2656" i="7"/>
  <c r="R2657" i="7"/>
  <c r="R2658" i="7"/>
  <c r="R2659" i="7"/>
  <c r="R2660" i="7"/>
  <c r="R2661" i="7"/>
  <c r="R2662" i="7"/>
  <c r="R2663" i="7"/>
  <c r="R2664" i="7"/>
  <c r="R2665" i="7"/>
  <c r="R2666" i="7"/>
  <c r="R2667" i="7"/>
  <c r="R2668" i="7"/>
  <c r="R2669" i="7"/>
  <c r="R2670" i="7"/>
  <c r="R2671" i="7"/>
  <c r="R2672" i="7"/>
  <c r="R2673" i="7"/>
  <c r="R2674" i="7"/>
  <c r="R2675" i="7"/>
  <c r="R2676" i="7"/>
  <c r="R2677" i="7"/>
  <c r="R2678" i="7"/>
  <c r="R2679" i="7"/>
  <c r="R2680" i="7"/>
  <c r="R2681" i="7"/>
  <c r="R2682" i="7"/>
  <c r="R2683" i="7"/>
  <c r="R2684" i="7"/>
  <c r="R2685" i="7"/>
  <c r="R2686" i="7"/>
  <c r="R2687" i="7"/>
  <c r="R2688" i="7"/>
  <c r="R2689" i="7"/>
  <c r="R2690" i="7"/>
  <c r="R2691" i="7"/>
  <c r="R2692" i="7"/>
  <c r="R2693" i="7"/>
  <c r="R2694" i="7"/>
  <c r="R2695" i="7"/>
  <c r="R2696" i="7"/>
  <c r="R2697" i="7"/>
  <c r="R2698" i="7"/>
  <c r="R2699" i="7"/>
  <c r="R2700" i="7"/>
  <c r="R2701" i="7"/>
  <c r="R2702" i="7"/>
  <c r="R2703" i="7"/>
  <c r="R2704" i="7"/>
  <c r="R2705" i="7"/>
  <c r="R2706" i="7"/>
  <c r="R2707" i="7"/>
  <c r="R2708" i="7"/>
  <c r="R2709" i="7"/>
  <c r="R2710" i="7"/>
  <c r="R2711" i="7"/>
  <c r="R2712" i="7"/>
  <c r="R2713" i="7"/>
  <c r="R2714" i="7"/>
  <c r="R2715" i="7"/>
  <c r="R2716" i="7"/>
  <c r="R2717" i="7"/>
  <c r="R2718" i="7"/>
  <c r="R2719" i="7"/>
  <c r="R2720" i="7"/>
  <c r="R2721" i="7"/>
  <c r="R2722" i="7"/>
  <c r="R2723" i="7"/>
  <c r="R2724" i="7"/>
  <c r="R2725" i="7"/>
  <c r="R2726" i="7"/>
  <c r="R2727" i="7"/>
  <c r="R2728" i="7"/>
  <c r="R2729" i="7"/>
  <c r="R2730" i="7"/>
  <c r="R2731" i="7"/>
  <c r="R2732" i="7"/>
  <c r="R2733" i="7"/>
  <c r="R2734" i="7"/>
  <c r="R2735" i="7"/>
  <c r="R2736" i="7"/>
  <c r="R2737" i="7"/>
  <c r="R2738" i="7"/>
  <c r="R2739" i="7"/>
  <c r="R2740" i="7"/>
  <c r="R2741" i="7"/>
  <c r="R2742" i="7"/>
  <c r="R2743" i="7"/>
  <c r="R2744" i="7"/>
  <c r="R2745" i="7"/>
  <c r="R2746" i="7"/>
  <c r="R2747" i="7"/>
  <c r="R2748" i="7"/>
  <c r="R2749" i="7"/>
  <c r="R2750" i="7"/>
  <c r="R2751" i="7"/>
  <c r="R2752" i="7"/>
  <c r="R2753" i="7"/>
  <c r="R2754" i="7"/>
  <c r="R2755" i="7"/>
  <c r="R2756" i="7"/>
  <c r="R2757" i="7"/>
  <c r="R2758" i="7"/>
  <c r="R2759" i="7"/>
  <c r="R2760" i="7"/>
  <c r="R2761" i="7"/>
  <c r="R2762" i="7"/>
  <c r="R2763" i="7"/>
  <c r="R2764" i="7"/>
  <c r="R2765" i="7"/>
  <c r="R2766" i="7"/>
  <c r="R2767" i="7"/>
  <c r="R2768" i="7"/>
  <c r="R2769" i="7"/>
  <c r="R2770" i="7"/>
  <c r="R2771" i="7"/>
  <c r="R2772" i="7"/>
  <c r="R2773" i="7"/>
  <c r="R2774" i="7"/>
  <c r="R2775" i="7"/>
  <c r="R2776" i="7"/>
  <c r="R2777" i="7"/>
  <c r="R2778" i="7"/>
  <c r="R2779" i="7"/>
  <c r="R2780" i="7"/>
  <c r="R2781" i="7"/>
  <c r="R2782" i="7"/>
  <c r="R2783" i="7"/>
  <c r="R2784" i="7"/>
  <c r="R2785" i="7"/>
  <c r="R2786" i="7"/>
  <c r="R2787" i="7"/>
  <c r="R2788" i="7"/>
  <c r="R2789" i="7"/>
  <c r="R2790" i="7"/>
  <c r="R2791" i="7"/>
  <c r="R2792" i="7"/>
  <c r="R2793" i="7"/>
  <c r="R2794" i="7"/>
  <c r="R2795" i="7"/>
  <c r="R2796" i="7"/>
  <c r="R2797" i="7"/>
  <c r="R2798" i="7"/>
  <c r="R2799" i="7"/>
  <c r="R2800" i="7"/>
  <c r="R2801" i="7"/>
  <c r="R2802" i="7"/>
  <c r="R2803" i="7"/>
  <c r="R2804" i="7"/>
  <c r="R2805" i="7"/>
  <c r="R2806" i="7"/>
  <c r="R2807" i="7"/>
  <c r="R2808" i="7"/>
  <c r="R2809" i="7"/>
  <c r="R2810" i="7"/>
  <c r="R2811" i="7"/>
  <c r="R2812" i="7"/>
  <c r="R2813" i="7"/>
  <c r="R2814" i="7"/>
  <c r="R2815" i="7"/>
  <c r="R2816" i="7"/>
  <c r="R2817" i="7"/>
  <c r="R2818" i="7"/>
  <c r="R2819" i="7"/>
  <c r="R2820" i="7"/>
  <c r="R2821" i="7"/>
  <c r="R2822" i="7"/>
  <c r="R2823" i="7"/>
  <c r="R2824" i="7"/>
  <c r="R2825" i="7"/>
  <c r="R2826" i="7"/>
  <c r="R2827" i="7"/>
  <c r="R2828" i="7"/>
  <c r="R2829" i="7"/>
  <c r="R2830" i="7"/>
  <c r="R2831" i="7"/>
  <c r="R2832" i="7"/>
  <c r="R2833" i="7"/>
  <c r="R2834" i="7"/>
  <c r="R2835" i="7"/>
  <c r="R2836" i="7"/>
  <c r="R2837" i="7"/>
  <c r="R2838" i="7"/>
  <c r="R2839" i="7"/>
  <c r="R2840" i="7"/>
  <c r="R2841" i="7"/>
  <c r="R2842" i="7"/>
  <c r="R2843" i="7"/>
  <c r="R2844" i="7"/>
  <c r="R2845" i="7"/>
  <c r="R2846" i="7"/>
  <c r="R2847" i="7"/>
  <c r="R2848" i="7"/>
  <c r="R2849" i="7"/>
  <c r="R2850" i="7"/>
  <c r="R2851" i="7"/>
  <c r="R2852" i="7"/>
  <c r="R2853" i="7"/>
  <c r="R2854" i="7"/>
  <c r="R2855" i="7"/>
  <c r="R2856" i="7"/>
  <c r="R2857" i="7"/>
  <c r="R2858" i="7"/>
  <c r="R2859" i="7"/>
  <c r="R2860" i="7"/>
  <c r="R2861" i="7"/>
  <c r="R2862" i="7"/>
  <c r="R2863" i="7"/>
  <c r="R2864" i="7"/>
  <c r="R2865" i="7"/>
  <c r="R2866" i="7"/>
  <c r="R2867" i="7"/>
  <c r="R2868" i="7"/>
  <c r="R2869" i="7"/>
  <c r="R2870" i="7"/>
  <c r="R2871" i="7"/>
  <c r="R2872" i="7"/>
  <c r="R2873" i="7"/>
  <c r="R2874" i="7"/>
  <c r="R2875" i="7"/>
  <c r="R2876" i="7"/>
  <c r="R2877" i="7"/>
  <c r="R2878" i="7"/>
  <c r="R2879" i="7"/>
  <c r="R2880" i="7"/>
  <c r="R2881" i="7"/>
  <c r="R2882" i="7"/>
  <c r="R2883" i="7"/>
  <c r="R2884" i="7"/>
  <c r="R2885" i="7"/>
  <c r="R2886" i="7"/>
  <c r="R2887" i="7"/>
  <c r="R2888" i="7"/>
  <c r="R2889" i="7"/>
  <c r="R2890" i="7"/>
  <c r="R2891" i="7"/>
  <c r="R2892" i="7"/>
  <c r="R2893" i="7"/>
  <c r="R2894" i="7"/>
  <c r="R2895" i="7"/>
  <c r="R2896" i="7"/>
  <c r="R2897" i="7"/>
  <c r="R2898" i="7"/>
  <c r="R2899" i="7"/>
  <c r="R2900" i="7"/>
  <c r="R2901" i="7"/>
  <c r="R2902" i="7"/>
  <c r="R2903" i="7"/>
  <c r="R2904" i="7"/>
  <c r="R2905" i="7"/>
  <c r="R2906" i="7"/>
  <c r="R2907" i="7"/>
  <c r="R2908" i="7"/>
  <c r="R2909" i="7"/>
  <c r="R2910" i="7"/>
  <c r="R2911" i="7"/>
  <c r="R2912" i="7"/>
  <c r="R2913" i="7"/>
  <c r="R2914" i="7"/>
  <c r="R2915" i="7"/>
  <c r="R2916" i="7"/>
  <c r="R2917" i="7"/>
  <c r="R2918" i="7"/>
  <c r="R2919" i="7"/>
  <c r="R2920" i="7"/>
  <c r="R2921" i="7"/>
  <c r="R2922" i="7"/>
  <c r="R2923" i="7"/>
  <c r="R2924" i="7"/>
  <c r="R2925" i="7"/>
  <c r="R2926" i="7"/>
  <c r="R2927" i="7"/>
  <c r="R2928" i="7"/>
  <c r="R2929" i="7"/>
  <c r="R2930" i="7"/>
  <c r="R2931" i="7"/>
  <c r="R2932" i="7"/>
  <c r="R2933" i="7"/>
  <c r="R2934" i="7"/>
  <c r="R2935" i="7"/>
  <c r="R2936" i="7"/>
  <c r="R2937" i="7"/>
  <c r="R2938" i="7"/>
  <c r="R2939" i="7"/>
  <c r="R2940" i="7"/>
  <c r="R2941" i="7"/>
  <c r="R2942" i="7"/>
  <c r="R2943" i="7"/>
  <c r="R2944" i="7"/>
  <c r="R2945" i="7"/>
  <c r="R2946" i="7"/>
  <c r="R2947" i="7"/>
  <c r="R2948" i="7"/>
  <c r="R2949" i="7"/>
  <c r="R2950" i="7"/>
  <c r="R2951" i="7"/>
  <c r="R2952" i="7"/>
  <c r="R2953" i="7"/>
  <c r="R2954" i="7"/>
  <c r="R2955" i="7"/>
  <c r="R2956" i="7"/>
  <c r="R2957" i="7"/>
  <c r="R2958" i="7"/>
  <c r="R2959" i="7"/>
  <c r="R2960" i="7"/>
  <c r="R2961" i="7"/>
  <c r="R2962" i="7"/>
  <c r="R2963" i="7"/>
  <c r="R2964" i="7"/>
  <c r="R2965" i="7"/>
  <c r="R2966" i="7"/>
  <c r="R2967" i="7"/>
  <c r="R2968" i="7"/>
  <c r="R2969" i="7"/>
  <c r="R2970" i="7"/>
  <c r="R2971" i="7"/>
  <c r="R2972" i="7"/>
  <c r="R2973" i="7"/>
  <c r="R2974" i="7"/>
  <c r="R2975" i="7"/>
  <c r="R2976" i="7"/>
  <c r="R2977" i="7"/>
  <c r="R2978" i="7"/>
  <c r="R2979" i="7"/>
  <c r="R2980" i="7"/>
  <c r="R2981" i="7"/>
  <c r="R2982" i="7"/>
  <c r="R2983" i="7"/>
  <c r="R2984" i="7"/>
  <c r="R2985" i="7"/>
  <c r="R2986" i="7"/>
  <c r="R2987" i="7"/>
  <c r="R2988" i="7"/>
  <c r="R2989" i="7"/>
  <c r="R2990" i="7"/>
  <c r="R2991" i="7"/>
  <c r="R2992" i="7"/>
  <c r="R2993" i="7"/>
  <c r="R2994" i="7"/>
  <c r="R2995" i="7"/>
  <c r="R2996" i="7"/>
  <c r="R2997" i="7"/>
  <c r="R2998" i="7"/>
  <c r="R2999" i="7"/>
  <c r="R3000" i="7"/>
  <c r="R2" i="7"/>
  <c r="Q1185" i="3"/>
  <c r="Q1186" i="3"/>
  <c r="Q1187" i="3"/>
  <c r="Q1188" i="3"/>
  <c r="Q1992" i="3"/>
  <c r="Q2075" i="3"/>
  <c r="Q2275" i="3"/>
  <c r="Q2844" i="3"/>
  <c r="Q2845" i="3"/>
  <c r="Q2846" i="3"/>
  <c r="Q2856" i="3"/>
  <c r="Q2857" i="3"/>
  <c r="Q2858" i="3"/>
  <c r="Q2859" i="3"/>
  <c r="Q2860" i="3"/>
  <c r="Q2861" i="3"/>
  <c r="Q2862" i="3"/>
  <c r="Q2863" i="3"/>
  <c r="Q2864" i="3"/>
  <c r="Q2865" i="3"/>
  <c r="Q2866" i="3"/>
  <c r="Q2867" i="3"/>
  <c r="Q2868" i="3"/>
  <c r="Q2869" i="3"/>
  <c r="Q2870" i="3"/>
  <c r="Q2871" i="3"/>
  <c r="Q2872" i="3"/>
  <c r="Q2873" i="3"/>
  <c r="Q2874" i="3"/>
  <c r="Q2875" i="3"/>
  <c r="Q2876" i="3"/>
  <c r="Q2877" i="3"/>
  <c r="Q2878" i="3"/>
  <c r="Q2879" i="3"/>
  <c r="Q2880" i="3"/>
  <c r="Q2881" i="3"/>
  <c r="Q2882" i="3"/>
  <c r="Q2883" i="3"/>
  <c r="Q2884" i="3"/>
  <c r="Q2885" i="3"/>
  <c r="Q2886" i="3"/>
  <c r="Q2887" i="3"/>
  <c r="Q2888" i="3"/>
  <c r="Q2889" i="3"/>
  <c r="Q2890" i="3"/>
  <c r="Q2891" i="3"/>
  <c r="Q2892" i="3"/>
  <c r="Q2893" i="3"/>
  <c r="Q2894" i="3"/>
  <c r="Q2895" i="3"/>
  <c r="Q2896" i="3"/>
  <c r="Q2897" i="3"/>
  <c r="Q2898" i="3"/>
  <c r="Q2899" i="3"/>
  <c r="Q2900" i="3"/>
  <c r="Q2901" i="3"/>
  <c r="Q2902" i="3"/>
  <c r="Q2903" i="3"/>
  <c r="Q2904" i="3"/>
  <c r="Q2905" i="3"/>
  <c r="Q2906" i="3"/>
  <c r="Q2907" i="3"/>
  <c r="Q2908" i="3"/>
  <c r="Q2909" i="3"/>
  <c r="Q2910" i="3"/>
  <c r="Q2911" i="3"/>
  <c r="Q2912" i="3"/>
  <c r="Q2913" i="3"/>
  <c r="Q2914" i="3"/>
  <c r="Q2915" i="3"/>
  <c r="Q2916" i="3"/>
  <c r="Q2917" i="3"/>
  <c r="Q2918" i="3"/>
  <c r="Q2919" i="3"/>
  <c r="Q2920" i="3"/>
  <c r="Q2921" i="3"/>
  <c r="Q2922" i="3"/>
  <c r="Q2923" i="3"/>
  <c r="Q2924" i="3"/>
  <c r="Q2925" i="3"/>
  <c r="Q2926" i="3"/>
  <c r="Q2927" i="3"/>
  <c r="Q2928" i="3"/>
  <c r="Q2929" i="3"/>
  <c r="Q2930" i="3"/>
  <c r="Q2931" i="3"/>
  <c r="Q2932" i="3"/>
  <c r="Q2933" i="3"/>
  <c r="Q2934" i="3"/>
  <c r="Q2935" i="3"/>
  <c r="Q2936" i="3"/>
  <c r="Q2937" i="3"/>
  <c r="Q2938" i="3"/>
  <c r="Q2939" i="3"/>
  <c r="Q2940" i="3"/>
  <c r="Q2941" i="3"/>
  <c r="Q2942" i="3"/>
  <c r="Q2943" i="3"/>
  <c r="Q2944" i="3"/>
  <c r="Q2945" i="3"/>
  <c r="Q2946" i="3"/>
  <c r="Q2947" i="3"/>
  <c r="Q2948" i="3"/>
  <c r="Q2949" i="3"/>
  <c r="Q2950" i="3"/>
  <c r="Q2951" i="3"/>
  <c r="Q2952" i="3"/>
  <c r="Q2953" i="3"/>
  <c r="Q2954" i="3"/>
  <c r="Q2955" i="3"/>
  <c r="Q2956" i="3"/>
  <c r="Q2957" i="3"/>
  <c r="Q2958" i="3"/>
  <c r="Q2959" i="3"/>
  <c r="Q2960" i="3"/>
  <c r="Q2961" i="3"/>
  <c r="Q2962" i="3"/>
  <c r="Q2963" i="3"/>
  <c r="Q2964" i="3"/>
  <c r="Q2965" i="3"/>
  <c r="Q2966" i="3"/>
  <c r="Q2967" i="3"/>
  <c r="Q2968" i="3"/>
  <c r="Q2969" i="3"/>
  <c r="Q2970" i="3"/>
  <c r="Q2971" i="3"/>
  <c r="Q2972" i="3"/>
  <c r="Q2973" i="3"/>
  <c r="Q2974" i="3"/>
  <c r="Q2975" i="3"/>
  <c r="Q2976" i="3"/>
  <c r="Q2977" i="3"/>
  <c r="Q2978" i="3"/>
  <c r="Q2979" i="3"/>
  <c r="Q2980" i="3"/>
  <c r="Q2981" i="3"/>
  <c r="Q2982" i="3"/>
  <c r="Q2983" i="3"/>
  <c r="Q2984" i="3"/>
  <c r="Q2985" i="3"/>
  <c r="Q2986" i="3"/>
  <c r="Q2987" i="3"/>
  <c r="Q2988" i="3"/>
  <c r="Q2989" i="3"/>
  <c r="Q2990" i="3"/>
  <c r="Q2991" i="3"/>
  <c r="Q2992" i="3"/>
  <c r="Q2993" i="3"/>
  <c r="Q2994" i="3"/>
  <c r="Q2995" i="3"/>
  <c r="Q2996" i="3"/>
  <c r="Q2997" i="3"/>
  <c r="Q2998" i="3"/>
  <c r="Q2999" i="3"/>
  <c r="Q3000" i="3"/>
  <c r="R3" i="3"/>
  <c r="Q3" i="3" s="1"/>
  <c r="R4" i="3"/>
  <c r="Q4" i="3" s="1"/>
  <c r="R5" i="3"/>
  <c r="Q5" i="3" s="1"/>
  <c r="R6" i="3"/>
  <c r="Q6" i="3" s="1"/>
  <c r="R7" i="3"/>
  <c r="Q7" i="3" s="1"/>
  <c r="R8" i="3"/>
  <c r="Q8" i="3" s="1"/>
  <c r="R9" i="3"/>
  <c r="Q9" i="3" s="1"/>
  <c r="R10" i="3"/>
  <c r="Q10" i="3" s="1"/>
  <c r="R11" i="3"/>
  <c r="Q11" i="3" s="1"/>
  <c r="R12" i="3"/>
  <c r="Q12" i="3" s="1"/>
  <c r="R13" i="3"/>
  <c r="Q13" i="3" s="1"/>
  <c r="R14" i="3"/>
  <c r="Q14" i="3" s="1"/>
  <c r="R15" i="3"/>
  <c r="Q15" i="3" s="1"/>
  <c r="R16" i="3"/>
  <c r="Q16" i="3" s="1"/>
  <c r="R17" i="3"/>
  <c r="Q17" i="3" s="1"/>
  <c r="R18" i="3"/>
  <c r="Q18" i="3" s="1"/>
  <c r="R19" i="3"/>
  <c r="Q19" i="3" s="1"/>
  <c r="R20" i="3"/>
  <c r="Q20" i="3" s="1"/>
  <c r="R21" i="3"/>
  <c r="Q21" i="3" s="1"/>
  <c r="R22" i="3"/>
  <c r="Q22" i="3" s="1"/>
  <c r="R23" i="3"/>
  <c r="Q23" i="3" s="1"/>
  <c r="R24" i="3"/>
  <c r="Q24" i="3" s="1"/>
  <c r="R25" i="3"/>
  <c r="Q25" i="3" s="1"/>
  <c r="R26" i="3"/>
  <c r="Q26" i="3" s="1"/>
  <c r="R27" i="3"/>
  <c r="Q27" i="3" s="1"/>
  <c r="R28" i="3"/>
  <c r="Q28" i="3" s="1"/>
  <c r="R29" i="3"/>
  <c r="Q29" i="3" s="1"/>
  <c r="R30" i="3"/>
  <c r="Q30" i="3" s="1"/>
  <c r="R31" i="3"/>
  <c r="Q31" i="3" s="1"/>
  <c r="R32" i="3"/>
  <c r="Q32" i="3" s="1"/>
  <c r="R33" i="3"/>
  <c r="Q33" i="3" s="1"/>
  <c r="R34" i="3"/>
  <c r="Q34" i="3" s="1"/>
  <c r="R35" i="3"/>
  <c r="Q35" i="3" s="1"/>
  <c r="R36" i="3"/>
  <c r="Q36" i="3" s="1"/>
  <c r="R37" i="3"/>
  <c r="Q37" i="3" s="1"/>
  <c r="R38" i="3"/>
  <c r="Q38" i="3" s="1"/>
  <c r="R39" i="3"/>
  <c r="Q39" i="3" s="1"/>
  <c r="R40" i="3"/>
  <c r="Q40" i="3" s="1"/>
  <c r="R41" i="3"/>
  <c r="Q41" i="3" s="1"/>
  <c r="R42" i="3"/>
  <c r="Q42" i="3" s="1"/>
  <c r="R43" i="3"/>
  <c r="Q43" i="3" s="1"/>
  <c r="R44" i="3"/>
  <c r="Q44" i="3" s="1"/>
  <c r="R45" i="3"/>
  <c r="Q45" i="3" s="1"/>
  <c r="R46" i="3"/>
  <c r="Q46" i="3" s="1"/>
  <c r="R47" i="3"/>
  <c r="Q47" i="3" s="1"/>
  <c r="R48" i="3"/>
  <c r="Q48" i="3" s="1"/>
  <c r="R49" i="3"/>
  <c r="Q49" i="3" s="1"/>
  <c r="R50" i="3"/>
  <c r="Q50" i="3" s="1"/>
  <c r="R51" i="3"/>
  <c r="Q51" i="3" s="1"/>
  <c r="R52" i="3"/>
  <c r="Q52" i="3" s="1"/>
  <c r="R53" i="3"/>
  <c r="Q53" i="3" s="1"/>
  <c r="R54" i="3"/>
  <c r="Q54" i="3" s="1"/>
  <c r="R55" i="3"/>
  <c r="Q55" i="3" s="1"/>
  <c r="R56" i="3"/>
  <c r="Q56" i="3" s="1"/>
  <c r="R57" i="3"/>
  <c r="Q57" i="3" s="1"/>
  <c r="R58" i="3"/>
  <c r="Q58" i="3" s="1"/>
  <c r="R59" i="3"/>
  <c r="Q59" i="3" s="1"/>
  <c r="R60" i="3"/>
  <c r="Q60" i="3" s="1"/>
  <c r="R61" i="3"/>
  <c r="Q61" i="3" s="1"/>
  <c r="R62" i="3"/>
  <c r="Q62" i="3" s="1"/>
  <c r="R63" i="3"/>
  <c r="Q63" i="3" s="1"/>
  <c r="R64" i="3"/>
  <c r="Q64" i="3" s="1"/>
  <c r="R65" i="3"/>
  <c r="Q65" i="3" s="1"/>
  <c r="R66" i="3"/>
  <c r="Q66" i="3" s="1"/>
  <c r="R67" i="3"/>
  <c r="Q67" i="3" s="1"/>
  <c r="R68" i="3"/>
  <c r="Q68" i="3" s="1"/>
  <c r="R69" i="3"/>
  <c r="Q69" i="3" s="1"/>
  <c r="R70" i="3"/>
  <c r="Q70" i="3" s="1"/>
  <c r="R71" i="3"/>
  <c r="Q71" i="3" s="1"/>
  <c r="R72" i="3"/>
  <c r="Q72" i="3" s="1"/>
  <c r="R73" i="3"/>
  <c r="Q73" i="3" s="1"/>
  <c r="R74" i="3"/>
  <c r="Q74" i="3" s="1"/>
  <c r="R75" i="3"/>
  <c r="Q75" i="3" s="1"/>
  <c r="R76" i="3"/>
  <c r="Q76" i="3" s="1"/>
  <c r="R77" i="3"/>
  <c r="Q77" i="3" s="1"/>
  <c r="R78" i="3"/>
  <c r="Q78" i="3" s="1"/>
  <c r="R79" i="3"/>
  <c r="Q79" i="3" s="1"/>
  <c r="R80" i="3"/>
  <c r="Q80" i="3" s="1"/>
  <c r="R81" i="3"/>
  <c r="Q81" i="3" s="1"/>
  <c r="R82" i="3"/>
  <c r="Q82" i="3" s="1"/>
  <c r="R83" i="3"/>
  <c r="Q83" i="3" s="1"/>
  <c r="R84" i="3"/>
  <c r="Q84" i="3" s="1"/>
  <c r="R85" i="3"/>
  <c r="Q85" i="3" s="1"/>
  <c r="R86" i="3"/>
  <c r="Q86" i="3" s="1"/>
  <c r="R87" i="3"/>
  <c r="Q87" i="3" s="1"/>
  <c r="R88" i="3"/>
  <c r="Q88" i="3" s="1"/>
  <c r="R89" i="3"/>
  <c r="Q89" i="3" s="1"/>
  <c r="R90" i="3"/>
  <c r="Q90" i="3" s="1"/>
  <c r="R91" i="3"/>
  <c r="Q91" i="3" s="1"/>
  <c r="R92" i="3"/>
  <c r="Q92" i="3" s="1"/>
  <c r="R93" i="3"/>
  <c r="Q93" i="3" s="1"/>
  <c r="R94" i="3"/>
  <c r="Q94" i="3" s="1"/>
  <c r="R95" i="3"/>
  <c r="Q95" i="3" s="1"/>
  <c r="R96" i="3"/>
  <c r="Q96" i="3" s="1"/>
  <c r="R97" i="3"/>
  <c r="Q97" i="3" s="1"/>
  <c r="R98" i="3"/>
  <c r="Q98" i="3" s="1"/>
  <c r="R99" i="3"/>
  <c r="Q99" i="3" s="1"/>
  <c r="R100" i="3"/>
  <c r="Q100" i="3" s="1"/>
  <c r="R101" i="3"/>
  <c r="Q101" i="3" s="1"/>
  <c r="R102" i="3"/>
  <c r="Q102" i="3" s="1"/>
  <c r="R103" i="3"/>
  <c r="Q103" i="3" s="1"/>
  <c r="R104" i="3"/>
  <c r="Q104" i="3" s="1"/>
  <c r="R105" i="3"/>
  <c r="Q105" i="3" s="1"/>
  <c r="R106" i="3"/>
  <c r="Q106" i="3" s="1"/>
  <c r="R107" i="3"/>
  <c r="Q107" i="3" s="1"/>
  <c r="R108" i="3"/>
  <c r="Q108" i="3" s="1"/>
  <c r="R109" i="3"/>
  <c r="Q109" i="3" s="1"/>
  <c r="R110" i="3"/>
  <c r="Q110" i="3" s="1"/>
  <c r="R111" i="3"/>
  <c r="Q111" i="3" s="1"/>
  <c r="R112" i="3"/>
  <c r="Q112" i="3" s="1"/>
  <c r="R113" i="3"/>
  <c r="Q113" i="3" s="1"/>
  <c r="R114" i="3"/>
  <c r="Q114" i="3" s="1"/>
  <c r="R115" i="3"/>
  <c r="Q115" i="3" s="1"/>
  <c r="R116" i="3"/>
  <c r="Q116" i="3" s="1"/>
  <c r="R117" i="3"/>
  <c r="Q117" i="3" s="1"/>
  <c r="R118" i="3"/>
  <c r="Q118" i="3" s="1"/>
  <c r="R119" i="3"/>
  <c r="Q119" i="3" s="1"/>
  <c r="R120" i="3"/>
  <c r="Q120" i="3" s="1"/>
  <c r="R121" i="3"/>
  <c r="Q121" i="3" s="1"/>
  <c r="R122" i="3"/>
  <c r="Q122" i="3" s="1"/>
  <c r="R123" i="3"/>
  <c r="Q123" i="3" s="1"/>
  <c r="R124" i="3"/>
  <c r="Q124" i="3" s="1"/>
  <c r="R125" i="3"/>
  <c r="Q125" i="3" s="1"/>
  <c r="R126" i="3"/>
  <c r="Q126" i="3" s="1"/>
  <c r="R127" i="3"/>
  <c r="Q127" i="3" s="1"/>
  <c r="R128" i="3"/>
  <c r="Q128" i="3" s="1"/>
  <c r="R129" i="3"/>
  <c r="Q129" i="3" s="1"/>
  <c r="R130" i="3"/>
  <c r="Q130" i="3" s="1"/>
  <c r="R131" i="3"/>
  <c r="Q131" i="3" s="1"/>
  <c r="R132" i="3"/>
  <c r="Q132" i="3" s="1"/>
  <c r="R133" i="3"/>
  <c r="Q133" i="3" s="1"/>
  <c r="R134" i="3"/>
  <c r="Q134" i="3" s="1"/>
  <c r="R135" i="3"/>
  <c r="Q135" i="3" s="1"/>
  <c r="R136" i="3"/>
  <c r="Q136" i="3" s="1"/>
  <c r="R137" i="3"/>
  <c r="Q137" i="3" s="1"/>
  <c r="R138" i="3"/>
  <c r="Q138" i="3" s="1"/>
  <c r="R139" i="3"/>
  <c r="Q139" i="3" s="1"/>
  <c r="R140" i="3"/>
  <c r="Q140" i="3" s="1"/>
  <c r="R141" i="3"/>
  <c r="Q141" i="3" s="1"/>
  <c r="R142" i="3"/>
  <c r="Q142" i="3" s="1"/>
  <c r="R143" i="3"/>
  <c r="Q143" i="3" s="1"/>
  <c r="R144" i="3"/>
  <c r="Q144" i="3" s="1"/>
  <c r="R145" i="3"/>
  <c r="Q145" i="3" s="1"/>
  <c r="R146" i="3"/>
  <c r="Q146" i="3" s="1"/>
  <c r="R147" i="3"/>
  <c r="Q147" i="3" s="1"/>
  <c r="R148" i="3"/>
  <c r="Q148" i="3" s="1"/>
  <c r="R149" i="3"/>
  <c r="Q149" i="3" s="1"/>
  <c r="R150" i="3"/>
  <c r="Q150" i="3" s="1"/>
  <c r="R151" i="3"/>
  <c r="Q151" i="3" s="1"/>
  <c r="R152" i="3"/>
  <c r="Q152" i="3" s="1"/>
  <c r="R153" i="3"/>
  <c r="Q153" i="3" s="1"/>
  <c r="R154" i="3"/>
  <c r="Q154" i="3" s="1"/>
  <c r="R155" i="3"/>
  <c r="Q155" i="3" s="1"/>
  <c r="R156" i="3"/>
  <c r="Q156" i="3" s="1"/>
  <c r="R157" i="3"/>
  <c r="Q157" i="3" s="1"/>
  <c r="R158" i="3"/>
  <c r="Q158" i="3" s="1"/>
  <c r="R159" i="3"/>
  <c r="Q159" i="3" s="1"/>
  <c r="R160" i="3"/>
  <c r="Q160" i="3" s="1"/>
  <c r="R161" i="3"/>
  <c r="Q161" i="3" s="1"/>
  <c r="R162" i="3"/>
  <c r="Q162" i="3" s="1"/>
  <c r="R163" i="3"/>
  <c r="Q163" i="3" s="1"/>
  <c r="R164" i="3"/>
  <c r="Q164" i="3" s="1"/>
  <c r="R165" i="3"/>
  <c r="Q165" i="3" s="1"/>
  <c r="R166" i="3"/>
  <c r="Q166" i="3" s="1"/>
  <c r="R167" i="3"/>
  <c r="Q167" i="3" s="1"/>
  <c r="R168" i="3"/>
  <c r="Q168" i="3" s="1"/>
  <c r="R169" i="3"/>
  <c r="Q169" i="3" s="1"/>
  <c r="R170" i="3"/>
  <c r="Q170" i="3" s="1"/>
  <c r="R171" i="3"/>
  <c r="Q171" i="3" s="1"/>
  <c r="R172" i="3"/>
  <c r="Q172" i="3" s="1"/>
  <c r="R173" i="3"/>
  <c r="Q173" i="3" s="1"/>
  <c r="R174" i="3"/>
  <c r="Q174" i="3" s="1"/>
  <c r="R175" i="3"/>
  <c r="Q175" i="3" s="1"/>
  <c r="R176" i="3"/>
  <c r="Q176" i="3" s="1"/>
  <c r="R177" i="3"/>
  <c r="Q177" i="3" s="1"/>
  <c r="R178" i="3"/>
  <c r="Q178" i="3" s="1"/>
  <c r="R179" i="3"/>
  <c r="Q179" i="3" s="1"/>
  <c r="R180" i="3"/>
  <c r="Q180" i="3" s="1"/>
  <c r="R181" i="3"/>
  <c r="Q181" i="3" s="1"/>
  <c r="R182" i="3"/>
  <c r="Q182" i="3" s="1"/>
  <c r="R183" i="3"/>
  <c r="Q183" i="3" s="1"/>
  <c r="R184" i="3"/>
  <c r="Q184" i="3" s="1"/>
  <c r="R185" i="3"/>
  <c r="Q185" i="3" s="1"/>
  <c r="R186" i="3"/>
  <c r="Q186" i="3" s="1"/>
  <c r="R187" i="3"/>
  <c r="Q187" i="3" s="1"/>
  <c r="R188" i="3"/>
  <c r="Q188" i="3" s="1"/>
  <c r="R189" i="3"/>
  <c r="Q189" i="3" s="1"/>
  <c r="R190" i="3"/>
  <c r="Q190" i="3" s="1"/>
  <c r="R191" i="3"/>
  <c r="Q191" i="3" s="1"/>
  <c r="R192" i="3"/>
  <c r="Q192" i="3" s="1"/>
  <c r="R193" i="3"/>
  <c r="Q193" i="3" s="1"/>
  <c r="R194" i="3"/>
  <c r="Q194" i="3" s="1"/>
  <c r="R195" i="3"/>
  <c r="Q195" i="3" s="1"/>
  <c r="R196" i="3"/>
  <c r="Q196" i="3" s="1"/>
  <c r="R197" i="3"/>
  <c r="Q197" i="3" s="1"/>
  <c r="R198" i="3"/>
  <c r="Q198" i="3" s="1"/>
  <c r="R199" i="3"/>
  <c r="Q199" i="3" s="1"/>
  <c r="R200" i="3"/>
  <c r="Q200" i="3" s="1"/>
  <c r="R201" i="3"/>
  <c r="Q201" i="3" s="1"/>
  <c r="R202" i="3"/>
  <c r="Q202" i="3" s="1"/>
  <c r="R203" i="3"/>
  <c r="Q203" i="3" s="1"/>
  <c r="R204" i="3"/>
  <c r="Q204" i="3" s="1"/>
  <c r="R205" i="3"/>
  <c r="Q205" i="3" s="1"/>
  <c r="R206" i="3"/>
  <c r="Q206" i="3" s="1"/>
  <c r="R207" i="3"/>
  <c r="Q207" i="3" s="1"/>
  <c r="R208" i="3"/>
  <c r="Q208" i="3" s="1"/>
  <c r="R209" i="3"/>
  <c r="Q209" i="3" s="1"/>
  <c r="R210" i="3"/>
  <c r="Q210" i="3" s="1"/>
  <c r="R211" i="3"/>
  <c r="Q211" i="3" s="1"/>
  <c r="R212" i="3"/>
  <c r="Q212" i="3" s="1"/>
  <c r="R213" i="3"/>
  <c r="Q213" i="3" s="1"/>
  <c r="R214" i="3"/>
  <c r="Q214" i="3" s="1"/>
  <c r="R215" i="3"/>
  <c r="Q215" i="3" s="1"/>
  <c r="R216" i="3"/>
  <c r="Q216" i="3" s="1"/>
  <c r="R217" i="3"/>
  <c r="Q217" i="3" s="1"/>
  <c r="R218" i="3"/>
  <c r="Q218" i="3" s="1"/>
  <c r="R219" i="3"/>
  <c r="Q219" i="3" s="1"/>
  <c r="R220" i="3"/>
  <c r="Q220" i="3" s="1"/>
  <c r="R221" i="3"/>
  <c r="Q221" i="3" s="1"/>
  <c r="R222" i="3"/>
  <c r="Q222" i="3" s="1"/>
  <c r="R223" i="3"/>
  <c r="Q223" i="3" s="1"/>
  <c r="R224" i="3"/>
  <c r="Q224" i="3" s="1"/>
  <c r="R225" i="3"/>
  <c r="Q225" i="3" s="1"/>
  <c r="R226" i="3"/>
  <c r="Q226" i="3" s="1"/>
  <c r="R227" i="3"/>
  <c r="Q227" i="3" s="1"/>
  <c r="R228" i="3"/>
  <c r="Q228" i="3" s="1"/>
  <c r="R229" i="3"/>
  <c r="Q229" i="3" s="1"/>
  <c r="R230" i="3"/>
  <c r="Q230" i="3" s="1"/>
  <c r="R231" i="3"/>
  <c r="Q231" i="3" s="1"/>
  <c r="R232" i="3"/>
  <c r="Q232" i="3" s="1"/>
  <c r="R233" i="3"/>
  <c r="Q233" i="3" s="1"/>
  <c r="R234" i="3"/>
  <c r="Q234" i="3" s="1"/>
  <c r="R235" i="3"/>
  <c r="Q235" i="3" s="1"/>
  <c r="R236" i="3"/>
  <c r="Q236" i="3" s="1"/>
  <c r="R237" i="3"/>
  <c r="Q237" i="3" s="1"/>
  <c r="R238" i="3"/>
  <c r="Q238" i="3" s="1"/>
  <c r="R239" i="3"/>
  <c r="Q239" i="3" s="1"/>
  <c r="R240" i="3"/>
  <c r="Q240" i="3" s="1"/>
  <c r="R241" i="3"/>
  <c r="Q241" i="3" s="1"/>
  <c r="R242" i="3"/>
  <c r="Q242" i="3" s="1"/>
  <c r="R243" i="3"/>
  <c r="Q243" i="3" s="1"/>
  <c r="R244" i="3"/>
  <c r="Q244" i="3" s="1"/>
  <c r="R245" i="3"/>
  <c r="Q245" i="3" s="1"/>
  <c r="R246" i="3"/>
  <c r="Q246" i="3" s="1"/>
  <c r="R247" i="3"/>
  <c r="Q247" i="3" s="1"/>
  <c r="R248" i="3"/>
  <c r="Q248" i="3" s="1"/>
  <c r="R249" i="3"/>
  <c r="Q249" i="3" s="1"/>
  <c r="R250" i="3"/>
  <c r="Q250" i="3" s="1"/>
  <c r="R251" i="3"/>
  <c r="Q251" i="3" s="1"/>
  <c r="R252" i="3"/>
  <c r="Q252" i="3" s="1"/>
  <c r="R253" i="3"/>
  <c r="Q253" i="3" s="1"/>
  <c r="R254" i="3"/>
  <c r="Q254" i="3" s="1"/>
  <c r="R255" i="3"/>
  <c r="Q255" i="3" s="1"/>
  <c r="R256" i="3"/>
  <c r="Q256" i="3" s="1"/>
  <c r="R257" i="3"/>
  <c r="Q257" i="3" s="1"/>
  <c r="R258" i="3"/>
  <c r="Q258" i="3" s="1"/>
  <c r="R259" i="3"/>
  <c r="Q259" i="3" s="1"/>
  <c r="R260" i="3"/>
  <c r="Q260" i="3" s="1"/>
  <c r="R261" i="3"/>
  <c r="Q261" i="3" s="1"/>
  <c r="R262" i="3"/>
  <c r="Q262" i="3" s="1"/>
  <c r="R263" i="3"/>
  <c r="Q263" i="3" s="1"/>
  <c r="R264" i="3"/>
  <c r="Q264" i="3" s="1"/>
  <c r="R265" i="3"/>
  <c r="Q265" i="3" s="1"/>
  <c r="R266" i="3"/>
  <c r="Q266" i="3" s="1"/>
  <c r="R267" i="3"/>
  <c r="Q267" i="3" s="1"/>
  <c r="R268" i="3"/>
  <c r="Q268" i="3" s="1"/>
  <c r="R269" i="3"/>
  <c r="Q269" i="3" s="1"/>
  <c r="R270" i="3"/>
  <c r="Q270" i="3" s="1"/>
  <c r="R271" i="3"/>
  <c r="Q271" i="3" s="1"/>
  <c r="R272" i="3"/>
  <c r="Q272" i="3" s="1"/>
  <c r="R273" i="3"/>
  <c r="Q273" i="3" s="1"/>
  <c r="R274" i="3"/>
  <c r="Q274" i="3" s="1"/>
  <c r="R275" i="3"/>
  <c r="Q275" i="3" s="1"/>
  <c r="R276" i="3"/>
  <c r="Q276" i="3" s="1"/>
  <c r="R277" i="3"/>
  <c r="Q277" i="3" s="1"/>
  <c r="R278" i="3"/>
  <c r="Q278" i="3" s="1"/>
  <c r="R279" i="3"/>
  <c r="Q279" i="3" s="1"/>
  <c r="R280" i="3"/>
  <c r="Q280" i="3" s="1"/>
  <c r="R281" i="3"/>
  <c r="Q281" i="3" s="1"/>
  <c r="R282" i="3"/>
  <c r="Q282" i="3" s="1"/>
  <c r="R283" i="3"/>
  <c r="Q283" i="3" s="1"/>
  <c r="R284" i="3"/>
  <c r="Q284" i="3" s="1"/>
  <c r="R285" i="3"/>
  <c r="Q285" i="3" s="1"/>
  <c r="R286" i="3"/>
  <c r="Q286" i="3" s="1"/>
  <c r="R287" i="3"/>
  <c r="Q287" i="3" s="1"/>
  <c r="R288" i="3"/>
  <c r="Q288" i="3" s="1"/>
  <c r="R289" i="3"/>
  <c r="Q289" i="3" s="1"/>
  <c r="R290" i="3"/>
  <c r="Q290" i="3" s="1"/>
  <c r="R291" i="3"/>
  <c r="Q291" i="3" s="1"/>
  <c r="R292" i="3"/>
  <c r="Q292" i="3" s="1"/>
  <c r="R293" i="3"/>
  <c r="Q293" i="3" s="1"/>
  <c r="R294" i="3"/>
  <c r="Q294" i="3" s="1"/>
  <c r="R295" i="3"/>
  <c r="Q295" i="3" s="1"/>
  <c r="R296" i="3"/>
  <c r="Q296" i="3" s="1"/>
  <c r="R297" i="3"/>
  <c r="Q297" i="3" s="1"/>
  <c r="R298" i="3"/>
  <c r="Q298" i="3" s="1"/>
  <c r="R299" i="3"/>
  <c r="Q299" i="3" s="1"/>
  <c r="R300" i="3"/>
  <c r="Q300" i="3" s="1"/>
  <c r="R301" i="3"/>
  <c r="Q301" i="3" s="1"/>
  <c r="R302" i="3"/>
  <c r="Q302" i="3" s="1"/>
  <c r="R303" i="3"/>
  <c r="Q303" i="3" s="1"/>
  <c r="R304" i="3"/>
  <c r="Q304" i="3" s="1"/>
  <c r="R305" i="3"/>
  <c r="Q305" i="3" s="1"/>
  <c r="R306" i="3"/>
  <c r="Q306" i="3" s="1"/>
  <c r="R307" i="3"/>
  <c r="Q307" i="3" s="1"/>
  <c r="R308" i="3"/>
  <c r="Q308" i="3" s="1"/>
  <c r="R309" i="3"/>
  <c r="Q309" i="3" s="1"/>
  <c r="R310" i="3"/>
  <c r="Q310" i="3" s="1"/>
  <c r="R311" i="3"/>
  <c r="Q311" i="3" s="1"/>
  <c r="R312" i="3"/>
  <c r="Q312" i="3" s="1"/>
  <c r="R313" i="3"/>
  <c r="Q313" i="3" s="1"/>
  <c r="R314" i="3"/>
  <c r="Q314" i="3" s="1"/>
  <c r="R315" i="3"/>
  <c r="Q315" i="3" s="1"/>
  <c r="R316" i="3"/>
  <c r="Q316" i="3" s="1"/>
  <c r="R317" i="3"/>
  <c r="Q317" i="3" s="1"/>
  <c r="R318" i="3"/>
  <c r="Q318" i="3" s="1"/>
  <c r="R319" i="3"/>
  <c r="Q319" i="3" s="1"/>
  <c r="R320" i="3"/>
  <c r="Q320" i="3" s="1"/>
  <c r="R321" i="3"/>
  <c r="Q321" i="3" s="1"/>
  <c r="R322" i="3"/>
  <c r="Q322" i="3" s="1"/>
  <c r="R323" i="3"/>
  <c r="Q323" i="3" s="1"/>
  <c r="R324" i="3"/>
  <c r="Q324" i="3" s="1"/>
  <c r="R325" i="3"/>
  <c r="Q325" i="3" s="1"/>
  <c r="R326" i="3"/>
  <c r="Q326" i="3" s="1"/>
  <c r="R327" i="3"/>
  <c r="Q327" i="3" s="1"/>
  <c r="R328" i="3"/>
  <c r="Q328" i="3" s="1"/>
  <c r="R329" i="3"/>
  <c r="Q329" i="3" s="1"/>
  <c r="R330" i="3"/>
  <c r="Q330" i="3" s="1"/>
  <c r="R331" i="3"/>
  <c r="Q331" i="3" s="1"/>
  <c r="R332" i="3"/>
  <c r="Q332" i="3" s="1"/>
  <c r="R333" i="3"/>
  <c r="Q333" i="3" s="1"/>
  <c r="R334" i="3"/>
  <c r="Q334" i="3" s="1"/>
  <c r="R335" i="3"/>
  <c r="Q335" i="3" s="1"/>
  <c r="R336" i="3"/>
  <c r="Q336" i="3" s="1"/>
  <c r="R337" i="3"/>
  <c r="Q337" i="3" s="1"/>
  <c r="R338" i="3"/>
  <c r="Q338" i="3" s="1"/>
  <c r="R339" i="3"/>
  <c r="Q339" i="3" s="1"/>
  <c r="R340" i="3"/>
  <c r="Q340" i="3" s="1"/>
  <c r="R341" i="3"/>
  <c r="Q341" i="3" s="1"/>
  <c r="R342" i="3"/>
  <c r="Q342" i="3" s="1"/>
  <c r="R343" i="3"/>
  <c r="Q343" i="3" s="1"/>
  <c r="R344" i="3"/>
  <c r="Q344" i="3" s="1"/>
  <c r="R345" i="3"/>
  <c r="Q345" i="3" s="1"/>
  <c r="R346" i="3"/>
  <c r="Q346" i="3" s="1"/>
  <c r="R347" i="3"/>
  <c r="Q347" i="3" s="1"/>
  <c r="R348" i="3"/>
  <c r="Q348" i="3" s="1"/>
  <c r="R349" i="3"/>
  <c r="Q349" i="3" s="1"/>
  <c r="R350" i="3"/>
  <c r="Q350" i="3" s="1"/>
  <c r="R351" i="3"/>
  <c r="Q351" i="3" s="1"/>
  <c r="R352" i="3"/>
  <c r="Q352" i="3" s="1"/>
  <c r="R353" i="3"/>
  <c r="Q353" i="3" s="1"/>
  <c r="R354" i="3"/>
  <c r="Q354" i="3" s="1"/>
  <c r="R355" i="3"/>
  <c r="Q355" i="3" s="1"/>
  <c r="R356" i="3"/>
  <c r="Q356" i="3" s="1"/>
  <c r="R357" i="3"/>
  <c r="Q357" i="3" s="1"/>
  <c r="R358" i="3"/>
  <c r="Q358" i="3" s="1"/>
  <c r="R359" i="3"/>
  <c r="Q359" i="3" s="1"/>
  <c r="R360" i="3"/>
  <c r="Q360" i="3" s="1"/>
  <c r="R361" i="3"/>
  <c r="Q361" i="3" s="1"/>
  <c r="R362" i="3"/>
  <c r="Q362" i="3" s="1"/>
  <c r="R363" i="3"/>
  <c r="Q363" i="3" s="1"/>
  <c r="R364" i="3"/>
  <c r="Q364" i="3" s="1"/>
  <c r="R365" i="3"/>
  <c r="Q365" i="3" s="1"/>
  <c r="R366" i="3"/>
  <c r="Q366" i="3" s="1"/>
  <c r="R367" i="3"/>
  <c r="Q367" i="3" s="1"/>
  <c r="R368" i="3"/>
  <c r="Q368" i="3" s="1"/>
  <c r="R369" i="3"/>
  <c r="Q369" i="3" s="1"/>
  <c r="R370" i="3"/>
  <c r="Q370" i="3" s="1"/>
  <c r="R371" i="3"/>
  <c r="Q371" i="3" s="1"/>
  <c r="R372" i="3"/>
  <c r="Q372" i="3" s="1"/>
  <c r="R373" i="3"/>
  <c r="Q373" i="3" s="1"/>
  <c r="R374" i="3"/>
  <c r="Q374" i="3" s="1"/>
  <c r="R375" i="3"/>
  <c r="Q375" i="3" s="1"/>
  <c r="R376" i="3"/>
  <c r="Q376" i="3" s="1"/>
  <c r="R377" i="3"/>
  <c r="Q377" i="3" s="1"/>
  <c r="R378" i="3"/>
  <c r="Q378" i="3" s="1"/>
  <c r="R379" i="3"/>
  <c r="Q379" i="3" s="1"/>
  <c r="R380" i="3"/>
  <c r="Q380" i="3" s="1"/>
  <c r="R381" i="3"/>
  <c r="Q381" i="3" s="1"/>
  <c r="R382" i="3"/>
  <c r="Q382" i="3" s="1"/>
  <c r="R383" i="3"/>
  <c r="Q383" i="3" s="1"/>
  <c r="R384" i="3"/>
  <c r="Q384" i="3" s="1"/>
  <c r="R385" i="3"/>
  <c r="Q385" i="3" s="1"/>
  <c r="R386" i="3"/>
  <c r="Q386" i="3" s="1"/>
  <c r="R387" i="3"/>
  <c r="Q387" i="3" s="1"/>
  <c r="R388" i="3"/>
  <c r="Q388" i="3" s="1"/>
  <c r="R389" i="3"/>
  <c r="Q389" i="3" s="1"/>
  <c r="R390" i="3"/>
  <c r="Q390" i="3" s="1"/>
  <c r="R391" i="3"/>
  <c r="Q391" i="3" s="1"/>
  <c r="R392" i="3"/>
  <c r="Q392" i="3" s="1"/>
  <c r="R393" i="3"/>
  <c r="Q393" i="3" s="1"/>
  <c r="R394" i="3"/>
  <c r="Q394" i="3" s="1"/>
  <c r="R395" i="3"/>
  <c r="Q395" i="3" s="1"/>
  <c r="R396" i="3"/>
  <c r="Q396" i="3" s="1"/>
  <c r="R397" i="3"/>
  <c r="Q397" i="3" s="1"/>
  <c r="R398" i="3"/>
  <c r="Q398" i="3" s="1"/>
  <c r="R399" i="3"/>
  <c r="Q399" i="3" s="1"/>
  <c r="R400" i="3"/>
  <c r="Q400" i="3" s="1"/>
  <c r="R401" i="3"/>
  <c r="Q401" i="3" s="1"/>
  <c r="R402" i="3"/>
  <c r="Q402" i="3" s="1"/>
  <c r="R403" i="3"/>
  <c r="Q403" i="3" s="1"/>
  <c r="R404" i="3"/>
  <c r="Q404" i="3" s="1"/>
  <c r="R405" i="3"/>
  <c r="Q405" i="3" s="1"/>
  <c r="R406" i="3"/>
  <c r="Q406" i="3" s="1"/>
  <c r="R407" i="3"/>
  <c r="Q407" i="3" s="1"/>
  <c r="R408" i="3"/>
  <c r="Q408" i="3" s="1"/>
  <c r="R409" i="3"/>
  <c r="Q409" i="3" s="1"/>
  <c r="R410" i="3"/>
  <c r="Q410" i="3" s="1"/>
  <c r="R411" i="3"/>
  <c r="Q411" i="3" s="1"/>
  <c r="R412" i="3"/>
  <c r="Q412" i="3" s="1"/>
  <c r="R413" i="3"/>
  <c r="Q413" i="3" s="1"/>
  <c r="R414" i="3"/>
  <c r="Q414" i="3" s="1"/>
  <c r="R415" i="3"/>
  <c r="Q415" i="3" s="1"/>
  <c r="R416" i="3"/>
  <c r="Q416" i="3" s="1"/>
  <c r="R417" i="3"/>
  <c r="Q417" i="3" s="1"/>
  <c r="R418" i="3"/>
  <c r="Q418" i="3" s="1"/>
  <c r="R419" i="3"/>
  <c r="Q419" i="3" s="1"/>
  <c r="R420" i="3"/>
  <c r="Q420" i="3" s="1"/>
  <c r="R421" i="3"/>
  <c r="Q421" i="3" s="1"/>
  <c r="R422" i="3"/>
  <c r="Q422" i="3" s="1"/>
  <c r="R423" i="3"/>
  <c r="Q423" i="3" s="1"/>
  <c r="R424" i="3"/>
  <c r="Q424" i="3" s="1"/>
  <c r="R425" i="3"/>
  <c r="Q425" i="3" s="1"/>
  <c r="R426" i="3"/>
  <c r="Q426" i="3" s="1"/>
  <c r="R427" i="3"/>
  <c r="Q427" i="3" s="1"/>
  <c r="R428" i="3"/>
  <c r="Q428" i="3" s="1"/>
  <c r="R429" i="3"/>
  <c r="Q429" i="3" s="1"/>
  <c r="R430" i="3"/>
  <c r="Q430" i="3" s="1"/>
  <c r="R431" i="3"/>
  <c r="Q431" i="3" s="1"/>
  <c r="R432" i="3"/>
  <c r="Q432" i="3" s="1"/>
  <c r="R433" i="3"/>
  <c r="Q433" i="3" s="1"/>
  <c r="R434" i="3"/>
  <c r="Q434" i="3" s="1"/>
  <c r="R435" i="3"/>
  <c r="Q435" i="3" s="1"/>
  <c r="R436" i="3"/>
  <c r="Q436" i="3" s="1"/>
  <c r="R437" i="3"/>
  <c r="Q437" i="3" s="1"/>
  <c r="R438" i="3"/>
  <c r="Q438" i="3" s="1"/>
  <c r="R439" i="3"/>
  <c r="Q439" i="3" s="1"/>
  <c r="R440" i="3"/>
  <c r="Q440" i="3" s="1"/>
  <c r="R441" i="3"/>
  <c r="Q441" i="3" s="1"/>
  <c r="R442" i="3"/>
  <c r="Q442" i="3" s="1"/>
  <c r="R443" i="3"/>
  <c r="Q443" i="3" s="1"/>
  <c r="R444" i="3"/>
  <c r="Q444" i="3" s="1"/>
  <c r="R445" i="3"/>
  <c r="Q445" i="3" s="1"/>
  <c r="R446" i="3"/>
  <c r="Q446" i="3" s="1"/>
  <c r="R447" i="3"/>
  <c r="Q447" i="3" s="1"/>
  <c r="R448" i="3"/>
  <c r="Q448" i="3" s="1"/>
  <c r="R449" i="3"/>
  <c r="Q449" i="3" s="1"/>
  <c r="R450" i="3"/>
  <c r="Q450" i="3" s="1"/>
  <c r="R451" i="3"/>
  <c r="Q451" i="3" s="1"/>
  <c r="R452" i="3"/>
  <c r="Q452" i="3" s="1"/>
  <c r="R453" i="3"/>
  <c r="Q453" i="3" s="1"/>
  <c r="R454" i="3"/>
  <c r="Q454" i="3" s="1"/>
  <c r="R455" i="3"/>
  <c r="Q455" i="3" s="1"/>
  <c r="R456" i="3"/>
  <c r="Q456" i="3" s="1"/>
  <c r="R457" i="3"/>
  <c r="Q457" i="3" s="1"/>
  <c r="R458" i="3"/>
  <c r="Q458" i="3" s="1"/>
  <c r="R459" i="3"/>
  <c r="Q459" i="3" s="1"/>
  <c r="R460" i="3"/>
  <c r="Q460" i="3" s="1"/>
  <c r="R461" i="3"/>
  <c r="Q461" i="3" s="1"/>
  <c r="R462" i="3"/>
  <c r="Q462" i="3" s="1"/>
  <c r="R463" i="3"/>
  <c r="Q463" i="3" s="1"/>
  <c r="R464" i="3"/>
  <c r="Q464" i="3" s="1"/>
  <c r="R465" i="3"/>
  <c r="Q465" i="3" s="1"/>
  <c r="R466" i="3"/>
  <c r="Q466" i="3" s="1"/>
  <c r="R467" i="3"/>
  <c r="Q467" i="3" s="1"/>
  <c r="R468" i="3"/>
  <c r="Q468" i="3" s="1"/>
  <c r="R469" i="3"/>
  <c r="Q469" i="3" s="1"/>
  <c r="R470" i="3"/>
  <c r="Q470" i="3" s="1"/>
  <c r="R471" i="3"/>
  <c r="Q471" i="3" s="1"/>
  <c r="R472" i="3"/>
  <c r="Q472" i="3" s="1"/>
  <c r="R473" i="3"/>
  <c r="Q473" i="3" s="1"/>
  <c r="R474" i="3"/>
  <c r="Q474" i="3" s="1"/>
  <c r="R475" i="3"/>
  <c r="Q475" i="3" s="1"/>
  <c r="R476" i="3"/>
  <c r="Q476" i="3" s="1"/>
  <c r="R477" i="3"/>
  <c r="Q477" i="3" s="1"/>
  <c r="R478" i="3"/>
  <c r="Q478" i="3" s="1"/>
  <c r="R479" i="3"/>
  <c r="Q479" i="3" s="1"/>
  <c r="R480" i="3"/>
  <c r="Q480" i="3" s="1"/>
  <c r="R481" i="3"/>
  <c r="Q481" i="3" s="1"/>
  <c r="R482" i="3"/>
  <c r="Q482" i="3" s="1"/>
  <c r="R483" i="3"/>
  <c r="Q483" i="3" s="1"/>
  <c r="R484" i="3"/>
  <c r="Q484" i="3" s="1"/>
  <c r="R485" i="3"/>
  <c r="Q485" i="3" s="1"/>
  <c r="R486" i="3"/>
  <c r="Q486" i="3" s="1"/>
  <c r="R487" i="3"/>
  <c r="Q487" i="3" s="1"/>
  <c r="R488" i="3"/>
  <c r="Q488" i="3" s="1"/>
  <c r="R489" i="3"/>
  <c r="Q489" i="3" s="1"/>
  <c r="R490" i="3"/>
  <c r="Q490" i="3" s="1"/>
  <c r="R491" i="3"/>
  <c r="Q491" i="3" s="1"/>
  <c r="R492" i="3"/>
  <c r="Q492" i="3" s="1"/>
  <c r="R493" i="3"/>
  <c r="Q493" i="3" s="1"/>
  <c r="R494" i="3"/>
  <c r="Q494" i="3" s="1"/>
  <c r="R495" i="3"/>
  <c r="Q495" i="3" s="1"/>
  <c r="R496" i="3"/>
  <c r="Q496" i="3" s="1"/>
  <c r="R497" i="3"/>
  <c r="Q497" i="3" s="1"/>
  <c r="R498" i="3"/>
  <c r="Q498" i="3" s="1"/>
  <c r="R499" i="3"/>
  <c r="Q499" i="3" s="1"/>
  <c r="R500" i="3"/>
  <c r="Q500" i="3" s="1"/>
  <c r="R501" i="3"/>
  <c r="Q501" i="3" s="1"/>
  <c r="R502" i="3"/>
  <c r="Q502" i="3" s="1"/>
  <c r="R503" i="3"/>
  <c r="Q503" i="3" s="1"/>
  <c r="R504" i="3"/>
  <c r="Q504" i="3" s="1"/>
  <c r="R505" i="3"/>
  <c r="Q505" i="3" s="1"/>
  <c r="R506" i="3"/>
  <c r="Q506" i="3" s="1"/>
  <c r="R507" i="3"/>
  <c r="Q507" i="3" s="1"/>
  <c r="R508" i="3"/>
  <c r="Q508" i="3" s="1"/>
  <c r="R509" i="3"/>
  <c r="Q509" i="3" s="1"/>
  <c r="R510" i="3"/>
  <c r="Q510" i="3" s="1"/>
  <c r="R511" i="3"/>
  <c r="Q511" i="3" s="1"/>
  <c r="R512" i="3"/>
  <c r="Q512" i="3" s="1"/>
  <c r="R513" i="3"/>
  <c r="Q513" i="3" s="1"/>
  <c r="R514" i="3"/>
  <c r="Q514" i="3" s="1"/>
  <c r="R515" i="3"/>
  <c r="Q515" i="3" s="1"/>
  <c r="R516" i="3"/>
  <c r="Q516" i="3" s="1"/>
  <c r="R517" i="3"/>
  <c r="Q517" i="3" s="1"/>
  <c r="R518" i="3"/>
  <c r="Q518" i="3" s="1"/>
  <c r="R519" i="3"/>
  <c r="Q519" i="3" s="1"/>
  <c r="R520" i="3"/>
  <c r="Q520" i="3" s="1"/>
  <c r="R521" i="3"/>
  <c r="Q521" i="3" s="1"/>
  <c r="R522" i="3"/>
  <c r="Q522" i="3" s="1"/>
  <c r="R523" i="3"/>
  <c r="Q523" i="3" s="1"/>
  <c r="R524" i="3"/>
  <c r="Q524" i="3" s="1"/>
  <c r="R525" i="3"/>
  <c r="Q525" i="3" s="1"/>
  <c r="R526" i="3"/>
  <c r="Q526" i="3" s="1"/>
  <c r="R527" i="3"/>
  <c r="Q527" i="3" s="1"/>
  <c r="R528" i="3"/>
  <c r="Q528" i="3" s="1"/>
  <c r="R529" i="3"/>
  <c r="Q529" i="3" s="1"/>
  <c r="R530" i="3"/>
  <c r="Q530" i="3" s="1"/>
  <c r="R531" i="3"/>
  <c r="Q531" i="3" s="1"/>
  <c r="R532" i="3"/>
  <c r="Q532" i="3" s="1"/>
  <c r="R533" i="3"/>
  <c r="Q533" i="3" s="1"/>
  <c r="R534" i="3"/>
  <c r="Q534" i="3" s="1"/>
  <c r="R535" i="3"/>
  <c r="Q535" i="3" s="1"/>
  <c r="R536" i="3"/>
  <c r="Q536" i="3" s="1"/>
  <c r="R537" i="3"/>
  <c r="Q537" i="3" s="1"/>
  <c r="R538" i="3"/>
  <c r="Q538" i="3" s="1"/>
  <c r="R539" i="3"/>
  <c r="Q539" i="3" s="1"/>
  <c r="R540" i="3"/>
  <c r="Q540" i="3" s="1"/>
  <c r="R541" i="3"/>
  <c r="Q541" i="3" s="1"/>
  <c r="R542" i="3"/>
  <c r="Q542" i="3" s="1"/>
  <c r="R543" i="3"/>
  <c r="Q543" i="3" s="1"/>
  <c r="R544" i="3"/>
  <c r="Q544" i="3" s="1"/>
  <c r="R545" i="3"/>
  <c r="Q545" i="3" s="1"/>
  <c r="R546" i="3"/>
  <c r="Q546" i="3" s="1"/>
  <c r="R547" i="3"/>
  <c r="Q547" i="3" s="1"/>
  <c r="R548" i="3"/>
  <c r="Q548" i="3" s="1"/>
  <c r="R549" i="3"/>
  <c r="Q549" i="3" s="1"/>
  <c r="R550" i="3"/>
  <c r="Q550" i="3" s="1"/>
  <c r="R551" i="3"/>
  <c r="Q551" i="3" s="1"/>
  <c r="R552" i="3"/>
  <c r="Q552" i="3" s="1"/>
  <c r="R553" i="3"/>
  <c r="Q553" i="3" s="1"/>
  <c r="R554" i="3"/>
  <c r="Q554" i="3" s="1"/>
  <c r="R555" i="3"/>
  <c r="Q555" i="3" s="1"/>
  <c r="R556" i="3"/>
  <c r="Q556" i="3" s="1"/>
  <c r="R557" i="3"/>
  <c r="Q557" i="3" s="1"/>
  <c r="R558" i="3"/>
  <c r="Q558" i="3" s="1"/>
  <c r="R559" i="3"/>
  <c r="Q559" i="3" s="1"/>
  <c r="R560" i="3"/>
  <c r="Q560" i="3" s="1"/>
  <c r="R561" i="3"/>
  <c r="Q561" i="3" s="1"/>
  <c r="R562" i="3"/>
  <c r="Q562" i="3" s="1"/>
  <c r="R563" i="3"/>
  <c r="Q563" i="3" s="1"/>
  <c r="R564" i="3"/>
  <c r="Q564" i="3" s="1"/>
  <c r="R565" i="3"/>
  <c r="Q565" i="3" s="1"/>
  <c r="R566" i="3"/>
  <c r="Q566" i="3" s="1"/>
  <c r="R567" i="3"/>
  <c r="Q567" i="3" s="1"/>
  <c r="R568" i="3"/>
  <c r="Q568" i="3" s="1"/>
  <c r="R569" i="3"/>
  <c r="Q569" i="3" s="1"/>
  <c r="R570" i="3"/>
  <c r="Q570" i="3" s="1"/>
  <c r="R571" i="3"/>
  <c r="Q571" i="3" s="1"/>
  <c r="R572" i="3"/>
  <c r="Q572" i="3" s="1"/>
  <c r="R573" i="3"/>
  <c r="Q573" i="3" s="1"/>
  <c r="R574" i="3"/>
  <c r="Q574" i="3" s="1"/>
  <c r="R575" i="3"/>
  <c r="Q575" i="3" s="1"/>
  <c r="R576" i="3"/>
  <c r="Q576" i="3" s="1"/>
  <c r="R577" i="3"/>
  <c r="Q577" i="3" s="1"/>
  <c r="R578" i="3"/>
  <c r="Q578" i="3" s="1"/>
  <c r="R579" i="3"/>
  <c r="Q579" i="3" s="1"/>
  <c r="R580" i="3"/>
  <c r="Q580" i="3" s="1"/>
  <c r="R581" i="3"/>
  <c r="Q581" i="3" s="1"/>
  <c r="R582" i="3"/>
  <c r="Q582" i="3" s="1"/>
  <c r="R583" i="3"/>
  <c r="Q583" i="3" s="1"/>
  <c r="R584" i="3"/>
  <c r="Q584" i="3" s="1"/>
  <c r="R585" i="3"/>
  <c r="Q585" i="3" s="1"/>
  <c r="R586" i="3"/>
  <c r="Q586" i="3" s="1"/>
  <c r="R587" i="3"/>
  <c r="Q587" i="3" s="1"/>
  <c r="R588" i="3"/>
  <c r="Q588" i="3" s="1"/>
  <c r="R589" i="3"/>
  <c r="Q589" i="3" s="1"/>
  <c r="R590" i="3"/>
  <c r="Q590" i="3" s="1"/>
  <c r="R591" i="3"/>
  <c r="Q591" i="3" s="1"/>
  <c r="R592" i="3"/>
  <c r="Q592" i="3" s="1"/>
  <c r="R593" i="3"/>
  <c r="Q593" i="3" s="1"/>
  <c r="R594" i="3"/>
  <c r="Q594" i="3" s="1"/>
  <c r="R595" i="3"/>
  <c r="Q595" i="3" s="1"/>
  <c r="R596" i="3"/>
  <c r="Q596" i="3" s="1"/>
  <c r="R597" i="3"/>
  <c r="Q597" i="3" s="1"/>
  <c r="R598" i="3"/>
  <c r="Q598" i="3" s="1"/>
  <c r="R599" i="3"/>
  <c r="Q599" i="3" s="1"/>
  <c r="R600" i="3"/>
  <c r="Q600" i="3" s="1"/>
  <c r="R601" i="3"/>
  <c r="Q601" i="3" s="1"/>
  <c r="R602" i="3"/>
  <c r="Q602" i="3" s="1"/>
  <c r="R603" i="3"/>
  <c r="Q603" i="3" s="1"/>
  <c r="R604" i="3"/>
  <c r="Q604" i="3" s="1"/>
  <c r="R605" i="3"/>
  <c r="Q605" i="3" s="1"/>
  <c r="R606" i="3"/>
  <c r="Q606" i="3" s="1"/>
  <c r="R607" i="3"/>
  <c r="Q607" i="3" s="1"/>
  <c r="R608" i="3"/>
  <c r="Q608" i="3" s="1"/>
  <c r="R609" i="3"/>
  <c r="Q609" i="3" s="1"/>
  <c r="R610" i="3"/>
  <c r="Q610" i="3" s="1"/>
  <c r="R611" i="3"/>
  <c r="Q611" i="3" s="1"/>
  <c r="R612" i="3"/>
  <c r="Q612" i="3" s="1"/>
  <c r="R613" i="3"/>
  <c r="Q613" i="3" s="1"/>
  <c r="R614" i="3"/>
  <c r="Q614" i="3" s="1"/>
  <c r="R615" i="3"/>
  <c r="Q615" i="3" s="1"/>
  <c r="R616" i="3"/>
  <c r="Q616" i="3" s="1"/>
  <c r="R617" i="3"/>
  <c r="Q617" i="3" s="1"/>
  <c r="R618" i="3"/>
  <c r="Q618" i="3" s="1"/>
  <c r="R619" i="3"/>
  <c r="Q619" i="3" s="1"/>
  <c r="R620" i="3"/>
  <c r="Q620" i="3" s="1"/>
  <c r="R621" i="3"/>
  <c r="Q621" i="3" s="1"/>
  <c r="R622" i="3"/>
  <c r="Q622" i="3" s="1"/>
  <c r="R623" i="3"/>
  <c r="Q623" i="3" s="1"/>
  <c r="R624" i="3"/>
  <c r="Q624" i="3" s="1"/>
  <c r="R625" i="3"/>
  <c r="Q625" i="3" s="1"/>
  <c r="R626" i="3"/>
  <c r="Q626" i="3" s="1"/>
  <c r="R627" i="3"/>
  <c r="Q627" i="3" s="1"/>
  <c r="R628" i="3"/>
  <c r="Q628" i="3" s="1"/>
  <c r="R629" i="3"/>
  <c r="Q629" i="3" s="1"/>
  <c r="R630" i="3"/>
  <c r="Q630" i="3" s="1"/>
  <c r="R631" i="3"/>
  <c r="Q631" i="3" s="1"/>
  <c r="R632" i="3"/>
  <c r="Q632" i="3" s="1"/>
  <c r="R633" i="3"/>
  <c r="Q633" i="3" s="1"/>
  <c r="R634" i="3"/>
  <c r="Q634" i="3" s="1"/>
  <c r="R635" i="3"/>
  <c r="Q635" i="3" s="1"/>
  <c r="R636" i="3"/>
  <c r="Q636" i="3" s="1"/>
  <c r="R637" i="3"/>
  <c r="Q637" i="3" s="1"/>
  <c r="R638" i="3"/>
  <c r="Q638" i="3" s="1"/>
  <c r="R639" i="3"/>
  <c r="Q639" i="3" s="1"/>
  <c r="R640" i="3"/>
  <c r="Q640" i="3" s="1"/>
  <c r="R641" i="3"/>
  <c r="Q641" i="3" s="1"/>
  <c r="R642" i="3"/>
  <c r="Q642" i="3" s="1"/>
  <c r="R643" i="3"/>
  <c r="Q643" i="3" s="1"/>
  <c r="R644" i="3"/>
  <c r="Q644" i="3" s="1"/>
  <c r="R645" i="3"/>
  <c r="Q645" i="3" s="1"/>
  <c r="R646" i="3"/>
  <c r="Q646" i="3" s="1"/>
  <c r="R647" i="3"/>
  <c r="Q647" i="3" s="1"/>
  <c r="R648" i="3"/>
  <c r="Q648" i="3" s="1"/>
  <c r="R649" i="3"/>
  <c r="Q649" i="3" s="1"/>
  <c r="R650" i="3"/>
  <c r="Q650" i="3" s="1"/>
  <c r="R651" i="3"/>
  <c r="Q651" i="3" s="1"/>
  <c r="R652" i="3"/>
  <c r="Q652" i="3" s="1"/>
  <c r="R653" i="3"/>
  <c r="Q653" i="3" s="1"/>
  <c r="R654" i="3"/>
  <c r="Q654" i="3" s="1"/>
  <c r="R655" i="3"/>
  <c r="Q655" i="3" s="1"/>
  <c r="R656" i="3"/>
  <c r="Q656" i="3" s="1"/>
  <c r="R657" i="3"/>
  <c r="Q657" i="3" s="1"/>
  <c r="R658" i="3"/>
  <c r="Q658" i="3" s="1"/>
  <c r="R659" i="3"/>
  <c r="Q659" i="3" s="1"/>
  <c r="R660" i="3"/>
  <c r="Q660" i="3" s="1"/>
  <c r="R661" i="3"/>
  <c r="Q661" i="3" s="1"/>
  <c r="R662" i="3"/>
  <c r="Q662" i="3" s="1"/>
  <c r="R663" i="3"/>
  <c r="Q663" i="3" s="1"/>
  <c r="R664" i="3"/>
  <c r="Q664" i="3" s="1"/>
  <c r="R665" i="3"/>
  <c r="Q665" i="3" s="1"/>
  <c r="R666" i="3"/>
  <c r="Q666" i="3" s="1"/>
  <c r="R667" i="3"/>
  <c r="Q667" i="3" s="1"/>
  <c r="R668" i="3"/>
  <c r="Q668" i="3" s="1"/>
  <c r="R669" i="3"/>
  <c r="Q669" i="3" s="1"/>
  <c r="R670" i="3"/>
  <c r="Q670" i="3" s="1"/>
  <c r="R671" i="3"/>
  <c r="Q671" i="3" s="1"/>
  <c r="R672" i="3"/>
  <c r="Q672" i="3" s="1"/>
  <c r="R673" i="3"/>
  <c r="Q673" i="3" s="1"/>
  <c r="R674" i="3"/>
  <c r="Q674" i="3" s="1"/>
  <c r="R675" i="3"/>
  <c r="Q675" i="3" s="1"/>
  <c r="R676" i="3"/>
  <c r="Q676" i="3" s="1"/>
  <c r="R677" i="3"/>
  <c r="Q677" i="3" s="1"/>
  <c r="R678" i="3"/>
  <c r="Q678" i="3" s="1"/>
  <c r="R679" i="3"/>
  <c r="Q679" i="3" s="1"/>
  <c r="R680" i="3"/>
  <c r="Q680" i="3" s="1"/>
  <c r="R681" i="3"/>
  <c r="Q681" i="3" s="1"/>
  <c r="R682" i="3"/>
  <c r="Q682" i="3" s="1"/>
  <c r="R683" i="3"/>
  <c r="Q683" i="3" s="1"/>
  <c r="R684" i="3"/>
  <c r="Q684" i="3" s="1"/>
  <c r="R685" i="3"/>
  <c r="Q685" i="3" s="1"/>
  <c r="R686" i="3"/>
  <c r="Q686" i="3" s="1"/>
  <c r="R687" i="3"/>
  <c r="Q687" i="3" s="1"/>
  <c r="R688" i="3"/>
  <c r="Q688" i="3" s="1"/>
  <c r="R689" i="3"/>
  <c r="Q689" i="3" s="1"/>
  <c r="R690" i="3"/>
  <c r="Q690" i="3" s="1"/>
  <c r="R691" i="3"/>
  <c r="Q691" i="3" s="1"/>
  <c r="R692" i="3"/>
  <c r="Q692" i="3" s="1"/>
  <c r="R693" i="3"/>
  <c r="Q693" i="3" s="1"/>
  <c r="R694" i="3"/>
  <c r="Q694" i="3" s="1"/>
  <c r="R695" i="3"/>
  <c r="Q695" i="3" s="1"/>
  <c r="R696" i="3"/>
  <c r="Q696" i="3" s="1"/>
  <c r="R697" i="3"/>
  <c r="Q697" i="3" s="1"/>
  <c r="R698" i="3"/>
  <c r="Q698" i="3" s="1"/>
  <c r="R699" i="3"/>
  <c r="Q699" i="3" s="1"/>
  <c r="R700" i="3"/>
  <c r="Q700" i="3" s="1"/>
  <c r="R701" i="3"/>
  <c r="Q701" i="3" s="1"/>
  <c r="R702" i="3"/>
  <c r="Q702" i="3" s="1"/>
  <c r="R703" i="3"/>
  <c r="Q703" i="3" s="1"/>
  <c r="R704" i="3"/>
  <c r="Q704" i="3" s="1"/>
  <c r="R705" i="3"/>
  <c r="Q705" i="3" s="1"/>
  <c r="R706" i="3"/>
  <c r="Q706" i="3" s="1"/>
  <c r="R707" i="3"/>
  <c r="Q707" i="3" s="1"/>
  <c r="R708" i="3"/>
  <c r="Q708" i="3" s="1"/>
  <c r="R709" i="3"/>
  <c r="Q709" i="3" s="1"/>
  <c r="R710" i="3"/>
  <c r="Q710" i="3" s="1"/>
  <c r="R711" i="3"/>
  <c r="Q711" i="3" s="1"/>
  <c r="R712" i="3"/>
  <c r="Q712" i="3" s="1"/>
  <c r="R713" i="3"/>
  <c r="Q713" i="3" s="1"/>
  <c r="R714" i="3"/>
  <c r="Q714" i="3" s="1"/>
  <c r="R715" i="3"/>
  <c r="Q715" i="3" s="1"/>
  <c r="R716" i="3"/>
  <c r="Q716" i="3" s="1"/>
  <c r="R717" i="3"/>
  <c r="Q717" i="3" s="1"/>
  <c r="R718" i="3"/>
  <c r="Q718" i="3" s="1"/>
  <c r="R719" i="3"/>
  <c r="Q719" i="3" s="1"/>
  <c r="R720" i="3"/>
  <c r="Q720" i="3" s="1"/>
  <c r="R721" i="3"/>
  <c r="Q721" i="3" s="1"/>
  <c r="R722" i="3"/>
  <c r="Q722" i="3" s="1"/>
  <c r="R723" i="3"/>
  <c r="Q723" i="3" s="1"/>
  <c r="R724" i="3"/>
  <c r="Q724" i="3" s="1"/>
  <c r="R725" i="3"/>
  <c r="Q725" i="3" s="1"/>
  <c r="R726" i="3"/>
  <c r="Q726" i="3" s="1"/>
  <c r="R727" i="3"/>
  <c r="Q727" i="3" s="1"/>
  <c r="R728" i="3"/>
  <c r="Q728" i="3" s="1"/>
  <c r="R729" i="3"/>
  <c r="Q729" i="3" s="1"/>
  <c r="R730" i="3"/>
  <c r="Q730" i="3" s="1"/>
  <c r="R731" i="3"/>
  <c r="Q731" i="3" s="1"/>
  <c r="R732" i="3"/>
  <c r="Q732" i="3" s="1"/>
  <c r="R733" i="3"/>
  <c r="Q733" i="3" s="1"/>
  <c r="R734" i="3"/>
  <c r="Q734" i="3" s="1"/>
  <c r="R735" i="3"/>
  <c r="Q735" i="3" s="1"/>
  <c r="R736" i="3"/>
  <c r="Q736" i="3" s="1"/>
  <c r="R737" i="3"/>
  <c r="Q737" i="3" s="1"/>
  <c r="R738" i="3"/>
  <c r="Q738" i="3" s="1"/>
  <c r="R739" i="3"/>
  <c r="Q739" i="3" s="1"/>
  <c r="R740" i="3"/>
  <c r="Q740" i="3" s="1"/>
  <c r="R741" i="3"/>
  <c r="Q741" i="3" s="1"/>
  <c r="R742" i="3"/>
  <c r="Q742" i="3" s="1"/>
  <c r="R743" i="3"/>
  <c r="Q743" i="3" s="1"/>
  <c r="R744" i="3"/>
  <c r="Q744" i="3" s="1"/>
  <c r="R745" i="3"/>
  <c r="Q745" i="3" s="1"/>
  <c r="R746" i="3"/>
  <c r="Q746" i="3" s="1"/>
  <c r="R747" i="3"/>
  <c r="Q747" i="3" s="1"/>
  <c r="R748" i="3"/>
  <c r="Q748" i="3" s="1"/>
  <c r="R749" i="3"/>
  <c r="Q749" i="3" s="1"/>
  <c r="R750" i="3"/>
  <c r="Q750" i="3" s="1"/>
  <c r="R751" i="3"/>
  <c r="Q751" i="3" s="1"/>
  <c r="R752" i="3"/>
  <c r="Q752" i="3" s="1"/>
  <c r="R753" i="3"/>
  <c r="Q753" i="3" s="1"/>
  <c r="R754" i="3"/>
  <c r="Q754" i="3" s="1"/>
  <c r="R755" i="3"/>
  <c r="Q755" i="3" s="1"/>
  <c r="R756" i="3"/>
  <c r="Q756" i="3" s="1"/>
  <c r="R757" i="3"/>
  <c r="Q757" i="3" s="1"/>
  <c r="R758" i="3"/>
  <c r="Q758" i="3" s="1"/>
  <c r="R759" i="3"/>
  <c r="Q759" i="3" s="1"/>
  <c r="R760" i="3"/>
  <c r="Q760" i="3" s="1"/>
  <c r="R761" i="3"/>
  <c r="Q761" i="3" s="1"/>
  <c r="R762" i="3"/>
  <c r="Q762" i="3" s="1"/>
  <c r="R763" i="3"/>
  <c r="Q763" i="3" s="1"/>
  <c r="R764" i="3"/>
  <c r="Q764" i="3" s="1"/>
  <c r="R765" i="3"/>
  <c r="Q765" i="3" s="1"/>
  <c r="R766" i="3"/>
  <c r="Q766" i="3" s="1"/>
  <c r="R767" i="3"/>
  <c r="Q767" i="3" s="1"/>
  <c r="R768" i="3"/>
  <c r="Q768" i="3" s="1"/>
  <c r="R769" i="3"/>
  <c r="Q769" i="3" s="1"/>
  <c r="R770" i="3"/>
  <c r="Q770" i="3" s="1"/>
  <c r="R771" i="3"/>
  <c r="Q771" i="3" s="1"/>
  <c r="R772" i="3"/>
  <c r="Q772" i="3" s="1"/>
  <c r="R773" i="3"/>
  <c r="Q773" i="3" s="1"/>
  <c r="R774" i="3"/>
  <c r="Q774" i="3" s="1"/>
  <c r="R775" i="3"/>
  <c r="Q775" i="3" s="1"/>
  <c r="R776" i="3"/>
  <c r="Q776" i="3" s="1"/>
  <c r="R777" i="3"/>
  <c r="Q777" i="3" s="1"/>
  <c r="R778" i="3"/>
  <c r="Q778" i="3" s="1"/>
  <c r="R779" i="3"/>
  <c r="Q779" i="3" s="1"/>
  <c r="R780" i="3"/>
  <c r="Q780" i="3" s="1"/>
  <c r="R781" i="3"/>
  <c r="Q781" i="3" s="1"/>
  <c r="R782" i="3"/>
  <c r="Q782" i="3" s="1"/>
  <c r="R783" i="3"/>
  <c r="Q783" i="3" s="1"/>
  <c r="R784" i="3"/>
  <c r="Q784" i="3" s="1"/>
  <c r="R785" i="3"/>
  <c r="Q785" i="3" s="1"/>
  <c r="R786" i="3"/>
  <c r="Q786" i="3" s="1"/>
  <c r="R787" i="3"/>
  <c r="Q787" i="3" s="1"/>
  <c r="R788" i="3"/>
  <c r="Q788" i="3" s="1"/>
  <c r="R789" i="3"/>
  <c r="Q789" i="3" s="1"/>
  <c r="R790" i="3"/>
  <c r="Q790" i="3" s="1"/>
  <c r="R791" i="3"/>
  <c r="Q791" i="3" s="1"/>
  <c r="R792" i="3"/>
  <c r="Q792" i="3" s="1"/>
  <c r="R793" i="3"/>
  <c r="Q793" i="3" s="1"/>
  <c r="R794" i="3"/>
  <c r="Q794" i="3" s="1"/>
  <c r="R795" i="3"/>
  <c r="Q795" i="3" s="1"/>
  <c r="R796" i="3"/>
  <c r="Q796" i="3" s="1"/>
  <c r="R797" i="3"/>
  <c r="Q797" i="3" s="1"/>
  <c r="R798" i="3"/>
  <c r="Q798" i="3" s="1"/>
  <c r="R799" i="3"/>
  <c r="Q799" i="3" s="1"/>
  <c r="R800" i="3"/>
  <c r="Q800" i="3" s="1"/>
  <c r="R801" i="3"/>
  <c r="Q801" i="3" s="1"/>
  <c r="R802" i="3"/>
  <c r="Q802" i="3" s="1"/>
  <c r="R803" i="3"/>
  <c r="Q803" i="3" s="1"/>
  <c r="R804" i="3"/>
  <c r="Q804" i="3" s="1"/>
  <c r="R805" i="3"/>
  <c r="Q805" i="3" s="1"/>
  <c r="R806" i="3"/>
  <c r="Q806" i="3" s="1"/>
  <c r="R807" i="3"/>
  <c r="Q807" i="3" s="1"/>
  <c r="R808" i="3"/>
  <c r="Q808" i="3" s="1"/>
  <c r="R809" i="3"/>
  <c r="Q809" i="3" s="1"/>
  <c r="R810" i="3"/>
  <c r="Q810" i="3" s="1"/>
  <c r="R811" i="3"/>
  <c r="Q811" i="3" s="1"/>
  <c r="R812" i="3"/>
  <c r="Q812" i="3" s="1"/>
  <c r="R813" i="3"/>
  <c r="Q813" i="3" s="1"/>
  <c r="R814" i="3"/>
  <c r="Q814" i="3" s="1"/>
  <c r="R815" i="3"/>
  <c r="Q815" i="3" s="1"/>
  <c r="R816" i="3"/>
  <c r="Q816" i="3" s="1"/>
  <c r="R817" i="3"/>
  <c r="Q817" i="3" s="1"/>
  <c r="R818" i="3"/>
  <c r="Q818" i="3" s="1"/>
  <c r="R819" i="3"/>
  <c r="Q819" i="3" s="1"/>
  <c r="R820" i="3"/>
  <c r="Q820" i="3" s="1"/>
  <c r="R821" i="3"/>
  <c r="Q821" i="3" s="1"/>
  <c r="R822" i="3"/>
  <c r="Q822" i="3" s="1"/>
  <c r="R823" i="3"/>
  <c r="Q823" i="3" s="1"/>
  <c r="R824" i="3"/>
  <c r="Q824" i="3" s="1"/>
  <c r="R825" i="3"/>
  <c r="Q825" i="3" s="1"/>
  <c r="R826" i="3"/>
  <c r="Q826" i="3" s="1"/>
  <c r="R827" i="3"/>
  <c r="Q827" i="3" s="1"/>
  <c r="R828" i="3"/>
  <c r="Q828" i="3" s="1"/>
  <c r="R829" i="3"/>
  <c r="Q829" i="3" s="1"/>
  <c r="R830" i="3"/>
  <c r="Q830" i="3" s="1"/>
  <c r="R831" i="3"/>
  <c r="Q831" i="3" s="1"/>
  <c r="R832" i="3"/>
  <c r="Q832" i="3" s="1"/>
  <c r="R833" i="3"/>
  <c r="Q833" i="3" s="1"/>
  <c r="R834" i="3"/>
  <c r="Q834" i="3" s="1"/>
  <c r="R835" i="3"/>
  <c r="Q835" i="3" s="1"/>
  <c r="R836" i="3"/>
  <c r="Q836" i="3" s="1"/>
  <c r="R837" i="3"/>
  <c r="Q837" i="3" s="1"/>
  <c r="R838" i="3"/>
  <c r="Q838" i="3" s="1"/>
  <c r="R839" i="3"/>
  <c r="Q839" i="3" s="1"/>
  <c r="R840" i="3"/>
  <c r="Q840" i="3" s="1"/>
  <c r="R841" i="3"/>
  <c r="Q841" i="3" s="1"/>
  <c r="R842" i="3"/>
  <c r="Q842" i="3" s="1"/>
  <c r="R843" i="3"/>
  <c r="Q843" i="3" s="1"/>
  <c r="R844" i="3"/>
  <c r="Q844" i="3" s="1"/>
  <c r="R845" i="3"/>
  <c r="Q845" i="3" s="1"/>
  <c r="R846" i="3"/>
  <c r="Q846" i="3" s="1"/>
  <c r="R847" i="3"/>
  <c r="Q847" i="3" s="1"/>
  <c r="R848" i="3"/>
  <c r="Q848" i="3" s="1"/>
  <c r="R849" i="3"/>
  <c r="Q849" i="3" s="1"/>
  <c r="R850" i="3"/>
  <c r="Q850" i="3" s="1"/>
  <c r="R851" i="3"/>
  <c r="Q851" i="3" s="1"/>
  <c r="R852" i="3"/>
  <c r="Q852" i="3" s="1"/>
  <c r="R853" i="3"/>
  <c r="Q853" i="3" s="1"/>
  <c r="R854" i="3"/>
  <c r="Q854" i="3" s="1"/>
  <c r="R855" i="3"/>
  <c r="Q855" i="3" s="1"/>
  <c r="R856" i="3"/>
  <c r="Q856" i="3" s="1"/>
  <c r="R857" i="3"/>
  <c r="Q857" i="3" s="1"/>
  <c r="R858" i="3"/>
  <c r="Q858" i="3" s="1"/>
  <c r="R859" i="3"/>
  <c r="Q859" i="3" s="1"/>
  <c r="R860" i="3"/>
  <c r="Q860" i="3" s="1"/>
  <c r="R861" i="3"/>
  <c r="Q861" i="3" s="1"/>
  <c r="R862" i="3"/>
  <c r="Q862" i="3" s="1"/>
  <c r="R863" i="3"/>
  <c r="Q863" i="3" s="1"/>
  <c r="R864" i="3"/>
  <c r="Q864" i="3" s="1"/>
  <c r="R865" i="3"/>
  <c r="Q865" i="3" s="1"/>
  <c r="R866" i="3"/>
  <c r="Q866" i="3" s="1"/>
  <c r="R867" i="3"/>
  <c r="Q867" i="3" s="1"/>
  <c r="R868" i="3"/>
  <c r="Q868" i="3" s="1"/>
  <c r="R869" i="3"/>
  <c r="Q869" i="3" s="1"/>
  <c r="R870" i="3"/>
  <c r="Q870" i="3" s="1"/>
  <c r="R871" i="3"/>
  <c r="Q871" i="3" s="1"/>
  <c r="R872" i="3"/>
  <c r="Q872" i="3" s="1"/>
  <c r="R873" i="3"/>
  <c r="Q873" i="3" s="1"/>
  <c r="R874" i="3"/>
  <c r="Q874" i="3" s="1"/>
  <c r="R875" i="3"/>
  <c r="Q875" i="3" s="1"/>
  <c r="R876" i="3"/>
  <c r="Q876" i="3" s="1"/>
  <c r="R877" i="3"/>
  <c r="Q877" i="3" s="1"/>
  <c r="R878" i="3"/>
  <c r="Q878" i="3" s="1"/>
  <c r="R879" i="3"/>
  <c r="Q879" i="3" s="1"/>
  <c r="R880" i="3"/>
  <c r="Q880" i="3" s="1"/>
  <c r="R881" i="3"/>
  <c r="Q881" i="3" s="1"/>
  <c r="R882" i="3"/>
  <c r="Q882" i="3" s="1"/>
  <c r="R883" i="3"/>
  <c r="Q883" i="3" s="1"/>
  <c r="R884" i="3"/>
  <c r="Q884" i="3" s="1"/>
  <c r="R885" i="3"/>
  <c r="Q885" i="3" s="1"/>
  <c r="R886" i="3"/>
  <c r="Q886" i="3" s="1"/>
  <c r="R887" i="3"/>
  <c r="Q887" i="3" s="1"/>
  <c r="R888" i="3"/>
  <c r="Q888" i="3" s="1"/>
  <c r="R889" i="3"/>
  <c r="Q889" i="3" s="1"/>
  <c r="R890" i="3"/>
  <c r="Q890" i="3" s="1"/>
  <c r="R891" i="3"/>
  <c r="Q891" i="3" s="1"/>
  <c r="R892" i="3"/>
  <c r="Q892" i="3" s="1"/>
  <c r="R893" i="3"/>
  <c r="Q893" i="3" s="1"/>
  <c r="R894" i="3"/>
  <c r="Q894" i="3" s="1"/>
  <c r="R895" i="3"/>
  <c r="Q895" i="3" s="1"/>
  <c r="R896" i="3"/>
  <c r="Q896" i="3" s="1"/>
  <c r="R897" i="3"/>
  <c r="Q897" i="3" s="1"/>
  <c r="R898" i="3"/>
  <c r="Q898" i="3" s="1"/>
  <c r="R899" i="3"/>
  <c r="Q899" i="3" s="1"/>
  <c r="R900" i="3"/>
  <c r="Q900" i="3" s="1"/>
  <c r="R901" i="3"/>
  <c r="Q901" i="3" s="1"/>
  <c r="R902" i="3"/>
  <c r="Q902" i="3" s="1"/>
  <c r="R903" i="3"/>
  <c r="Q903" i="3" s="1"/>
  <c r="R904" i="3"/>
  <c r="Q904" i="3" s="1"/>
  <c r="R905" i="3"/>
  <c r="Q905" i="3" s="1"/>
  <c r="R906" i="3"/>
  <c r="Q906" i="3" s="1"/>
  <c r="R907" i="3"/>
  <c r="Q907" i="3" s="1"/>
  <c r="R908" i="3"/>
  <c r="Q908" i="3" s="1"/>
  <c r="R909" i="3"/>
  <c r="Q909" i="3" s="1"/>
  <c r="R910" i="3"/>
  <c r="Q910" i="3" s="1"/>
  <c r="R911" i="3"/>
  <c r="Q911" i="3" s="1"/>
  <c r="R912" i="3"/>
  <c r="Q912" i="3" s="1"/>
  <c r="R913" i="3"/>
  <c r="Q913" i="3" s="1"/>
  <c r="R914" i="3"/>
  <c r="Q914" i="3" s="1"/>
  <c r="R915" i="3"/>
  <c r="Q915" i="3" s="1"/>
  <c r="R916" i="3"/>
  <c r="Q916" i="3" s="1"/>
  <c r="R917" i="3"/>
  <c r="Q917" i="3" s="1"/>
  <c r="R918" i="3"/>
  <c r="Q918" i="3" s="1"/>
  <c r="R919" i="3"/>
  <c r="Q919" i="3" s="1"/>
  <c r="R920" i="3"/>
  <c r="Q920" i="3" s="1"/>
  <c r="R921" i="3"/>
  <c r="Q921" i="3" s="1"/>
  <c r="R922" i="3"/>
  <c r="Q922" i="3" s="1"/>
  <c r="R923" i="3"/>
  <c r="Q923" i="3" s="1"/>
  <c r="R924" i="3"/>
  <c r="Q924" i="3" s="1"/>
  <c r="R925" i="3"/>
  <c r="Q925" i="3" s="1"/>
  <c r="R926" i="3"/>
  <c r="Q926" i="3" s="1"/>
  <c r="R927" i="3"/>
  <c r="Q927" i="3" s="1"/>
  <c r="R928" i="3"/>
  <c r="Q928" i="3" s="1"/>
  <c r="R929" i="3"/>
  <c r="Q929" i="3" s="1"/>
  <c r="R930" i="3"/>
  <c r="Q930" i="3" s="1"/>
  <c r="R931" i="3"/>
  <c r="Q931" i="3" s="1"/>
  <c r="R932" i="3"/>
  <c r="Q932" i="3" s="1"/>
  <c r="R933" i="3"/>
  <c r="Q933" i="3" s="1"/>
  <c r="R934" i="3"/>
  <c r="Q934" i="3" s="1"/>
  <c r="R935" i="3"/>
  <c r="Q935" i="3" s="1"/>
  <c r="R936" i="3"/>
  <c r="Q936" i="3" s="1"/>
  <c r="R937" i="3"/>
  <c r="Q937" i="3" s="1"/>
  <c r="R938" i="3"/>
  <c r="Q938" i="3" s="1"/>
  <c r="R939" i="3"/>
  <c r="Q939" i="3" s="1"/>
  <c r="R940" i="3"/>
  <c r="Q940" i="3" s="1"/>
  <c r="R941" i="3"/>
  <c r="Q941" i="3" s="1"/>
  <c r="R942" i="3"/>
  <c r="Q942" i="3" s="1"/>
  <c r="R943" i="3"/>
  <c r="Q943" i="3" s="1"/>
  <c r="R944" i="3"/>
  <c r="Q944" i="3" s="1"/>
  <c r="R945" i="3"/>
  <c r="Q945" i="3" s="1"/>
  <c r="R946" i="3"/>
  <c r="Q946" i="3" s="1"/>
  <c r="R947" i="3"/>
  <c r="Q947" i="3" s="1"/>
  <c r="R948" i="3"/>
  <c r="Q948" i="3" s="1"/>
  <c r="R949" i="3"/>
  <c r="Q949" i="3" s="1"/>
  <c r="R950" i="3"/>
  <c r="Q950" i="3" s="1"/>
  <c r="R951" i="3"/>
  <c r="Q951" i="3" s="1"/>
  <c r="R952" i="3"/>
  <c r="Q952" i="3" s="1"/>
  <c r="R953" i="3"/>
  <c r="Q953" i="3" s="1"/>
  <c r="R954" i="3"/>
  <c r="Q954" i="3" s="1"/>
  <c r="R955" i="3"/>
  <c r="Q955" i="3" s="1"/>
  <c r="R956" i="3"/>
  <c r="Q956" i="3" s="1"/>
  <c r="R957" i="3"/>
  <c r="Q957" i="3" s="1"/>
  <c r="R958" i="3"/>
  <c r="Q958" i="3" s="1"/>
  <c r="R959" i="3"/>
  <c r="Q959" i="3" s="1"/>
  <c r="R960" i="3"/>
  <c r="Q960" i="3" s="1"/>
  <c r="R961" i="3"/>
  <c r="Q961" i="3" s="1"/>
  <c r="R962" i="3"/>
  <c r="Q962" i="3" s="1"/>
  <c r="R963" i="3"/>
  <c r="Q963" i="3" s="1"/>
  <c r="R964" i="3"/>
  <c r="Q964" i="3" s="1"/>
  <c r="R965" i="3"/>
  <c r="Q965" i="3" s="1"/>
  <c r="R966" i="3"/>
  <c r="Q966" i="3" s="1"/>
  <c r="R967" i="3"/>
  <c r="Q967" i="3" s="1"/>
  <c r="R968" i="3"/>
  <c r="Q968" i="3" s="1"/>
  <c r="R969" i="3"/>
  <c r="Q969" i="3" s="1"/>
  <c r="R970" i="3"/>
  <c r="Q970" i="3" s="1"/>
  <c r="R971" i="3"/>
  <c r="Q971" i="3" s="1"/>
  <c r="R972" i="3"/>
  <c r="Q972" i="3" s="1"/>
  <c r="R973" i="3"/>
  <c r="Q973" i="3" s="1"/>
  <c r="R974" i="3"/>
  <c r="Q974" i="3" s="1"/>
  <c r="R975" i="3"/>
  <c r="Q975" i="3" s="1"/>
  <c r="R976" i="3"/>
  <c r="Q976" i="3" s="1"/>
  <c r="R977" i="3"/>
  <c r="Q977" i="3" s="1"/>
  <c r="R978" i="3"/>
  <c r="Q978" i="3" s="1"/>
  <c r="R979" i="3"/>
  <c r="Q979" i="3" s="1"/>
  <c r="R980" i="3"/>
  <c r="Q980" i="3" s="1"/>
  <c r="R981" i="3"/>
  <c r="Q981" i="3" s="1"/>
  <c r="R982" i="3"/>
  <c r="Q982" i="3" s="1"/>
  <c r="R983" i="3"/>
  <c r="Q983" i="3" s="1"/>
  <c r="R984" i="3"/>
  <c r="Q984" i="3" s="1"/>
  <c r="R985" i="3"/>
  <c r="Q985" i="3" s="1"/>
  <c r="R986" i="3"/>
  <c r="Q986" i="3" s="1"/>
  <c r="R987" i="3"/>
  <c r="Q987" i="3" s="1"/>
  <c r="R988" i="3"/>
  <c r="Q988" i="3" s="1"/>
  <c r="R989" i="3"/>
  <c r="Q989" i="3" s="1"/>
  <c r="R990" i="3"/>
  <c r="Q990" i="3" s="1"/>
  <c r="R991" i="3"/>
  <c r="Q991" i="3" s="1"/>
  <c r="R992" i="3"/>
  <c r="Q992" i="3" s="1"/>
  <c r="R993" i="3"/>
  <c r="Q993" i="3" s="1"/>
  <c r="R994" i="3"/>
  <c r="Q994" i="3" s="1"/>
  <c r="R995" i="3"/>
  <c r="Q995" i="3" s="1"/>
  <c r="R996" i="3"/>
  <c r="Q996" i="3" s="1"/>
  <c r="R997" i="3"/>
  <c r="Q997" i="3" s="1"/>
  <c r="R998" i="3"/>
  <c r="Q998" i="3" s="1"/>
  <c r="R999" i="3"/>
  <c r="Q999" i="3" s="1"/>
  <c r="R1000" i="3"/>
  <c r="Q1000" i="3" s="1"/>
  <c r="R1001" i="3"/>
  <c r="Q1001" i="3" s="1"/>
  <c r="R1002" i="3"/>
  <c r="Q1002" i="3" s="1"/>
  <c r="R1003" i="3"/>
  <c r="Q1003" i="3" s="1"/>
  <c r="R1004" i="3"/>
  <c r="Q1004" i="3" s="1"/>
  <c r="R1005" i="3"/>
  <c r="Q1005" i="3" s="1"/>
  <c r="R1006" i="3"/>
  <c r="Q1006" i="3" s="1"/>
  <c r="R1007" i="3"/>
  <c r="Q1007" i="3" s="1"/>
  <c r="R1008" i="3"/>
  <c r="Q1008" i="3" s="1"/>
  <c r="R1009" i="3"/>
  <c r="Q1009" i="3" s="1"/>
  <c r="R1010" i="3"/>
  <c r="Q1010" i="3" s="1"/>
  <c r="R1011" i="3"/>
  <c r="Q1011" i="3" s="1"/>
  <c r="R1012" i="3"/>
  <c r="Q1012" i="3" s="1"/>
  <c r="R1013" i="3"/>
  <c r="Q1013" i="3" s="1"/>
  <c r="R1014" i="3"/>
  <c r="Q1014" i="3" s="1"/>
  <c r="R1015" i="3"/>
  <c r="Q1015" i="3" s="1"/>
  <c r="R1016" i="3"/>
  <c r="Q1016" i="3" s="1"/>
  <c r="R1017" i="3"/>
  <c r="Q1017" i="3" s="1"/>
  <c r="R1018" i="3"/>
  <c r="Q1018" i="3" s="1"/>
  <c r="R1019" i="3"/>
  <c r="Q1019" i="3" s="1"/>
  <c r="R1020" i="3"/>
  <c r="Q1020" i="3" s="1"/>
  <c r="R1021" i="3"/>
  <c r="Q1021" i="3" s="1"/>
  <c r="R1022" i="3"/>
  <c r="Q1022" i="3" s="1"/>
  <c r="R1023" i="3"/>
  <c r="Q1023" i="3" s="1"/>
  <c r="R1024" i="3"/>
  <c r="Q1024" i="3" s="1"/>
  <c r="R1025" i="3"/>
  <c r="Q1025" i="3" s="1"/>
  <c r="R1026" i="3"/>
  <c r="Q1026" i="3" s="1"/>
  <c r="R1027" i="3"/>
  <c r="Q1027" i="3" s="1"/>
  <c r="R1028" i="3"/>
  <c r="Q1028" i="3" s="1"/>
  <c r="R1029" i="3"/>
  <c r="Q1029" i="3" s="1"/>
  <c r="R1030" i="3"/>
  <c r="Q1030" i="3" s="1"/>
  <c r="R1031" i="3"/>
  <c r="Q1031" i="3" s="1"/>
  <c r="R1032" i="3"/>
  <c r="Q1032" i="3" s="1"/>
  <c r="R1033" i="3"/>
  <c r="Q1033" i="3" s="1"/>
  <c r="R1034" i="3"/>
  <c r="Q1034" i="3" s="1"/>
  <c r="R1035" i="3"/>
  <c r="Q1035" i="3" s="1"/>
  <c r="R1036" i="3"/>
  <c r="Q1036" i="3" s="1"/>
  <c r="R1037" i="3"/>
  <c r="Q1037" i="3" s="1"/>
  <c r="R1038" i="3"/>
  <c r="Q1038" i="3" s="1"/>
  <c r="R1039" i="3"/>
  <c r="Q1039" i="3" s="1"/>
  <c r="R1040" i="3"/>
  <c r="Q1040" i="3" s="1"/>
  <c r="R1041" i="3"/>
  <c r="Q1041" i="3" s="1"/>
  <c r="R1042" i="3"/>
  <c r="Q1042" i="3" s="1"/>
  <c r="R1043" i="3"/>
  <c r="Q1043" i="3" s="1"/>
  <c r="R1044" i="3"/>
  <c r="Q1044" i="3" s="1"/>
  <c r="R1045" i="3"/>
  <c r="Q1045" i="3" s="1"/>
  <c r="R1046" i="3"/>
  <c r="Q1046" i="3" s="1"/>
  <c r="R1047" i="3"/>
  <c r="Q1047" i="3" s="1"/>
  <c r="R1048" i="3"/>
  <c r="Q1048" i="3" s="1"/>
  <c r="R1049" i="3"/>
  <c r="Q1049" i="3" s="1"/>
  <c r="R1050" i="3"/>
  <c r="Q1050" i="3" s="1"/>
  <c r="R1051" i="3"/>
  <c r="Q1051" i="3" s="1"/>
  <c r="R1052" i="3"/>
  <c r="Q1052" i="3" s="1"/>
  <c r="R1053" i="3"/>
  <c r="Q1053" i="3" s="1"/>
  <c r="R1054" i="3"/>
  <c r="Q1054" i="3" s="1"/>
  <c r="R1055" i="3"/>
  <c r="Q1055" i="3" s="1"/>
  <c r="R1056" i="3"/>
  <c r="Q1056" i="3" s="1"/>
  <c r="R1057" i="3"/>
  <c r="Q1057" i="3" s="1"/>
  <c r="R1058" i="3"/>
  <c r="Q1058" i="3" s="1"/>
  <c r="R1059" i="3"/>
  <c r="Q1059" i="3" s="1"/>
  <c r="R1060" i="3"/>
  <c r="Q1060" i="3" s="1"/>
  <c r="R1061" i="3"/>
  <c r="Q1061" i="3" s="1"/>
  <c r="R1062" i="3"/>
  <c r="Q1062" i="3" s="1"/>
  <c r="R1063" i="3"/>
  <c r="Q1063" i="3" s="1"/>
  <c r="R1064" i="3"/>
  <c r="Q1064" i="3" s="1"/>
  <c r="R1065" i="3"/>
  <c r="Q1065" i="3" s="1"/>
  <c r="R1066" i="3"/>
  <c r="Q1066" i="3" s="1"/>
  <c r="R1067" i="3"/>
  <c r="Q1067" i="3" s="1"/>
  <c r="R1068" i="3"/>
  <c r="Q1068" i="3" s="1"/>
  <c r="R1069" i="3"/>
  <c r="Q1069" i="3" s="1"/>
  <c r="R1070" i="3"/>
  <c r="Q1070" i="3" s="1"/>
  <c r="R1071" i="3"/>
  <c r="Q1071" i="3" s="1"/>
  <c r="R1072" i="3"/>
  <c r="Q1072" i="3" s="1"/>
  <c r="R1073" i="3"/>
  <c r="Q1073" i="3" s="1"/>
  <c r="R1074" i="3"/>
  <c r="Q1074" i="3" s="1"/>
  <c r="R1075" i="3"/>
  <c r="Q1075" i="3" s="1"/>
  <c r="R1076" i="3"/>
  <c r="Q1076" i="3" s="1"/>
  <c r="R1077" i="3"/>
  <c r="Q1077" i="3" s="1"/>
  <c r="R1078" i="3"/>
  <c r="Q1078" i="3" s="1"/>
  <c r="R1079" i="3"/>
  <c r="Q1079" i="3" s="1"/>
  <c r="R1080" i="3"/>
  <c r="Q1080" i="3" s="1"/>
  <c r="R1081" i="3"/>
  <c r="Q1081" i="3" s="1"/>
  <c r="R1082" i="3"/>
  <c r="Q1082" i="3" s="1"/>
  <c r="R1083" i="3"/>
  <c r="Q1083" i="3" s="1"/>
  <c r="R1084" i="3"/>
  <c r="Q1084" i="3" s="1"/>
  <c r="R1085" i="3"/>
  <c r="Q1085" i="3" s="1"/>
  <c r="R1086" i="3"/>
  <c r="Q1086" i="3" s="1"/>
  <c r="R1087" i="3"/>
  <c r="Q1087" i="3" s="1"/>
  <c r="R1088" i="3"/>
  <c r="Q1088" i="3" s="1"/>
  <c r="R1089" i="3"/>
  <c r="Q1089" i="3" s="1"/>
  <c r="R1090" i="3"/>
  <c r="Q1090" i="3" s="1"/>
  <c r="R1091" i="3"/>
  <c r="Q1091" i="3" s="1"/>
  <c r="R1092" i="3"/>
  <c r="Q1092" i="3" s="1"/>
  <c r="R1093" i="3"/>
  <c r="Q1093" i="3" s="1"/>
  <c r="R1094" i="3"/>
  <c r="Q1094" i="3" s="1"/>
  <c r="R1095" i="3"/>
  <c r="Q1095" i="3" s="1"/>
  <c r="R1096" i="3"/>
  <c r="Q1096" i="3" s="1"/>
  <c r="R1097" i="3"/>
  <c r="Q1097" i="3" s="1"/>
  <c r="R1098" i="3"/>
  <c r="Q1098" i="3" s="1"/>
  <c r="R1099" i="3"/>
  <c r="Q1099" i="3" s="1"/>
  <c r="R1100" i="3"/>
  <c r="Q1100" i="3" s="1"/>
  <c r="R1101" i="3"/>
  <c r="Q1101" i="3" s="1"/>
  <c r="R1102" i="3"/>
  <c r="Q1102" i="3" s="1"/>
  <c r="R1103" i="3"/>
  <c r="Q1103" i="3" s="1"/>
  <c r="R1104" i="3"/>
  <c r="Q1104" i="3" s="1"/>
  <c r="R1105" i="3"/>
  <c r="Q1105" i="3" s="1"/>
  <c r="R1106" i="3"/>
  <c r="Q1106" i="3" s="1"/>
  <c r="R1107" i="3"/>
  <c r="Q1107" i="3" s="1"/>
  <c r="R1108" i="3"/>
  <c r="Q1108" i="3" s="1"/>
  <c r="R1109" i="3"/>
  <c r="Q1109" i="3" s="1"/>
  <c r="R1110" i="3"/>
  <c r="Q1110" i="3" s="1"/>
  <c r="R1111" i="3"/>
  <c r="Q1111" i="3" s="1"/>
  <c r="R1112" i="3"/>
  <c r="Q1112" i="3" s="1"/>
  <c r="R1113" i="3"/>
  <c r="Q1113" i="3" s="1"/>
  <c r="R1114" i="3"/>
  <c r="Q1114" i="3" s="1"/>
  <c r="R1115" i="3"/>
  <c r="Q1115" i="3" s="1"/>
  <c r="R1116" i="3"/>
  <c r="Q1116" i="3" s="1"/>
  <c r="R1117" i="3"/>
  <c r="Q1117" i="3" s="1"/>
  <c r="R1118" i="3"/>
  <c r="Q1118" i="3" s="1"/>
  <c r="R1119" i="3"/>
  <c r="Q1119" i="3" s="1"/>
  <c r="R1120" i="3"/>
  <c r="Q1120" i="3" s="1"/>
  <c r="R1121" i="3"/>
  <c r="Q1121" i="3" s="1"/>
  <c r="R1122" i="3"/>
  <c r="Q1122" i="3" s="1"/>
  <c r="R1123" i="3"/>
  <c r="Q1123" i="3" s="1"/>
  <c r="R1124" i="3"/>
  <c r="Q1124" i="3" s="1"/>
  <c r="R1125" i="3"/>
  <c r="Q1125" i="3" s="1"/>
  <c r="R1126" i="3"/>
  <c r="Q1126" i="3" s="1"/>
  <c r="R1127" i="3"/>
  <c r="Q1127" i="3" s="1"/>
  <c r="R1128" i="3"/>
  <c r="Q1128" i="3" s="1"/>
  <c r="R1129" i="3"/>
  <c r="Q1129" i="3" s="1"/>
  <c r="R1130" i="3"/>
  <c r="Q1130" i="3" s="1"/>
  <c r="R1131" i="3"/>
  <c r="Q1131" i="3" s="1"/>
  <c r="R1132" i="3"/>
  <c r="Q1132" i="3" s="1"/>
  <c r="R1133" i="3"/>
  <c r="Q1133" i="3" s="1"/>
  <c r="R1134" i="3"/>
  <c r="Q1134" i="3" s="1"/>
  <c r="R1135" i="3"/>
  <c r="Q1135" i="3" s="1"/>
  <c r="R1136" i="3"/>
  <c r="Q1136" i="3" s="1"/>
  <c r="R1137" i="3"/>
  <c r="Q1137" i="3" s="1"/>
  <c r="R1138" i="3"/>
  <c r="Q1138" i="3" s="1"/>
  <c r="R1139" i="3"/>
  <c r="Q1139" i="3" s="1"/>
  <c r="R1140" i="3"/>
  <c r="Q1140" i="3" s="1"/>
  <c r="R1141" i="3"/>
  <c r="Q1141" i="3" s="1"/>
  <c r="R1142" i="3"/>
  <c r="Q1142" i="3" s="1"/>
  <c r="R1143" i="3"/>
  <c r="Q1143" i="3" s="1"/>
  <c r="R1144" i="3"/>
  <c r="Q1144" i="3" s="1"/>
  <c r="R1145" i="3"/>
  <c r="Q1145" i="3" s="1"/>
  <c r="R1146" i="3"/>
  <c r="Q1146" i="3" s="1"/>
  <c r="R1147" i="3"/>
  <c r="Q1147" i="3" s="1"/>
  <c r="R1148" i="3"/>
  <c r="Q1148" i="3" s="1"/>
  <c r="R1149" i="3"/>
  <c r="Q1149" i="3" s="1"/>
  <c r="R1150" i="3"/>
  <c r="Q1150" i="3" s="1"/>
  <c r="R1151" i="3"/>
  <c r="Q1151" i="3" s="1"/>
  <c r="R1152" i="3"/>
  <c r="Q1152" i="3" s="1"/>
  <c r="R1153" i="3"/>
  <c r="Q1153" i="3" s="1"/>
  <c r="R1154" i="3"/>
  <c r="Q1154" i="3" s="1"/>
  <c r="R1155" i="3"/>
  <c r="Q1155" i="3" s="1"/>
  <c r="R1156" i="3"/>
  <c r="Q1156" i="3" s="1"/>
  <c r="R1157" i="3"/>
  <c r="Q1157" i="3" s="1"/>
  <c r="R1158" i="3"/>
  <c r="Q1158" i="3" s="1"/>
  <c r="R1159" i="3"/>
  <c r="Q1159" i="3" s="1"/>
  <c r="R1160" i="3"/>
  <c r="Q1160" i="3" s="1"/>
  <c r="R1161" i="3"/>
  <c r="Q1161" i="3" s="1"/>
  <c r="R1162" i="3"/>
  <c r="Q1162" i="3" s="1"/>
  <c r="R1163" i="3"/>
  <c r="Q1163" i="3" s="1"/>
  <c r="R1164" i="3"/>
  <c r="Q1164" i="3" s="1"/>
  <c r="R1165" i="3"/>
  <c r="Q1165" i="3" s="1"/>
  <c r="R1166" i="3"/>
  <c r="Q1166" i="3" s="1"/>
  <c r="R1167" i="3"/>
  <c r="Q1167" i="3" s="1"/>
  <c r="R1168" i="3"/>
  <c r="Q1168" i="3" s="1"/>
  <c r="R1169" i="3"/>
  <c r="Q1169" i="3" s="1"/>
  <c r="R1170" i="3"/>
  <c r="Q1170" i="3" s="1"/>
  <c r="R1171" i="3"/>
  <c r="Q1171" i="3" s="1"/>
  <c r="R1172" i="3"/>
  <c r="Q1172" i="3" s="1"/>
  <c r="R1173" i="3"/>
  <c r="Q1173" i="3" s="1"/>
  <c r="R1174" i="3"/>
  <c r="Q1174" i="3" s="1"/>
  <c r="R1175" i="3"/>
  <c r="Q1175" i="3" s="1"/>
  <c r="R1176" i="3"/>
  <c r="Q1176" i="3" s="1"/>
  <c r="R1177" i="3"/>
  <c r="Q1177" i="3" s="1"/>
  <c r="R1178" i="3"/>
  <c r="Q1178" i="3" s="1"/>
  <c r="R1179" i="3"/>
  <c r="Q1179" i="3" s="1"/>
  <c r="R1180" i="3"/>
  <c r="Q1180" i="3" s="1"/>
  <c r="R1181" i="3"/>
  <c r="Q1181" i="3" s="1"/>
  <c r="R1182" i="3"/>
  <c r="Q1182" i="3" s="1"/>
  <c r="R1183" i="3"/>
  <c r="Q1183" i="3" s="1"/>
  <c r="R1184" i="3"/>
  <c r="Q1184" i="3" s="1"/>
  <c r="R1185" i="3"/>
  <c r="R1186" i="3"/>
  <c r="R1187" i="3"/>
  <c r="R1188" i="3"/>
  <c r="R1189" i="3"/>
  <c r="Q1189" i="3" s="1"/>
  <c r="R1190" i="3"/>
  <c r="Q1190" i="3" s="1"/>
  <c r="R1191" i="3"/>
  <c r="Q1191" i="3" s="1"/>
  <c r="R1192" i="3"/>
  <c r="Q1192" i="3" s="1"/>
  <c r="R1193" i="3"/>
  <c r="Q1193" i="3" s="1"/>
  <c r="R1194" i="3"/>
  <c r="Q1194" i="3" s="1"/>
  <c r="R1195" i="3"/>
  <c r="Q1195" i="3" s="1"/>
  <c r="R1196" i="3"/>
  <c r="Q1196" i="3" s="1"/>
  <c r="R1197" i="3"/>
  <c r="Q1197" i="3" s="1"/>
  <c r="R1198" i="3"/>
  <c r="Q1198" i="3" s="1"/>
  <c r="R1199" i="3"/>
  <c r="Q1199" i="3" s="1"/>
  <c r="R1200" i="3"/>
  <c r="Q1200" i="3" s="1"/>
  <c r="R1201" i="3"/>
  <c r="Q1201" i="3" s="1"/>
  <c r="R1202" i="3"/>
  <c r="Q1202" i="3" s="1"/>
  <c r="R1203" i="3"/>
  <c r="Q1203" i="3" s="1"/>
  <c r="R1204" i="3"/>
  <c r="Q1204" i="3" s="1"/>
  <c r="R1205" i="3"/>
  <c r="Q1205" i="3" s="1"/>
  <c r="R1206" i="3"/>
  <c r="Q1206" i="3" s="1"/>
  <c r="R1207" i="3"/>
  <c r="Q1207" i="3" s="1"/>
  <c r="R1208" i="3"/>
  <c r="Q1208" i="3" s="1"/>
  <c r="R1209" i="3"/>
  <c r="Q1209" i="3" s="1"/>
  <c r="R1210" i="3"/>
  <c r="Q1210" i="3" s="1"/>
  <c r="R1211" i="3"/>
  <c r="Q1211" i="3" s="1"/>
  <c r="R1212" i="3"/>
  <c r="Q1212" i="3" s="1"/>
  <c r="R1213" i="3"/>
  <c r="Q1213" i="3" s="1"/>
  <c r="R1214" i="3"/>
  <c r="Q1214" i="3" s="1"/>
  <c r="R1215" i="3"/>
  <c r="Q1215" i="3" s="1"/>
  <c r="R1216" i="3"/>
  <c r="Q1216" i="3" s="1"/>
  <c r="R1217" i="3"/>
  <c r="Q1217" i="3" s="1"/>
  <c r="R1218" i="3"/>
  <c r="Q1218" i="3" s="1"/>
  <c r="R1219" i="3"/>
  <c r="Q1219" i="3" s="1"/>
  <c r="R1220" i="3"/>
  <c r="Q1220" i="3" s="1"/>
  <c r="R1221" i="3"/>
  <c r="Q1221" i="3" s="1"/>
  <c r="R1222" i="3"/>
  <c r="Q1222" i="3" s="1"/>
  <c r="R1223" i="3"/>
  <c r="Q1223" i="3" s="1"/>
  <c r="R1224" i="3"/>
  <c r="Q1224" i="3" s="1"/>
  <c r="R1225" i="3"/>
  <c r="Q1225" i="3" s="1"/>
  <c r="R1226" i="3"/>
  <c r="Q1226" i="3" s="1"/>
  <c r="R1227" i="3"/>
  <c r="Q1227" i="3" s="1"/>
  <c r="R1228" i="3"/>
  <c r="Q1228" i="3" s="1"/>
  <c r="R1229" i="3"/>
  <c r="Q1229" i="3" s="1"/>
  <c r="R1230" i="3"/>
  <c r="Q1230" i="3" s="1"/>
  <c r="R1231" i="3"/>
  <c r="Q1231" i="3" s="1"/>
  <c r="R1232" i="3"/>
  <c r="Q1232" i="3" s="1"/>
  <c r="R1233" i="3"/>
  <c r="Q1233" i="3" s="1"/>
  <c r="R1234" i="3"/>
  <c r="Q1234" i="3" s="1"/>
  <c r="R1235" i="3"/>
  <c r="Q1235" i="3" s="1"/>
  <c r="R1236" i="3"/>
  <c r="Q1236" i="3" s="1"/>
  <c r="R1237" i="3"/>
  <c r="Q1237" i="3" s="1"/>
  <c r="R1238" i="3"/>
  <c r="Q1238" i="3" s="1"/>
  <c r="R1239" i="3"/>
  <c r="Q1239" i="3" s="1"/>
  <c r="R1240" i="3"/>
  <c r="Q1240" i="3" s="1"/>
  <c r="R1241" i="3"/>
  <c r="Q1241" i="3" s="1"/>
  <c r="R1242" i="3"/>
  <c r="Q1242" i="3" s="1"/>
  <c r="R1243" i="3"/>
  <c r="Q1243" i="3" s="1"/>
  <c r="R1244" i="3"/>
  <c r="Q1244" i="3" s="1"/>
  <c r="R1245" i="3"/>
  <c r="Q1245" i="3" s="1"/>
  <c r="R1246" i="3"/>
  <c r="Q1246" i="3" s="1"/>
  <c r="R1247" i="3"/>
  <c r="Q1247" i="3" s="1"/>
  <c r="R1248" i="3"/>
  <c r="Q1248" i="3" s="1"/>
  <c r="R1249" i="3"/>
  <c r="Q1249" i="3" s="1"/>
  <c r="R1250" i="3"/>
  <c r="Q1250" i="3" s="1"/>
  <c r="R1251" i="3"/>
  <c r="Q1251" i="3" s="1"/>
  <c r="R1252" i="3"/>
  <c r="Q1252" i="3" s="1"/>
  <c r="R1253" i="3"/>
  <c r="Q1253" i="3" s="1"/>
  <c r="R1254" i="3"/>
  <c r="Q1254" i="3" s="1"/>
  <c r="R1255" i="3"/>
  <c r="Q1255" i="3" s="1"/>
  <c r="R1256" i="3"/>
  <c r="Q1256" i="3" s="1"/>
  <c r="R1257" i="3"/>
  <c r="Q1257" i="3" s="1"/>
  <c r="R1258" i="3"/>
  <c r="Q1258" i="3" s="1"/>
  <c r="R1259" i="3"/>
  <c r="Q1259" i="3" s="1"/>
  <c r="R1260" i="3"/>
  <c r="Q1260" i="3" s="1"/>
  <c r="R1261" i="3"/>
  <c r="Q1261" i="3" s="1"/>
  <c r="R1262" i="3"/>
  <c r="Q1262" i="3" s="1"/>
  <c r="R1263" i="3"/>
  <c r="Q1263" i="3" s="1"/>
  <c r="R1264" i="3"/>
  <c r="Q1264" i="3" s="1"/>
  <c r="R1265" i="3"/>
  <c r="Q1265" i="3" s="1"/>
  <c r="R1266" i="3"/>
  <c r="Q1266" i="3" s="1"/>
  <c r="R1267" i="3"/>
  <c r="Q1267" i="3" s="1"/>
  <c r="R1268" i="3"/>
  <c r="Q1268" i="3" s="1"/>
  <c r="R1269" i="3"/>
  <c r="Q1269" i="3" s="1"/>
  <c r="R1270" i="3"/>
  <c r="Q1270" i="3" s="1"/>
  <c r="R1271" i="3"/>
  <c r="Q1271" i="3" s="1"/>
  <c r="R1272" i="3"/>
  <c r="Q1272" i="3" s="1"/>
  <c r="R1273" i="3"/>
  <c r="Q1273" i="3" s="1"/>
  <c r="R1274" i="3"/>
  <c r="Q1274" i="3" s="1"/>
  <c r="R1275" i="3"/>
  <c r="Q1275" i="3" s="1"/>
  <c r="R1276" i="3"/>
  <c r="Q1276" i="3" s="1"/>
  <c r="R1277" i="3"/>
  <c r="Q1277" i="3" s="1"/>
  <c r="R1278" i="3"/>
  <c r="Q1278" i="3" s="1"/>
  <c r="R1279" i="3"/>
  <c r="Q1279" i="3" s="1"/>
  <c r="R1280" i="3"/>
  <c r="Q1280" i="3" s="1"/>
  <c r="R1281" i="3"/>
  <c r="Q1281" i="3" s="1"/>
  <c r="R1282" i="3"/>
  <c r="Q1282" i="3" s="1"/>
  <c r="R1283" i="3"/>
  <c r="Q1283" i="3" s="1"/>
  <c r="R1284" i="3"/>
  <c r="Q1284" i="3" s="1"/>
  <c r="R1285" i="3"/>
  <c r="Q1285" i="3" s="1"/>
  <c r="R1286" i="3"/>
  <c r="Q1286" i="3" s="1"/>
  <c r="R1287" i="3"/>
  <c r="Q1287" i="3" s="1"/>
  <c r="R1288" i="3"/>
  <c r="Q1288" i="3" s="1"/>
  <c r="R1289" i="3"/>
  <c r="Q1289" i="3" s="1"/>
  <c r="R1290" i="3"/>
  <c r="Q1290" i="3" s="1"/>
  <c r="R1291" i="3"/>
  <c r="Q1291" i="3" s="1"/>
  <c r="R1292" i="3"/>
  <c r="Q1292" i="3" s="1"/>
  <c r="R1293" i="3"/>
  <c r="Q1293" i="3" s="1"/>
  <c r="R1294" i="3"/>
  <c r="Q1294" i="3" s="1"/>
  <c r="R1295" i="3"/>
  <c r="Q1295" i="3" s="1"/>
  <c r="R1296" i="3"/>
  <c r="Q1296" i="3" s="1"/>
  <c r="R1297" i="3"/>
  <c r="Q1297" i="3" s="1"/>
  <c r="R1298" i="3"/>
  <c r="Q1298" i="3" s="1"/>
  <c r="R1299" i="3"/>
  <c r="Q1299" i="3" s="1"/>
  <c r="R1300" i="3"/>
  <c r="Q1300" i="3" s="1"/>
  <c r="R1301" i="3"/>
  <c r="Q1301" i="3" s="1"/>
  <c r="R1302" i="3"/>
  <c r="Q1302" i="3" s="1"/>
  <c r="R1303" i="3"/>
  <c r="Q1303" i="3" s="1"/>
  <c r="R1304" i="3"/>
  <c r="Q1304" i="3" s="1"/>
  <c r="R1305" i="3"/>
  <c r="Q1305" i="3" s="1"/>
  <c r="R1306" i="3"/>
  <c r="Q1306" i="3" s="1"/>
  <c r="R1307" i="3"/>
  <c r="Q1307" i="3" s="1"/>
  <c r="R1308" i="3"/>
  <c r="Q1308" i="3" s="1"/>
  <c r="R1309" i="3"/>
  <c r="Q1309" i="3" s="1"/>
  <c r="R1310" i="3"/>
  <c r="Q1310" i="3" s="1"/>
  <c r="R1311" i="3"/>
  <c r="Q1311" i="3" s="1"/>
  <c r="R1312" i="3"/>
  <c r="Q1312" i="3" s="1"/>
  <c r="R1313" i="3"/>
  <c r="Q1313" i="3" s="1"/>
  <c r="R1314" i="3"/>
  <c r="Q1314" i="3" s="1"/>
  <c r="R1315" i="3"/>
  <c r="Q1315" i="3" s="1"/>
  <c r="R1316" i="3"/>
  <c r="Q1316" i="3" s="1"/>
  <c r="R1317" i="3"/>
  <c r="Q1317" i="3" s="1"/>
  <c r="R1318" i="3"/>
  <c r="Q1318" i="3" s="1"/>
  <c r="R1319" i="3"/>
  <c r="Q1319" i="3" s="1"/>
  <c r="R1320" i="3"/>
  <c r="Q1320" i="3" s="1"/>
  <c r="R1321" i="3"/>
  <c r="Q1321" i="3" s="1"/>
  <c r="R1322" i="3"/>
  <c r="Q1322" i="3" s="1"/>
  <c r="R1323" i="3"/>
  <c r="Q1323" i="3" s="1"/>
  <c r="R1324" i="3"/>
  <c r="Q1324" i="3" s="1"/>
  <c r="R1325" i="3"/>
  <c r="Q1325" i="3" s="1"/>
  <c r="R1326" i="3"/>
  <c r="Q1326" i="3" s="1"/>
  <c r="R1327" i="3"/>
  <c r="Q1327" i="3" s="1"/>
  <c r="R1328" i="3"/>
  <c r="Q1328" i="3" s="1"/>
  <c r="R1329" i="3"/>
  <c r="Q1329" i="3" s="1"/>
  <c r="R1330" i="3"/>
  <c r="Q1330" i="3" s="1"/>
  <c r="R1331" i="3"/>
  <c r="Q1331" i="3" s="1"/>
  <c r="R1332" i="3"/>
  <c r="Q1332" i="3" s="1"/>
  <c r="R1333" i="3"/>
  <c r="Q1333" i="3" s="1"/>
  <c r="R1334" i="3"/>
  <c r="Q1334" i="3" s="1"/>
  <c r="R1335" i="3"/>
  <c r="Q1335" i="3" s="1"/>
  <c r="R1336" i="3"/>
  <c r="Q1336" i="3" s="1"/>
  <c r="R1337" i="3"/>
  <c r="Q1337" i="3" s="1"/>
  <c r="R1338" i="3"/>
  <c r="Q1338" i="3" s="1"/>
  <c r="R1339" i="3"/>
  <c r="Q1339" i="3" s="1"/>
  <c r="R1340" i="3"/>
  <c r="Q1340" i="3" s="1"/>
  <c r="R1341" i="3"/>
  <c r="Q1341" i="3" s="1"/>
  <c r="R1342" i="3"/>
  <c r="Q1342" i="3" s="1"/>
  <c r="R1343" i="3"/>
  <c r="Q1343" i="3" s="1"/>
  <c r="R1344" i="3"/>
  <c r="Q1344" i="3" s="1"/>
  <c r="R1345" i="3"/>
  <c r="Q1345" i="3" s="1"/>
  <c r="R1346" i="3"/>
  <c r="Q1346" i="3" s="1"/>
  <c r="R1347" i="3"/>
  <c r="Q1347" i="3" s="1"/>
  <c r="R1348" i="3"/>
  <c r="Q1348" i="3" s="1"/>
  <c r="R1349" i="3"/>
  <c r="Q1349" i="3" s="1"/>
  <c r="R1350" i="3"/>
  <c r="Q1350" i="3" s="1"/>
  <c r="R1351" i="3"/>
  <c r="Q1351" i="3" s="1"/>
  <c r="R1352" i="3"/>
  <c r="Q1352" i="3" s="1"/>
  <c r="R1353" i="3"/>
  <c r="Q1353" i="3" s="1"/>
  <c r="R1354" i="3"/>
  <c r="Q1354" i="3" s="1"/>
  <c r="R1355" i="3"/>
  <c r="Q1355" i="3" s="1"/>
  <c r="R1356" i="3"/>
  <c r="Q1356" i="3" s="1"/>
  <c r="R1357" i="3"/>
  <c r="Q1357" i="3" s="1"/>
  <c r="R1358" i="3"/>
  <c r="Q1358" i="3" s="1"/>
  <c r="R1359" i="3"/>
  <c r="Q1359" i="3" s="1"/>
  <c r="R1360" i="3"/>
  <c r="Q1360" i="3" s="1"/>
  <c r="R1361" i="3"/>
  <c r="Q1361" i="3" s="1"/>
  <c r="R1362" i="3"/>
  <c r="Q1362" i="3" s="1"/>
  <c r="R1363" i="3"/>
  <c r="Q1363" i="3" s="1"/>
  <c r="R1364" i="3"/>
  <c r="Q1364" i="3" s="1"/>
  <c r="R1365" i="3"/>
  <c r="Q1365" i="3" s="1"/>
  <c r="R1366" i="3"/>
  <c r="Q1366" i="3" s="1"/>
  <c r="R1367" i="3"/>
  <c r="Q1367" i="3" s="1"/>
  <c r="R1368" i="3"/>
  <c r="Q1368" i="3" s="1"/>
  <c r="R1369" i="3"/>
  <c r="Q1369" i="3" s="1"/>
  <c r="R1370" i="3"/>
  <c r="Q1370" i="3" s="1"/>
  <c r="R1371" i="3"/>
  <c r="Q1371" i="3" s="1"/>
  <c r="R1372" i="3"/>
  <c r="Q1372" i="3" s="1"/>
  <c r="R1373" i="3"/>
  <c r="Q1373" i="3" s="1"/>
  <c r="R1374" i="3"/>
  <c r="Q1374" i="3" s="1"/>
  <c r="R1375" i="3"/>
  <c r="Q1375" i="3" s="1"/>
  <c r="R1376" i="3"/>
  <c r="Q1376" i="3" s="1"/>
  <c r="R1377" i="3"/>
  <c r="Q1377" i="3" s="1"/>
  <c r="R1378" i="3"/>
  <c r="Q1378" i="3" s="1"/>
  <c r="R1379" i="3"/>
  <c r="Q1379" i="3" s="1"/>
  <c r="R1380" i="3"/>
  <c r="Q1380" i="3" s="1"/>
  <c r="R1381" i="3"/>
  <c r="Q1381" i="3" s="1"/>
  <c r="R1382" i="3"/>
  <c r="Q1382" i="3" s="1"/>
  <c r="R1383" i="3"/>
  <c r="Q1383" i="3" s="1"/>
  <c r="R1384" i="3"/>
  <c r="Q1384" i="3" s="1"/>
  <c r="R1385" i="3"/>
  <c r="Q1385" i="3" s="1"/>
  <c r="R1386" i="3"/>
  <c r="Q1386" i="3" s="1"/>
  <c r="R1387" i="3"/>
  <c r="Q1387" i="3" s="1"/>
  <c r="R1388" i="3"/>
  <c r="Q1388" i="3" s="1"/>
  <c r="R1389" i="3"/>
  <c r="Q1389" i="3" s="1"/>
  <c r="R1390" i="3"/>
  <c r="Q1390" i="3" s="1"/>
  <c r="R1391" i="3"/>
  <c r="Q1391" i="3" s="1"/>
  <c r="R1392" i="3"/>
  <c r="Q1392" i="3" s="1"/>
  <c r="R1393" i="3"/>
  <c r="Q1393" i="3" s="1"/>
  <c r="R1394" i="3"/>
  <c r="Q1394" i="3" s="1"/>
  <c r="R1395" i="3"/>
  <c r="Q1395" i="3" s="1"/>
  <c r="R1396" i="3"/>
  <c r="Q1396" i="3" s="1"/>
  <c r="R1397" i="3"/>
  <c r="Q1397" i="3" s="1"/>
  <c r="R1398" i="3"/>
  <c r="Q1398" i="3" s="1"/>
  <c r="R1399" i="3"/>
  <c r="Q1399" i="3" s="1"/>
  <c r="R1400" i="3"/>
  <c r="Q1400" i="3" s="1"/>
  <c r="R1401" i="3"/>
  <c r="Q1401" i="3" s="1"/>
  <c r="R1402" i="3"/>
  <c r="Q1402" i="3" s="1"/>
  <c r="R1403" i="3"/>
  <c r="Q1403" i="3" s="1"/>
  <c r="R1404" i="3"/>
  <c r="Q1404" i="3" s="1"/>
  <c r="R1405" i="3"/>
  <c r="Q1405" i="3" s="1"/>
  <c r="R1406" i="3"/>
  <c r="Q1406" i="3" s="1"/>
  <c r="R1407" i="3"/>
  <c r="Q1407" i="3" s="1"/>
  <c r="R1408" i="3"/>
  <c r="Q1408" i="3" s="1"/>
  <c r="R1409" i="3"/>
  <c r="Q1409" i="3" s="1"/>
  <c r="R1410" i="3"/>
  <c r="Q1410" i="3" s="1"/>
  <c r="R1411" i="3"/>
  <c r="Q1411" i="3" s="1"/>
  <c r="R1412" i="3"/>
  <c r="Q1412" i="3" s="1"/>
  <c r="R1413" i="3"/>
  <c r="Q1413" i="3" s="1"/>
  <c r="R1414" i="3"/>
  <c r="Q1414" i="3" s="1"/>
  <c r="R1415" i="3"/>
  <c r="Q1415" i="3" s="1"/>
  <c r="R1416" i="3"/>
  <c r="Q1416" i="3" s="1"/>
  <c r="R1417" i="3"/>
  <c r="Q1417" i="3" s="1"/>
  <c r="R1418" i="3"/>
  <c r="Q1418" i="3" s="1"/>
  <c r="R1419" i="3"/>
  <c r="Q1419" i="3" s="1"/>
  <c r="R1420" i="3"/>
  <c r="Q1420" i="3" s="1"/>
  <c r="R1421" i="3"/>
  <c r="Q1421" i="3" s="1"/>
  <c r="R1422" i="3"/>
  <c r="Q1422" i="3" s="1"/>
  <c r="R1423" i="3"/>
  <c r="Q1423" i="3" s="1"/>
  <c r="R1424" i="3"/>
  <c r="Q1424" i="3" s="1"/>
  <c r="R1425" i="3"/>
  <c r="Q1425" i="3" s="1"/>
  <c r="R1426" i="3"/>
  <c r="Q1426" i="3" s="1"/>
  <c r="R1427" i="3"/>
  <c r="Q1427" i="3" s="1"/>
  <c r="R1428" i="3"/>
  <c r="Q1428" i="3" s="1"/>
  <c r="R1429" i="3"/>
  <c r="Q1429" i="3" s="1"/>
  <c r="R1430" i="3"/>
  <c r="Q1430" i="3" s="1"/>
  <c r="R1431" i="3"/>
  <c r="Q1431" i="3" s="1"/>
  <c r="R1432" i="3"/>
  <c r="Q1432" i="3" s="1"/>
  <c r="R1433" i="3"/>
  <c r="Q1433" i="3" s="1"/>
  <c r="R1434" i="3"/>
  <c r="Q1434" i="3" s="1"/>
  <c r="R1435" i="3"/>
  <c r="Q1435" i="3" s="1"/>
  <c r="R1436" i="3"/>
  <c r="Q1436" i="3" s="1"/>
  <c r="R1437" i="3"/>
  <c r="Q1437" i="3" s="1"/>
  <c r="R1438" i="3"/>
  <c r="Q1438" i="3" s="1"/>
  <c r="R1439" i="3"/>
  <c r="Q1439" i="3" s="1"/>
  <c r="R1440" i="3"/>
  <c r="Q1440" i="3" s="1"/>
  <c r="R1441" i="3"/>
  <c r="Q1441" i="3" s="1"/>
  <c r="R1442" i="3"/>
  <c r="Q1442" i="3" s="1"/>
  <c r="R1443" i="3"/>
  <c r="Q1443" i="3" s="1"/>
  <c r="R1444" i="3"/>
  <c r="Q1444" i="3" s="1"/>
  <c r="R1445" i="3"/>
  <c r="Q1445" i="3" s="1"/>
  <c r="R1446" i="3"/>
  <c r="Q1446" i="3" s="1"/>
  <c r="R1447" i="3"/>
  <c r="Q1447" i="3" s="1"/>
  <c r="R1448" i="3"/>
  <c r="Q1448" i="3" s="1"/>
  <c r="R1449" i="3"/>
  <c r="Q1449" i="3" s="1"/>
  <c r="R1450" i="3"/>
  <c r="Q1450" i="3" s="1"/>
  <c r="R1451" i="3"/>
  <c r="Q1451" i="3" s="1"/>
  <c r="R1452" i="3"/>
  <c r="Q1452" i="3" s="1"/>
  <c r="R1453" i="3"/>
  <c r="Q1453" i="3" s="1"/>
  <c r="R1454" i="3"/>
  <c r="Q1454" i="3" s="1"/>
  <c r="R1455" i="3"/>
  <c r="Q1455" i="3" s="1"/>
  <c r="R1456" i="3"/>
  <c r="Q1456" i="3" s="1"/>
  <c r="R1457" i="3"/>
  <c r="Q1457" i="3" s="1"/>
  <c r="R1458" i="3"/>
  <c r="Q1458" i="3" s="1"/>
  <c r="R1459" i="3"/>
  <c r="Q1459" i="3" s="1"/>
  <c r="R1460" i="3"/>
  <c r="Q1460" i="3" s="1"/>
  <c r="R1461" i="3"/>
  <c r="Q1461" i="3" s="1"/>
  <c r="R1462" i="3"/>
  <c r="Q1462" i="3" s="1"/>
  <c r="R1463" i="3"/>
  <c r="Q1463" i="3" s="1"/>
  <c r="R1464" i="3"/>
  <c r="Q1464" i="3" s="1"/>
  <c r="R1465" i="3"/>
  <c r="Q1465" i="3" s="1"/>
  <c r="R1466" i="3"/>
  <c r="Q1466" i="3" s="1"/>
  <c r="R1467" i="3"/>
  <c r="Q1467" i="3" s="1"/>
  <c r="R1468" i="3"/>
  <c r="Q1468" i="3" s="1"/>
  <c r="R1469" i="3"/>
  <c r="Q1469" i="3" s="1"/>
  <c r="R1470" i="3"/>
  <c r="Q1470" i="3" s="1"/>
  <c r="R1471" i="3"/>
  <c r="Q1471" i="3" s="1"/>
  <c r="R1472" i="3"/>
  <c r="Q1472" i="3" s="1"/>
  <c r="R1473" i="3"/>
  <c r="Q1473" i="3" s="1"/>
  <c r="R1474" i="3"/>
  <c r="Q1474" i="3" s="1"/>
  <c r="R1475" i="3"/>
  <c r="Q1475" i="3" s="1"/>
  <c r="R1476" i="3"/>
  <c r="Q1476" i="3" s="1"/>
  <c r="R1477" i="3"/>
  <c r="Q1477" i="3" s="1"/>
  <c r="R1478" i="3"/>
  <c r="Q1478" i="3" s="1"/>
  <c r="R1479" i="3"/>
  <c r="Q1479" i="3" s="1"/>
  <c r="R1480" i="3"/>
  <c r="Q1480" i="3" s="1"/>
  <c r="R1481" i="3"/>
  <c r="Q1481" i="3" s="1"/>
  <c r="R1482" i="3"/>
  <c r="Q1482" i="3" s="1"/>
  <c r="R1483" i="3"/>
  <c r="Q1483" i="3" s="1"/>
  <c r="R1484" i="3"/>
  <c r="Q1484" i="3" s="1"/>
  <c r="R1485" i="3"/>
  <c r="Q1485" i="3" s="1"/>
  <c r="R1486" i="3"/>
  <c r="Q1486" i="3" s="1"/>
  <c r="R1487" i="3"/>
  <c r="Q1487" i="3" s="1"/>
  <c r="R1488" i="3"/>
  <c r="Q1488" i="3" s="1"/>
  <c r="R1489" i="3"/>
  <c r="Q1489" i="3" s="1"/>
  <c r="R1490" i="3"/>
  <c r="Q1490" i="3" s="1"/>
  <c r="R1491" i="3"/>
  <c r="Q1491" i="3" s="1"/>
  <c r="R1492" i="3"/>
  <c r="Q1492" i="3" s="1"/>
  <c r="R1493" i="3"/>
  <c r="Q1493" i="3" s="1"/>
  <c r="R1494" i="3"/>
  <c r="Q1494" i="3" s="1"/>
  <c r="R1495" i="3"/>
  <c r="Q1495" i="3" s="1"/>
  <c r="R1496" i="3"/>
  <c r="Q1496" i="3" s="1"/>
  <c r="R1497" i="3"/>
  <c r="Q1497" i="3" s="1"/>
  <c r="R1498" i="3"/>
  <c r="Q1498" i="3" s="1"/>
  <c r="R1499" i="3"/>
  <c r="Q1499" i="3" s="1"/>
  <c r="R1500" i="3"/>
  <c r="Q1500" i="3" s="1"/>
  <c r="R1501" i="3"/>
  <c r="Q1501" i="3" s="1"/>
  <c r="R1502" i="3"/>
  <c r="Q1502" i="3" s="1"/>
  <c r="R1503" i="3"/>
  <c r="Q1503" i="3" s="1"/>
  <c r="R1504" i="3"/>
  <c r="Q1504" i="3" s="1"/>
  <c r="R1505" i="3"/>
  <c r="Q1505" i="3" s="1"/>
  <c r="R1506" i="3"/>
  <c r="Q1506" i="3" s="1"/>
  <c r="R1507" i="3"/>
  <c r="Q1507" i="3" s="1"/>
  <c r="R1508" i="3"/>
  <c r="Q1508" i="3" s="1"/>
  <c r="R1509" i="3"/>
  <c r="Q1509" i="3" s="1"/>
  <c r="R1510" i="3"/>
  <c r="Q1510" i="3" s="1"/>
  <c r="R1511" i="3"/>
  <c r="Q1511" i="3" s="1"/>
  <c r="R1512" i="3"/>
  <c r="Q1512" i="3" s="1"/>
  <c r="R1513" i="3"/>
  <c r="Q1513" i="3" s="1"/>
  <c r="R1514" i="3"/>
  <c r="Q1514" i="3" s="1"/>
  <c r="R1515" i="3"/>
  <c r="Q1515" i="3" s="1"/>
  <c r="R1516" i="3"/>
  <c r="Q1516" i="3" s="1"/>
  <c r="R1517" i="3"/>
  <c r="Q1517" i="3" s="1"/>
  <c r="R1518" i="3"/>
  <c r="Q1518" i="3" s="1"/>
  <c r="R1519" i="3"/>
  <c r="Q1519" i="3" s="1"/>
  <c r="R1520" i="3"/>
  <c r="Q1520" i="3" s="1"/>
  <c r="R1521" i="3"/>
  <c r="Q1521" i="3" s="1"/>
  <c r="R1522" i="3"/>
  <c r="Q1522" i="3" s="1"/>
  <c r="R1523" i="3"/>
  <c r="Q1523" i="3" s="1"/>
  <c r="R1524" i="3"/>
  <c r="Q1524" i="3" s="1"/>
  <c r="R1525" i="3"/>
  <c r="Q1525" i="3" s="1"/>
  <c r="R1526" i="3"/>
  <c r="Q1526" i="3" s="1"/>
  <c r="R1527" i="3"/>
  <c r="Q1527" i="3" s="1"/>
  <c r="R1528" i="3"/>
  <c r="Q1528" i="3" s="1"/>
  <c r="R1529" i="3"/>
  <c r="Q1529" i="3" s="1"/>
  <c r="R1530" i="3"/>
  <c r="Q1530" i="3" s="1"/>
  <c r="R1531" i="3"/>
  <c r="Q1531" i="3" s="1"/>
  <c r="R1532" i="3"/>
  <c r="Q1532" i="3" s="1"/>
  <c r="R1533" i="3"/>
  <c r="Q1533" i="3" s="1"/>
  <c r="R1534" i="3"/>
  <c r="Q1534" i="3" s="1"/>
  <c r="R1535" i="3"/>
  <c r="Q1535" i="3" s="1"/>
  <c r="R1536" i="3"/>
  <c r="Q1536" i="3" s="1"/>
  <c r="R1537" i="3"/>
  <c r="Q1537" i="3" s="1"/>
  <c r="R1538" i="3"/>
  <c r="Q1538" i="3" s="1"/>
  <c r="R1539" i="3"/>
  <c r="Q1539" i="3" s="1"/>
  <c r="R1540" i="3"/>
  <c r="Q1540" i="3" s="1"/>
  <c r="R1541" i="3"/>
  <c r="Q1541" i="3" s="1"/>
  <c r="R1542" i="3"/>
  <c r="Q1542" i="3" s="1"/>
  <c r="R1543" i="3"/>
  <c r="Q1543" i="3" s="1"/>
  <c r="R1544" i="3"/>
  <c r="Q1544" i="3" s="1"/>
  <c r="R1545" i="3"/>
  <c r="Q1545" i="3" s="1"/>
  <c r="R1546" i="3"/>
  <c r="Q1546" i="3" s="1"/>
  <c r="R1547" i="3"/>
  <c r="Q1547" i="3" s="1"/>
  <c r="R1548" i="3"/>
  <c r="Q1548" i="3" s="1"/>
  <c r="R1549" i="3"/>
  <c r="Q1549" i="3" s="1"/>
  <c r="R1550" i="3"/>
  <c r="Q1550" i="3" s="1"/>
  <c r="R1551" i="3"/>
  <c r="Q1551" i="3" s="1"/>
  <c r="R1552" i="3"/>
  <c r="Q1552" i="3" s="1"/>
  <c r="R1553" i="3"/>
  <c r="Q1553" i="3" s="1"/>
  <c r="R1554" i="3"/>
  <c r="Q1554" i="3" s="1"/>
  <c r="R1555" i="3"/>
  <c r="Q1555" i="3" s="1"/>
  <c r="R1556" i="3"/>
  <c r="Q1556" i="3" s="1"/>
  <c r="R1557" i="3"/>
  <c r="Q1557" i="3" s="1"/>
  <c r="R1558" i="3"/>
  <c r="Q1558" i="3" s="1"/>
  <c r="R1559" i="3"/>
  <c r="Q1559" i="3" s="1"/>
  <c r="R1560" i="3"/>
  <c r="Q1560" i="3" s="1"/>
  <c r="R1561" i="3"/>
  <c r="Q1561" i="3" s="1"/>
  <c r="R1562" i="3"/>
  <c r="Q1562" i="3" s="1"/>
  <c r="R1563" i="3"/>
  <c r="Q1563" i="3" s="1"/>
  <c r="R1564" i="3"/>
  <c r="Q1564" i="3" s="1"/>
  <c r="R1565" i="3"/>
  <c r="Q1565" i="3" s="1"/>
  <c r="R1566" i="3"/>
  <c r="Q1566" i="3" s="1"/>
  <c r="R1567" i="3"/>
  <c r="Q1567" i="3" s="1"/>
  <c r="R1568" i="3"/>
  <c r="Q1568" i="3" s="1"/>
  <c r="R1569" i="3"/>
  <c r="Q1569" i="3" s="1"/>
  <c r="R1570" i="3"/>
  <c r="Q1570" i="3" s="1"/>
  <c r="R1571" i="3"/>
  <c r="Q1571" i="3" s="1"/>
  <c r="R1572" i="3"/>
  <c r="Q1572" i="3" s="1"/>
  <c r="R1573" i="3"/>
  <c r="Q1573" i="3" s="1"/>
  <c r="R1574" i="3"/>
  <c r="Q1574" i="3" s="1"/>
  <c r="R1575" i="3"/>
  <c r="Q1575" i="3" s="1"/>
  <c r="R1576" i="3"/>
  <c r="Q1576" i="3" s="1"/>
  <c r="R1577" i="3"/>
  <c r="Q1577" i="3" s="1"/>
  <c r="R1578" i="3"/>
  <c r="Q1578" i="3" s="1"/>
  <c r="R1579" i="3"/>
  <c r="Q1579" i="3" s="1"/>
  <c r="R1580" i="3"/>
  <c r="Q1580" i="3" s="1"/>
  <c r="R1581" i="3"/>
  <c r="Q1581" i="3" s="1"/>
  <c r="R1582" i="3"/>
  <c r="Q1582" i="3" s="1"/>
  <c r="R1583" i="3"/>
  <c r="Q1583" i="3" s="1"/>
  <c r="R1584" i="3"/>
  <c r="Q1584" i="3" s="1"/>
  <c r="R1585" i="3"/>
  <c r="Q1585" i="3" s="1"/>
  <c r="R1586" i="3"/>
  <c r="Q1586" i="3" s="1"/>
  <c r="R1587" i="3"/>
  <c r="Q1587" i="3" s="1"/>
  <c r="R1588" i="3"/>
  <c r="Q1588" i="3" s="1"/>
  <c r="R1589" i="3"/>
  <c r="Q1589" i="3" s="1"/>
  <c r="R1590" i="3"/>
  <c r="Q1590" i="3" s="1"/>
  <c r="R1591" i="3"/>
  <c r="Q1591" i="3" s="1"/>
  <c r="R1592" i="3"/>
  <c r="Q1592" i="3" s="1"/>
  <c r="R1593" i="3"/>
  <c r="Q1593" i="3" s="1"/>
  <c r="R1594" i="3"/>
  <c r="Q1594" i="3" s="1"/>
  <c r="R1595" i="3"/>
  <c r="Q1595" i="3" s="1"/>
  <c r="R1596" i="3"/>
  <c r="Q1596" i="3" s="1"/>
  <c r="R1597" i="3"/>
  <c r="Q1597" i="3" s="1"/>
  <c r="R1598" i="3"/>
  <c r="Q1598" i="3" s="1"/>
  <c r="R1599" i="3"/>
  <c r="Q1599" i="3" s="1"/>
  <c r="R1600" i="3"/>
  <c r="Q1600" i="3" s="1"/>
  <c r="R1601" i="3"/>
  <c r="Q1601" i="3" s="1"/>
  <c r="R1602" i="3"/>
  <c r="Q1602" i="3" s="1"/>
  <c r="R1603" i="3"/>
  <c r="Q1603" i="3" s="1"/>
  <c r="R1604" i="3"/>
  <c r="Q1604" i="3" s="1"/>
  <c r="R1605" i="3"/>
  <c r="Q1605" i="3" s="1"/>
  <c r="R1606" i="3"/>
  <c r="Q1606" i="3" s="1"/>
  <c r="R1607" i="3"/>
  <c r="Q1607" i="3" s="1"/>
  <c r="R1608" i="3"/>
  <c r="Q1608" i="3" s="1"/>
  <c r="R1609" i="3"/>
  <c r="Q1609" i="3" s="1"/>
  <c r="R1610" i="3"/>
  <c r="Q1610" i="3" s="1"/>
  <c r="R1611" i="3"/>
  <c r="Q1611" i="3" s="1"/>
  <c r="R1612" i="3"/>
  <c r="Q1612" i="3" s="1"/>
  <c r="R1613" i="3"/>
  <c r="Q1613" i="3" s="1"/>
  <c r="R1614" i="3"/>
  <c r="Q1614" i="3" s="1"/>
  <c r="R1615" i="3"/>
  <c r="Q1615" i="3" s="1"/>
  <c r="R1616" i="3"/>
  <c r="Q1616" i="3" s="1"/>
  <c r="R1617" i="3"/>
  <c r="Q1617" i="3" s="1"/>
  <c r="R1618" i="3"/>
  <c r="Q1618" i="3" s="1"/>
  <c r="R1619" i="3"/>
  <c r="Q1619" i="3" s="1"/>
  <c r="R1620" i="3"/>
  <c r="Q1620" i="3" s="1"/>
  <c r="R1621" i="3"/>
  <c r="Q1621" i="3" s="1"/>
  <c r="R1622" i="3"/>
  <c r="Q1622" i="3" s="1"/>
  <c r="R1623" i="3"/>
  <c r="Q1623" i="3" s="1"/>
  <c r="R1624" i="3"/>
  <c r="Q1624" i="3" s="1"/>
  <c r="R1625" i="3"/>
  <c r="Q1625" i="3" s="1"/>
  <c r="R1626" i="3"/>
  <c r="Q1626" i="3" s="1"/>
  <c r="R1627" i="3"/>
  <c r="Q1627" i="3" s="1"/>
  <c r="R1628" i="3"/>
  <c r="Q1628" i="3" s="1"/>
  <c r="R1629" i="3"/>
  <c r="Q1629" i="3" s="1"/>
  <c r="R1630" i="3"/>
  <c r="Q1630" i="3" s="1"/>
  <c r="R1631" i="3"/>
  <c r="Q1631" i="3" s="1"/>
  <c r="R1632" i="3"/>
  <c r="Q1632" i="3" s="1"/>
  <c r="R1633" i="3"/>
  <c r="Q1633" i="3" s="1"/>
  <c r="R1634" i="3"/>
  <c r="Q1634" i="3" s="1"/>
  <c r="R1635" i="3"/>
  <c r="Q1635" i="3" s="1"/>
  <c r="R1636" i="3"/>
  <c r="Q1636" i="3" s="1"/>
  <c r="R1637" i="3"/>
  <c r="Q1637" i="3" s="1"/>
  <c r="R1638" i="3"/>
  <c r="Q1638" i="3" s="1"/>
  <c r="R1639" i="3"/>
  <c r="Q1639" i="3" s="1"/>
  <c r="R1640" i="3"/>
  <c r="Q1640" i="3" s="1"/>
  <c r="R1641" i="3"/>
  <c r="Q1641" i="3" s="1"/>
  <c r="R1642" i="3"/>
  <c r="Q1642" i="3" s="1"/>
  <c r="R1643" i="3"/>
  <c r="Q1643" i="3" s="1"/>
  <c r="R1644" i="3"/>
  <c r="Q1644" i="3" s="1"/>
  <c r="R1645" i="3"/>
  <c r="Q1645" i="3" s="1"/>
  <c r="R1646" i="3"/>
  <c r="Q1646" i="3" s="1"/>
  <c r="R1647" i="3"/>
  <c r="Q1647" i="3" s="1"/>
  <c r="R1648" i="3"/>
  <c r="Q1648" i="3" s="1"/>
  <c r="R1649" i="3"/>
  <c r="Q1649" i="3" s="1"/>
  <c r="R1650" i="3"/>
  <c r="Q1650" i="3" s="1"/>
  <c r="R1651" i="3"/>
  <c r="Q1651" i="3" s="1"/>
  <c r="R1652" i="3"/>
  <c r="Q1652" i="3" s="1"/>
  <c r="R1653" i="3"/>
  <c r="Q1653" i="3" s="1"/>
  <c r="R1654" i="3"/>
  <c r="Q1654" i="3" s="1"/>
  <c r="R1655" i="3"/>
  <c r="Q1655" i="3" s="1"/>
  <c r="R1656" i="3"/>
  <c r="Q1656" i="3" s="1"/>
  <c r="R1657" i="3"/>
  <c r="Q1657" i="3" s="1"/>
  <c r="R1658" i="3"/>
  <c r="Q1658" i="3" s="1"/>
  <c r="R1659" i="3"/>
  <c r="Q1659" i="3" s="1"/>
  <c r="R1660" i="3"/>
  <c r="Q1660" i="3" s="1"/>
  <c r="R1661" i="3"/>
  <c r="Q1661" i="3" s="1"/>
  <c r="R1662" i="3"/>
  <c r="Q1662" i="3" s="1"/>
  <c r="R1663" i="3"/>
  <c r="Q1663" i="3" s="1"/>
  <c r="R1664" i="3"/>
  <c r="Q1664" i="3" s="1"/>
  <c r="R1665" i="3"/>
  <c r="Q1665" i="3" s="1"/>
  <c r="R1666" i="3"/>
  <c r="Q1666" i="3" s="1"/>
  <c r="R1667" i="3"/>
  <c r="Q1667" i="3" s="1"/>
  <c r="R1668" i="3"/>
  <c r="Q1668" i="3" s="1"/>
  <c r="R1669" i="3"/>
  <c r="Q1669" i="3" s="1"/>
  <c r="R1670" i="3"/>
  <c r="Q1670" i="3" s="1"/>
  <c r="R1671" i="3"/>
  <c r="Q1671" i="3" s="1"/>
  <c r="R1672" i="3"/>
  <c r="Q1672" i="3" s="1"/>
  <c r="R1673" i="3"/>
  <c r="Q1673" i="3" s="1"/>
  <c r="R1674" i="3"/>
  <c r="Q1674" i="3" s="1"/>
  <c r="R1675" i="3"/>
  <c r="Q1675" i="3" s="1"/>
  <c r="R1676" i="3"/>
  <c r="Q1676" i="3" s="1"/>
  <c r="R1677" i="3"/>
  <c r="Q1677" i="3" s="1"/>
  <c r="R1678" i="3"/>
  <c r="Q1678" i="3" s="1"/>
  <c r="R1679" i="3"/>
  <c r="Q1679" i="3" s="1"/>
  <c r="R1680" i="3"/>
  <c r="Q1680" i="3" s="1"/>
  <c r="R1681" i="3"/>
  <c r="Q1681" i="3" s="1"/>
  <c r="R1682" i="3"/>
  <c r="Q1682" i="3" s="1"/>
  <c r="R1683" i="3"/>
  <c r="Q1683" i="3" s="1"/>
  <c r="R1684" i="3"/>
  <c r="Q1684" i="3" s="1"/>
  <c r="R1685" i="3"/>
  <c r="Q1685" i="3" s="1"/>
  <c r="R1686" i="3"/>
  <c r="Q1686" i="3" s="1"/>
  <c r="R1687" i="3"/>
  <c r="Q1687" i="3" s="1"/>
  <c r="R1688" i="3"/>
  <c r="Q1688" i="3" s="1"/>
  <c r="R1689" i="3"/>
  <c r="Q1689" i="3" s="1"/>
  <c r="R1690" i="3"/>
  <c r="Q1690" i="3" s="1"/>
  <c r="R1691" i="3"/>
  <c r="Q1691" i="3" s="1"/>
  <c r="R1692" i="3"/>
  <c r="Q1692" i="3" s="1"/>
  <c r="R1693" i="3"/>
  <c r="Q1693" i="3" s="1"/>
  <c r="R1694" i="3"/>
  <c r="Q1694" i="3" s="1"/>
  <c r="R1695" i="3"/>
  <c r="Q1695" i="3" s="1"/>
  <c r="R1696" i="3"/>
  <c r="Q1696" i="3" s="1"/>
  <c r="R1697" i="3"/>
  <c r="Q1697" i="3" s="1"/>
  <c r="R1698" i="3"/>
  <c r="Q1698" i="3" s="1"/>
  <c r="R1699" i="3"/>
  <c r="Q1699" i="3" s="1"/>
  <c r="R1700" i="3"/>
  <c r="Q1700" i="3" s="1"/>
  <c r="R1701" i="3"/>
  <c r="Q1701" i="3" s="1"/>
  <c r="R1702" i="3"/>
  <c r="Q1702" i="3" s="1"/>
  <c r="R1703" i="3"/>
  <c r="Q1703" i="3" s="1"/>
  <c r="R1704" i="3"/>
  <c r="Q1704" i="3" s="1"/>
  <c r="R1705" i="3"/>
  <c r="Q1705" i="3" s="1"/>
  <c r="R1706" i="3"/>
  <c r="Q1706" i="3" s="1"/>
  <c r="R1707" i="3"/>
  <c r="Q1707" i="3" s="1"/>
  <c r="R1708" i="3"/>
  <c r="Q1708" i="3" s="1"/>
  <c r="R1709" i="3"/>
  <c r="Q1709" i="3" s="1"/>
  <c r="R1710" i="3"/>
  <c r="Q1710" i="3" s="1"/>
  <c r="R1711" i="3"/>
  <c r="Q1711" i="3" s="1"/>
  <c r="R1712" i="3"/>
  <c r="Q1712" i="3" s="1"/>
  <c r="R1713" i="3"/>
  <c r="Q1713" i="3" s="1"/>
  <c r="R1714" i="3"/>
  <c r="Q1714" i="3" s="1"/>
  <c r="R1715" i="3"/>
  <c r="Q1715" i="3" s="1"/>
  <c r="R1716" i="3"/>
  <c r="Q1716" i="3" s="1"/>
  <c r="R1717" i="3"/>
  <c r="Q1717" i="3" s="1"/>
  <c r="R1718" i="3"/>
  <c r="Q1718" i="3" s="1"/>
  <c r="R1719" i="3"/>
  <c r="Q1719" i="3" s="1"/>
  <c r="R1720" i="3"/>
  <c r="Q1720" i="3" s="1"/>
  <c r="R1721" i="3"/>
  <c r="Q1721" i="3" s="1"/>
  <c r="R1722" i="3"/>
  <c r="Q1722" i="3" s="1"/>
  <c r="R1723" i="3"/>
  <c r="Q1723" i="3" s="1"/>
  <c r="R1724" i="3"/>
  <c r="Q1724" i="3" s="1"/>
  <c r="R1725" i="3"/>
  <c r="Q1725" i="3" s="1"/>
  <c r="R1726" i="3"/>
  <c r="Q1726" i="3" s="1"/>
  <c r="R1727" i="3"/>
  <c r="Q1727" i="3" s="1"/>
  <c r="R1728" i="3"/>
  <c r="Q1728" i="3" s="1"/>
  <c r="R1729" i="3"/>
  <c r="Q1729" i="3" s="1"/>
  <c r="R1730" i="3"/>
  <c r="Q1730" i="3" s="1"/>
  <c r="R1731" i="3"/>
  <c r="Q1731" i="3" s="1"/>
  <c r="R1732" i="3"/>
  <c r="Q1732" i="3" s="1"/>
  <c r="R1733" i="3"/>
  <c r="Q1733" i="3" s="1"/>
  <c r="R1734" i="3"/>
  <c r="Q1734" i="3" s="1"/>
  <c r="R1735" i="3"/>
  <c r="Q1735" i="3" s="1"/>
  <c r="R1736" i="3"/>
  <c r="Q1736" i="3" s="1"/>
  <c r="R1737" i="3"/>
  <c r="Q1737" i="3" s="1"/>
  <c r="R1738" i="3"/>
  <c r="Q1738" i="3" s="1"/>
  <c r="R1739" i="3"/>
  <c r="Q1739" i="3" s="1"/>
  <c r="R1740" i="3"/>
  <c r="Q1740" i="3" s="1"/>
  <c r="R1741" i="3"/>
  <c r="Q1741" i="3" s="1"/>
  <c r="R1742" i="3"/>
  <c r="Q1742" i="3" s="1"/>
  <c r="R1743" i="3"/>
  <c r="Q1743" i="3" s="1"/>
  <c r="R1744" i="3"/>
  <c r="Q1744" i="3" s="1"/>
  <c r="R1745" i="3"/>
  <c r="Q1745" i="3" s="1"/>
  <c r="R1746" i="3"/>
  <c r="Q1746" i="3" s="1"/>
  <c r="R1747" i="3"/>
  <c r="Q1747" i="3" s="1"/>
  <c r="R1748" i="3"/>
  <c r="Q1748" i="3" s="1"/>
  <c r="R1749" i="3"/>
  <c r="Q1749" i="3" s="1"/>
  <c r="R1750" i="3"/>
  <c r="Q1750" i="3" s="1"/>
  <c r="R1751" i="3"/>
  <c r="Q1751" i="3" s="1"/>
  <c r="R1752" i="3"/>
  <c r="Q1752" i="3" s="1"/>
  <c r="R1753" i="3"/>
  <c r="Q1753" i="3" s="1"/>
  <c r="R1754" i="3"/>
  <c r="Q1754" i="3" s="1"/>
  <c r="R1755" i="3"/>
  <c r="Q1755" i="3" s="1"/>
  <c r="R1756" i="3"/>
  <c r="Q1756" i="3" s="1"/>
  <c r="R1757" i="3"/>
  <c r="Q1757" i="3" s="1"/>
  <c r="R1758" i="3"/>
  <c r="Q1758" i="3" s="1"/>
  <c r="R1759" i="3"/>
  <c r="Q1759" i="3" s="1"/>
  <c r="R1760" i="3"/>
  <c r="Q1760" i="3" s="1"/>
  <c r="R1761" i="3"/>
  <c r="Q1761" i="3" s="1"/>
  <c r="R1762" i="3"/>
  <c r="Q1762" i="3" s="1"/>
  <c r="R1763" i="3"/>
  <c r="Q1763" i="3" s="1"/>
  <c r="R1764" i="3"/>
  <c r="Q1764" i="3" s="1"/>
  <c r="R1765" i="3"/>
  <c r="Q1765" i="3" s="1"/>
  <c r="R1766" i="3"/>
  <c r="Q1766" i="3" s="1"/>
  <c r="R1767" i="3"/>
  <c r="Q1767" i="3" s="1"/>
  <c r="R1768" i="3"/>
  <c r="Q1768" i="3" s="1"/>
  <c r="R1769" i="3"/>
  <c r="Q1769" i="3" s="1"/>
  <c r="R1770" i="3"/>
  <c r="Q1770" i="3" s="1"/>
  <c r="R1771" i="3"/>
  <c r="Q1771" i="3" s="1"/>
  <c r="R1772" i="3"/>
  <c r="Q1772" i="3" s="1"/>
  <c r="R1773" i="3"/>
  <c r="Q1773" i="3" s="1"/>
  <c r="R1774" i="3"/>
  <c r="Q1774" i="3" s="1"/>
  <c r="R1775" i="3"/>
  <c r="Q1775" i="3" s="1"/>
  <c r="R1776" i="3"/>
  <c r="Q1776" i="3" s="1"/>
  <c r="R1777" i="3"/>
  <c r="Q1777" i="3" s="1"/>
  <c r="R1778" i="3"/>
  <c r="Q1778" i="3" s="1"/>
  <c r="R1779" i="3"/>
  <c r="Q1779" i="3" s="1"/>
  <c r="R1780" i="3"/>
  <c r="Q1780" i="3" s="1"/>
  <c r="R1781" i="3"/>
  <c r="Q1781" i="3" s="1"/>
  <c r="R1782" i="3"/>
  <c r="Q1782" i="3" s="1"/>
  <c r="R1783" i="3"/>
  <c r="Q1783" i="3" s="1"/>
  <c r="R1784" i="3"/>
  <c r="Q1784" i="3" s="1"/>
  <c r="R1785" i="3"/>
  <c r="Q1785" i="3" s="1"/>
  <c r="R1786" i="3"/>
  <c r="Q1786" i="3" s="1"/>
  <c r="R1787" i="3"/>
  <c r="Q1787" i="3" s="1"/>
  <c r="R1788" i="3"/>
  <c r="Q1788" i="3" s="1"/>
  <c r="R1789" i="3"/>
  <c r="Q1789" i="3" s="1"/>
  <c r="R1790" i="3"/>
  <c r="Q1790" i="3" s="1"/>
  <c r="R1791" i="3"/>
  <c r="Q1791" i="3" s="1"/>
  <c r="R1792" i="3"/>
  <c r="Q1792" i="3" s="1"/>
  <c r="R1793" i="3"/>
  <c r="Q1793" i="3" s="1"/>
  <c r="R1794" i="3"/>
  <c r="Q1794" i="3" s="1"/>
  <c r="R1795" i="3"/>
  <c r="Q1795" i="3" s="1"/>
  <c r="R1796" i="3"/>
  <c r="Q1796" i="3" s="1"/>
  <c r="R1797" i="3"/>
  <c r="Q1797" i="3" s="1"/>
  <c r="R1798" i="3"/>
  <c r="Q1798" i="3" s="1"/>
  <c r="R1799" i="3"/>
  <c r="Q1799" i="3" s="1"/>
  <c r="R1800" i="3"/>
  <c r="Q1800" i="3" s="1"/>
  <c r="R1801" i="3"/>
  <c r="Q1801" i="3" s="1"/>
  <c r="R1802" i="3"/>
  <c r="Q1802" i="3" s="1"/>
  <c r="R1803" i="3"/>
  <c r="Q1803" i="3" s="1"/>
  <c r="R1804" i="3"/>
  <c r="Q1804" i="3" s="1"/>
  <c r="R1805" i="3"/>
  <c r="Q1805" i="3" s="1"/>
  <c r="R1806" i="3"/>
  <c r="Q1806" i="3" s="1"/>
  <c r="R1807" i="3"/>
  <c r="Q1807" i="3" s="1"/>
  <c r="R1808" i="3"/>
  <c r="Q1808" i="3" s="1"/>
  <c r="R1809" i="3"/>
  <c r="Q1809" i="3" s="1"/>
  <c r="R1810" i="3"/>
  <c r="Q1810" i="3" s="1"/>
  <c r="R1811" i="3"/>
  <c r="Q1811" i="3" s="1"/>
  <c r="R1812" i="3"/>
  <c r="Q1812" i="3" s="1"/>
  <c r="R1813" i="3"/>
  <c r="Q1813" i="3" s="1"/>
  <c r="R1814" i="3"/>
  <c r="Q1814" i="3" s="1"/>
  <c r="R1815" i="3"/>
  <c r="Q1815" i="3" s="1"/>
  <c r="R1816" i="3"/>
  <c r="Q1816" i="3" s="1"/>
  <c r="R1817" i="3"/>
  <c r="Q1817" i="3" s="1"/>
  <c r="R1818" i="3"/>
  <c r="Q1818" i="3" s="1"/>
  <c r="R1819" i="3"/>
  <c r="Q1819" i="3" s="1"/>
  <c r="R1820" i="3"/>
  <c r="Q1820" i="3" s="1"/>
  <c r="R1821" i="3"/>
  <c r="Q1821" i="3" s="1"/>
  <c r="R1822" i="3"/>
  <c r="Q1822" i="3" s="1"/>
  <c r="R1823" i="3"/>
  <c r="Q1823" i="3" s="1"/>
  <c r="R1824" i="3"/>
  <c r="Q1824" i="3" s="1"/>
  <c r="R1825" i="3"/>
  <c r="Q1825" i="3" s="1"/>
  <c r="R1826" i="3"/>
  <c r="Q1826" i="3" s="1"/>
  <c r="R1827" i="3"/>
  <c r="Q1827" i="3" s="1"/>
  <c r="R1828" i="3"/>
  <c r="Q1828" i="3" s="1"/>
  <c r="R1829" i="3"/>
  <c r="Q1829" i="3" s="1"/>
  <c r="R1830" i="3"/>
  <c r="Q1830" i="3" s="1"/>
  <c r="R1831" i="3"/>
  <c r="Q1831" i="3" s="1"/>
  <c r="R1832" i="3"/>
  <c r="Q1832" i="3" s="1"/>
  <c r="R1833" i="3"/>
  <c r="Q1833" i="3" s="1"/>
  <c r="R1834" i="3"/>
  <c r="Q1834" i="3" s="1"/>
  <c r="R1835" i="3"/>
  <c r="Q1835" i="3" s="1"/>
  <c r="R1836" i="3"/>
  <c r="Q1836" i="3" s="1"/>
  <c r="R1837" i="3"/>
  <c r="Q1837" i="3" s="1"/>
  <c r="R1838" i="3"/>
  <c r="Q1838" i="3" s="1"/>
  <c r="R1839" i="3"/>
  <c r="Q1839" i="3" s="1"/>
  <c r="R1840" i="3"/>
  <c r="Q1840" i="3" s="1"/>
  <c r="R1841" i="3"/>
  <c r="Q1841" i="3" s="1"/>
  <c r="R1842" i="3"/>
  <c r="Q1842" i="3" s="1"/>
  <c r="R1843" i="3"/>
  <c r="Q1843" i="3" s="1"/>
  <c r="R1844" i="3"/>
  <c r="Q1844" i="3" s="1"/>
  <c r="R1845" i="3"/>
  <c r="Q1845" i="3" s="1"/>
  <c r="R1846" i="3"/>
  <c r="Q1846" i="3" s="1"/>
  <c r="R1847" i="3"/>
  <c r="Q1847" i="3" s="1"/>
  <c r="R1848" i="3"/>
  <c r="Q1848" i="3" s="1"/>
  <c r="R1849" i="3"/>
  <c r="Q1849" i="3" s="1"/>
  <c r="R1850" i="3"/>
  <c r="Q1850" i="3" s="1"/>
  <c r="R1851" i="3"/>
  <c r="Q1851" i="3" s="1"/>
  <c r="R1852" i="3"/>
  <c r="Q1852" i="3" s="1"/>
  <c r="R1853" i="3"/>
  <c r="Q1853" i="3" s="1"/>
  <c r="R1854" i="3"/>
  <c r="Q1854" i="3" s="1"/>
  <c r="R1855" i="3"/>
  <c r="Q1855" i="3" s="1"/>
  <c r="R1856" i="3"/>
  <c r="Q1856" i="3" s="1"/>
  <c r="R1857" i="3"/>
  <c r="Q1857" i="3" s="1"/>
  <c r="R1858" i="3"/>
  <c r="Q1858" i="3" s="1"/>
  <c r="R1859" i="3"/>
  <c r="Q1859" i="3" s="1"/>
  <c r="R1860" i="3"/>
  <c r="Q1860" i="3" s="1"/>
  <c r="R1861" i="3"/>
  <c r="Q1861" i="3" s="1"/>
  <c r="R1862" i="3"/>
  <c r="Q1862" i="3" s="1"/>
  <c r="R1863" i="3"/>
  <c r="Q1863" i="3" s="1"/>
  <c r="R1864" i="3"/>
  <c r="Q1864" i="3" s="1"/>
  <c r="R1865" i="3"/>
  <c r="Q1865" i="3" s="1"/>
  <c r="R1866" i="3"/>
  <c r="Q1866" i="3" s="1"/>
  <c r="R1867" i="3"/>
  <c r="Q1867" i="3" s="1"/>
  <c r="R1868" i="3"/>
  <c r="Q1868" i="3" s="1"/>
  <c r="R1869" i="3"/>
  <c r="Q1869" i="3" s="1"/>
  <c r="R1870" i="3"/>
  <c r="Q1870" i="3" s="1"/>
  <c r="R1871" i="3"/>
  <c r="Q1871" i="3" s="1"/>
  <c r="R1872" i="3"/>
  <c r="Q1872" i="3" s="1"/>
  <c r="R1873" i="3"/>
  <c r="Q1873" i="3" s="1"/>
  <c r="R1874" i="3"/>
  <c r="Q1874" i="3" s="1"/>
  <c r="R1875" i="3"/>
  <c r="Q1875" i="3" s="1"/>
  <c r="R1876" i="3"/>
  <c r="Q1876" i="3" s="1"/>
  <c r="R1877" i="3"/>
  <c r="Q1877" i="3" s="1"/>
  <c r="R1878" i="3"/>
  <c r="Q1878" i="3" s="1"/>
  <c r="R1879" i="3"/>
  <c r="Q1879" i="3" s="1"/>
  <c r="R1880" i="3"/>
  <c r="Q1880" i="3" s="1"/>
  <c r="R1881" i="3"/>
  <c r="Q1881" i="3" s="1"/>
  <c r="R1882" i="3"/>
  <c r="Q1882" i="3" s="1"/>
  <c r="R1883" i="3"/>
  <c r="Q1883" i="3" s="1"/>
  <c r="R1884" i="3"/>
  <c r="Q1884" i="3" s="1"/>
  <c r="R1885" i="3"/>
  <c r="Q1885" i="3" s="1"/>
  <c r="R1886" i="3"/>
  <c r="Q1886" i="3" s="1"/>
  <c r="R1887" i="3"/>
  <c r="Q1887" i="3" s="1"/>
  <c r="R1888" i="3"/>
  <c r="Q1888" i="3" s="1"/>
  <c r="R1889" i="3"/>
  <c r="Q1889" i="3" s="1"/>
  <c r="R1890" i="3"/>
  <c r="Q1890" i="3" s="1"/>
  <c r="R1891" i="3"/>
  <c r="Q1891" i="3" s="1"/>
  <c r="R1892" i="3"/>
  <c r="Q1892" i="3" s="1"/>
  <c r="R1893" i="3"/>
  <c r="Q1893" i="3" s="1"/>
  <c r="R1894" i="3"/>
  <c r="Q1894" i="3" s="1"/>
  <c r="R1895" i="3"/>
  <c r="Q1895" i="3" s="1"/>
  <c r="R1896" i="3"/>
  <c r="Q1896" i="3" s="1"/>
  <c r="R1897" i="3"/>
  <c r="Q1897" i="3" s="1"/>
  <c r="R1898" i="3"/>
  <c r="Q1898" i="3" s="1"/>
  <c r="R1899" i="3"/>
  <c r="Q1899" i="3" s="1"/>
  <c r="R1900" i="3"/>
  <c r="Q1900" i="3" s="1"/>
  <c r="R1901" i="3"/>
  <c r="Q1901" i="3" s="1"/>
  <c r="R1902" i="3"/>
  <c r="Q1902" i="3" s="1"/>
  <c r="R1903" i="3"/>
  <c r="Q1903" i="3" s="1"/>
  <c r="R1904" i="3"/>
  <c r="Q1904" i="3" s="1"/>
  <c r="R1905" i="3"/>
  <c r="Q1905" i="3" s="1"/>
  <c r="R1906" i="3"/>
  <c r="Q1906" i="3" s="1"/>
  <c r="R1907" i="3"/>
  <c r="Q1907" i="3" s="1"/>
  <c r="R1908" i="3"/>
  <c r="Q1908" i="3" s="1"/>
  <c r="R1909" i="3"/>
  <c r="Q1909" i="3" s="1"/>
  <c r="R1910" i="3"/>
  <c r="Q1910" i="3" s="1"/>
  <c r="R1911" i="3"/>
  <c r="Q1911" i="3" s="1"/>
  <c r="R1912" i="3"/>
  <c r="Q1912" i="3" s="1"/>
  <c r="R1913" i="3"/>
  <c r="Q1913" i="3" s="1"/>
  <c r="R1914" i="3"/>
  <c r="Q1914" i="3" s="1"/>
  <c r="R1915" i="3"/>
  <c r="Q1915" i="3" s="1"/>
  <c r="R1916" i="3"/>
  <c r="Q1916" i="3" s="1"/>
  <c r="R1917" i="3"/>
  <c r="Q1917" i="3" s="1"/>
  <c r="R1918" i="3"/>
  <c r="Q1918" i="3" s="1"/>
  <c r="R1919" i="3"/>
  <c r="Q1919" i="3" s="1"/>
  <c r="R1920" i="3"/>
  <c r="Q1920" i="3" s="1"/>
  <c r="R1921" i="3"/>
  <c r="Q1921" i="3" s="1"/>
  <c r="R1922" i="3"/>
  <c r="Q1922" i="3" s="1"/>
  <c r="R1923" i="3"/>
  <c r="Q1923" i="3" s="1"/>
  <c r="R1924" i="3"/>
  <c r="Q1924" i="3" s="1"/>
  <c r="R1925" i="3"/>
  <c r="Q1925" i="3" s="1"/>
  <c r="R1926" i="3"/>
  <c r="Q1926" i="3" s="1"/>
  <c r="R1927" i="3"/>
  <c r="Q1927" i="3" s="1"/>
  <c r="R1928" i="3"/>
  <c r="Q1928" i="3" s="1"/>
  <c r="R1929" i="3"/>
  <c r="Q1929" i="3" s="1"/>
  <c r="R1930" i="3"/>
  <c r="Q1930" i="3" s="1"/>
  <c r="R1931" i="3"/>
  <c r="Q1931" i="3" s="1"/>
  <c r="R1932" i="3"/>
  <c r="Q1932" i="3" s="1"/>
  <c r="R1933" i="3"/>
  <c r="Q1933" i="3" s="1"/>
  <c r="R1934" i="3"/>
  <c r="Q1934" i="3" s="1"/>
  <c r="R1935" i="3"/>
  <c r="Q1935" i="3" s="1"/>
  <c r="R1936" i="3"/>
  <c r="Q1936" i="3" s="1"/>
  <c r="R1937" i="3"/>
  <c r="Q1937" i="3" s="1"/>
  <c r="R1938" i="3"/>
  <c r="Q1938" i="3" s="1"/>
  <c r="R1939" i="3"/>
  <c r="Q1939" i="3" s="1"/>
  <c r="R1940" i="3"/>
  <c r="Q1940" i="3" s="1"/>
  <c r="R1941" i="3"/>
  <c r="Q1941" i="3" s="1"/>
  <c r="R1942" i="3"/>
  <c r="Q1942" i="3" s="1"/>
  <c r="R1943" i="3"/>
  <c r="Q1943" i="3" s="1"/>
  <c r="R1944" i="3"/>
  <c r="Q1944" i="3" s="1"/>
  <c r="R1945" i="3"/>
  <c r="Q1945" i="3" s="1"/>
  <c r="R1946" i="3"/>
  <c r="Q1946" i="3" s="1"/>
  <c r="R1947" i="3"/>
  <c r="Q1947" i="3" s="1"/>
  <c r="R1948" i="3"/>
  <c r="Q1948" i="3" s="1"/>
  <c r="R1949" i="3"/>
  <c r="Q1949" i="3" s="1"/>
  <c r="R1950" i="3"/>
  <c r="Q1950" i="3" s="1"/>
  <c r="R1951" i="3"/>
  <c r="Q1951" i="3" s="1"/>
  <c r="R1952" i="3"/>
  <c r="Q1952" i="3" s="1"/>
  <c r="R1953" i="3"/>
  <c r="Q1953" i="3" s="1"/>
  <c r="R1954" i="3"/>
  <c r="Q1954" i="3" s="1"/>
  <c r="R1955" i="3"/>
  <c r="Q1955" i="3" s="1"/>
  <c r="R1956" i="3"/>
  <c r="Q1956" i="3" s="1"/>
  <c r="R1957" i="3"/>
  <c r="Q1957" i="3" s="1"/>
  <c r="R1958" i="3"/>
  <c r="Q1958" i="3" s="1"/>
  <c r="R1959" i="3"/>
  <c r="Q1959" i="3" s="1"/>
  <c r="R1960" i="3"/>
  <c r="Q1960" i="3" s="1"/>
  <c r="R1961" i="3"/>
  <c r="Q1961" i="3" s="1"/>
  <c r="R1962" i="3"/>
  <c r="Q1962" i="3" s="1"/>
  <c r="R1963" i="3"/>
  <c r="Q1963" i="3" s="1"/>
  <c r="R1964" i="3"/>
  <c r="Q1964" i="3" s="1"/>
  <c r="R1965" i="3"/>
  <c r="Q1965" i="3" s="1"/>
  <c r="R1966" i="3"/>
  <c r="Q1966" i="3" s="1"/>
  <c r="R1967" i="3"/>
  <c r="Q1967" i="3" s="1"/>
  <c r="R1968" i="3"/>
  <c r="Q1968" i="3" s="1"/>
  <c r="R1969" i="3"/>
  <c r="Q1969" i="3" s="1"/>
  <c r="R1970" i="3"/>
  <c r="Q1970" i="3" s="1"/>
  <c r="R1971" i="3"/>
  <c r="Q1971" i="3" s="1"/>
  <c r="R1972" i="3"/>
  <c r="Q1972" i="3" s="1"/>
  <c r="R1973" i="3"/>
  <c r="Q1973" i="3" s="1"/>
  <c r="R1974" i="3"/>
  <c r="Q1974" i="3" s="1"/>
  <c r="R1975" i="3"/>
  <c r="Q1975" i="3" s="1"/>
  <c r="R1976" i="3"/>
  <c r="Q1976" i="3" s="1"/>
  <c r="R1977" i="3"/>
  <c r="Q1977" i="3" s="1"/>
  <c r="R1978" i="3"/>
  <c r="Q1978" i="3" s="1"/>
  <c r="R1979" i="3"/>
  <c r="Q1979" i="3" s="1"/>
  <c r="R1980" i="3"/>
  <c r="Q1980" i="3" s="1"/>
  <c r="R1981" i="3"/>
  <c r="Q1981" i="3" s="1"/>
  <c r="R1982" i="3"/>
  <c r="Q1982" i="3" s="1"/>
  <c r="R1983" i="3"/>
  <c r="Q1983" i="3" s="1"/>
  <c r="R1984" i="3"/>
  <c r="Q1984" i="3" s="1"/>
  <c r="R1985" i="3"/>
  <c r="Q1985" i="3" s="1"/>
  <c r="R1986" i="3"/>
  <c r="Q1986" i="3" s="1"/>
  <c r="R1987" i="3"/>
  <c r="Q1987" i="3" s="1"/>
  <c r="R1988" i="3"/>
  <c r="Q1988" i="3" s="1"/>
  <c r="R1989" i="3"/>
  <c r="Q1989" i="3" s="1"/>
  <c r="R1990" i="3"/>
  <c r="Q1990" i="3" s="1"/>
  <c r="R1991" i="3"/>
  <c r="Q1991" i="3" s="1"/>
  <c r="R1992" i="3"/>
  <c r="R1993" i="3"/>
  <c r="Q1993" i="3" s="1"/>
  <c r="R1994" i="3"/>
  <c r="Q1994" i="3" s="1"/>
  <c r="R1995" i="3"/>
  <c r="Q1995" i="3" s="1"/>
  <c r="R1996" i="3"/>
  <c r="Q1996" i="3" s="1"/>
  <c r="R1997" i="3"/>
  <c r="Q1997" i="3" s="1"/>
  <c r="R1998" i="3"/>
  <c r="Q1998" i="3" s="1"/>
  <c r="R1999" i="3"/>
  <c r="Q1999" i="3" s="1"/>
  <c r="R2000" i="3"/>
  <c r="Q2000" i="3" s="1"/>
  <c r="R2001" i="3"/>
  <c r="Q2001" i="3" s="1"/>
  <c r="R2002" i="3"/>
  <c r="Q2002" i="3" s="1"/>
  <c r="R2003" i="3"/>
  <c r="Q2003" i="3" s="1"/>
  <c r="R2004" i="3"/>
  <c r="Q2004" i="3" s="1"/>
  <c r="R2005" i="3"/>
  <c r="Q2005" i="3" s="1"/>
  <c r="R2006" i="3"/>
  <c r="Q2006" i="3" s="1"/>
  <c r="R2007" i="3"/>
  <c r="Q2007" i="3" s="1"/>
  <c r="R2008" i="3"/>
  <c r="Q2008" i="3" s="1"/>
  <c r="R2009" i="3"/>
  <c r="Q2009" i="3" s="1"/>
  <c r="R2010" i="3"/>
  <c r="Q2010" i="3" s="1"/>
  <c r="R2011" i="3"/>
  <c r="Q2011" i="3" s="1"/>
  <c r="R2012" i="3"/>
  <c r="Q2012" i="3" s="1"/>
  <c r="R2013" i="3"/>
  <c r="Q2013" i="3" s="1"/>
  <c r="R2014" i="3"/>
  <c r="Q2014" i="3" s="1"/>
  <c r="R2015" i="3"/>
  <c r="Q2015" i="3" s="1"/>
  <c r="R2016" i="3"/>
  <c r="Q2016" i="3" s="1"/>
  <c r="R2017" i="3"/>
  <c r="Q2017" i="3" s="1"/>
  <c r="R2018" i="3"/>
  <c r="Q2018" i="3" s="1"/>
  <c r="R2019" i="3"/>
  <c r="Q2019" i="3" s="1"/>
  <c r="R2020" i="3"/>
  <c r="Q2020" i="3" s="1"/>
  <c r="R2021" i="3"/>
  <c r="Q2021" i="3" s="1"/>
  <c r="R2022" i="3"/>
  <c r="Q2022" i="3" s="1"/>
  <c r="R2023" i="3"/>
  <c r="Q2023" i="3" s="1"/>
  <c r="R2024" i="3"/>
  <c r="Q2024" i="3" s="1"/>
  <c r="R2025" i="3"/>
  <c r="Q2025" i="3" s="1"/>
  <c r="R2026" i="3"/>
  <c r="Q2026" i="3" s="1"/>
  <c r="R2027" i="3"/>
  <c r="Q2027" i="3" s="1"/>
  <c r="R2028" i="3"/>
  <c r="Q2028" i="3" s="1"/>
  <c r="R2029" i="3"/>
  <c r="Q2029" i="3" s="1"/>
  <c r="R2030" i="3"/>
  <c r="Q2030" i="3" s="1"/>
  <c r="R2031" i="3"/>
  <c r="Q2031" i="3" s="1"/>
  <c r="R2032" i="3"/>
  <c r="Q2032" i="3" s="1"/>
  <c r="R2033" i="3"/>
  <c r="Q2033" i="3" s="1"/>
  <c r="R2034" i="3"/>
  <c r="Q2034" i="3" s="1"/>
  <c r="R2035" i="3"/>
  <c r="Q2035" i="3" s="1"/>
  <c r="R2036" i="3"/>
  <c r="Q2036" i="3" s="1"/>
  <c r="R2037" i="3"/>
  <c r="Q2037" i="3" s="1"/>
  <c r="R2038" i="3"/>
  <c r="Q2038" i="3" s="1"/>
  <c r="R2039" i="3"/>
  <c r="Q2039" i="3" s="1"/>
  <c r="R2040" i="3"/>
  <c r="Q2040" i="3" s="1"/>
  <c r="R2041" i="3"/>
  <c r="Q2041" i="3" s="1"/>
  <c r="R2042" i="3"/>
  <c r="Q2042" i="3" s="1"/>
  <c r="R2043" i="3"/>
  <c r="Q2043" i="3" s="1"/>
  <c r="R2044" i="3"/>
  <c r="Q2044" i="3" s="1"/>
  <c r="R2045" i="3"/>
  <c r="Q2045" i="3" s="1"/>
  <c r="R2046" i="3"/>
  <c r="Q2046" i="3" s="1"/>
  <c r="R2047" i="3"/>
  <c r="Q2047" i="3" s="1"/>
  <c r="R2048" i="3"/>
  <c r="Q2048" i="3" s="1"/>
  <c r="R2049" i="3"/>
  <c r="Q2049" i="3" s="1"/>
  <c r="R2050" i="3"/>
  <c r="Q2050" i="3" s="1"/>
  <c r="R2051" i="3"/>
  <c r="Q2051" i="3" s="1"/>
  <c r="R2052" i="3"/>
  <c r="Q2052" i="3" s="1"/>
  <c r="R2053" i="3"/>
  <c r="Q2053" i="3" s="1"/>
  <c r="R2054" i="3"/>
  <c r="Q2054" i="3" s="1"/>
  <c r="R2055" i="3"/>
  <c r="Q2055" i="3" s="1"/>
  <c r="R2056" i="3"/>
  <c r="Q2056" i="3" s="1"/>
  <c r="R2057" i="3"/>
  <c r="Q2057" i="3" s="1"/>
  <c r="R2058" i="3"/>
  <c r="Q2058" i="3" s="1"/>
  <c r="R2059" i="3"/>
  <c r="Q2059" i="3" s="1"/>
  <c r="R2060" i="3"/>
  <c r="Q2060" i="3" s="1"/>
  <c r="R2061" i="3"/>
  <c r="Q2061" i="3" s="1"/>
  <c r="R2062" i="3"/>
  <c r="Q2062" i="3" s="1"/>
  <c r="R2063" i="3"/>
  <c r="Q2063" i="3" s="1"/>
  <c r="R2064" i="3"/>
  <c r="Q2064" i="3" s="1"/>
  <c r="R2065" i="3"/>
  <c r="Q2065" i="3" s="1"/>
  <c r="R2066" i="3"/>
  <c r="Q2066" i="3" s="1"/>
  <c r="R2067" i="3"/>
  <c r="Q2067" i="3" s="1"/>
  <c r="R2068" i="3"/>
  <c r="Q2068" i="3" s="1"/>
  <c r="R2069" i="3"/>
  <c r="Q2069" i="3" s="1"/>
  <c r="R2070" i="3"/>
  <c r="Q2070" i="3" s="1"/>
  <c r="R2071" i="3"/>
  <c r="Q2071" i="3" s="1"/>
  <c r="R2072" i="3"/>
  <c r="Q2072" i="3" s="1"/>
  <c r="R2073" i="3"/>
  <c r="Q2073" i="3" s="1"/>
  <c r="R2074" i="3"/>
  <c r="Q2074" i="3" s="1"/>
  <c r="R2075" i="3"/>
  <c r="R2076" i="3"/>
  <c r="Q2076" i="3" s="1"/>
  <c r="R2077" i="3"/>
  <c r="Q2077" i="3" s="1"/>
  <c r="R2078" i="3"/>
  <c r="Q2078" i="3" s="1"/>
  <c r="R2079" i="3"/>
  <c r="Q2079" i="3" s="1"/>
  <c r="R2080" i="3"/>
  <c r="Q2080" i="3" s="1"/>
  <c r="R2081" i="3"/>
  <c r="Q2081" i="3" s="1"/>
  <c r="R2082" i="3"/>
  <c r="Q2082" i="3" s="1"/>
  <c r="R2083" i="3"/>
  <c r="Q2083" i="3" s="1"/>
  <c r="R2084" i="3"/>
  <c r="Q2084" i="3" s="1"/>
  <c r="R2085" i="3"/>
  <c r="Q2085" i="3" s="1"/>
  <c r="R2086" i="3"/>
  <c r="Q2086" i="3" s="1"/>
  <c r="R2087" i="3"/>
  <c r="Q2087" i="3" s="1"/>
  <c r="R2088" i="3"/>
  <c r="Q2088" i="3" s="1"/>
  <c r="R2089" i="3"/>
  <c r="Q2089" i="3" s="1"/>
  <c r="R2090" i="3"/>
  <c r="Q2090" i="3" s="1"/>
  <c r="R2091" i="3"/>
  <c r="Q2091" i="3" s="1"/>
  <c r="R2092" i="3"/>
  <c r="Q2092" i="3" s="1"/>
  <c r="R2093" i="3"/>
  <c r="Q2093" i="3" s="1"/>
  <c r="R2094" i="3"/>
  <c r="Q2094" i="3" s="1"/>
  <c r="R2095" i="3"/>
  <c r="Q2095" i="3" s="1"/>
  <c r="R2096" i="3"/>
  <c r="Q2096" i="3" s="1"/>
  <c r="R2097" i="3"/>
  <c r="Q2097" i="3" s="1"/>
  <c r="R2098" i="3"/>
  <c r="Q2098" i="3" s="1"/>
  <c r="R2099" i="3"/>
  <c r="Q2099" i="3" s="1"/>
  <c r="R2100" i="3"/>
  <c r="Q2100" i="3" s="1"/>
  <c r="R2101" i="3"/>
  <c r="Q2101" i="3" s="1"/>
  <c r="R2102" i="3"/>
  <c r="Q2102" i="3" s="1"/>
  <c r="R2103" i="3"/>
  <c r="Q2103" i="3" s="1"/>
  <c r="R2104" i="3"/>
  <c r="Q2104" i="3" s="1"/>
  <c r="R2105" i="3"/>
  <c r="Q2105" i="3" s="1"/>
  <c r="R2106" i="3"/>
  <c r="Q2106" i="3" s="1"/>
  <c r="R2107" i="3"/>
  <c r="Q2107" i="3" s="1"/>
  <c r="R2108" i="3"/>
  <c r="Q2108" i="3" s="1"/>
  <c r="R2109" i="3"/>
  <c r="Q2109" i="3" s="1"/>
  <c r="R2110" i="3"/>
  <c r="Q2110" i="3" s="1"/>
  <c r="R2111" i="3"/>
  <c r="Q2111" i="3" s="1"/>
  <c r="R2112" i="3"/>
  <c r="Q2112" i="3" s="1"/>
  <c r="R2113" i="3"/>
  <c r="Q2113" i="3" s="1"/>
  <c r="R2114" i="3"/>
  <c r="Q2114" i="3" s="1"/>
  <c r="R2115" i="3"/>
  <c r="Q2115" i="3" s="1"/>
  <c r="R2116" i="3"/>
  <c r="Q2116" i="3" s="1"/>
  <c r="R2117" i="3"/>
  <c r="Q2117" i="3" s="1"/>
  <c r="R2118" i="3"/>
  <c r="Q2118" i="3" s="1"/>
  <c r="R2119" i="3"/>
  <c r="Q2119" i="3" s="1"/>
  <c r="R2120" i="3"/>
  <c r="Q2120" i="3" s="1"/>
  <c r="R2121" i="3"/>
  <c r="Q2121" i="3" s="1"/>
  <c r="R2122" i="3"/>
  <c r="Q2122" i="3" s="1"/>
  <c r="R2123" i="3"/>
  <c r="Q2123" i="3" s="1"/>
  <c r="R2124" i="3"/>
  <c r="Q2124" i="3" s="1"/>
  <c r="R2125" i="3"/>
  <c r="Q2125" i="3" s="1"/>
  <c r="R2126" i="3"/>
  <c r="Q2126" i="3" s="1"/>
  <c r="R2127" i="3"/>
  <c r="Q2127" i="3" s="1"/>
  <c r="R2128" i="3"/>
  <c r="Q2128" i="3" s="1"/>
  <c r="R2129" i="3"/>
  <c r="Q2129" i="3" s="1"/>
  <c r="R2130" i="3"/>
  <c r="Q2130" i="3" s="1"/>
  <c r="R2131" i="3"/>
  <c r="Q2131" i="3" s="1"/>
  <c r="R2132" i="3"/>
  <c r="Q2132" i="3" s="1"/>
  <c r="R2133" i="3"/>
  <c r="Q2133" i="3" s="1"/>
  <c r="R2134" i="3"/>
  <c r="Q2134" i="3" s="1"/>
  <c r="R2135" i="3"/>
  <c r="Q2135" i="3" s="1"/>
  <c r="R2136" i="3"/>
  <c r="Q2136" i="3" s="1"/>
  <c r="R2137" i="3"/>
  <c r="Q2137" i="3" s="1"/>
  <c r="R2138" i="3"/>
  <c r="Q2138" i="3" s="1"/>
  <c r="R2139" i="3"/>
  <c r="Q2139" i="3" s="1"/>
  <c r="R2140" i="3"/>
  <c r="Q2140" i="3" s="1"/>
  <c r="R2141" i="3"/>
  <c r="Q2141" i="3" s="1"/>
  <c r="R2142" i="3"/>
  <c r="Q2142" i="3" s="1"/>
  <c r="R2143" i="3"/>
  <c r="Q2143" i="3" s="1"/>
  <c r="R2144" i="3"/>
  <c r="Q2144" i="3" s="1"/>
  <c r="R2145" i="3"/>
  <c r="Q2145" i="3" s="1"/>
  <c r="R2146" i="3"/>
  <c r="Q2146" i="3" s="1"/>
  <c r="R2147" i="3"/>
  <c r="Q2147" i="3" s="1"/>
  <c r="R2148" i="3"/>
  <c r="Q2148" i="3" s="1"/>
  <c r="R2149" i="3"/>
  <c r="Q2149" i="3" s="1"/>
  <c r="R2150" i="3"/>
  <c r="Q2150" i="3" s="1"/>
  <c r="R2151" i="3"/>
  <c r="Q2151" i="3" s="1"/>
  <c r="R2152" i="3"/>
  <c r="Q2152" i="3" s="1"/>
  <c r="R2153" i="3"/>
  <c r="Q2153" i="3" s="1"/>
  <c r="R2154" i="3"/>
  <c r="Q2154" i="3" s="1"/>
  <c r="R2155" i="3"/>
  <c r="Q2155" i="3" s="1"/>
  <c r="R2156" i="3"/>
  <c r="Q2156" i="3" s="1"/>
  <c r="R2157" i="3"/>
  <c r="Q2157" i="3" s="1"/>
  <c r="R2158" i="3"/>
  <c r="Q2158" i="3" s="1"/>
  <c r="R2159" i="3"/>
  <c r="Q2159" i="3" s="1"/>
  <c r="R2160" i="3"/>
  <c r="Q2160" i="3" s="1"/>
  <c r="R2161" i="3"/>
  <c r="Q2161" i="3" s="1"/>
  <c r="R2162" i="3"/>
  <c r="Q2162" i="3" s="1"/>
  <c r="R2163" i="3"/>
  <c r="Q2163" i="3" s="1"/>
  <c r="R2164" i="3"/>
  <c r="Q2164" i="3" s="1"/>
  <c r="R2165" i="3"/>
  <c r="Q2165" i="3" s="1"/>
  <c r="R2166" i="3"/>
  <c r="Q2166" i="3" s="1"/>
  <c r="R2167" i="3"/>
  <c r="Q2167" i="3" s="1"/>
  <c r="R2168" i="3"/>
  <c r="Q2168" i="3" s="1"/>
  <c r="R2169" i="3"/>
  <c r="Q2169" i="3" s="1"/>
  <c r="R2170" i="3"/>
  <c r="Q2170" i="3" s="1"/>
  <c r="R2171" i="3"/>
  <c r="Q2171" i="3" s="1"/>
  <c r="R2172" i="3"/>
  <c r="Q2172" i="3" s="1"/>
  <c r="R2173" i="3"/>
  <c r="Q2173" i="3" s="1"/>
  <c r="R2174" i="3"/>
  <c r="Q2174" i="3" s="1"/>
  <c r="R2175" i="3"/>
  <c r="Q2175" i="3" s="1"/>
  <c r="R2176" i="3"/>
  <c r="Q2176" i="3" s="1"/>
  <c r="R2177" i="3"/>
  <c r="Q2177" i="3" s="1"/>
  <c r="R2178" i="3"/>
  <c r="Q2178" i="3" s="1"/>
  <c r="R2179" i="3"/>
  <c r="Q2179" i="3" s="1"/>
  <c r="R2180" i="3"/>
  <c r="Q2180" i="3" s="1"/>
  <c r="R2181" i="3"/>
  <c r="Q2181" i="3" s="1"/>
  <c r="R2182" i="3"/>
  <c r="Q2182" i="3" s="1"/>
  <c r="R2183" i="3"/>
  <c r="Q2183" i="3" s="1"/>
  <c r="R2184" i="3"/>
  <c r="Q2184" i="3" s="1"/>
  <c r="R2185" i="3"/>
  <c r="Q2185" i="3" s="1"/>
  <c r="R2186" i="3"/>
  <c r="Q2186" i="3" s="1"/>
  <c r="R2187" i="3"/>
  <c r="Q2187" i="3" s="1"/>
  <c r="R2188" i="3"/>
  <c r="Q2188" i="3" s="1"/>
  <c r="R2189" i="3"/>
  <c r="Q2189" i="3" s="1"/>
  <c r="R2190" i="3"/>
  <c r="Q2190" i="3" s="1"/>
  <c r="R2191" i="3"/>
  <c r="Q2191" i="3" s="1"/>
  <c r="R2192" i="3"/>
  <c r="Q2192" i="3" s="1"/>
  <c r="R2193" i="3"/>
  <c r="Q2193" i="3" s="1"/>
  <c r="R2194" i="3"/>
  <c r="Q2194" i="3" s="1"/>
  <c r="R2195" i="3"/>
  <c r="Q2195" i="3" s="1"/>
  <c r="R2196" i="3"/>
  <c r="Q2196" i="3" s="1"/>
  <c r="R2197" i="3"/>
  <c r="Q2197" i="3" s="1"/>
  <c r="R2198" i="3"/>
  <c r="Q2198" i="3" s="1"/>
  <c r="R2199" i="3"/>
  <c r="Q2199" i="3" s="1"/>
  <c r="R2200" i="3"/>
  <c r="Q2200" i="3" s="1"/>
  <c r="R2201" i="3"/>
  <c r="Q2201" i="3" s="1"/>
  <c r="R2202" i="3"/>
  <c r="Q2202" i="3" s="1"/>
  <c r="R2203" i="3"/>
  <c r="Q2203" i="3" s="1"/>
  <c r="R2204" i="3"/>
  <c r="Q2204" i="3" s="1"/>
  <c r="R2205" i="3"/>
  <c r="Q2205" i="3" s="1"/>
  <c r="R2206" i="3"/>
  <c r="Q2206" i="3" s="1"/>
  <c r="R2207" i="3"/>
  <c r="Q2207" i="3" s="1"/>
  <c r="R2208" i="3"/>
  <c r="Q2208" i="3" s="1"/>
  <c r="R2209" i="3"/>
  <c r="Q2209" i="3" s="1"/>
  <c r="R2210" i="3"/>
  <c r="Q2210" i="3" s="1"/>
  <c r="R2211" i="3"/>
  <c r="Q2211" i="3" s="1"/>
  <c r="R2212" i="3"/>
  <c r="Q2212" i="3" s="1"/>
  <c r="R2213" i="3"/>
  <c r="Q2213" i="3" s="1"/>
  <c r="R2214" i="3"/>
  <c r="Q2214" i="3" s="1"/>
  <c r="R2215" i="3"/>
  <c r="Q2215" i="3" s="1"/>
  <c r="R2216" i="3"/>
  <c r="Q2216" i="3" s="1"/>
  <c r="R2217" i="3"/>
  <c r="Q2217" i="3" s="1"/>
  <c r="R2218" i="3"/>
  <c r="Q2218" i="3" s="1"/>
  <c r="R2219" i="3"/>
  <c r="Q2219" i="3" s="1"/>
  <c r="R2220" i="3"/>
  <c r="Q2220" i="3" s="1"/>
  <c r="R2221" i="3"/>
  <c r="Q2221" i="3" s="1"/>
  <c r="R2222" i="3"/>
  <c r="Q2222" i="3" s="1"/>
  <c r="R2223" i="3"/>
  <c r="Q2223" i="3" s="1"/>
  <c r="R2224" i="3"/>
  <c r="Q2224" i="3" s="1"/>
  <c r="R2225" i="3"/>
  <c r="Q2225" i="3" s="1"/>
  <c r="R2226" i="3"/>
  <c r="Q2226" i="3" s="1"/>
  <c r="R2227" i="3"/>
  <c r="Q2227" i="3" s="1"/>
  <c r="R2228" i="3"/>
  <c r="Q2228" i="3" s="1"/>
  <c r="R2229" i="3"/>
  <c r="Q2229" i="3" s="1"/>
  <c r="R2230" i="3"/>
  <c r="Q2230" i="3" s="1"/>
  <c r="R2231" i="3"/>
  <c r="Q2231" i="3" s="1"/>
  <c r="R2232" i="3"/>
  <c r="Q2232" i="3" s="1"/>
  <c r="R2233" i="3"/>
  <c r="Q2233" i="3" s="1"/>
  <c r="R2234" i="3"/>
  <c r="Q2234" i="3" s="1"/>
  <c r="R2235" i="3"/>
  <c r="Q2235" i="3" s="1"/>
  <c r="R2236" i="3"/>
  <c r="Q2236" i="3" s="1"/>
  <c r="R2237" i="3"/>
  <c r="Q2237" i="3" s="1"/>
  <c r="R2238" i="3"/>
  <c r="Q2238" i="3" s="1"/>
  <c r="R2239" i="3"/>
  <c r="Q2239" i="3" s="1"/>
  <c r="R2240" i="3"/>
  <c r="Q2240" i="3" s="1"/>
  <c r="R2241" i="3"/>
  <c r="Q2241" i="3" s="1"/>
  <c r="R2242" i="3"/>
  <c r="Q2242" i="3" s="1"/>
  <c r="R2243" i="3"/>
  <c r="Q2243" i="3" s="1"/>
  <c r="R2244" i="3"/>
  <c r="Q2244" i="3" s="1"/>
  <c r="R2245" i="3"/>
  <c r="Q2245" i="3" s="1"/>
  <c r="R2246" i="3"/>
  <c r="Q2246" i="3" s="1"/>
  <c r="R2247" i="3"/>
  <c r="Q2247" i="3" s="1"/>
  <c r="R2248" i="3"/>
  <c r="Q2248" i="3" s="1"/>
  <c r="R2249" i="3"/>
  <c r="Q2249" i="3" s="1"/>
  <c r="R2250" i="3"/>
  <c r="Q2250" i="3" s="1"/>
  <c r="R2251" i="3"/>
  <c r="Q2251" i="3" s="1"/>
  <c r="R2252" i="3"/>
  <c r="Q2252" i="3" s="1"/>
  <c r="R2253" i="3"/>
  <c r="Q2253" i="3" s="1"/>
  <c r="R2254" i="3"/>
  <c r="Q2254" i="3" s="1"/>
  <c r="R2255" i="3"/>
  <c r="Q2255" i="3" s="1"/>
  <c r="R2256" i="3"/>
  <c r="Q2256" i="3" s="1"/>
  <c r="R2257" i="3"/>
  <c r="Q2257" i="3" s="1"/>
  <c r="R2258" i="3"/>
  <c r="Q2258" i="3" s="1"/>
  <c r="R2259" i="3"/>
  <c r="Q2259" i="3" s="1"/>
  <c r="R2260" i="3"/>
  <c r="Q2260" i="3" s="1"/>
  <c r="R2261" i="3"/>
  <c r="Q2261" i="3" s="1"/>
  <c r="R2262" i="3"/>
  <c r="Q2262" i="3" s="1"/>
  <c r="R2263" i="3"/>
  <c r="Q2263" i="3" s="1"/>
  <c r="R2264" i="3"/>
  <c r="Q2264" i="3" s="1"/>
  <c r="R2265" i="3"/>
  <c r="Q2265" i="3" s="1"/>
  <c r="R2266" i="3"/>
  <c r="Q2266" i="3" s="1"/>
  <c r="R2267" i="3"/>
  <c r="Q2267" i="3" s="1"/>
  <c r="R2268" i="3"/>
  <c r="Q2268" i="3" s="1"/>
  <c r="R2269" i="3"/>
  <c r="Q2269" i="3" s="1"/>
  <c r="R2270" i="3"/>
  <c r="Q2270" i="3" s="1"/>
  <c r="R2271" i="3"/>
  <c r="Q2271" i="3" s="1"/>
  <c r="R2272" i="3"/>
  <c r="Q2272" i="3" s="1"/>
  <c r="R2273" i="3"/>
  <c r="Q2273" i="3" s="1"/>
  <c r="R2274" i="3"/>
  <c r="Q2274" i="3" s="1"/>
  <c r="R2275" i="3"/>
  <c r="R2276" i="3"/>
  <c r="Q2276" i="3" s="1"/>
  <c r="R2277" i="3"/>
  <c r="Q2277" i="3" s="1"/>
  <c r="R2278" i="3"/>
  <c r="Q2278" i="3" s="1"/>
  <c r="R2279" i="3"/>
  <c r="Q2279" i="3" s="1"/>
  <c r="R2280" i="3"/>
  <c r="Q2280" i="3" s="1"/>
  <c r="R2281" i="3"/>
  <c r="Q2281" i="3" s="1"/>
  <c r="R2282" i="3"/>
  <c r="Q2282" i="3" s="1"/>
  <c r="R2283" i="3"/>
  <c r="Q2283" i="3" s="1"/>
  <c r="R2284" i="3"/>
  <c r="Q2284" i="3" s="1"/>
  <c r="R2285" i="3"/>
  <c r="Q2285" i="3" s="1"/>
  <c r="R2286" i="3"/>
  <c r="Q2286" i="3" s="1"/>
  <c r="R2287" i="3"/>
  <c r="Q2287" i="3" s="1"/>
  <c r="R2288" i="3"/>
  <c r="Q2288" i="3" s="1"/>
  <c r="R2289" i="3"/>
  <c r="Q2289" i="3" s="1"/>
  <c r="R2290" i="3"/>
  <c r="Q2290" i="3" s="1"/>
  <c r="R2291" i="3"/>
  <c r="Q2291" i="3" s="1"/>
  <c r="R2292" i="3"/>
  <c r="Q2292" i="3" s="1"/>
  <c r="R2293" i="3"/>
  <c r="Q2293" i="3" s="1"/>
  <c r="R2294" i="3"/>
  <c r="Q2294" i="3" s="1"/>
  <c r="R2295" i="3"/>
  <c r="Q2295" i="3" s="1"/>
  <c r="R2296" i="3"/>
  <c r="Q2296" i="3" s="1"/>
  <c r="R2297" i="3"/>
  <c r="Q2297" i="3" s="1"/>
  <c r="R2298" i="3"/>
  <c r="Q2298" i="3" s="1"/>
  <c r="R2299" i="3"/>
  <c r="Q2299" i="3" s="1"/>
  <c r="R2300" i="3"/>
  <c r="Q2300" i="3" s="1"/>
  <c r="R2301" i="3"/>
  <c r="Q2301" i="3" s="1"/>
  <c r="R2302" i="3"/>
  <c r="Q2302" i="3" s="1"/>
  <c r="R2303" i="3"/>
  <c r="Q2303" i="3" s="1"/>
  <c r="R2304" i="3"/>
  <c r="Q2304" i="3" s="1"/>
  <c r="R2305" i="3"/>
  <c r="Q2305" i="3" s="1"/>
  <c r="R2306" i="3"/>
  <c r="Q2306" i="3" s="1"/>
  <c r="R2307" i="3"/>
  <c r="Q2307" i="3" s="1"/>
  <c r="R2308" i="3"/>
  <c r="Q2308" i="3" s="1"/>
  <c r="R2309" i="3"/>
  <c r="Q2309" i="3" s="1"/>
  <c r="R2310" i="3"/>
  <c r="Q2310" i="3" s="1"/>
  <c r="R2311" i="3"/>
  <c r="Q2311" i="3" s="1"/>
  <c r="R2312" i="3"/>
  <c r="Q2312" i="3" s="1"/>
  <c r="R2313" i="3"/>
  <c r="Q2313" i="3" s="1"/>
  <c r="R2314" i="3"/>
  <c r="Q2314" i="3" s="1"/>
  <c r="R2315" i="3"/>
  <c r="Q2315" i="3" s="1"/>
  <c r="R2316" i="3"/>
  <c r="Q2316" i="3" s="1"/>
  <c r="R2317" i="3"/>
  <c r="Q2317" i="3" s="1"/>
  <c r="R2318" i="3"/>
  <c r="Q2318" i="3" s="1"/>
  <c r="R2319" i="3"/>
  <c r="Q2319" i="3" s="1"/>
  <c r="R2320" i="3"/>
  <c r="Q2320" i="3" s="1"/>
  <c r="R2321" i="3"/>
  <c r="Q2321" i="3" s="1"/>
  <c r="R2322" i="3"/>
  <c r="Q2322" i="3" s="1"/>
  <c r="R2323" i="3"/>
  <c r="Q2323" i="3" s="1"/>
  <c r="R2324" i="3"/>
  <c r="Q2324" i="3" s="1"/>
  <c r="R2325" i="3"/>
  <c r="Q2325" i="3" s="1"/>
  <c r="R2326" i="3"/>
  <c r="Q2326" i="3" s="1"/>
  <c r="R2327" i="3"/>
  <c r="Q2327" i="3" s="1"/>
  <c r="R2328" i="3"/>
  <c r="Q2328" i="3" s="1"/>
  <c r="R2329" i="3"/>
  <c r="Q2329" i="3" s="1"/>
  <c r="R2330" i="3"/>
  <c r="Q2330" i="3" s="1"/>
  <c r="R2331" i="3"/>
  <c r="Q2331" i="3" s="1"/>
  <c r="R2332" i="3"/>
  <c r="Q2332" i="3" s="1"/>
  <c r="R2333" i="3"/>
  <c r="Q2333" i="3" s="1"/>
  <c r="R2334" i="3"/>
  <c r="Q2334" i="3" s="1"/>
  <c r="R2335" i="3"/>
  <c r="Q2335" i="3" s="1"/>
  <c r="R2336" i="3"/>
  <c r="Q2336" i="3" s="1"/>
  <c r="R2337" i="3"/>
  <c r="Q2337" i="3" s="1"/>
  <c r="R2338" i="3"/>
  <c r="Q2338" i="3" s="1"/>
  <c r="R2339" i="3"/>
  <c r="Q2339" i="3" s="1"/>
  <c r="R2340" i="3"/>
  <c r="Q2340" i="3" s="1"/>
  <c r="R2341" i="3"/>
  <c r="Q2341" i="3" s="1"/>
  <c r="R2342" i="3"/>
  <c r="Q2342" i="3" s="1"/>
  <c r="R2343" i="3"/>
  <c r="Q2343" i="3" s="1"/>
  <c r="R2344" i="3"/>
  <c r="Q2344" i="3" s="1"/>
  <c r="R2345" i="3"/>
  <c r="Q2345" i="3" s="1"/>
  <c r="R2346" i="3"/>
  <c r="Q2346" i="3" s="1"/>
  <c r="R2347" i="3"/>
  <c r="Q2347" i="3" s="1"/>
  <c r="R2348" i="3"/>
  <c r="Q2348" i="3" s="1"/>
  <c r="R2349" i="3"/>
  <c r="Q2349" i="3" s="1"/>
  <c r="R2350" i="3"/>
  <c r="Q2350" i="3" s="1"/>
  <c r="R2351" i="3"/>
  <c r="Q2351" i="3" s="1"/>
  <c r="R2352" i="3"/>
  <c r="Q2352" i="3" s="1"/>
  <c r="R2353" i="3"/>
  <c r="Q2353" i="3" s="1"/>
  <c r="R2354" i="3"/>
  <c r="Q2354" i="3" s="1"/>
  <c r="R2355" i="3"/>
  <c r="Q2355" i="3" s="1"/>
  <c r="R2356" i="3"/>
  <c r="Q2356" i="3" s="1"/>
  <c r="R2357" i="3"/>
  <c r="Q2357" i="3" s="1"/>
  <c r="R2358" i="3"/>
  <c r="Q2358" i="3" s="1"/>
  <c r="R2359" i="3"/>
  <c r="Q2359" i="3" s="1"/>
  <c r="R2360" i="3"/>
  <c r="Q2360" i="3" s="1"/>
  <c r="R2361" i="3"/>
  <c r="Q2361" i="3" s="1"/>
  <c r="R2362" i="3"/>
  <c r="Q2362" i="3" s="1"/>
  <c r="R2363" i="3"/>
  <c r="Q2363" i="3" s="1"/>
  <c r="R2364" i="3"/>
  <c r="Q2364" i="3" s="1"/>
  <c r="R2365" i="3"/>
  <c r="Q2365" i="3" s="1"/>
  <c r="R2366" i="3"/>
  <c r="Q2366" i="3" s="1"/>
  <c r="R2367" i="3"/>
  <c r="Q2367" i="3" s="1"/>
  <c r="R2368" i="3"/>
  <c r="Q2368" i="3" s="1"/>
  <c r="R2369" i="3"/>
  <c r="Q2369" i="3" s="1"/>
  <c r="R2370" i="3"/>
  <c r="Q2370" i="3" s="1"/>
  <c r="R2371" i="3"/>
  <c r="Q2371" i="3" s="1"/>
  <c r="R2372" i="3"/>
  <c r="Q2372" i="3" s="1"/>
  <c r="R2373" i="3"/>
  <c r="Q2373" i="3" s="1"/>
  <c r="R2374" i="3"/>
  <c r="Q2374" i="3" s="1"/>
  <c r="R2375" i="3"/>
  <c r="Q2375" i="3" s="1"/>
  <c r="R2376" i="3"/>
  <c r="Q2376" i="3" s="1"/>
  <c r="R2377" i="3"/>
  <c r="Q2377" i="3" s="1"/>
  <c r="R2378" i="3"/>
  <c r="Q2378" i="3" s="1"/>
  <c r="R2379" i="3"/>
  <c r="Q2379" i="3" s="1"/>
  <c r="R2380" i="3"/>
  <c r="Q2380" i="3" s="1"/>
  <c r="R2381" i="3"/>
  <c r="Q2381" i="3" s="1"/>
  <c r="R2382" i="3"/>
  <c r="Q2382" i="3" s="1"/>
  <c r="R2383" i="3"/>
  <c r="Q2383" i="3" s="1"/>
  <c r="R2384" i="3"/>
  <c r="Q2384" i="3" s="1"/>
  <c r="R2385" i="3"/>
  <c r="Q2385" i="3" s="1"/>
  <c r="R2386" i="3"/>
  <c r="Q2386" i="3" s="1"/>
  <c r="R2387" i="3"/>
  <c r="Q2387" i="3" s="1"/>
  <c r="R2388" i="3"/>
  <c r="Q2388" i="3" s="1"/>
  <c r="R2389" i="3"/>
  <c r="Q2389" i="3" s="1"/>
  <c r="R2390" i="3"/>
  <c r="Q2390" i="3" s="1"/>
  <c r="R2391" i="3"/>
  <c r="Q2391" i="3" s="1"/>
  <c r="R2392" i="3"/>
  <c r="Q2392" i="3" s="1"/>
  <c r="R2393" i="3"/>
  <c r="Q2393" i="3" s="1"/>
  <c r="R2394" i="3"/>
  <c r="Q2394" i="3" s="1"/>
  <c r="R2395" i="3"/>
  <c r="Q2395" i="3" s="1"/>
  <c r="R2396" i="3"/>
  <c r="Q2396" i="3" s="1"/>
  <c r="R2397" i="3"/>
  <c r="Q2397" i="3" s="1"/>
  <c r="R2398" i="3"/>
  <c r="Q2398" i="3" s="1"/>
  <c r="R2399" i="3"/>
  <c r="Q2399" i="3" s="1"/>
  <c r="R2400" i="3"/>
  <c r="Q2400" i="3" s="1"/>
  <c r="R2401" i="3"/>
  <c r="Q2401" i="3" s="1"/>
  <c r="R2402" i="3"/>
  <c r="Q2402" i="3" s="1"/>
  <c r="R2403" i="3"/>
  <c r="Q2403" i="3" s="1"/>
  <c r="R2404" i="3"/>
  <c r="Q2404" i="3" s="1"/>
  <c r="R2405" i="3"/>
  <c r="Q2405" i="3" s="1"/>
  <c r="R2406" i="3"/>
  <c r="Q2406" i="3" s="1"/>
  <c r="R2407" i="3"/>
  <c r="Q2407" i="3" s="1"/>
  <c r="R2408" i="3"/>
  <c r="Q2408" i="3" s="1"/>
  <c r="R2409" i="3"/>
  <c r="Q2409" i="3" s="1"/>
  <c r="R2410" i="3"/>
  <c r="Q2410" i="3" s="1"/>
  <c r="R2411" i="3"/>
  <c r="Q2411" i="3" s="1"/>
  <c r="R2412" i="3"/>
  <c r="Q2412" i="3" s="1"/>
  <c r="R2413" i="3"/>
  <c r="Q2413" i="3" s="1"/>
  <c r="R2414" i="3"/>
  <c r="Q2414" i="3" s="1"/>
  <c r="R2415" i="3"/>
  <c r="Q2415" i="3" s="1"/>
  <c r="R2416" i="3"/>
  <c r="Q2416" i="3" s="1"/>
  <c r="R2417" i="3"/>
  <c r="Q2417" i="3" s="1"/>
  <c r="R2418" i="3"/>
  <c r="Q2418" i="3" s="1"/>
  <c r="R2419" i="3"/>
  <c r="Q2419" i="3" s="1"/>
  <c r="R2420" i="3"/>
  <c r="Q2420" i="3" s="1"/>
  <c r="R2421" i="3"/>
  <c r="Q2421" i="3" s="1"/>
  <c r="R2422" i="3"/>
  <c r="Q2422" i="3" s="1"/>
  <c r="R2423" i="3"/>
  <c r="Q2423" i="3" s="1"/>
  <c r="R2424" i="3"/>
  <c r="Q2424" i="3" s="1"/>
  <c r="R2425" i="3"/>
  <c r="Q2425" i="3" s="1"/>
  <c r="R2426" i="3"/>
  <c r="Q2426" i="3" s="1"/>
  <c r="R2427" i="3"/>
  <c r="Q2427" i="3" s="1"/>
  <c r="R2428" i="3"/>
  <c r="Q2428" i="3" s="1"/>
  <c r="R2429" i="3"/>
  <c r="Q2429" i="3" s="1"/>
  <c r="R2430" i="3"/>
  <c r="Q2430" i="3" s="1"/>
  <c r="R2431" i="3"/>
  <c r="Q2431" i="3" s="1"/>
  <c r="R2432" i="3"/>
  <c r="Q2432" i="3" s="1"/>
  <c r="R2433" i="3"/>
  <c r="Q2433" i="3" s="1"/>
  <c r="R2434" i="3"/>
  <c r="Q2434" i="3" s="1"/>
  <c r="R2435" i="3"/>
  <c r="Q2435" i="3" s="1"/>
  <c r="R2436" i="3"/>
  <c r="Q2436" i="3" s="1"/>
  <c r="R2437" i="3"/>
  <c r="Q2437" i="3" s="1"/>
  <c r="R2438" i="3"/>
  <c r="Q2438" i="3" s="1"/>
  <c r="R2439" i="3"/>
  <c r="Q2439" i="3" s="1"/>
  <c r="R2440" i="3"/>
  <c r="Q2440" i="3" s="1"/>
  <c r="R2441" i="3"/>
  <c r="Q2441" i="3" s="1"/>
  <c r="R2442" i="3"/>
  <c r="Q2442" i="3" s="1"/>
  <c r="R2443" i="3"/>
  <c r="Q2443" i="3" s="1"/>
  <c r="R2444" i="3"/>
  <c r="Q2444" i="3" s="1"/>
  <c r="R2445" i="3"/>
  <c r="Q2445" i="3" s="1"/>
  <c r="R2446" i="3"/>
  <c r="Q2446" i="3" s="1"/>
  <c r="R2447" i="3"/>
  <c r="Q2447" i="3" s="1"/>
  <c r="R2448" i="3"/>
  <c r="Q2448" i="3" s="1"/>
  <c r="R2449" i="3"/>
  <c r="Q2449" i="3" s="1"/>
  <c r="R2450" i="3"/>
  <c r="Q2450" i="3" s="1"/>
  <c r="R2451" i="3"/>
  <c r="Q2451" i="3" s="1"/>
  <c r="R2452" i="3"/>
  <c r="Q2452" i="3" s="1"/>
  <c r="R2453" i="3"/>
  <c r="Q2453" i="3" s="1"/>
  <c r="R2454" i="3"/>
  <c r="Q2454" i="3" s="1"/>
  <c r="R2455" i="3"/>
  <c r="Q2455" i="3" s="1"/>
  <c r="R2456" i="3"/>
  <c r="Q2456" i="3" s="1"/>
  <c r="R2457" i="3"/>
  <c r="Q2457" i="3" s="1"/>
  <c r="R2458" i="3"/>
  <c r="Q2458" i="3" s="1"/>
  <c r="R2459" i="3"/>
  <c r="Q2459" i="3" s="1"/>
  <c r="R2460" i="3"/>
  <c r="Q2460" i="3" s="1"/>
  <c r="R2461" i="3"/>
  <c r="Q2461" i="3" s="1"/>
  <c r="R2462" i="3"/>
  <c r="Q2462" i="3" s="1"/>
  <c r="R2463" i="3"/>
  <c r="Q2463" i="3" s="1"/>
  <c r="R2464" i="3"/>
  <c r="Q2464" i="3" s="1"/>
  <c r="R2465" i="3"/>
  <c r="Q2465" i="3" s="1"/>
  <c r="R2466" i="3"/>
  <c r="Q2466" i="3" s="1"/>
  <c r="R2467" i="3"/>
  <c r="Q2467" i="3" s="1"/>
  <c r="R2468" i="3"/>
  <c r="Q2468" i="3" s="1"/>
  <c r="R2469" i="3"/>
  <c r="Q2469" i="3" s="1"/>
  <c r="R2470" i="3"/>
  <c r="Q2470" i="3" s="1"/>
  <c r="R2471" i="3"/>
  <c r="Q2471" i="3" s="1"/>
  <c r="R2472" i="3"/>
  <c r="Q2472" i="3" s="1"/>
  <c r="R2473" i="3"/>
  <c r="Q2473" i="3" s="1"/>
  <c r="R2474" i="3"/>
  <c r="Q2474" i="3" s="1"/>
  <c r="R2475" i="3"/>
  <c r="Q2475" i="3" s="1"/>
  <c r="R2476" i="3"/>
  <c r="Q2476" i="3" s="1"/>
  <c r="R2477" i="3"/>
  <c r="Q2477" i="3" s="1"/>
  <c r="R2478" i="3"/>
  <c r="Q2478" i="3" s="1"/>
  <c r="R2479" i="3"/>
  <c r="Q2479" i="3" s="1"/>
  <c r="R2480" i="3"/>
  <c r="Q2480" i="3" s="1"/>
  <c r="R2481" i="3"/>
  <c r="Q2481" i="3" s="1"/>
  <c r="R2482" i="3"/>
  <c r="Q2482" i="3" s="1"/>
  <c r="R2483" i="3"/>
  <c r="Q2483" i="3" s="1"/>
  <c r="R2484" i="3"/>
  <c r="Q2484" i="3" s="1"/>
  <c r="R2485" i="3"/>
  <c r="Q2485" i="3" s="1"/>
  <c r="R2486" i="3"/>
  <c r="Q2486" i="3" s="1"/>
  <c r="R2487" i="3"/>
  <c r="Q2487" i="3" s="1"/>
  <c r="R2488" i="3"/>
  <c r="Q2488" i="3" s="1"/>
  <c r="R2489" i="3"/>
  <c r="Q2489" i="3" s="1"/>
  <c r="R2490" i="3"/>
  <c r="Q2490" i="3" s="1"/>
  <c r="R2491" i="3"/>
  <c r="Q2491" i="3" s="1"/>
  <c r="R2492" i="3"/>
  <c r="Q2492" i="3" s="1"/>
  <c r="R2493" i="3"/>
  <c r="Q2493" i="3" s="1"/>
  <c r="R2494" i="3"/>
  <c r="Q2494" i="3" s="1"/>
  <c r="R2495" i="3"/>
  <c r="Q2495" i="3" s="1"/>
  <c r="R2496" i="3"/>
  <c r="Q2496" i="3" s="1"/>
  <c r="R2497" i="3"/>
  <c r="Q2497" i="3" s="1"/>
  <c r="R2498" i="3"/>
  <c r="Q2498" i="3" s="1"/>
  <c r="R2499" i="3"/>
  <c r="Q2499" i="3" s="1"/>
  <c r="R2500" i="3"/>
  <c r="Q2500" i="3" s="1"/>
  <c r="R2501" i="3"/>
  <c r="Q2501" i="3" s="1"/>
  <c r="R2502" i="3"/>
  <c r="Q2502" i="3" s="1"/>
  <c r="R2503" i="3"/>
  <c r="Q2503" i="3" s="1"/>
  <c r="R2504" i="3"/>
  <c r="Q2504" i="3" s="1"/>
  <c r="R2505" i="3"/>
  <c r="Q2505" i="3" s="1"/>
  <c r="R2506" i="3"/>
  <c r="Q2506" i="3" s="1"/>
  <c r="R2507" i="3"/>
  <c r="Q2507" i="3" s="1"/>
  <c r="R2508" i="3"/>
  <c r="Q2508" i="3" s="1"/>
  <c r="R2509" i="3"/>
  <c r="Q2509" i="3" s="1"/>
  <c r="R2510" i="3"/>
  <c r="Q2510" i="3" s="1"/>
  <c r="R2511" i="3"/>
  <c r="Q2511" i="3" s="1"/>
  <c r="R2512" i="3"/>
  <c r="Q2512" i="3" s="1"/>
  <c r="R2513" i="3"/>
  <c r="Q2513" i="3" s="1"/>
  <c r="R2514" i="3"/>
  <c r="Q2514" i="3" s="1"/>
  <c r="R2515" i="3"/>
  <c r="Q2515" i="3" s="1"/>
  <c r="R2516" i="3"/>
  <c r="Q2516" i="3" s="1"/>
  <c r="R2517" i="3"/>
  <c r="Q2517" i="3" s="1"/>
  <c r="R2518" i="3"/>
  <c r="Q2518" i="3" s="1"/>
  <c r="R2519" i="3"/>
  <c r="Q2519" i="3" s="1"/>
  <c r="R2520" i="3"/>
  <c r="Q2520" i="3" s="1"/>
  <c r="R2521" i="3"/>
  <c r="Q2521" i="3" s="1"/>
  <c r="R2522" i="3"/>
  <c r="Q2522" i="3" s="1"/>
  <c r="R2523" i="3"/>
  <c r="Q2523" i="3" s="1"/>
  <c r="R2524" i="3"/>
  <c r="Q2524" i="3" s="1"/>
  <c r="R2525" i="3"/>
  <c r="Q2525" i="3" s="1"/>
  <c r="R2526" i="3"/>
  <c r="Q2526" i="3" s="1"/>
  <c r="R2527" i="3"/>
  <c r="Q2527" i="3" s="1"/>
  <c r="R2528" i="3"/>
  <c r="Q2528" i="3" s="1"/>
  <c r="R2529" i="3"/>
  <c r="Q2529" i="3" s="1"/>
  <c r="R2530" i="3"/>
  <c r="Q2530" i="3" s="1"/>
  <c r="R2531" i="3"/>
  <c r="Q2531" i="3" s="1"/>
  <c r="R2532" i="3"/>
  <c r="Q2532" i="3" s="1"/>
  <c r="R2533" i="3"/>
  <c r="Q2533" i="3" s="1"/>
  <c r="R2534" i="3"/>
  <c r="Q2534" i="3" s="1"/>
  <c r="R2535" i="3"/>
  <c r="Q2535" i="3" s="1"/>
  <c r="R2536" i="3"/>
  <c r="Q2536" i="3" s="1"/>
  <c r="R2537" i="3"/>
  <c r="Q2537" i="3" s="1"/>
  <c r="R2538" i="3"/>
  <c r="Q2538" i="3" s="1"/>
  <c r="R2539" i="3"/>
  <c r="Q2539" i="3" s="1"/>
  <c r="R2540" i="3"/>
  <c r="Q2540" i="3" s="1"/>
  <c r="R2541" i="3"/>
  <c r="Q2541" i="3" s="1"/>
  <c r="R2542" i="3"/>
  <c r="Q2542" i="3" s="1"/>
  <c r="R2543" i="3"/>
  <c r="Q2543" i="3" s="1"/>
  <c r="R2544" i="3"/>
  <c r="Q2544" i="3" s="1"/>
  <c r="R2545" i="3"/>
  <c r="Q2545" i="3" s="1"/>
  <c r="R2546" i="3"/>
  <c r="Q2546" i="3" s="1"/>
  <c r="R2547" i="3"/>
  <c r="Q2547" i="3" s="1"/>
  <c r="R2548" i="3"/>
  <c r="Q2548" i="3" s="1"/>
  <c r="R2549" i="3"/>
  <c r="Q2549" i="3" s="1"/>
  <c r="R2550" i="3"/>
  <c r="Q2550" i="3" s="1"/>
  <c r="R2551" i="3"/>
  <c r="Q2551" i="3" s="1"/>
  <c r="R2552" i="3"/>
  <c r="Q2552" i="3" s="1"/>
  <c r="R2553" i="3"/>
  <c r="Q2553" i="3" s="1"/>
  <c r="R2554" i="3"/>
  <c r="Q2554" i="3" s="1"/>
  <c r="R2555" i="3"/>
  <c r="Q2555" i="3" s="1"/>
  <c r="R2556" i="3"/>
  <c r="Q2556" i="3" s="1"/>
  <c r="R2557" i="3"/>
  <c r="Q2557" i="3" s="1"/>
  <c r="R2558" i="3"/>
  <c r="Q2558" i="3" s="1"/>
  <c r="R2559" i="3"/>
  <c r="Q2559" i="3" s="1"/>
  <c r="R2560" i="3"/>
  <c r="Q2560" i="3" s="1"/>
  <c r="R2561" i="3"/>
  <c r="Q2561" i="3" s="1"/>
  <c r="R2562" i="3"/>
  <c r="Q2562" i="3" s="1"/>
  <c r="R2563" i="3"/>
  <c r="Q2563" i="3" s="1"/>
  <c r="R2564" i="3"/>
  <c r="Q2564" i="3" s="1"/>
  <c r="R2565" i="3"/>
  <c r="Q2565" i="3" s="1"/>
  <c r="R2566" i="3"/>
  <c r="Q2566" i="3" s="1"/>
  <c r="R2567" i="3"/>
  <c r="Q2567" i="3" s="1"/>
  <c r="R2568" i="3"/>
  <c r="Q2568" i="3" s="1"/>
  <c r="R2569" i="3"/>
  <c r="Q2569" i="3" s="1"/>
  <c r="R2570" i="3"/>
  <c r="Q2570" i="3" s="1"/>
  <c r="R2571" i="3"/>
  <c r="Q2571" i="3" s="1"/>
  <c r="R2572" i="3"/>
  <c r="Q2572" i="3" s="1"/>
  <c r="R2573" i="3"/>
  <c r="Q2573" i="3" s="1"/>
  <c r="R2574" i="3"/>
  <c r="Q2574" i="3" s="1"/>
  <c r="R2575" i="3"/>
  <c r="Q2575" i="3" s="1"/>
  <c r="R2576" i="3"/>
  <c r="Q2576" i="3" s="1"/>
  <c r="R2577" i="3"/>
  <c r="Q2577" i="3" s="1"/>
  <c r="R2578" i="3"/>
  <c r="Q2578" i="3" s="1"/>
  <c r="R2579" i="3"/>
  <c r="Q2579" i="3" s="1"/>
  <c r="R2580" i="3"/>
  <c r="Q2580" i="3" s="1"/>
  <c r="R2581" i="3"/>
  <c r="Q2581" i="3" s="1"/>
  <c r="R2582" i="3"/>
  <c r="Q2582" i="3" s="1"/>
  <c r="R2583" i="3"/>
  <c r="Q2583" i="3" s="1"/>
  <c r="R2584" i="3"/>
  <c r="Q2584" i="3" s="1"/>
  <c r="R2585" i="3"/>
  <c r="Q2585" i="3" s="1"/>
  <c r="R2586" i="3"/>
  <c r="Q2586" i="3" s="1"/>
  <c r="R2587" i="3"/>
  <c r="Q2587" i="3" s="1"/>
  <c r="R2588" i="3"/>
  <c r="Q2588" i="3" s="1"/>
  <c r="R2589" i="3"/>
  <c r="Q2589" i="3" s="1"/>
  <c r="R2590" i="3"/>
  <c r="Q2590" i="3" s="1"/>
  <c r="R2591" i="3"/>
  <c r="Q2591" i="3" s="1"/>
  <c r="R2592" i="3"/>
  <c r="Q2592" i="3" s="1"/>
  <c r="R2593" i="3"/>
  <c r="Q2593" i="3" s="1"/>
  <c r="R2594" i="3"/>
  <c r="Q2594" i="3" s="1"/>
  <c r="R2595" i="3"/>
  <c r="Q2595" i="3" s="1"/>
  <c r="R2596" i="3"/>
  <c r="Q2596" i="3" s="1"/>
  <c r="R2597" i="3"/>
  <c r="Q2597" i="3" s="1"/>
  <c r="R2598" i="3"/>
  <c r="Q2598" i="3" s="1"/>
  <c r="R2599" i="3"/>
  <c r="Q2599" i="3" s="1"/>
  <c r="R2600" i="3"/>
  <c r="Q2600" i="3" s="1"/>
  <c r="R2601" i="3"/>
  <c r="Q2601" i="3" s="1"/>
  <c r="R2602" i="3"/>
  <c r="Q2602" i="3" s="1"/>
  <c r="R2603" i="3"/>
  <c r="Q2603" i="3" s="1"/>
  <c r="R2604" i="3"/>
  <c r="Q2604" i="3" s="1"/>
  <c r="R2605" i="3"/>
  <c r="Q2605" i="3" s="1"/>
  <c r="R2606" i="3"/>
  <c r="Q2606" i="3" s="1"/>
  <c r="R2607" i="3"/>
  <c r="Q2607" i="3" s="1"/>
  <c r="R2608" i="3"/>
  <c r="Q2608" i="3" s="1"/>
  <c r="R2609" i="3"/>
  <c r="Q2609" i="3" s="1"/>
  <c r="R2610" i="3"/>
  <c r="Q2610" i="3" s="1"/>
  <c r="R2611" i="3"/>
  <c r="Q2611" i="3" s="1"/>
  <c r="R2612" i="3"/>
  <c r="Q2612" i="3" s="1"/>
  <c r="R2613" i="3"/>
  <c r="Q2613" i="3" s="1"/>
  <c r="R2614" i="3"/>
  <c r="Q2614" i="3" s="1"/>
  <c r="R2615" i="3"/>
  <c r="Q2615" i="3" s="1"/>
  <c r="R2616" i="3"/>
  <c r="Q2616" i="3" s="1"/>
  <c r="R2617" i="3"/>
  <c r="Q2617" i="3" s="1"/>
  <c r="R2618" i="3"/>
  <c r="Q2618" i="3" s="1"/>
  <c r="R2619" i="3"/>
  <c r="Q2619" i="3" s="1"/>
  <c r="R2620" i="3"/>
  <c r="Q2620" i="3" s="1"/>
  <c r="R2621" i="3"/>
  <c r="Q2621" i="3" s="1"/>
  <c r="R2622" i="3"/>
  <c r="Q2622" i="3" s="1"/>
  <c r="R2623" i="3"/>
  <c r="Q2623" i="3" s="1"/>
  <c r="R2624" i="3"/>
  <c r="Q2624" i="3" s="1"/>
  <c r="R2625" i="3"/>
  <c r="Q2625" i="3" s="1"/>
  <c r="R2626" i="3"/>
  <c r="Q2626" i="3" s="1"/>
  <c r="R2627" i="3"/>
  <c r="Q2627" i="3" s="1"/>
  <c r="R2628" i="3"/>
  <c r="Q2628" i="3" s="1"/>
  <c r="R2629" i="3"/>
  <c r="Q2629" i="3" s="1"/>
  <c r="R2630" i="3"/>
  <c r="Q2630" i="3" s="1"/>
  <c r="R2631" i="3"/>
  <c r="Q2631" i="3" s="1"/>
  <c r="R2632" i="3"/>
  <c r="Q2632" i="3" s="1"/>
  <c r="R2633" i="3"/>
  <c r="Q2633" i="3" s="1"/>
  <c r="R2634" i="3"/>
  <c r="Q2634" i="3" s="1"/>
  <c r="R2635" i="3"/>
  <c r="Q2635" i="3" s="1"/>
  <c r="R2636" i="3"/>
  <c r="Q2636" i="3" s="1"/>
  <c r="R2637" i="3"/>
  <c r="Q2637" i="3" s="1"/>
  <c r="R2638" i="3"/>
  <c r="Q2638" i="3" s="1"/>
  <c r="R2639" i="3"/>
  <c r="Q2639" i="3" s="1"/>
  <c r="R2640" i="3"/>
  <c r="Q2640" i="3" s="1"/>
  <c r="R2641" i="3"/>
  <c r="Q2641" i="3" s="1"/>
  <c r="R2642" i="3"/>
  <c r="Q2642" i="3" s="1"/>
  <c r="R2643" i="3"/>
  <c r="Q2643" i="3" s="1"/>
  <c r="R2644" i="3"/>
  <c r="Q2644" i="3" s="1"/>
  <c r="R2645" i="3"/>
  <c r="Q2645" i="3" s="1"/>
  <c r="R2646" i="3"/>
  <c r="Q2646" i="3" s="1"/>
  <c r="R2647" i="3"/>
  <c r="Q2647" i="3" s="1"/>
  <c r="R2648" i="3"/>
  <c r="Q2648" i="3" s="1"/>
  <c r="R2649" i="3"/>
  <c r="Q2649" i="3" s="1"/>
  <c r="R2650" i="3"/>
  <c r="Q2650" i="3" s="1"/>
  <c r="R2651" i="3"/>
  <c r="Q2651" i="3" s="1"/>
  <c r="R2652" i="3"/>
  <c r="Q2652" i="3" s="1"/>
  <c r="R2653" i="3"/>
  <c r="Q2653" i="3" s="1"/>
  <c r="R2654" i="3"/>
  <c r="Q2654" i="3" s="1"/>
  <c r="R2655" i="3"/>
  <c r="Q2655" i="3" s="1"/>
  <c r="R2656" i="3"/>
  <c r="Q2656" i="3" s="1"/>
  <c r="R2657" i="3"/>
  <c r="Q2657" i="3" s="1"/>
  <c r="R2658" i="3"/>
  <c r="Q2658" i="3" s="1"/>
  <c r="R2659" i="3"/>
  <c r="Q2659" i="3" s="1"/>
  <c r="R2660" i="3"/>
  <c r="Q2660" i="3" s="1"/>
  <c r="R2661" i="3"/>
  <c r="Q2661" i="3" s="1"/>
  <c r="R2662" i="3"/>
  <c r="Q2662" i="3" s="1"/>
  <c r="R2663" i="3"/>
  <c r="Q2663" i="3" s="1"/>
  <c r="R2664" i="3"/>
  <c r="Q2664" i="3" s="1"/>
  <c r="R2665" i="3"/>
  <c r="Q2665" i="3" s="1"/>
  <c r="R2666" i="3"/>
  <c r="Q2666" i="3" s="1"/>
  <c r="R2667" i="3"/>
  <c r="Q2667" i="3" s="1"/>
  <c r="R2668" i="3"/>
  <c r="Q2668" i="3" s="1"/>
  <c r="R2669" i="3"/>
  <c r="Q2669" i="3" s="1"/>
  <c r="R2670" i="3"/>
  <c r="Q2670" i="3" s="1"/>
  <c r="R2671" i="3"/>
  <c r="Q2671" i="3" s="1"/>
  <c r="R2672" i="3"/>
  <c r="Q2672" i="3" s="1"/>
  <c r="R2673" i="3"/>
  <c r="Q2673" i="3" s="1"/>
  <c r="R2674" i="3"/>
  <c r="Q2674" i="3" s="1"/>
  <c r="R2675" i="3"/>
  <c r="Q2675" i="3" s="1"/>
  <c r="R2676" i="3"/>
  <c r="Q2676" i="3" s="1"/>
  <c r="R2677" i="3"/>
  <c r="Q2677" i="3" s="1"/>
  <c r="R2678" i="3"/>
  <c r="Q2678" i="3" s="1"/>
  <c r="R2679" i="3"/>
  <c r="Q2679" i="3" s="1"/>
  <c r="R2680" i="3"/>
  <c r="Q2680" i="3" s="1"/>
  <c r="R2681" i="3"/>
  <c r="Q2681" i="3" s="1"/>
  <c r="R2682" i="3"/>
  <c r="Q2682" i="3" s="1"/>
  <c r="R2683" i="3"/>
  <c r="Q2683" i="3" s="1"/>
  <c r="R2684" i="3"/>
  <c r="Q2684" i="3" s="1"/>
  <c r="R2685" i="3"/>
  <c r="Q2685" i="3" s="1"/>
  <c r="R2686" i="3"/>
  <c r="Q2686" i="3" s="1"/>
  <c r="R2687" i="3"/>
  <c r="Q2687" i="3" s="1"/>
  <c r="R2688" i="3"/>
  <c r="Q2688" i="3" s="1"/>
  <c r="R2689" i="3"/>
  <c r="Q2689" i="3" s="1"/>
  <c r="R2690" i="3"/>
  <c r="Q2690" i="3" s="1"/>
  <c r="R2691" i="3"/>
  <c r="Q2691" i="3" s="1"/>
  <c r="R2692" i="3"/>
  <c r="Q2692" i="3" s="1"/>
  <c r="R2693" i="3"/>
  <c r="Q2693" i="3" s="1"/>
  <c r="R2694" i="3"/>
  <c r="Q2694" i="3" s="1"/>
  <c r="R2695" i="3"/>
  <c r="Q2695" i="3" s="1"/>
  <c r="R2696" i="3"/>
  <c r="Q2696" i="3" s="1"/>
  <c r="R2697" i="3"/>
  <c r="Q2697" i="3" s="1"/>
  <c r="R2698" i="3"/>
  <c r="Q2698" i="3" s="1"/>
  <c r="R2699" i="3"/>
  <c r="Q2699" i="3" s="1"/>
  <c r="R2700" i="3"/>
  <c r="Q2700" i="3" s="1"/>
  <c r="R2701" i="3"/>
  <c r="Q2701" i="3" s="1"/>
  <c r="R2702" i="3"/>
  <c r="Q2702" i="3" s="1"/>
  <c r="R2703" i="3"/>
  <c r="Q2703" i="3" s="1"/>
  <c r="R2704" i="3"/>
  <c r="Q2704" i="3" s="1"/>
  <c r="R2705" i="3"/>
  <c r="Q2705" i="3" s="1"/>
  <c r="R2706" i="3"/>
  <c r="Q2706" i="3" s="1"/>
  <c r="R2707" i="3"/>
  <c r="Q2707" i="3" s="1"/>
  <c r="R2708" i="3"/>
  <c r="Q2708" i="3" s="1"/>
  <c r="R2709" i="3"/>
  <c r="Q2709" i="3" s="1"/>
  <c r="R2710" i="3"/>
  <c r="Q2710" i="3" s="1"/>
  <c r="R2711" i="3"/>
  <c r="Q2711" i="3" s="1"/>
  <c r="R2712" i="3"/>
  <c r="Q2712" i="3" s="1"/>
  <c r="R2713" i="3"/>
  <c r="Q2713" i="3" s="1"/>
  <c r="R2714" i="3"/>
  <c r="Q2714" i="3" s="1"/>
  <c r="R2715" i="3"/>
  <c r="Q2715" i="3" s="1"/>
  <c r="R2716" i="3"/>
  <c r="Q2716" i="3" s="1"/>
  <c r="R2717" i="3"/>
  <c r="Q2717" i="3" s="1"/>
  <c r="R2718" i="3"/>
  <c r="Q2718" i="3" s="1"/>
  <c r="R2719" i="3"/>
  <c r="Q2719" i="3" s="1"/>
  <c r="R2720" i="3"/>
  <c r="Q2720" i="3" s="1"/>
  <c r="R2721" i="3"/>
  <c r="Q2721" i="3" s="1"/>
  <c r="R2722" i="3"/>
  <c r="Q2722" i="3" s="1"/>
  <c r="R2723" i="3"/>
  <c r="Q2723" i="3" s="1"/>
  <c r="R2724" i="3"/>
  <c r="Q2724" i="3" s="1"/>
  <c r="R2725" i="3"/>
  <c r="Q2725" i="3" s="1"/>
  <c r="R2726" i="3"/>
  <c r="Q2726" i="3" s="1"/>
  <c r="R2727" i="3"/>
  <c r="Q2727" i="3" s="1"/>
  <c r="R2728" i="3"/>
  <c r="Q2728" i="3" s="1"/>
  <c r="R2729" i="3"/>
  <c r="Q2729" i="3" s="1"/>
  <c r="R2730" i="3"/>
  <c r="Q2730" i="3" s="1"/>
  <c r="R2731" i="3"/>
  <c r="Q2731" i="3" s="1"/>
  <c r="R2732" i="3"/>
  <c r="Q2732" i="3" s="1"/>
  <c r="R2733" i="3"/>
  <c r="Q2733" i="3" s="1"/>
  <c r="R2734" i="3"/>
  <c r="Q2734" i="3" s="1"/>
  <c r="R2735" i="3"/>
  <c r="Q2735" i="3" s="1"/>
  <c r="R2736" i="3"/>
  <c r="Q2736" i="3" s="1"/>
  <c r="R2737" i="3"/>
  <c r="Q2737" i="3" s="1"/>
  <c r="R2738" i="3"/>
  <c r="Q2738" i="3" s="1"/>
  <c r="R2739" i="3"/>
  <c r="Q2739" i="3" s="1"/>
  <c r="R2740" i="3"/>
  <c r="Q2740" i="3" s="1"/>
  <c r="R2741" i="3"/>
  <c r="Q2741" i="3" s="1"/>
  <c r="R2742" i="3"/>
  <c r="Q2742" i="3" s="1"/>
  <c r="R2743" i="3"/>
  <c r="Q2743" i="3" s="1"/>
  <c r="R2744" i="3"/>
  <c r="Q2744" i="3" s="1"/>
  <c r="R2745" i="3"/>
  <c r="Q2745" i="3" s="1"/>
  <c r="R2746" i="3"/>
  <c r="Q2746" i="3" s="1"/>
  <c r="R2747" i="3"/>
  <c r="Q2747" i="3" s="1"/>
  <c r="R2748" i="3"/>
  <c r="Q2748" i="3" s="1"/>
  <c r="R2749" i="3"/>
  <c r="Q2749" i="3" s="1"/>
  <c r="R2750" i="3"/>
  <c r="Q2750" i="3" s="1"/>
  <c r="R2751" i="3"/>
  <c r="Q2751" i="3" s="1"/>
  <c r="R2752" i="3"/>
  <c r="Q2752" i="3" s="1"/>
  <c r="R2753" i="3"/>
  <c r="Q2753" i="3" s="1"/>
  <c r="R2754" i="3"/>
  <c r="Q2754" i="3" s="1"/>
  <c r="R2755" i="3"/>
  <c r="Q2755" i="3" s="1"/>
  <c r="R2756" i="3"/>
  <c r="Q2756" i="3" s="1"/>
  <c r="R2757" i="3"/>
  <c r="Q2757" i="3" s="1"/>
  <c r="R2758" i="3"/>
  <c r="Q2758" i="3" s="1"/>
  <c r="R2759" i="3"/>
  <c r="Q2759" i="3" s="1"/>
  <c r="R2760" i="3"/>
  <c r="Q2760" i="3" s="1"/>
  <c r="R2761" i="3"/>
  <c r="Q2761" i="3" s="1"/>
  <c r="R2762" i="3"/>
  <c r="Q2762" i="3" s="1"/>
  <c r="R2763" i="3"/>
  <c r="Q2763" i="3" s="1"/>
  <c r="R2764" i="3"/>
  <c r="Q2764" i="3" s="1"/>
  <c r="R2765" i="3"/>
  <c r="Q2765" i="3" s="1"/>
  <c r="R2766" i="3"/>
  <c r="Q2766" i="3" s="1"/>
  <c r="R2767" i="3"/>
  <c r="Q2767" i="3" s="1"/>
  <c r="R2768" i="3"/>
  <c r="Q2768" i="3" s="1"/>
  <c r="R2769" i="3"/>
  <c r="Q2769" i="3" s="1"/>
  <c r="R2770" i="3"/>
  <c r="Q2770" i="3" s="1"/>
  <c r="R2771" i="3"/>
  <c r="Q2771" i="3" s="1"/>
  <c r="R2772" i="3"/>
  <c r="Q2772" i="3" s="1"/>
  <c r="R2773" i="3"/>
  <c r="Q2773" i="3" s="1"/>
  <c r="R2774" i="3"/>
  <c r="Q2774" i="3" s="1"/>
  <c r="R2775" i="3"/>
  <c r="Q2775" i="3" s="1"/>
  <c r="R2776" i="3"/>
  <c r="Q2776" i="3" s="1"/>
  <c r="R2777" i="3"/>
  <c r="Q2777" i="3" s="1"/>
  <c r="R2778" i="3"/>
  <c r="Q2778" i="3" s="1"/>
  <c r="R2779" i="3"/>
  <c r="Q2779" i="3" s="1"/>
  <c r="R2780" i="3"/>
  <c r="Q2780" i="3" s="1"/>
  <c r="R2781" i="3"/>
  <c r="Q2781" i="3" s="1"/>
  <c r="R2782" i="3"/>
  <c r="Q2782" i="3" s="1"/>
  <c r="R2783" i="3"/>
  <c r="Q2783" i="3" s="1"/>
  <c r="R2784" i="3"/>
  <c r="Q2784" i="3" s="1"/>
  <c r="R2785" i="3"/>
  <c r="Q2785" i="3" s="1"/>
  <c r="R2786" i="3"/>
  <c r="Q2786" i="3" s="1"/>
  <c r="R2787" i="3"/>
  <c r="Q2787" i="3" s="1"/>
  <c r="R2788" i="3"/>
  <c r="Q2788" i="3" s="1"/>
  <c r="R2789" i="3"/>
  <c r="Q2789" i="3" s="1"/>
  <c r="R2790" i="3"/>
  <c r="Q2790" i="3" s="1"/>
  <c r="R2791" i="3"/>
  <c r="Q2791" i="3" s="1"/>
  <c r="R2792" i="3"/>
  <c r="Q2792" i="3" s="1"/>
  <c r="R2793" i="3"/>
  <c r="Q2793" i="3" s="1"/>
  <c r="R2794" i="3"/>
  <c r="Q2794" i="3" s="1"/>
  <c r="R2795" i="3"/>
  <c r="Q2795" i="3" s="1"/>
  <c r="R2796" i="3"/>
  <c r="Q2796" i="3" s="1"/>
  <c r="R2797" i="3"/>
  <c r="Q2797" i="3" s="1"/>
  <c r="R2798" i="3"/>
  <c r="Q2798" i="3" s="1"/>
  <c r="R2799" i="3"/>
  <c r="Q2799" i="3" s="1"/>
  <c r="R2800" i="3"/>
  <c r="Q2800" i="3" s="1"/>
  <c r="R2801" i="3"/>
  <c r="Q2801" i="3" s="1"/>
  <c r="R2802" i="3"/>
  <c r="Q2802" i="3" s="1"/>
  <c r="R2803" i="3"/>
  <c r="Q2803" i="3" s="1"/>
  <c r="R2804" i="3"/>
  <c r="Q2804" i="3" s="1"/>
  <c r="R2805" i="3"/>
  <c r="Q2805" i="3" s="1"/>
  <c r="R2806" i="3"/>
  <c r="Q2806" i="3" s="1"/>
  <c r="R2807" i="3"/>
  <c r="Q2807" i="3" s="1"/>
  <c r="R2808" i="3"/>
  <c r="Q2808" i="3" s="1"/>
  <c r="R2809" i="3"/>
  <c r="Q2809" i="3" s="1"/>
  <c r="R2810" i="3"/>
  <c r="Q2810" i="3" s="1"/>
  <c r="R2811" i="3"/>
  <c r="Q2811" i="3" s="1"/>
  <c r="R2812" i="3"/>
  <c r="Q2812" i="3" s="1"/>
  <c r="R2813" i="3"/>
  <c r="Q2813" i="3" s="1"/>
  <c r="R2814" i="3"/>
  <c r="Q2814" i="3" s="1"/>
  <c r="R2815" i="3"/>
  <c r="Q2815" i="3" s="1"/>
  <c r="R2816" i="3"/>
  <c r="Q2816" i="3" s="1"/>
  <c r="R2817" i="3"/>
  <c r="Q2817" i="3" s="1"/>
  <c r="R2818" i="3"/>
  <c r="Q2818" i="3" s="1"/>
  <c r="R2819" i="3"/>
  <c r="Q2819" i="3" s="1"/>
  <c r="R2820" i="3"/>
  <c r="Q2820" i="3" s="1"/>
  <c r="R2821" i="3"/>
  <c r="Q2821" i="3" s="1"/>
  <c r="R2822" i="3"/>
  <c r="Q2822" i="3" s="1"/>
  <c r="R2823" i="3"/>
  <c r="Q2823" i="3" s="1"/>
  <c r="R2824" i="3"/>
  <c r="Q2824" i="3" s="1"/>
  <c r="R2825" i="3"/>
  <c r="Q2825" i="3" s="1"/>
  <c r="R2826" i="3"/>
  <c r="Q2826" i="3" s="1"/>
  <c r="R2827" i="3"/>
  <c r="Q2827" i="3" s="1"/>
  <c r="R2828" i="3"/>
  <c r="Q2828" i="3" s="1"/>
  <c r="R2829" i="3"/>
  <c r="Q2829" i="3" s="1"/>
  <c r="R2830" i="3"/>
  <c r="Q2830" i="3" s="1"/>
  <c r="R2831" i="3"/>
  <c r="Q2831" i="3" s="1"/>
  <c r="R2832" i="3"/>
  <c r="Q2832" i="3" s="1"/>
  <c r="R2833" i="3"/>
  <c r="Q2833" i="3" s="1"/>
  <c r="R2834" i="3"/>
  <c r="Q2834" i="3" s="1"/>
  <c r="R2835" i="3"/>
  <c r="Q2835" i="3" s="1"/>
  <c r="R2836" i="3"/>
  <c r="Q2836" i="3" s="1"/>
  <c r="R2837" i="3"/>
  <c r="Q2837" i="3" s="1"/>
  <c r="R2838" i="3"/>
  <c r="Q2838" i="3" s="1"/>
  <c r="R2839" i="3"/>
  <c r="Q2839" i="3" s="1"/>
  <c r="R2840" i="3"/>
  <c r="Q2840" i="3" s="1"/>
  <c r="R2841" i="3"/>
  <c r="Q2841" i="3" s="1"/>
  <c r="R2842" i="3"/>
  <c r="Q2842" i="3" s="1"/>
  <c r="R2843" i="3"/>
  <c r="Q2843" i="3" s="1"/>
  <c r="R2844" i="3"/>
  <c r="R2845" i="3"/>
  <c r="R2846" i="3"/>
  <c r="R2847" i="3"/>
  <c r="Q2847" i="3" s="1"/>
  <c r="R2848" i="3"/>
  <c r="Q2848" i="3" s="1"/>
  <c r="R2849" i="3"/>
  <c r="Q2849" i="3" s="1"/>
  <c r="R2850" i="3"/>
  <c r="Q2850" i="3" s="1"/>
  <c r="R2851" i="3"/>
  <c r="Q2851" i="3" s="1"/>
  <c r="R2852" i="3"/>
  <c r="Q2852" i="3" s="1"/>
  <c r="R2853" i="3"/>
  <c r="Q2853" i="3" s="1"/>
  <c r="R2854" i="3"/>
  <c r="Q2854" i="3" s="1"/>
  <c r="R2855" i="3"/>
  <c r="Q2855" i="3" s="1"/>
  <c r="R2856" i="3"/>
  <c r="R2857" i="3"/>
  <c r="R2858" i="3"/>
  <c r="R2859" i="3"/>
  <c r="R2860" i="3"/>
  <c r="R2861" i="3"/>
  <c r="R2862" i="3"/>
  <c r="R2863" i="3"/>
  <c r="R2864" i="3"/>
  <c r="R2865" i="3"/>
  <c r="R2866" i="3"/>
  <c r="R2867" i="3"/>
  <c r="R2868" i="3"/>
  <c r="R2869" i="3"/>
  <c r="R2870" i="3"/>
  <c r="R2871" i="3"/>
  <c r="R2872" i="3"/>
  <c r="R2873" i="3"/>
  <c r="R2874" i="3"/>
  <c r="R2875" i="3"/>
  <c r="R2876" i="3"/>
  <c r="R2877" i="3"/>
  <c r="R2878" i="3"/>
  <c r="R2879" i="3"/>
  <c r="R2880" i="3"/>
  <c r="R2881" i="3"/>
  <c r="R2882" i="3"/>
  <c r="R2883" i="3"/>
  <c r="R2884" i="3"/>
  <c r="R2885" i="3"/>
  <c r="R2886" i="3"/>
  <c r="R2887" i="3"/>
  <c r="R2888" i="3"/>
  <c r="R2889" i="3"/>
  <c r="R2890" i="3"/>
  <c r="R2891" i="3"/>
  <c r="R2892" i="3"/>
  <c r="R2893" i="3"/>
  <c r="R2894" i="3"/>
  <c r="R2895" i="3"/>
  <c r="R2896" i="3"/>
  <c r="R2897" i="3"/>
  <c r="R2898" i="3"/>
  <c r="R2899" i="3"/>
  <c r="R2900" i="3"/>
  <c r="R2901" i="3"/>
  <c r="R2902" i="3"/>
  <c r="R2903" i="3"/>
  <c r="R2904" i="3"/>
  <c r="R2905" i="3"/>
  <c r="R2906" i="3"/>
  <c r="R2907" i="3"/>
  <c r="R2908" i="3"/>
  <c r="R2909" i="3"/>
  <c r="R2910" i="3"/>
  <c r="R2911" i="3"/>
  <c r="R2912" i="3"/>
  <c r="R2913" i="3"/>
  <c r="R2914" i="3"/>
  <c r="R2915" i="3"/>
  <c r="R2916" i="3"/>
  <c r="R2917" i="3"/>
  <c r="R2918" i="3"/>
  <c r="R2919" i="3"/>
  <c r="R2920" i="3"/>
  <c r="R2921" i="3"/>
  <c r="R2922" i="3"/>
  <c r="R2923" i="3"/>
  <c r="R2924" i="3"/>
  <c r="R2925" i="3"/>
  <c r="R2926" i="3"/>
  <c r="R2927" i="3"/>
  <c r="R2928" i="3"/>
  <c r="R2929" i="3"/>
  <c r="R2930" i="3"/>
  <c r="R2931" i="3"/>
  <c r="R2932" i="3"/>
  <c r="R2933" i="3"/>
  <c r="R2934" i="3"/>
  <c r="R2935" i="3"/>
  <c r="R2936" i="3"/>
  <c r="R2937" i="3"/>
  <c r="R2938" i="3"/>
  <c r="R2939" i="3"/>
  <c r="R2940" i="3"/>
  <c r="R2941" i="3"/>
  <c r="R2942" i="3"/>
  <c r="R2943" i="3"/>
  <c r="R2944" i="3"/>
  <c r="R2945" i="3"/>
  <c r="R2946" i="3"/>
  <c r="R2947" i="3"/>
  <c r="R2948" i="3"/>
  <c r="R2949" i="3"/>
  <c r="R2950" i="3"/>
  <c r="R2951" i="3"/>
  <c r="R2952" i="3"/>
  <c r="R2953" i="3"/>
  <c r="R2954" i="3"/>
  <c r="R2955" i="3"/>
  <c r="R2956" i="3"/>
  <c r="R2957" i="3"/>
  <c r="R2958" i="3"/>
  <c r="R2959" i="3"/>
  <c r="R2960" i="3"/>
  <c r="R2961" i="3"/>
  <c r="R2962" i="3"/>
  <c r="R2963" i="3"/>
  <c r="R2964" i="3"/>
  <c r="R2965" i="3"/>
  <c r="R2966" i="3"/>
  <c r="R2967" i="3"/>
  <c r="R2968" i="3"/>
  <c r="R2969" i="3"/>
  <c r="R2970" i="3"/>
  <c r="R2971" i="3"/>
  <c r="R2972" i="3"/>
  <c r="R2973" i="3"/>
  <c r="R2974" i="3"/>
  <c r="R2975" i="3"/>
  <c r="R2976" i="3"/>
  <c r="R2977" i="3"/>
  <c r="R2978" i="3"/>
  <c r="R2979" i="3"/>
  <c r="R2980" i="3"/>
  <c r="R2981" i="3"/>
  <c r="R2982" i="3"/>
  <c r="R2983" i="3"/>
  <c r="R2984" i="3"/>
  <c r="R2985" i="3"/>
  <c r="R2986" i="3"/>
  <c r="R2987" i="3"/>
  <c r="R2988" i="3"/>
  <c r="R2989" i="3"/>
  <c r="R2990" i="3"/>
  <c r="R2991" i="3"/>
  <c r="R2992" i="3"/>
  <c r="R2993" i="3"/>
  <c r="R2994" i="3"/>
  <c r="R2995" i="3"/>
  <c r="R2996" i="3"/>
  <c r="R2997" i="3"/>
  <c r="R2998" i="3"/>
  <c r="R2999" i="3"/>
  <c r="R3000" i="3"/>
  <c r="T4" i="3" l="1"/>
  <c r="T5" i="3"/>
  <c r="T6" i="3"/>
  <c r="T7" i="3"/>
  <c r="T8" i="3"/>
  <c r="T9" i="3"/>
  <c r="T10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1" i="3"/>
  <c r="T72" i="3"/>
  <c r="T73" i="3"/>
  <c r="T74" i="3"/>
  <c r="T75" i="3"/>
  <c r="T76" i="3"/>
  <c r="T77" i="3"/>
  <c r="T78" i="3"/>
  <c r="T79" i="3"/>
  <c r="T80" i="3"/>
  <c r="T81" i="3"/>
  <c r="T82" i="3"/>
  <c r="T83" i="3"/>
  <c r="T84" i="3"/>
  <c r="T85" i="3"/>
  <c r="T86" i="3"/>
  <c r="T87" i="3"/>
  <c r="T88" i="3"/>
  <c r="T89" i="3"/>
  <c r="T90" i="3"/>
  <c r="T91" i="3"/>
  <c r="T92" i="3"/>
  <c r="T93" i="3"/>
  <c r="T94" i="3"/>
  <c r="T95" i="3"/>
  <c r="T96" i="3"/>
  <c r="T97" i="3"/>
  <c r="T98" i="3"/>
  <c r="T99" i="3"/>
  <c r="T100" i="3"/>
  <c r="T101" i="3"/>
  <c r="T102" i="3"/>
  <c r="T103" i="3"/>
  <c r="T104" i="3"/>
  <c r="T105" i="3"/>
  <c r="T106" i="3"/>
  <c r="T107" i="3"/>
  <c r="T108" i="3"/>
  <c r="T109" i="3"/>
  <c r="T110" i="3"/>
  <c r="T111" i="3"/>
  <c r="T112" i="3"/>
  <c r="T113" i="3"/>
  <c r="T114" i="3"/>
  <c r="T115" i="3"/>
  <c r="T116" i="3"/>
  <c r="T117" i="3"/>
  <c r="T118" i="3"/>
  <c r="T119" i="3"/>
  <c r="T120" i="3"/>
  <c r="T121" i="3"/>
  <c r="T122" i="3"/>
  <c r="T123" i="3"/>
  <c r="T124" i="3"/>
  <c r="T125" i="3"/>
  <c r="T126" i="3"/>
  <c r="T127" i="3"/>
  <c r="T128" i="3"/>
  <c r="T129" i="3"/>
  <c r="T130" i="3"/>
  <c r="T131" i="3"/>
  <c r="T132" i="3"/>
  <c r="T133" i="3"/>
  <c r="T134" i="3"/>
  <c r="T135" i="3"/>
  <c r="T136" i="3"/>
  <c r="T137" i="3"/>
  <c r="T138" i="3"/>
  <c r="T139" i="3"/>
  <c r="T140" i="3"/>
  <c r="T141" i="3"/>
  <c r="T142" i="3"/>
  <c r="T143" i="3"/>
  <c r="T144" i="3"/>
  <c r="T145" i="3"/>
  <c r="T146" i="3"/>
  <c r="T147" i="3"/>
  <c r="T148" i="3"/>
  <c r="T149" i="3"/>
  <c r="T150" i="3"/>
  <c r="T151" i="3"/>
  <c r="T152" i="3"/>
  <c r="T153" i="3"/>
  <c r="T154" i="3"/>
  <c r="T155" i="3"/>
  <c r="T156" i="3"/>
  <c r="T157" i="3"/>
  <c r="T158" i="3"/>
  <c r="T159" i="3"/>
  <c r="T160" i="3"/>
  <c r="T161" i="3"/>
  <c r="T162" i="3"/>
  <c r="T163" i="3"/>
  <c r="T164" i="3"/>
  <c r="T165" i="3"/>
  <c r="T166" i="3"/>
  <c r="T167" i="3"/>
  <c r="T168" i="3"/>
  <c r="T169" i="3"/>
  <c r="T170" i="3"/>
  <c r="T171" i="3"/>
  <c r="T172" i="3"/>
  <c r="T173" i="3"/>
  <c r="T174" i="3"/>
  <c r="T175" i="3"/>
  <c r="T176" i="3"/>
  <c r="T177" i="3"/>
  <c r="T178" i="3"/>
  <c r="T179" i="3"/>
  <c r="T180" i="3"/>
  <c r="T181" i="3"/>
  <c r="T182" i="3"/>
  <c r="T183" i="3"/>
  <c r="T184" i="3"/>
  <c r="T185" i="3"/>
  <c r="T186" i="3"/>
  <c r="T187" i="3"/>
  <c r="T188" i="3"/>
  <c r="T189" i="3"/>
  <c r="T190" i="3"/>
  <c r="T191" i="3"/>
  <c r="T192" i="3"/>
  <c r="T193" i="3"/>
  <c r="T194" i="3"/>
  <c r="T195" i="3"/>
  <c r="T196" i="3"/>
  <c r="T197" i="3"/>
  <c r="T198" i="3"/>
  <c r="T199" i="3"/>
  <c r="T200" i="3"/>
  <c r="T201" i="3"/>
  <c r="T202" i="3"/>
  <c r="T203" i="3"/>
  <c r="T204" i="3"/>
  <c r="T205" i="3"/>
  <c r="T206" i="3"/>
  <c r="T207" i="3"/>
  <c r="T208" i="3"/>
  <c r="T209" i="3"/>
  <c r="T210" i="3"/>
  <c r="T211" i="3"/>
  <c r="T212" i="3"/>
  <c r="T213" i="3"/>
  <c r="T214" i="3"/>
  <c r="T215" i="3"/>
  <c r="T216" i="3"/>
  <c r="T217" i="3"/>
  <c r="T218" i="3"/>
  <c r="T219" i="3"/>
  <c r="T220" i="3"/>
  <c r="T221" i="3"/>
  <c r="T222" i="3"/>
  <c r="T223" i="3"/>
  <c r="T224" i="3"/>
  <c r="T225" i="3"/>
  <c r="T226" i="3"/>
  <c r="T227" i="3"/>
  <c r="T228" i="3"/>
  <c r="T229" i="3"/>
  <c r="T230" i="3"/>
  <c r="T231" i="3"/>
  <c r="T232" i="3"/>
  <c r="T233" i="3"/>
  <c r="T234" i="3"/>
  <c r="T235" i="3"/>
  <c r="T236" i="3"/>
  <c r="T237" i="3"/>
  <c r="T238" i="3"/>
  <c r="T239" i="3"/>
  <c r="T240" i="3"/>
  <c r="T241" i="3"/>
  <c r="T242" i="3"/>
  <c r="T243" i="3"/>
  <c r="T244" i="3"/>
  <c r="T245" i="3"/>
  <c r="T246" i="3"/>
  <c r="T247" i="3"/>
  <c r="T248" i="3"/>
  <c r="T249" i="3"/>
  <c r="T250" i="3"/>
  <c r="T251" i="3"/>
  <c r="T252" i="3"/>
  <c r="T253" i="3"/>
  <c r="T254" i="3"/>
  <c r="T255" i="3"/>
  <c r="T256" i="3"/>
  <c r="T257" i="3"/>
  <c r="T258" i="3"/>
  <c r="T259" i="3"/>
  <c r="T260" i="3"/>
  <c r="T261" i="3"/>
  <c r="T262" i="3"/>
  <c r="T263" i="3"/>
  <c r="T264" i="3"/>
  <c r="T265" i="3"/>
  <c r="T266" i="3"/>
  <c r="T267" i="3"/>
  <c r="T268" i="3"/>
  <c r="T269" i="3"/>
  <c r="T270" i="3"/>
  <c r="T271" i="3"/>
  <c r="T272" i="3"/>
  <c r="T273" i="3"/>
  <c r="T274" i="3"/>
  <c r="T275" i="3"/>
  <c r="T276" i="3"/>
  <c r="T277" i="3"/>
  <c r="T278" i="3"/>
  <c r="T279" i="3"/>
  <c r="T280" i="3"/>
  <c r="T281" i="3"/>
  <c r="T282" i="3"/>
  <c r="T283" i="3"/>
  <c r="T284" i="3"/>
  <c r="T285" i="3"/>
  <c r="T286" i="3"/>
  <c r="T287" i="3"/>
  <c r="T288" i="3"/>
  <c r="T289" i="3"/>
  <c r="T290" i="3"/>
  <c r="T291" i="3"/>
  <c r="T292" i="3"/>
  <c r="T293" i="3"/>
  <c r="T294" i="3"/>
  <c r="T295" i="3"/>
  <c r="T296" i="3"/>
  <c r="T297" i="3"/>
  <c r="T298" i="3"/>
  <c r="T299" i="3"/>
  <c r="T300" i="3"/>
  <c r="T301" i="3"/>
  <c r="T302" i="3"/>
  <c r="T303" i="3"/>
  <c r="T304" i="3"/>
  <c r="T305" i="3"/>
  <c r="T306" i="3"/>
  <c r="T307" i="3"/>
  <c r="T308" i="3"/>
  <c r="T309" i="3"/>
  <c r="T310" i="3"/>
  <c r="T311" i="3"/>
  <c r="T312" i="3"/>
  <c r="T313" i="3"/>
  <c r="T314" i="3"/>
  <c r="T315" i="3"/>
  <c r="T316" i="3"/>
  <c r="T317" i="3"/>
  <c r="T318" i="3"/>
  <c r="T319" i="3"/>
  <c r="T320" i="3"/>
  <c r="T321" i="3"/>
  <c r="T322" i="3"/>
  <c r="T323" i="3"/>
  <c r="T324" i="3"/>
  <c r="T325" i="3"/>
  <c r="T326" i="3"/>
  <c r="T327" i="3"/>
  <c r="T328" i="3"/>
  <c r="T329" i="3"/>
  <c r="T330" i="3"/>
  <c r="T331" i="3"/>
  <c r="T332" i="3"/>
  <c r="T333" i="3"/>
  <c r="T334" i="3"/>
  <c r="T335" i="3"/>
  <c r="T336" i="3"/>
  <c r="T337" i="3"/>
  <c r="T338" i="3"/>
  <c r="T339" i="3"/>
  <c r="T340" i="3"/>
  <c r="T341" i="3"/>
  <c r="T342" i="3"/>
  <c r="T343" i="3"/>
  <c r="T344" i="3"/>
  <c r="T345" i="3"/>
  <c r="T346" i="3"/>
  <c r="T347" i="3"/>
  <c r="T348" i="3"/>
  <c r="T349" i="3"/>
  <c r="T350" i="3"/>
  <c r="T351" i="3"/>
  <c r="T352" i="3"/>
  <c r="T353" i="3"/>
  <c r="T354" i="3"/>
  <c r="T355" i="3"/>
  <c r="T356" i="3"/>
  <c r="T357" i="3"/>
  <c r="T358" i="3"/>
  <c r="T359" i="3"/>
  <c r="T360" i="3"/>
  <c r="T361" i="3"/>
  <c r="T362" i="3"/>
  <c r="T363" i="3"/>
  <c r="T364" i="3"/>
  <c r="T365" i="3"/>
  <c r="T366" i="3"/>
  <c r="T367" i="3"/>
  <c r="T368" i="3"/>
  <c r="T369" i="3"/>
  <c r="T370" i="3"/>
  <c r="T371" i="3"/>
  <c r="T372" i="3"/>
  <c r="T373" i="3"/>
  <c r="T374" i="3"/>
  <c r="T375" i="3"/>
  <c r="T376" i="3"/>
  <c r="T377" i="3"/>
  <c r="T378" i="3"/>
  <c r="T379" i="3"/>
  <c r="T380" i="3"/>
  <c r="T381" i="3"/>
  <c r="T382" i="3"/>
  <c r="T383" i="3"/>
  <c r="T384" i="3"/>
  <c r="T385" i="3"/>
  <c r="T386" i="3"/>
  <c r="T387" i="3"/>
  <c r="T388" i="3"/>
  <c r="T389" i="3"/>
  <c r="T390" i="3"/>
  <c r="T391" i="3"/>
  <c r="T392" i="3"/>
  <c r="T393" i="3"/>
  <c r="T394" i="3"/>
  <c r="T395" i="3"/>
  <c r="T396" i="3"/>
  <c r="T397" i="3"/>
  <c r="T398" i="3"/>
  <c r="T399" i="3"/>
  <c r="T400" i="3"/>
  <c r="T401" i="3"/>
  <c r="T402" i="3"/>
  <c r="T403" i="3"/>
  <c r="T404" i="3"/>
  <c r="T405" i="3"/>
  <c r="T406" i="3"/>
  <c r="T407" i="3"/>
  <c r="T408" i="3"/>
  <c r="T409" i="3"/>
  <c r="T410" i="3"/>
  <c r="T411" i="3"/>
  <c r="T412" i="3"/>
  <c r="T413" i="3"/>
  <c r="T414" i="3"/>
  <c r="T415" i="3"/>
  <c r="T416" i="3"/>
  <c r="T417" i="3"/>
  <c r="T418" i="3"/>
  <c r="T419" i="3"/>
  <c r="T420" i="3"/>
  <c r="T421" i="3"/>
  <c r="T422" i="3"/>
  <c r="T423" i="3"/>
  <c r="T424" i="3"/>
  <c r="T425" i="3"/>
  <c r="T426" i="3"/>
  <c r="T427" i="3"/>
  <c r="T428" i="3"/>
  <c r="T429" i="3"/>
  <c r="T430" i="3"/>
  <c r="T431" i="3"/>
  <c r="T432" i="3"/>
  <c r="T433" i="3"/>
  <c r="T434" i="3"/>
  <c r="T435" i="3"/>
  <c r="T436" i="3"/>
  <c r="T437" i="3"/>
  <c r="T438" i="3"/>
  <c r="T439" i="3"/>
  <c r="T440" i="3"/>
  <c r="T441" i="3"/>
  <c r="T442" i="3"/>
  <c r="T443" i="3"/>
  <c r="T444" i="3"/>
  <c r="T445" i="3"/>
  <c r="T446" i="3"/>
  <c r="T447" i="3"/>
  <c r="T448" i="3"/>
  <c r="T449" i="3"/>
  <c r="T450" i="3"/>
  <c r="T451" i="3"/>
  <c r="T452" i="3"/>
  <c r="T453" i="3"/>
  <c r="T454" i="3"/>
  <c r="T455" i="3"/>
  <c r="T456" i="3"/>
  <c r="T457" i="3"/>
  <c r="T458" i="3"/>
  <c r="T459" i="3"/>
  <c r="T460" i="3"/>
  <c r="T461" i="3"/>
  <c r="T462" i="3"/>
  <c r="T463" i="3"/>
  <c r="T464" i="3"/>
  <c r="T465" i="3"/>
  <c r="T466" i="3"/>
  <c r="T467" i="3"/>
  <c r="T468" i="3"/>
  <c r="T469" i="3"/>
  <c r="T470" i="3"/>
  <c r="T471" i="3"/>
  <c r="T472" i="3"/>
  <c r="T473" i="3"/>
  <c r="T474" i="3"/>
  <c r="T475" i="3"/>
  <c r="T476" i="3"/>
  <c r="T477" i="3"/>
  <c r="T478" i="3"/>
  <c r="T479" i="3"/>
  <c r="T480" i="3"/>
  <c r="T481" i="3"/>
  <c r="T482" i="3"/>
  <c r="T483" i="3"/>
  <c r="T484" i="3"/>
  <c r="T485" i="3"/>
  <c r="T486" i="3"/>
  <c r="T487" i="3"/>
  <c r="T488" i="3"/>
  <c r="T489" i="3"/>
  <c r="T490" i="3"/>
  <c r="T491" i="3"/>
  <c r="T492" i="3"/>
  <c r="T493" i="3"/>
  <c r="T494" i="3"/>
  <c r="T495" i="3"/>
  <c r="T496" i="3"/>
  <c r="T497" i="3"/>
  <c r="T498" i="3"/>
  <c r="T499" i="3"/>
  <c r="T500" i="3"/>
  <c r="T501" i="3"/>
  <c r="T502" i="3"/>
  <c r="T503" i="3"/>
  <c r="T504" i="3"/>
  <c r="T505" i="3"/>
  <c r="T506" i="3"/>
  <c r="T507" i="3"/>
  <c r="T508" i="3"/>
  <c r="T509" i="3"/>
  <c r="T510" i="3"/>
  <c r="T511" i="3"/>
  <c r="T512" i="3"/>
  <c r="T513" i="3"/>
  <c r="T514" i="3"/>
  <c r="T515" i="3"/>
  <c r="T516" i="3"/>
  <c r="T517" i="3"/>
  <c r="T518" i="3"/>
  <c r="T519" i="3"/>
  <c r="T520" i="3"/>
  <c r="T521" i="3"/>
  <c r="T522" i="3"/>
  <c r="T523" i="3"/>
  <c r="T524" i="3"/>
  <c r="T525" i="3"/>
  <c r="T526" i="3"/>
  <c r="T527" i="3"/>
  <c r="T528" i="3"/>
  <c r="T529" i="3"/>
  <c r="T530" i="3"/>
  <c r="T531" i="3"/>
  <c r="T532" i="3"/>
  <c r="T533" i="3"/>
  <c r="T534" i="3"/>
  <c r="T535" i="3"/>
  <c r="T536" i="3"/>
  <c r="T537" i="3"/>
  <c r="T538" i="3"/>
  <c r="T539" i="3"/>
  <c r="T540" i="3"/>
  <c r="T541" i="3"/>
  <c r="T542" i="3"/>
  <c r="T543" i="3"/>
  <c r="T544" i="3"/>
  <c r="T545" i="3"/>
  <c r="T546" i="3"/>
  <c r="T547" i="3"/>
  <c r="T548" i="3"/>
  <c r="T549" i="3"/>
  <c r="T550" i="3"/>
  <c r="T551" i="3"/>
  <c r="T552" i="3"/>
  <c r="T553" i="3"/>
  <c r="T554" i="3"/>
  <c r="T555" i="3"/>
  <c r="T556" i="3"/>
  <c r="T557" i="3"/>
  <c r="T558" i="3"/>
  <c r="T559" i="3"/>
  <c r="T560" i="3"/>
  <c r="T561" i="3"/>
  <c r="T562" i="3"/>
  <c r="T563" i="3"/>
  <c r="T564" i="3"/>
  <c r="T565" i="3"/>
  <c r="T566" i="3"/>
  <c r="T567" i="3"/>
  <c r="T568" i="3"/>
  <c r="T569" i="3"/>
  <c r="T570" i="3"/>
  <c r="T571" i="3"/>
  <c r="T572" i="3"/>
  <c r="T573" i="3"/>
  <c r="T574" i="3"/>
  <c r="T575" i="3"/>
  <c r="T576" i="3"/>
  <c r="T577" i="3"/>
  <c r="T578" i="3"/>
  <c r="T579" i="3"/>
  <c r="T580" i="3"/>
  <c r="T581" i="3"/>
  <c r="T582" i="3"/>
  <c r="T583" i="3"/>
  <c r="T584" i="3"/>
  <c r="T585" i="3"/>
  <c r="T586" i="3"/>
  <c r="T587" i="3"/>
  <c r="T588" i="3"/>
  <c r="T589" i="3"/>
  <c r="T590" i="3"/>
  <c r="T591" i="3"/>
  <c r="T592" i="3"/>
  <c r="T593" i="3"/>
  <c r="T594" i="3"/>
  <c r="T595" i="3"/>
  <c r="T596" i="3"/>
  <c r="T597" i="3"/>
  <c r="T598" i="3"/>
  <c r="T599" i="3"/>
  <c r="T600" i="3"/>
  <c r="T601" i="3"/>
  <c r="T602" i="3"/>
  <c r="T603" i="3"/>
  <c r="T604" i="3"/>
  <c r="T605" i="3"/>
  <c r="T606" i="3"/>
  <c r="T607" i="3"/>
  <c r="T608" i="3"/>
  <c r="T609" i="3"/>
  <c r="T610" i="3"/>
  <c r="T611" i="3"/>
  <c r="T612" i="3"/>
  <c r="T613" i="3"/>
  <c r="T614" i="3"/>
  <c r="T615" i="3"/>
  <c r="T616" i="3"/>
  <c r="T617" i="3"/>
  <c r="T618" i="3"/>
  <c r="T619" i="3"/>
  <c r="T620" i="3"/>
  <c r="T621" i="3"/>
  <c r="T622" i="3"/>
  <c r="T623" i="3"/>
  <c r="T624" i="3"/>
  <c r="T625" i="3"/>
  <c r="T626" i="3"/>
  <c r="T627" i="3"/>
  <c r="T628" i="3"/>
  <c r="T629" i="3"/>
  <c r="T630" i="3"/>
  <c r="T631" i="3"/>
  <c r="T632" i="3"/>
  <c r="T633" i="3"/>
  <c r="T634" i="3"/>
  <c r="T635" i="3"/>
  <c r="T636" i="3"/>
  <c r="T637" i="3"/>
  <c r="T638" i="3"/>
  <c r="T639" i="3"/>
  <c r="T640" i="3"/>
  <c r="T641" i="3"/>
  <c r="T642" i="3"/>
  <c r="T643" i="3"/>
  <c r="T644" i="3"/>
  <c r="T645" i="3"/>
  <c r="T646" i="3"/>
  <c r="T647" i="3"/>
  <c r="T648" i="3"/>
  <c r="T649" i="3"/>
  <c r="T650" i="3"/>
  <c r="T651" i="3"/>
  <c r="T652" i="3"/>
  <c r="T653" i="3"/>
  <c r="T654" i="3"/>
  <c r="T655" i="3"/>
  <c r="T656" i="3"/>
  <c r="T657" i="3"/>
  <c r="T658" i="3"/>
  <c r="T659" i="3"/>
  <c r="T660" i="3"/>
  <c r="T661" i="3"/>
  <c r="T662" i="3"/>
  <c r="T663" i="3"/>
  <c r="T664" i="3"/>
  <c r="T665" i="3"/>
  <c r="T666" i="3"/>
  <c r="T667" i="3"/>
  <c r="T668" i="3"/>
  <c r="T669" i="3"/>
  <c r="T670" i="3"/>
  <c r="T671" i="3"/>
  <c r="T672" i="3"/>
  <c r="T673" i="3"/>
  <c r="T674" i="3"/>
  <c r="T675" i="3"/>
  <c r="T676" i="3"/>
  <c r="T677" i="3"/>
  <c r="T678" i="3"/>
  <c r="T679" i="3"/>
  <c r="T680" i="3"/>
  <c r="T681" i="3"/>
  <c r="T682" i="3"/>
  <c r="T683" i="3"/>
  <c r="T684" i="3"/>
  <c r="T685" i="3"/>
  <c r="T686" i="3"/>
  <c r="T687" i="3"/>
  <c r="T688" i="3"/>
  <c r="T689" i="3"/>
  <c r="T690" i="3"/>
  <c r="T691" i="3"/>
  <c r="T692" i="3"/>
  <c r="T693" i="3"/>
  <c r="T694" i="3"/>
  <c r="T695" i="3"/>
  <c r="T696" i="3"/>
  <c r="T697" i="3"/>
  <c r="T698" i="3"/>
  <c r="T699" i="3"/>
  <c r="T700" i="3"/>
  <c r="T701" i="3"/>
  <c r="T702" i="3"/>
  <c r="T703" i="3"/>
  <c r="T704" i="3"/>
  <c r="T705" i="3"/>
  <c r="T706" i="3"/>
  <c r="T707" i="3"/>
  <c r="T708" i="3"/>
  <c r="T709" i="3"/>
  <c r="T710" i="3"/>
  <c r="T711" i="3"/>
  <c r="T712" i="3"/>
  <c r="T713" i="3"/>
  <c r="T714" i="3"/>
  <c r="T715" i="3"/>
  <c r="T716" i="3"/>
  <c r="T717" i="3"/>
  <c r="T718" i="3"/>
  <c r="T719" i="3"/>
  <c r="T720" i="3"/>
  <c r="T721" i="3"/>
  <c r="T722" i="3"/>
  <c r="T723" i="3"/>
  <c r="T724" i="3"/>
  <c r="T725" i="3"/>
  <c r="T726" i="3"/>
  <c r="T727" i="3"/>
  <c r="T728" i="3"/>
  <c r="T729" i="3"/>
  <c r="T730" i="3"/>
  <c r="T731" i="3"/>
  <c r="T732" i="3"/>
  <c r="T733" i="3"/>
  <c r="T734" i="3"/>
  <c r="T735" i="3"/>
  <c r="T736" i="3"/>
  <c r="T737" i="3"/>
  <c r="T738" i="3"/>
  <c r="T739" i="3"/>
  <c r="T740" i="3"/>
  <c r="T741" i="3"/>
  <c r="T742" i="3"/>
  <c r="T743" i="3"/>
  <c r="T744" i="3"/>
  <c r="T745" i="3"/>
  <c r="T746" i="3"/>
  <c r="T747" i="3"/>
  <c r="T748" i="3"/>
  <c r="T749" i="3"/>
  <c r="T750" i="3"/>
  <c r="T751" i="3"/>
  <c r="T752" i="3"/>
  <c r="T753" i="3"/>
  <c r="T754" i="3"/>
  <c r="T755" i="3"/>
  <c r="T756" i="3"/>
  <c r="T757" i="3"/>
  <c r="T758" i="3"/>
  <c r="T759" i="3"/>
  <c r="T760" i="3"/>
  <c r="T761" i="3"/>
  <c r="T762" i="3"/>
  <c r="T763" i="3"/>
  <c r="T764" i="3"/>
  <c r="T765" i="3"/>
  <c r="T766" i="3"/>
  <c r="T767" i="3"/>
  <c r="T768" i="3"/>
  <c r="T769" i="3"/>
  <c r="T770" i="3"/>
  <c r="T771" i="3"/>
  <c r="T772" i="3"/>
  <c r="T773" i="3"/>
  <c r="T774" i="3"/>
  <c r="T775" i="3"/>
  <c r="T776" i="3"/>
  <c r="T777" i="3"/>
  <c r="T778" i="3"/>
  <c r="T779" i="3"/>
  <c r="T780" i="3"/>
  <c r="T781" i="3"/>
  <c r="T782" i="3"/>
  <c r="T783" i="3"/>
  <c r="T784" i="3"/>
  <c r="T785" i="3"/>
  <c r="T786" i="3"/>
  <c r="T787" i="3"/>
  <c r="T788" i="3"/>
  <c r="T789" i="3"/>
  <c r="T790" i="3"/>
  <c r="T791" i="3"/>
  <c r="T792" i="3"/>
  <c r="T793" i="3"/>
  <c r="T794" i="3"/>
  <c r="T795" i="3"/>
  <c r="T796" i="3"/>
  <c r="T797" i="3"/>
  <c r="T798" i="3"/>
  <c r="T799" i="3"/>
  <c r="T800" i="3"/>
  <c r="T801" i="3"/>
  <c r="T802" i="3"/>
  <c r="T803" i="3"/>
  <c r="T804" i="3"/>
  <c r="T805" i="3"/>
  <c r="T806" i="3"/>
  <c r="T807" i="3"/>
  <c r="T808" i="3"/>
  <c r="T809" i="3"/>
  <c r="T810" i="3"/>
  <c r="T811" i="3"/>
  <c r="T812" i="3"/>
  <c r="T813" i="3"/>
  <c r="T814" i="3"/>
  <c r="T815" i="3"/>
  <c r="T816" i="3"/>
  <c r="T817" i="3"/>
  <c r="T818" i="3"/>
  <c r="T819" i="3"/>
  <c r="T820" i="3"/>
  <c r="T821" i="3"/>
  <c r="T822" i="3"/>
  <c r="T823" i="3"/>
  <c r="T824" i="3"/>
  <c r="T825" i="3"/>
  <c r="T826" i="3"/>
  <c r="T827" i="3"/>
  <c r="T828" i="3"/>
  <c r="T829" i="3"/>
  <c r="T830" i="3"/>
  <c r="T831" i="3"/>
  <c r="T832" i="3"/>
  <c r="T833" i="3"/>
  <c r="T834" i="3"/>
  <c r="T835" i="3"/>
  <c r="T836" i="3"/>
  <c r="T837" i="3"/>
  <c r="T838" i="3"/>
  <c r="T839" i="3"/>
  <c r="T840" i="3"/>
  <c r="T841" i="3"/>
  <c r="T842" i="3"/>
  <c r="T843" i="3"/>
  <c r="T844" i="3"/>
  <c r="T845" i="3"/>
  <c r="T846" i="3"/>
  <c r="T847" i="3"/>
  <c r="T848" i="3"/>
  <c r="T849" i="3"/>
  <c r="T850" i="3"/>
  <c r="T851" i="3"/>
  <c r="T852" i="3"/>
  <c r="T853" i="3"/>
  <c r="T854" i="3"/>
  <c r="T855" i="3"/>
  <c r="T856" i="3"/>
  <c r="T857" i="3"/>
  <c r="T858" i="3"/>
  <c r="T859" i="3"/>
  <c r="T860" i="3"/>
  <c r="T861" i="3"/>
  <c r="T862" i="3"/>
  <c r="T863" i="3"/>
  <c r="T864" i="3"/>
  <c r="T865" i="3"/>
  <c r="T866" i="3"/>
  <c r="T867" i="3"/>
  <c r="T868" i="3"/>
  <c r="T869" i="3"/>
  <c r="T870" i="3"/>
  <c r="T871" i="3"/>
  <c r="T872" i="3"/>
  <c r="T873" i="3"/>
  <c r="T874" i="3"/>
  <c r="T875" i="3"/>
  <c r="T876" i="3"/>
  <c r="T877" i="3"/>
  <c r="T878" i="3"/>
  <c r="T879" i="3"/>
  <c r="T880" i="3"/>
  <c r="T881" i="3"/>
  <c r="T882" i="3"/>
  <c r="T883" i="3"/>
  <c r="T884" i="3"/>
  <c r="T885" i="3"/>
  <c r="T886" i="3"/>
  <c r="T887" i="3"/>
  <c r="T888" i="3"/>
  <c r="T889" i="3"/>
  <c r="T890" i="3"/>
  <c r="T891" i="3"/>
  <c r="T892" i="3"/>
  <c r="T893" i="3"/>
  <c r="T894" i="3"/>
  <c r="T895" i="3"/>
  <c r="T896" i="3"/>
  <c r="T897" i="3"/>
  <c r="T898" i="3"/>
  <c r="T899" i="3"/>
  <c r="T900" i="3"/>
  <c r="T901" i="3"/>
  <c r="T902" i="3"/>
  <c r="T903" i="3"/>
  <c r="T904" i="3"/>
  <c r="T905" i="3"/>
  <c r="T906" i="3"/>
  <c r="T907" i="3"/>
  <c r="T908" i="3"/>
  <c r="T909" i="3"/>
  <c r="T910" i="3"/>
  <c r="T911" i="3"/>
  <c r="T912" i="3"/>
  <c r="T913" i="3"/>
  <c r="T914" i="3"/>
  <c r="T915" i="3"/>
  <c r="T916" i="3"/>
  <c r="T917" i="3"/>
  <c r="T918" i="3"/>
  <c r="T919" i="3"/>
  <c r="T920" i="3"/>
  <c r="T921" i="3"/>
  <c r="T922" i="3"/>
  <c r="T923" i="3"/>
  <c r="T924" i="3"/>
  <c r="T925" i="3"/>
  <c r="T926" i="3"/>
  <c r="T927" i="3"/>
  <c r="T928" i="3"/>
  <c r="T929" i="3"/>
  <c r="T930" i="3"/>
  <c r="T931" i="3"/>
  <c r="T932" i="3"/>
  <c r="T933" i="3"/>
  <c r="T934" i="3"/>
  <c r="T935" i="3"/>
  <c r="T936" i="3"/>
  <c r="T937" i="3"/>
  <c r="T938" i="3"/>
  <c r="T939" i="3"/>
  <c r="T940" i="3"/>
  <c r="T941" i="3"/>
  <c r="T942" i="3"/>
  <c r="T943" i="3"/>
  <c r="T944" i="3"/>
  <c r="T945" i="3"/>
  <c r="T946" i="3"/>
  <c r="T947" i="3"/>
  <c r="T948" i="3"/>
  <c r="T949" i="3"/>
  <c r="T950" i="3"/>
  <c r="T951" i="3"/>
  <c r="T952" i="3"/>
  <c r="T953" i="3"/>
  <c r="T954" i="3"/>
  <c r="T955" i="3"/>
  <c r="T956" i="3"/>
  <c r="T957" i="3"/>
  <c r="T958" i="3"/>
  <c r="T959" i="3"/>
  <c r="T960" i="3"/>
  <c r="T961" i="3"/>
  <c r="T962" i="3"/>
  <c r="T963" i="3"/>
  <c r="T964" i="3"/>
  <c r="T965" i="3"/>
  <c r="T966" i="3"/>
  <c r="T967" i="3"/>
  <c r="T968" i="3"/>
  <c r="T969" i="3"/>
  <c r="T970" i="3"/>
  <c r="T971" i="3"/>
  <c r="T972" i="3"/>
  <c r="T973" i="3"/>
  <c r="T974" i="3"/>
  <c r="T975" i="3"/>
  <c r="T976" i="3"/>
  <c r="T977" i="3"/>
  <c r="T978" i="3"/>
  <c r="T979" i="3"/>
  <c r="T980" i="3"/>
  <c r="T981" i="3"/>
  <c r="T982" i="3"/>
  <c r="T983" i="3"/>
  <c r="T984" i="3"/>
  <c r="T985" i="3"/>
  <c r="T986" i="3"/>
  <c r="T987" i="3"/>
  <c r="T988" i="3"/>
  <c r="T989" i="3"/>
  <c r="T990" i="3"/>
  <c r="T991" i="3"/>
  <c r="T992" i="3"/>
  <c r="T993" i="3"/>
  <c r="T994" i="3"/>
  <c r="T995" i="3"/>
  <c r="T996" i="3"/>
  <c r="T997" i="3"/>
  <c r="T998" i="3"/>
  <c r="T999" i="3"/>
  <c r="T1000" i="3"/>
  <c r="T1001" i="3"/>
  <c r="T1002" i="3"/>
  <c r="T1003" i="3"/>
  <c r="T1004" i="3"/>
  <c r="T1005" i="3"/>
  <c r="T1006" i="3"/>
  <c r="T1007" i="3"/>
  <c r="T1008" i="3"/>
  <c r="T1009" i="3"/>
  <c r="T1010" i="3"/>
  <c r="T1011" i="3"/>
  <c r="T1012" i="3"/>
  <c r="T1013" i="3"/>
  <c r="T1014" i="3"/>
  <c r="T1015" i="3"/>
  <c r="T1016" i="3"/>
  <c r="T1017" i="3"/>
  <c r="T1018" i="3"/>
  <c r="T1019" i="3"/>
  <c r="T1020" i="3"/>
  <c r="T1021" i="3"/>
  <c r="T1022" i="3"/>
  <c r="T1023" i="3"/>
  <c r="T1024" i="3"/>
  <c r="T1025" i="3"/>
  <c r="T1026" i="3"/>
  <c r="T1027" i="3"/>
  <c r="T1028" i="3"/>
  <c r="T1029" i="3"/>
  <c r="T1030" i="3"/>
  <c r="T1031" i="3"/>
  <c r="T1032" i="3"/>
  <c r="T1033" i="3"/>
  <c r="T1034" i="3"/>
  <c r="T1035" i="3"/>
  <c r="T1036" i="3"/>
  <c r="T1037" i="3"/>
  <c r="T1038" i="3"/>
  <c r="T1039" i="3"/>
  <c r="T1040" i="3"/>
  <c r="T1041" i="3"/>
  <c r="T1042" i="3"/>
  <c r="T1043" i="3"/>
  <c r="T1044" i="3"/>
  <c r="T1045" i="3"/>
  <c r="T1046" i="3"/>
  <c r="T1047" i="3"/>
  <c r="T1048" i="3"/>
  <c r="T1049" i="3"/>
  <c r="T1050" i="3"/>
  <c r="T1051" i="3"/>
  <c r="T1052" i="3"/>
  <c r="T1053" i="3"/>
  <c r="T1054" i="3"/>
  <c r="T1055" i="3"/>
  <c r="T1056" i="3"/>
  <c r="T1057" i="3"/>
  <c r="T1058" i="3"/>
  <c r="T1059" i="3"/>
  <c r="T1060" i="3"/>
  <c r="T1061" i="3"/>
  <c r="T1062" i="3"/>
  <c r="T1063" i="3"/>
  <c r="T1064" i="3"/>
  <c r="T1065" i="3"/>
  <c r="T1066" i="3"/>
  <c r="T1067" i="3"/>
  <c r="T1068" i="3"/>
  <c r="T1069" i="3"/>
  <c r="T1070" i="3"/>
  <c r="T1071" i="3"/>
  <c r="T1072" i="3"/>
  <c r="T1073" i="3"/>
  <c r="T1074" i="3"/>
  <c r="T1075" i="3"/>
  <c r="T1076" i="3"/>
  <c r="T1077" i="3"/>
  <c r="T1078" i="3"/>
  <c r="T1079" i="3"/>
  <c r="T1080" i="3"/>
  <c r="T1081" i="3"/>
  <c r="T1082" i="3"/>
  <c r="T1083" i="3"/>
  <c r="T1084" i="3"/>
  <c r="T1085" i="3"/>
  <c r="T1086" i="3"/>
  <c r="T1087" i="3"/>
  <c r="T1088" i="3"/>
  <c r="T1089" i="3"/>
  <c r="T1090" i="3"/>
  <c r="T1091" i="3"/>
  <c r="T1092" i="3"/>
  <c r="T1093" i="3"/>
  <c r="T1094" i="3"/>
  <c r="T1095" i="3"/>
  <c r="T1096" i="3"/>
  <c r="T1097" i="3"/>
  <c r="T1098" i="3"/>
  <c r="T1099" i="3"/>
  <c r="T1100" i="3"/>
  <c r="T1101" i="3"/>
  <c r="T1102" i="3"/>
  <c r="T1103" i="3"/>
  <c r="T1104" i="3"/>
  <c r="T1105" i="3"/>
  <c r="T1106" i="3"/>
  <c r="T1107" i="3"/>
  <c r="T1108" i="3"/>
  <c r="T1109" i="3"/>
  <c r="T1110" i="3"/>
  <c r="T1111" i="3"/>
  <c r="T1112" i="3"/>
  <c r="T1113" i="3"/>
  <c r="T1114" i="3"/>
  <c r="T1115" i="3"/>
  <c r="T1116" i="3"/>
  <c r="T1117" i="3"/>
  <c r="T1118" i="3"/>
  <c r="T1119" i="3"/>
  <c r="T1120" i="3"/>
  <c r="T1121" i="3"/>
  <c r="T1122" i="3"/>
  <c r="T1123" i="3"/>
  <c r="T1124" i="3"/>
  <c r="T1125" i="3"/>
  <c r="T1126" i="3"/>
  <c r="T1127" i="3"/>
  <c r="T1128" i="3"/>
  <c r="T1129" i="3"/>
  <c r="T1130" i="3"/>
  <c r="T1131" i="3"/>
  <c r="T1132" i="3"/>
  <c r="T1133" i="3"/>
  <c r="T1134" i="3"/>
  <c r="T1135" i="3"/>
  <c r="T1136" i="3"/>
  <c r="T1137" i="3"/>
  <c r="T1138" i="3"/>
  <c r="T1139" i="3"/>
  <c r="T1140" i="3"/>
  <c r="T1141" i="3"/>
  <c r="T1142" i="3"/>
  <c r="T1143" i="3"/>
  <c r="T1144" i="3"/>
  <c r="T1145" i="3"/>
  <c r="T1146" i="3"/>
  <c r="T1147" i="3"/>
  <c r="T1148" i="3"/>
  <c r="T1149" i="3"/>
  <c r="T1150" i="3"/>
  <c r="T1151" i="3"/>
  <c r="T1152" i="3"/>
  <c r="T1153" i="3"/>
  <c r="T1154" i="3"/>
  <c r="T1155" i="3"/>
  <c r="T1156" i="3"/>
  <c r="T1157" i="3"/>
  <c r="T1158" i="3"/>
  <c r="T1159" i="3"/>
  <c r="T1160" i="3"/>
  <c r="T1161" i="3"/>
  <c r="T1162" i="3"/>
  <c r="T1163" i="3"/>
  <c r="T1164" i="3"/>
  <c r="T1165" i="3"/>
  <c r="T1166" i="3"/>
  <c r="T1167" i="3"/>
  <c r="T1168" i="3"/>
  <c r="T1169" i="3"/>
  <c r="T1170" i="3"/>
  <c r="T1171" i="3"/>
  <c r="T1172" i="3"/>
  <c r="T1173" i="3"/>
  <c r="T1174" i="3"/>
  <c r="T1175" i="3"/>
  <c r="T1176" i="3"/>
  <c r="T1177" i="3"/>
  <c r="T1178" i="3"/>
  <c r="T1179" i="3"/>
  <c r="T1180" i="3"/>
  <c r="T1181" i="3"/>
  <c r="T1182" i="3"/>
  <c r="T1183" i="3"/>
  <c r="T1184" i="3"/>
  <c r="T1185" i="3"/>
  <c r="T1186" i="3"/>
  <c r="T1187" i="3"/>
  <c r="T1188" i="3"/>
  <c r="T1189" i="3"/>
  <c r="T1190" i="3"/>
  <c r="T1191" i="3"/>
  <c r="T1192" i="3"/>
  <c r="T1193" i="3"/>
  <c r="T1194" i="3"/>
  <c r="T1195" i="3"/>
  <c r="T1196" i="3"/>
  <c r="T1197" i="3"/>
  <c r="T1198" i="3"/>
  <c r="T1199" i="3"/>
  <c r="T1200" i="3"/>
  <c r="T1201" i="3"/>
  <c r="T1202" i="3"/>
  <c r="T1203" i="3"/>
  <c r="T1204" i="3"/>
  <c r="T1205" i="3"/>
  <c r="T1206" i="3"/>
  <c r="T1207" i="3"/>
  <c r="T1208" i="3"/>
  <c r="T1209" i="3"/>
  <c r="T1210" i="3"/>
  <c r="T1211" i="3"/>
  <c r="T1212" i="3"/>
  <c r="T1213" i="3"/>
  <c r="T1214" i="3"/>
  <c r="T1215" i="3"/>
  <c r="T1216" i="3"/>
  <c r="T1217" i="3"/>
  <c r="T1218" i="3"/>
  <c r="T1219" i="3"/>
  <c r="T1220" i="3"/>
  <c r="T1221" i="3"/>
  <c r="T1222" i="3"/>
  <c r="T1223" i="3"/>
  <c r="T1224" i="3"/>
  <c r="T1225" i="3"/>
  <c r="T1226" i="3"/>
  <c r="T1227" i="3"/>
  <c r="T1228" i="3"/>
  <c r="T1229" i="3"/>
  <c r="T1230" i="3"/>
  <c r="T1231" i="3"/>
  <c r="T1232" i="3"/>
  <c r="T1233" i="3"/>
  <c r="T1234" i="3"/>
  <c r="T1235" i="3"/>
  <c r="T1236" i="3"/>
  <c r="T1237" i="3"/>
  <c r="T1238" i="3"/>
  <c r="T1239" i="3"/>
  <c r="T1240" i="3"/>
  <c r="T1241" i="3"/>
  <c r="T1242" i="3"/>
  <c r="T1243" i="3"/>
  <c r="T1244" i="3"/>
  <c r="T1245" i="3"/>
  <c r="T1246" i="3"/>
  <c r="T1247" i="3"/>
  <c r="T1248" i="3"/>
  <c r="T1249" i="3"/>
  <c r="T1250" i="3"/>
  <c r="T1251" i="3"/>
  <c r="T1252" i="3"/>
  <c r="T1253" i="3"/>
  <c r="T1254" i="3"/>
  <c r="T1255" i="3"/>
  <c r="T1256" i="3"/>
  <c r="T1257" i="3"/>
  <c r="T1258" i="3"/>
  <c r="T1259" i="3"/>
  <c r="T1260" i="3"/>
  <c r="T1261" i="3"/>
  <c r="T1262" i="3"/>
  <c r="T1263" i="3"/>
  <c r="T1264" i="3"/>
  <c r="T1265" i="3"/>
  <c r="T1266" i="3"/>
  <c r="T1267" i="3"/>
  <c r="T1268" i="3"/>
  <c r="T1269" i="3"/>
  <c r="T1270" i="3"/>
  <c r="T1271" i="3"/>
  <c r="T1272" i="3"/>
  <c r="T1273" i="3"/>
  <c r="T1274" i="3"/>
  <c r="T1275" i="3"/>
  <c r="T1276" i="3"/>
  <c r="T1277" i="3"/>
  <c r="T1278" i="3"/>
  <c r="T1279" i="3"/>
  <c r="T1280" i="3"/>
  <c r="T1281" i="3"/>
  <c r="T1282" i="3"/>
  <c r="T1283" i="3"/>
  <c r="T1284" i="3"/>
  <c r="T1285" i="3"/>
  <c r="T1286" i="3"/>
  <c r="T1287" i="3"/>
  <c r="T1288" i="3"/>
  <c r="T1289" i="3"/>
  <c r="T1290" i="3"/>
  <c r="T1291" i="3"/>
  <c r="T1292" i="3"/>
  <c r="T1293" i="3"/>
  <c r="T1294" i="3"/>
  <c r="T1295" i="3"/>
  <c r="T1296" i="3"/>
  <c r="T1297" i="3"/>
  <c r="T1298" i="3"/>
  <c r="T1299" i="3"/>
  <c r="T1300" i="3"/>
  <c r="T1301" i="3"/>
  <c r="T1302" i="3"/>
  <c r="T1303" i="3"/>
  <c r="T1304" i="3"/>
  <c r="T1305" i="3"/>
  <c r="T1306" i="3"/>
  <c r="T1307" i="3"/>
  <c r="T1308" i="3"/>
  <c r="T1309" i="3"/>
  <c r="T1310" i="3"/>
  <c r="T1311" i="3"/>
  <c r="T1312" i="3"/>
  <c r="T1313" i="3"/>
  <c r="T1314" i="3"/>
  <c r="T1315" i="3"/>
  <c r="T1316" i="3"/>
  <c r="T1317" i="3"/>
  <c r="T1318" i="3"/>
  <c r="T1319" i="3"/>
  <c r="T1320" i="3"/>
  <c r="T1321" i="3"/>
  <c r="T1322" i="3"/>
  <c r="T1323" i="3"/>
  <c r="T1324" i="3"/>
  <c r="T1325" i="3"/>
  <c r="T1326" i="3"/>
  <c r="T1327" i="3"/>
  <c r="T1328" i="3"/>
  <c r="T1329" i="3"/>
  <c r="T1330" i="3"/>
  <c r="T1331" i="3"/>
  <c r="T1332" i="3"/>
  <c r="T1333" i="3"/>
  <c r="T1334" i="3"/>
  <c r="T1335" i="3"/>
  <c r="T1336" i="3"/>
  <c r="T1337" i="3"/>
  <c r="T1338" i="3"/>
  <c r="T1339" i="3"/>
  <c r="T1340" i="3"/>
  <c r="T1341" i="3"/>
  <c r="T1342" i="3"/>
  <c r="T1343" i="3"/>
  <c r="T1344" i="3"/>
  <c r="T1345" i="3"/>
  <c r="T1346" i="3"/>
  <c r="T1347" i="3"/>
  <c r="T1348" i="3"/>
  <c r="T1349" i="3"/>
  <c r="T1350" i="3"/>
  <c r="T1351" i="3"/>
  <c r="T1352" i="3"/>
  <c r="T1353" i="3"/>
  <c r="T1354" i="3"/>
  <c r="T1355" i="3"/>
  <c r="T1356" i="3"/>
  <c r="T1357" i="3"/>
  <c r="T1358" i="3"/>
  <c r="T1359" i="3"/>
  <c r="T1360" i="3"/>
  <c r="T1361" i="3"/>
  <c r="T1362" i="3"/>
  <c r="T1363" i="3"/>
  <c r="T1364" i="3"/>
  <c r="T1365" i="3"/>
  <c r="T1366" i="3"/>
  <c r="T1367" i="3"/>
  <c r="T1368" i="3"/>
  <c r="T1369" i="3"/>
  <c r="T1370" i="3"/>
  <c r="T1371" i="3"/>
  <c r="T1372" i="3"/>
  <c r="T1373" i="3"/>
  <c r="T1374" i="3"/>
  <c r="T1375" i="3"/>
  <c r="T1376" i="3"/>
  <c r="T1377" i="3"/>
  <c r="T1378" i="3"/>
  <c r="T1379" i="3"/>
  <c r="T1380" i="3"/>
  <c r="T1381" i="3"/>
  <c r="T1382" i="3"/>
  <c r="T1383" i="3"/>
  <c r="T1384" i="3"/>
  <c r="T1385" i="3"/>
  <c r="T1386" i="3"/>
  <c r="T1387" i="3"/>
  <c r="T1388" i="3"/>
  <c r="T1389" i="3"/>
  <c r="T1390" i="3"/>
  <c r="T1391" i="3"/>
  <c r="T1392" i="3"/>
  <c r="T1393" i="3"/>
  <c r="T1394" i="3"/>
  <c r="T1395" i="3"/>
  <c r="T1396" i="3"/>
  <c r="T1397" i="3"/>
  <c r="T1398" i="3"/>
  <c r="T1399" i="3"/>
  <c r="T1400" i="3"/>
  <c r="T1401" i="3"/>
  <c r="T1402" i="3"/>
  <c r="T1403" i="3"/>
  <c r="T1404" i="3"/>
  <c r="T1405" i="3"/>
  <c r="T1406" i="3"/>
  <c r="T1407" i="3"/>
  <c r="T1408" i="3"/>
  <c r="T1409" i="3"/>
  <c r="T1410" i="3"/>
  <c r="T1411" i="3"/>
  <c r="T1412" i="3"/>
  <c r="T1413" i="3"/>
  <c r="T1414" i="3"/>
  <c r="T1415" i="3"/>
  <c r="T1416" i="3"/>
  <c r="T1417" i="3"/>
  <c r="T1418" i="3"/>
  <c r="T1419" i="3"/>
  <c r="T1420" i="3"/>
  <c r="T1421" i="3"/>
  <c r="T1422" i="3"/>
  <c r="T1423" i="3"/>
  <c r="T1424" i="3"/>
  <c r="T1425" i="3"/>
  <c r="T1426" i="3"/>
  <c r="T1427" i="3"/>
  <c r="T1428" i="3"/>
  <c r="T1429" i="3"/>
  <c r="T1430" i="3"/>
  <c r="T1431" i="3"/>
  <c r="T1432" i="3"/>
  <c r="T1433" i="3"/>
  <c r="T1434" i="3"/>
  <c r="T1435" i="3"/>
  <c r="T1436" i="3"/>
  <c r="T1437" i="3"/>
  <c r="T1438" i="3"/>
  <c r="T1439" i="3"/>
  <c r="T1440" i="3"/>
  <c r="T1441" i="3"/>
  <c r="T1442" i="3"/>
  <c r="T1443" i="3"/>
  <c r="T1444" i="3"/>
  <c r="T1445" i="3"/>
  <c r="T1446" i="3"/>
  <c r="T1447" i="3"/>
  <c r="T1448" i="3"/>
  <c r="T1449" i="3"/>
  <c r="T1450" i="3"/>
  <c r="T1451" i="3"/>
  <c r="T1452" i="3"/>
  <c r="T1453" i="3"/>
  <c r="T1454" i="3"/>
  <c r="T1455" i="3"/>
  <c r="T1456" i="3"/>
  <c r="T1457" i="3"/>
  <c r="T1458" i="3"/>
  <c r="T1459" i="3"/>
  <c r="T1460" i="3"/>
  <c r="T1461" i="3"/>
  <c r="T1462" i="3"/>
  <c r="T1463" i="3"/>
  <c r="T1464" i="3"/>
  <c r="T1465" i="3"/>
  <c r="T1466" i="3"/>
  <c r="T1467" i="3"/>
  <c r="T1468" i="3"/>
  <c r="T1469" i="3"/>
  <c r="T1470" i="3"/>
  <c r="T1471" i="3"/>
  <c r="T1472" i="3"/>
  <c r="T1473" i="3"/>
  <c r="T1474" i="3"/>
  <c r="T1475" i="3"/>
  <c r="T1476" i="3"/>
  <c r="T1477" i="3"/>
  <c r="T1478" i="3"/>
  <c r="T1479" i="3"/>
  <c r="T1480" i="3"/>
  <c r="T1481" i="3"/>
  <c r="T1482" i="3"/>
  <c r="T1483" i="3"/>
  <c r="T1484" i="3"/>
  <c r="T1485" i="3"/>
  <c r="T1486" i="3"/>
  <c r="T1487" i="3"/>
  <c r="T1488" i="3"/>
  <c r="T1489" i="3"/>
  <c r="T1490" i="3"/>
  <c r="T1491" i="3"/>
  <c r="T1492" i="3"/>
  <c r="T1493" i="3"/>
  <c r="T1494" i="3"/>
  <c r="T1495" i="3"/>
  <c r="T1496" i="3"/>
  <c r="T1497" i="3"/>
  <c r="T1498" i="3"/>
  <c r="T1499" i="3"/>
  <c r="T1500" i="3"/>
  <c r="T1501" i="3"/>
  <c r="T1502" i="3"/>
  <c r="T1503" i="3"/>
  <c r="T1504" i="3"/>
  <c r="T1505" i="3"/>
  <c r="T1506" i="3"/>
  <c r="T1507" i="3"/>
  <c r="T1508" i="3"/>
  <c r="T1509" i="3"/>
  <c r="T1510" i="3"/>
  <c r="T1511" i="3"/>
  <c r="T1512" i="3"/>
  <c r="T1513" i="3"/>
  <c r="T1514" i="3"/>
  <c r="T1515" i="3"/>
  <c r="T1516" i="3"/>
  <c r="T1517" i="3"/>
  <c r="T1518" i="3"/>
  <c r="T1519" i="3"/>
  <c r="T1520" i="3"/>
  <c r="T1521" i="3"/>
  <c r="T1522" i="3"/>
  <c r="T1523" i="3"/>
  <c r="T1524" i="3"/>
  <c r="T1525" i="3"/>
  <c r="T1526" i="3"/>
  <c r="T1527" i="3"/>
  <c r="T1528" i="3"/>
  <c r="T1529" i="3"/>
  <c r="T1530" i="3"/>
  <c r="T1531" i="3"/>
  <c r="T1532" i="3"/>
  <c r="T1533" i="3"/>
  <c r="T1534" i="3"/>
  <c r="T1535" i="3"/>
  <c r="T1536" i="3"/>
  <c r="T1537" i="3"/>
  <c r="T1538" i="3"/>
  <c r="T1539" i="3"/>
  <c r="T1540" i="3"/>
  <c r="T1541" i="3"/>
  <c r="T1542" i="3"/>
  <c r="T1543" i="3"/>
  <c r="T1544" i="3"/>
  <c r="T1545" i="3"/>
  <c r="T1546" i="3"/>
  <c r="T1547" i="3"/>
  <c r="T1548" i="3"/>
  <c r="T1549" i="3"/>
  <c r="T1550" i="3"/>
  <c r="T1551" i="3"/>
  <c r="T1552" i="3"/>
  <c r="T1553" i="3"/>
  <c r="T1554" i="3"/>
  <c r="T1555" i="3"/>
  <c r="T1556" i="3"/>
  <c r="T1557" i="3"/>
  <c r="T1558" i="3"/>
  <c r="T1559" i="3"/>
  <c r="T1560" i="3"/>
  <c r="T1561" i="3"/>
  <c r="T1562" i="3"/>
  <c r="T1563" i="3"/>
  <c r="T1564" i="3"/>
  <c r="T1565" i="3"/>
  <c r="T1566" i="3"/>
  <c r="T1567" i="3"/>
  <c r="T1568" i="3"/>
  <c r="T1569" i="3"/>
  <c r="T1570" i="3"/>
  <c r="T1571" i="3"/>
  <c r="T1572" i="3"/>
  <c r="T1573" i="3"/>
  <c r="T1574" i="3"/>
  <c r="T1575" i="3"/>
  <c r="T1576" i="3"/>
  <c r="T1577" i="3"/>
  <c r="T1578" i="3"/>
  <c r="T1579" i="3"/>
  <c r="T1580" i="3"/>
  <c r="T1581" i="3"/>
  <c r="T1582" i="3"/>
  <c r="T1583" i="3"/>
  <c r="T1584" i="3"/>
  <c r="T1585" i="3"/>
  <c r="T1586" i="3"/>
  <c r="T1587" i="3"/>
  <c r="T1588" i="3"/>
  <c r="T1589" i="3"/>
  <c r="T1590" i="3"/>
  <c r="T1591" i="3"/>
  <c r="T1592" i="3"/>
  <c r="T1593" i="3"/>
  <c r="T1594" i="3"/>
  <c r="T1595" i="3"/>
  <c r="T1596" i="3"/>
  <c r="T1597" i="3"/>
  <c r="T1598" i="3"/>
  <c r="T1599" i="3"/>
  <c r="T1600" i="3"/>
  <c r="T1601" i="3"/>
  <c r="T1602" i="3"/>
  <c r="T1603" i="3"/>
  <c r="T1604" i="3"/>
  <c r="T1605" i="3"/>
  <c r="T1606" i="3"/>
  <c r="T1607" i="3"/>
  <c r="T1608" i="3"/>
  <c r="T1609" i="3"/>
  <c r="T1610" i="3"/>
  <c r="T1611" i="3"/>
  <c r="T1612" i="3"/>
  <c r="T1613" i="3"/>
  <c r="T1614" i="3"/>
  <c r="T1615" i="3"/>
  <c r="T1616" i="3"/>
  <c r="T1617" i="3"/>
  <c r="T1618" i="3"/>
  <c r="T1619" i="3"/>
  <c r="T1620" i="3"/>
  <c r="T1621" i="3"/>
  <c r="T1622" i="3"/>
  <c r="T1623" i="3"/>
  <c r="T1624" i="3"/>
  <c r="T1625" i="3"/>
  <c r="T1626" i="3"/>
  <c r="T1627" i="3"/>
  <c r="T1628" i="3"/>
  <c r="T1629" i="3"/>
  <c r="T1630" i="3"/>
  <c r="T1631" i="3"/>
  <c r="T1632" i="3"/>
  <c r="T1633" i="3"/>
  <c r="T1634" i="3"/>
  <c r="T1635" i="3"/>
  <c r="T1636" i="3"/>
  <c r="T1637" i="3"/>
  <c r="T1638" i="3"/>
  <c r="T1639" i="3"/>
  <c r="T1640" i="3"/>
  <c r="T1641" i="3"/>
  <c r="T1642" i="3"/>
  <c r="T1643" i="3"/>
  <c r="T1644" i="3"/>
  <c r="T1645" i="3"/>
  <c r="T1646" i="3"/>
  <c r="T1647" i="3"/>
  <c r="T1648" i="3"/>
  <c r="T1649" i="3"/>
  <c r="T1650" i="3"/>
  <c r="T1651" i="3"/>
  <c r="T1652" i="3"/>
  <c r="T1653" i="3"/>
  <c r="T1654" i="3"/>
  <c r="T1655" i="3"/>
  <c r="T1656" i="3"/>
  <c r="T1657" i="3"/>
  <c r="T1658" i="3"/>
  <c r="T1659" i="3"/>
  <c r="T1660" i="3"/>
  <c r="T1661" i="3"/>
  <c r="T1662" i="3"/>
  <c r="T1663" i="3"/>
  <c r="T1664" i="3"/>
  <c r="T1665" i="3"/>
  <c r="T1666" i="3"/>
  <c r="T1667" i="3"/>
  <c r="T1668" i="3"/>
  <c r="T1669" i="3"/>
  <c r="T1670" i="3"/>
  <c r="T1671" i="3"/>
  <c r="T1672" i="3"/>
  <c r="T1673" i="3"/>
  <c r="T1674" i="3"/>
  <c r="T1675" i="3"/>
  <c r="T1676" i="3"/>
  <c r="T1677" i="3"/>
  <c r="T1678" i="3"/>
  <c r="T1679" i="3"/>
  <c r="T1680" i="3"/>
  <c r="T1681" i="3"/>
  <c r="T1682" i="3"/>
  <c r="T1683" i="3"/>
  <c r="T1684" i="3"/>
  <c r="T1685" i="3"/>
  <c r="T1686" i="3"/>
  <c r="T1687" i="3"/>
  <c r="T1688" i="3"/>
  <c r="T1689" i="3"/>
  <c r="T1690" i="3"/>
  <c r="T1691" i="3"/>
  <c r="T1692" i="3"/>
  <c r="T1693" i="3"/>
  <c r="T1694" i="3"/>
  <c r="T1695" i="3"/>
  <c r="T1696" i="3"/>
  <c r="T1697" i="3"/>
  <c r="T1698" i="3"/>
  <c r="T1699" i="3"/>
  <c r="T1700" i="3"/>
  <c r="T1701" i="3"/>
  <c r="T1702" i="3"/>
  <c r="T1703" i="3"/>
  <c r="T1704" i="3"/>
  <c r="T1705" i="3"/>
  <c r="T1706" i="3"/>
  <c r="T1707" i="3"/>
  <c r="T1708" i="3"/>
  <c r="T1709" i="3"/>
  <c r="T1710" i="3"/>
  <c r="T1711" i="3"/>
  <c r="T1712" i="3"/>
  <c r="T1713" i="3"/>
  <c r="T1714" i="3"/>
  <c r="T1715" i="3"/>
  <c r="T1716" i="3"/>
  <c r="T1717" i="3"/>
  <c r="T1718" i="3"/>
  <c r="T1719" i="3"/>
  <c r="T1720" i="3"/>
  <c r="T1721" i="3"/>
  <c r="T1722" i="3"/>
  <c r="T1723" i="3"/>
  <c r="T1724" i="3"/>
  <c r="T1725" i="3"/>
  <c r="T1726" i="3"/>
  <c r="T1727" i="3"/>
  <c r="T1728" i="3"/>
  <c r="T1729" i="3"/>
  <c r="T1730" i="3"/>
  <c r="T1731" i="3"/>
  <c r="T1732" i="3"/>
  <c r="T1733" i="3"/>
  <c r="T1734" i="3"/>
  <c r="T1735" i="3"/>
  <c r="T1736" i="3"/>
  <c r="T1737" i="3"/>
  <c r="T1738" i="3"/>
  <c r="T1739" i="3"/>
  <c r="T1740" i="3"/>
  <c r="T1741" i="3"/>
  <c r="T1742" i="3"/>
  <c r="T1743" i="3"/>
  <c r="T1744" i="3"/>
  <c r="T1745" i="3"/>
  <c r="T1746" i="3"/>
  <c r="T1747" i="3"/>
  <c r="T1748" i="3"/>
  <c r="T1749" i="3"/>
  <c r="T1750" i="3"/>
  <c r="T1751" i="3"/>
  <c r="T1752" i="3"/>
  <c r="T1753" i="3"/>
  <c r="T1754" i="3"/>
  <c r="T1755" i="3"/>
  <c r="T1756" i="3"/>
  <c r="T1757" i="3"/>
  <c r="T1758" i="3"/>
  <c r="T1759" i="3"/>
  <c r="T1760" i="3"/>
  <c r="T1761" i="3"/>
  <c r="T1762" i="3"/>
  <c r="T1763" i="3"/>
  <c r="T1764" i="3"/>
  <c r="T1765" i="3"/>
  <c r="T1766" i="3"/>
  <c r="T1767" i="3"/>
  <c r="T1768" i="3"/>
  <c r="T1769" i="3"/>
  <c r="T1770" i="3"/>
  <c r="T1771" i="3"/>
  <c r="T1772" i="3"/>
  <c r="T1773" i="3"/>
  <c r="T1774" i="3"/>
  <c r="T1775" i="3"/>
  <c r="T1776" i="3"/>
  <c r="T1777" i="3"/>
  <c r="T1778" i="3"/>
  <c r="T1779" i="3"/>
  <c r="T1780" i="3"/>
  <c r="T1781" i="3"/>
  <c r="T1782" i="3"/>
  <c r="T1783" i="3"/>
  <c r="T1784" i="3"/>
  <c r="T1785" i="3"/>
  <c r="T1786" i="3"/>
  <c r="T1787" i="3"/>
  <c r="T1788" i="3"/>
  <c r="T1789" i="3"/>
  <c r="T1790" i="3"/>
  <c r="T1791" i="3"/>
  <c r="T1792" i="3"/>
  <c r="T1793" i="3"/>
  <c r="T1794" i="3"/>
  <c r="T1795" i="3"/>
  <c r="T1796" i="3"/>
  <c r="T1797" i="3"/>
  <c r="T1798" i="3"/>
  <c r="T1799" i="3"/>
  <c r="T1800" i="3"/>
  <c r="T1801" i="3"/>
  <c r="T1802" i="3"/>
  <c r="T1803" i="3"/>
  <c r="T1804" i="3"/>
  <c r="T1805" i="3"/>
  <c r="T1806" i="3"/>
  <c r="T1807" i="3"/>
  <c r="T1808" i="3"/>
  <c r="T1809" i="3"/>
  <c r="T1810" i="3"/>
  <c r="T1811" i="3"/>
  <c r="T1812" i="3"/>
  <c r="T1813" i="3"/>
  <c r="T1814" i="3"/>
  <c r="T1815" i="3"/>
  <c r="T1816" i="3"/>
  <c r="T1817" i="3"/>
  <c r="T1818" i="3"/>
  <c r="T1819" i="3"/>
  <c r="T1820" i="3"/>
  <c r="T1821" i="3"/>
  <c r="T1822" i="3"/>
  <c r="T1823" i="3"/>
  <c r="T1824" i="3"/>
  <c r="T1825" i="3"/>
  <c r="T1826" i="3"/>
  <c r="T1827" i="3"/>
  <c r="T1828" i="3"/>
  <c r="T1829" i="3"/>
  <c r="T1830" i="3"/>
  <c r="T1831" i="3"/>
  <c r="T1832" i="3"/>
  <c r="T1833" i="3"/>
  <c r="T1834" i="3"/>
  <c r="T1835" i="3"/>
  <c r="T1836" i="3"/>
  <c r="T1837" i="3"/>
  <c r="T1838" i="3"/>
  <c r="T1839" i="3"/>
  <c r="T1840" i="3"/>
  <c r="T1841" i="3"/>
  <c r="T1842" i="3"/>
  <c r="T1843" i="3"/>
  <c r="T1844" i="3"/>
  <c r="T1845" i="3"/>
  <c r="T1846" i="3"/>
  <c r="T1847" i="3"/>
  <c r="T1848" i="3"/>
  <c r="T1849" i="3"/>
  <c r="T1850" i="3"/>
  <c r="T1851" i="3"/>
  <c r="T1852" i="3"/>
  <c r="T1853" i="3"/>
  <c r="T1854" i="3"/>
  <c r="T1855" i="3"/>
  <c r="T1856" i="3"/>
  <c r="T1857" i="3"/>
  <c r="T1858" i="3"/>
  <c r="T1859" i="3"/>
  <c r="T1860" i="3"/>
  <c r="T1861" i="3"/>
  <c r="T1862" i="3"/>
  <c r="T1863" i="3"/>
  <c r="T1864" i="3"/>
  <c r="T1865" i="3"/>
  <c r="T1866" i="3"/>
  <c r="T1867" i="3"/>
  <c r="T1868" i="3"/>
  <c r="T1869" i="3"/>
  <c r="T1870" i="3"/>
  <c r="T1871" i="3"/>
  <c r="T1872" i="3"/>
  <c r="T1873" i="3"/>
  <c r="T1874" i="3"/>
  <c r="T1875" i="3"/>
  <c r="T1876" i="3"/>
  <c r="T1877" i="3"/>
  <c r="T1878" i="3"/>
  <c r="T1879" i="3"/>
  <c r="T1880" i="3"/>
  <c r="T1881" i="3"/>
  <c r="T1882" i="3"/>
  <c r="T1883" i="3"/>
  <c r="T1884" i="3"/>
  <c r="T1885" i="3"/>
  <c r="T1886" i="3"/>
  <c r="T1887" i="3"/>
  <c r="T1888" i="3"/>
  <c r="T1889" i="3"/>
  <c r="T1890" i="3"/>
  <c r="T1891" i="3"/>
  <c r="T1892" i="3"/>
  <c r="T1893" i="3"/>
  <c r="T1894" i="3"/>
  <c r="T1895" i="3"/>
  <c r="T1896" i="3"/>
  <c r="T1897" i="3"/>
  <c r="T1898" i="3"/>
  <c r="T1899" i="3"/>
  <c r="T1900" i="3"/>
  <c r="T1901" i="3"/>
  <c r="T1902" i="3"/>
  <c r="T1903" i="3"/>
  <c r="T1904" i="3"/>
  <c r="T1905" i="3"/>
  <c r="T1906" i="3"/>
  <c r="T1907" i="3"/>
  <c r="T1908" i="3"/>
  <c r="T1909" i="3"/>
  <c r="T1910" i="3"/>
  <c r="T1911" i="3"/>
  <c r="T1912" i="3"/>
  <c r="T1913" i="3"/>
  <c r="T1914" i="3"/>
  <c r="T1915" i="3"/>
  <c r="T1916" i="3"/>
  <c r="T1917" i="3"/>
  <c r="T1918" i="3"/>
  <c r="T1919" i="3"/>
  <c r="T1920" i="3"/>
  <c r="T1921" i="3"/>
  <c r="T1922" i="3"/>
  <c r="T1923" i="3"/>
  <c r="T1924" i="3"/>
  <c r="T1925" i="3"/>
  <c r="T1926" i="3"/>
  <c r="T1927" i="3"/>
  <c r="T1928" i="3"/>
  <c r="T1929" i="3"/>
  <c r="T1930" i="3"/>
  <c r="T1931" i="3"/>
  <c r="T1932" i="3"/>
  <c r="T1933" i="3"/>
  <c r="T1934" i="3"/>
  <c r="T1935" i="3"/>
  <c r="T1936" i="3"/>
  <c r="T1937" i="3"/>
  <c r="T1938" i="3"/>
  <c r="T1939" i="3"/>
  <c r="T1940" i="3"/>
  <c r="T1941" i="3"/>
  <c r="T1942" i="3"/>
  <c r="T1943" i="3"/>
  <c r="T1944" i="3"/>
  <c r="T1945" i="3"/>
  <c r="T1946" i="3"/>
  <c r="T1947" i="3"/>
  <c r="T1948" i="3"/>
  <c r="T1949" i="3"/>
  <c r="T1950" i="3"/>
  <c r="T1951" i="3"/>
  <c r="T1952" i="3"/>
  <c r="T1953" i="3"/>
  <c r="T1954" i="3"/>
  <c r="T1955" i="3"/>
  <c r="T1956" i="3"/>
  <c r="T1957" i="3"/>
  <c r="T1958" i="3"/>
  <c r="T1959" i="3"/>
  <c r="T1960" i="3"/>
  <c r="T1961" i="3"/>
  <c r="T1962" i="3"/>
  <c r="T1963" i="3"/>
  <c r="T1964" i="3"/>
  <c r="T1965" i="3"/>
  <c r="T1966" i="3"/>
  <c r="T1967" i="3"/>
  <c r="T1968" i="3"/>
  <c r="T1969" i="3"/>
  <c r="T1970" i="3"/>
  <c r="T1971" i="3"/>
  <c r="T1972" i="3"/>
  <c r="T1973" i="3"/>
  <c r="T1974" i="3"/>
  <c r="T1975" i="3"/>
  <c r="T1976" i="3"/>
  <c r="T1977" i="3"/>
  <c r="T1978" i="3"/>
  <c r="T1979" i="3"/>
  <c r="T1980" i="3"/>
  <c r="T1981" i="3"/>
  <c r="T1982" i="3"/>
  <c r="T1983" i="3"/>
  <c r="T1984" i="3"/>
  <c r="T1985" i="3"/>
  <c r="T1986" i="3"/>
  <c r="T1987" i="3"/>
  <c r="T1988" i="3"/>
  <c r="T1989" i="3"/>
  <c r="T1990" i="3"/>
  <c r="T1991" i="3"/>
  <c r="T1992" i="3"/>
  <c r="T1993" i="3"/>
  <c r="T1994" i="3"/>
  <c r="T1995" i="3"/>
  <c r="T1996" i="3"/>
  <c r="T1997" i="3"/>
  <c r="T1998" i="3"/>
  <c r="T1999" i="3"/>
  <c r="T2000" i="3"/>
  <c r="T2001" i="3"/>
  <c r="T2002" i="3"/>
  <c r="T2003" i="3"/>
  <c r="T2004" i="3"/>
  <c r="T2005" i="3"/>
  <c r="T2006" i="3"/>
  <c r="T2007" i="3"/>
  <c r="T2008" i="3"/>
  <c r="T2009" i="3"/>
  <c r="T2010" i="3"/>
  <c r="T2011" i="3"/>
  <c r="T2012" i="3"/>
  <c r="T2013" i="3"/>
  <c r="T2014" i="3"/>
  <c r="T2015" i="3"/>
  <c r="T2016" i="3"/>
  <c r="T2017" i="3"/>
  <c r="T2018" i="3"/>
  <c r="T2019" i="3"/>
  <c r="T2020" i="3"/>
  <c r="T2021" i="3"/>
  <c r="T2022" i="3"/>
  <c r="T2023" i="3"/>
  <c r="T2024" i="3"/>
  <c r="T2025" i="3"/>
  <c r="T2026" i="3"/>
  <c r="T2027" i="3"/>
  <c r="T2028" i="3"/>
  <c r="T2029" i="3"/>
  <c r="T2030" i="3"/>
  <c r="T2031" i="3"/>
  <c r="T2032" i="3"/>
  <c r="T2033" i="3"/>
  <c r="T2034" i="3"/>
  <c r="T2035" i="3"/>
  <c r="T2036" i="3"/>
  <c r="T2037" i="3"/>
  <c r="T2038" i="3"/>
  <c r="T2039" i="3"/>
  <c r="T2040" i="3"/>
  <c r="T2041" i="3"/>
  <c r="T2042" i="3"/>
  <c r="T2043" i="3"/>
  <c r="T2044" i="3"/>
  <c r="T2045" i="3"/>
  <c r="T2046" i="3"/>
  <c r="T2047" i="3"/>
  <c r="T2048" i="3"/>
  <c r="T2049" i="3"/>
  <c r="T2050" i="3"/>
  <c r="T2051" i="3"/>
  <c r="T2052" i="3"/>
  <c r="T2053" i="3"/>
  <c r="T2054" i="3"/>
  <c r="T2055" i="3"/>
  <c r="T2056" i="3"/>
  <c r="T2057" i="3"/>
  <c r="T2058" i="3"/>
  <c r="T2059" i="3"/>
  <c r="T2060" i="3"/>
  <c r="T2061" i="3"/>
  <c r="T2062" i="3"/>
  <c r="T2063" i="3"/>
  <c r="T2064" i="3"/>
  <c r="T2065" i="3"/>
  <c r="T2066" i="3"/>
  <c r="T2067" i="3"/>
  <c r="T2068" i="3"/>
  <c r="T2069" i="3"/>
  <c r="T2070" i="3"/>
  <c r="T2071" i="3"/>
  <c r="T2072" i="3"/>
  <c r="T2073" i="3"/>
  <c r="T2074" i="3"/>
  <c r="T2075" i="3"/>
  <c r="T2076" i="3"/>
  <c r="T2077" i="3"/>
  <c r="T2078" i="3"/>
  <c r="T2079" i="3"/>
  <c r="T2080" i="3"/>
  <c r="T2081" i="3"/>
  <c r="T2082" i="3"/>
  <c r="T2083" i="3"/>
  <c r="T2084" i="3"/>
  <c r="T2085" i="3"/>
  <c r="T2086" i="3"/>
  <c r="T2087" i="3"/>
  <c r="T2088" i="3"/>
  <c r="T2089" i="3"/>
  <c r="T2090" i="3"/>
  <c r="T2091" i="3"/>
  <c r="T2092" i="3"/>
  <c r="T2093" i="3"/>
  <c r="T2094" i="3"/>
  <c r="T2095" i="3"/>
  <c r="T2096" i="3"/>
  <c r="T2097" i="3"/>
  <c r="T2098" i="3"/>
  <c r="T2099" i="3"/>
  <c r="T2100" i="3"/>
  <c r="T2101" i="3"/>
  <c r="T2102" i="3"/>
  <c r="T2103" i="3"/>
  <c r="T2104" i="3"/>
  <c r="T2105" i="3"/>
  <c r="T2106" i="3"/>
  <c r="T2107" i="3"/>
  <c r="T2108" i="3"/>
  <c r="T2109" i="3"/>
  <c r="T2110" i="3"/>
  <c r="T2111" i="3"/>
  <c r="T2112" i="3"/>
  <c r="T2113" i="3"/>
  <c r="T2114" i="3"/>
  <c r="T2115" i="3"/>
  <c r="T2116" i="3"/>
  <c r="T2117" i="3"/>
  <c r="T2118" i="3"/>
  <c r="T2119" i="3"/>
  <c r="T2120" i="3"/>
  <c r="T2121" i="3"/>
  <c r="T2122" i="3"/>
  <c r="T2123" i="3"/>
  <c r="T2124" i="3"/>
  <c r="T2125" i="3"/>
  <c r="T2126" i="3"/>
  <c r="T2127" i="3"/>
  <c r="T2128" i="3"/>
  <c r="T2129" i="3"/>
  <c r="T2130" i="3"/>
  <c r="T2131" i="3"/>
  <c r="T2132" i="3"/>
  <c r="T2133" i="3"/>
  <c r="T2134" i="3"/>
  <c r="T2135" i="3"/>
  <c r="T2136" i="3"/>
  <c r="T2137" i="3"/>
  <c r="T2138" i="3"/>
  <c r="T2139" i="3"/>
  <c r="T2140" i="3"/>
  <c r="T2141" i="3"/>
  <c r="T2142" i="3"/>
  <c r="T2143" i="3"/>
  <c r="T2144" i="3"/>
  <c r="T2145" i="3"/>
  <c r="T2146" i="3"/>
  <c r="T2147" i="3"/>
  <c r="T2148" i="3"/>
  <c r="T2149" i="3"/>
  <c r="T2150" i="3"/>
  <c r="T2151" i="3"/>
  <c r="T2152" i="3"/>
  <c r="T2153" i="3"/>
  <c r="T2154" i="3"/>
  <c r="T2155" i="3"/>
  <c r="T2156" i="3"/>
  <c r="T2157" i="3"/>
  <c r="T2158" i="3"/>
  <c r="T2159" i="3"/>
  <c r="T2160" i="3"/>
  <c r="T2161" i="3"/>
  <c r="T2162" i="3"/>
  <c r="T2163" i="3"/>
  <c r="T2164" i="3"/>
  <c r="T2165" i="3"/>
  <c r="T2166" i="3"/>
  <c r="T2167" i="3"/>
  <c r="T2168" i="3"/>
  <c r="T2169" i="3"/>
  <c r="T2170" i="3"/>
  <c r="T2171" i="3"/>
  <c r="T2172" i="3"/>
  <c r="T2173" i="3"/>
  <c r="T2174" i="3"/>
  <c r="T2175" i="3"/>
  <c r="T2176" i="3"/>
  <c r="T2177" i="3"/>
  <c r="T2178" i="3"/>
  <c r="T2179" i="3"/>
  <c r="T2180" i="3"/>
  <c r="T2181" i="3"/>
  <c r="T2182" i="3"/>
  <c r="T2183" i="3"/>
  <c r="T2184" i="3"/>
  <c r="T2185" i="3"/>
  <c r="T2186" i="3"/>
  <c r="T2187" i="3"/>
  <c r="T2188" i="3"/>
  <c r="T2189" i="3"/>
  <c r="T2190" i="3"/>
  <c r="T2191" i="3"/>
  <c r="T2192" i="3"/>
  <c r="T2193" i="3"/>
  <c r="T2194" i="3"/>
  <c r="T2195" i="3"/>
  <c r="T2196" i="3"/>
  <c r="T2197" i="3"/>
  <c r="T2198" i="3"/>
  <c r="T2199" i="3"/>
  <c r="T2200" i="3"/>
  <c r="T2201" i="3"/>
  <c r="T2202" i="3"/>
  <c r="T2203" i="3"/>
  <c r="T2204" i="3"/>
  <c r="T2205" i="3"/>
  <c r="T2206" i="3"/>
  <c r="T2207" i="3"/>
  <c r="T2208" i="3"/>
  <c r="T2209" i="3"/>
  <c r="T2210" i="3"/>
  <c r="T2211" i="3"/>
  <c r="T2212" i="3"/>
  <c r="T2213" i="3"/>
  <c r="T2214" i="3"/>
  <c r="T2215" i="3"/>
  <c r="T2216" i="3"/>
  <c r="T2217" i="3"/>
  <c r="T2218" i="3"/>
  <c r="T2219" i="3"/>
  <c r="T2220" i="3"/>
  <c r="T2221" i="3"/>
  <c r="T2222" i="3"/>
  <c r="T2223" i="3"/>
  <c r="T2224" i="3"/>
  <c r="T2225" i="3"/>
  <c r="T2226" i="3"/>
  <c r="T2227" i="3"/>
  <c r="T2228" i="3"/>
  <c r="T2229" i="3"/>
  <c r="T2230" i="3"/>
  <c r="T2231" i="3"/>
  <c r="T2232" i="3"/>
  <c r="T2233" i="3"/>
  <c r="T2234" i="3"/>
  <c r="T2235" i="3"/>
  <c r="T2236" i="3"/>
  <c r="T2237" i="3"/>
  <c r="T2238" i="3"/>
  <c r="T2239" i="3"/>
  <c r="T2240" i="3"/>
  <c r="T2241" i="3"/>
  <c r="T2242" i="3"/>
  <c r="T2243" i="3"/>
  <c r="T2244" i="3"/>
  <c r="T2245" i="3"/>
  <c r="T2246" i="3"/>
  <c r="T2247" i="3"/>
  <c r="T2248" i="3"/>
  <c r="T2249" i="3"/>
  <c r="T2250" i="3"/>
  <c r="T2251" i="3"/>
  <c r="T2252" i="3"/>
  <c r="T2253" i="3"/>
  <c r="T2254" i="3"/>
  <c r="T2255" i="3"/>
  <c r="T2256" i="3"/>
  <c r="T2257" i="3"/>
  <c r="T2258" i="3"/>
  <c r="T2259" i="3"/>
  <c r="T2260" i="3"/>
  <c r="T2261" i="3"/>
  <c r="T2262" i="3"/>
  <c r="T2263" i="3"/>
  <c r="T2264" i="3"/>
  <c r="T2265" i="3"/>
  <c r="T2266" i="3"/>
  <c r="T2267" i="3"/>
  <c r="T2268" i="3"/>
  <c r="T2269" i="3"/>
  <c r="T2270" i="3"/>
  <c r="T2271" i="3"/>
  <c r="T2272" i="3"/>
  <c r="T2273" i="3"/>
  <c r="T2274" i="3"/>
  <c r="T2275" i="3"/>
  <c r="T2276" i="3"/>
  <c r="T2277" i="3"/>
  <c r="T2278" i="3"/>
  <c r="T2279" i="3"/>
  <c r="T2280" i="3"/>
  <c r="T2281" i="3"/>
  <c r="T2282" i="3"/>
  <c r="T2283" i="3"/>
  <c r="T2284" i="3"/>
  <c r="T2285" i="3"/>
  <c r="T2286" i="3"/>
  <c r="T2287" i="3"/>
  <c r="T2288" i="3"/>
  <c r="T2289" i="3"/>
  <c r="T2290" i="3"/>
  <c r="T2291" i="3"/>
  <c r="T2292" i="3"/>
  <c r="T2293" i="3"/>
  <c r="T2294" i="3"/>
  <c r="T2295" i="3"/>
  <c r="T2296" i="3"/>
  <c r="T2297" i="3"/>
  <c r="T2298" i="3"/>
  <c r="T2299" i="3"/>
  <c r="T2300" i="3"/>
  <c r="T2301" i="3"/>
  <c r="T2302" i="3"/>
  <c r="T2303" i="3"/>
  <c r="T2304" i="3"/>
  <c r="T2305" i="3"/>
  <c r="T2306" i="3"/>
  <c r="T2307" i="3"/>
  <c r="T2308" i="3"/>
  <c r="T2309" i="3"/>
  <c r="T2310" i="3"/>
  <c r="T2311" i="3"/>
  <c r="T2312" i="3"/>
  <c r="T2313" i="3"/>
  <c r="T2314" i="3"/>
  <c r="T2315" i="3"/>
  <c r="T2316" i="3"/>
  <c r="T2317" i="3"/>
  <c r="T2318" i="3"/>
  <c r="T2319" i="3"/>
  <c r="T2320" i="3"/>
  <c r="T2321" i="3"/>
  <c r="T2322" i="3"/>
  <c r="T2323" i="3"/>
  <c r="T2324" i="3"/>
  <c r="T2325" i="3"/>
  <c r="T2326" i="3"/>
  <c r="T2327" i="3"/>
  <c r="T2328" i="3"/>
  <c r="T2329" i="3"/>
  <c r="T2330" i="3"/>
  <c r="T2331" i="3"/>
  <c r="T2332" i="3"/>
  <c r="T2333" i="3"/>
  <c r="T2334" i="3"/>
  <c r="T2335" i="3"/>
  <c r="T2336" i="3"/>
  <c r="T2337" i="3"/>
  <c r="T2338" i="3"/>
  <c r="T2339" i="3"/>
  <c r="T2340" i="3"/>
  <c r="T2341" i="3"/>
  <c r="T2342" i="3"/>
  <c r="T2343" i="3"/>
  <c r="T2344" i="3"/>
  <c r="T2345" i="3"/>
  <c r="T2346" i="3"/>
  <c r="T2347" i="3"/>
  <c r="T2348" i="3"/>
  <c r="T2349" i="3"/>
  <c r="T2350" i="3"/>
  <c r="T2351" i="3"/>
  <c r="T2352" i="3"/>
  <c r="T2353" i="3"/>
  <c r="T2354" i="3"/>
  <c r="T2355" i="3"/>
  <c r="T2356" i="3"/>
  <c r="T2357" i="3"/>
  <c r="T2358" i="3"/>
  <c r="T2359" i="3"/>
  <c r="T2360" i="3"/>
  <c r="T2361" i="3"/>
  <c r="T2362" i="3"/>
  <c r="T2363" i="3"/>
  <c r="T2364" i="3"/>
  <c r="T2365" i="3"/>
  <c r="T2366" i="3"/>
  <c r="T2367" i="3"/>
  <c r="T2368" i="3"/>
  <c r="T2369" i="3"/>
  <c r="T2370" i="3"/>
  <c r="T2371" i="3"/>
  <c r="T2372" i="3"/>
  <c r="T2373" i="3"/>
  <c r="T2374" i="3"/>
  <c r="T2375" i="3"/>
  <c r="T2376" i="3"/>
  <c r="T2377" i="3"/>
  <c r="T2378" i="3"/>
  <c r="T2379" i="3"/>
  <c r="T2380" i="3"/>
  <c r="T2381" i="3"/>
  <c r="T2382" i="3"/>
  <c r="T2383" i="3"/>
  <c r="T2384" i="3"/>
  <c r="T2385" i="3"/>
  <c r="T2386" i="3"/>
  <c r="T2387" i="3"/>
  <c r="T2388" i="3"/>
  <c r="T2389" i="3"/>
  <c r="T2390" i="3"/>
  <c r="T2391" i="3"/>
  <c r="T2392" i="3"/>
  <c r="T2393" i="3"/>
  <c r="T2394" i="3"/>
  <c r="T2395" i="3"/>
  <c r="T2396" i="3"/>
  <c r="T2397" i="3"/>
  <c r="T2398" i="3"/>
  <c r="T2399" i="3"/>
  <c r="T2400" i="3"/>
  <c r="T2401" i="3"/>
  <c r="T2402" i="3"/>
  <c r="T2403" i="3"/>
  <c r="T2404" i="3"/>
  <c r="T2405" i="3"/>
  <c r="T2406" i="3"/>
  <c r="T2407" i="3"/>
  <c r="T2408" i="3"/>
  <c r="T2409" i="3"/>
  <c r="T2410" i="3"/>
  <c r="T2411" i="3"/>
  <c r="T2412" i="3"/>
  <c r="T2413" i="3"/>
  <c r="T2414" i="3"/>
  <c r="T2415" i="3"/>
  <c r="T2416" i="3"/>
  <c r="T2417" i="3"/>
  <c r="T2418" i="3"/>
  <c r="T2419" i="3"/>
  <c r="T2420" i="3"/>
  <c r="T2421" i="3"/>
  <c r="T2422" i="3"/>
  <c r="T2423" i="3"/>
  <c r="T2424" i="3"/>
  <c r="T2425" i="3"/>
  <c r="T2426" i="3"/>
  <c r="T2427" i="3"/>
  <c r="T2428" i="3"/>
  <c r="T2429" i="3"/>
  <c r="T2430" i="3"/>
  <c r="T2431" i="3"/>
  <c r="T2432" i="3"/>
  <c r="T2433" i="3"/>
  <c r="T2434" i="3"/>
  <c r="T2435" i="3"/>
  <c r="T2436" i="3"/>
  <c r="T2437" i="3"/>
  <c r="T2438" i="3"/>
  <c r="T2439" i="3"/>
  <c r="T2440" i="3"/>
  <c r="T2441" i="3"/>
  <c r="T2442" i="3"/>
  <c r="T2443" i="3"/>
  <c r="T2444" i="3"/>
  <c r="T2445" i="3"/>
  <c r="T2446" i="3"/>
  <c r="T2447" i="3"/>
  <c r="T2448" i="3"/>
  <c r="T2449" i="3"/>
  <c r="T2450" i="3"/>
  <c r="T2451" i="3"/>
  <c r="T2452" i="3"/>
  <c r="T2453" i="3"/>
  <c r="T2454" i="3"/>
  <c r="T2455" i="3"/>
  <c r="T2456" i="3"/>
  <c r="T2457" i="3"/>
  <c r="T2458" i="3"/>
  <c r="T2459" i="3"/>
  <c r="T2460" i="3"/>
  <c r="T2461" i="3"/>
  <c r="T2462" i="3"/>
  <c r="T2463" i="3"/>
  <c r="T2464" i="3"/>
  <c r="T2465" i="3"/>
  <c r="T2466" i="3"/>
  <c r="T2467" i="3"/>
  <c r="T2468" i="3"/>
  <c r="T2469" i="3"/>
  <c r="T2470" i="3"/>
  <c r="T2471" i="3"/>
  <c r="T2472" i="3"/>
  <c r="T2473" i="3"/>
  <c r="T2474" i="3"/>
  <c r="T2475" i="3"/>
  <c r="T2476" i="3"/>
  <c r="T2477" i="3"/>
  <c r="T2478" i="3"/>
  <c r="T2479" i="3"/>
  <c r="T2480" i="3"/>
  <c r="T2481" i="3"/>
  <c r="T2482" i="3"/>
  <c r="T2483" i="3"/>
  <c r="T2484" i="3"/>
  <c r="T2485" i="3"/>
  <c r="T2486" i="3"/>
  <c r="T2487" i="3"/>
  <c r="T2488" i="3"/>
  <c r="T2489" i="3"/>
  <c r="T2490" i="3"/>
  <c r="T2491" i="3"/>
  <c r="T2492" i="3"/>
  <c r="T2493" i="3"/>
  <c r="T2494" i="3"/>
  <c r="T2495" i="3"/>
  <c r="T2496" i="3"/>
  <c r="T2497" i="3"/>
  <c r="T2498" i="3"/>
  <c r="T2499" i="3"/>
  <c r="T2500" i="3"/>
  <c r="T2501" i="3"/>
  <c r="T2502" i="3"/>
  <c r="T2503" i="3"/>
  <c r="T2504" i="3"/>
  <c r="T2505" i="3"/>
  <c r="T2506" i="3"/>
  <c r="T2507" i="3"/>
  <c r="T2508" i="3"/>
  <c r="T2509" i="3"/>
  <c r="T2510" i="3"/>
  <c r="T2511" i="3"/>
  <c r="T2512" i="3"/>
  <c r="T2513" i="3"/>
  <c r="T2514" i="3"/>
  <c r="T2515" i="3"/>
  <c r="T2516" i="3"/>
  <c r="T2517" i="3"/>
  <c r="T2518" i="3"/>
  <c r="T2519" i="3"/>
  <c r="T2520" i="3"/>
  <c r="T2521" i="3"/>
  <c r="T2522" i="3"/>
  <c r="T2523" i="3"/>
  <c r="T2524" i="3"/>
  <c r="T2525" i="3"/>
  <c r="T2526" i="3"/>
  <c r="T2527" i="3"/>
  <c r="T2528" i="3"/>
  <c r="T2529" i="3"/>
  <c r="T2530" i="3"/>
  <c r="T2531" i="3"/>
  <c r="T2532" i="3"/>
  <c r="T2533" i="3"/>
  <c r="T2534" i="3"/>
  <c r="T2535" i="3"/>
  <c r="T2536" i="3"/>
  <c r="T2537" i="3"/>
  <c r="T2538" i="3"/>
  <c r="T2539" i="3"/>
  <c r="T2540" i="3"/>
  <c r="T2541" i="3"/>
  <c r="T2542" i="3"/>
  <c r="T2543" i="3"/>
  <c r="T2544" i="3"/>
  <c r="T2545" i="3"/>
  <c r="T2546" i="3"/>
  <c r="T2547" i="3"/>
  <c r="T2548" i="3"/>
  <c r="T2549" i="3"/>
  <c r="T2550" i="3"/>
  <c r="T2551" i="3"/>
  <c r="T2552" i="3"/>
  <c r="T2553" i="3"/>
  <c r="T2554" i="3"/>
  <c r="T2555" i="3"/>
  <c r="T2556" i="3"/>
  <c r="T2557" i="3"/>
  <c r="T2558" i="3"/>
  <c r="T2559" i="3"/>
  <c r="T2560" i="3"/>
  <c r="T2561" i="3"/>
  <c r="T2562" i="3"/>
  <c r="T2563" i="3"/>
  <c r="T2564" i="3"/>
  <c r="T2565" i="3"/>
  <c r="T2566" i="3"/>
  <c r="T2567" i="3"/>
  <c r="T2568" i="3"/>
  <c r="T2569" i="3"/>
  <c r="T2570" i="3"/>
  <c r="T2571" i="3"/>
  <c r="T2572" i="3"/>
  <c r="T2573" i="3"/>
  <c r="T2574" i="3"/>
  <c r="T2575" i="3"/>
  <c r="T2576" i="3"/>
  <c r="T2577" i="3"/>
  <c r="T2578" i="3"/>
  <c r="T2579" i="3"/>
  <c r="T2580" i="3"/>
  <c r="T2581" i="3"/>
  <c r="T2582" i="3"/>
  <c r="T2583" i="3"/>
  <c r="T2584" i="3"/>
  <c r="T2585" i="3"/>
  <c r="T2586" i="3"/>
  <c r="T2587" i="3"/>
  <c r="T2588" i="3"/>
  <c r="T2589" i="3"/>
  <c r="T2590" i="3"/>
  <c r="T2591" i="3"/>
  <c r="T2592" i="3"/>
  <c r="T2593" i="3"/>
  <c r="T2594" i="3"/>
  <c r="T2595" i="3"/>
  <c r="T2596" i="3"/>
  <c r="T2597" i="3"/>
  <c r="T2598" i="3"/>
  <c r="T2599" i="3"/>
  <c r="T2600" i="3"/>
  <c r="T2601" i="3"/>
  <c r="T2602" i="3"/>
  <c r="T2603" i="3"/>
  <c r="T2604" i="3"/>
  <c r="T2605" i="3"/>
  <c r="T2606" i="3"/>
  <c r="T2607" i="3"/>
  <c r="T2608" i="3"/>
  <c r="T2609" i="3"/>
  <c r="T2610" i="3"/>
  <c r="T2611" i="3"/>
  <c r="T2612" i="3"/>
  <c r="T2613" i="3"/>
  <c r="T2614" i="3"/>
  <c r="T2615" i="3"/>
  <c r="T2616" i="3"/>
  <c r="T2617" i="3"/>
  <c r="T2618" i="3"/>
  <c r="T2619" i="3"/>
  <c r="T2620" i="3"/>
  <c r="T2621" i="3"/>
  <c r="T2622" i="3"/>
  <c r="T2623" i="3"/>
  <c r="T2624" i="3"/>
  <c r="T2625" i="3"/>
  <c r="T2626" i="3"/>
  <c r="T2627" i="3"/>
  <c r="T2628" i="3"/>
  <c r="T2629" i="3"/>
  <c r="T2630" i="3"/>
  <c r="T2631" i="3"/>
  <c r="T2632" i="3"/>
  <c r="T2633" i="3"/>
  <c r="T2634" i="3"/>
  <c r="T2635" i="3"/>
  <c r="T2636" i="3"/>
  <c r="T2637" i="3"/>
  <c r="T2638" i="3"/>
  <c r="T2639" i="3"/>
  <c r="T2640" i="3"/>
  <c r="T2641" i="3"/>
  <c r="T2642" i="3"/>
  <c r="T2643" i="3"/>
  <c r="T2644" i="3"/>
  <c r="T2645" i="3"/>
  <c r="T2646" i="3"/>
  <c r="T2647" i="3"/>
  <c r="T2648" i="3"/>
  <c r="T2649" i="3"/>
  <c r="T2650" i="3"/>
  <c r="T2651" i="3"/>
  <c r="T2652" i="3"/>
  <c r="T2653" i="3"/>
  <c r="T2654" i="3"/>
  <c r="T2655" i="3"/>
  <c r="T2656" i="3"/>
  <c r="T2657" i="3"/>
  <c r="T2658" i="3"/>
  <c r="T2659" i="3"/>
  <c r="T2660" i="3"/>
  <c r="T2661" i="3"/>
  <c r="T2662" i="3"/>
  <c r="T2663" i="3"/>
  <c r="T2664" i="3"/>
  <c r="T2665" i="3"/>
  <c r="T2666" i="3"/>
  <c r="T2667" i="3"/>
  <c r="T2668" i="3"/>
  <c r="T2669" i="3"/>
  <c r="T2670" i="3"/>
  <c r="T2671" i="3"/>
  <c r="T2672" i="3"/>
  <c r="T2673" i="3"/>
  <c r="T2674" i="3"/>
  <c r="T2675" i="3"/>
  <c r="T2676" i="3"/>
  <c r="T2677" i="3"/>
  <c r="T2678" i="3"/>
  <c r="T2679" i="3"/>
  <c r="T2680" i="3"/>
  <c r="T2681" i="3"/>
  <c r="T2682" i="3"/>
  <c r="T2683" i="3"/>
  <c r="T2684" i="3"/>
  <c r="T2685" i="3"/>
  <c r="T2686" i="3"/>
  <c r="T2687" i="3"/>
  <c r="T2688" i="3"/>
  <c r="T2689" i="3"/>
  <c r="T2690" i="3"/>
  <c r="T2691" i="3"/>
  <c r="T2692" i="3"/>
  <c r="T2693" i="3"/>
  <c r="T2694" i="3"/>
  <c r="T2695" i="3"/>
  <c r="T2696" i="3"/>
  <c r="T2697" i="3"/>
  <c r="T2698" i="3"/>
  <c r="T2699" i="3"/>
  <c r="T2700" i="3"/>
  <c r="T2701" i="3"/>
  <c r="T2702" i="3"/>
  <c r="T2703" i="3"/>
  <c r="T2704" i="3"/>
  <c r="T2705" i="3"/>
  <c r="T2706" i="3"/>
  <c r="T2707" i="3"/>
  <c r="T2708" i="3"/>
  <c r="T2709" i="3"/>
  <c r="T2710" i="3"/>
  <c r="T2711" i="3"/>
  <c r="T2712" i="3"/>
  <c r="T2713" i="3"/>
  <c r="T2714" i="3"/>
  <c r="T2715" i="3"/>
  <c r="T2716" i="3"/>
  <c r="T2717" i="3"/>
  <c r="T2718" i="3"/>
  <c r="T2719" i="3"/>
  <c r="T2720" i="3"/>
  <c r="T2721" i="3"/>
  <c r="T2722" i="3"/>
  <c r="T2723" i="3"/>
  <c r="T2724" i="3"/>
  <c r="T2725" i="3"/>
  <c r="T2726" i="3"/>
  <c r="T2727" i="3"/>
  <c r="T2728" i="3"/>
  <c r="T2729" i="3"/>
  <c r="T2730" i="3"/>
  <c r="T2731" i="3"/>
  <c r="T2732" i="3"/>
  <c r="T2733" i="3"/>
  <c r="T2734" i="3"/>
  <c r="T2735" i="3"/>
  <c r="T2736" i="3"/>
  <c r="T2737" i="3"/>
  <c r="T2738" i="3"/>
  <c r="T2739" i="3"/>
  <c r="T2740" i="3"/>
  <c r="T2741" i="3"/>
  <c r="T2742" i="3"/>
  <c r="T2743" i="3"/>
  <c r="T2744" i="3"/>
  <c r="T2745" i="3"/>
  <c r="T2746" i="3"/>
  <c r="T2747" i="3"/>
  <c r="T2748" i="3"/>
  <c r="T2749" i="3"/>
  <c r="T2750" i="3"/>
  <c r="T2751" i="3"/>
  <c r="T2752" i="3"/>
  <c r="T2753" i="3"/>
  <c r="T2754" i="3"/>
  <c r="T2755" i="3"/>
  <c r="T2756" i="3"/>
  <c r="T2757" i="3"/>
  <c r="T2758" i="3"/>
  <c r="T2759" i="3"/>
  <c r="T2760" i="3"/>
  <c r="T2761" i="3"/>
  <c r="T2762" i="3"/>
  <c r="T2763" i="3"/>
  <c r="T2764" i="3"/>
  <c r="T2765" i="3"/>
  <c r="T2766" i="3"/>
  <c r="T2767" i="3"/>
  <c r="T2768" i="3"/>
  <c r="T2769" i="3"/>
  <c r="T2770" i="3"/>
  <c r="T2771" i="3"/>
  <c r="T2772" i="3"/>
  <c r="T2773" i="3"/>
  <c r="T2774" i="3"/>
  <c r="T2775" i="3"/>
  <c r="T2776" i="3"/>
  <c r="T2777" i="3"/>
  <c r="T2778" i="3"/>
  <c r="T2779" i="3"/>
  <c r="T2780" i="3"/>
  <c r="T2781" i="3"/>
  <c r="T2782" i="3"/>
  <c r="T2783" i="3"/>
  <c r="T2784" i="3"/>
  <c r="T2785" i="3"/>
  <c r="T2786" i="3"/>
  <c r="T2787" i="3"/>
  <c r="T2788" i="3"/>
  <c r="T2789" i="3"/>
  <c r="T2790" i="3"/>
  <c r="T2791" i="3"/>
  <c r="T2792" i="3"/>
  <c r="T2793" i="3"/>
  <c r="T2794" i="3"/>
  <c r="T2795" i="3"/>
  <c r="T2796" i="3"/>
  <c r="T2797" i="3"/>
  <c r="T2798" i="3"/>
  <c r="T2799" i="3"/>
  <c r="T2800" i="3"/>
  <c r="T2801" i="3"/>
  <c r="T2802" i="3"/>
  <c r="T2803" i="3"/>
  <c r="T2804" i="3"/>
  <c r="T2805" i="3"/>
  <c r="T2806" i="3"/>
  <c r="T2807" i="3"/>
  <c r="T2808" i="3"/>
  <c r="T2809" i="3"/>
  <c r="T2810" i="3"/>
  <c r="T2811" i="3"/>
  <c r="T2812" i="3"/>
  <c r="T2813" i="3"/>
  <c r="T2814" i="3"/>
  <c r="T2815" i="3"/>
  <c r="T2816" i="3"/>
  <c r="T2817" i="3"/>
  <c r="T2818" i="3"/>
  <c r="T2819" i="3"/>
  <c r="T2820" i="3"/>
  <c r="T2821" i="3"/>
  <c r="T2822" i="3"/>
  <c r="T2823" i="3"/>
  <c r="T2824" i="3"/>
  <c r="T2825" i="3"/>
  <c r="T2826" i="3"/>
  <c r="T2827" i="3"/>
  <c r="T2828" i="3"/>
  <c r="T2829" i="3"/>
  <c r="T2830" i="3"/>
  <c r="T2831" i="3"/>
  <c r="T2832" i="3"/>
  <c r="T2833" i="3"/>
  <c r="T2834" i="3"/>
  <c r="T2835" i="3"/>
  <c r="T2836" i="3"/>
  <c r="T2837" i="3"/>
  <c r="T2838" i="3"/>
  <c r="T2839" i="3"/>
  <c r="T2840" i="3"/>
  <c r="T2841" i="3"/>
  <c r="T2842" i="3"/>
  <c r="T2843" i="3"/>
  <c r="T2844" i="3"/>
  <c r="T2845" i="3"/>
  <c r="T2846" i="3"/>
  <c r="T2847" i="3"/>
  <c r="T2848" i="3"/>
  <c r="T2849" i="3"/>
  <c r="T2850" i="3"/>
  <c r="T2851" i="3"/>
  <c r="T2852" i="3"/>
  <c r="T2853" i="3"/>
  <c r="T2854" i="3"/>
  <c r="T2855" i="3"/>
  <c r="T2856" i="3"/>
  <c r="T2857" i="3"/>
  <c r="T2858" i="3"/>
  <c r="T2859" i="3"/>
  <c r="T2860" i="3"/>
  <c r="T2861" i="3"/>
  <c r="T2862" i="3"/>
  <c r="T2863" i="3"/>
  <c r="T2864" i="3"/>
  <c r="T2865" i="3"/>
  <c r="T2866" i="3"/>
  <c r="T2867" i="3"/>
  <c r="T2868" i="3"/>
  <c r="T2869" i="3"/>
  <c r="T2870" i="3"/>
  <c r="T2871" i="3"/>
  <c r="T2872" i="3"/>
  <c r="T2873" i="3"/>
  <c r="T2874" i="3"/>
  <c r="T2875" i="3"/>
  <c r="T2876" i="3"/>
  <c r="T2877" i="3"/>
  <c r="T2878" i="3"/>
  <c r="T2879" i="3"/>
  <c r="T2880" i="3"/>
  <c r="T2881" i="3"/>
  <c r="T2882" i="3"/>
  <c r="T2883" i="3"/>
  <c r="T2884" i="3"/>
  <c r="T2885" i="3"/>
  <c r="T2886" i="3"/>
  <c r="T2887" i="3"/>
  <c r="T2888" i="3"/>
  <c r="T2889" i="3"/>
  <c r="T2890" i="3"/>
  <c r="T2891" i="3"/>
  <c r="T2892" i="3"/>
  <c r="T2893" i="3"/>
  <c r="T2894" i="3"/>
  <c r="T2895" i="3"/>
  <c r="T2896" i="3"/>
  <c r="T2897" i="3"/>
  <c r="T2898" i="3"/>
  <c r="T2899" i="3"/>
  <c r="T2900" i="3"/>
  <c r="T2901" i="3"/>
  <c r="T2902" i="3"/>
  <c r="T2903" i="3"/>
  <c r="T2904" i="3"/>
  <c r="T2905" i="3"/>
  <c r="T2906" i="3"/>
  <c r="T2907" i="3"/>
  <c r="T2908" i="3"/>
  <c r="T2909" i="3"/>
  <c r="T2910" i="3"/>
  <c r="T2911" i="3"/>
  <c r="T2912" i="3"/>
  <c r="T2913" i="3"/>
  <c r="T2914" i="3"/>
  <c r="T2915" i="3"/>
  <c r="T2916" i="3"/>
  <c r="T2917" i="3"/>
  <c r="T2918" i="3"/>
  <c r="T2919" i="3"/>
  <c r="T2920" i="3"/>
  <c r="T2921" i="3"/>
  <c r="T2922" i="3"/>
  <c r="T2923" i="3"/>
  <c r="T2924" i="3"/>
  <c r="T2925" i="3"/>
  <c r="T2926" i="3"/>
  <c r="T2927" i="3"/>
  <c r="T2928" i="3"/>
  <c r="T2929" i="3"/>
  <c r="T2930" i="3"/>
  <c r="T2931" i="3"/>
  <c r="T2932" i="3"/>
  <c r="T2933" i="3"/>
  <c r="T2934" i="3"/>
  <c r="T2935" i="3"/>
  <c r="T2936" i="3"/>
  <c r="T2937" i="3"/>
  <c r="T2938" i="3"/>
  <c r="T2939" i="3"/>
  <c r="T2940" i="3"/>
  <c r="T2941" i="3"/>
  <c r="T2942" i="3"/>
  <c r="T2943" i="3"/>
  <c r="T2944" i="3"/>
  <c r="T2945" i="3"/>
  <c r="T2946" i="3"/>
  <c r="T2947" i="3"/>
  <c r="T2948" i="3"/>
  <c r="T2949" i="3"/>
  <c r="T2950" i="3"/>
  <c r="T2951" i="3"/>
  <c r="T2952" i="3"/>
  <c r="T2953" i="3"/>
  <c r="T2954" i="3"/>
  <c r="T2955" i="3"/>
  <c r="T2956" i="3"/>
  <c r="T2957" i="3"/>
  <c r="T2958" i="3"/>
  <c r="T2959" i="3"/>
  <c r="T2960" i="3"/>
  <c r="T2961" i="3"/>
  <c r="T2962" i="3"/>
  <c r="T2963" i="3"/>
  <c r="T2964" i="3"/>
  <c r="T2965" i="3"/>
  <c r="T2966" i="3"/>
  <c r="T2967" i="3"/>
  <c r="T2968" i="3"/>
  <c r="T2969" i="3"/>
  <c r="T2970" i="3"/>
  <c r="T2971" i="3"/>
  <c r="T2972" i="3"/>
  <c r="T2973" i="3"/>
  <c r="T2974" i="3"/>
  <c r="T2975" i="3"/>
  <c r="T2976" i="3"/>
  <c r="T2977" i="3"/>
  <c r="T2978" i="3"/>
  <c r="T2979" i="3"/>
  <c r="T2980" i="3"/>
  <c r="T2981" i="3"/>
  <c r="T2982" i="3"/>
  <c r="T2983" i="3"/>
  <c r="T2984" i="3"/>
  <c r="T2985" i="3"/>
  <c r="T2986" i="3"/>
  <c r="T2987" i="3"/>
  <c r="T2988" i="3"/>
  <c r="T2989" i="3"/>
  <c r="T2990" i="3"/>
  <c r="T2991" i="3"/>
  <c r="T2992" i="3"/>
  <c r="T2993" i="3"/>
  <c r="T2994" i="3"/>
  <c r="T2995" i="3"/>
  <c r="T2996" i="3"/>
  <c r="T2997" i="3"/>
  <c r="T2998" i="3"/>
  <c r="T2999" i="3"/>
  <c r="T3000" i="3"/>
  <c r="T2" i="3"/>
  <c r="S3" i="7" l="1"/>
  <c r="S4" i="7"/>
  <c r="S5" i="7"/>
  <c r="S6" i="7"/>
  <c r="S7" i="7"/>
  <c r="S8" i="7"/>
  <c r="S9" i="7"/>
  <c r="S10" i="7"/>
  <c r="S11" i="7"/>
  <c r="S12" i="7"/>
  <c r="S13" i="7"/>
  <c r="S14" i="7"/>
  <c r="S15" i="7"/>
  <c r="S16" i="7"/>
  <c r="S17" i="7"/>
  <c r="S18" i="7"/>
  <c r="S19" i="7"/>
  <c r="S20" i="7"/>
  <c r="S21" i="7"/>
  <c r="S22" i="7"/>
  <c r="S23" i="7"/>
  <c r="S24" i="7"/>
  <c r="S25" i="7"/>
  <c r="S26" i="7"/>
  <c r="S27" i="7"/>
  <c r="S28" i="7"/>
  <c r="S29" i="7"/>
  <c r="S30" i="7"/>
  <c r="S31" i="7"/>
  <c r="S32" i="7"/>
  <c r="S33" i="7"/>
  <c r="S34" i="7"/>
  <c r="S35" i="7"/>
  <c r="S36" i="7"/>
  <c r="S37" i="7"/>
  <c r="S38" i="7"/>
  <c r="S39" i="7"/>
  <c r="S40" i="7"/>
  <c r="S41" i="7"/>
  <c r="S42" i="7"/>
  <c r="S43" i="7"/>
  <c r="S44" i="7"/>
  <c r="S45" i="7"/>
  <c r="S46" i="7"/>
  <c r="S47" i="7"/>
  <c r="S48" i="7"/>
  <c r="S49" i="7"/>
  <c r="S50" i="7"/>
  <c r="S51" i="7"/>
  <c r="S52" i="7"/>
  <c r="S53" i="7"/>
  <c r="S54" i="7"/>
  <c r="S55" i="7"/>
  <c r="S56" i="7"/>
  <c r="S57" i="7"/>
  <c r="S58" i="7"/>
  <c r="S59" i="7"/>
  <c r="S60" i="7"/>
  <c r="S61" i="7"/>
  <c r="S62" i="7"/>
  <c r="S63" i="7"/>
  <c r="S64" i="7"/>
  <c r="S65" i="7"/>
  <c r="S66" i="7"/>
  <c r="S67" i="7"/>
  <c r="S68" i="7"/>
  <c r="S69" i="7"/>
  <c r="S70" i="7"/>
  <c r="S71" i="7"/>
  <c r="S72" i="7"/>
  <c r="S73" i="7"/>
  <c r="S74" i="7"/>
  <c r="S75" i="7"/>
  <c r="S76" i="7"/>
  <c r="S77" i="7"/>
  <c r="S78" i="7"/>
  <c r="S79" i="7"/>
  <c r="S80" i="7"/>
  <c r="S81" i="7"/>
  <c r="S82" i="7"/>
  <c r="S83" i="7"/>
  <c r="S84" i="7"/>
  <c r="S85" i="7"/>
  <c r="S86" i="7"/>
  <c r="S87" i="7"/>
  <c r="S88" i="7"/>
  <c r="S89" i="7"/>
  <c r="S90" i="7"/>
  <c r="S91" i="7"/>
  <c r="S92" i="7"/>
  <c r="S93" i="7"/>
  <c r="S94" i="7"/>
  <c r="S95" i="7"/>
  <c r="S96" i="7"/>
  <c r="S97" i="7"/>
  <c r="S98" i="7"/>
  <c r="S99" i="7"/>
  <c r="S100" i="7"/>
  <c r="S101" i="7"/>
  <c r="S102" i="7"/>
  <c r="S103" i="7"/>
  <c r="S104" i="7"/>
  <c r="S105" i="7"/>
  <c r="S106" i="7"/>
  <c r="S107" i="7"/>
  <c r="S108" i="7"/>
  <c r="S109" i="7"/>
  <c r="S110" i="7"/>
  <c r="S111" i="7"/>
  <c r="S112" i="7"/>
  <c r="S113" i="7"/>
  <c r="S114" i="7"/>
  <c r="S115" i="7"/>
  <c r="S116" i="7"/>
  <c r="S117" i="7"/>
  <c r="S118" i="7"/>
  <c r="S119" i="7"/>
  <c r="S120" i="7"/>
  <c r="S121" i="7"/>
  <c r="S122" i="7"/>
  <c r="S123" i="7"/>
  <c r="S124" i="7"/>
  <c r="S125" i="7"/>
  <c r="S126" i="7"/>
  <c r="S127" i="7"/>
  <c r="S128" i="7"/>
  <c r="S129" i="7"/>
  <c r="S130" i="7"/>
  <c r="S131" i="7"/>
  <c r="S132" i="7"/>
  <c r="S133" i="7"/>
  <c r="S134" i="7"/>
  <c r="S135" i="7"/>
  <c r="S136" i="7"/>
  <c r="S137" i="7"/>
  <c r="S138" i="7"/>
  <c r="S139" i="7"/>
  <c r="S140" i="7"/>
  <c r="S141" i="7"/>
  <c r="S142" i="7"/>
  <c r="S143" i="7"/>
  <c r="S144" i="7"/>
  <c r="S145" i="7"/>
  <c r="S146" i="7"/>
  <c r="S147" i="7"/>
  <c r="S148" i="7"/>
  <c r="S149" i="7"/>
  <c r="S150" i="7"/>
  <c r="S151" i="7"/>
  <c r="S152" i="7"/>
  <c r="S153" i="7"/>
  <c r="S154" i="7"/>
  <c r="S155" i="7"/>
  <c r="S156" i="7"/>
  <c r="S157" i="7"/>
  <c r="S158" i="7"/>
  <c r="S159" i="7"/>
  <c r="S160" i="7"/>
  <c r="S161" i="7"/>
  <c r="S162" i="7"/>
  <c r="S163" i="7"/>
  <c r="S164" i="7"/>
  <c r="S165" i="7"/>
  <c r="S166" i="7"/>
  <c r="S167" i="7"/>
  <c r="S168" i="7"/>
  <c r="S169" i="7"/>
  <c r="S170" i="7"/>
  <c r="S171" i="7"/>
  <c r="S172" i="7"/>
  <c r="S173" i="7"/>
  <c r="S174" i="7"/>
  <c r="S175" i="7"/>
  <c r="S176" i="7"/>
  <c r="S177" i="7"/>
  <c r="S178" i="7"/>
  <c r="S179" i="7"/>
  <c r="S180" i="7"/>
  <c r="S181" i="7"/>
  <c r="S182" i="7"/>
  <c r="S183" i="7"/>
  <c r="S184" i="7"/>
  <c r="S185" i="7"/>
  <c r="S186" i="7"/>
  <c r="S187" i="7"/>
  <c r="S188" i="7"/>
  <c r="S189" i="7"/>
  <c r="S190" i="7"/>
  <c r="S191" i="7"/>
  <c r="S192" i="7"/>
  <c r="S193" i="7"/>
  <c r="S194" i="7"/>
  <c r="S195" i="7"/>
  <c r="S196" i="7"/>
  <c r="S197" i="7"/>
  <c r="S198" i="7"/>
  <c r="S199" i="7"/>
  <c r="S200" i="7"/>
  <c r="S201" i="7"/>
  <c r="S202" i="7"/>
  <c r="S203" i="7"/>
  <c r="S204" i="7"/>
  <c r="S205" i="7"/>
  <c r="S206" i="7"/>
  <c r="S207" i="7"/>
  <c r="S208" i="7"/>
  <c r="S209" i="7"/>
  <c r="S210" i="7"/>
  <c r="S211" i="7"/>
  <c r="S212" i="7"/>
  <c r="S213" i="7"/>
  <c r="S214" i="7"/>
  <c r="S215" i="7"/>
  <c r="S216" i="7"/>
  <c r="S217" i="7"/>
  <c r="S218" i="7"/>
  <c r="S219" i="7"/>
  <c r="S220" i="7"/>
  <c r="S221" i="7"/>
  <c r="S222" i="7"/>
  <c r="S223" i="7"/>
  <c r="S224" i="7"/>
  <c r="S225" i="7"/>
  <c r="S226" i="7"/>
  <c r="S227" i="7"/>
  <c r="S228" i="7"/>
  <c r="S229" i="7"/>
  <c r="S230" i="7"/>
  <c r="S231" i="7"/>
  <c r="S232" i="7"/>
  <c r="S233" i="7"/>
  <c r="S234" i="7"/>
  <c r="S235" i="7"/>
  <c r="S236" i="7"/>
  <c r="S237" i="7"/>
  <c r="S238" i="7"/>
  <c r="S239" i="7"/>
  <c r="S240" i="7"/>
  <c r="S241" i="7"/>
  <c r="S242" i="7"/>
  <c r="S243" i="7"/>
  <c r="S244" i="7"/>
  <c r="S245" i="7"/>
  <c r="S246" i="7"/>
  <c r="S247" i="7"/>
  <c r="S248" i="7"/>
  <c r="S249" i="7"/>
  <c r="S250" i="7"/>
  <c r="S251" i="7"/>
  <c r="S252" i="7"/>
  <c r="S253" i="7"/>
  <c r="S254" i="7"/>
  <c r="S255" i="7"/>
  <c r="S256" i="7"/>
  <c r="S257" i="7"/>
  <c r="S258" i="7"/>
  <c r="S259" i="7"/>
  <c r="S260" i="7"/>
  <c r="S261" i="7"/>
  <c r="S262" i="7"/>
  <c r="S263" i="7"/>
  <c r="S264" i="7"/>
  <c r="S265" i="7"/>
  <c r="S266" i="7"/>
  <c r="S267" i="7"/>
  <c r="S268" i="7"/>
  <c r="S269" i="7"/>
  <c r="S270" i="7"/>
  <c r="S271" i="7"/>
  <c r="S272" i="7"/>
  <c r="S273" i="7"/>
  <c r="S274" i="7"/>
  <c r="S275" i="7"/>
  <c r="S276" i="7"/>
  <c r="S277" i="7"/>
  <c r="S278" i="7"/>
  <c r="S279" i="7"/>
  <c r="S280" i="7"/>
  <c r="S281" i="7"/>
  <c r="S282" i="7"/>
  <c r="S283" i="7"/>
  <c r="S284" i="7"/>
  <c r="S285" i="7"/>
  <c r="S286" i="7"/>
  <c r="S287" i="7"/>
  <c r="S288" i="7"/>
  <c r="S289" i="7"/>
  <c r="S290" i="7"/>
  <c r="S291" i="7"/>
  <c r="S292" i="7"/>
  <c r="S293" i="7"/>
  <c r="S294" i="7"/>
  <c r="S295" i="7"/>
  <c r="S296" i="7"/>
  <c r="S297" i="7"/>
  <c r="S298" i="7"/>
  <c r="S299" i="7"/>
  <c r="S300" i="7"/>
  <c r="S301" i="7"/>
  <c r="S302" i="7"/>
  <c r="S303" i="7"/>
  <c r="S304" i="7"/>
  <c r="S305" i="7"/>
  <c r="S306" i="7"/>
  <c r="S307" i="7"/>
  <c r="S308" i="7"/>
  <c r="S309" i="7"/>
  <c r="S310" i="7"/>
  <c r="S311" i="7"/>
  <c r="S312" i="7"/>
  <c r="S313" i="7"/>
  <c r="S314" i="7"/>
  <c r="S315" i="7"/>
  <c r="S316" i="7"/>
  <c r="S317" i="7"/>
  <c r="S318" i="7"/>
  <c r="S319" i="7"/>
  <c r="S320" i="7"/>
  <c r="S321" i="7"/>
  <c r="S322" i="7"/>
  <c r="S323" i="7"/>
  <c r="S324" i="7"/>
  <c r="S325" i="7"/>
  <c r="S326" i="7"/>
  <c r="S327" i="7"/>
  <c r="S328" i="7"/>
  <c r="S329" i="7"/>
  <c r="S330" i="7"/>
  <c r="S331" i="7"/>
  <c r="S332" i="7"/>
  <c r="S333" i="7"/>
  <c r="S334" i="7"/>
  <c r="S335" i="7"/>
  <c r="S336" i="7"/>
  <c r="S337" i="7"/>
  <c r="S338" i="7"/>
  <c r="S339" i="7"/>
  <c r="S340" i="7"/>
  <c r="S341" i="7"/>
  <c r="S342" i="7"/>
  <c r="S343" i="7"/>
  <c r="S344" i="7"/>
  <c r="S345" i="7"/>
  <c r="S346" i="7"/>
  <c r="S347" i="7"/>
  <c r="S348" i="7"/>
  <c r="S349" i="7"/>
  <c r="S350" i="7"/>
  <c r="S351" i="7"/>
  <c r="S352" i="7"/>
  <c r="S353" i="7"/>
  <c r="S354" i="7"/>
  <c r="S355" i="7"/>
  <c r="S356" i="7"/>
  <c r="S357" i="7"/>
  <c r="S358" i="7"/>
  <c r="S359" i="7"/>
  <c r="S360" i="7"/>
  <c r="S361" i="7"/>
  <c r="S362" i="7"/>
  <c r="S363" i="7"/>
  <c r="S364" i="7"/>
  <c r="S365" i="7"/>
  <c r="S366" i="7"/>
  <c r="S367" i="7"/>
  <c r="S368" i="7"/>
  <c r="S369" i="7"/>
  <c r="S370" i="7"/>
  <c r="S371" i="7"/>
  <c r="S372" i="7"/>
  <c r="S373" i="7"/>
  <c r="S374" i="7"/>
  <c r="S375" i="7"/>
  <c r="S376" i="7"/>
  <c r="S377" i="7"/>
  <c r="S378" i="7"/>
  <c r="S379" i="7"/>
  <c r="S380" i="7"/>
  <c r="S381" i="7"/>
  <c r="S382" i="7"/>
  <c r="S383" i="7"/>
  <c r="S384" i="7"/>
  <c r="S385" i="7"/>
  <c r="S386" i="7"/>
  <c r="S387" i="7"/>
  <c r="S388" i="7"/>
  <c r="S389" i="7"/>
  <c r="S390" i="7"/>
  <c r="S391" i="7"/>
  <c r="S392" i="7"/>
  <c r="S393" i="7"/>
  <c r="S394" i="7"/>
  <c r="S395" i="7"/>
  <c r="S396" i="7"/>
  <c r="S397" i="7"/>
  <c r="S398" i="7"/>
  <c r="S399" i="7"/>
  <c r="S400" i="7"/>
  <c r="S401" i="7"/>
  <c r="S402" i="7"/>
  <c r="S403" i="7"/>
  <c r="S404" i="7"/>
  <c r="S405" i="7"/>
  <c r="S406" i="7"/>
  <c r="S407" i="7"/>
  <c r="S408" i="7"/>
  <c r="S409" i="7"/>
  <c r="S410" i="7"/>
  <c r="S411" i="7"/>
  <c r="S412" i="7"/>
  <c r="S413" i="7"/>
  <c r="S414" i="7"/>
  <c r="S415" i="7"/>
  <c r="S416" i="7"/>
  <c r="S417" i="7"/>
  <c r="S418" i="7"/>
  <c r="S419" i="7"/>
  <c r="S420" i="7"/>
  <c r="S421" i="7"/>
  <c r="S422" i="7"/>
  <c r="S423" i="7"/>
  <c r="S424" i="7"/>
  <c r="S425" i="7"/>
  <c r="S426" i="7"/>
  <c r="S427" i="7"/>
  <c r="S428" i="7"/>
  <c r="S429" i="7"/>
  <c r="S430" i="7"/>
  <c r="S431" i="7"/>
  <c r="S432" i="7"/>
  <c r="S433" i="7"/>
  <c r="S434" i="7"/>
  <c r="S435" i="7"/>
  <c r="S436" i="7"/>
  <c r="S437" i="7"/>
  <c r="S438" i="7"/>
  <c r="S439" i="7"/>
  <c r="S440" i="7"/>
  <c r="S441" i="7"/>
  <c r="S442" i="7"/>
  <c r="S443" i="7"/>
  <c r="S444" i="7"/>
  <c r="S445" i="7"/>
  <c r="S446" i="7"/>
  <c r="S447" i="7"/>
  <c r="S448" i="7"/>
  <c r="S449" i="7"/>
  <c r="S450" i="7"/>
  <c r="S451" i="7"/>
  <c r="S452" i="7"/>
  <c r="S453" i="7"/>
  <c r="S454" i="7"/>
  <c r="S455" i="7"/>
  <c r="S456" i="7"/>
  <c r="S457" i="7"/>
  <c r="S458" i="7"/>
  <c r="S459" i="7"/>
  <c r="S460" i="7"/>
  <c r="S461" i="7"/>
  <c r="S462" i="7"/>
  <c r="S463" i="7"/>
  <c r="S464" i="7"/>
  <c r="S465" i="7"/>
  <c r="S466" i="7"/>
  <c r="S467" i="7"/>
  <c r="S468" i="7"/>
  <c r="S469" i="7"/>
  <c r="S470" i="7"/>
  <c r="S471" i="7"/>
  <c r="S472" i="7"/>
  <c r="S473" i="7"/>
  <c r="S474" i="7"/>
  <c r="S475" i="7"/>
  <c r="S476" i="7"/>
  <c r="S477" i="7"/>
  <c r="S478" i="7"/>
  <c r="S479" i="7"/>
  <c r="S480" i="7"/>
  <c r="S481" i="7"/>
  <c r="S482" i="7"/>
  <c r="S483" i="7"/>
  <c r="S484" i="7"/>
  <c r="S485" i="7"/>
  <c r="S486" i="7"/>
  <c r="S487" i="7"/>
  <c r="S488" i="7"/>
  <c r="S489" i="7"/>
  <c r="S490" i="7"/>
  <c r="S491" i="7"/>
  <c r="S492" i="7"/>
  <c r="S493" i="7"/>
  <c r="S494" i="7"/>
  <c r="S495" i="7"/>
  <c r="S496" i="7"/>
  <c r="S497" i="7"/>
  <c r="S498" i="7"/>
  <c r="S499" i="7"/>
  <c r="S500" i="7"/>
  <c r="S501" i="7"/>
  <c r="S502" i="7"/>
  <c r="S503" i="7"/>
  <c r="S504" i="7"/>
  <c r="S505" i="7"/>
  <c r="S506" i="7"/>
  <c r="S507" i="7"/>
  <c r="S508" i="7"/>
  <c r="S509" i="7"/>
  <c r="S510" i="7"/>
  <c r="S511" i="7"/>
  <c r="S512" i="7"/>
  <c r="S513" i="7"/>
  <c r="S514" i="7"/>
  <c r="S515" i="7"/>
  <c r="S516" i="7"/>
  <c r="S517" i="7"/>
  <c r="S518" i="7"/>
  <c r="S519" i="7"/>
  <c r="S520" i="7"/>
  <c r="S521" i="7"/>
  <c r="S522" i="7"/>
  <c r="S523" i="7"/>
  <c r="S524" i="7"/>
  <c r="S525" i="7"/>
  <c r="S526" i="7"/>
  <c r="S527" i="7"/>
  <c r="S528" i="7"/>
  <c r="S529" i="7"/>
  <c r="S530" i="7"/>
  <c r="S531" i="7"/>
  <c r="S532" i="7"/>
  <c r="S533" i="7"/>
  <c r="S534" i="7"/>
  <c r="S535" i="7"/>
  <c r="S536" i="7"/>
  <c r="S537" i="7"/>
  <c r="S538" i="7"/>
  <c r="S539" i="7"/>
  <c r="S540" i="7"/>
  <c r="S541" i="7"/>
  <c r="S542" i="7"/>
  <c r="S543" i="7"/>
  <c r="S544" i="7"/>
  <c r="S545" i="7"/>
  <c r="S546" i="7"/>
  <c r="S547" i="7"/>
  <c r="S548" i="7"/>
  <c r="S549" i="7"/>
  <c r="S550" i="7"/>
  <c r="S551" i="7"/>
  <c r="S552" i="7"/>
  <c r="S553" i="7"/>
  <c r="S554" i="7"/>
  <c r="S555" i="7"/>
  <c r="S556" i="7"/>
  <c r="S557" i="7"/>
  <c r="S558" i="7"/>
  <c r="S559" i="7"/>
  <c r="S560" i="7"/>
  <c r="S561" i="7"/>
  <c r="S562" i="7"/>
  <c r="S563" i="7"/>
  <c r="S564" i="7"/>
  <c r="S565" i="7"/>
  <c r="S566" i="7"/>
  <c r="S567" i="7"/>
  <c r="S568" i="7"/>
  <c r="S569" i="7"/>
  <c r="S570" i="7"/>
  <c r="S571" i="7"/>
  <c r="S572" i="7"/>
  <c r="S573" i="7"/>
  <c r="S574" i="7"/>
  <c r="S575" i="7"/>
  <c r="S576" i="7"/>
  <c r="S577" i="7"/>
  <c r="S578" i="7"/>
  <c r="S579" i="7"/>
  <c r="S580" i="7"/>
  <c r="S581" i="7"/>
  <c r="S582" i="7"/>
  <c r="S583" i="7"/>
  <c r="S584" i="7"/>
  <c r="S585" i="7"/>
  <c r="S586" i="7"/>
  <c r="S587" i="7"/>
  <c r="S588" i="7"/>
  <c r="S589" i="7"/>
  <c r="S590" i="7"/>
  <c r="S591" i="7"/>
  <c r="S592" i="7"/>
  <c r="S593" i="7"/>
  <c r="S594" i="7"/>
  <c r="S595" i="7"/>
  <c r="S596" i="7"/>
  <c r="S597" i="7"/>
  <c r="S598" i="7"/>
  <c r="S599" i="7"/>
  <c r="S600" i="7"/>
  <c r="S601" i="7"/>
  <c r="S602" i="7"/>
  <c r="S603" i="7"/>
  <c r="S604" i="7"/>
  <c r="S605" i="7"/>
  <c r="S606" i="7"/>
  <c r="S607" i="7"/>
  <c r="S608" i="7"/>
  <c r="S609" i="7"/>
  <c r="S610" i="7"/>
  <c r="S611" i="7"/>
  <c r="S612" i="7"/>
  <c r="S613" i="7"/>
  <c r="S614" i="7"/>
  <c r="S615" i="7"/>
  <c r="S616" i="7"/>
  <c r="S617" i="7"/>
  <c r="S618" i="7"/>
  <c r="S619" i="7"/>
  <c r="S620" i="7"/>
  <c r="S621" i="7"/>
  <c r="S622" i="7"/>
  <c r="S623" i="7"/>
  <c r="S624" i="7"/>
  <c r="S625" i="7"/>
  <c r="S626" i="7"/>
  <c r="S627" i="7"/>
  <c r="S628" i="7"/>
  <c r="S629" i="7"/>
  <c r="S630" i="7"/>
  <c r="S631" i="7"/>
  <c r="S632" i="7"/>
  <c r="S633" i="7"/>
  <c r="S634" i="7"/>
  <c r="S635" i="7"/>
  <c r="S636" i="7"/>
  <c r="S637" i="7"/>
  <c r="S638" i="7"/>
  <c r="S639" i="7"/>
  <c r="S640" i="7"/>
  <c r="S641" i="7"/>
  <c r="S642" i="7"/>
  <c r="S643" i="7"/>
  <c r="S644" i="7"/>
  <c r="S645" i="7"/>
  <c r="S646" i="7"/>
  <c r="S647" i="7"/>
  <c r="S648" i="7"/>
  <c r="S649" i="7"/>
  <c r="S650" i="7"/>
  <c r="S651" i="7"/>
  <c r="S652" i="7"/>
  <c r="S653" i="7"/>
  <c r="S654" i="7"/>
  <c r="S655" i="7"/>
  <c r="S656" i="7"/>
  <c r="S657" i="7"/>
  <c r="S658" i="7"/>
  <c r="S659" i="7"/>
  <c r="S660" i="7"/>
  <c r="S661" i="7"/>
  <c r="S662" i="7"/>
  <c r="S663" i="7"/>
  <c r="S664" i="7"/>
  <c r="S665" i="7"/>
  <c r="S666" i="7"/>
  <c r="S667" i="7"/>
  <c r="S668" i="7"/>
  <c r="S669" i="7"/>
  <c r="S670" i="7"/>
  <c r="S671" i="7"/>
  <c r="S672" i="7"/>
  <c r="S673" i="7"/>
  <c r="S674" i="7"/>
  <c r="S675" i="7"/>
  <c r="S676" i="7"/>
  <c r="S677" i="7"/>
  <c r="S678" i="7"/>
  <c r="S679" i="7"/>
  <c r="S680" i="7"/>
  <c r="S681" i="7"/>
  <c r="S682" i="7"/>
  <c r="S683" i="7"/>
  <c r="S684" i="7"/>
  <c r="S685" i="7"/>
  <c r="S686" i="7"/>
  <c r="S687" i="7"/>
  <c r="S688" i="7"/>
  <c r="S689" i="7"/>
  <c r="S690" i="7"/>
  <c r="S691" i="7"/>
  <c r="S692" i="7"/>
  <c r="S693" i="7"/>
  <c r="S694" i="7"/>
  <c r="S695" i="7"/>
  <c r="S696" i="7"/>
  <c r="S697" i="7"/>
  <c r="S698" i="7"/>
  <c r="S699" i="7"/>
  <c r="S700" i="7"/>
  <c r="S701" i="7"/>
  <c r="S702" i="7"/>
  <c r="S703" i="7"/>
  <c r="S704" i="7"/>
  <c r="S705" i="7"/>
  <c r="S706" i="7"/>
  <c r="S707" i="7"/>
  <c r="S708" i="7"/>
  <c r="S709" i="7"/>
  <c r="S710" i="7"/>
  <c r="S711" i="7"/>
  <c r="S712" i="7"/>
  <c r="S713" i="7"/>
  <c r="S714" i="7"/>
  <c r="S715" i="7"/>
  <c r="S716" i="7"/>
  <c r="S717" i="7"/>
  <c r="S718" i="7"/>
  <c r="S719" i="7"/>
  <c r="S720" i="7"/>
  <c r="S721" i="7"/>
  <c r="S722" i="7"/>
  <c r="S723" i="7"/>
  <c r="S724" i="7"/>
  <c r="S725" i="7"/>
  <c r="S726" i="7"/>
  <c r="S727" i="7"/>
  <c r="S728" i="7"/>
  <c r="S729" i="7"/>
  <c r="S730" i="7"/>
  <c r="S731" i="7"/>
  <c r="S732" i="7"/>
  <c r="S733" i="7"/>
  <c r="S734" i="7"/>
  <c r="S735" i="7"/>
  <c r="S736" i="7"/>
  <c r="S737" i="7"/>
  <c r="S738" i="7"/>
  <c r="S739" i="7"/>
  <c r="S740" i="7"/>
  <c r="S741" i="7"/>
  <c r="S742" i="7"/>
  <c r="S743" i="7"/>
  <c r="S744" i="7"/>
  <c r="S745" i="7"/>
  <c r="S746" i="7"/>
  <c r="S747" i="7"/>
  <c r="S748" i="7"/>
  <c r="S749" i="7"/>
  <c r="S750" i="7"/>
  <c r="S751" i="7"/>
  <c r="S752" i="7"/>
  <c r="S753" i="7"/>
  <c r="S754" i="7"/>
  <c r="S755" i="7"/>
  <c r="S756" i="7"/>
  <c r="S757" i="7"/>
  <c r="S758" i="7"/>
  <c r="S759" i="7"/>
  <c r="S760" i="7"/>
  <c r="S761" i="7"/>
  <c r="S762" i="7"/>
  <c r="S763" i="7"/>
  <c r="S764" i="7"/>
  <c r="S765" i="7"/>
  <c r="S766" i="7"/>
  <c r="S767" i="7"/>
  <c r="S768" i="7"/>
  <c r="S769" i="7"/>
  <c r="S770" i="7"/>
  <c r="S771" i="7"/>
  <c r="S772" i="7"/>
  <c r="S773" i="7"/>
  <c r="S774" i="7"/>
  <c r="S775" i="7"/>
  <c r="S776" i="7"/>
  <c r="S777" i="7"/>
  <c r="S778" i="7"/>
  <c r="S779" i="7"/>
  <c r="S780" i="7"/>
  <c r="S781" i="7"/>
  <c r="S782" i="7"/>
  <c r="S783" i="7"/>
  <c r="S784" i="7"/>
  <c r="S785" i="7"/>
  <c r="S786" i="7"/>
  <c r="S787" i="7"/>
  <c r="S788" i="7"/>
  <c r="S789" i="7"/>
  <c r="S790" i="7"/>
  <c r="S791" i="7"/>
  <c r="S792" i="7"/>
  <c r="S793" i="7"/>
  <c r="S794" i="7"/>
  <c r="S795" i="7"/>
  <c r="S796" i="7"/>
  <c r="S797" i="7"/>
  <c r="S798" i="7"/>
  <c r="S799" i="7"/>
  <c r="S800" i="7"/>
  <c r="S801" i="7"/>
  <c r="S802" i="7"/>
  <c r="S803" i="7"/>
  <c r="S804" i="7"/>
  <c r="S805" i="7"/>
  <c r="S806" i="7"/>
  <c r="S807" i="7"/>
  <c r="S808" i="7"/>
  <c r="S809" i="7"/>
  <c r="S810" i="7"/>
  <c r="S811" i="7"/>
  <c r="S812" i="7"/>
  <c r="S813" i="7"/>
  <c r="S814" i="7"/>
  <c r="S815" i="7"/>
  <c r="S816" i="7"/>
  <c r="S817" i="7"/>
  <c r="S818" i="7"/>
  <c r="S819" i="7"/>
  <c r="S820" i="7"/>
  <c r="S821" i="7"/>
  <c r="S822" i="7"/>
  <c r="S823" i="7"/>
  <c r="S824" i="7"/>
  <c r="S825" i="7"/>
  <c r="S826" i="7"/>
  <c r="S827" i="7"/>
  <c r="S828" i="7"/>
  <c r="S829" i="7"/>
  <c r="S830" i="7"/>
  <c r="S831" i="7"/>
  <c r="S832" i="7"/>
  <c r="S833" i="7"/>
  <c r="S834" i="7"/>
  <c r="S835" i="7"/>
  <c r="S836" i="7"/>
  <c r="S837" i="7"/>
  <c r="S838" i="7"/>
  <c r="S839" i="7"/>
  <c r="S840" i="7"/>
  <c r="S841" i="7"/>
  <c r="S842" i="7"/>
  <c r="S843" i="7"/>
  <c r="S844" i="7"/>
  <c r="S845" i="7"/>
  <c r="S846" i="7"/>
  <c r="S847" i="7"/>
  <c r="S848" i="7"/>
  <c r="S849" i="7"/>
  <c r="S850" i="7"/>
  <c r="S851" i="7"/>
  <c r="S852" i="7"/>
  <c r="S853" i="7"/>
  <c r="S854" i="7"/>
  <c r="S855" i="7"/>
  <c r="S856" i="7"/>
  <c r="S857" i="7"/>
  <c r="S858" i="7"/>
  <c r="S859" i="7"/>
  <c r="S860" i="7"/>
  <c r="S861" i="7"/>
  <c r="S862" i="7"/>
  <c r="S863" i="7"/>
  <c r="S864" i="7"/>
  <c r="S865" i="7"/>
  <c r="S866" i="7"/>
  <c r="S867" i="7"/>
  <c r="S868" i="7"/>
  <c r="S869" i="7"/>
  <c r="S870" i="7"/>
  <c r="S871" i="7"/>
  <c r="S872" i="7"/>
  <c r="S873" i="7"/>
  <c r="S874" i="7"/>
  <c r="S875" i="7"/>
  <c r="S876" i="7"/>
  <c r="S877" i="7"/>
  <c r="S878" i="7"/>
  <c r="S879" i="7"/>
  <c r="S880" i="7"/>
  <c r="S881" i="7"/>
  <c r="S882" i="7"/>
  <c r="S883" i="7"/>
  <c r="S884" i="7"/>
  <c r="S885" i="7"/>
  <c r="S886" i="7"/>
  <c r="S887" i="7"/>
  <c r="S888" i="7"/>
  <c r="S889" i="7"/>
  <c r="S890" i="7"/>
  <c r="S891" i="7"/>
  <c r="S892" i="7"/>
  <c r="S893" i="7"/>
  <c r="S894" i="7"/>
  <c r="S895" i="7"/>
  <c r="S896" i="7"/>
  <c r="S897" i="7"/>
  <c r="S898" i="7"/>
  <c r="S899" i="7"/>
  <c r="S900" i="7"/>
  <c r="S901" i="7"/>
  <c r="S902" i="7"/>
  <c r="S903" i="7"/>
  <c r="S904" i="7"/>
  <c r="S905" i="7"/>
  <c r="S906" i="7"/>
  <c r="S907" i="7"/>
  <c r="S908" i="7"/>
  <c r="S909" i="7"/>
  <c r="S910" i="7"/>
  <c r="S911" i="7"/>
  <c r="S912" i="7"/>
  <c r="S913" i="7"/>
  <c r="S914" i="7"/>
  <c r="S915" i="7"/>
  <c r="S916" i="7"/>
  <c r="S917" i="7"/>
  <c r="S918" i="7"/>
  <c r="S919" i="7"/>
  <c r="S920" i="7"/>
  <c r="S921" i="7"/>
  <c r="S922" i="7"/>
  <c r="S923" i="7"/>
  <c r="S924" i="7"/>
  <c r="S925" i="7"/>
  <c r="S926" i="7"/>
  <c r="S927" i="7"/>
  <c r="S928" i="7"/>
  <c r="S929" i="7"/>
  <c r="S930" i="7"/>
  <c r="S931" i="7"/>
  <c r="S932" i="7"/>
  <c r="S933" i="7"/>
  <c r="S934" i="7"/>
  <c r="S935" i="7"/>
  <c r="S936" i="7"/>
  <c r="S937" i="7"/>
  <c r="S938" i="7"/>
  <c r="S939" i="7"/>
  <c r="S940" i="7"/>
  <c r="S941" i="7"/>
  <c r="S942" i="7"/>
  <c r="S943" i="7"/>
  <c r="S944" i="7"/>
  <c r="S945" i="7"/>
  <c r="S946" i="7"/>
  <c r="S947" i="7"/>
  <c r="S948" i="7"/>
  <c r="S949" i="7"/>
  <c r="S950" i="7"/>
  <c r="S951" i="7"/>
  <c r="S952" i="7"/>
  <c r="S953" i="7"/>
  <c r="S954" i="7"/>
  <c r="S955" i="7"/>
  <c r="S956" i="7"/>
  <c r="S957" i="7"/>
  <c r="S958" i="7"/>
  <c r="S959" i="7"/>
  <c r="S960" i="7"/>
  <c r="S961" i="7"/>
  <c r="S962" i="7"/>
  <c r="S963" i="7"/>
  <c r="S964" i="7"/>
  <c r="S965" i="7"/>
  <c r="S966" i="7"/>
  <c r="S967" i="7"/>
  <c r="S968" i="7"/>
  <c r="S969" i="7"/>
  <c r="S970" i="7"/>
  <c r="S971" i="7"/>
  <c r="S972" i="7"/>
  <c r="S973" i="7"/>
  <c r="S974" i="7"/>
  <c r="S975" i="7"/>
  <c r="S976" i="7"/>
  <c r="S977" i="7"/>
  <c r="S978" i="7"/>
  <c r="S979" i="7"/>
  <c r="S980" i="7"/>
  <c r="S981" i="7"/>
  <c r="S982" i="7"/>
  <c r="S983" i="7"/>
  <c r="S984" i="7"/>
  <c r="S985" i="7"/>
  <c r="S986" i="7"/>
  <c r="S987" i="7"/>
  <c r="S988" i="7"/>
  <c r="S989" i="7"/>
  <c r="S990" i="7"/>
  <c r="S991" i="7"/>
  <c r="S992" i="7"/>
  <c r="S993" i="7"/>
  <c r="S994" i="7"/>
  <c r="S995" i="7"/>
  <c r="S996" i="7"/>
  <c r="S997" i="7"/>
  <c r="S998" i="7"/>
  <c r="S999" i="7"/>
  <c r="S1000" i="7"/>
  <c r="S1001" i="7"/>
  <c r="S1002" i="7"/>
  <c r="S1003" i="7"/>
  <c r="S1004" i="7"/>
  <c r="S1005" i="7"/>
  <c r="S1006" i="7"/>
  <c r="S1007" i="7"/>
  <c r="S1008" i="7"/>
  <c r="S1009" i="7"/>
  <c r="S1010" i="7"/>
  <c r="S1011" i="7"/>
  <c r="S1012" i="7"/>
  <c r="S1013" i="7"/>
  <c r="S1014" i="7"/>
  <c r="S1015" i="7"/>
  <c r="S1016" i="7"/>
  <c r="S1017" i="7"/>
  <c r="S1018" i="7"/>
  <c r="S1019" i="7"/>
  <c r="S1020" i="7"/>
  <c r="S1021" i="7"/>
  <c r="S1022" i="7"/>
  <c r="S1023" i="7"/>
  <c r="S1024" i="7"/>
  <c r="S1025" i="7"/>
  <c r="S1026" i="7"/>
  <c r="S1027" i="7"/>
  <c r="S1028" i="7"/>
  <c r="S1029" i="7"/>
  <c r="S1030" i="7"/>
  <c r="S1031" i="7"/>
  <c r="S1032" i="7"/>
  <c r="S1033" i="7"/>
  <c r="S1034" i="7"/>
  <c r="S1035" i="7"/>
  <c r="S1036" i="7"/>
  <c r="S1037" i="7"/>
  <c r="S1038" i="7"/>
  <c r="S1039" i="7"/>
  <c r="S1040" i="7"/>
  <c r="S1041" i="7"/>
  <c r="S1042" i="7"/>
  <c r="S1043" i="7"/>
  <c r="S1044" i="7"/>
  <c r="S1045" i="7"/>
  <c r="S1046" i="7"/>
  <c r="S1047" i="7"/>
  <c r="S1048" i="7"/>
  <c r="S1049" i="7"/>
  <c r="S1050" i="7"/>
  <c r="S1051" i="7"/>
  <c r="S1052" i="7"/>
  <c r="S1053" i="7"/>
  <c r="S1054" i="7"/>
  <c r="S1055" i="7"/>
  <c r="S1056" i="7"/>
  <c r="S1057" i="7"/>
  <c r="S1058" i="7"/>
  <c r="S1059" i="7"/>
  <c r="S1060" i="7"/>
  <c r="S1061" i="7"/>
  <c r="S1062" i="7"/>
  <c r="S1063" i="7"/>
  <c r="S1064" i="7"/>
  <c r="S1065" i="7"/>
  <c r="S1066" i="7"/>
  <c r="S1067" i="7"/>
  <c r="S1068" i="7"/>
  <c r="S1069" i="7"/>
  <c r="S1070" i="7"/>
  <c r="S1071" i="7"/>
  <c r="S1072" i="7"/>
  <c r="S1073" i="7"/>
  <c r="S1074" i="7"/>
  <c r="S1075" i="7"/>
  <c r="S1076" i="7"/>
  <c r="S1077" i="7"/>
  <c r="S1078" i="7"/>
  <c r="S1079" i="7"/>
  <c r="S1080" i="7"/>
  <c r="S1081" i="7"/>
  <c r="S1082" i="7"/>
  <c r="S1083" i="7"/>
  <c r="S1084" i="7"/>
  <c r="S1085" i="7"/>
  <c r="S1086" i="7"/>
  <c r="S1087" i="7"/>
  <c r="S1088" i="7"/>
  <c r="S1089" i="7"/>
  <c r="S1090" i="7"/>
  <c r="S1091" i="7"/>
  <c r="S1092" i="7"/>
  <c r="S1093" i="7"/>
  <c r="S1094" i="7"/>
  <c r="S1095" i="7"/>
  <c r="S1096" i="7"/>
  <c r="S1097" i="7"/>
  <c r="S1098" i="7"/>
  <c r="S1099" i="7"/>
  <c r="S1100" i="7"/>
  <c r="S1101" i="7"/>
  <c r="S1102" i="7"/>
  <c r="S1103" i="7"/>
  <c r="S1104" i="7"/>
  <c r="S1105" i="7"/>
  <c r="S1106" i="7"/>
  <c r="S1107" i="7"/>
  <c r="S1108" i="7"/>
  <c r="S1109" i="7"/>
  <c r="S1110" i="7"/>
  <c r="S1111" i="7"/>
  <c r="S1112" i="7"/>
  <c r="S1113" i="7"/>
  <c r="S1114" i="7"/>
  <c r="S1115" i="7"/>
  <c r="S1116" i="7"/>
  <c r="S1117" i="7"/>
  <c r="S1118" i="7"/>
  <c r="S1119" i="7"/>
  <c r="S1120" i="7"/>
  <c r="S1121" i="7"/>
  <c r="S1122" i="7"/>
  <c r="S1123" i="7"/>
  <c r="S1124" i="7"/>
  <c r="S1125" i="7"/>
  <c r="S1126" i="7"/>
  <c r="S1127" i="7"/>
  <c r="S1128" i="7"/>
  <c r="S1129" i="7"/>
  <c r="S1130" i="7"/>
  <c r="S1131" i="7"/>
  <c r="S1132" i="7"/>
  <c r="S1133" i="7"/>
  <c r="S1134" i="7"/>
  <c r="S1135" i="7"/>
  <c r="S1136" i="7"/>
  <c r="S1137" i="7"/>
  <c r="S1138" i="7"/>
  <c r="S1139" i="7"/>
  <c r="S1140" i="7"/>
  <c r="S1141" i="7"/>
  <c r="S1142" i="7"/>
  <c r="S1143" i="7"/>
  <c r="S1144" i="7"/>
  <c r="S1145" i="7"/>
  <c r="S1146" i="7"/>
  <c r="S1147" i="7"/>
  <c r="S1148" i="7"/>
  <c r="S1149" i="7"/>
  <c r="S1150" i="7"/>
  <c r="S1151" i="7"/>
  <c r="S1152" i="7"/>
  <c r="S1153" i="7"/>
  <c r="S1154" i="7"/>
  <c r="S1155" i="7"/>
  <c r="S1156" i="7"/>
  <c r="S1157" i="7"/>
  <c r="S1158" i="7"/>
  <c r="S1159" i="7"/>
  <c r="S1160" i="7"/>
  <c r="S1161" i="7"/>
  <c r="S1162" i="7"/>
  <c r="S1163" i="7"/>
  <c r="S1164" i="7"/>
  <c r="S1165" i="7"/>
  <c r="S1166" i="7"/>
  <c r="S1167" i="7"/>
  <c r="S1168" i="7"/>
  <c r="S1169" i="7"/>
  <c r="S1170" i="7"/>
  <c r="S1171" i="7"/>
  <c r="S1172" i="7"/>
  <c r="S1173" i="7"/>
  <c r="S1174" i="7"/>
  <c r="S1175" i="7"/>
  <c r="S1176" i="7"/>
  <c r="S1177" i="7"/>
  <c r="S1178" i="7"/>
  <c r="S1179" i="7"/>
  <c r="S1180" i="7"/>
  <c r="S1181" i="7"/>
  <c r="S1182" i="7"/>
  <c r="S1183" i="7"/>
  <c r="S1184" i="7"/>
  <c r="S1185" i="7"/>
  <c r="S1186" i="7"/>
  <c r="S1187" i="7"/>
  <c r="S1188" i="7"/>
  <c r="S1189" i="7"/>
  <c r="S1190" i="7"/>
  <c r="S1191" i="7"/>
  <c r="S1192" i="7"/>
  <c r="S1193" i="7"/>
  <c r="S1194" i="7"/>
  <c r="S1195" i="7"/>
  <c r="S1196" i="7"/>
  <c r="S1197" i="7"/>
  <c r="S1198" i="7"/>
  <c r="S1199" i="7"/>
  <c r="S1200" i="7"/>
  <c r="S1201" i="7"/>
  <c r="S1202" i="7"/>
  <c r="S1203" i="7"/>
  <c r="S1204" i="7"/>
  <c r="S1205" i="7"/>
  <c r="S1206" i="7"/>
  <c r="S1207" i="7"/>
  <c r="S1208" i="7"/>
  <c r="S1209" i="7"/>
  <c r="S1210" i="7"/>
  <c r="S1211" i="7"/>
  <c r="S1212" i="7"/>
  <c r="S1213" i="7"/>
  <c r="S1214" i="7"/>
  <c r="S1215" i="7"/>
  <c r="S1216" i="7"/>
  <c r="S1217" i="7"/>
  <c r="S1218" i="7"/>
  <c r="S1219" i="7"/>
  <c r="S1220" i="7"/>
  <c r="S1221" i="7"/>
  <c r="S1222" i="7"/>
  <c r="S1223" i="7"/>
  <c r="S1224" i="7"/>
  <c r="S1225" i="7"/>
  <c r="S1226" i="7"/>
  <c r="S1227" i="7"/>
  <c r="S1228" i="7"/>
  <c r="S1229" i="7"/>
  <c r="S1230" i="7"/>
  <c r="S1231" i="7"/>
  <c r="S1232" i="7"/>
  <c r="S1233" i="7"/>
  <c r="S1234" i="7"/>
  <c r="S1235" i="7"/>
  <c r="S1236" i="7"/>
  <c r="S1237" i="7"/>
  <c r="S1238" i="7"/>
  <c r="S1239" i="7"/>
  <c r="S1240" i="7"/>
  <c r="S1241" i="7"/>
  <c r="S1242" i="7"/>
  <c r="S1243" i="7"/>
  <c r="S1244" i="7"/>
  <c r="S1245" i="7"/>
  <c r="S1246" i="7"/>
  <c r="S1247" i="7"/>
  <c r="S1248" i="7"/>
  <c r="S1249" i="7"/>
  <c r="S1250" i="7"/>
  <c r="S1251" i="7"/>
  <c r="S1252" i="7"/>
  <c r="S1253" i="7"/>
  <c r="S1254" i="7"/>
  <c r="S1255" i="7"/>
  <c r="S1256" i="7"/>
  <c r="S1257" i="7"/>
  <c r="S1258" i="7"/>
  <c r="S1259" i="7"/>
  <c r="S1260" i="7"/>
  <c r="S1261" i="7"/>
  <c r="S1262" i="7"/>
  <c r="S1263" i="7"/>
  <c r="S1264" i="7"/>
  <c r="S1265" i="7"/>
  <c r="S1266" i="7"/>
  <c r="S1267" i="7"/>
  <c r="S1268" i="7"/>
  <c r="S1269" i="7"/>
  <c r="S1270" i="7"/>
  <c r="S1271" i="7"/>
  <c r="S1272" i="7"/>
  <c r="S1273" i="7"/>
  <c r="S1274" i="7"/>
  <c r="S1275" i="7"/>
  <c r="S1276" i="7"/>
  <c r="S1277" i="7"/>
  <c r="S1278" i="7"/>
  <c r="S1279" i="7"/>
  <c r="S1280" i="7"/>
  <c r="S1281" i="7"/>
  <c r="S1282" i="7"/>
  <c r="S1283" i="7"/>
  <c r="S1284" i="7"/>
  <c r="S1285" i="7"/>
  <c r="S1286" i="7"/>
  <c r="S1287" i="7"/>
  <c r="S1288" i="7"/>
  <c r="S1289" i="7"/>
  <c r="S1290" i="7"/>
  <c r="S1291" i="7"/>
  <c r="S1292" i="7"/>
  <c r="S1293" i="7"/>
  <c r="S1294" i="7"/>
  <c r="S1295" i="7"/>
  <c r="S1296" i="7"/>
  <c r="S1297" i="7"/>
  <c r="S1298" i="7"/>
  <c r="S1299" i="7"/>
  <c r="S1300" i="7"/>
  <c r="S1301" i="7"/>
  <c r="S1302" i="7"/>
  <c r="S1303" i="7"/>
  <c r="S1304" i="7"/>
  <c r="S1305" i="7"/>
  <c r="S1306" i="7"/>
  <c r="S1307" i="7"/>
  <c r="S1308" i="7"/>
  <c r="S1309" i="7"/>
  <c r="S1310" i="7"/>
  <c r="S1311" i="7"/>
  <c r="S1312" i="7"/>
  <c r="S1313" i="7"/>
  <c r="S1314" i="7"/>
  <c r="S1315" i="7"/>
  <c r="S1316" i="7"/>
  <c r="S1317" i="7"/>
  <c r="S1318" i="7"/>
  <c r="S1319" i="7"/>
  <c r="S1320" i="7"/>
  <c r="S1321" i="7"/>
  <c r="S1322" i="7"/>
  <c r="S1323" i="7"/>
  <c r="S1324" i="7"/>
  <c r="S1325" i="7"/>
  <c r="S1326" i="7"/>
  <c r="S1327" i="7"/>
  <c r="S1328" i="7"/>
  <c r="S1329" i="7"/>
  <c r="S1330" i="7"/>
  <c r="S1331" i="7"/>
  <c r="S1332" i="7"/>
  <c r="S1333" i="7"/>
  <c r="S1334" i="7"/>
  <c r="S1335" i="7"/>
  <c r="S1336" i="7"/>
  <c r="S1337" i="7"/>
  <c r="S1338" i="7"/>
  <c r="S1339" i="7"/>
  <c r="S1340" i="7"/>
  <c r="S1341" i="7"/>
  <c r="S1342" i="7"/>
  <c r="S1343" i="7"/>
  <c r="S1344" i="7"/>
  <c r="S1345" i="7"/>
  <c r="S1346" i="7"/>
  <c r="S1347" i="7"/>
  <c r="S1348" i="7"/>
  <c r="S1349" i="7"/>
  <c r="S1350" i="7"/>
  <c r="S1351" i="7"/>
  <c r="S1352" i="7"/>
  <c r="S1353" i="7"/>
  <c r="S1354" i="7"/>
  <c r="S1355" i="7"/>
  <c r="S1356" i="7"/>
  <c r="S1357" i="7"/>
  <c r="S1358" i="7"/>
  <c r="S1359" i="7"/>
  <c r="S1360" i="7"/>
  <c r="S1361" i="7"/>
  <c r="S1362" i="7"/>
  <c r="S1363" i="7"/>
  <c r="S1364" i="7"/>
  <c r="S1365" i="7"/>
  <c r="S1366" i="7"/>
  <c r="S1367" i="7"/>
  <c r="S1368" i="7"/>
  <c r="S1369" i="7"/>
  <c r="S1370" i="7"/>
  <c r="S1371" i="7"/>
  <c r="S1372" i="7"/>
  <c r="S1373" i="7"/>
  <c r="S1374" i="7"/>
  <c r="S1375" i="7"/>
  <c r="S1376" i="7"/>
  <c r="S1377" i="7"/>
  <c r="S1378" i="7"/>
  <c r="S1379" i="7"/>
  <c r="S1380" i="7"/>
  <c r="S1381" i="7"/>
  <c r="S1382" i="7"/>
  <c r="S1383" i="7"/>
  <c r="S1384" i="7"/>
  <c r="S1385" i="7"/>
  <c r="S1386" i="7"/>
  <c r="S1387" i="7"/>
  <c r="S1388" i="7"/>
  <c r="S1389" i="7"/>
  <c r="S1390" i="7"/>
  <c r="S1391" i="7"/>
  <c r="S1392" i="7"/>
  <c r="S1393" i="7"/>
  <c r="S1394" i="7"/>
  <c r="S1395" i="7"/>
  <c r="S1396" i="7"/>
  <c r="S1397" i="7"/>
  <c r="S1398" i="7"/>
  <c r="S1399" i="7"/>
  <c r="S1400" i="7"/>
  <c r="S1401" i="7"/>
  <c r="S1402" i="7"/>
  <c r="S1403" i="7"/>
  <c r="S1404" i="7"/>
  <c r="S1405" i="7"/>
  <c r="S1406" i="7"/>
  <c r="S1407" i="7"/>
  <c r="S1408" i="7"/>
  <c r="S1409" i="7"/>
  <c r="S1410" i="7"/>
  <c r="S1411" i="7"/>
  <c r="S1412" i="7"/>
  <c r="S1413" i="7"/>
  <c r="S1414" i="7"/>
  <c r="S1415" i="7"/>
  <c r="S1416" i="7"/>
  <c r="S1417" i="7"/>
  <c r="S1418" i="7"/>
  <c r="S1419" i="7"/>
  <c r="S1420" i="7"/>
  <c r="S1421" i="7"/>
  <c r="S1422" i="7"/>
  <c r="S1423" i="7"/>
  <c r="S1424" i="7"/>
  <c r="S1425" i="7"/>
  <c r="S1426" i="7"/>
  <c r="S1427" i="7"/>
  <c r="S1428" i="7"/>
  <c r="S1429" i="7"/>
  <c r="S1430" i="7"/>
  <c r="S1431" i="7"/>
  <c r="S1432" i="7"/>
  <c r="S1433" i="7"/>
  <c r="S1434" i="7"/>
  <c r="S1435" i="7"/>
  <c r="S1436" i="7"/>
  <c r="S1437" i="7"/>
  <c r="S1438" i="7"/>
  <c r="S1439" i="7"/>
  <c r="S1440" i="7"/>
  <c r="S1441" i="7"/>
  <c r="S1442" i="7"/>
  <c r="S1443" i="7"/>
  <c r="S1444" i="7"/>
  <c r="S1445" i="7"/>
  <c r="S1446" i="7"/>
  <c r="S1447" i="7"/>
  <c r="S1448" i="7"/>
  <c r="S1449" i="7"/>
  <c r="S1450" i="7"/>
  <c r="S1451" i="7"/>
  <c r="S1452" i="7"/>
  <c r="S1453" i="7"/>
  <c r="S1454" i="7"/>
  <c r="S1455" i="7"/>
  <c r="S1456" i="7"/>
  <c r="S1457" i="7"/>
  <c r="S1458" i="7"/>
  <c r="S1459" i="7"/>
  <c r="S1460" i="7"/>
  <c r="S1461" i="7"/>
  <c r="S1462" i="7"/>
  <c r="S1463" i="7"/>
  <c r="S1464" i="7"/>
  <c r="S1465" i="7"/>
  <c r="S1466" i="7"/>
  <c r="S1467" i="7"/>
  <c r="S1468" i="7"/>
  <c r="S1469" i="7"/>
  <c r="S1470" i="7"/>
  <c r="S1471" i="7"/>
  <c r="S1472" i="7"/>
  <c r="S1473" i="7"/>
  <c r="S1474" i="7"/>
  <c r="S1475" i="7"/>
  <c r="S1476" i="7"/>
  <c r="S1477" i="7"/>
  <c r="S1478" i="7"/>
  <c r="S1479" i="7"/>
  <c r="S1480" i="7"/>
  <c r="S1481" i="7"/>
  <c r="S1482" i="7"/>
  <c r="S1483" i="7"/>
  <c r="S1484" i="7"/>
  <c r="S1485" i="7"/>
  <c r="S1486" i="7"/>
  <c r="S1487" i="7"/>
  <c r="S1488" i="7"/>
  <c r="S1489" i="7"/>
  <c r="S1490" i="7"/>
  <c r="S1491" i="7"/>
  <c r="S1492" i="7"/>
  <c r="S1493" i="7"/>
  <c r="S1494" i="7"/>
  <c r="S1495" i="7"/>
  <c r="S1496" i="7"/>
  <c r="S1497" i="7"/>
  <c r="S1498" i="7"/>
  <c r="S1499" i="7"/>
  <c r="S1500" i="7"/>
  <c r="S1501" i="7"/>
  <c r="S1502" i="7"/>
  <c r="S1503" i="7"/>
  <c r="S1504" i="7"/>
  <c r="S1505" i="7"/>
  <c r="S1506" i="7"/>
  <c r="S1507" i="7"/>
  <c r="S1508" i="7"/>
  <c r="S1509" i="7"/>
  <c r="S1510" i="7"/>
  <c r="S1511" i="7"/>
  <c r="S1512" i="7"/>
  <c r="S1513" i="7"/>
  <c r="S1514" i="7"/>
  <c r="S1515" i="7"/>
  <c r="S1516" i="7"/>
  <c r="S1517" i="7"/>
  <c r="S1518" i="7"/>
  <c r="S1519" i="7"/>
  <c r="S1520" i="7"/>
  <c r="S1521" i="7"/>
  <c r="S1522" i="7"/>
  <c r="S1523" i="7"/>
  <c r="S1524" i="7"/>
  <c r="S1525" i="7"/>
  <c r="S1526" i="7"/>
  <c r="S1527" i="7"/>
  <c r="S1528" i="7"/>
  <c r="S1529" i="7"/>
  <c r="S1530" i="7"/>
  <c r="S1531" i="7"/>
  <c r="S1532" i="7"/>
  <c r="S1533" i="7"/>
  <c r="S1534" i="7"/>
  <c r="S1535" i="7"/>
  <c r="S1536" i="7"/>
  <c r="S1537" i="7"/>
  <c r="S1538" i="7"/>
  <c r="S1539" i="7"/>
  <c r="S1540" i="7"/>
  <c r="S1541" i="7"/>
  <c r="S1542" i="7"/>
  <c r="S1543" i="7"/>
  <c r="S1544" i="7"/>
  <c r="S1545" i="7"/>
  <c r="S1546" i="7"/>
  <c r="S1547" i="7"/>
  <c r="S1548" i="7"/>
  <c r="S1549" i="7"/>
  <c r="S1550" i="7"/>
  <c r="S1551" i="7"/>
  <c r="S1552" i="7"/>
  <c r="S1553" i="7"/>
  <c r="S1554" i="7"/>
  <c r="S1555" i="7"/>
  <c r="S1556" i="7"/>
  <c r="S1557" i="7"/>
  <c r="S1558" i="7"/>
  <c r="S1559" i="7"/>
  <c r="S1560" i="7"/>
  <c r="S1561" i="7"/>
  <c r="S1562" i="7"/>
  <c r="S1563" i="7"/>
  <c r="S1564" i="7"/>
  <c r="S1565" i="7"/>
  <c r="S1566" i="7"/>
  <c r="S1567" i="7"/>
  <c r="S1568" i="7"/>
  <c r="S1569" i="7"/>
  <c r="S1570" i="7"/>
  <c r="S1571" i="7"/>
  <c r="S1572" i="7"/>
  <c r="S1573" i="7"/>
  <c r="S1574" i="7"/>
  <c r="S1575" i="7"/>
  <c r="S1576" i="7"/>
  <c r="S1577" i="7"/>
  <c r="S1578" i="7"/>
  <c r="S1579" i="7"/>
  <c r="S1580" i="7"/>
  <c r="S1581" i="7"/>
  <c r="S1582" i="7"/>
  <c r="S1583" i="7"/>
  <c r="S1584" i="7"/>
  <c r="S1585" i="7"/>
  <c r="S1586" i="7"/>
  <c r="S1587" i="7"/>
  <c r="S1588" i="7"/>
  <c r="S1589" i="7"/>
  <c r="S1590" i="7"/>
  <c r="S1591" i="7"/>
  <c r="S1592" i="7"/>
  <c r="S1593" i="7"/>
  <c r="S1594" i="7"/>
  <c r="S1595" i="7"/>
  <c r="S1596" i="7"/>
  <c r="S1597" i="7"/>
  <c r="S1598" i="7"/>
  <c r="S1599" i="7"/>
  <c r="S1600" i="7"/>
  <c r="S1601" i="7"/>
  <c r="S1602" i="7"/>
  <c r="S1603" i="7"/>
  <c r="S1604" i="7"/>
  <c r="S1605" i="7"/>
  <c r="S1606" i="7"/>
  <c r="S1607" i="7"/>
  <c r="S1608" i="7"/>
  <c r="S1609" i="7"/>
  <c r="S1610" i="7"/>
  <c r="S1611" i="7"/>
  <c r="S1612" i="7"/>
  <c r="S1613" i="7"/>
  <c r="S1614" i="7"/>
  <c r="S1615" i="7"/>
  <c r="S1616" i="7"/>
  <c r="S1617" i="7"/>
  <c r="S1618" i="7"/>
  <c r="S1619" i="7"/>
  <c r="S1620" i="7"/>
  <c r="S1621" i="7"/>
  <c r="S1622" i="7"/>
  <c r="S1623" i="7"/>
  <c r="S1624" i="7"/>
  <c r="S1625" i="7"/>
  <c r="S1626" i="7"/>
  <c r="S1627" i="7"/>
  <c r="S1628" i="7"/>
  <c r="S1629" i="7"/>
  <c r="S1630" i="7"/>
  <c r="S1631" i="7"/>
  <c r="S1632" i="7"/>
  <c r="S1633" i="7"/>
  <c r="S1634" i="7"/>
  <c r="S1635" i="7"/>
  <c r="S1636" i="7"/>
  <c r="S1637" i="7"/>
  <c r="S1638" i="7"/>
  <c r="S1639" i="7"/>
  <c r="S1640" i="7"/>
  <c r="S1641" i="7"/>
  <c r="S1642" i="7"/>
  <c r="S1643" i="7"/>
  <c r="S1644" i="7"/>
  <c r="S1645" i="7"/>
  <c r="S1646" i="7"/>
  <c r="S1647" i="7"/>
  <c r="S1648" i="7"/>
  <c r="S1649" i="7"/>
  <c r="S1650" i="7"/>
  <c r="S1651" i="7"/>
  <c r="S1652" i="7"/>
  <c r="S1653" i="7"/>
  <c r="S1654" i="7"/>
  <c r="S1655" i="7"/>
  <c r="S1656" i="7"/>
  <c r="S1657" i="7"/>
  <c r="S1658" i="7"/>
  <c r="S1659" i="7"/>
  <c r="S1660" i="7"/>
  <c r="S1661" i="7"/>
  <c r="S1662" i="7"/>
  <c r="S1663" i="7"/>
  <c r="S1664" i="7"/>
  <c r="S1665" i="7"/>
  <c r="S1666" i="7"/>
  <c r="S1667" i="7"/>
  <c r="S1668" i="7"/>
  <c r="S1669" i="7"/>
  <c r="S1670" i="7"/>
  <c r="S1671" i="7"/>
  <c r="S1672" i="7"/>
  <c r="S1673" i="7"/>
  <c r="S1674" i="7"/>
  <c r="S1675" i="7"/>
  <c r="S1676" i="7"/>
  <c r="S1677" i="7"/>
  <c r="S1678" i="7"/>
  <c r="S1679" i="7"/>
  <c r="S1680" i="7"/>
  <c r="S1681" i="7"/>
  <c r="S1682" i="7"/>
  <c r="S1683" i="7"/>
  <c r="S1684" i="7"/>
  <c r="S1685" i="7"/>
  <c r="S1686" i="7"/>
  <c r="S1687" i="7"/>
  <c r="S1688" i="7"/>
  <c r="S1689" i="7"/>
  <c r="S1690" i="7"/>
  <c r="S1691" i="7"/>
  <c r="S1692" i="7"/>
  <c r="S1693" i="7"/>
  <c r="S1694" i="7"/>
  <c r="S1695" i="7"/>
  <c r="S1696" i="7"/>
  <c r="S1697" i="7"/>
  <c r="S1698" i="7"/>
  <c r="S1699" i="7"/>
  <c r="S1700" i="7"/>
  <c r="S1701" i="7"/>
  <c r="S1702" i="7"/>
  <c r="S1703" i="7"/>
  <c r="S1704" i="7"/>
  <c r="S1705" i="7"/>
  <c r="S1706" i="7"/>
  <c r="S1707" i="7"/>
  <c r="S1708" i="7"/>
  <c r="S1709" i="7"/>
  <c r="S1710" i="7"/>
  <c r="S1711" i="7"/>
  <c r="S1712" i="7"/>
  <c r="S1713" i="7"/>
  <c r="S1714" i="7"/>
  <c r="S1715" i="7"/>
  <c r="S1716" i="7"/>
  <c r="S1717" i="7"/>
  <c r="S1718" i="7"/>
  <c r="S1719" i="7"/>
  <c r="S1720" i="7"/>
  <c r="S1721" i="7"/>
  <c r="S1722" i="7"/>
  <c r="S1723" i="7"/>
  <c r="S1724" i="7"/>
  <c r="S1725" i="7"/>
  <c r="S1726" i="7"/>
  <c r="S1727" i="7"/>
  <c r="S1728" i="7"/>
  <c r="S1729" i="7"/>
  <c r="S1730" i="7"/>
  <c r="S1731" i="7"/>
  <c r="S1732" i="7"/>
  <c r="S1733" i="7"/>
  <c r="S1734" i="7"/>
  <c r="S1735" i="7"/>
  <c r="S1736" i="7"/>
  <c r="S1737" i="7"/>
  <c r="S1738" i="7"/>
  <c r="S1739" i="7"/>
  <c r="S1740" i="7"/>
  <c r="S1741" i="7"/>
  <c r="S1742" i="7"/>
  <c r="S1743" i="7"/>
  <c r="S1744" i="7"/>
  <c r="S1745" i="7"/>
  <c r="S1746" i="7"/>
  <c r="S1747" i="7"/>
  <c r="S1748" i="7"/>
  <c r="S1749" i="7"/>
  <c r="S1750" i="7"/>
  <c r="S1751" i="7"/>
  <c r="S1752" i="7"/>
  <c r="S1753" i="7"/>
  <c r="S1754" i="7"/>
  <c r="S1755" i="7"/>
  <c r="S1756" i="7"/>
  <c r="S1757" i="7"/>
  <c r="S1758" i="7"/>
  <c r="S1759" i="7"/>
  <c r="S1760" i="7"/>
  <c r="S1761" i="7"/>
  <c r="S1762" i="7"/>
  <c r="S1763" i="7"/>
  <c r="S1764" i="7"/>
  <c r="S1765" i="7"/>
  <c r="S1766" i="7"/>
  <c r="S1767" i="7"/>
  <c r="S1768" i="7"/>
  <c r="S1769" i="7"/>
  <c r="S1770" i="7"/>
  <c r="S1771" i="7"/>
  <c r="S1772" i="7"/>
  <c r="S1773" i="7"/>
  <c r="S1774" i="7"/>
  <c r="S1775" i="7"/>
  <c r="S1776" i="7"/>
  <c r="S1777" i="7"/>
  <c r="S1778" i="7"/>
  <c r="S1779" i="7"/>
  <c r="S1780" i="7"/>
  <c r="S1781" i="7"/>
  <c r="S1782" i="7"/>
  <c r="S1783" i="7"/>
  <c r="S1784" i="7"/>
  <c r="S1785" i="7"/>
  <c r="S1786" i="7"/>
  <c r="S1787" i="7"/>
  <c r="S1788" i="7"/>
  <c r="S1789" i="7"/>
  <c r="S1790" i="7"/>
  <c r="S1791" i="7"/>
  <c r="S1792" i="7"/>
  <c r="S1793" i="7"/>
  <c r="S1794" i="7"/>
  <c r="S1795" i="7"/>
  <c r="S1796" i="7"/>
  <c r="S1797" i="7"/>
  <c r="S1798" i="7"/>
  <c r="S1799" i="7"/>
  <c r="S1800" i="7"/>
  <c r="S1801" i="7"/>
  <c r="S1802" i="7"/>
  <c r="S1803" i="7"/>
  <c r="S1804" i="7"/>
  <c r="S1805" i="7"/>
  <c r="S1806" i="7"/>
  <c r="S1807" i="7"/>
  <c r="S1808" i="7"/>
  <c r="S1809" i="7"/>
  <c r="S1810" i="7"/>
  <c r="S1811" i="7"/>
  <c r="S1812" i="7"/>
  <c r="S1813" i="7"/>
  <c r="S1814" i="7"/>
  <c r="S1815" i="7"/>
  <c r="S1816" i="7"/>
  <c r="S1817" i="7"/>
  <c r="S1818" i="7"/>
  <c r="S1819" i="7"/>
  <c r="S1820" i="7"/>
  <c r="S1821" i="7"/>
  <c r="S1822" i="7"/>
  <c r="S1823" i="7"/>
  <c r="S1824" i="7"/>
  <c r="S1825" i="7"/>
  <c r="S1826" i="7"/>
  <c r="S1827" i="7"/>
  <c r="S1828" i="7"/>
  <c r="S1829" i="7"/>
  <c r="S1830" i="7"/>
  <c r="S1831" i="7"/>
  <c r="S1832" i="7"/>
  <c r="S1833" i="7"/>
  <c r="S1834" i="7"/>
  <c r="S1835" i="7"/>
  <c r="S1836" i="7"/>
  <c r="S1837" i="7"/>
  <c r="S1838" i="7"/>
  <c r="S1839" i="7"/>
  <c r="S1840" i="7"/>
  <c r="S1841" i="7"/>
  <c r="S1842" i="7"/>
  <c r="S1843" i="7"/>
  <c r="S1844" i="7"/>
  <c r="S1845" i="7"/>
  <c r="S1846" i="7"/>
  <c r="S1847" i="7"/>
  <c r="S1848" i="7"/>
  <c r="S1849" i="7"/>
  <c r="S1850" i="7"/>
  <c r="S1851" i="7"/>
  <c r="S1852" i="7"/>
  <c r="S1853" i="7"/>
  <c r="S1854" i="7"/>
  <c r="S1855" i="7"/>
  <c r="S1856" i="7"/>
  <c r="S1857" i="7"/>
  <c r="S1858" i="7"/>
  <c r="S1859" i="7"/>
  <c r="S1860" i="7"/>
  <c r="S1861" i="7"/>
  <c r="S1862" i="7"/>
  <c r="S1863" i="7"/>
  <c r="S1864" i="7"/>
  <c r="S1865" i="7"/>
  <c r="S1866" i="7"/>
  <c r="S1867" i="7"/>
  <c r="S1868" i="7"/>
  <c r="S1869" i="7"/>
  <c r="S1870" i="7"/>
  <c r="S1871" i="7"/>
  <c r="S1872" i="7"/>
  <c r="S1873" i="7"/>
  <c r="S1874" i="7"/>
  <c r="S1875" i="7"/>
  <c r="S1876" i="7"/>
  <c r="S1877" i="7"/>
  <c r="S1878" i="7"/>
  <c r="S1879" i="7"/>
  <c r="S1880" i="7"/>
  <c r="S1881" i="7"/>
  <c r="S1882" i="7"/>
  <c r="S1883" i="7"/>
  <c r="S1884" i="7"/>
  <c r="S1885" i="7"/>
  <c r="S1886" i="7"/>
  <c r="S1887" i="7"/>
  <c r="S1888" i="7"/>
  <c r="S1889" i="7"/>
  <c r="S1890" i="7"/>
  <c r="S1891" i="7"/>
  <c r="S1892" i="7"/>
  <c r="S1893" i="7"/>
  <c r="S1894" i="7"/>
  <c r="S1895" i="7"/>
  <c r="S1896" i="7"/>
  <c r="S1897" i="7"/>
  <c r="S1898" i="7"/>
  <c r="S1899" i="7"/>
  <c r="S1900" i="7"/>
  <c r="S1901" i="7"/>
  <c r="S1902" i="7"/>
  <c r="S1903" i="7"/>
  <c r="S1904" i="7"/>
  <c r="S1905" i="7"/>
  <c r="S1906" i="7"/>
  <c r="S1907" i="7"/>
  <c r="S1908" i="7"/>
  <c r="S1909" i="7"/>
  <c r="S1910" i="7"/>
  <c r="S1911" i="7"/>
  <c r="S1912" i="7"/>
  <c r="S1913" i="7"/>
  <c r="S1914" i="7"/>
  <c r="S1915" i="7"/>
  <c r="S1916" i="7"/>
  <c r="S1917" i="7"/>
  <c r="S1918" i="7"/>
  <c r="S1919" i="7"/>
  <c r="S1920" i="7"/>
  <c r="S1921" i="7"/>
  <c r="S1922" i="7"/>
  <c r="S1923" i="7"/>
  <c r="S1924" i="7"/>
  <c r="S1925" i="7"/>
  <c r="S1926" i="7"/>
  <c r="S1927" i="7"/>
  <c r="S1928" i="7"/>
  <c r="S1929" i="7"/>
  <c r="S1930" i="7"/>
  <c r="S1931" i="7"/>
  <c r="S1932" i="7"/>
  <c r="S1933" i="7"/>
  <c r="S1934" i="7"/>
  <c r="S1935" i="7"/>
  <c r="S1936" i="7"/>
  <c r="S1937" i="7"/>
  <c r="S1938" i="7"/>
  <c r="S1939" i="7"/>
  <c r="S1940" i="7"/>
  <c r="S1941" i="7"/>
  <c r="S1942" i="7"/>
  <c r="S1943" i="7"/>
  <c r="S1944" i="7"/>
  <c r="S1945" i="7"/>
  <c r="S1946" i="7"/>
  <c r="S1947" i="7"/>
  <c r="S1948" i="7"/>
  <c r="S1949" i="7"/>
  <c r="S1950" i="7"/>
  <c r="S1951" i="7"/>
  <c r="S1952" i="7"/>
  <c r="S1953" i="7"/>
  <c r="S1954" i="7"/>
  <c r="S1955" i="7"/>
  <c r="S1956" i="7"/>
  <c r="S1957" i="7"/>
  <c r="S1958" i="7"/>
  <c r="S1959" i="7"/>
  <c r="S1960" i="7"/>
  <c r="S1961" i="7"/>
  <c r="S1962" i="7"/>
  <c r="S1963" i="7"/>
  <c r="S1964" i="7"/>
  <c r="S1965" i="7"/>
  <c r="S1966" i="7"/>
  <c r="S1967" i="7"/>
  <c r="S1968" i="7"/>
  <c r="S1969" i="7"/>
  <c r="S1970" i="7"/>
  <c r="S1971" i="7"/>
  <c r="S1972" i="7"/>
  <c r="S1973" i="7"/>
  <c r="S1974" i="7"/>
  <c r="S1975" i="7"/>
  <c r="S1976" i="7"/>
  <c r="S1977" i="7"/>
  <c r="S1978" i="7"/>
  <c r="S1979" i="7"/>
  <c r="S1980" i="7"/>
  <c r="S1981" i="7"/>
  <c r="S1982" i="7"/>
  <c r="S1983" i="7"/>
  <c r="S1984" i="7"/>
  <c r="S1985" i="7"/>
  <c r="S1986" i="7"/>
  <c r="S1987" i="7"/>
  <c r="S1988" i="7"/>
  <c r="S1989" i="7"/>
  <c r="S1990" i="7"/>
  <c r="S1991" i="7"/>
  <c r="S1992" i="7"/>
  <c r="S1993" i="7"/>
  <c r="S1994" i="7"/>
  <c r="S1995" i="7"/>
  <c r="S1996" i="7"/>
  <c r="S1997" i="7"/>
  <c r="S1998" i="7"/>
  <c r="S1999" i="7"/>
  <c r="S2000" i="7"/>
  <c r="S2001" i="7"/>
  <c r="S2002" i="7"/>
  <c r="S2003" i="7"/>
  <c r="S2004" i="7"/>
  <c r="S2005" i="7"/>
  <c r="S2006" i="7"/>
  <c r="S2007" i="7"/>
  <c r="S2008" i="7"/>
  <c r="S2009" i="7"/>
  <c r="S2010" i="7"/>
  <c r="S2011" i="7"/>
  <c r="S2012" i="7"/>
  <c r="S2013" i="7"/>
  <c r="S2014" i="7"/>
  <c r="S2015" i="7"/>
  <c r="S2016" i="7"/>
  <c r="S2017" i="7"/>
  <c r="S2018" i="7"/>
  <c r="S2019" i="7"/>
  <c r="S2020" i="7"/>
  <c r="S2021" i="7"/>
  <c r="S2022" i="7"/>
  <c r="S2023" i="7"/>
  <c r="S2024" i="7"/>
  <c r="S2025" i="7"/>
  <c r="S2026" i="7"/>
  <c r="S2027" i="7"/>
  <c r="S2028" i="7"/>
  <c r="S2029" i="7"/>
  <c r="S2030" i="7"/>
  <c r="S2031" i="7"/>
  <c r="S2032" i="7"/>
  <c r="S2033" i="7"/>
  <c r="S2034" i="7"/>
  <c r="S2035" i="7"/>
  <c r="S2036" i="7"/>
  <c r="S2037" i="7"/>
  <c r="S2038" i="7"/>
  <c r="S2039" i="7"/>
  <c r="S2040" i="7"/>
  <c r="S2041" i="7"/>
  <c r="S2042" i="7"/>
  <c r="S2043" i="7"/>
  <c r="S2044" i="7"/>
  <c r="S2045" i="7"/>
  <c r="S2046" i="7"/>
  <c r="S2047" i="7"/>
  <c r="S2048" i="7"/>
  <c r="S2049" i="7"/>
  <c r="S2050" i="7"/>
  <c r="S2051" i="7"/>
  <c r="S2052" i="7"/>
  <c r="S2053" i="7"/>
  <c r="S2054" i="7"/>
  <c r="S2055" i="7"/>
  <c r="S2056" i="7"/>
  <c r="S2057" i="7"/>
  <c r="S2058" i="7"/>
  <c r="S2059" i="7"/>
  <c r="S2060" i="7"/>
  <c r="S2061" i="7"/>
  <c r="S2062" i="7"/>
  <c r="S2063" i="7"/>
  <c r="S2064" i="7"/>
  <c r="S2065" i="7"/>
  <c r="S2066" i="7"/>
  <c r="S2067" i="7"/>
  <c r="S2068" i="7"/>
  <c r="S2069" i="7"/>
  <c r="S2070" i="7"/>
  <c r="S2071" i="7"/>
  <c r="S2072" i="7"/>
  <c r="S2073" i="7"/>
  <c r="S2074" i="7"/>
  <c r="S2075" i="7"/>
  <c r="S2076" i="7"/>
  <c r="S2077" i="7"/>
  <c r="S2078" i="7"/>
  <c r="S2079" i="7"/>
  <c r="S2080" i="7"/>
  <c r="S2081" i="7"/>
  <c r="S2082" i="7"/>
  <c r="S2083" i="7"/>
  <c r="S2084" i="7"/>
  <c r="S2085" i="7"/>
  <c r="S2086" i="7"/>
  <c r="S2087" i="7"/>
  <c r="S2088" i="7"/>
  <c r="S2089" i="7"/>
  <c r="S2090" i="7"/>
  <c r="S2091" i="7"/>
  <c r="S2092" i="7"/>
  <c r="S2093" i="7"/>
  <c r="S2094" i="7"/>
  <c r="S2095" i="7"/>
  <c r="S2096" i="7"/>
  <c r="S2097" i="7"/>
  <c r="S2098" i="7"/>
  <c r="S2099" i="7"/>
  <c r="S2100" i="7"/>
  <c r="S2101" i="7"/>
  <c r="S2102" i="7"/>
  <c r="S2103" i="7"/>
  <c r="S2104" i="7"/>
  <c r="S2105" i="7"/>
  <c r="S2106" i="7"/>
  <c r="S2107" i="7"/>
  <c r="S2108" i="7"/>
  <c r="S2109" i="7"/>
  <c r="S2110" i="7"/>
  <c r="S2111" i="7"/>
  <c r="S2112" i="7"/>
  <c r="S2113" i="7"/>
  <c r="S2114" i="7"/>
  <c r="S2115" i="7"/>
  <c r="S2116" i="7"/>
  <c r="S2117" i="7"/>
  <c r="S2118" i="7"/>
  <c r="S2119" i="7"/>
  <c r="S2120" i="7"/>
  <c r="S2121" i="7"/>
  <c r="S2122" i="7"/>
  <c r="S2123" i="7"/>
  <c r="S2124" i="7"/>
  <c r="S2125" i="7"/>
  <c r="S2126" i="7"/>
  <c r="S2127" i="7"/>
  <c r="S2128" i="7"/>
  <c r="S2129" i="7"/>
  <c r="S2130" i="7"/>
  <c r="S2131" i="7"/>
  <c r="S2132" i="7"/>
  <c r="S2133" i="7"/>
  <c r="S2134" i="7"/>
  <c r="S2135" i="7"/>
  <c r="S2136" i="7"/>
  <c r="S2137" i="7"/>
  <c r="S2138" i="7"/>
  <c r="S2139" i="7"/>
  <c r="S2140" i="7"/>
  <c r="S2141" i="7"/>
  <c r="S2142" i="7"/>
  <c r="S2143" i="7"/>
  <c r="S2144" i="7"/>
  <c r="S2145" i="7"/>
  <c r="S2146" i="7"/>
  <c r="S2147" i="7"/>
  <c r="S2148" i="7"/>
  <c r="S2149" i="7"/>
  <c r="S2150" i="7"/>
  <c r="S2151" i="7"/>
  <c r="S2152" i="7"/>
  <c r="S2153" i="7"/>
  <c r="S2154" i="7"/>
  <c r="S2155" i="7"/>
  <c r="S2156" i="7"/>
  <c r="S2157" i="7"/>
  <c r="S2158" i="7"/>
  <c r="S2159" i="7"/>
  <c r="S2160" i="7"/>
  <c r="S2161" i="7"/>
  <c r="S2162" i="7"/>
  <c r="S2163" i="7"/>
  <c r="S2164" i="7"/>
  <c r="S2165" i="7"/>
  <c r="S2166" i="7"/>
  <c r="S2167" i="7"/>
  <c r="S2168" i="7"/>
  <c r="S2169" i="7"/>
  <c r="S2170" i="7"/>
  <c r="S2171" i="7"/>
  <c r="S2172" i="7"/>
  <c r="S2173" i="7"/>
  <c r="S2174" i="7"/>
  <c r="S2175" i="7"/>
  <c r="S2176" i="7"/>
  <c r="S2177" i="7"/>
  <c r="S2178" i="7"/>
  <c r="S2179" i="7"/>
  <c r="S2180" i="7"/>
  <c r="S2181" i="7"/>
  <c r="S2182" i="7"/>
  <c r="S2183" i="7"/>
  <c r="S2184" i="7"/>
  <c r="S2185" i="7"/>
  <c r="S2186" i="7"/>
  <c r="S2187" i="7"/>
  <c r="S2188" i="7"/>
  <c r="S2189" i="7"/>
  <c r="S2190" i="7"/>
  <c r="S2191" i="7"/>
  <c r="S2192" i="7"/>
  <c r="S2193" i="7"/>
  <c r="S2194" i="7"/>
  <c r="S2195" i="7"/>
  <c r="S2196" i="7"/>
  <c r="S2197" i="7"/>
  <c r="S2198" i="7"/>
  <c r="S2199" i="7"/>
  <c r="S2200" i="7"/>
  <c r="S2201" i="7"/>
  <c r="S2202" i="7"/>
  <c r="S2203" i="7"/>
  <c r="S2204" i="7"/>
  <c r="S2205" i="7"/>
  <c r="S2206" i="7"/>
  <c r="S2207" i="7"/>
  <c r="S2208" i="7"/>
  <c r="S2209" i="7"/>
  <c r="S2210" i="7"/>
  <c r="S2211" i="7"/>
  <c r="S2212" i="7"/>
  <c r="S2213" i="7"/>
  <c r="S2214" i="7"/>
  <c r="S2215" i="7"/>
  <c r="S2216" i="7"/>
  <c r="S2217" i="7"/>
  <c r="S2218" i="7"/>
  <c r="S2219" i="7"/>
  <c r="S2220" i="7"/>
  <c r="S2221" i="7"/>
  <c r="S2222" i="7"/>
  <c r="S2223" i="7"/>
  <c r="S2224" i="7"/>
  <c r="S2225" i="7"/>
  <c r="S2226" i="7"/>
  <c r="S2227" i="7"/>
  <c r="S2228" i="7"/>
  <c r="S2229" i="7"/>
  <c r="S2230" i="7"/>
  <c r="S2231" i="7"/>
  <c r="S2232" i="7"/>
  <c r="S2233" i="7"/>
  <c r="S2234" i="7"/>
  <c r="S2235" i="7"/>
  <c r="S2236" i="7"/>
  <c r="S2237" i="7"/>
  <c r="S2238" i="7"/>
  <c r="S2239" i="7"/>
  <c r="S2240" i="7"/>
  <c r="S2241" i="7"/>
  <c r="S2242" i="7"/>
  <c r="S2243" i="7"/>
  <c r="S2244" i="7"/>
  <c r="S2245" i="7"/>
  <c r="S2246" i="7"/>
  <c r="S2247" i="7"/>
  <c r="S2248" i="7"/>
  <c r="S2249" i="7"/>
  <c r="S2250" i="7"/>
  <c r="S2251" i="7"/>
  <c r="S2252" i="7"/>
  <c r="S2253" i="7"/>
  <c r="S2254" i="7"/>
  <c r="S2255" i="7"/>
  <c r="S2256" i="7"/>
  <c r="S2257" i="7"/>
  <c r="S2258" i="7"/>
  <c r="S2259" i="7"/>
  <c r="S2260" i="7"/>
  <c r="S2261" i="7"/>
  <c r="S2262" i="7"/>
  <c r="S2263" i="7"/>
  <c r="S2264" i="7"/>
  <c r="S2265" i="7"/>
  <c r="S2266" i="7"/>
  <c r="S2267" i="7"/>
  <c r="S2268" i="7"/>
  <c r="S2269" i="7"/>
  <c r="S2270" i="7"/>
  <c r="S2271" i="7"/>
  <c r="S2272" i="7"/>
  <c r="S2273" i="7"/>
  <c r="S2274" i="7"/>
  <c r="S2275" i="7"/>
  <c r="S2276" i="7"/>
  <c r="S2277" i="7"/>
  <c r="S2278" i="7"/>
  <c r="S2279" i="7"/>
  <c r="S2280" i="7"/>
  <c r="S2281" i="7"/>
  <c r="S2282" i="7"/>
  <c r="S2283" i="7"/>
  <c r="S2284" i="7"/>
  <c r="S2285" i="7"/>
  <c r="S2286" i="7"/>
  <c r="S2287" i="7"/>
  <c r="S2288" i="7"/>
  <c r="S2289" i="7"/>
  <c r="S2290" i="7"/>
  <c r="S2291" i="7"/>
  <c r="S2292" i="7"/>
  <c r="S2293" i="7"/>
  <c r="S2294" i="7"/>
  <c r="S2295" i="7"/>
  <c r="S2296" i="7"/>
  <c r="S2297" i="7"/>
  <c r="S2298" i="7"/>
  <c r="S2299" i="7"/>
  <c r="S2300" i="7"/>
  <c r="S2301" i="7"/>
  <c r="S2302" i="7"/>
  <c r="S2303" i="7"/>
  <c r="S2304" i="7"/>
  <c r="S2305" i="7"/>
  <c r="S2306" i="7"/>
  <c r="S2307" i="7"/>
  <c r="S2308" i="7"/>
  <c r="S2309" i="7"/>
  <c r="S2310" i="7"/>
  <c r="S2311" i="7"/>
  <c r="S2312" i="7"/>
  <c r="S2313" i="7"/>
  <c r="S2314" i="7"/>
  <c r="S2315" i="7"/>
  <c r="S2316" i="7"/>
  <c r="S2317" i="7"/>
  <c r="S2318" i="7"/>
  <c r="S2319" i="7"/>
  <c r="S2320" i="7"/>
  <c r="S2321" i="7"/>
  <c r="S2322" i="7"/>
  <c r="S2323" i="7"/>
  <c r="S2324" i="7"/>
  <c r="S2325" i="7"/>
  <c r="S2326" i="7"/>
  <c r="S2327" i="7"/>
  <c r="S2328" i="7"/>
  <c r="S2329" i="7"/>
  <c r="S2330" i="7"/>
  <c r="S2331" i="7"/>
  <c r="S2332" i="7"/>
  <c r="S2333" i="7"/>
  <c r="S2334" i="7"/>
  <c r="S2335" i="7"/>
  <c r="S2336" i="7"/>
  <c r="S2337" i="7"/>
  <c r="S2338" i="7"/>
  <c r="S2339" i="7"/>
  <c r="S2340" i="7"/>
  <c r="S2341" i="7"/>
  <c r="S2342" i="7"/>
  <c r="S2343" i="7"/>
  <c r="S2344" i="7"/>
  <c r="S2345" i="7"/>
  <c r="S2346" i="7"/>
  <c r="S2347" i="7"/>
  <c r="S2348" i="7"/>
  <c r="S2349" i="7"/>
  <c r="S2350" i="7"/>
  <c r="S2351" i="7"/>
  <c r="S2352" i="7"/>
  <c r="S2353" i="7"/>
  <c r="S2354" i="7"/>
  <c r="S2355" i="7"/>
  <c r="S2356" i="7"/>
  <c r="S2357" i="7"/>
  <c r="S2358" i="7"/>
  <c r="S2359" i="7"/>
  <c r="S2360" i="7"/>
  <c r="S2361" i="7"/>
  <c r="S2362" i="7"/>
  <c r="S2363" i="7"/>
  <c r="S2364" i="7"/>
  <c r="S2365" i="7"/>
  <c r="S2366" i="7"/>
  <c r="S2367" i="7"/>
  <c r="S2368" i="7"/>
  <c r="S2369" i="7"/>
  <c r="S2370" i="7"/>
  <c r="S2371" i="7"/>
  <c r="S2372" i="7"/>
  <c r="S2373" i="7"/>
  <c r="S2374" i="7"/>
  <c r="S2375" i="7"/>
  <c r="S2376" i="7"/>
  <c r="S2377" i="7"/>
  <c r="S2378" i="7"/>
  <c r="S2379" i="7"/>
  <c r="S2380" i="7"/>
  <c r="S2381" i="7"/>
  <c r="S2382" i="7"/>
  <c r="S2383" i="7"/>
  <c r="S2384" i="7"/>
  <c r="S2385" i="7"/>
  <c r="S2386" i="7"/>
  <c r="S2387" i="7"/>
  <c r="S2388" i="7"/>
  <c r="S2389" i="7"/>
  <c r="S2390" i="7"/>
  <c r="S2391" i="7"/>
  <c r="S2392" i="7"/>
  <c r="S2393" i="7"/>
  <c r="S2394" i="7"/>
  <c r="S2395" i="7"/>
  <c r="S2396" i="7"/>
  <c r="S2397" i="7"/>
  <c r="S2398" i="7"/>
  <c r="S2399" i="7"/>
  <c r="S2400" i="7"/>
  <c r="S2401" i="7"/>
  <c r="S2402" i="7"/>
  <c r="S2403" i="7"/>
  <c r="S2404" i="7"/>
  <c r="S2405" i="7"/>
  <c r="S2406" i="7"/>
  <c r="S2407" i="7"/>
  <c r="S2408" i="7"/>
  <c r="S2409" i="7"/>
  <c r="S2410" i="7"/>
  <c r="S2411" i="7"/>
  <c r="S2412" i="7"/>
  <c r="S2413" i="7"/>
  <c r="S2414" i="7"/>
  <c r="S2415" i="7"/>
  <c r="S2416" i="7"/>
  <c r="S2417" i="7"/>
  <c r="S2418" i="7"/>
  <c r="S2419" i="7"/>
  <c r="S2420" i="7"/>
  <c r="S2421" i="7"/>
  <c r="S2422" i="7"/>
  <c r="S2423" i="7"/>
  <c r="S2424" i="7"/>
  <c r="S2425" i="7"/>
  <c r="S2426" i="7"/>
  <c r="S2427" i="7"/>
  <c r="S2428" i="7"/>
  <c r="S2429" i="7"/>
  <c r="S2430" i="7"/>
  <c r="S2431" i="7"/>
  <c r="S2432" i="7"/>
  <c r="S2433" i="7"/>
  <c r="S2434" i="7"/>
  <c r="S2435" i="7"/>
  <c r="S2436" i="7"/>
  <c r="S2437" i="7"/>
  <c r="S2438" i="7"/>
  <c r="S2439" i="7"/>
  <c r="S2440" i="7"/>
  <c r="S2441" i="7"/>
  <c r="S2442" i="7"/>
  <c r="S2443" i="7"/>
  <c r="S2444" i="7"/>
  <c r="S2445" i="7"/>
  <c r="S2446" i="7"/>
  <c r="S2447" i="7"/>
  <c r="S2448" i="7"/>
  <c r="S2449" i="7"/>
  <c r="S2450" i="7"/>
  <c r="S2451" i="7"/>
  <c r="S2452" i="7"/>
  <c r="S2453" i="7"/>
  <c r="S2454" i="7"/>
  <c r="S2455" i="7"/>
  <c r="S2456" i="7"/>
  <c r="S2457" i="7"/>
  <c r="S2458" i="7"/>
  <c r="S2459" i="7"/>
  <c r="S2460" i="7"/>
  <c r="S2461" i="7"/>
  <c r="S2462" i="7"/>
  <c r="S2463" i="7"/>
  <c r="S2464" i="7"/>
  <c r="S2465" i="7"/>
  <c r="S2466" i="7"/>
  <c r="S2467" i="7"/>
  <c r="S2468" i="7"/>
  <c r="S2469" i="7"/>
  <c r="S2470" i="7"/>
  <c r="S2471" i="7"/>
  <c r="S2472" i="7"/>
  <c r="S2473" i="7"/>
  <c r="S2474" i="7"/>
  <c r="S2475" i="7"/>
  <c r="S2476" i="7"/>
  <c r="S2477" i="7"/>
  <c r="S2478" i="7"/>
  <c r="S2479" i="7"/>
  <c r="S2480" i="7"/>
  <c r="S2481" i="7"/>
  <c r="S2482" i="7"/>
  <c r="S2483" i="7"/>
  <c r="S2484" i="7"/>
  <c r="S2485" i="7"/>
  <c r="S2486" i="7"/>
  <c r="S2487" i="7"/>
  <c r="S2488" i="7"/>
  <c r="S2489" i="7"/>
  <c r="S2490" i="7"/>
  <c r="S2491" i="7"/>
  <c r="S2492" i="7"/>
  <c r="S2493" i="7"/>
  <c r="S2494" i="7"/>
  <c r="S2495" i="7"/>
  <c r="S2496" i="7"/>
  <c r="S2497" i="7"/>
  <c r="S2498" i="7"/>
  <c r="S2499" i="7"/>
  <c r="S2500" i="7"/>
  <c r="S2501" i="7"/>
  <c r="S2502" i="7"/>
  <c r="S2503" i="7"/>
  <c r="S2504" i="7"/>
  <c r="S2505" i="7"/>
  <c r="S2506" i="7"/>
  <c r="S2507" i="7"/>
  <c r="S2508" i="7"/>
  <c r="S2509" i="7"/>
  <c r="S2510" i="7"/>
  <c r="S2511" i="7"/>
  <c r="S2512" i="7"/>
  <c r="S2513" i="7"/>
  <c r="S2514" i="7"/>
  <c r="S2515" i="7"/>
  <c r="S2516" i="7"/>
  <c r="S2517" i="7"/>
  <c r="S2518" i="7"/>
  <c r="S2519" i="7"/>
  <c r="S2520" i="7"/>
  <c r="S2521" i="7"/>
  <c r="S2522" i="7"/>
  <c r="S2523" i="7"/>
  <c r="S2524" i="7"/>
  <c r="S2525" i="7"/>
  <c r="S2526" i="7"/>
  <c r="S2527" i="7"/>
  <c r="S2528" i="7"/>
  <c r="S2529" i="7"/>
  <c r="S2530" i="7"/>
  <c r="S2531" i="7"/>
  <c r="S2532" i="7"/>
  <c r="S2533" i="7"/>
  <c r="S2534" i="7"/>
  <c r="S2535" i="7"/>
  <c r="S2536" i="7"/>
  <c r="S2537" i="7"/>
  <c r="S2538" i="7"/>
  <c r="S2539" i="7"/>
  <c r="S2540" i="7"/>
  <c r="S2541" i="7"/>
  <c r="S2542" i="7"/>
  <c r="S2543" i="7"/>
  <c r="S2544" i="7"/>
  <c r="S2545" i="7"/>
  <c r="S2546" i="7"/>
  <c r="S2547" i="7"/>
  <c r="S2548" i="7"/>
  <c r="S2549" i="7"/>
  <c r="S2550" i="7"/>
  <c r="S2551" i="7"/>
  <c r="S2552" i="7"/>
  <c r="S2553" i="7"/>
  <c r="S2554" i="7"/>
  <c r="S2555" i="7"/>
  <c r="S2556" i="7"/>
  <c r="S2557" i="7"/>
  <c r="S2558" i="7"/>
  <c r="S2559" i="7"/>
  <c r="S2560" i="7"/>
  <c r="S2561" i="7"/>
  <c r="S2562" i="7"/>
  <c r="S2563" i="7"/>
  <c r="S2564" i="7"/>
  <c r="S2565" i="7"/>
  <c r="S2566" i="7"/>
  <c r="S2567" i="7"/>
  <c r="S2568" i="7"/>
  <c r="S2569" i="7"/>
  <c r="S2570" i="7"/>
  <c r="S2571" i="7"/>
  <c r="S2572" i="7"/>
  <c r="S2573" i="7"/>
  <c r="S2574" i="7"/>
  <c r="S2575" i="7"/>
  <c r="S2576" i="7"/>
  <c r="S2577" i="7"/>
  <c r="S2578" i="7"/>
  <c r="S2579" i="7"/>
  <c r="S2580" i="7"/>
  <c r="S2581" i="7"/>
  <c r="S2582" i="7"/>
  <c r="S2583" i="7"/>
  <c r="S2584" i="7"/>
  <c r="S2585" i="7"/>
  <c r="S2586" i="7"/>
  <c r="S2587" i="7"/>
  <c r="S2588" i="7"/>
  <c r="S2589" i="7"/>
  <c r="S2590" i="7"/>
  <c r="S2591" i="7"/>
  <c r="S2592" i="7"/>
  <c r="S2593" i="7"/>
  <c r="S2594" i="7"/>
  <c r="S2595" i="7"/>
  <c r="S2596" i="7"/>
  <c r="S2597" i="7"/>
  <c r="S2598" i="7"/>
  <c r="S2599" i="7"/>
  <c r="S2600" i="7"/>
  <c r="S2601" i="7"/>
  <c r="S2602" i="7"/>
  <c r="S2603" i="7"/>
  <c r="S2604" i="7"/>
  <c r="S2605" i="7"/>
  <c r="S2606" i="7"/>
  <c r="S2607" i="7"/>
  <c r="S2608" i="7"/>
  <c r="S2609" i="7"/>
  <c r="S2610" i="7"/>
  <c r="S2611" i="7"/>
  <c r="S2612" i="7"/>
  <c r="S2613" i="7"/>
  <c r="S2614" i="7"/>
  <c r="S2615" i="7"/>
  <c r="S2616" i="7"/>
  <c r="S2617" i="7"/>
  <c r="S2618" i="7"/>
  <c r="S2619" i="7"/>
  <c r="S2620" i="7"/>
  <c r="S2621" i="7"/>
  <c r="S2622" i="7"/>
  <c r="S2623" i="7"/>
  <c r="S2624" i="7"/>
  <c r="S2625" i="7"/>
  <c r="S2626" i="7"/>
  <c r="S2627" i="7"/>
  <c r="S2628" i="7"/>
  <c r="S2629" i="7"/>
  <c r="S2630" i="7"/>
  <c r="S2631" i="7"/>
  <c r="S2632" i="7"/>
  <c r="S2633" i="7"/>
  <c r="S2634" i="7"/>
  <c r="S2635" i="7"/>
  <c r="S2636" i="7"/>
  <c r="S2637" i="7"/>
  <c r="S2638" i="7"/>
  <c r="S2639" i="7"/>
  <c r="S2640" i="7"/>
  <c r="S2641" i="7"/>
  <c r="S2642" i="7"/>
  <c r="S2643" i="7"/>
  <c r="S2644" i="7"/>
  <c r="S2645" i="7"/>
  <c r="S2646" i="7"/>
  <c r="S2647" i="7"/>
  <c r="S2648" i="7"/>
  <c r="S2649" i="7"/>
  <c r="S2650" i="7"/>
  <c r="S2651" i="7"/>
  <c r="S2652" i="7"/>
  <c r="S2653" i="7"/>
  <c r="S2654" i="7"/>
  <c r="S2655" i="7"/>
  <c r="S2656" i="7"/>
  <c r="S2657" i="7"/>
  <c r="S2658" i="7"/>
  <c r="S2659" i="7"/>
  <c r="S2660" i="7"/>
  <c r="S2661" i="7"/>
  <c r="S2662" i="7"/>
  <c r="S2663" i="7"/>
  <c r="S2664" i="7"/>
  <c r="S2665" i="7"/>
  <c r="S2666" i="7"/>
  <c r="S2667" i="7"/>
  <c r="S2668" i="7"/>
  <c r="S2669" i="7"/>
  <c r="S2670" i="7"/>
  <c r="S2671" i="7"/>
  <c r="S2672" i="7"/>
  <c r="S2673" i="7"/>
  <c r="S2674" i="7"/>
  <c r="S2675" i="7"/>
  <c r="S2676" i="7"/>
  <c r="S2677" i="7"/>
  <c r="S2678" i="7"/>
  <c r="S2679" i="7"/>
  <c r="S2680" i="7"/>
  <c r="S2681" i="7"/>
  <c r="S2682" i="7"/>
  <c r="S2683" i="7"/>
  <c r="S2684" i="7"/>
  <c r="S2685" i="7"/>
  <c r="S2686" i="7"/>
  <c r="S2687" i="7"/>
  <c r="S2688" i="7"/>
  <c r="S2689" i="7"/>
  <c r="S2690" i="7"/>
  <c r="S2691" i="7"/>
  <c r="S2692" i="7"/>
  <c r="S2693" i="7"/>
  <c r="S2694" i="7"/>
  <c r="S2695" i="7"/>
  <c r="S2696" i="7"/>
  <c r="S2697" i="7"/>
  <c r="S2698" i="7"/>
  <c r="S2699" i="7"/>
  <c r="S2700" i="7"/>
  <c r="S2701" i="7"/>
  <c r="S2702" i="7"/>
  <c r="S2703" i="7"/>
  <c r="S2704" i="7"/>
  <c r="S2705" i="7"/>
  <c r="S2706" i="7"/>
  <c r="S2707" i="7"/>
  <c r="S2708" i="7"/>
  <c r="S2709" i="7"/>
  <c r="S2710" i="7"/>
  <c r="S2711" i="7"/>
  <c r="S2712" i="7"/>
  <c r="S2713" i="7"/>
  <c r="S2714" i="7"/>
  <c r="S2715" i="7"/>
  <c r="S2716" i="7"/>
  <c r="S2717" i="7"/>
  <c r="S2718" i="7"/>
  <c r="S2719" i="7"/>
  <c r="S2720" i="7"/>
  <c r="S2721" i="7"/>
  <c r="S2722" i="7"/>
  <c r="S2723" i="7"/>
  <c r="S2724" i="7"/>
  <c r="S2725" i="7"/>
  <c r="S2726" i="7"/>
  <c r="S2727" i="7"/>
  <c r="S2728" i="7"/>
  <c r="S2729" i="7"/>
  <c r="S2730" i="7"/>
  <c r="S2731" i="7"/>
  <c r="S2732" i="7"/>
  <c r="S2733" i="7"/>
  <c r="S2734" i="7"/>
  <c r="S2735" i="7"/>
  <c r="S2736" i="7"/>
  <c r="S2737" i="7"/>
  <c r="S2738" i="7"/>
  <c r="S2739" i="7"/>
  <c r="S2740" i="7"/>
  <c r="S2741" i="7"/>
  <c r="S2742" i="7"/>
  <c r="S2743" i="7"/>
  <c r="S2744" i="7"/>
  <c r="S2745" i="7"/>
  <c r="S2746" i="7"/>
  <c r="S2747" i="7"/>
  <c r="S2748" i="7"/>
  <c r="S2749" i="7"/>
  <c r="S2750" i="7"/>
  <c r="S2751" i="7"/>
  <c r="S2752" i="7"/>
  <c r="S2753" i="7"/>
  <c r="S2754" i="7"/>
  <c r="S2755" i="7"/>
  <c r="S2756" i="7"/>
  <c r="S2757" i="7"/>
  <c r="S2758" i="7"/>
  <c r="S2759" i="7"/>
  <c r="S2760" i="7"/>
  <c r="S2761" i="7"/>
  <c r="S2762" i="7"/>
  <c r="S2763" i="7"/>
  <c r="S2764" i="7"/>
  <c r="S2765" i="7"/>
  <c r="S2766" i="7"/>
  <c r="S2767" i="7"/>
  <c r="S2768" i="7"/>
  <c r="S2769" i="7"/>
  <c r="S2770" i="7"/>
  <c r="S2771" i="7"/>
  <c r="S2772" i="7"/>
  <c r="S2773" i="7"/>
  <c r="S2774" i="7"/>
  <c r="S2775" i="7"/>
  <c r="S2776" i="7"/>
  <c r="S2777" i="7"/>
  <c r="S2778" i="7"/>
  <c r="S2779" i="7"/>
  <c r="S2780" i="7"/>
  <c r="S2781" i="7"/>
  <c r="S2782" i="7"/>
  <c r="S2783" i="7"/>
  <c r="S2784" i="7"/>
  <c r="S2785" i="7"/>
  <c r="S2786" i="7"/>
  <c r="S2787" i="7"/>
  <c r="S2788" i="7"/>
  <c r="S2789" i="7"/>
  <c r="S2790" i="7"/>
  <c r="S2791" i="7"/>
  <c r="S2792" i="7"/>
  <c r="S2793" i="7"/>
  <c r="S2794" i="7"/>
  <c r="S2795" i="7"/>
  <c r="S2796" i="7"/>
  <c r="S2797" i="7"/>
  <c r="S2798" i="7"/>
  <c r="S2799" i="7"/>
  <c r="S2800" i="7"/>
  <c r="S2801" i="7"/>
  <c r="S2802" i="7"/>
  <c r="S2803" i="7"/>
  <c r="S2804" i="7"/>
  <c r="S2805" i="7"/>
  <c r="S2806" i="7"/>
  <c r="S2807" i="7"/>
  <c r="S2808" i="7"/>
  <c r="S2809" i="7"/>
  <c r="S2810" i="7"/>
  <c r="S2811" i="7"/>
  <c r="S2812" i="7"/>
  <c r="S2813" i="7"/>
  <c r="S2814" i="7"/>
  <c r="S2815" i="7"/>
  <c r="S2816" i="7"/>
  <c r="S2817" i="7"/>
  <c r="S2818" i="7"/>
  <c r="S2819" i="7"/>
  <c r="S2820" i="7"/>
  <c r="S2821" i="7"/>
  <c r="S2822" i="7"/>
  <c r="S2823" i="7"/>
  <c r="S2824" i="7"/>
  <c r="S2825" i="7"/>
  <c r="S2826" i="7"/>
  <c r="S2827" i="7"/>
  <c r="S2828" i="7"/>
  <c r="S2829" i="7"/>
  <c r="S2830" i="7"/>
  <c r="S2831" i="7"/>
  <c r="S2832" i="7"/>
  <c r="S2833" i="7"/>
  <c r="S2834" i="7"/>
  <c r="S2835" i="7"/>
  <c r="S2836" i="7"/>
  <c r="S2837" i="7"/>
  <c r="S2838" i="7"/>
  <c r="S2839" i="7"/>
  <c r="S2840" i="7"/>
  <c r="S2841" i="7"/>
  <c r="S2842" i="7"/>
  <c r="S2843" i="7"/>
  <c r="S2844" i="7"/>
  <c r="S2845" i="7"/>
  <c r="S2846" i="7"/>
  <c r="S2847" i="7"/>
  <c r="S2848" i="7"/>
  <c r="S2849" i="7"/>
  <c r="S2850" i="7"/>
  <c r="S2851" i="7"/>
  <c r="S2852" i="7"/>
  <c r="S2853" i="7"/>
  <c r="S2854" i="7"/>
  <c r="S2855" i="7"/>
  <c r="S2856" i="7"/>
  <c r="S2857" i="7"/>
  <c r="S2858" i="7"/>
  <c r="S2859" i="7"/>
  <c r="S2860" i="7"/>
  <c r="S2861" i="7"/>
  <c r="S2862" i="7"/>
  <c r="S2863" i="7"/>
  <c r="S2864" i="7"/>
  <c r="S2865" i="7"/>
  <c r="S2866" i="7"/>
  <c r="S2867" i="7"/>
  <c r="S2868" i="7"/>
  <c r="S2869" i="7"/>
  <c r="S2870" i="7"/>
  <c r="S2871" i="7"/>
  <c r="S2872" i="7"/>
  <c r="S2873" i="7"/>
  <c r="S2874" i="7"/>
  <c r="S2875" i="7"/>
  <c r="S2876" i="7"/>
  <c r="S2877" i="7"/>
  <c r="S2878" i="7"/>
  <c r="S2879" i="7"/>
  <c r="S2880" i="7"/>
  <c r="S2881" i="7"/>
  <c r="S2882" i="7"/>
  <c r="S2883" i="7"/>
  <c r="S2884" i="7"/>
  <c r="S2885" i="7"/>
  <c r="S2886" i="7"/>
  <c r="S2887" i="7"/>
  <c r="S2888" i="7"/>
  <c r="S2889" i="7"/>
  <c r="S2890" i="7"/>
  <c r="S2891" i="7"/>
  <c r="S2892" i="7"/>
  <c r="S2893" i="7"/>
  <c r="S2894" i="7"/>
  <c r="S2895" i="7"/>
  <c r="S2896" i="7"/>
  <c r="S2897" i="7"/>
  <c r="S2898" i="7"/>
  <c r="S2899" i="7"/>
  <c r="S2900" i="7"/>
  <c r="S2901" i="7"/>
  <c r="S2902" i="7"/>
  <c r="S2903" i="7"/>
  <c r="S2904" i="7"/>
  <c r="S2905" i="7"/>
  <c r="S2906" i="7"/>
  <c r="S2907" i="7"/>
  <c r="S2908" i="7"/>
  <c r="S2909" i="7"/>
  <c r="S2910" i="7"/>
  <c r="S2911" i="7"/>
  <c r="S2912" i="7"/>
  <c r="S2913" i="7"/>
  <c r="S2914" i="7"/>
  <c r="S2915" i="7"/>
  <c r="S2916" i="7"/>
  <c r="S2917" i="7"/>
  <c r="S2918" i="7"/>
  <c r="S2919" i="7"/>
  <c r="S2920" i="7"/>
  <c r="S2921" i="7"/>
  <c r="S2922" i="7"/>
  <c r="S2923" i="7"/>
  <c r="S2924" i="7"/>
  <c r="S2925" i="7"/>
  <c r="S2926" i="7"/>
  <c r="S2927" i="7"/>
  <c r="S2928" i="7"/>
  <c r="S2929" i="7"/>
  <c r="S2930" i="7"/>
  <c r="S2931" i="7"/>
  <c r="S2932" i="7"/>
  <c r="S2933" i="7"/>
  <c r="S2934" i="7"/>
  <c r="S2935" i="7"/>
  <c r="S2936" i="7"/>
  <c r="S2937" i="7"/>
  <c r="S2938" i="7"/>
  <c r="S2939" i="7"/>
  <c r="S2940" i="7"/>
  <c r="S2941" i="7"/>
  <c r="S2942" i="7"/>
  <c r="S2943" i="7"/>
  <c r="S2944" i="7"/>
  <c r="S2945" i="7"/>
  <c r="S2946" i="7"/>
  <c r="S2947" i="7"/>
  <c r="S2948" i="7"/>
  <c r="S2949" i="7"/>
  <c r="S2950" i="7"/>
  <c r="S2951" i="7"/>
  <c r="S2952" i="7"/>
  <c r="S2953" i="7"/>
  <c r="S2954" i="7"/>
  <c r="S2955" i="7"/>
  <c r="S2956" i="7"/>
  <c r="S2957" i="7"/>
  <c r="S2958" i="7"/>
  <c r="S2959" i="7"/>
  <c r="S2960" i="7"/>
  <c r="S2961" i="7"/>
  <c r="S2962" i="7"/>
  <c r="S2963" i="7"/>
  <c r="S2964" i="7"/>
  <c r="S2965" i="7"/>
  <c r="S2966" i="7"/>
  <c r="S2967" i="7"/>
  <c r="S2968" i="7"/>
  <c r="S2969" i="7"/>
  <c r="S2970" i="7"/>
  <c r="S2971" i="7"/>
  <c r="S2972" i="7"/>
  <c r="S2973" i="7"/>
  <c r="S2974" i="7"/>
  <c r="S2975" i="7"/>
  <c r="S2976" i="7"/>
  <c r="S2977" i="7"/>
  <c r="S2978" i="7"/>
  <c r="S2979" i="7"/>
  <c r="S2980" i="7"/>
  <c r="S2981" i="7"/>
  <c r="S2982" i="7"/>
  <c r="S2983" i="7"/>
  <c r="S2984" i="7"/>
  <c r="S2985" i="7"/>
  <c r="S2986" i="7"/>
  <c r="S2987" i="7"/>
  <c r="S2988" i="7"/>
  <c r="S2989" i="7"/>
  <c r="S2990" i="7"/>
  <c r="S2991" i="7"/>
  <c r="S2992" i="7"/>
  <c r="S2993" i="7"/>
  <c r="S2994" i="7"/>
  <c r="S2995" i="7"/>
  <c r="S2996" i="7"/>
  <c r="S2997" i="7"/>
  <c r="S2998" i="7"/>
  <c r="S2999" i="7"/>
  <c r="S3000" i="7"/>
  <c r="S2" i="7"/>
  <c r="S3" i="3"/>
  <c r="S4" i="3"/>
  <c r="S5" i="3"/>
  <c r="S6" i="3"/>
  <c r="S7" i="3"/>
  <c r="S8" i="3"/>
  <c r="S9" i="3"/>
  <c r="S10" i="3"/>
  <c r="S11" i="3"/>
  <c r="S12" i="3"/>
  <c r="S13" i="3"/>
  <c r="S14" i="3"/>
  <c r="S15" i="3"/>
  <c r="S16" i="3"/>
  <c r="S17" i="3"/>
  <c r="S18" i="3"/>
  <c r="S19" i="3"/>
  <c r="S20" i="3"/>
  <c r="S21" i="3"/>
  <c r="S22" i="3"/>
  <c r="S23" i="3"/>
  <c r="S24" i="3"/>
  <c r="S25" i="3"/>
  <c r="S26" i="3"/>
  <c r="S27" i="3"/>
  <c r="S28" i="3"/>
  <c r="S29" i="3"/>
  <c r="S30" i="3"/>
  <c r="S31" i="3"/>
  <c r="S32" i="3"/>
  <c r="S33" i="3"/>
  <c r="S34" i="3"/>
  <c r="S35" i="3"/>
  <c r="S36" i="3"/>
  <c r="S37" i="3"/>
  <c r="S38" i="3"/>
  <c r="S39" i="3"/>
  <c r="S40" i="3"/>
  <c r="S41" i="3"/>
  <c r="S42" i="3"/>
  <c r="S43" i="3"/>
  <c r="S44" i="3"/>
  <c r="S45" i="3"/>
  <c r="S46" i="3"/>
  <c r="S47" i="3"/>
  <c r="S48" i="3"/>
  <c r="S49" i="3"/>
  <c r="S50" i="3"/>
  <c r="S51" i="3"/>
  <c r="S52" i="3"/>
  <c r="S53" i="3"/>
  <c r="S54" i="3"/>
  <c r="S55" i="3"/>
  <c r="S56" i="3"/>
  <c r="S57" i="3"/>
  <c r="S58" i="3"/>
  <c r="S59" i="3"/>
  <c r="S60" i="3"/>
  <c r="S61" i="3"/>
  <c r="S62" i="3"/>
  <c r="S63" i="3"/>
  <c r="S64" i="3"/>
  <c r="S65" i="3"/>
  <c r="S66" i="3"/>
  <c r="S67" i="3"/>
  <c r="S68" i="3"/>
  <c r="S69" i="3"/>
  <c r="S70" i="3"/>
  <c r="S71" i="3"/>
  <c r="S72" i="3"/>
  <c r="S73" i="3"/>
  <c r="S74" i="3"/>
  <c r="S75" i="3"/>
  <c r="S76" i="3"/>
  <c r="S77" i="3"/>
  <c r="S78" i="3"/>
  <c r="S79" i="3"/>
  <c r="S80" i="3"/>
  <c r="S81" i="3"/>
  <c r="S82" i="3"/>
  <c r="S83" i="3"/>
  <c r="S84" i="3"/>
  <c r="S85" i="3"/>
  <c r="S86" i="3"/>
  <c r="S87" i="3"/>
  <c r="S88" i="3"/>
  <c r="S89" i="3"/>
  <c r="S90" i="3"/>
  <c r="S91" i="3"/>
  <c r="S92" i="3"/>
  <c r="S93" i="3"/>
  <c r="S94" i="3"/>
  <c r="S95" i="3"/>
  <c r="S96" i="3"/>
  <c r="S97" i="3"/>
  <c r="S98" i="3"/>
  <c r="S99" i="3"/>
  <c r="S100" i="3"/>
  <c r="S101" i="3"/>
  <c r="S102" i="3"/>
  <c r="S103" i="3"/>
  <c r="S104" i="3"/>
  <c r="S105" i="3"/>
  <c r="S106" i="3"/>
  <c r="S107" i="3"/>
  <c r="S108" i="3"/>
  <c r="S109" i="3"/>
  <c r="S110" i="3"/>
  <c r="S111" i="3"/>
  <c r="S112" i="3"/>
  <c r="S113" i="3"/>
  <c r="S114" i="3"/>
  <c r="S115" i="3"/>
  <c r="S116" i="3"/>
  <c r="S117" i="3"/>
  <c r="S118" i="3"/>
  <c r="S119" i="3"/>
  <c r="S120" i="3"/>
  <c r="S121" i="3"/>
  <c r="S122" i="3"/>
  <c r="S123" i="3"/>
  <c r="S124" i="3"/>
  <c r="S125" i="3"/>
  <c r="S126" i="3"/>
  <c r="S127" i="3"/>
  <c r="S128" i="3"/>
  <c r="S129" i="3"/>
  <c r="S130" i="3"/>
  <c r="S131" i="3"/>
  <c r="S132" i="3"/>
  <c r="S133" i="3"/>
  <c r="S134" i="3"/>
  <c r="S135" i="3"/>
  <c r="S136" i="3"/>
  <c r="S137" i="3"/>
  <c r="S138" i="3"/>
  <c r="S139" i="3"/>
  <c r="S140" i="3"/>
  <c r="S141" i="3"/>
  <c r="S142" i="3"/>
  <c r="S143" i="3"/>
  <c r="S144" i="3"/>
  <c r="S145" i="3"/>
  <c r="S146" i="3"/>
  <c r="S147" i="3"/>
  <c r="S148" i="3"/>
  <c r="S149" i="3"/>
  <c r="S150" i="3"/>
  <c r="S151" i="3"/>
  <c r="S152" i="3"/>
  <c r="S153" i="3"/>
  <c r="S154" i="3"/>
  <c r="S155" i="3"/>
  <c r="S156" i="3"/>
  <c r="S157" i="3"/>
  <c r="S158" i="3"/>
  <c r="S159" i="3"/>
  <c r="S160" i="3"/>
  <c r="S161" i="3"/>
  <c r="S162" i="3"/>
  <c r="S163" i="3"/>
  <c r="S164" i="3"/>
  <c r="S165" i="3"/>
  <c r="S166" i="3"/>
  <c r="S167" i="3"/>
  <c r="S168" i="3"/>
  <c r="S169" i="3"/>
  <c r="S170" i="3"/>
  <c r="S171" i="3"/>
  <c r="S172" i="3"/>
  <c r="S173" i="3"/>
  <c r="S174" i="3"/>
  <c r="S175" i="3"/>
  <c r="S176" i="3"/>
  <c r="S177" i="3"/>
  <c r="S178" i="3"/>
  <c r="S179" i="3"/>
  <c r="S180" i="3"/>
  <c r="S181" i="3"/>
  <c r="S182" i="3"/>
  <c r="S183" i="3"/>
  <c r="S184" i="3"/>
  <c r="S185" i="3"/>
  <c r="S186" i="3"/>
  <c r="S187" i="3"/>
  <c r="S188" i="3"/>
  <c r="S189" i="3"/>
  <c r="S190" i="3"/>
  <c r="S191" i="3"/>
  <c r="S192" i="3"/>
  <c r="S193" i="3"/>
  <c r="S194" i="3"/>
  <c r="S195" i="3"/>
  <c r="S196" i="3"/>
  <c r="S197" i="3"/>
  <c r="S198" i="3"/>
  <c r="S199" i="3"/>
  <c r="S200" i="3"/>
  <c r="S201" i="3"/>
  <c r="S202" i="3"/>
  <c r="S203" i="3"/>
  <c r="S204" i="3"/>
  <c r="S205" i="3"/>
  <c r="S206" i="3"/>
  <c r="S207" i="3"/>
  <c r="S208" i="3"/>
  <c r="S209" i="3"/>
  <c r="S210" i="3"/>
  <c r="S211" i="3"/>
  <c r="S212" i="3"/>
  <c r="S213" i="3"/>
  <c r="S214" i="3"/>
  <c r="S215" i="3"/>
  <c r="S216" i="3"/>
  <c r="S217" i="3"/>
  <c r="S218" i="3"/>
  <c r="S219" i="3"/>
  <c r="S220" i="3"/>
  <c r="S221" i="3"/>
  <c r="S222" i="3"/>
  <c r="S223" i="3"/>
  <c r="S224" i="3"/>
  <c r="S225" i="3"/>
  <c r="S226" i="3"/>
  <c r="S227" i="3"/>
  <c r="S228" i="3"/>
  <c r="S229" i="3"/>
  <c r="S230" i="3"/>
  <c r="S231" i="3"/>
  <c r="S232" i="3"/>
  <c r="S233" i="3"/>
  <c r="S234" i="3"/>
  <c r="S235" i="3"/>
  <c r="S236" i="3"/>
  <c r="S237" i="3"/>
  <c r="S238" i="3"/>
  <c r="S239" i="3"/>
  <c r="S240" i="3"/>
  <c r="S241" i="3"/>
  <c r="S242" i="3"/>
  <c r="S243" i="3"/>
  <c r="S244" i="3"/>
  <c r="S245" i="3"/>
  <c r="S246" i="3"/>
  <c r="S247" i="3"/>
  <c r="S248" i="3"/>
  <c r="S249" i="3"/>
  <c r="S250" i="3"/>
  <c r="S251" i="3"/>
  <c r="S252" i="3"/>
  <c r="S253" i="3"/>
  <c r="S254" i="3"/>
  <c r="S255" i="3"/>
  <c r="S256" i="3"/>
  <c r="S257" i="3"/>
  <c r="S258" i="3"/>
  <c r="S259" i="3"/>
  <c r="S260" i="3"/>
  <c r="S261" i="3"/>
  <c r="S262" i="3"/>
  <c r="S263" i="3"/>
  <c r="S264" i="3"/>
  <c r="S265" i="3"/>
  <c r="S266" i="3"/>
  <c r="S267" i="3"/>
  <c r="S268" i="3"/>
  <c r="S269" i="3"/>
  <c r="S270" i="3"/>
  <c r="S271" i="3"/>
  <c r="S272" i="3"/>
  <c r="S273" i="3"/>
  <c r="S274" i="3"/>
  <c r="S275" i="3"/>
  <c r="S276" i="3"/>
  <c r="S277" i="3"/>
  <c r="S278" i="3"/>
  <c r="S279" i="3"/>
  <c r="S280" i="3"/>
  <c r="S281" i="3"/>
  <c r="S282" i="3"/>
  <c r="S283" i="3"/>
  <c r="S284" i="3"/>
  <c r="S285" i="3"/>
  <c r="S286" i="3"/>
  <c r="S287" i="3"/>
  <c r="S288" i="3"/>
  <c r="S289" i="3"/>
  <c r="S290" i="3"/>
  <c r="S291" i="3"/>
  <c r="S292" i="3"/>
  <c r="S293" i="3"/>
  <c r="S294" i="3"/>
  <c r="S295" i="3"/>
  <c r="S296" i="3"/>
  <c r="S297" i="3"/>
  <c r="S298" i="3"/>
  <c r="S299" i="3"/>
  <c r="S300" i="3"/>
  <c r="S301" i="3"/>
  <c r="S302" i="3"/>
  <c r="S303" i="3"/>
  <c r="S304" i="3"/>
  <c r="S305" i="3"/>
  <c r="S306" i="3"/>
  <c r="S307" i="3"/>
  <c r="S308" i="3"/>
  <c r="S309" i="3"/>
  <c r="S310" i="3"/>
  <c r="S311" i="3"/>
  <c r="S312" i="3"/>
  <c r="S313" i="3"/>
  <c r="S314" i="3"/>
  <c r="S315" i="3"/>
  <c r="S316" i="3"/>
  <c r="S317" i="3"/>
  <c r="S318" i="3"/>
  <c r="S319" i="3"/>
  <c r="S320" i="3"/>
  <c r="S321" i="3"/>
  <c r="S322" i="3"/>
  <c r="S323" i="3"/>
  <c r="S324" i="3"/>
  <c r="S325" i="3"/>
  <c r="S326" i="3"/>
  <c r="S327" i="3"/>
  <c r="S328" i="3"/>
  <c r="S329" i="3"/>
  <c r="S330" i="3"/>
  <c r="S331" i="3"/>
  <c r="S332" i="3"/>
  <c r="S333" i="3"/>
  <c r="S334" i="3"/>
  <c r="S335" i="3"/>
  <c r="S336" i="3"/>
  <c r="S337" i="3"/>
  <c r="S338" i="3"/>
  <c r="S339" i="3"/>
  <c r="S340" i="3"/>
  <c r="S341" i="3"/>
  <c r="S342" i="3"/>
  <c r="S343" i="3"/>
  <c r="S344" i="3"/>
  <c r="S345" i="3"/>
  <c r="S346" i="3"/>
  <c r="S347" i="3"/>
  <c r="S348" i="3"/>
  <c r="S349" i="3"/>
  <c r="S350" i="3"/>
  <c r="S351" i="3"/>
  <c r="S352" i="3"/>
  <c r="S353" i="3"/>
  <c r="S354" i="3"/>
  <c r="S355" i="3"/>
  <c r="S356" i="3"/>
  <c r="S357" i="3"/>
  <c r="S358" i="3"/>
  <c r="S359" i="3"/>
  <c r="S360" i="3"/>
  <c r="S361" i="3"/>
  <c r="S362" i="3"/>
  <c r="S363" i="3"/>
  <c r="S364" i="3"/>
  <c r="S365" i="3"/>
  <c r="S366" i="3"/>
  <c r="S367" i="3"/>
  <c r="S368" i="3"/>
  <c r="S369" i="3"/>
  <c r="S370" i="3"/>
  <c r="S371" i="3"/>
  <c r="S372" i="3"/>
  <c r="S373" i="3"/>
  <c r="S374" i="3"/>
  <c r="S375" i="3"/>
  <c r="S376" i="3"/>
  <c r="S377" i="3"/>
  <c r="S378" i="3"/>
  <c r="S379" i="3"/>
  <c r="S380" i="3"/>
  <c r="S381" i="3"/>
  <c r="S382" i="3"/>
  <c r="S383" i="3"/>
  <c r="S384" i="3"/>
  <c r="S385" i="3"/>
  <c r="S386" i="3"/>
  <c r="S387" i="3"/>
  <c r="S388" i="3"/>
  <c r="S389" i="3"/>
  <c r="S390" i="3"/>
  <c r="S391" i="3"/>
  <c r="S392" i="3"/>
  <c r="S393" i="3"/>
  <c r="S394" i="3"/>
  <c r="S395" i="3"/>
  <c r="S396" i="3"/>
  <c r="S397" i="3"/>
  <c r="S398" i="3"/>
  <c r="S399" i="3"/>
  <c r="S400" i="3"/>
  <c r="S401" i="3"/>
  <c r="S402" i="3"/>
  <c r="S403" i="3"/>
  <c r="S404" i="3"/>
  <c r="S405" i="3"/>
  <c r="S406" i="3"/>
  <c r="S407" i="3"/>
  <c r="S408" i="3"/>
  <c r="S409" i="3"/>
  <c r="S410" i="3"/>
  <c r="S411" i="3"/>
  <c r="S412" i="3"/>
  <c r="S413" i="3"/>
  <c r="S414" i="3"/>
  <c r="S415" i="3"/>
  <c r="S416" i="3"/>
  <c r="S417" i="3"/>
  <c r="S418" i="3"/>
  <c r="S419" i="3"/>
  <c r="S420" i="3"/>
  <c r="S421" i="3"/>
  <c r="S422" i="3"/>
  <c r="S423" i="3"/>
  <c r="S424" i="3"/>
  <c r="S425" i="3"/>
  <c r="S426" i="3"/>
  <c r="S427" i="3"/>
  <c r="S428" i="3"/>
  <c r="S429" i="3"/>
  <c r="S430" i="3"/>
  <c r="S431" i="3"/>
  <c r="S432" i="3"/>
  <c r="S433" i="3"/>
  <c r="S434" i="3"/>
  <c r="S435" i="3"/>
  <c r="S436" i="3"/>
  <c r="S437" i="3"/>
  <c r="S438" i="3"/>
  <c r="S439" i="3"/>
  <c r="S440" i="3"/>
  <c r="S441" i="3"/>
  <c r="S442" i="3"/>
  <c r="S443" i="3"/>
  <c r="S444" i="3"/>
  <c r="S445" i="3"/>
  <c r="S446" i="3"/>
  <c r="S447" i="3"/>
  <c r="S448" i="3"/>
  <c r="S449" i="3"/>
  <c r="S450" i="3"/>
  <c r="S451" i="3"/>
  <c r="S452" i="3"/>
  <c r="S453" i="3"/>
  <c r="S454" i="3"/>
  <c r="S455" i="3"/>
  <c r="S456" i="3"/>
  <c r="S457" i="3"/>
  <c r="S458" i="3"/>
  <c r="S459" i="3"/>
  <c r="S460" i="3"/>
  <c r="S461" i="3"/>
  <c r="S462" i="3"/>
  <c r="S463" i="3"/>
  <c r="S464" i="3"/>
  <c r="S465" i="3"/>
  <c r="S466" i="3"/>
  <c r="S467" i="3"/>
  <c r="S468" i="3"/>
  <c r="S469" i="3"/>
  <c r="S470" i="3"/>
  <c r="S471" i="3"/>
  <c r="S472" i="3"/>
  <c r="S473" i="3"/>
  <c r="S474" i="3"/>
  <c r="S475" i="3"/>
  <c r="S476" i="3"/>
  <c r="S477" i="3"/>
  <c r="S478" i="3"/>
  <c r="S479" i="3"/>
  <c r="S480" i="3"/>
  <c r="S481" i="3"/>
  <c r="S482" i="3"/>
  <c r="S483" i="3"/>
  <c r="S484" i="3"/>
  <c r="S485" i="3"/>
  <c r="S486" i="3"/>
  <c r="S487" i="3"/>
  <c r="S488" i="3"/>
  <c r="S489" i="3"/>
  <c r="S490" i="3"/>
  <c r="S491" i="3"/>
  <c r="S492" i="3"/>
  <c r="S493" i="3"/>
  <c r="S494" i="3"/>
  <c r="S495" i="3"/>
  <c r="S496" i="3"/>
  <c r="S497" i="3"/>
  <c r="S498" i="3"/>
  <c r="S499" i="3"/>
  <c r="S500" i="3"/>
  <c r="S501" i="3"/>
  <c r="S502" i="3"/>
  <c r="S503" i="3"/>
  <c r="S504" i="3"/>
  <c r="S505" i="3"/>
  <c r="S506" i="3"/>
  <c r="S507" i="3"/>
  <c r="S508" i="3"/>
  <c r="S509" i="3"/>
  <c r="S510" i="3"/>
  <c r="S511" i="3"/>
  <c r="S512" i="3"/>
  <c r="S513" i="3"/>
  <c r="S514" i="3"/>
  <c r="S515" i="3"/>
  <c r="S516" i="3"/>
  <c r="S517" i="3"/>
  <c r="S518" i="3"/>
  <c r="S519" i="3"/>
  <c r="S520" i="3"/>
  <c r="S521" i="3"/>
  <c r="S522" i="3"/>
  <c r="S523" i="3"/>
  <c r="S524" i="3"/>
  <c r="S525" i="3"/>
  <c r="S526" i="3"/>
  <c r="S527" i="3"/>
  <c r="S528" i="3"/>
  <c r="S529" i="3"/>
  <c r="S530" i="3"/>
  <c r="S531" i="3"/>
  <c r="S532" i="3"/>
  <c r="S533" i="3"/>
  <c r="S534" i="3"/>
  <c r="S535" i="3"/>
  <c r="S536" i="3"/>
  <c r="S537" i="3"/>
  <c r="S538" i="3"/>
  <c r="S539" i="3"/>
  <c r="S540" i="3"/>
  <c r="S541" i="3"/>
  <c r="S542" i="3"/>
  <c r="S543" i="3"/>
  <c r="S544" i="3"/>
  <c r="S545" i="3"/>
  <c r="S546" i="3"/>
  <c r="S547" i="3"/>
  <c r="S548" i="3"/>
  <c r="S549" i="3"/>
  <c r="S550" i="3"/>
  <c r="S551" i="3"/>
  <c r="S552" i="3"/>
  <c r="S553" i="3"/>
  <c r="S554" i="3"/>
  <c r="S555" i="3"/>
  <c r="S556" i="3"/>
  <c r="S557" i="3"/>
  <c r="S558" i="3"/>
  <c r="S559" i="3"/>
  <c r="S560" i="3"/>
  <c r="S561" i="3"/>
  <c r="S562" i="3"/>
  <c r="S563" i="3"/>
  <c r="S564" i="3"/>
  <c r="S565" i="3"/>
  <c r="S566" i="3"/>
  <c r="S567" i="3"/>
  <c r="S568" i="3"/>
  <c r="S569" i="3"/>
  <c r="S570" i="3"/>
  <c r="S571" i="3"/>
  <c r="S572" i="3"/>
  <c r="S573" i="3"/>
  <c r="S574" i="3"/>
  <c r="S575" i="3"/>
  <c r="S576" i="3"/>
  <c r="S577" i="3"/>
  <c r="S578" i="3"/>
  <c r="S579" i="3"/>
  <c r="S580" i="3"/>
  <c r="S581" i="3"/>
  <c r="S582" i="3"/>
  <c r="S583" i="3"/>
  <c r="S584" i="3"/>
  <c r="S585" i="3"/>
  <c r="S586" i="3"/>
  <c r="S587" i="3"/>
  <c r="S588" i="3"/>
  <c r="S589" i="3"/>
  <c r="S590" i="3"/>
  <c r="S591" i="3"/>
  <c r="S592" i="3"/>
  <c r="S593" i="3"/>
  <c r="S594" i="3"/>
  <c r="S595" i="3"/>
  <c r="S596" i="3"/>
  <c r="S597" i="3"/>
  <c r="S598" i="3"/>
  <c r="S599" i="3"/>
  <c r="S600" i="3"/>
  <c r="S601" i="3"/>
  <c r="S602" i="3"/>
  <c r="S603" i="3"/>
  <c r="S604" i="3"/>
  <c r="S605" i="3"/>
  <c r="S606" i="3"/>
  <c r="S607" i="3"/>
  <c r="S608" i="3"/>
  <c r="S609" i="3"/>
  <c r="S610" i="3"/>
  <c r="S611" i="3"/>
  <c r="S612" i="3"/>
  <c r="S613" i="3"/>
  <c r="S614" i="3"/>
  <c r="S615" i="3"/>
  <c r="S616" i="3"/>
  <c r="S617" i="3"/>
  <c r="S618" i="3"/>
  <c r="S619" i="3"/>
  <c r="S620" i="3"/>
  <c r="S621" i="3"/>
  <c r="S622" i="3"/>
  <c r="S623" i="3"/>
  <c r="S624" i="3"/>
  <c r="S625" i="3"/>
  <c r="S626" i="3"/>
  <c r="S627" i="3"/>
  <c r="S628" i="3"/>
  <c r="S629" i="3"/>
  <c r="S630" i="3"/>
  <c r="S631" i="3"/>
  <c r="S632" i="3"/>
  <c r="S633" i="3"/>
  <c r="S634" i="3"/>
  <c r="S635" i="3"/>
  <c r="S636" i="3"/>
  <c r="S637" i="3"/>
  <c r="S638" i="3"/>
  <c r="S639" i="3"/>
  <c r="S640" i="3"/>
  <c r="S641" i="3"/>
  <c r="S642" i="3"/>
  <c r="S643" i="3"/>
  <c r="S644" i="3"/>
  <c r="S645" i="3"/>
  <c r="S646" i="3"/>
  <c r="S647" i="3"/>
  <c r="S648" i="3"/>
  <c r="S649" i="3"/>
  <c r="S650" i="3"/>
  <c r="S651" i="3"/>
  <c r="S652" i="3"/>
  <c r="S653" i="3"/>
  <c r="S654" i="3"/>
  <c r="S655" i="3"/>
  <c r="S656" i="3"/>
  <c r="S657" i="3"/>
  <c r="S658" i="3"/>
  <c r="S659" i="3"/>
  <c r="S660" i="3"/>
  <c r="S661" i="3"/>
  <c r="S662" i="3"/>
  <c r="S663" i="3"/>
  <c r="S664" i="3"/>
  <c r="S665" i="3"/>
  <c r="S666" i="3"/>
  <c r="S667" i="3"/>
  <c r="S668" i="3"/>
  <c r="S669" i="3"/>
  <c r="S670" i="3"/>
  <c r="S671" i="3"/>
  <c r="S672" i="3"/>
  <c r="S673" i="3"/>
  <c r="S674" i="3"/>
  <c r="S675" i="3"/>
  <c r="S676" i="3"/>
  <c r="S677" i="3"/>
  <c r="S678" i="3"/>
  <c r="S679" i="3"/>
  <c r="S680" i="3"/>
  <c r="S681" i="3"/>
  <c r="S682" i="3"/>
  <c r="S683" i="3"/>
  <c r="S684" i="3"/>
  <c r="S685" i="3"/>
  <c r="S686" i="3"/>
  <c r="S687" i="3"/>
  <c r="S688" i="3"/>
  <c r="S689" i="3"/>
  <c r="S690" i="3"/>
  <c r="S691" i="3"/>
  <c r="S692" i="3"/>
  <c r="S693" i="3"/>
  <c r="S694" i="3"/>
  <c r="S695" i="3"/>
  <c r="S696" i="3"/>
  <c r="S697" i="3"/>
  <c r="S698" i="3"/>
  <c r="S699" i="3"/>
  <c r="S700" i="3"/>
  <c r="S701" i="3"/>
  <c r="S702" i="3"/>
  <c r="S703" i="3"/>
  <c r="S704" i="3"/>
  <c r="S705" i="3"/>
  <c r="S706" i="3"/>
  <c r="S707" i="3"/>
  <c r="S708" i="3"/>
  <c r="S709" i="3"/>
  <c r="S710" i="3"/>
  <c r="S711" i="3"/>
  <c r="S712" i="3"/>
  <c r="S713" i="3"/>
  <c r="S714" i="3"/>
  <c r="S715" i="3"/>
  <c r="S716" i="3"/>
  <c r="S717" i="3"/>
  <c r="S718" i="3"/>
  <c r="S719" i="3"/>
  <c r="S720" i="3"/>
  <c r="S721" i="3"/>
  <c r="S722" i="3"/>
  <c r="S723" i="3"/>
  <c r="S724" i="3"/>
  <c r="S725" i="3"/>
  <c r="S726" i="3"/>
  <c r="S727" i="3"/>
  <c r="S728" i="3"/>
  <c r="S729" i="3"/>
  <c r="S730" i="3"/>
  <c r="S731" i="3"/>
  <c r="S732" i="3"/>
  <c r="S733" i="3"/>
  <c r="S734" i="3"/>
  <c r="S735" i="3"/>
  <c r="S736" i="3"/>
  <c r="S737" i="3"/>
  <c r="S738" i="3"/>
  <c r="S739" i="3"/>
  <c r="S740" i="3"/>
  <c r="S741" i="3"/>
  <c r="S742" i="3"/>
  <c r="S743" i="3"/>
  <c r="S744" i="3"/>
  <c r="S745" i="3"/>
  <c r="S746" i="3"/>
  <c r="S747" i="3"/>
  <c r="S748" i="3"/>
  <c r="S749" i="3"/>
  <c r="S750" i="3"/>
  <c r="S751" i="3"/>
  <c r="S752" i="3"/>
  <c r="S753" i="3"/>
  <c r="S754" i="3"/>
  <c r="S755" i="3"/>
  <c r="S756" i="3"/>
  <c r="S757" i="3"/>
  <c r="S758" i="3"/>
  <c r="S759" i="3"/>
  <c r="S760" i="3"/>
  <c r="S761" i="3"/>
  <c r="S762" i="3"/>
  <c r="S763" i="3"/>
  <c r="S764" i="3"/>
  <c r="S765" i="3"/>
  <c r="S766" i="3"/>
  <c r="S767" i="3"/>
  <c r="S768" i="3"/>
  <c r="S769" i="3"/>
  <c r="S770" i="3"/>
  <c r="S771" i="3"/>
  <c r="S772" i="3"/>
  <c r="S773" i="3"/>
  <c r="S774" i="3"/>
  <c r="S775" i="3"/>
  <c r="S776" i="3"/>
  <c r="S777" i="3"/>
  <c r="S778" i="3"/>
  <c r="S779" i="3"/>
  <c r="S780" i="3"/>
  <c r="S781" i="3"/>
  <c r="S782" i="3"/>
  <c r="S783" i="3"/>
  <c r="S784" i="3"/>
  <c r="S785" i="3"/>
  <c r="S786" i="3"/>
  <c r="S787" i="3"/>
  <c r="S788" i="3"/>
  <c r="S789" i="3"/>
  <c r="S790" i="3"/>
  <c r="S791" i="3"/>
  <c r="S792" i="3"/>
  <c r="S793" i="3"/>
  <c r="S794" i="3"/>
  <c r="S795" i="3"/>
  <c r="S796" i="3"/>
  <c r="S797" i="3"/>
  <c r="S798" i="3"/>
  <c r="S799" i="3"/>
  <c r="S800" i="3"/>
  <c r="S801" i="3"/>
  <c r="S802" i="3"/>
  <c r="S803" i="3"/>
  <c r="S804" i="3"/>
  <c r="S805" i="3"/>
  <c r="S806" i="3"/>
  <c r="S807" i="3"/>
  <c r="S808" i="3"/>
  <c r="S809" i="3"/>
  <c r="S810" i="3"/>
  <c r="S811" i="3"/>
  <c r="S812" i="3"/>
  <c r="S813" i="3"/>
  <c r="S814" i="3"/>
  <c r="S815" i="3"/>
  <c r="S816" i="3"/>
  <c r="S817" i="3"/>
  <c r="S818" i="3"/>
  <c r="S819" i="3"/>
  <c r="S820" i="3"/>
  <c r="S821" i="3"/>
  <c r="S822" i="3"/>
  <c r="S823" i="3"/>
  <c r="S824" i="3"/>
  <c r="S825" i="3"/>
  <c r="S826" i="3"/>
  <c r="S827" i="3"/>
  <c r="S828" i="3"/>
  <c r="S829" i="3"/>
  <c r="S830" i="3"/>
  <c r="S831" i="3"/>
  <c r="S832" i="3"/>
  <c r="S833" i="3"/>
  <c r="S834" i="3"/>
  <c r="S835" i="3"/>
  <c r="S836" i="3"/>
  <c r="S837" i="3"/>
  <c r="S838" i="3"/>
  <c r="S839" i="3"/>
  <c r="S840" i="3"/>
  <c r="S841" i="3"/>
  <c r="S842" i="3"/>
  <c r="S843" i="3"/>
  <c r="S844" i="3"/>
  <c r="S845" i="3"/>
  <c r="S846" i="3"/>
  <c r="S847" i="3"/>
  <c r="S848" i="3"/>
  <c r="S849" i="3"/>
  <c r="S850" i="3"/>
  <c r="S851" i="3"/>
  <c r="S852" i="3"/>
  <c r="S853" i="3"/>
  <c r="S854" i="3"/>
  <c r="S855" i="3"/>
  <c r="S856" i="3"/>
  <c r="S857" i="3"/>
  <c r="S858" i="3"/>
  <c r="S859" i="3"/>
  <c r="S860" i="3"/>
  <c r="S861" i="3"/>
  <c r="S862" i="3"/>
  <c r="S863" i="3"/>
  <c r="S864" i="3"/>
  <c r="S865" i="3"/>
  <c r="S866" i="3"/>
  <c r="S867" i="3"/>
  <c r="S868" i="3"/>
  <c r="S869" i="3"/>
  <c r="S870" i="3"/>
  <c r="S871" i="3"/>
  <c r="S872" i="3"/>
  <c r="S873" i="3"/>
  <c r="S874" i="3"/>
  <c r="S875" i="3"/>
  <c r="S876" i="3"/>
  <c r="S877" i="3"/>
  <c r="S878" i="3"/>
  <c r="S879" i="3"/>
  <c r="S880" i="3"/>
  <c r="S881" i="3"/>
  <c r="S882" i="3"/>
  <c r="S883" i="3"/>
  <c r="S884" i="3"/>
  <c r="S885" i="3"/>
  <c r="S886" i="3"/>
  <c r="S887" i="3"/>
  <c r="S888" i="3"/>
  <c r="S889" i="3"/>
  <c r="S890" i="3"/>
  <c r="S891" i="3"/>
  <c r="S892" i="3"/>
  <c r="S893" i="3"/>
  <c r="S894" i="3"/>
  <c r="S895" i="3"/>
  <c r="S896" i="3"/>
  <c r="S897" i="3"/>
  <c r="S898" i="3"/>
  <c r="S899" i="3"/>
  <c r="S900" i="3"/>
  <c r="S901" i="3"/>
  <c r="S902" i="3"/>
  <c r="S903" i="3"/>
  <c r="S904" i="3"/>
  <c r="S905" i="3"/>
  <c r="S906" i="3"/>
  <c r="S907" i="3"/>
  <c r="S908" i="3"/>
  <c r="S909" i="3"/>
  <c r="S910" i="3"/>
  <c r="S911" i="3"/>
  <c r="S912" i="3"/>
  <c r="S913" i="3"/>
  <c r="S914" i="3"/>
  <c r="S915" i="3"/>
  <c r="S916" i="3"/>
  <c r="S917" i="3"/>
  <c r="S918" i="3"/>
  <c r="S919" i="3"/>
  <c r="S920" i="3"/>
  <c r="S921" i="3"/>
  <c r="S922" i="3"/>
  <c r="S923" i="3"/>
  <c r="S924" i="3"/>
  <c r="S925" i="3"/>
  <c r="S926" i="3"/>
  <c r="S927" i="3"/>
  <c r="S928" i="3"/>
  <c r="S929" i="3"/>
  <c r="S930" i="3"/>
  <c r="S931" i="3"/>
  <c r="S932" i="3"/>
  <c r="S933" i="3"/>
  <c r="S934" i="3"/>
  <c r="S935" i="3"/>
  <c r="S936" i="3"/>
  <c r="S937" i="3"/>
  <c r="S938" i="3"/>
  <c r="S939" i="3"/>
  <c r="S940" i="3"/>
  <c r="S941" i="3"/>
  <c r="S942" i="3"/>
  <c r="S943" i="3"/>
  <c r="S944" i="3"/>
  <c r="S945" i="3"/>
  <c r="S946" i="3"/>
  <c r="S947" i="3"/>
  <c r="S948" i="3"/>
  <c r="S949" i="3"/>
  <c r="S950" i="3"/>
  <c r="S951" i="3"/>
  <c r="S952" i="3"/>
  <c r="S953" i="3"/>
  <c r="S954" i="3"/>
  <c r="S955" i="3"/>
  <c r="S956" i="3"/>
  <c r="S957" i="3"/>
  <c r="S958" i="3"/>
  <c r="S959" i="3"/>
  <c r="S960" i="3"/>
  <c r="S961" i="3"/>
  <c r="S962" i="3"/>
  <c r="S963" i="3"/>
  <c r="S964" i="3"/>
  <c r="S965" i="3"/>
  <c r="S966" i="3"/>
  <c r="S967" i="3"/>
  <c r="S968" i="3"/>
  <c r="S969" i="3"/>
  <c r="S970" i="3"/>
  <c r="S971" i="3"/>
  <c r="S972" i="3"/>
  <c r="S973" i="3"/>
  <c r="S974" i="3"/>
  <c r="S975" i="3"/>
  <c r="S976" i="3"/>
  <c r="S977" i="3"/>
  <c r="S978" i="3"/>
  <c r="S979" i="3"/>
  <c r="S980" i="3"/>
  <c r="S981" i="3"/>
  <c r="S982" i="3"/>
  <c r="S983" i="3"/>
  <c r="S984" i="3"/>
  <c r="S985" i="3"/>
  <c r="S986" i="3"/>
  <c r="S987" i="3"/>
  <c r="S988" i="3"/>
  <c r="S989" i="3"/>
  <c r="S990" i="3"/>
  <c r="S991" i="3"/>
  <c r="S992" i="3"/>
  <c r="S993" i="3"/>
  <c r="S994" i="3"/>
  <c r="S995" i="3"/>
  <c r="S996" i="3"/>
  <c r="S997" i="3"/>
  <c r="S998" i="3"/>
  <c r="S999" i="3"/>
  <c r="S1000" i="3"/>
  <c r="S1001" i="3"/>
  <c r="S1002" i="3"/>
  <c r="S1003" i="3"/>
  <c r="S1004" i="3"/>
  <c r="S1005" i="3"/>
  <c r="S1006" i="3"/>
  <c r="S1007" i="3"/>
  <c r="S1008" i="3"/>
  <c r="S1009" i="3"/>
  <c r="S1010" i="3"/>
  <c r="S1011" i="3"/>
  <c r="S1012" i="3"/>
  <c r="S1013" i="3"/>
  <c r="S1014" i="3"/>
  <c r="S1015" i="3"/>
  <c r="S1016" i="3"/>
  <c r="S1017" i="3"/>
  <c r="S1018" i="3"/>
  <c r="S1019" i="3"/>
  <c r="S1020" i="3"/>
  <c r="S1021" i="3"/>
  <c r="S1022" i="3"/>
  <c r="S1023" i="3"/>
  <c r="S1024" i="3"/>
  <c r="S1025" i="3"/>
  <c r="S1026" i="3"/>
  <c r="S1027" i="3"/>
  <c r="S1028" i="3"/>
  <c r="S1029" i="3"/>
  <c r="S1030" i="3"/>
  <c r="S1031" i="3"/>
  <c r="S1032" i="3"/>
  <c r="S1033" i="3"/>
  <c r="S1034" i="3"/>
  <c r="S1035" i="3"/>
  <c r="S1036" i="3"/>
  <c r="S1037" i="3"/>
  <c r="S1038" i="3"/>
  <c r="S1039" i="3"/>
  <c r="S1040" i="3"/>
  <c r="S1041" i="3"/>
  <c r="S1042" i="3"/>
  <c r="S1043" i="3"/>
  <c r="S1044" i="3"/>
  <c r="S1045" i="3"/>
  <c r="S1046" i="3"/>
  <c r="S1047" i="3"/>
  <c r="S1048" i="3"/>
  <c r="S1049" i="3"/>
  <c r="S1050" i="3"/>
  <c r="S1051" i="3"/>
  <c r="S1052" i="3"/>
  <c r="S1053" i="3"/>
  <c r="S1054" i="3"/>
  <c r="S1055" i="3"/>
  <c r="S1056" i="3"/>
  <c r="S1057" i="3"/>
  <c r="S1058" i="3"/>
  <c r="S1059" i="3"/>
  <c r="S1060" i="3"/>
  <c r="S1061" i="3"/>
  <c r="S1062" i="3"/>
  <c r="S1063" i="3"/>
  <c r="S1064" i="3"/>
  <c r="S1065" i="3"/>
  <c r="S1066" i="3"/>
  <c r="S1067" i="3"/>
  <c r="S1068" i="3"/>
  <c r="S1069" i="3"/>
  <c r="S1070" i="3"/>
  <c r="S1071" i="3"/>
  <c r="S1072" i="3"/>
  <c r="S1073" i="3"/>
  <c r="S1074" i="3"/>
  <c r="S1075" i="3"/>
  <c r="S1076" i="3"/>
  <c r="S1077" i="3"/>
  <c r="S1078" i="3"/>
  <c r="S1079" i="3"/>
  <c r="S1080" i="3"/>
  <c r="S1081" i="3"/>
  <c r="S1082" i="3"/>
  <c r="S1083" i="3"/>
  <c r="S1084" i="3"/>
  <c r="S1085" i="3"/>
  <c r="S1086" i="3"/>
  <c r="S1087" i="3"/>
  <c r="S1088" i="3"/>
  <c r="S1089" i="3"/>
  <c r="S1090" i="3"/>
  <c r="S1091" i="3"/>
  <c r="S1092" i="3"/>
  <c r="S1093" i="3"/>
  <c r="S1094" i="3"/>
  <c r="S1095" i="3"/>
  <c r="S1096" i="3"/>
  <c r="S1097" i="3"/>
  <c r="S1098" i="3"/>
  <c r="S1099" i="3"/>
  <c r="S1100" i="3"/>
  <c r="S1101" i="3"/>
  <c r="S1102" i="3"/>
  <c r="S1103" i="3"/>
  <c r="S1104" i="3"/>
  <c r="S1105" i="3"/>
  <c r="S1106" i="3"/>
  <c r="S1107" i="3"/>
  <c r="S1108" i="3"/>
  <c r="S1109" i="3"/>
  <c r="S1110" i="3"/>
  <c r="S1111" i="3"/>
  <c r="S1112" i="3"/>
  <c r="S1113" i="3"/>
  <c r="S1114" i="3"/>
  <c r="S1115" i="3"/>
  <c r="S1116" i="3"/>
  <c r="S1117" i="3"/>
  <c r="S1118" i="3"/>
  <c r="S1119" i="3"/>
  <c r="S1120" i="3"/>
  <c r="S1121" i="3"/>
  <c r="S1122" i="3"/>
  <c r="S1123" i="3"/>
  <c r="S1124" i="3"/>
  <c r="S1125" i="3"/>
  <c r="S1126" i="3"/>
  <c r="S1127" i="3"/>
  <c r="S1128" i="3"/>
  <c r="S1129" i="3"/>
  <c r="S1130" i="3"/>
  <c r="S1131" i="3"/>
  <c r="S1132" i="3"/>
  <c r="S1133" i="3"/>
  <c r="S1134" i="3"/>
  <c r="S1135" i="3"/>
  <c r="S1136" i="3"/>
  <c r="S1137" i="3"/>
  <c r="S1138" i="3"/>
  <c r="S1139" i="3"/>
  <c r="S1140" i="3"/>
  <c r="S1141" i="3"/>
  <c r="S1142" i="3"/>
  <c r="S1143" i="3"/>
  <c r="S1144" i="3"/>
  <c r="S1145" i="3"/>
  <c r="S1146" i="3"/>
  <c r="S1147" i="3"/>
  <c r="S1148" i="3"/>
  <c r="S1149" i="3"/>
  <c r="S1150" i="3"/>
  <c r="S1151" i="3"/>
  <c r="S1152" i="3"/>
  <c r="S1153" i="3"/>
  <c r="S1154" i="3"/>
  <c r="S1155" i="3"/>
  <c r="S1156" i="3"/>
  <c r="S1157" i="3"/>
  <c r="S1158" i="3"/>
  <c r="S1159" i="3"/>
  <c r="S1160" i="3"/>
  <c r="S1161" i="3"/>
  <c r="S1162" i="3"/>
  <c r="S1163" i="3"/>
  <c r="S1164" i="3"/>
  <c r="S1165" i="3"/>
  <c r="S1166" i="3"/>
  <c r="S1167" i="3"/>
  <c r="S1168" i="3"/>
  <c r="S1169" i="3"/>
  <c r="S1170" i="3"/>
  <c r="S1171" i="3"/>
  <c r="S1172" i="3"/>
  <c r="S1173" i="3"/>
  <c r="S1174" i="3"/>
  <c r="S1175" i="3"/>
  <c r="S1176" i="3"/>
  <c r="S1177" i="3"/>
  <c r="S1178" i="3"/>
  <c r="S1179" i="3"/>
  <c r="S1180" i="3"/>
  <c r="S1181" i="3"/>
  <c r="S1182" i="3"/>
  <c r="S1183" i="3"/>
  <c r="S1184" i="3"/>
  <c r="S1185" i="3"/>
  <c r="S1186" i="3"/>
  <c r="S1187" i="3"/>
  <c r="S1188" i="3"/>
  <c r="S1189" i="3"/>
  <c r="S1190" i="3"/>
  <c r="S1191" i="3"/>
  <c r="S1192" i="3"/>
  <c r="S1193" i="3"/>
  <c r="S1194" i="3"/>
  <c r="S1195" i="3"/>
  <c r="S1196" i="3"/>
  <c r="S1197" i="3"/>
  <c r="S1198" i="3"/>
  <c r="S1199" i="3"/>
  <c r="S1200" i="3"/>
  <c r="S1201" i="3"/>
  <c r="S1202" i="3"/>
  <c r="S1203" i="3"/>
  <c r="S1204" i="3"/>
  <c r="S1205" i="3"/>
  <c r="S1206" i="3"/>
  <c r="S1207" i="3"/>
  <c r="S1208" i="3"/>
  <c r="S1209" i="3"/>
  <c r="S1210" i="3"/>
  <c r="S1211" i="3"/>
  <c r="S1212" i="3"/>
  <c r="S1213" i="3"/>
  <c r="S1214" i="3"/>
  <c r="S1215" i="3"/>
  <c r="S1216" i="3"/>
  <c r="S1217" i="3"/>
  <c r="S1218" i="3"/>
  <c r="S1219" i="3"/>
  <c r="S1220" i="3"/>
  <c r="S1221" i="3"/>
  <c r="S1222" i="3"/>
  <c r="S1223" i="3"/>
  <c r="S1224" i="3"/>
  <c r="S1225" i="3"/>
  <c r="S1226" i="3"/>
  <c r="S1227" i="3"/>
  <c r="S1228" i="3"/>
  <c r="S1229" i="3"/>
  <c r="S1230" i="3"/>
  <c r="S1231" i="3"/>
  <c r="S1232" i="3"/>
  <c r="S1233" i="3"/>
  <c r="S1234" i="3"/>
  <c r="S1235" i="3"/>
  <c r="S1236" i="3"/>
  <c r="S1237" i="3"/>
  <c r="S1238" i="3"/>
  <c r="S1239" i="3"/>
  <c r="S1240" i="3"/>
  <c r="S1241" i="3"/>
  <c r="S1242" i="3"/>
  <c r="S1243" i="3"/>
  <c r="S1244" i="3"/>
  <c r="S1245" i="3"/>
  <c r="S1246" i="3"/>
  <c r="S1247" i="3"/>
  <c r="S1248" i="3"/>
  <c r="S1249" i="3"/>
  <c r="S1250" i="3"/>
  <c r="S1251" i="3"/>
  <c r="S1252" i="3"/>
  <c r="S1253" i="3"/>
  <c r="S1254" i="3"/>
  <c r="S1255" i="3"/>
  <c r="S1256" i="3"/>
  <c r="S1257" i="3"/>
  <c r="S1258" i="3"/>
  <c r="S1259" i="3"/>
  <c r="S1260" i="3"/>
  <c r="S1261" i="3"/>
  <c r="S1262" i="3"/>
  <c r="S1263" i="3"/>
  <c r="S1264" i="3"/>
  <c r="S1265" i="3"/>
  <c r="S1266" i="3"/>
  <c r="S1267" i="3"/>
  <c r="S1268" i="3"/>
  <c r="S1269" i="3"/>
  <c r="S1270" i="3"/>
  <c r="S1271" i="3"/>
  <c r="S1272" i="3"/>
  <c r="S1273" i="3"/>
  <c r="S1274" i="3"/>
  <c r="S1275" i="3"/>
  <c r="S1276" i="3"/>
  <c r="S1277" i="3"/>
  <c r="S1278" i="3"/>
  <c r="S1279" i="3"/>
  <c r="S1280" i="3"/>
  <c r="S1281" i="3"/>
  <c r="S1282" i="3"/>
  <c r="S1283" i="3"/>
  <c r="S1284" i="3"/>
  <c r="S1285" i="3"/>
  <c r="S1286" i="3"/>
  <c r="S1287" i="3"/>
  <c r="S1288" i="3"/>
  <c r="S1289" i="3"/>
  <c r="S1290" i="3"/>
  <c r="S1291" i="3"/>
  <c r="S1292" i="3"/>
  <c r="S1293" i="3"/>
  <c r="S1294" i="3"/>
  <c r="S1295" i="3"/>
  <c r="S1296" i="3"/>
  <c r="S1297" i="3"/>
  <c r="S1298" i="3"/>
  <c r="S1299" i="3"/>
  <c r="S1300" i="3"/>
  <c r="S1301" i="3"/>
  <c r="S1302" i="3"/>
  <c r="S1303" i="3"/>
  <c r="S1304" i="3"/>
  <c r="S1305" i="3"/>
  <c r="S1306" i="3"/>
  <c r="S1307" i="3"/>
  <c r="S1308" i="3"/>
  <c r="S1309" i="3"/>
  <c r="S1310" i="3"/>
  <c r="S1311" i="3"/>
  <c r="S1312" i="3"/>
  <c r="S1313" i="3"/>
  <c r="S1314" i="3"/>
  <c r="S1315" i="3"/>
  <c r="S1316" i="3"/>
  <c r="S1317" i="3"/>
  <c r="S1318" i="3"/>
  <c r="S1319" i="3"/>
  <c r="S1320" i="3"/>
  <c r="S1321" i="3"/>
  <c r="S1322" i="3"/>
  <c r="S1323" i="3"/>
  <c r="S1324" i="3"/>
  <c r="S1325" i="3"/>
  <c r="S1326" i="3"/>
  <c r="S1327" i="3"/>
  <c r="S1328" i="3"/>
  <c r="S1329" i="3"/>
  <c r="S1330" i="3"/>
  <c r="S1331" i="3"/>
  <c r="S1332" i="3"/>
  <c r="S1333" i="3"/>
  <c r="S1334" i="3"/>
  <c r="S1335" i="3"/>
  <c r="S1336" i="3"/>
  <c r="S1337" i="3"/>
  <c r="S1338" i="3"/>
  <c r="S1339" i="3"/>
  <c r="S1340" i="3"/>
  <c r="S1341" i="3"/>
  <c r="S1342" i="3"/>
  <c r="S1343" i="3"/>
  <c r="S1344" i="3"/>
  <c r="S1345" i="3"/>
  <c r="S1346" i="3"/>
  <c r="S1347" i="3"/>
  <c r="S1348" i="3"/>
  <c r="S1349" i="3"/>
  <c r="S1350" i="3"/>
  <c r="S1351" i="3"/>
  <c r="S1352" i="3"/>
  <c r="S1353" i="3"/>
  <c r="S1354" i="3"/>
  <c r="S1355" i="3"/>
  <c r="S1356" i="3"/>
  <c r="S1357" i="3"/>
  <c r="S1358" i="3"/>
  <c r="S1359" i="3"/>
  <c r="S1360" i="3"/>
  <c r="S1361" i="3"/>
  <c r="S1362" i="3"/>
  <c r="S1363" i="3"/>
  <c r="S1364" i="3"/>
  <c r="S1365" i="3"/>
  <c r="S1366" i="3"/>
  <c r="S1367" i="3"/>
  <c r="S1368" i="3"/>
  <c r="S1369" i="3"/>
  <c r="S1370" i="3"/>
  <c r="S1371" i="3"/>
  <c r="S1372" i="3"/>
  <c r="S1373" i="3"/>
  <c r="S1374" i="3"/>
  <c r="S1375" i="3"/>
  <c r="S1376" i="3"/>
  <c r="S1377" i="3"/>
  <c r="S1378" i="3"/>
  <c r="S1379" i="3"/>
  <c r="S1380" i="3"/>
  <c r="S1381" i="3"/>
  <c r="S1382" i="3"/>
  <c r="S1383" i="3"/>
  <c r="S1384" i="3"/>
  <c r="S1385" i="3"/>
  <c r="S1386" i="3"/>
  <c r="S1387" i="3"/>
  <c r="S1388" i="3"/>
  <c r="S1389" i="3"/>
  <c r="S1390" i="3"/>
  <c r="S1391" i="3"/>
  <c r="S1392" i="3"/>
  <c r="S1393" i="3"/>
  <c r="S1394" i="3"/>
  <c r="S1395" i="3"/>
  <c r="S1396" i="3"/>
  <c r="S1397" i="3"/>
  <c r="S1398" i="3"/>
  <c r="S1399" i="3"/>
  <c r="S1400" i="3"/>
  <c r="S1401" i="3"/>
  <c r="S1402" i="3"/>
  <c r="S1403" i="3"/>
  <c r="S1404" i="3"/>
  <c r="S1405" i="3"/>
  <c r="S1406" i="3"/>
  <c r="S1407" i="3"/>
  <c r="S1408" i="3"/>
  <c r="S1409" i="3"/>
  <c r="S1410" i="3"/>
  <c r="S1411" i="3"/>
  <c r="S1412" i="3"/>
  <c r="S1413" i="3"/>
  <c r="S1414" i="3"/>
  <c r="S1415" i="3"/>
  <c r="S1416" i="3"/>
  <c r="S1417" i="3"/>
  <c r="S1418" i="3"/>
  <c r="S1419" i="3"/>
  <c r="S1420" i="3"/>
  <c r="S1421" i="3"/>
  <c r="S1422" i="3"/>
  <c r="S1423" i="3"/>
  <c r="S1424" i="3"/>
  <c r="S1425" i="3"/>
  <c r="S1426" i="3"/>
  <c r="S1427" i="3"/>
  <c r="S1428" i="3"/>
  <c r="S1429" i="3"/>
  <c r="S1430" i="3"/>
  <c r="S1431" i="3"/>
  <c r="S1432" i="3"/>
  <c r="S1433" i="3"/>
  <c r="S1434" i="3"/>
  <c r="S1435" i="3"/>
  <c r="S1436" i="3"/>
  <c r="S1437" i="3"/>
  <c r="S1438" i="3"/>
  <c r="S1439" i="3"/>
  <c r="S1440" i="3"/>
  <c r="S1441" i="3"/>
  <c r="S1442" i="3"/>
  <c r="S1443" i="3"/>
  <c r="S1444" i="3"/>
  <c r="S1445" i="3"/>
  <c r="S1446" i="3"/>
  <c r="S1447" i="3"/>
  <c r="S1448" i="3"/>
  <c r="S1449" i="3"/>
  <c r="S1450" i="3"/>
  <c r="S1451" i="3"/>
  <c r="S1452" i="3"/>
  <c r="S1453" i="3"/>
  <c r="S1454" i="3"/>
  <c r="S1455" i="3"/>
  <c r="S1456" i="3"/>
  <c r="S1457" i="3"/>
  <c r="S1458" i="3"/>
  <c r="S1459" i="3"/>
  <c r="S1460" i="3"/>
  <c r="S1461" i="3"/>
  <c r="S1462" i="3"/>
  <c r="S1463" i="3"/>
  <c r="S1464" i="3"/>
  <c r="S1465" i="3"/>
  <c r="S1466" i="3"/>
  <c r="S1467" i="3"/>
  <c r="S1468" i="3"/>
  <c r="S1469" i="3"/>
  <c r="S1470" i="3"/>
  <c r="S1471" i="3"/>
  <c r="S1472" i="3"/>
  <c r="S1473" i="3"/>
  <c r="S1474" i="3"/>
  <c r="S1475" i="3"/>
  <c r="S1476" i="3"/>
  <c r="S1477" i="3"/>
  <c r="S1478" i="3"/>
  <c r="S1479" i="3"/>
  <c r="S1480" i="3"/>
  <c r="S1481" i="3"/>
  <c r="S1482" i="3"/>
  <c r="S1483" i="3"/>
  <c r="S1484" i="3"/>
  <c r="S1485" i="3"/>
  <c r="S1486" i="3"/>
  <c r="S1487" i="3"/>
  <c r="S1488" i="3"/>
  <c r="S1489" i="3"/>
  <c r="S1490" i="3"/>
  <c r="S1491" i="3"/>
  <c r="S1492" i="3"/>
  <c r="S1493" i="3"/>
  <c r="S1494" i="3"/>
  <c r="S1495" i="3"/>
  <c r="S1496" i="3"/>
  <c r="S1497" i="3"/>
  <c r="S1498" i="3"/>
  <c r="S1499" i="3"/>
  <c r="S1500" i="3"/>
  <c r="S1501" i="3"/>
  <c r="S1502" i="3"/>
  <c r="S1503" i="3"/>
  <c r="S1504" i="3"/>
  <c r="S1505" i="3"/>
  <c r="S1506" i="3"/>
  <c r="S1507" i="3"/>
  <c r="S1508" i="3"/>
  <c r="S1509" i="3"/>
  <c r="S1510" i="3"/>
  <c r="S1511" i="3"/>
  <c r="S1512" i="3"/>
  <c r="S1513" i="3"/>
  <c r="S1514" i="3"/>
  <c r="S1515" i="3"/>
  <c r="S1516" i="3"/>
  <c r="S1517" i="3"/>
  <c r="S1518" i="3"/>
  <c r="S1519" i="3"/>
  <c r="S1520" i="3"/>
  <c r="S1521" i="3"/>
  <c r="S1522" i="3"/>
  <c r="S1523" i="3"/>
  <c r="S1524" i="3"/>
  <c r="S1525" i="3"/>
  <c r="S1526" i="3"/>
  <c r="S1527" i="3"/>
  <c r="S1528" i="3"/>
  <c r="S1529" i="3"/>
  <c r="S1530" i="3"/>
  <c r="S1531" i="3"/>
  <c r="S1532" i="3"/>
  <c r="S1533" i="3"/>
  <c r="S1534" i="3"/>
  <c r="S1535" i="3"/>
  <c r="S1536" i="3"/>
  <c r="S1537" i="3"/>
  <c r="S1538" i="3"/>
  <c r="S1539" i="3"/>
  <c r="S1540" i="3"/>
  <c r="S1541" i="3"/>
  <c r="S1542" i="3"/>
  <c r="S1543" i="3"/>
  <c r="S1544" i="3"/>
  <c r="S1545" i="3"/>
  <c r="S1546" i="3"/>
  <c r="S1547" i="3"/>
  <c r="S1548" i="3"/>
  <c r="S1549" i="3"/>
  <c r="S1550" i="3"/>
  <c r="S1551" i="3"/>
  <c r="S1552" i="3"/>
  <c r="S1553" i="3"/>
  <c r="S1554" i="3"/>
  <c r="S1555" i="3"/>
  <c r="S1556" i="3"/>
  <c r="S1557" i="3"/>
  <c r="S1558" i="3"/>
  <c r="S1559" i="3"/>
  <c r="S1560" i="3"/>
  <c r="S1561" i="3"/>
  <c r="S1562" i="3"/>
  <c r="S1563" i="3"/>
  <c r="S1564" i="3"/>
  <c r="S1565" i="3"/>
  <c r="S1566" i="3"/>
  <c r="S1567" i="3"/>
  <c r="S1568" i="3"/>
  <c r="S1569" i="3"/>
  <c r="S1570" i="3"/>
  <c r="S1571" i="3"/>
  <c r="S1572" i="3"/>
  <c r="S1573" i="3"/>
  <c r="S1574" i="3"/>
  <c r="S1575" i="3"/>
  <c r="S1576" i="3"/>
  <c r="S1577" i="3"/>
  <c r="S1578" i="3"/>
  <c r="S1579" i="3"/>
  <c r="S1580" i="3"/>
  <c r="S1581" i="3"/>
  <c r="S1582" i="3"/>
  <c r="S1583" i="3"/>
  <c r="S1584" i="3"/>
  <c r="S1585" i="3"/>
  <c r="S1586" i="3"/>
  <c r="S1587" i="3"/>
  <c r="S1588" i="3"/>
  <c r="S1589" i="3"/>
  <c r="S1590" i="3"/>
  <c r="S1591" i="3"/>
  <c r="S1592" i="3"/>
  <c r="S1593" i="3"/>
  <c r="S1594" i="3"/>
  <c r="S1595" i="3"/>
  <c r="S1596" i="3"/>
  <c r="S1597" i="3"/>
  <c r="S1598" i="3"/>
  <c r="S1599" i="3"/>
  <c r="S1600" i="3"/>
  <c r="S1601" i="3"/>
  <c r="S1602" i="3"/>
  <c r="S1603" i="3"/>
  <c r="S1604" i="3"/>
  <c r="S1605" i="3"/>
  <c r="S1606" i="3"/>
  <c r="S1607" i="3"/>
  <c r="S1608" i="3"/>
  <c r="S1609" i="3"/>
  <c r="S1610" i="3"/>
  <c r="S1611" i="3"/>
  <c r="S1612" i="3"/>
  <c r="S1613" i="3"/>
  <c r="S1614" i="3"/>
  <c r="S1615" i="3"/>
  <c r="S1616" i="3"/>
  <c r="S1617" i="3"/>
  <c r="S1618" i="3"/>
  <c r="S1619" i="3"/>
  <c r="S1620" i="3"/>
  <c r="S1621" i="3"/>
  <c r="S1622" i="3"/>
  <c r="S1623" i="3"/>
  <c r="S1624" i="3"/>
  <c r="S1625" i="3"/>
  <c r="S1626" i="3"/>
  <c r="S1627" i="3"/>
  <c r="S1628" i="3"/>
  <c r="S1629" i="3"/>
  <c r="S1630" i="3"/>
  <c r="S1631" i="3"/>
  <c r="S1632" i="3"/>
  <c r="S1633" i="3"/>
  <c r="S1634" i="3"/>
  <c r="S1635" i="3"/>
  <c r="S1636" i="3"/>
  <c r="S1637" i="3"/>
  <c r="S1638" i="3"/>
  <c r="S1639" i="3"/>
  <c r="S1640" i="3"/>
  <c r="S1641" i="3"/>
  <c r="S1642" i="3"/>
  <c r="S1643" i="3"/>
  <c r="S1644" i="3"/>
  <c r="S1645" i="3"/>
  <c r="S1646" i="3"/>
  <c r="S1647" i="3"/>
  <c r="S1648" i="3"/>
  <c r="S1649" i="3"/>
  <c r="S1650" i="3"/>
  <c r="S1651" i="3"/>
  <c r="S1652" i="3"/>
  <c r="S1653" i="3"/>
  <c r="S1654" i="3"/>
  <c r="S1655" i="3"/>
  <c r="S1656" i="3"/>
  <c r="S1657" i="3"/>
  <c r="S1658" i="3"/>
  <c r="S1659" i="3"/>
  <c r="S1660" i="3"/>
  <c r="S1661" i="3"/>
  <c r="S1662" i="3"/>
  <c r="S1663" i="3"/>
  <c r="S1664" i="3"/>
  <c r="S1665" i="3"/>
  <c r="S1666" i="3"/>
  <c r="S1667" i="3"/>
  <c r="S1668" i="3"/>
  <c r="S1669" i="3"/>
  <c r="S1670" i="3"/>
  <c r="S1671" i="3"/>
  <c r="S1672" i="3"/>
  <c r="S1673" i="3"/>
  <c r="S1674" i="3"/>
  <c r="S1675" i="3"/>
  <c r="S1676" i="3"/>
  <c r="S1677" i="3"/>
  <c r="S1678" i="3"/>
  <c r="S1679" i="3"/>
  <c r="S1680" i="3"/>
  <c r="S1681" i="3"/>
  <c r="S1682" i="3"/>
  <c r="S1683" i="3"/>
  <c r="S1684" i="3"/>
  <c r="S1685" i="3"/>
  <c r="S1686" i="3"/>
  <c r="S1687" i="3"/>
  <c r="S1688" i="3"/>
  <c r="S1689" i="3"/>
  <c r="S1690" i="3"/>
  <c r="S1691" i="3"/>
  <c r="S1692" i="3"/>
  <c r="S1693" i="3"/>
  <c r="S1694" i="3"/>
  <c r="S1695" i="3"/>
  <c r="S1696" i="3"/>
  <c r="S1697" i="3"/>
  <c r="S1698" i="3"/>
  <c r="S1699" i="3"/>
  <c r="S1700" i="3"/>
  <c r="S1701" i="3"/>
  <c r="S1702" i="3"/>
  <c r="S1703" i="3"/>
  <c r="S1704" i="3"/>
  <c r="S1705" i="3"/>
  <c r="S1706" i="3"/>
  <c r="S1707" i="3"/>
  <c r="S1708" i="3"/>
  <c r="S1709" i="3"/>
  <c r="S1710" i="3"/>
  <c r="S1711" i="3"/>
  <c r="S1712" i="3"/>
  <c r="S1713" i="3"/>
  <c r="S1714" i="3"/>
  <c r="S1715" i="3"/>
  <c r="S1716" i="3"/>
  <c r="S1717" i="3"/>
  <c r="S1718" i="3"/>
  <c r="S1719" i="3"/>
  <c r="S1720" i="3"/>
  <c r="S1721" i="3"/>
  <c r="S1722" i="3"/>
  <c r="S1723" i="3"/>
  <c r="S1724" i="3"/>
  <c r="S1725" i="3"/>
  <c r="S1726" i="3"/>
  <c r="S1727" i="3"/>
  <c r="S1728" i="3"/>
  <c r="S1729" i="3"/>
  <c r="S1730" i="3"/>
  <c r="S1731" i="3"/>
  <c r="S1732" i="3"/>
  <c r="S1733" i="3"/>
  <c r="S1734" i="3"/>
  <c r="S1735" i="3"/>
  <c r="S1736" i="3"/>
  <c r="S1737" i="3"/>
  <c r="S1738" i="3"/>
  <c r="S1739" i="3"/>
  <c r="S1740" i="3"/>
  <c r="S1741" i="3"/>
  <c r="S1742" i="3"/>
  <c r="S1743" i="3"/>
  <c r="S1744" i="3"/>
  <c r="S1745" i="3"/>
  <c r="S1746" i="3"/>
  <c r="S1747" i="3"/>
  <c r="S1748" i="3"/>
  <c r="S1749" i="3"/>
  <c r="S1750" i="3"/>
  <c r="S1751" i="3"/>
  <c r="S1752" i="3"/>
  <c r="S1753" i="3"/>
  <c r="S1754" i="3"/>
  <c r="S1755" i="3"/>
  <c r="S1756" i="3"/>
  <c r="S1757" i="3"/>
  <c r="S1758" i="3"/>
  <c r="S1759" i="3"/>
  <c r="S1760" i="3"/>
  <c r="S1761" i="3"/>
  <c r="S1762" i="3"/>
  <c r="S1763" i="3"/>
  <c r="S1764" i="3"/>
  <c r="S1765" i="3"/>
  <c r="S1766" i="3"/>
  <c r="S1767" i="3"/>
  <c r="S1768" i="3"/>
  <c r="S1769" i="3"/>
  <c r="S1770" i="3"/>
  <c r="S1771" i="3"/>
  <c r="S1772" i="3"/>
  <c r="S1773" i="3"/>
  <c r="S1774" i="3"/>
  <c r="S1775" i="3"/>
  <c r="S1776" i="3"/>
  <c r="S1777" i="3"/>
  <c r="S1778" i="3"/>
  <c r="S1779" i="3"/>
  <c r="S1780" i="3"/>
  <c r="S1781" i="3"/>
  <c r="S1782" i="3"/>
  <c r="S1783" i="3"/>
  <c r="S1784" i="3"/>
  <c r="S1785" i="3"/>
  <c r="S1786" i="3"/>
  <c r="S1787" i="3"/>
  <c r="S1788" i="3"/>
  <c r="S1789" i="3"/>
  <c r="S1790" i="3"/>
  <c r="S1791" i="3"/>
  <c r="S1792" i="3"/>
  <c r="S1793" i="3"/>
  <c r="S1794" i="3"/>
  <c r="S1795" i="3"/>
  <c r="S1796" i="3"/>
  <c r="S1797" i="3"/>
  <c r="S1798" i="3"/>
  <c r="S1799" i="3"/>
  <c r="S1800" i="3"/>
  <c r="S1801" i="3"/>
  <c r="S1802" i="3"/>
  <c r="S1803" i="3"/>
  <c r="S1804" i="3"/>
  <c r="S1805" i="3"/>
  <c r="S1806" i="3"/>
  <c r="S1807" i="3"/>
  <c r="S1808" i="3"/>
  <c r="S1809" i="3"/>
  <c r="S1810" i="3"/>
  <c r="S1811" i="3"/>
  <c r="S1812" i="3"/>
  <c r="S1813" i="3"/>
  <c r="S1814" i="3"/>
  <c r="S1815" i="3"/>
  <c r="S1816" i="3"/>
  <c r="S1817" i="3"/>
  <c r="S1818" i="3"/>
  <c r="S1819" i="3"/>
  <c r="S1820" i="3"/>
  <c r="S1821" i="3"/>
  <c r="S1822" i="3"/>
  <c r="S1823" i="3"/>
  <c r="S1824" i="3"/>
  <c r="S1825" i="3"/>
  <c r="S1826" i="3"/>
  <c r="S1827" i="3"/>
  <c r="S1828" i="3"/>
  <c r="S1829" i="3"/>
  <c r="S1830" i="3"/>
  <c r="S1831" i="3"/>
  <c r="S1832" i="3"/>
  <c r="S1833" i="3"/>
  <c r="S1834" i="3"/>
  <c r="S1835" i="3"/>
  <c r="S1836" i="3"/>
  <c r="S1837" i="3"/>
  <c r="S1838" i="3"/>
  <c r="S1839" i="3"/>
  <c r="S1840" i="3"/>
  <c r="S1841" i="3"/>
  <c r="S1842" i="3"/>
  <c r="S1843" i="3"/>
  <c r="S1844" i="3"/>
  <c r="S1845" i="3"/>
  <c r="S1846" i="3"/>
  <c r="S1847" i="3"/>
  <c r="S1848" i="3"/>
  <c r="S1849" i="3"/>
  <c r="S1850" i="3"/>
  <c r="S1851" i="3"/>
  <c r="S1852" i="3"/>
  <c r="S1853" i="3"/>
  <c r="S1854" i="3"/>
  <c r="S1855" i="3"/>
  <c r="S1856" i="3"/>
  <c r="S1857" i="3"/>
  <c r="S1858" i="3"/>
  <c r="S1859" i="3"/>
  <c r="S1860" i="3"/>
  <c r="S1861" i="3"/>
  <c r="S1862" i="3"/>
  <c r="S1863" i="3"/>
  <c r="S1864" i="3"/>
  <c r="S1865" i="3"/>
  <c r="S1866" i="3"/>
  <c r="S1867" i="3"/>
  <c r="S1868" i="3"/>
  <c r="S1869" i="3"/>
  <c r="S1870" i="3"/>
  <c r="S1871" i="3"/>
  <c r="S1872" i="3"/>
  <c r="S1873" i="3"/>
  <c r="S1874" i="3"/>
  <c r="S1875" i="3"/>
  <c r="S1876" i="3"/>
  <c r="S1877" i="3"/>
  <c r="S1878" i="3"/>
  <c r="S1879" i="3"/>
  <c r="S1880" i="3"/>
  <c r="S1881" i="3"/>
  <c r="S1882" i="3"/>
  <c r="S1883" i="3"/>
  <c r="S1884" i="3"/>
  <c r="S1885" i="3"/>
  <c r="S1886" i="3"/>
  <c r="S1887" i="3"/>
  <c r="S1888" i="3"/>
  <c r="S1889" i="3"/>
  <c r="S1890" i="3"/>
  <c r="S1891" i="3"/>
  <c r="S1892" i="3"/>
  <c r="S1893" i="3"/>
  <c r="S1894" i="3"/>
  <c r="S1895" i="3"/>
  <c r="S1896" i="3"/>
  <c r="S1897" i="3"/>
  <c r="S1898" i="3"/>
  <c r="S1899" i="3"/>
  <c r="S1900" i="3"/>
  <c r="S1901" i="3"/>
  <c r="S1902" i="3"/>
  <c r="S1903" i="3"/>
  <c r="S1904" i="3"/>
  <c r="S1905" i="3"/>
  <c r="S1906" i="3"/>
  <c r="S1907" i="3"/>
  <c r="S1908" i="3"/>
  <c r="S1909" i="3"/>
  <c r="S1910" i="3"/>
  <c r="S1911" i="3"/>
  <c r="S1912" i="3"/>
  <c r="S1913" i="3"/>
  <c r="S1914" i="3"/>
  <c r="S1915" i="3"/>
  <c r="S1916" i="3"/>
  <c r="S1917" i="3"/>
  <c r="S1918" i="3"/>
  <c r="S1919" i="3"/>
  <c r="S1920" i="3"/>
  <c r="S1921" i="3"/>
  <c r="S1922" i="3"/>
  <c r="S1923" i="3"/>
  <c r="S1924" i="3"/>
  <c r="S1925" i="3"/>
  <c r="S1926" i="3"/>
  <c r="S1927" i="3"/>
  <c r="S1928" i="3"/>
  <c r="S1929" i="3"/>
  <c r="S1930" i="3"/>
  <c r="S1931" i="3"/>
  <c r="S1932" i="3"/>
  <c r="S1933" i="3"/>
  <c r="S1934" i="3"/>
  <c r="S1935" i="3"/>
  <c r="S1936" i="3"/>
  <c r="S1937" i="3"/>
  <c r="S1938" i="3"/>
  <c r="S1939" i="3"/>
  <c r="S1940" i="3"/>
  <c r="S1941" i="3"/>
  <c r="S1942" i="3"/>
  <c r="S1943" i="3"/>
  <c r="S1944" i="3"/>
  <c r="S1945" i="3"/>
  <c r="S1946" i="3"/>
  <c r="S1947" i="3"/>
  <c r="S1948" i="3"/>
  <c r="S1949" i="3"/>
  <c r="S1950" i="3"/>
  <c r="S1951" i="3"/>
  <c r="S1952" i="3"/>
  <c r="S1953" i="3"/>
  <c r="S1954" i="3"/>
  <c r="S1955" i="3"/>
  <c r="S1956" i="3"/>
  <c r="S1957" i="3"/>
  <c r="S1958" i="3"/>
  <c r="S1959" i="3"/>
  <c r="S1960" i="3"/>
  <c r="S1961" i="3"/>
  <c r="S1962" i="3"/>
  <c r="S1963" i="3"/>
  <c r="S1964" i="3"/>
  <c r="S1965" i="3"/>
  <c r="S1966" i="3"/>
  <c r="S1967" i="3"/>
  <c r="S1968" i="3"/>
  <c r="S1969" i="3"/>
  <c r="S1970" i="3"/>
  <c r="S1971" i="3"/>
  <c r="S1972" i="3"/>
  <c r="S1973" i="3"/>
  <c r="S1974" i="3"/>
  <c r="S1975" i="3"/>
  <c r="S1976" i="3"/>
  <c r="S1977" i="3"/>
  <c r="S1978" i="3"/>
  <c r="S1979" i="3"/>
  <c r="S1980" i="3"/>
  <c r="S1981" i="3"/>
  <c r="S1982" i="3"/>
  <c r="S1983" i="3"/>
  <c r="S1984" i="3"/>
  <c r="S1985" i="3"/>
  <c r="S1986" i="3"/>
  <c r="S1987" i="3"/>
  <c r="S1988" i="3"/>
  <c r="S1989" i="3"/>
  <c r="S1990" i="3"/>
  <c r="S1991" i="3"/>
  <c r="S1992" i="3"/>
  <c r="S1993" i="3"/>
  <c r="S1994" i="3"/>
  <c r="S1995" i="3"/>
  <c r="S1996" i="3"/>
  <c r="S1997" i="3"/>
  <c r="S1998" i="3"/>
  <c r="S1999" i="3"/>
  <c r="S2000" i="3"/>
  <c r="S2001" i="3"/>
  <c r="S2002" i="3"/>
  <c r="S2003" i="3"/>
  <c r="S2004" i="3"/>
  <c r="S2005" i="3"/>
  <c r="S2006" i="3"/>
  <c r="S2007" i="3"/>
  <c r="S2008" i="3"/>
  <c r="S2009" i="3"/>
  <c r="S2010" i="3"/>
  <c r="S2011" i="3"/>
  <c r="S2012" i="3"/>
  <c r="S2013" i="3"/>
  <c r="S2014" i="3"/>
  <c r="S2015" i="3"/>
  <c r="S2016" i="3"/>
  <c r="S2017" i="3"/>
  <c r="S2018" i="3"/>
  <c r="S2019" i="3"/>
  <c r="S2020" i="3"/>
  <c r="S2021" i="3"/>
  <c r="S2022" i="3"/>
  <c r="S2023" i="3"/>
  <c r="S2024" i="3"/>
  <c r="S2025" i="3"/>
  <c r="S2026" i="3"/>
  <c r="S2027" i="3"/>
  <c r="S2028" i="3"/>
  <c r="S2029" i="3"/>
  <c r="S2030" i="3"/>
  <c r="S2031" i="3"/>
  <c r="S2032" i="3"/>
  <c r="S2033" i="3"/>
  <c r="S2034" i="3"/>
  <c r="S2035" i="3"/>
  <c r="S2036" i="3"/>
  <c r="S2037" i="3"/>
  <c r="S2038" i="3"/>
  <c r="S2039" i="3"/>
  <c r="S2040" i="3"/>
  <c r="S2041" i="3"/>
  <c r="S2042" i="3"/>
  <c r="S2043" i="3"/>
  <c r="S2044" i="3"/>
  <c r="S2045" i="3"/>
  <c r="S2046" i="3"/>
  <c r="S2047" i="3"/>
  <c r="S2048" i="3"/>
  <c r="S2049" i="3"/>
  <c r="S2050" i="3"/>
  <c r="S2051" i="3"/>
  <c r="S2052" i="3"/>
  <c r="S2053" i="3"/>
  <c r="S2054" i="3"/>
  <c r="S2055" i="3"/>
  <c r="S2056" i="3"/>
  <c r="S2057" i="3"/>
  <c r="S2058" i="3"/>
  <c r="S2059" i="3"/>
  <c r="S2060" i="3"/>
  <c r="S2061" i="3"/>
  <c r="S2062" i="3"/>
  <c r="S2063" i="3"/>
  <c r="S2064" i="3"/>
  <c r="S2065" i="3"/>
  <c r="S2066" i="3"/>
  <c r="S2067" i="3"/>
  <c r="S2068" i="3"/>
  <c r="S2069" i="3"/>
  <c r="S2070" i="3"/>
  <c r="S2071" i="3"/>
  <c r="S2072" i="3"/>
  <c r="S2073" i="3"/>
  <c r="S2074" i="3"/>
  <c r="S2075" i="3"/>
  <c r="S2076" i="3"/>
  <c r="S2077" i="3"/>
  <c r="S2078" i="3"/>
  <c r="S2079" i="3"/>
  <c r="S2080" i="3"/>
  <c r="S2081" i="3"/>
  <c r="S2082" i="3"/>
  <c r="S2083" i="3"/>
  <c r="S2084" i="3"/>
  <c r="S2085" i="3"/>
  <c r="S2086" i="3"/>
  <c r="S2087" i="3"/>
  <c r="S2088" i="3"/>
  <c r="S2089" i="3"/>
  <c r="S2090" i="3"/>
  <c r="S2091" i="3"/>
  <c r="S2092" i="3"/>
  <c r="S2093" i="3"/>
  <c r="S2094" i="3"/>
  <c r="S2095" i="3"/>
  <c r="S2096" i="3"/>
  <c r="S2097" i="3"/>
  <c r="S2098" i="3"/>
  <c r="S2099" i="3"/>
  <c r="S2100" i="3"/>
  <c r="S2101" i="3"/>
  <c r="S2102" i="3"/>
  <c r="S2103" i="3"/>
  <c r="S2104" i="3"/>
  <c r="S2105" i="3"/>
  <c r="S2106" i="3"/>
  <c r="S2107" i="3"/>
  <c r="S2108" i="3"/>
  <c r="S2109" i="3"/>
  <c r="S2110" i="3"/>
  <c r="S2111" i="3"/>
  <c r="S2112" i="3"/>
  <c r="S2113" i="3"/>
  <c r="S2114" i="3"/>
  <c r="S2115" i="3"/>
  <c r="S2116" i="3"/>
  <c r="S2117" i="3"/>
  <c r="S2118" i="3"/>
  <c r="S2119" i="3"/>
  <c r="S2120" i="3"/>
  <c r="S2121" i="3"/>
  <c r="S2122" i="3"/>
  <c r="S2123" i="3"/>
  <c r="S2124" i="3"/>
  <c r="S2125" i="3"/>
  <c r="S2126" i="3"/>
  <c r="S2127" i="3"/>
  <c r="S2128" i="3"/>
  <c r="S2129" i="3"/>
  <c r="S2130" i="3"/>
  <c r="S2131" i="3"/>
  <c r="S2132" i="3"/>
  <c r="S2133" i="3"/>
  <c r="S2134" i="3"/>
  <c r="S2135" i="3"/>
  <c r="S2136" i="3"/>
  <c r="S2137" i="3"/>
  <c r="S2138" i="3"/>
  <c r="S2139" i="3"/>
  <c r="S2140" i="3"/>
  <c r="S2141" i="3"/>
  <c r="S2142" i="3"/>
  <c r="S2143" i="3"/>
  <c r="S2144" i="3"/>
  <c r="S2145" i="3"/>
  <c r="S2146" i="3"/>
  <c r="S2147" i="3"/>
  <c r="S2148" i="3"/>
  <c r="S2149" i="3"/>
  <c r="S2150" i="3"/>
  <c r="S2151" i="3"/>
  <c r="S2152" i="3"/>
  <c r="S2153" i="3"/>
  <c r="S2154" i="3"/>
  <c r="S2155" i="3"/>
  <c r="S2156" i="3"/>
  <c r="S2157" i="3"/>
  <c r="S2158" i="3"/>
  <c r="S2159" i="3"/>
  <c r="S2160" i="3"/>
  <c r="S2161" i="3"/>
  <c r="S2162" i="3"/>
  <c r="S2163" i="3"/>
  <c r="S2164" i="3"/>
  <c r="S2165" i="3"/>
  <c r="S2166" i="3"/>
  <c r="S2167" i="3"/>
  <c r="S2168" i="3"/>
  <c r="S2169" i="3"/>
  <c r="S2170" i="3"/>
  <c r="S2171" i="3"/>
  <c r="S2172" i="3"/>
  <c r="S2173" i="3"/>
  <c r="S2174" i="3"/>
  <c r="S2175" i="3"/>
  <c r="S2176" i="3"/>
  <c r="S2177" i="3"/>
  <c r="S2178" i="3"/>
  <c r="S2179" i="3"/>
  <c r="S2180" i="3"/>
  <c r="S2181" i="3"/>
  <c r="S2182" i="3"/>
  <c r="S2183" i="3"/>
  <c r="S2184" i="3"/>
  <c r="S2185" i="3"/>
  <c r="S2186" i="3"/>
  <c r="S2187" i="3"/>
  <c r="S2188" i="3"/>
  <c r="S2189" i="3"/>
  <c r="S2190" i="3"/>
  <c r="S2191" i="3"/>
  <c r="S2192" i="3"/>
  <c r="S2193" i="3"/>
  <c r="S2194" i="3"/>
  <c r="S2195" i="3"/>
  <c r="S2196" i="3"/>
  <c r="S2197" i="3"/>
  <c r="S2198" i="3"/>
  <c r="S2199" i="3"/>
  <c r="S2200" i="3"/>
  <c r="S2201" i="3"/>
  <c r="S2202" i="3"/>
  <c r="S2203" i="3"/>
  <c r="S2204" i="3"/>
  <c r="S2205" i="3"/>
  <c r="S2206" i="3"/>
  <c r="S2207" i="3"/>
  <c r="S2208" i="3"/>
  <c r="S2209" i="3"/>
  <c r="S2210" i="3"/>
  <c r="S2211" i="3"/>
  <c r="S2212" i="3"/>
  <c r="S2213" i="3"/>
  <c r="S2214" i="3"/>
  <c r="S2215" i="3"/>
  <c r="S2216" i="3"/>
  <c r="S2217" i="3"/>
  <c r="S2218" i="3"/>
  <c r="S2219" i="3"/>
  <c r="S2220" i="3"/>
  <c r="S2221" i="3"/>
  <c r="S2222" i="3"/>
  <c r="S2223" i="3"/>
  <c r="S2224" i="3"/>
  <c r="S2225" i="3"/>
  <c r="S2226" i="3"/>
  <c r="S2227" i="3"/>
  <c r="S2228" i="3"/>
  <c r="S2229" i="3"/>
  <c r="S2230" i="3"/>
  <c r="S2231" i="3"/>
  <c r="S2232" i="3"/>
  <c r="S2233" i="3"/>
  <c r="S2234" i="3"/>
  <c r="S2235" i="3"/>
  <c r="S2236" i="3"/>
  <c r="S2237" i="3"/>
  <c r="S2238" i="3"/>
  <c r="S2239" i="3"/>
  <c r="S2240" i="3"/>
  <c r="S2241" i="3"/>
  <c r="S2242" i="3"/>
  <c r="S2243" i="3"/>
  <c r="S2244" i="3"/>
  <c r="S2245" i="3"/>
  <c r="S2246" i="3"/>
  <c r="S2247" i="3"/>
  <c r="S2248" i="3"/>
  <c r="S2249" i="3"/>
  <c r="S2250" i="3"/>
  <c r="S2251" i="3"/>
  <c r="S2252" i="3"/>
  <c r="S2253" i="3"/>
  <c r="S2254" i="3"/>
  <c r="S2255" i="3"/>
  <c r="S2256" i="3"/>
  <c r="S2257" i="3"/>
  <c r="S2258" i="3"/>
  <c r="S2259" i="3"/>
  <c r="S2260" i="3"/>
  <c r="S2261" i="3"/>
  <c r="S2262" i="3"/>
  <c r="S2263" i="3"/>
  <c r="S2264" i="3"/>
  <c r="S2265" i="3"/>
  <c r="S2266" i="3"/>
  <c r="S2267" i="3"/>
  <c r="S2268" i="3"/>
  <c r="S2269" i="3"/>
  <c r="S2270" i="3"/>
  <c r="S2271" i="3"/>
  <c r="S2272" i="3"/>
  <c r="S2273" i="3"/>
  <c r="S2274" i="3"/>
  <c r="S2275" i="3"/>
  <c r="S2276" i="3"/>
  <c r="S2277" i="3"/>
  <c r="S2278" i="3"/>
  <c r="S2279" i="3"/>
  <c r="S2280" i="3"/>
  <c r="S2281" i="3"/>
  <c r="S2282" i="3"/>
  <c r="S2283" i="3"/>
  <c r="S2284" i="3"/>
  <c r="S2285" i="3"/>
  <c r="S2286" i="3"/>
  <c r="S2287" i="3"/>
  <c r="S2288" i="3"/>
  <c r="S2289" i="3"/>
  <c r="S2290" i="3"/>
  <c r="S2291" i="3"/>
  <c r="S2292" i="3"/>
  <c r="S2293" i="3"/>
  <c r="S2294" i="3"/>
  <c r="S2295" i="3"/>
  <c r="S2296" i="3"/>
  <c r="S2297" i="3"/>
  <c r="S2298" i="3"/>
  <c r="S2299" i="3"/>
  <c r="S2300" i="3"/>
  <c r="S2301" i="3"/>
  <c r="S2302" i="3"/>
  <c r="S2303" i="3"/>
  <c r="S2304" i="3"/>
  <c r="S2305" i="3"/>
  <c r="S2306" i="3"/>
  <c r="S2307" i="3"/>
  <c r="S2308" i="3"/>
  <c r="S2309" i="3"/>
  <c r="S2310" i="3"/>
  <c r="S2311" i="3"/>
  <c r="S2312" i="3"/>
  <c r="S2313" i="3"/>
  <c r="S2314" i="3"/>
  <c r="S2315" i="3"/>
  <c r="S2316" i="3"/>
  <c r="S2317" i="3"/>
  <c r="S2318" i="3"/>
  <c r="S2319" i="3"/>
  <c r="S2320" i="3"/>
  <c r="S2321" i="3"/>
  <c r="S2322" i="3"/>
  <c r="S2323" i="3"/>
  <c r="S2324" i="3"/>
  <c r="S2325" i="3"/>
  <c r="S2326" i="3"/>
  <c r="S2327" i="3"/>
  <c r="S2328" i="3"/>
  <c r="S2329" i="3"/>
  <c r="S2330" i="3"/>
  <c r="S2331" i="3"/>
  <c r="S2332" i="3"/>
  <c r="S2333" i="3"/>
  <c r="S2334" i="3"/>
  <c r="S2335" i="3"/>
  <c r="S2336" i="3"/>
  <c r="S2337" i="3"/>
  <c r="S2338" i="3"/>
  <c r="S2339" i="3"/>
  <c r="S2340" i="3"/>
  <c r="S2341" i="3"/>
  <c r="S2342" i="3"/>
  <c r="S2343" i="3"/>
  <c r="S2344" i="3"/>
  <c r="S2345" i="3"/>
  <c r="S2346" i="3"/>
  <c r="S2347" i="3"/>
  <c r="S2348" i="3"/>
  <c r="S2349" i="3"/>
  <c r="S2350" i="3"/>
  <c r="S2351" i="3"/>
  <c r="S2352" i="3"/>
  <c r="S2353" i="3"/>
  <c r="S2354" i="3"/>
  <c r="S2355" i="3"/>
  <c r="S2356" i="3"/>
  <c r="S2357" i="3"/>
  <c r="S2358" i="3"/>
  <c r="S2359" i="3"/>
  <c r="S2360" i="3"/>
  <c r="S2361" i="3"/>
  <c r="S2362" i="3"/>
  <c r="S2363" i="3"/>
  <c r="S2364" i="3"/>
  <c r="S2365" i="3"/>
  <c r="S2366" i="3"/>
  <c r="S2367" i="3"/>
  <c r="S2368" i="3"/>
  <c r="S2369" i="3"/>
  <c r="S2370" i="3"/>
  <c r="S2371" i="3"/>
  <c r="S2372" i="3"/>
  <c r="S2373" i="3"/>
  <c r="S2374" i="3"/>
  <c r="S2375" i="3"/>
  <c r="S2376" i="3"/>
  <c r="S2377" i="3"/>
  <c r="S2378" i="3"/>
  <c r="S2379" i="3"/>
  <c r="S2380" i="3"/>
  <c r="S2381" i="3"/>
  <c r="S2382" i="3"/>
  <c r="S2383" i="3"/>
  <c r="S2384" i="3"/>
  <c r="S2385" i="3"/>
  <c r="S2386" i="3"/>
  <c r="S2387" i="3"/>
  <c r="S2388" i="3"/>
  <c r="S2389" i="3"/>
  <c r="S2390" i="3"/>
  <c r="S2391" i="3"/>
  <c r="S2392" i="3"/>
  <c r="S2393" i="3"/>
  <c r="S2394" i="3"/>
  <c r="S2395" i="3"/>
  <c r="S2396" i="3"/>
  <c r="S2397" i="3"/>
  <c r="S2398" i="3"/>
  <c r="S2399" i="3"/>
  <c r="S2400" i="3"/>
  <c r="S2401" i="3"/>
  <c r="S2402" i="3"/>
  <c r="S2403" i="3"/>
  <c r="S2404" i="3"/>
  <c r="S2405" i="3"/>
  <c r="S2406" i="3"/>
  <c r="S2407" i="3"/>
  <c r="S2408" i="3"/>
  <c r="S2409" i="3"/>
  <c r="S2410" i="3"/>
  <c r="S2411" i="3"/>
  <c r="S2412" i="3"/>
  <c r="S2413" i="3"/>
  <c r="S2414" i="3"/>
  <c r="S2415" i="3"/>
  <c r="S2416" i="3"/>
  <c r="S2417" i="3"/>
  <c r="S2418" i="3"/>
  <c r="S2419" i="3"/>
  <c r="S2420" i="3"/>
  <c r="S2421" i="3"/>
  <c r="S2422" i="3"/>
  <c r="S2423" i="3"/>
  <c r="S2424" i="3"/>
  <c r="S2425" i="3"/>
  <c r="S2426" i="3"/>
  <c r="S2427" i="3"/>
  <c r="S2428" i="3"/>
  <c r="S2429" i="3"/>
  <c r="S2430" i="3"/>
  <c r="S2431" i="3"/>
  <c r="S2432" i="3"/>
  <c r="S2433" i="3"/>
  <c r="S2434" i="3"/>
  <c r="S2435" i="3"/>
  <c r="S2436" i="3"/>
  <c r="S2437" i="3"/>
  <c r="S2438" i="3"/>
  <c r="S2439" i="3"/>
  <c r="S2440" i="3"/>
  <c r="S2441" i="3"/>
  <c r="S2442" i="3"/>
  <c r="S2443" i="3"/>
  <c r="S2444" i="3"/>
  <c r="S2445" i="3"/>
  <c r="S2446" i="3"/>
  <c r="S2447" i="3"/>
  <c r="S2448" i="3"/>
  <c r="S2449" i="3"/>
  <c r="S2450" i="3"/>
  <c r="S2451" i="3"/>
  <c r="S2452" i="3"/>
  <c r="S2453" i="3"/>
  <c r="S2454" i="3"/>
  <c r="S2455" i="3"/>
  <c r="S2456" i="3"/>
  <c r="S2457" i="3"/>
  <c r="S2458" i="3"/>
  <c r="S2459" i="3"/>
  <c r="S2460" i="3"/>
  <c r="S2461" i="3"/>
  <c r="S2462" i="3"/>
  <c r="S2463" i="3"/>
  <c r="S2464" i="3"/>
  <c r="S2465" i="3"/>
  <c r="S2466" i="3"/>
  <c r="S2467" i="3"/>
  <c r="S2468" i="3"/>
  <c r="S2469" i="3"/>
  <c r="S2470" i="3"/>
  <c r="S2471" i="3"/>
  <c r="S2472" i="3"/>
  <c r="S2473" i="3"/>
  <c r="S2474" i="3"/>
  <c r="S2475" i="3"/>
  <c r="S2476" i="3"/>
  <c r="S2477" i="3"/>
  <c r="S2478" i="3"/>
  <c r="S2479" i="3"/>
  <c r="S2480" i="3"/>
  <c r="S2481" i="3"/>
  <c r="S2482" i="3"/>
  <c r="S2483" i="3"/>
  <c r="S2484" i="3"/>
  <c r="S2485" i="3"/>
  <c r="S2486" i="3"/>
  <c r="S2487" i="3"/>
  <c r="S2488" i="3"/>
  <c r="S2489" i="3"/>
  <c r="S2490" i="3"/>
  <c r="S2491" i="3"/>
  <c r="S2492" i="3"/>
  <c r="S2493" i="3"/>
  <c r="S2494" i="3"/>
  <c r="S2495" i="3"/>
  <c r="S2496" i="3"/>
  <c r="S2497" i="3"/>
  <c r="S2498" i="3"/>
  <c r="S2499" i="3"/>
  <c r="S2500" i="3"/>
  <c r="S2501" i="3"/>
  <c r="S2502" i="3"/>
  <c r="S2503" i="3"/>
  <c r="S2504" i="3"/>
  <c r="S2505" i="3"/>
  <c r="S2506" i="3"/>
  <c r="S2507" i="3"/>
  <c r="S2508" i="3"/>
  <c r="S2509" i="3"/>
  <c r="S2510" i="3"/>
  <c r="S2511" i="3"/>
  <c r="S2512" i="3"/>
  <c r="S2513" i="3"/>
  <c r="S2514" i="3"/>
  <c r="S2515" i="3"/>
  <c r="S2516" i="3"/>
  <c r="S2517" i="3"/>
  <c r="S2518" i="3"/>
  <c r="S2519" i="3"/>
  <c r="S2520" i="3"/>
  <c r="S2521" i="3"/>
  <c r="S2522" i="3"/>
  <c r="S2523" i="3"/>
  <c r="S2524" i="3"/>
  <c r="S2525" i="3"/>
  <c r="S2526" i="3"/>
  <c r="S2527" i="3"/>
  <c r="S2528" i="3"/>
  <c r="S2529" i="3"/>
  <c r="S2530" i="3"/>
  <c r="S2531" i="3"/>
  <c r="S2532" i="3"/>
  <c r="S2533" i="3"/>
  <c r="S2534" i="3"/>
  <c r="S2535" i="3"/>
  <c r="S2536" i="3"/>
  <c r="S2537" i="3"/>
  <c r="S2538" i="3"/>
  <c r="S2539" i="3"/>
  <c r="S2540" i="3"/>
  <c r="S2541" i="3"/>
  <c r="S2542" i="3"/>
  <c r="S2543" i="3"/>
  <c r="S2544" i="3"/>
  <c r="S2545" i="3"/>
  <c r="S2546" i="3"/>
  <c r="S2547" i="3"/>
  <c r="S2548" i="3"/>
  <c r="S2549" i="3"/>
  <c r="S2550" i="3"/>
  <c r="S2551" i="3"/>
  <c r="S2552" i="3"/>
  <c r="S2553" i="3"/>
  <c r="S2554" i="3"/>
  <c r="S2555" i="3"/>
  <c r="S2556" i="3"/>
  <c r="S2557" i="3"/>
  <c r="S2558" i="3"/>
  <c r="S2559" i="3"/>
  <c r="S2560" i="3"/>
  <c r="S2561" i="3"/>
  <c r="S2562" i="3"/>
  <c r="S2563" i="3"/>
  <c r="S2564" i="3"/>
  <c r="S2565" i="3"/>
  <c r="S2566" i="3"/>
  <c r="S2567" i="3"/>
  <c r="S2568" i="3"/>
  <c r="S2569" i="3"/>
  <c r="S2570" i="3"/>
  <c r="S2571" i="3"/>
  <c r="S2572" i="3"/>
  <c r="S2573" i="3"/>
  <c r="S2574" i="3"/>
  <c r="S2575" i="3"/>
  <c r="S2576" i="3"/>
  <c r="S2577" i="3"/>
  <c r="S2578" i="3"/>
  <c r="S2579" i="3"/>
  <c r="S2580" i="3"/>
  <c r="S2581" i="3"/>
  <c r="S2582" i="3"/>
  <c r="S2583" i="3"/>
  <c r="S2584" i="3"/>
  <c r="S2585" i="3"/>
  <c r="S2586" i="3"/>
  <c r="S2587" i="3"/>
  <c r="S2588" i="3"/>
  <c r="S2589" i="3"/>
  <c r="S2590" i="3"/>
  <c r="S2591" i="3"/>
  <c r="S2592" i="3"/>
  <c r="S2593" i="3"/>
  <c r="S2594" i="3"/>
  <c r="S2595" i="3"/>
  <c r="S2596" i="3"/>
  <c r="S2597" i="3"/>
  <c r="S2598" i="3"/>
  <c r="S2599" i="3"/>
  <c r="S2600" i="3"/>
  <c r="S2601" i="3"/>
  <c r="S2602" i="3"/>
  <c r="S2603" i="3"/>
  <c r="S2604" i="3"/>
  <c r="S2605" i="3"/>
  <c r="S2606" i="3"/>
  <c r="S2607" i="3"/>
  <c r="S2608" i="3"/>
  <c r="S2609" i="3"/>
  <c r="S2610" i="3"/>
  <c r="S2611" i="3"/>
  <c r="S2612" i="3"/>
  <c r="S2613" i="3"/>
  <c r="S2614" i="3"/>
  <c r="S2615" i="3"/>
  <c r="S2616" i="3"/>
  <c r="S2617" i="3"/>
  <c r="S2618" i="3"/>
  <c r="S2619" i="3"/>
  <c r="S2620" i="3"/>
  <c r="S2621" i="3"/>
  <c r="S2622" i="3"/>
  <c r="S2623" i="3"/>
  <c r="S2624" i="3"/>
  <c r="S2625" i="3"/>
  <c r="S2626" i="3"/>
  <c r="S2627" i="3"/>
  <c r="S2628" i="3"/>
  <c r="S2629" i="3"/>
  <c r="S2630" i="3"/>
  <c r="S2631" i="3"/>
  <c r="S2632" i="3"/>
  <c r="S2633" i="3"/>
  <c r="S2634" i="3"/>
  <c r="S2635" i="3"/>
  <c r="S2636" i="3"/>
  <c r="S2637" i="3"/>
  <c r="S2638" i="3"/>
  <c r="S2639" i="3"/>
  <c r="S2640" i="3"/>
  <c r="S2641" i="3"/>
  <c r="S2642" i="3"/>
  <c r="S2643" i="3"/>
  <c r="S2644" i="3"/>
  <c r="S2645" i="3"/>
  <c r="S2646" i="3"/>
  <c r="S2647" i="3"/>
  <c r="S2648" i="3"/>
  <c r="S2649" i="3"/>
  <c r="S2650" i="3"/>
  <c r="S2651" i="3"/>
  <c r="S2652" i="3"/>
  <c r="S2653" i="3"/>
  <c r="S2654" i="3"/>
  <c r="S2655" i="3"/>
  <c r="S2656" i="3"/>
  <c r="S2657" i="3"/>
  <c r="S2658" i="3"/>
  <c r="S2659" i="3"/>
  <c r="S2660" i="3"/>
  <c r="S2661" i="3"/>
  <c r="S2662" i="3"/>
  <c r="S2663" i="3"/>
  <c r="S2664" i="3"/>
  <c r="S2665" i="3"/>
  <c r="S2666" i="3"/>
  <c r="S2667" i="3"/>
  <c r="S2668" i="3"/>
  <c r="S2669" i="3"/>
  <c r="S2670" i="3"/>
  <c r="S2671" i="3"/>
  <c r="S2672" i="3"/>
  <c r="S2673" i="3"/>
  <c r="S2674" i="3"/>
  <c r="S2675" i="3"/>
  <c r="S2676" i="3"/>
  <c r="S2677" i="3"/>
  <c r="S2678" i="3"/>
  <c r="S2679" i="3"/>
  <c r="S2680" i="3"/>
  <c r="S2681" i="3"/>
  <c r="S2682" i="3"/>
  <c r="S2683" i="3"/>
  <c r="S2684" i="3"/>
  <c r="S2685" i="3"/>
  <c r="S2686" i="3"/>
  <c r="S2687" i="3"/>
  <c r="S2688" i="3"/>
  <c r="S2689" i="3"/>
  <c r="S2690" i="3"/>
  <c r="S2691" i="3"/>
  <c r="S2692" i="3"/>
  <c r="S2693" i="3"/>
  <c r="S2694" i="3"/>
  <c r="S2695" i="3"/>
  <c r="S2696" i="3"/>
  <c r="S2697" i="3"/>
  <c r="S2698" i="3"/>
  <c r="S2699" i="3"/>
  <c r="S2700" i="3"/>
  <c r="S2701" i="3"/>
  <c r="S2702" i="3"/>
  <c r="S2703" i="3"/>
  <c r="S2704" i="3"/>
  <c r="S2705" i="3"/>
  <c r="S2706" i="3"/>
  <c r="S2707" i="3"/>
  <c r="S2708" i="3"/>
  <c r="S2709" i="3"/>
  <c r="S2710" i="3"/>
  <c r="S2711" i="3"/>
  <c r="S2712" i="3"/>
  <c r="S2713" i="3"/>
  <c r="S2714" i="3"/>
  <c r="S2715" i="3"/>
  <c r="S2716" i="3"/>
  <c r="S2717" i="3"/>
  <c r="S2718" i="3"/>
  <c r="S2719" i="3"/>
  <c r="S2720" i="3"/>
  <c r="S2721" i="3"/>
  <c r="S2722" i="3"/>
  <c r="S2723" i="3"/>
  <c r="S2724" i="3"/>
  <c r="S2725" i="3"/>
  <c r="S2726" i="3"/>
  <c r="S2727" i="3"/>
  <c r="S2728" i="3"/>
  <c r="S2729" i="3"/>
  <c r="S2730" i="3"/>
  <c r="S2731" i="3"/>
  <c r="S2732" i="3"/>
  <c r="S2733" i="3"/>
  <c r="S2734" i="3"/>
  <c r="S2735" i="3"/>
  <c r="S2736" i="3"/>
  <c r="S2737" i="3"/>
  <c r="S2738" i="3"/>
  <c r="S2739" i="3"/>
  <c r="S2740" i="3"/>
  <c r="S2741" i="3"/>
  <c r="S2742" i="3"/>
  <c r="S2743" i="3"/>
  <c r="S2744" i="3"/>
  <c r="S2745" i="3"/>
  <c r="S2746" i="3"/>
  <c r="S2747" i="3"/>
  <c r="S2748" i="3"/>
  <c r="S2749" i="3"/>
  <c r="S2750" i="3"/>
  <c r="S2751" i="3"/>
  <c r="S2752" i="3"/>
  <c r="S2753" i="3"/>
  <c r="S2754" i="3"/>
  <c r="S2755" i="3"/>
  <c r="S2756" i="3"/>
  <c r="S2757" i="3"/>
  <c r="S2758" i="3"/>
  <c r="S2759" i="3"/>
  <c r="S2760" i="3"/>
  <c r="S2761" i="3"/>
  <c r="S2762" i="3"/>
  <c r="S2763" i="3"/>
  <c r="S2764" i="3"/>
  <c r="S2765" i="3"/>
  <c r="S2766" i="3"/>
  <c r="S2767" i="3"/>
  <c r="S2768" i="3"/>
  <c r="S2769" i="3"/>
  <c r="S2770" i="3"/>
  <c r="S2771" i="3"/>
  <c r="S2772" i="3"/>
  <c r="S2773" i="3"/>
  <c r="S2774" i="3"/>
  <c r="S2775" i="3"/>
  <c r="S2776" i="3"/>
  <c r="S2777" i="3"/>
  <c r="S2778" i="3"/>
  <c r="S2779" i="3"/>
  <c r="S2780" i="3"/>
  <c r="S2781" i="3"/>
  <c r="S2782" i="3"/>
  <c r="S2783" i="3"/>
  <c r="S2784" i="3"/>
  <c r="S2785" i="3"/>
  <c r="S2786" i="3"/>
  <c r="S2787" i="3"/>
  <c r="S2788" i="3"/>
  <c r="S2789" i="3"/>
  <c r="S2790" i="3"/>
  <c r="S2791" i="3"/>
  <c r="S2792" i="3"/>
  <c r="S2793" i="3"/>
  <c r="S2794" i="3"/>
  <c r="S2795" i="3"/>
  <c r="S2796" i="3"/>
  <c r="S2797" i="3"/>
  <c r="S2798" i="3"/>
  <c r="S2799" i="3"/>
  <c r="S2800" i="3"/>
  <c r="S2801" i="3"/>
  <c r="S2802" i="3"/>
  <c r="S2803" i="3"/>
  <c r="S2804" i="3"/>
  <c r="S2805" i="3"/>
  <c r="S2806" i="3"/>
  <c r="S2807" i="3"/>
  <c r="S2808" i="3"/>
  <c r="S2809" i="3"/>
  <c r="S2810" i="3"/>
  <c r="S2811" i="3"/>
  <c r="S2812" i="3"/>
  <c r="S2813" i="3"/>
  <c r="S2814" i="3"/>
  <c r="S2815" i="3"/>
  <c r="S2816" i="3"/>
  <c r="S2817" i="3"/>
  <c r="S2818" i="3"/>
  <c r="S2819" i="3"/>
  <c r="S2820" i="3"/>
  <c r="S2821" i="3"/>
  <c r="S2822" i="3"/>
  <c r="S2823" i="3"/>
  <c r="S2824" i="3"/>
  <c r="S2825" i="3"/>
  <c r="S2826" i="3"/>
  <c r="S2827" i="3"/>
  <c r="S2828" i="3"/>
  <c r="S2829" i="3"/>
  <c r="S2830" i="3"/>
  <c r="S2831" i="3"/>
  <c r="S2832" i="3"/>
  <c r="S2833" i="3"/>
  <c r="S2834" i="3"/>
  <c r="S2835" i="3"/>
  <c r="S2836" i="3"/>
  <c r="S2837" i="3"/>
  <c r="S2838" i="3"/>
  <c r="S2839" i="3"/>
  <c r="S2840" i="3"/>
  <c r="S2841" i="3"/>
  <c r="S2842" i="3"/>
  <c r="S2843" i="3"/>
  <c r="S2844" i="3"/>
  <c r="S2845" i="3"/>
  <c r="S2846" i="3"/>
  <c r="S2847" i="3"/>
  <c r="S2848" i="3"/>
  <c r="S2849" i="3"/>
  <c r="S2850" i="3"/>
  <c r="S2851" i="3"/>
  <c r="S2852" i="3"/>
  <c r="S2853" i="3"/>
  <c r="S2854" i="3"/>
  <c r="S2855" i="3"/>
  <c r="S2856" i="3"/>
  <c r="S2857" i="3"/>
  <c r="S2858" i="3"/>
  <c r="S2859" i="3"/>
  <c r="S2860" i="3"/>
  <c r="S2861" i="3"/>
  <c r="S2862" i="3"/>
  <c r="S2863" i="3"/>
  <c r="S2864" i="3"/>
  <c r="S2865" i="3"/>
  <c r="S2866" i="3"/>
  <c r="S2867" i="3"/>
  <c r="S2868" i="3"/>
  <c r="S2869" i="3"/>
  <c r="S2870" i="3"/>
  <c r="S2871" i="3"/>
  <c r="S2872" i="3"/>
  <c r="S2873" i="3"/>
  <c r="S2874" i="3"/>
  <c r="S2875" i="3"/>
  <c r="S2876" i="3"/>
  <c r="S2877" i="3"/>
  <c r="S2878" i="3"/>
  <c r="S2879" i="3"/>
  <c r="S2880" i="3"/>
  <c r="S2881" i="3"/>
  <c r="S2882" i="3"/>
  <c r="S2883" i="3"/>
  <c r="S2884" i="3"/>
  <c r="S2885" i="3"/>
  <c r="S2886" i="3"/>
  <c r="S2887" i="3"/>
  <c r="S2888" i="3"/>
  <c r="S2889" i="3"/>
  <c r="S2890" i="3"/>
  <c r="S2891" i="3"/>
  <c r="S2892" i="3"/>
  <c r="S2893" i="3"/>
  <c r="S2894" i="3"/>
  <c r="S2895" i="3"/>
  <c r="S2896" i="3"/>
  <c r="S2897" i="3"/>
  <c r="S2898" i="3"/>
  <c r="S2899" i="3"/>
  <c r="S2900" i="3"/>
  <c r="S2901" i="3"/>
  <c r="S2902" i="3"/>
  <c r="S2903" i="3"/>
  <c r="S2904" i="3"/>
  <c r="S2905" i="3"/>
  <c r="S2906" i="3"/>
  <c r="S2907" i="3"/>
  <c r="S2908" i="3"/>
  <c r="S2909" i="3"/>
  <c r="S2910" i="3"/>
  <c r="S2911" i="3"/>
  <c r="S2912" i="3"/>
  <c r="S2913" i="3"/>
  <c r="S2914" i="3"/>
  <c r="S2915" i="3"/>
  <c r="S2916" i="3"/>
  <c r="S2917" i="3"/>
  <c r="S2918" i="3"/>
  <c r="S2919" i="3"/>
  <c r="S2920" i="3"/>
  <c r="S2921" i="3"/>
  <c r="S2922" i="3"/>
  <c r="S2923" i="3"/>
  <c r="S2924" i="3"/>
  <c r="S2925" i="3"/>
  <c r="S2926" i="3"/>
  <c r="S2927" i="3"/>
  <c r="S2928" i="3"/>
  <c r="S2929" i="3"/>
  <c r="S2930" i="3"/>
  <c r="S2931" i="3"/>
  <c r="S2932" i="3"/>
  <c r="S2933" i="3"/>
  <c r="S2934" i="3"/>
  <c r="S2935" i="3"/>
  <c r="S2936" i="3"/>
  <c r="S2937" i="3"/>
  <c r="S2938" i="3"/>
  <c r="S2939" i="3"/>
  <c r="S2940" i="3"/>
  <c r="S2941" i="3"/>
  <c r="S2942" i="3"/>
  <c r="S2943" i="3"/>
  <c r="S2944" i="3"/>
  <c r="S2945" i="3"/>
  <c r="S2946" i="3"/>
  <c r="S2947" i="3"/>
  <c r="S2948" i="3"/>
  <c r="S2949" i="3"/>
  <c r="S2950" i="3"/>
  <c r="S2951" i="3"/>
  <c r="S2952" i="3"/>
  <c r="S2953" i="3"/>
  <c r="S2954" i="3"/>
  <c r="S2955" i="3"/>
  <c r="S2956" i="3"/>
  <c r="S2957" i="3"/>
  <c r="S2958" i="3"/>
  <c r="S2959" i="3"/>
  <c r="S2960" i="3"/>
  <c r="S2961" i="3"/>
  <c r="S2962" i="3"/>
  <c r="S2963" i="3"/>
  <c r="S2964" i="3"/>
  <c r="S2965" i="3"/>
  <c r="S2966" i="3"/>
  <c r="S2967" i="3"/>
  <c r="S2968" i="3"/>
  <c r="S2969" i="3"/>
  <c r="S2970" i="3"/>
  <c r="S2971" i="3"/>
  <c r="S2972" i="3"/>
  <c r="S2973" i="3"/>
  <c r="S2974" i="3"/>
  <c r="S2975" i="3"/>
  <c r="S2976" i="3"/>
  <c r="S2977" i="3"/>
  <c r="S2978" i="3"/>
  <c r="S2979" i="3"/>
  <c r="S2980" i="3"/>
  <c r="S2981" i="3"/>
  <c r="S2982" i="3"/>
  <c r="S2983" i="3"/>
  <c r="S2984" i="3"/>
  <c r="S2985" i="3"/>
  <c r="S2986" i="3"/>
  <c r="S2987" i="3"/>
  <c r="S2988" i="3"/>
  <c r="S2989" i="3"/>
  <c r="S2990" i="3"/>
  <c r="S2991" i="3"/>
  <c r="S2992" i="3"/>
  <c r="S2993" i="3"/>
  <c r="S2994" i="3"/>
  <c r="S2995" i="3"/>
  <c r="S2996" i="3"/>
  <c r="S2997" i="3"/>
  <c r="S2998" i="3"/>
  <c r="S2999" i="3"/>
  <c r="S3000" i="3"/>
  <c r="T10" i="8"/>
  <c r="U3000" i="7"/>
  <c r="P3000" i="7"/>
  <c r="O3000" i="7"/>
  <c r="N3000" i="7"/>
  <c r="M3000" i="7"/>
  <c r="U2999" i="7"/>
  <c r="P2999" i="7"/>
  <c r="O2999" i="7"/>
  <c r="N2999" i="7"/>
  <c r="M2999" i="7"/>
  <c r="U2998" i="7"/>
  <c r="P2998" i="7"/>
  <c r="O2998" i="7"/>
  <c r="N2998" i="7"/>
  <c r="M2998" i="7"/>
  <c r="U2997" i="7"/>
  <c r="P2997" i="7"/>
  <c r="O2997" i="7"/>
  <c r="N2997" i="7"/>
  <c r="M2997" i="7"/>
  <c r="U2996" i="7"/>
  <c r="P2996" i="7"/>
  <c r="O2996" i="7"/>
  <c r="N2996" i="7"/>
  <c r="M2996" i="7"/>
  <c r="U2995" i="7"/>
  <c r="P2995" i="7"/>
  <c r="O2995" i="7"/>
  <c r="N2995" i="7"/>
  <c r="M2995" i="7"/>
  <c r="U2994" i="7"/>
  <c r="P2994" i="7"/>
  <c r="O2994" i="7"/>
  <c r="N2994" i="7"/>
  <c r="M2994" i="7"/>
  <c r="U2993" i="7"/>
  <c r="P2993" i="7"/>
  <c r="O2993" i="7"/>
  <c r="N2993" i="7"/>
  <c r="M2993" i="7"/>
  <c r="U2992" i="7"/>
  <c r="P2992" i="7"/>
  <c r="O2992" i="7"/>
  <c r="N2992" i="7"/>
  <c r="M2992" i="7"/>
  <c r="U2991" i="7"/>
  <c r="P2991" i="7"/>
  <c r="O2991" i="7"/>
  <c r="N2991" i="7"/>
  <c r="M2991" i="7"/>
  <c r="U2990" i="7"/>
  <c r="P2990" i="7"/>
  <c r="O2990" i="7"/>
  <c r="N2990" i="7"/>
  <c r="M2990" i="7"/>
  <c r="U2989" i="7"/>
  <c r="P2989" i="7"/>
  <c r="O2989" i="7"/>
  <c r="N2989" i="7"/>
  <c r="M2989" i="7"/>
  <c r="U2988" i="7"/>
  <c r="P2988" i="7"/>
  <c r="O2988" i="7"/>
  <c r="N2988" i="7"/>
  <c r="M2988" i="7"/>
  <c r="U2987" i="7"/>
  <c r="P2987" i="7"/>
  <c r="O2987" i="7"/>
  <c r="N2987" i="7"/>
  <c r="M2987" i="7"/>
  <c r="U2986" i="7"/>
  <c r="P2986" i="7"/>
  <c r="O2986" i="7"/>
  <c r="N2986" i="7"/>
  <c r="M2986" i="7"/>
  <c r="U2985" i="7"/>
  <c r="P2985" i="7"/>
  <c r="O2985" i="7"/>
  <c r="N2985" i="7"/>
  <c r="M2985" i="7"/>
  <c r="U2984" i="7"/>
  <c r="P2984" i="7"/>
  <c r="O2984" i="7"/>
  <c r="N2984" i="7"/>
  <c r="M2984" i="7"/>
  <c r="U2983" i="7"/>
  <c r="P2983" i="7"/>
  <c r="O2983" i="7"/>
  <c r="N2983" i="7"/>
  <c r="M2983" i="7"/>
  <c r="U2982" i="7"/>
  <c r="P2982" i="7"/>
  <c r="O2982" i="7"/>
  <c r="N2982" i="7"/>
  <c r="M2982" i="7"/>
  <c r="U2981" i="7"/>
  <c r="P2981" i="7"/>
  <c r="O2981" i="7"/>
  <c r="N2981" i="7"/>
  <c r="M2981" i="7"/>
  <c r="U2980" i="7"/>
  <c r="P2980" i="7"/>
  <c r="O2980" i="7"/>
  <c r="N2980" i="7"/>
  <c r="M2980" i="7"/>
  <c r="U2979" i="7"/>
  <c r="P2979" i="7"/>
  <c r="O2979" i="7"/>
  <c r="N2979" i="7"/>
  <c r="M2979" i="7"/>
  <c r="U2978" i="7"/>
  <c r="P2978" i="7"/>
  <c r="O2978" i="7"/>
  <c r="N2978" i="7"/>
  <c r="M2978" i="7"/>
  <c r="U2977" i="7"/>
  <c r="P2977" i="7"/>
  <c r="O2977" i="7"/>
  <c r="N2977" i="7"/>
  <c r="M2977" i="7"/>
  <c r="U2976" i="7"/>
  <c r="P2976" i="7"/>
  <c r="O2976" i="7"/>
  <c r="N2976" i="7"/>
  <c r="M2976" i="7"/>
  <c r="U2975" i="7"/>
  <c r="P2975" i="7"/>
  <c r="O2975" i="7"/>
  <c r="N2975" i="7"/>
  <c r="M2975" i="7"/>
  <c r="U2974" i="7"/>
  <c r="P2974" i="7"/>
  <c r="O2974" i="7"/>
  <c r="N2974" i="7"/>
  <c r="M2974" i="7"/>
  <c r="U2973" i="7"/>
  <c r="P2973" i="7"/>
  <c r="O2973" i="7"/>
  <c r="N2973" i="7"/>
  <c r="M2973" i="7"/>
  <c r="U2972" i="7"/>
  <c r="P2972" i="7"/>
  <c r="O2972" i="7"/>
  <c r="N2972" i="7"/>
  <c r="M2972" i="7"/>
  <c r="U2971" i="7"/>
  <c r="P2971" i="7"/>
  <c r="O2971" i="7"/>
  <c r="N2971" i="7"/>
  <c r="M2971" i="7"/>
  <c r="U2970" i="7"/>
  <c r="P2970" i="7"/>
  <c r="O2970" i="7"/>
  <c r="N2970" i="7"/>
  <c r="M2970" i="7"/>
  <c r="U2969" i="7"/>
  <c r="P2969" i="7"/>
  <c r="O2969" i="7"/>
  <c r="N2969" i="7"/>
  <c r="M2969" i="7"/>
  <c r="U2968" i="7"/>
  <c r="P2968" i="7"/>
  <c r="O2968" i="7"/>
  <c r="N2968" i="7"/>
  <c r="M2968" i="7"/>
  <c r="U2967" i="7"/>
  <c r="P2967" i="7"/>
  <c r="O2967" i="7"/>
  <c r="N2967" i="7"/>
  <c r="M2967" i="7"/>
  <c r="U2966" i="7"/>
  <c r="P2966" i="7"/>
  <c r="O2966" i="7"/>
  <c r="N2966" i="7"/>
  <c r="M2966" i="7"/>
  <c r="U2965" i="7"/>
  <c r="P2965" i="7"/>
  <c r="O2965" i="7"/>
  <c r="N2965" i="7"/>
  <c r="M2965" i="7"/>
  <c r="U2964" i="7"/>
  <c r="P2964" i="7"/>
  <c r="O2964" i="7"/>
  <c r="N2964" i="7"/>
  <c r="M2964" i="7"/>
  <c r="U2963" i="7"/>
  <c r="P2963" i="7"/>
  <c r="O2963" i="7"/>
  <c r="N2963" i="7"/>
  <c r="M2963" i="7"/>
  <c r="U2962" i="7"/>
  <c r="P2962" i="7"/>
  <c r="O2962" i="7"/>
  <c r="N2962" i="7"/>
  <c r="M2962" i="7"/>
  <c r="U2961" i="7"/>
  <c r="P2961" i="7"/>
  <c r="O2961" i="7"/>
  <c r="N2961" i="7"/>
  <c r="M2961" i="7"/>
  <c r="U2960" i="7"/>
  <c r="P2960" i="7"/>
  <c r="O2960" i="7"/>
  <c r="N2960" i="7"/>
  <c r="M2960" i="7"/>
  <c r="U2959" i="7"/>
  <c r="P2959" i="7"/>
  <c r="O2959" i="7"/>
  <c r="N2959" i="7"/>
  <c r="M2959" i="7"/>
  <c r="U2958" i="7"/>
  <c r="P2958" i="7"/>
  <c r="O2958" i="7"/>
  <c r="N2958" i="7"/>
  <c r="M2958" i="7"/>
  <c r="U2957" i="7"/>
  <c r="P2957" i="7"/>
  <c r="O2957" i="7"/>
  <c r="N2957" i="7"/>
  <c r="M2957" i="7"/>
  <c r="U2956" i="7"/>
  <c r="P2956" i="7"/>
  <c r="O2956" i="7"/>
  <c r="N2956" i="7"/>
  <c r="M2956" i="7"/>
  <c r="U2955" i="7"/>
  <c r="P2955" i="7"/>
  <c r="O2955" i="7"/>
  <c r="N2955" i="7"/>
  <c r="M2955" i="7"/>
  <c r="U2954" i="7"/>
  <c r="P2954" i="7"/>
  <c r="O2954" i="7"/>
  <c r="N2954" i="7"/>
  <c r="M2954" i="7"/>
  <c r="U2953" i="7"/>
  <c r="P2953" i="7"/>
  <c r="O2953" i="7"/>
  <c r="N2953" i="7"/>
  <c r="M2953" i="7"/>
  <c r="U2952" i="7"/>
  <c r="P2952" i="7"/>
  <c r="O2952" i="7"/>
  <c r="N2952" i="7"/>
  <c r="M2952" i="7"/>
  <c r="U2951" i="7"/>
  <c r="P2951" i="7"/>
  <c r="O2951" i="7"/>
  <c r="N2951" i="7"/>
  <c r="M2951" i="7"/>
  <c r="U2950" i="7"/>
  <c r="P2950" i="7"/>
  <c r="O2950" i="7"/>
  <c r="N2950" i="7"/>
  <c r="M2950" i="7"/>
  <c r="U2949" i="7"/>
  <c r="P2949" i="7"/>
  <c r="O2949" i="7"/>
  <c r="N2949" i="7"/>
  <c r="M2949" i="7"/>
  <c r="U2948" i="7"/>
  <c r="P2948" i="7"/>
  <c r="O2948" i="7"/>
  <c r="N2948" i="7"/>
  <c r="M2948" i="7"/>
  <c r="U2947" i="7"/>
  <c r="P2947" i="7"/>
  <c r="O2947" i="7"/>
  <c r="N2947" i="7"/>
  <c r="M2947" i="7"/>
  <c r="U2946" i="7"/>
  <c r="P2946" i="7"/>
  <c r="O2946" i="7"/>
  <c r="N2946" i="7"/>
  <c r="M2946" i="7"/>
  <c r="U2945" i="7"/>
  <c r="P2945" i="7"/>
  <c r="O2945" i="7"/>
  <c r="N2945" i="7"/>
  <c r="M2945" i="7"/>
  <c r="U2944" i="7"/>
  <c r="P2944" i="7"/>
  <c r="O2944" i="7"/>
  <c r="N2944" i="7"/>
  <c r="M2944" i="7"/>
  <c r="U2943" i="7"/>
  <c r="P2943" i="7"/>
  <c r="O2943" i="7"/>
  <c r="N2943" i="7"/>
  <c r="M2943" i="7"/>
  <c r="U2942" i="7"/>
  <c r="P2942" i="7"/>
  <c r="O2942" i="7"/>
  <c r="N2942" i="7"/>
  <c r="M2942" i="7"/>
  <c r="U2941" i="7"/>
  <c r="P2941" i="7"/>
  <c r="O2941" i="7"/>
  <c r="N2941" i="7"/>
  <c r="M2941" i="7"/>
  <c r="U2940" i="7"/>
  <c r="P2940" i="7"/>
  <c r="O2940" i="7"/>
  <c r="N2940" i="7"/>
  <c r="M2940" i="7"/>
  <c r="U2939" i="7"/>
  <c r="P2939" i="7"/>
  <c r="O2939" i="7"/>
  <c r="N2939" i="7"/>
  <c r="M2939" i="7"/>
  <c r="U2938" i="7"/>
  <c r="P2938" i="7"/>
  <c r="O2938" i="7"/>
  <c r="N2938" i="7"/>
  <c r="M2938" i="7"/>
  <c r="U2937" i="7"/>
  <c r="P2937" i="7"/>
  <c r="O2937" i="7"/>
  <c r="N2937" i="7"/>
  <c r="M2937" i="7"/>
  <c r="U2936" i="7"/>
  <c r="P2936" i="7"/>
  <c r="O2936" i="7"/>
  <c r="N2936" i="7"/>
  <c r="M2936" i="7"/>
  <c r="U2935" i="7"/>
  <c r="P2935" i="7"/>
  <c r="O2935" i="7"/>
  <c r="N2935" i="7"/>
  <c r="M2935" i="7"/>
  <c r="U2934" i="7"/>
  <c r="P2934" i="7"/>
  <c r="O2934" i="7"/>
  <c r="N2934" i="7"/>
  <c r="M2934" i="7"/>
  <c r="U2933" i="7"/>
  <c r="P2933" i="7"/>
  <c r="O2933" i="7"/>
  <c r="N2933" i="7"/>
  <c r="M2933" i="7"/>
  <c r="U2932" i="7"/>
  <c r="P2932" i="7"/>
  <c r="O2932" i="7"/>
  <c r="N2932" i="7"/>
  <c r="M2932" i="7"/>
  <c r="U2931" i="7"/>
  <c r="P2931" i="7"/>
  <c r="O2931" i="7"/>
  <c r="N2931" i="7"/>
  <c r="M2931" i="7"/>
  <c r="U2930" i="7"/>
  <c r="P2930" i="7"/>
  <c r="O2930" i="7"/>
  <c r="N2930" i="7"/>
  <c r="M2930" i="7"/>
  <c r="U2929" i="7"/>
  <c r="P2929" i="7"/>
  <c r="O2929" i="7"/>
  <c r="N2929" i="7"/>
  <c r="M2929" i="7"/>
  <c r="U2928" i="7"/>
  <c r="P2928" i="7"/>
  <c r="O2928" i="7"/>
  <c r="N2928" i="7"/>
  <c r="M2928" i="7"/>
  <c r="U2927" i="7"/>
  <c r="P2927" i="7"/>
  <c r="O2927" i="7"/>
  <c r="N2927" i="7"/>
  <c r="M2927" i="7"/>
  <c r="U2926" i="7"/>
  <c r="P2926" i="7"/>
  <c r="O2926" i="7"/>
  <c r="N2926" i="7"/>
  <c r="M2926" i="7"/>
  <c r="U2925" i="7"/>
  <c r="P2925" i="7"/>
  <c r="O2925" i="7"/>
  <c r="N2925" i="7"/>
  <c r="M2925" i="7"/>
  <c r="U2924" i="7"/>
  <c r="P2924" i="7"/>
  <c r="O2924" i="7"/>
  <c r="N2924" i="7"/>
  <c r="M2924" i="7"/>
  <c r="U2923" i="7"/>
  <c r="P2923" i="7"/>
  <c r="O2923" i="7"/>
  <c r="N2923" i="7"/>
  <c r="M2923" i="7"/>
  <c r="U2922" i="7"/>
  <c r="P2922" i="7"/>
  <c r="O2922" i="7"/>
  <c r="N2922" i="7"/>
  <c r="M2922" i="7"/>
  <c r="U2921" i="7"/>
  <c r="P2921" i="7"/>
  <c r="O2921" i="7"/>
  <c r="N2921" i="7"/>
  <c r="M2921" i="7"/>
  <c r="U2920" i="7"/>
  <c r="P2920" i="7"/>
  <c r="O2920" i="7"/>
  <c r="N2920" i="7"/>
  <c r="M2920" i="7"/>
  <c r="U2919" i="7"/>
  <c r="P2919" i="7"/>
  <c r="O2919" i="7"/>
  <c r="N2919" i="7"/>
  <c r="M2919" i="7"/>
  <c r="U2918" i="7"/>
  <c r="P2918" i="7"/>
  <c r="O2918" i="7"/>
  <c r="N2918" i="7"/>
  <c r="M2918" i="7"/>
  <c r="U2917" i="7"/>
  <c r="P2917" i="7"/>
  <c r="O2917" i="7"/>
  <c r="N2917" i="7"/>
  <c r="M2917" i="7"/>
  <c r="U2916" i="7"/>
  <c r="P2916" i="7"/>
  <c r="O2916" i="7"/>
  <c r="N2916" i="7"/>
  <c r="M2916" i="7"/>
  <c r="U2915" i="7"/>
  <c r="P2915" i="7"/>
  <c r="O2915" i="7"/>
  <c r="N2915" i="7"/>
  <c r="M2915" i="7"/>
  <c r="U2914" i="7"/>
  <c r="P2914" i="7"/>
  <c r="O2914" i="7"/>
  <c r="N2914" i="7"/>
  <c r="M2914" i="7"/>
  <c r="U2913" i="7"/>
  <c r="P2913" i="7"/>
  <c r="O2913" i="7"/>
  <c r="N2913" i="7"/>
  <c r="M2913" i="7"/>
  <c r="U2912" i="7"/>
  <c r="P2912" i="7"/>
  <c r="O2912" i="7"/>
  <c r="N2912" i="7"/>
  <c r="M2912" i="7"/>
  <c r="U2911" i="7"/>
  <c r="P2911" i="7"/>
  <c r="O2911" i="7"/>
  <c r="N2911" i="7"/>
  <c r="M2911" i="7"/>
  <c r="U2910" i="7"/>
  <c r="P2910" i="7"/>
  <c r="O2910" i="7"/>
  <c r="N2910" i="7"/>
  <c r="M2910" i="7"/>
  <c r="U2909" i="7"/>
  <c r="P2909" i="7"/>
  <c r="O2909" i="7"/>
  <c r="N2909" i="7"/>
  <c r="M2909" i="7"/>
  <c r="U2908" i="7"/>
  <c r="P2908" i="7"/>
  <c r="O2908" i="7"/>
  <c r="N2908" i="7"/>
  <c r="M2908" i="7"/>
  <c r="U2907" i="7"/>
  <c r="P2907" i="7"/>
  <c r="O2907" i="7"/>
  <c r="N2907" i="7"/>
  <c r="M2907" i="7"/>
  <c r="U2906" i="7"/>
  <c r="P2906" i="7"/>
  <c r="O2906" i="7"/>
  <c r="N2906" i="7"/>
  <c r="M2906" i="7"/>
  <c r="U2905" i="7"/>
  <c r="P2905" i="7"/>
  <c r="O2905" i="7"/>
  <c r="N2905" i="7"/>
  <c r="M2905" i="7"/>
  <c r="U2904" i="7"/>
  <c r="P2904" i="7"/>
  <c r="O2904" i="7"/>
  <c r="N2904" i="7"/>
  <c r="M2904" i="7"/>
  <c r="U2903" i="7"/>
  <c r="P2903" i="7"/>
  <c r="O2903" i="7"/>
  <c r="N2903" i="7"/>
  <c r="M2903" i="7"/>
  <c r="U2902" i="7"/>
  <c r="P2902" i="7"/>
  <c r="O2902" i="7"/>
  <c r="N2902" i="7"/>
  <c r="M2902" i="7"/>
  <c r="U2901" i="7"/>
  <c r="P2901" i="7"/>
  <c r="O2901" i="7"/>
  <c r="N2901" i="7"/>
  <c r="M2901" i="7"/>
  <c r="U2900" i="7"/>
  <c r="P2900" i="7"/>
  <c r="O2900" i="7"/>
  <c r="N2900" i="7"/>
  <c r="M2900" i="7"/>
  <c r="U2899" i="7"/>
  <c r="P2899" i="7"/>
  <c r="O2899" i="7"/>
  <c r="N2899" i="7"/>
  <c r="M2899" i="7"/>
  <c r="U2898" i="7"/>
  <c r="P2898" i="7"/>
  <c r="O2898" i="7"/>
  <c r="N2898" i="7"/>
  <c r="M2898" i="7"/>
  <c r="U2897" i="7"/>
  <c r="P2897" i="7"/>
  <c r="O2897" i="7"/>
  <c r="N2897" i="7"/>
  <c r="M2897" i="7"/>
  <c r="U2896" i="7"/>
  <c r="P2896" i="7"/>
  <c r="O2896" i="7"/>
  <c r="N2896" i="7"/>
  <c r="M2896" i="7"/>
  <c r="U2895" i="7"/>
  <c r="P2895" i="7"/>
  <c r="O2895" i="7"/>
  <c r="N2895" i="7"/>
  <c r="M2895" i="7"/>
  <c r="U2894" i="7"/>
  <c r="P2894" i="7"/>
  <c r="O2894" i="7"/>
  <c r="N2894" i="7"/>
  <c r="M2894" i="7"/>
  <c r="U2893" i="7"/>
  <c r="P2893" i="7"/>
  <c r="O2893" i="7"/>
  <c r="N2893" i="7"/>
  <c r="M2893" i="7"/>
  <c r="U2892" i="7"/>
  <c r="P2892" i="7"/>
  <c r="O2892" i="7"/>
  <c r="N2892" i="7"/>
  <c r="M2892" i="7"/>
  <c r="U2891" i="7"/>
  <c r="P2891" i="7"/>
  <c r="O2891" i="7"/>
  <c r="N2891" i="7"/>
  <c r="M2891" i="7"/>
  <c r="U2890" i="7"/>
  <c r="P2890" i="7"/>
  <c r="O2890" i="7"/>
  <c r="N2890" i="7"/>
  <c r="M2890" i="7"/>
  <c r="U2889" i="7"/>
  <c r="P2889" i="7"/>
  <c r="O2889" i="7"/>
  <c r="N2889" i="7"/>
  <c r="M2889" i="7"/>
  <c r="U2888" i="7"/>
  <c r="P2888" i="7"/>
  <c r="O2888" i="7"/>
  <c r="N2888" i="7"/>
  <c r="M2888" i="7"/>
  <c r="U2887" i="7"/>
  <c r="P2887" i="7"/>
  <c r="O2887" i="7"/>
  <c r="N2887" i="7"/>
  <c r="M2887" i="7"/>
  <c r="U2886" i="7"/>
  <c r="P2886" i="7"/>
  <c r="O2886" i="7"/>
  <c r="N2886" i="7"/>
  <c r="M2886" i="7"/>
  <c r="U2885" i="7"/>
  <c r="P2885" i="7"/>
  <c r="O2885" i="7"/>
  <c r="N2885" i="7"/>
  <c r="M2885" i="7"/>
  <c r="U2884" i="7"/>
  <c r="P2884" i="7"/>
  <c r="O2884" i="7"/>
  <c r="N2884" i="7"/>
  <c r="M2884" i="7"/>
  <c r="U2883" i="7"/>
  <c r="P2883" i="7"/>
  <c r="O2883" i="7"/>
  <c r="N2883" i="7"/>
  <c r="M2883" i="7"/>
  <c r="U2882" i="7"/>
  <c r="P2882" i="7"/>
  <c r="O2882" i="7"/>
  <c r="N2882" i="7"/>
  <c r="M2882" i="7"/>
  <c r="U2881" i="7"/>
  <c r="P2881" i="7"/>
  <c r="O2881" i="7"/>
  <c r="N2881" i="7"/>
  <c r="M2881" i="7"/>
  <c r="U2880" i="7"/>
  <c r="P2880" i="7"/>
  <c r="O2880" i="7"/>
  <c r="N2880" i="7"/>
  <c r="M2880" i="7"/>
  <c r="U2879" i="7"/>
  <c r="P2879" i="7"/>
  <c r="O2879" i="7"/>
  <c r="N2879" i="7"/>
  <c r="M2879" i="7"/>
  <c r="U2878" i="7"/>
  <c r="P2878" i="7"/>
  <c r="O2878" i="7"/>
  <c r="N2878" i="7"/>
  <c r="M2878" i="7"/>
  <c r="U2877" i="7"/>
  <c r="P2877" i="7"/>
  <c r="O2877" i="7"/>
  <c r="N2877" i="7"/>
  <c r="M2877" i="7"/>
  <c r="U2876" i="7"/>
  <c r="P2876" i="7"/>
  <c r="O2876" i="7"/>
  <c r="N2876" i="7"/>
  <c r="M2876" i="7"/>
  <c r="U2875" i="7"/>
  <c r="P2875" i="7"/>
  <c r="O2875" i="7"/>
  <c r="N2875" i="7"/>
  <c r="M2875" i="7"/>
  <c r="U2874" i="7"/>
  <c r="P2874" i="7"/>
  <c r="O2874" i="7"/>
  <c r="N2874" i="7"/>
  <c r="M2874" i="7"/>
  <c r="U2873" i="7"/>
  <c r="P2873" i="7"/>
  <c r="O2873" i="7"/>
  <c r="N2873" i="7"/>
  <c r="M2873" i="7"/>
  <c r="U2872" i="7"/>
  <c r="P2872" i="7"/>
  <c r="O2872" i="7"/>
  <c r="N2872" i="7"/>
  <c r="M2872" i="7"/>
  <c r="U2871" i="7"/>
  <c r="P2871" i="7"/>
  <c r="O2871" i="7"/>
  <c r="N2871" i="7"/>
  <c r="M2871" i="7"/>
  <c r="U2870" i="7"/>
  <c r="P2870" i="7"/>
  <c r="O2870" i="7"/>
  <c r="N2870" i="7"/>
  <c r="M2870" i="7"/>
  <c r="U2869" i="7"/>
  <c r="P2869" i="7"/>
  <c r="O2869" i="7"/>
  <c r="N2869" i="7"/>
  <c r="M2869" i="7"/>
  <c r="U2868" i="7"/>
  <c r="P2868" i="7"/>
  <c r="O2868" i="7"/>
  <c r="N2868" i="7"/>
  <c r="M2868" i="7"/>
  <c r="U2867" i="7"/>
  <c r="P2867" i="7"/>
  <c r="O2867" i="7"/>
  <c r="N2867" i="7"/>
  <c r="M2867" i="7"/>
  <c r="U2866" i="7"/>
  <c r="P2866" i="7"/>
  <c r="O2866" i="7"/>
  <c r="N2866" i="7"/>
  <c r="M2866" i="7"/>
  <c r="U2865" i="7"/>
  <c r="P2865" i="7"/>
  <c r="O2865" i="7"/>
  <c r="N2865" i="7"/>
  <c r="M2865" i="7"/>
  <c r="U2864" i="7"/>
  <c r="P2864" i="7"/>
  <c r="O2864" i="7"/>
  <c r="N2864" i="7"/>
  <c r="M2864" i="7"/>
  <c r="U2863" i="7"/>
  <c r="P2863" i="7"/>
  <c r="O2863" i="7"/>
  <c r="N2863" i="7"/>
  <c r="M2863" i="7"/>
  <c r="U2862" i="7"/>
  <c r="P2862" i="7"/>
  <c r="O2862" i="7"/>
  <c r="N2862" i="7"/>
  <c r="M2862" i="7"/>
  <c r="U2861" i="7"/>
  <c r="P2861" i="7"/>
  <c r="O2861" i="7"/>
  <c r="N2861" i="7"/>
  <c r="M2861" i="7"/>
  <c r="U2860" i="7"/>
  <c r="P2860" i="7"/>
  <c r="O2860" i="7"/>
  <c r="N2860" i="7"/>
  <c r="M2860" i="7"/>
  <c r="U2859" i="7"/>
  <c r="P2859" i="7"/>
  <c r="O2859" i="7"/>
  <c r="N2859" i="7"/>
  <c r="M2859" i="7"/>
  <c r="U2858" i="7"/>
  <c r="P2858" i="7"/>
  <c r="O2858" i="7"/>
  <c r="N2858" i="7"/>
  <c r="M2858" i="7"/>
  <c r="U2857" i="7"/>
  <c r="P2857" i="7"/>
  <c r="O2857" i="7"/>
  <c r="N2857" i="7"/>
  <c r="M2857" i="7"/>
  <c r="U2856" i="7"/>
  <c r="P2856" i="7"/>
  <c r="O2856" i="7"/>
  <c r="N2856" i="7"/>
  <c r="M2856" i="7"/>
  <c r="U2855" i="7"/>
  <c r="P2855" i="7"/>
  <c r="O2855" i="7"/>
  <c r="N2855" i="7"/>
  <c r="M2855" i="7"/>
  <c r="U2854" i="7"/>
  <c r="P2854" i="7"/>
  <c r="O2854" i="7"/>
  <c r="N2854" i="7"/>
  <c r="M2854" i="7"/>
  <c r="U2853" i="7"/>
  <c r="P2853" i="7"/>
  <c r="O2853" i="7"/>
  <c r="N2853" i="7"/>
  <c r="M2853" i="7"/>
  <c r="U2852" i="7"/>
  <c r="P2852" i="7"/>
  <c r="O2852" i="7"/>
  <c r="N2852" i="7"/>
  <c r="M2852" i="7"/>
  <c r="U2851" i="7"/>
  <c r="P2851" i="7"/>
  <c r="O2851" i="7"/>
  <c r="N2851" i="7"/>
  <c r="M2851" i="7"/>
  <c r="U2850" i="7"/>
  <c r="P2850" i="7"/>
  <c r="O2850" i="7"/>
  <c r="N2850" i="7"/>
  <c r="M2850" i="7"/>
  <c r="U2849" i="7"/>
  <c r="P2849" i="7"/>
  <c r="O2849" i="7"/>
  <c r="N2849" i="7"/>
  <c r="M2849" i="7"/>
  <c r="U2848" i="7"/>
  <c r="P2848" i="7"/>
  <c r="O2848" i="7"/>
  <c r="N2848" i="7"/>
  <c r="M2848" i="7"/>
  <c r="U2847" i="7"/>
  <c r="P2847" i="7"/>
  <c r="O2847" i="7"/>
  <c r="N2847" i="7"/>
  <c r="M2847" i="7"/>
  <c r="U2846" i="7"/>
  <c r="P2846" i="7"/>
  <c r="O2846" i="7"/>
  <c r="N2846" i="7"/>
  <c r="M2846" i="7"/>
  <c r="U2845" i="7"/>
  <c r="P2845" i="7"/>
  <c r="O2845" i="7"/>
  <c r="N2845" i="7"/>
  <c r="M2845" i="7"/>
  <c r="U2844" i="7"/>
  <c r="P2844" i="7"/>
  <c r="O2844" i="7"/>
  <c r="N2844" i="7"/>
  <c r="M2844" i="7"/>
  <c r="U2843" i="7"/>
  <c r="P2843" i="7"/>
  <c r="O2843" i="7"/>
  <c r="N2843" i="7"/>
  <c r="M2843" i="7"/>
  <c r="U2842" i="7"/>
  <c r="P2842" i="7"/>
  <c r="O2842" i="7"/>
  <c r="N2842" i="7"/>
  <c r="M2842" i="7"/>
  <c r="U2841" i="7"/>
  <c r="P2841" i="7"/>
  <c r="O2841" i="7"/>
  <c r="N2841" i="7"/>
  <c r="M2841" i="7"/>
  <c r="U2840" i="7"/>
  <c r="P2840" i="7"/>
  <c r="O2840" i="7"/>
  <c r="N2840" i="7"/>
  <c r="M2840" i="7"/>
  <c r="U2839" i="7"/>
  <c r="P2839" i="7"/>
  <c r="O2839" i="7"/>
  <c r="N2839" i="7"/>
  <c r="M2839" i="7"/>
  <c r="U2838" i="7"/>
  <c r="P2838" i="7"/>
  <c r="O2838" i="7"/>
  <c r="N2838" i="7"/>
  <c r="M2838" i="7"/>
  <c r="U2837" i="7"/>
  <c r="P2837" i="7"/>
  <c r="O2837" i="7"/>
  <c r="N2837" i="7"/>
  <c r="M2837" i="7"/>
  <c r="U2836" i="7"/>
  <c r="P2836" i="7"/>
  <c r="O2836" i="7"/>
  <c r="N2836" i="7"/>
  <c r="M2836" i="7"/>
  <c r="U2835" i="7"/>
  <c r="P2835" i="7"/>
  <c r="O2835" i="7"/>
  <c r="N2835" i="7"/>
  <c r="M2835" i="7"/>
  <c r="U2834" i="7"/>
  <c r="P2834" i="7"/>
  <c r="O2834" i="7"/>
  <c r="N2834" i="7"/>
  <c r="M2834" i="7"/>
  <c r="U2833" i="7"/>
  <c r="P2833" i="7"/>
  <c r="O2833" i="7"/>
  <c r="N2833" i="7"/>
  <c r="M2833" i="7"/>
  <c r="U2832" i="7"/>
  <c r="P2832" i="7"/>
  <c r="O2832" i="7"/>
  <c r="N2832" i="7"/>
  <c r="M2832" i="7"/>
  <c r="U2831" i="7"/>
  <c r="P2831" i="7"/>
  <c r="O2831" i="7"/>
  <c r="N2831" i="7"/>
  <c r="M2831" i="7"/>
  <c r="U2830" i="7"/>
  <c r="P2830" i="7"/>
  <c r="O2830" i="7"/>
  <c r="N2830" i="7"/>
  <c r="M2830" i="7"/>
  <c r="U2829" i="7"/>
  <c r="P2829" i="7"/>
  <c r="O2829" i="7"/>
  <c r="N2829" i="7"/>
  <c r="M2829" i="7"/>
  <c r="U2828" i="7"/>
  <c r="P2828" i="7"/>
  <c r="O2828" i="7"/>
  <c r="N2828" i="7"/>
  <c r="M2828" i="7"/>
  <c r="U2827" i="7"/>
  <c r="P2827" i="7"/>
  <c r="O2827" i="7"/>
  <c r="N2827" i="7"/>
  <c r="M2827" i="7"/>
  <c r="U2826" i="7"/>
  <c r="P2826" i="7"/>
  <c r="O2826" i="7"/>
  <c r="N2826" i="7"/>
  <c r="M2826" i="7"/>
  <c r="U2825" i="7"/>
  <c r="P2825" i="7"/>
  <c r="O2825" i="7"/>
  <c r="N2825" i="7"/>
  <c r="M2825" i="7"/>
  <c r="U2824" i="7"/>
  <c r="P2824" i="7"/>
  <c r="O2824" i="7"/>
  <c r="N2824" i="7"/>
  <c r="M2824" i="7"/>
  <c r="U2823" i="7"/>
  <c r="P2823" i="7"/>
  <c r="O2823" i="7"/>
  <c r="N2823" i="7"/>
  <c r="M2823" i="7"/>
  <c r="U2822" i="7"/>
  <c r="P2822" i="7"/>
  <c r="O2822" i="7"/>
  <c r="N2822" i="7"/>
  <c r="M2822" i="7"/>
  <c r="U2821" i="7"/>
  <c r="P2821" i="7"/>
  <c r="O2821" i="7"/>
  <c r="N2821" i="7"/>
  <c r="M2821" i="7"/>
  <c r="U2820" i="7"/>
  <c r="P2820" i="7"/>
  <c r="O2820" i="7"/>
  <c r="N2820" i="7"/>
  <c r="M2820" i="7"/>
  <c r="U2819" i="7"/>
  <c r="P2819" i="7"/>
  <c r="O2819" i="7"/>
  <c r="N2819" i="7"/>
  <c r="M2819" i="7"/>
  <c r="U2818" i="7"/>
  <c r="P2818" i="7"/>
  <c r="O2818" i="7"/>
  <c r="N2818" i="7"/>
  <c r="M2818" i="7"/>
  <c r="U2817" i="7"/>
  <c r="P2817" i="7"/>
  <c r="O2817" i="7"/>
  <c r="N2817" i="7"/>
  <c r="M2817" i="7"/>
  <c r="U2816" i="7"/>
  <c r="P2816" i="7"/>
  <c r="O2816" i="7"/>
  <c r="N2816" i="7"/>
  <c r="M2816" i="7"/>
  <c r="U2815" i="7"/>
  <c r="P2815" i="7"/>
  <c r="O2815" i="7"/>
  <c r="N2815" i="7"/>
  <c r="M2815" i="7"/>
  <c r="U2814" i="7"/>
  <c r="P2814" i="7"/>
  <c r="O2814" i="7"/>
  <c r="N2814" i="7"/>
  <c r="M2814" i="7"/>
  <c r="U2813" i="7"/>
  <c r="P2813" i="7"/>
  <c r="O2813" i="7"/>
  <c r="N2813" i="7"/>
  <c r="M2813" i="7"/>
  <c r="U2812" i="7"/>
  <c r="P2812" i="7"/>
  <c r="O2812" i="7"/>
  <c r="N2812" i="7"/>
  <c r="M2812" i="7"/>
  <c r="U2811" i="7"/>
  <c r="P2811" i="7"/>
  <c r="O2811" i="7"/>
  <c r="N2811" i="7"/>
  <c r="M2811" i="7"/>
  <c r="U2810" i="7"/>
  <c r="P2810" i="7"/>
  <c r="O2810" i="7"/>
  <c r="N2810" i="7"/>
  <c r="M2810" i="7"/>
  <c r="U2809" i="7"/>
  <c r="P2809" i="7"/>
  <c r="O2809" i="7"/>
  <c r="N2809" i="7"/>
  <c r="M2809" i="7"/>
  <c r="U2808" i="7"/>
  <c r="P2808" i="7"/>
  <c r="O2808" i="7"/>
  <c r="N2808" i="7"/>
  <c r="M2808" i="7"/>
  <c r="U2807" i="7"/>
  <c r="P2807" i="7"/>
  <c r="O2807" i="7"/>
  <c r="N2807" i="7"/>
  <c r="M2807" i="7"/>
  <c r="U2806" i="7"/>
  <c r="P2806" i="7"/>
  <c r="O2806" i="7"/>
  <c r="N2806" i="7"/>
  <c r="M2806" i="7"/>
  <c r="U2805" i="7"/>
  <c r="P2805" i="7"/>
  <c r="O2805" i="7"/>
  <c r="N2805" i="7"/>
  <c r="M2805" i="7"/>
  <c r="U2804" i="7"/>
  <c r="P2804" i="7"/>
  <c r="O2804" i="7"/>
  <c r="N2804" i="7"/>
  <c r="M2804" i="7"/>
  <c r="U2803" i="7"/>
  <c r="P2803" i="7"/>
  <c r="O2803" i="7"/>
  <c r="N2803" i="7"/>
  <c r="M2803" i="7"/>
  <c r="U2802" i="7"/>
  <c r="P2802" i="7"/>
  <c r="O2802" i="7"/>
  <c r="N2802" i="7"/>
  <c r="M2802" i="7"/>
  <c r="U2801" i="7"/>
  <c r="P2801" i="7"/>
  <c r="O2801" i="7"/>
  <c r="N2801" i="7"/>
  <c r="M2801" i="7"/>
  <c r="U2800" i="7"/>
  <c r="P2800" i="7"/>
  <c r="O2800" i="7"/>
  <c r="N2800" i="7"/>
  <c r="M2800" i="7"/>
  <c r="U2799" i="7"/>
  <c r="P2799" i="7"/>
  <c r="O2799" i="7"/>
  <c r="N2799" i="7"/>
  <c r="M2799" i="7"/>
  <c r="U2798" i="7"/>
  <c r="P2798" i="7"/>
  <c r="O2798" i="7"/>
  <c r="N2798" i="7"/>
  <c r="M2798" i="7"/>
  <c r="U2797" i="7"/>
  <c r="P2797" i="7"/>
  <c r="O2797" i="7"/>
  <c r="N2797" i="7"/>
  <c r="M2797" i="7"/>
  <c r="U2796" i="7"/>
  <c r="P2796" i="7"/>
  <c r="O2796" i="7"/>
  <c r="N2796" i="7"/>
  <c r="M2796" i="7"/>
  <c r="U2795" i="7"/>
  <c r="P2795" i="7"/>
  <c r="O2795" i="7"/>
  <c r="N2795" i="7"/>
  <c r="M2795" i="7"/>
  <c r="U2794" i="7"/>
  <c r="P2794" i="7"/>
  <c r="O2794" i="7"/>
  <c r="N2794" i="7"/>
  <c r="M2794" i="7"/>
  <c r="U2793" i="7"/>
  <c r="P2793" i="7"/>
  <c r="O2793" i="7"/>
  <c r="N2793" i="7"/>
  <c r="M2793" i="7"/>
  <c r="U2792" i="7"/>
  <c r="P2792" i="7"/>
  <c r="O2792" i="7"/>
  <c r="N2792" i="7"/>
  <c r="M2792" i="7"/>
  <c r="U2791" i="7"/>
  <c r="P2791" i="7"/>
  <c r="O2791" i="7"/>
  <c r="N2791" i="7"/>
  <c r="M2791" i="7"/>
  <c r="U2790" i="7"/>
  <c r="P2790" i="7"/>
  <c r="O2790" i="7"/>
  <c r="N2790" i="7"/>
  <c r="M2790" i="7"/>
  <c r="U2789" i="7"/>
  <c r="P2789" i="7"/>
  <c r="O2789" i="7"/>
  <c r="N2789" i="7"/>
  <c r="M2789" i="7"/>
  <c r="U2788" i="7"/>
  <c r="P2788" i="7"/>
  <c r="O2788" i="7"/>
  <c r="N2788" i="7"/>
  <c r="M2788" i="7"/>
  <c r="U2787" i="7"/>
  <c r="P2787" i="7"/>
  <c r="O2787" i="7"/>
  <c r="N2787" i="7"/>
  <c r="M2787" i="7"/>
  <c r="U2786" i="7"/>
  <c r="P2786" i="7"/>
  <c r="O2786" i="7"/>
  <c r="N2786" i="7"/>
  <c r="M2786" i="7"/>
  <c r="U2785" i="7"/>
  <c r="P2785" i="7"/>
  <c r="O2785" i="7"/>
  <c r="N2785" i="7"/>
  <c r="M2785" i="7"/>
  <c r="U2784" i="7"/>
  <c r="P2784" i="7"/>
  <c r="O2784" i="7"/>
  <c r="N2784" i="7"/>
  <c r="M2784" i="7"/>
  <c r="U2783" i="7"/>
  <c r="P2783" i="7"/>
  <c r="O2783" i="7"/>
  <c r="N2783" i="7"/>
  <c r="M2783" i="7"/>
  <c r="U2782" i="7"/>
  <c r="P2782" i="7"/>
  <c r="O2782" i="7"/>
  <c r="N2782" i="7"/>
  <c r="M2782" i="7"/>
  <c r="U2781" i="7"/>
  <c r="P2781" i="7"/>
  <c r="O2781" i="7"/>
  <c r="N2781" i="7"/>
  <c r="M2781" i="7"/>
  <c r="U2780" i="7"/>
  <c r="P2780" i="7"/>
  <c r="O2780" i="7"/>
  <c r="N2780" i="7"/>
  <c r="M2780" i="7"/>
  <c r="U2779" i="7"/>
  <c r="P2779" i="7"/>
  <c r="O2779" i="7"/>
  <c r="N2779" i="7"/>
  <c r="M2779" i="7"/>
  <c r="U2778" i="7"/>
  <c r="P2778" i="7"/>
  <c r="O2778" i="7"/>
  <c r="N2778" i="7"/>
  <c r="M2778" i="7"/>
  <c r="U2777" i="7"/>
  <c r="P2777" i="7"/>
  <c r="O2777" i="7"/>
  <c r="N2777" i="7"/>
  <c r="M2777" i="7"/>
  <c r="U2776" i="7"/>
  <c r="P2776" i="7"/>
  <c r="O2776" i="7"/>
  <c r="N2776" i="7"/>
  <c r="M2776" i="7"/>
  <c r="U2775" i="7"/>
  <c r="P2775" i="7"/>
  <c r="O2775" i="7"/>
  <c r="N2775" i="7"/>
  <c r="M2775" i="7"/>
  <c r="U2774" i="7"/>
  <c r="P2774" i="7"/>
  <c r="O2774" i="7"/>
  <c r="N2774" i="7"/>
  <c r="M2774" i="7"/>
  <c r="U2773" i="7"/>
  <c r="P2773" i="7"/>
  <c r="O2773" i="7"/>
  <c r="N2773" i="7"/>
  <c r="M2773" i="7"/>
  <c r="U2772" i="7"/>
  <c r="P2772" i="7"/>
  <c r="O2772" i="7"/>
  <c r="N2772" i="7"/>
  <c r="M2772" i="7"/>
  <c r="U2771" i="7"/>
  <c r="P2771" i="7"/>
  <c r="O2771" i="7"/>
  <c r="N2771" i="7"/>
  <c r="M2771" i="7"/>
  <c r="U2770" i="7"/>
  <c r="P2770" i="7"/>
  <c r="O2770" i="7"/>
  <c r="N2770" i="7"/>
  <c r="M2770" i="7"/>
  <c r="U2769" i="7"/>
  <c r="P2769" i="7"/>
  <c r="O2769" i="7"/>
  <c r="N2769" i="7"/>
  <c r="M2769" i="7"/>
  <c r="U2768" i="7"/>
  <c r="P2768" i="7"/>
  <c r="O2768" i="7"/>
  <c r="N2768" i="7"/>
  <c r="M2768" i="7"/>
  <c r="U2767" i="7"/>
  <c r="P2767" i="7"/>
  <c r="O2767" i="7"/>
  <c r="N2767" i="7"/>
  <c r="M2767" i="7"/>
  <c r="U2766" i="7"/>
  <c r="P2766" i="7"/>
  <c r="O2766" i="7"/>
  <c r="N2766" i="7"/>
  <c r="M2766" i="7"/>
  <c r="U2765" i="7"/>
  <c r="P2765" i="7"/>
  <c r="O2765" i="7"/>
  <c r="N2765" i="7"/>
  <c r="M2765" i="7"/>
  <c r="U2764" i="7"/>
  <c r="P2764" i="7"/>
  <c r="O2764" i="7"/>
  <c r="N2764" i="7"/>
  <c r="M2764" i="7"/>
  <c r="U2763" i="7"/>
  <c r="P2763" i="7"/>
  <c r="O2763" i="7"/>
  <c r="N2763" i="7"/>
  <c r="M2763" i="7"/>
  <c r="U2762" i="7"/>
  <c r="P2762" i="7"/>
  <c r="O2762" i="7"/>
  <c r="N2762" i="7"/>
  <c r="M2762" i="7"/>
  <c r="U2761" i="7"/>
  <c r="P2761" i="7"/>
  <c r="O2761" i="7"/>
  <c r="N2761" i="7"/>
  <c r="M2761" i="7"/>
  <c r="U2760" i="7"/>
  <c r="P2760" i="7"/>
  <c r="O2760" i="7"/>
  <c r="N2760" i="7"/>
  <c r="M2760" i="7"/>
  <c r="U2759" i="7"/>
  <c r="P2759" i="7"/>
  <c r="O2759" i="7"/>
  <c r="N2759" i="7"/>
  <c r="M2759" i="7"/>
  <c r="U2758" i="7"/>
  <c r="P2758" i="7"/>
  <c r="O2758" i="7"/>
  <c r="N2758" i="7"/>
  <c r="M2758" i="7"/>
  <c r="U2757" i="7"/>
  <c r="P2757" i="7"/>
  <c r="O2757" i="7"/>
  <c r="N2757" i="7"/>
  <c r="M2757" i="7"/>
  <c r="U2756" i="7"/>
  <c r="P2756" i="7"/>
  <c r="O2756" i="7"/>
  <c r="N2756" i="7"/>
  <c r="M2756" i="7"/>
  <c r="U2755" i="7"/>
  <c r="P2755" i="7"/>
  <c r="O2755" i="7"/>
  <c r="N2755" i="7"/>
  <c r="M2755" i="7"/>
  <c r="U2754" i="7"/>
  <c r="P2754" i="7"/>
  <c r="O2754" i="7"/>
  <c r="N2754" i="7"/>
  <c r="M2754" i="7"/>
  <c r="U2753" i="7"/>
  <c r="P2753" i="7"/>
  <c r="O2753" i="7"/>
  <c r="N2753" i="7"/>
  <c r="M2753" i="7"/>
  <c r="U2752" i="7"/>
  <c r="P2752" i="7"/>
  <c r="O2752" i="7"/>
  <c r="N2752" i="7"/>
  <c r="M2752" i="7"/>
  <c r="U2751" i="7"/>
  <c r="P2751" i="7"/>
  <c r="O2751" i="7"/>
  <c r="N2751" i="7"/>
  <c r="M2751" i="7"/>
  <c r="U2750" i="7"/>
  <c r="P2750" i="7"/>
  <c r="O2750" i="7"/>
  <c r="N2750" i="7"/>
  <c r="M2750" i="7"/>
  <c r="U2749" i="7"/>
  <c r="P2749" i="7"/>
  <c r="O2749" i="7"/>
  <c r="N2749" i="7"/>
  <c r="M2749" i="7"/>
  <c r="U2748" i="7"/>
  <c r="P2748" i="7"/>
  <c r="O2748" i="7"/>
  <c r="N2748" i="7"/>
  <c r="M2748" i="7"/>
  <c r="U2747" i="7"/>
  <c r="P2747" i="7"/>
  <c r="O2747" i="7"/>
  <c r="N2747" i="7"/>
  <c r="M2747" i="7"/>
  <c r="U2746" i="7"/>
  <c r="P2746" i="7"/>
  <c r="O2746" i="7"/>
  <c r="N2746" i="7"/>
  <c r="M2746" i="7"/>
  <c r="U2745" i="7"/>
  <c r="P2745" i="7"/>
  <c r="O2745" i="7"/>
  <c r="N2745" i="7"/>
  <c r="M2745" i="7"/>
  <c r="U2744" i="7"/>
  <c r="P2744" i="7"/>
  <c r="O2744" i="7"/>
  <c r="N2744" i="7"/>
  <c r="M2744" i="7"/>
  <c r="U2743" i="7"/>
  <c r="P2743" i="7"/>
  <c r="O2743" i="7"/>
  <c r="N2743" i="7"/>
  <c r="M2743" i="7"/>
  <c r="U2742" i="7"/>
  <c r="P2742" i="7"/>
  <c r="O2742" i="7"/>
  <c r="N2742" i="7"/>
  <c r="M2742" i="7"/>
  <c r="U2741" i="7"/>
  <c r="P2741" i="7"/>
  <c r="O2741" i="7"/>
  <c r="N2741" i="7"/>
  <c r="M2741" i="7"/>
  <c r="U2740" i="7"/>
  <c r="P2740" i="7"/>
  <c r="O2740" i="7"/>
  <c r="N2740" i="7"/>
  <c r="M2740" i="7"/>
  <c r="U2739" i="7"/>
  <c r="P2739" i="7"/>
  <c r="O2739" i="7"/>
  <c r="N2739" i="7"/>
  <c r="M2739" i="7"/>
  <c r="U2738" i="7"/>
  <c r="P2738" i="7"/>
  <c r="O2738" i="7"/>
  <c r="N2738" i="7"/>
  <c r="M2738" i="7"/>
  <c r="U2737" i="7"/>
  <c r="P2737" i="7"/>
  <c r="O2737" i="7"/>
  <c r="N2737" i="7"/>
  <c r="M2737" i="7"/>
  <c r="U2736" i="7"/>
  <c r="P2736" i="7"/>
  <c r="O2736" i="7"/>
  <c r="N2736" i="7"/>
  <c r="M2736" i="7"/>
  <c r="U2735" i="7"/>
  <c r="P2735" i="7"/>
  <c r="O2735" i="7"/>
  <c r="N2735" i="7"/>
  <c r="M2735" i="7"/>
  <c r="U2734" i="7"/>
  <c r="P2734" i="7"/>
  <c r="O2734" i="7"/>
  <c r="N2734" i="7"/>
  <c r="M2734" i="7"/>
  <c r="U2733" i="7"/>
  <c r="P2733" i="7"/>
  <c r="O2733" i="7"/>
  <c r="N2733" i="7"/>
  <c r="M2733" i="7"/>
  <c r="U2732" i="7"/>
  <c r="P2732" i="7"/>
  <c r="O2732" i="7"/>
  <c r="N2732" i="7"/>
  <c r="M2732" i="7"/>
  <c r="U2731" i="7"/>
  <c r="P2731" i="7"/>
  <c r="O2731" i="7"/>
  <c r="N2731" i="7"/>
  <c r="M2731" i="7"/>
  <c r="U2730" i="7"/>
  <c r="P2730" i="7"/>
  <c r="O2730" i="7"/>
  <c r="N2730" i="7"/>
  <c r="M2730" i="7"/>
  <c r="U2729" i="7"/>
  <c r="P2729" i="7"/>
  <c r="O2729" i="7"/>
  <c r="N2729" i="7"/>
  <c r="M2729" i="7"/>
  <c r="U2728" i="7"/>
  <c r="P2728" i="7"/>
  <c r="O2728" i="7"/>
  <c r="N2728" i="7"/>
  <c r="M2728" i="7"/>
  <c r="U2727" i="7"/>
  <c r="P2727" i="7"/>
  <c r="O2727" i="7"/>
  <c r="N2727" i="7"/>
  <c r="M2727" i="7"/>
  <c r="U2726" i="7"/>
  <c r="P2726" i="7"/>
  <c r="O2726" i="7"/>
  <c r="N2726" i="7"/>
  <c r="M2726" i="7"/>
  <c r="U2725" i="7"/>
  <c r="P2725" i="7"/>
  <c r="O2725" i="7"/>
  <c r="N2725" i="7"/>
  <c r="M2725" i="7"/>
  <c r="U2724" i="7"/>
  <c r="P2724" i="7"/>
  <c r="O2724" i="7"/>
  <c r="N2724" i="7"/>
  <c r="M2724" i="7"/>
  <c r="U2723" i="7"/>
  <c r="P2723" i="7"/>
  <c r="O2723" i="7"/>
  <c r="N2723" i="7"/>
  <c r="M2723" i="7"/>
  <c r="U2722" i="7"/>
  <c r="P2722" i="7"/>
  <c r="O2722" i="7"/>
  <c r="N2722" i="7"/>
  <c r="M2722" i="7"/>
  <c r="U2721" i="7"/>
  <c r="P2721" i="7"/>
  <c r="O2721" i="7"/>
  <c r="N2721" i="7"/>
  <c r="M2721" i="7"/>
  <c r="U2720" i="7"/>
  <c r="P2720" i="7"/>
  <c r="O2720" i="7"/>
  <c r="N2720" i="7"/>
  <c r="M2720" i="7"/>
  <c r="U2719" i="7"/>
  <c r="P2719" i="7"/>
  <c r="O2719" i="7"/>
  <c r="N2719" i="7"/>
  <c r="M2719" i="7"/>
  <c r="U2718" i="7"/>
  <c r="P2718" i="7"/>
  <c r="O2718" i="7"/>
  <c r="N2718" i="7"/>
  <c r="M2718" i="7"/>
  <c r="U2717" i="7"/>
  <c r="P2717" i="7"/>
  <c r="O2717" i="7"/>
  <c r="N2717" i="7"/>
  <c r="M2717" i="7"/>
  <c r="U2716" i="7"/>
  <c r="P2716" i="7"/>
  <c r="O2716" i="7"/>
  <c r="N2716" i="7"/>
  <c r="M2716" i="7"/>
  <c r="U2715" i="7"/>
  <c r="P2715" i="7"/>
  <c r="O2715" i="7"/>
  <c r="N2715" i="7"/>
  <c r="M2715" i="7"/>
  <c r="U2714" i="7"/>
  <c r="P2714" i="7"/>
  <c r="O2714" i="7"/>
  <c r="N2714" i="7"/>
  <c r="M2714" i="7"/>
  <c r="U2713" i="7"/>
  <c r="P2713" i="7"/>
  <c r="O2713" i="7"/>
  <c r="N2713" i="7"/>
  <c r="M2713" i="7"/>
  <c r="U2712" i="7"/>
  <c r="P2712" i="7"/>
  <c r="O2712" i="7"/>
  <c r="N2712" i="7"/>
  <c r="M2712" i="7"/>
  <c r="U2711" i="7"/>
  <c r="P2711" i="7"/>
  <c r="O2711" i="7"/>
  <c r="N2711" i="7"/>
  <c r="M2711" i="7"/>
  <c r="U2710" i="7"/>
  <c r="P2710" i="7"/>
  <c r="O2710" i="7"/>
  <c r="N2710" i="7"/>
  <c r="M2710" i="7"/>
  <c r="U2709" i="7"/>
  <c r="P2709" i="7"/>
  <c r="O2709" i="7"/>
  <c r="N2709" i="7"/>
  <c r="M2709" i="7"/>
  <c r="U2708" i="7"/>
  <c r="P2708" i="7"/>
  <c r="O2708" i="7"/>
  <c r="N2708" i="7"/>
  <c r="M2708" i="7"/>
  <c r="U2707" i="7"/>
  <c r="P2707" i="7"/>
  <c r="O2707" i="7"/>
  <c r="N2707" i="7"/>
  <c r="M2707" i="7"/>
  <c r="U2706" i="7"/>
  <c r="P2706" i="7"/>
  <c r="O2706" i="7"/>
  <c r="N2706" i="7"/>
  <c r="M2706" i="7"/>
  <c r="U2705" i="7"/>
  <c r="P2705" i="7"/>
  <c r="O2705" i="7"/>
  <c r="N2705" i="7"/>
  <c r="M2705" i="7"/>
  <c r="U2704" i="7"/>
  <c r="P2704" i="7"/>
  <c r="O2704" i="7"/>
  <c r="N2704" i="7"/>
  <c r="M2704" i="7"/>
  <c r="U2703" i="7"/>
  <c r="P2703" i="7"/>
  <c r="O2703" i="7"/>
  <c r="N2703" i="7"/>
  <c r="M2703" i="7"/>
  <c r="U2702" i="7"/>
  <c r="P2702" i="7"/>
  <c r="O2702" i="7"/>
  <c r="N2702" i="7"/>
  <c r="M2702" i="7"/>
  <c r="U2701" i="7"/>
  <c r="P2701" i="7"/>
  <c r="O2701" i="7"/>
  <c r="N2701" i="7"/>
  <c r="M2701" i="7"/>
  <c r="U2700" i="7"/>
  <c r="P2700" i="7"/>
  <c r="O2700" i="7"/>
  <c r="N2700" i="7"/>
  <c r="M2700" i="7"/>
  <c r="U2699" i="7"/>
  <c r="P2699" i="7"/>
  <c r="O2699" i="7"/>
  <c r="N2699" i="7"/>
  <c r="M2699" i="7"/>
  <c r="U2698" i="7"/>
  <c r="P2698" i="7"/>
  <c r="O2698" i="7"/>
  <c r="N2698" i="7"/>
  <c r="M2698" i="7"/>
  <c r="U2697" i="7"/>
  <c r="P2697" i="7"/>
  <c r="O2697" i="7"/>
  <c r="N2697" i="7"/>
  <c r="M2697" i="7"/>
  <c r="U2696" i="7"/>
  <c r="P2696" i="7"/>
  <c r="O2696" i="7"/>
  <c r="N2696" i="7"/>
  <c r="M2696" i="7"/>
  <c r="U2695" i="7"/>
  <c r="P2695" i="7"/>
  <c r="O2695" i="7"/>
  <c r="N2695" i="7"/>
  <c r="M2695" i="7"/>
  <c r="U2694" i="7"/>
  <c r="P2694" i="7"/>
  <c r="O2694" i="7"/>
  <c r="N2694" i="7"/>
  <c r="M2694" i="7"/>
  <c r="U2693" i="7"/>
  <c r="P2693" i="7"/>
  <c r="O2693" i="7"/>
  <c r="N2693" i="7"/>
  <c r="M2693" i="7"/>
  <c r="U2692" i="7"/>
  <c r="P2692" i="7"/>
  <c r="O2692" i="7"/>
  <c r="N2692" i="7"/>
  <c r="M2692" i="7"/>
  <c r="U2691" i="7"/>
  <c r="P2691" i="7"/>
  <c r="O2691" i="7"/>
  <c r="N2691" i="7"/>
  <c r="M2691" i="7"/>
  <c r="U2690" i="7"/>
  <c r="P2690" i="7"/>
  <c r="O2690" i="7"/>
  <c r="N2690" i="7"/>
  <c r="M2690" i="7"/>
  <c r="U2689" i="7"/>
  <c r="P2689" i="7"/>
  <c r="O2689" i="7"/>
  <c r="N2689" i="7"/>
  <c r="M2689" i="7"/>
  <c r="U2688" i="7"/>
  <c r="P2688" i="7"/>
  <c r="O2688" i="7"/>
  <c r="N2688" i="7"/>
  <c r="M2688" i="7"/>
  <c r="U2687" i="7"/>
  <c r="P2687" i="7"/>
  <c r="O2687" i="7"/>
  <c r="N2687" i="7"/>
  <c r="M2687" i="7"/>
  <c r="U2686" i="7"/>
  <c r="P2686" i="7"/>
  <c r="O2686" i="7"/>
  <c r="N2686" i="7"/>
  <c r="M2686" i="7"/>
  <c r="U2685" i="7"/>
  <c r="P2685" i="7"/>
  <c r="O2685" i="7"/>
  <c r="N2685" i="7"/>
  <c r="M2685" i="7"/>
  <c r="U2684" i="7"/>
  <c r="P2684" i="7"/>
  <c r="O2684" i="7"/>
  <c r="N2684" i="7"/>
  <c r="M2684" i="7"/>
  <c r="U2683" i="7"/>
  <c r="P2683" i="7"/>
  <c r="O2683" i="7"/>
  <c r="N2683" i="7"/>
  <c r="M2683" i="7"/>
  <c r="U2682" i="7"/>
  <c r="P2682" i="7"/>
  <c r="O2682" i="7"/>
  <c r="N2682" i="7"/>
  <c r="M2682" i="7"/>
  <c r="U2681" i="7"/>
  <c r="P2681" i="7"/>
  <c r="O2681" i="7"/>
  <c r="N2681" i="7"/>
  <c r="M2681" i="7"/>
  <c r="U2680" i="7"/>
  <c r="P2680" i="7"/>
  <c r="O2680" i="7"/>
  <c r="N2680" i="7"/>
  <c r="M2680" i="7"/>
  <c r="U2679" i="7"/>
  <c r="P2679" i="7"/>
  <c r="O2679" i="7"/>
  <c r="N2679" i="7"/>
  <c r="M2679" i="7"/>
  <c r="U2678" i="7"/>
  <c r="P2678" i="7"/>
  <c r="O2678" i="7"/>
  <c r="N2678" i="7"/>
  <c r="M2678" i="7"/>
  <c r="U2677" i="7"/>
  <c r="P2677" i="7"/>
  <c r="O2677" i="7"/>
  <c r="N2677" i="7"/>
  <c r="M2677" i="7"/>
  <c r="U2676" i="7"/>
  <c r="P2676" i="7"/>
  <c r="O2676" i="7"/>
  <c r="N2676" i="7"/>
  <c r="M2676" i="7"/>
  <c r="U2675" i="7"/>
  <c r="P2675" i="7"/>
  <c r="O2675" i="7"/>
  <c r="N2675" i="7"/>
  <c r="M2675" i="7"/>
  <c r="U2674" i="7"/>
  <c r="P2674" i="7"/>
  <c r="O2674" i="7"/>
  <c r="N2674" i="7"/>
  <c r="M2674" i="7"/>
  <c r="U2673" i="7"/>
  <c r="P2673" i="7"/>
  <c r="O2673" i="7"/>
  <c r="N2673" i="7"/>
  <c r="M2673" i="7"/>
  <c r="U2672" i="7"/>
  <c r="P2672" i="7"/>
  <c r="O2672" i="7"/>
  <c r="N2672" i="7"/>
  <c r="M2672" i="7"/>
  <c r="U2671" i="7"/>
  <c r="P2671" i="7"/>
  <c r="O2671" i="7"/>
  <c r="N2671" i="7"/>
  <c r="M2671" i="7"/>
  <c r="U2670" i="7"/>
  <c r="P2670" i="7"/>
  <c r="O2670" i="7"/>
  <c r="N2670" i="7"/>
  <c r="M2670" i="7"/>
  <c r="U2669" i="7"/>
  <c r="P2669" i="7"/>
  <c r="O2669" i="7"/>
  <c r="N2669" i="7"/>
  <c r="M2669" i="7"/>
  <c r="U2668" i="7"/>
  <c r="P2668" i="7"/>
  <c r="O2668" i="7"/>
  <c r="N2668" i="7"/>
  <c r="M2668" i="7"/>
  <c r="U2667" i="7"/>
  <c r="P2667" i="7"/>
  <c r="O2667" i="7"/>
  <c r="N2667" i="7"/>
  <c r="M2667" i="7"/>
  <c r="U2666" i="7"/>
  <c r="P2666" i="7"/>
  <c r="O2666" i="7"/>
  <c r="N2666" i="7"/>
  <c r="M2666" i="7"/>
  <c r="U2665" i="7"/>
  <c r="P2665" i="7"/>
  <c r="O2665" i="7"/>
  <c r="N2665" i="7"/>
  <c r="M2665" i="7"/>
  <c r="U2664" i="7"/>
  <c r="P2664" i="7"/>
  <c r="O2664" i="7"/>
  <c r="N2664" i="7"/>
  <c r="M2664" i="7"/>
  <c r="U2663" i="7"/>
  <c r="P2663" i="7"/>
  <c r="O2663" i="7"/>
  <c r="N2663" i="7"/>
  <c r="M2663" i="7"/>
  <c r="U2662" i="7"/>
  <c r="P2662" i="7"/>
  <c r="O2662" i="7"/>
  <c r="N2662" i="7"/>
  <c r="M2662" i="7"/>
  <c r="U2661" i="7"/>
  <c r="P2661" i="7"/>
  <c r="O2661" i="7"/>
  <c r="N2661" i="7"/>
  <c r="M2661" i="7"/>
  <c r="U2660" i="7"/>
  <c r="P2660" i="7"/>
  <c r="O2660" i="7"/>
  <c r="N2660" i="7"/>
  <c r="M2660" i="7"/>
  <c r="U2659" i="7"/>
  <c r="P2659" i="7"/>
  <c r="O2659" i="7"/>
  <c r="N2659" i="7"/>
  <c r="M2659" i="7"/>
  <c r="U2658" i="7"/>
  <c r="P2658" i="7"/>
  <c r="O2658" i="7"/>
  <c r="N2658" i="7"/>
  <c r="M2658" i="7"/>
  <c r="U2657" i="7"/>
  <c r="P2657" i="7"/>
  <c r="O2657" i="7"/>
  <c r="N2657" i="7"/>
  <c r="M2657" i="7"/>
  <c r="U2656" i="7"/>
  <c r="P2656" i="7"/>
  <c r="O2656" i="7"/>
  <c r="N2656" i="7"/>
  <c r="M2656" i="7"/>
  <c r="U2655" i="7"/>
  <c r="P2655" i="7"/>
  <c r="O2655" i="7"/>
  <c r="N2655" i="7"/>
  <c r="M2655" i="7"/>
  <c r="U2654" i="7"/>
  <c r="P2654" i="7"/>
  <c r="O2654" i="7"/>
  <c r="N2654" i="7"/>
  <c r="M2654" i="7"/>
  <c r="U2653" i="7"/>
  <c r="P2653" i="7"/>
  <c r="O2653" i="7"/>
  <c r="N2653" i="7"/>
  <c r="M2653" i="7"/>
  <c r="U2652" i="7"/>
  <c r="P2652" i="7"/>
  <c r="O2652" i="7"/>
  <c r="N2652" i="7"/>
  <c r="M2652" i="7"/>
  <c r="U2651" i="7"/>
  <c r="P2651" i="7"/>
  <c r="O2651" i="7"/>
  <c r="N2651" i="7"/>
  <c r="M2651" i="7"/>
  <c r="U2650" i="7"/>
  <c r="P2650" i="7"/>
  <c r="O2650" i="7"/>
  <c r="N2650" i="7"/>
  <c r="M2650" i="7"/>
  <c r="U2649" i="7"/>
  <c r="P2649" i="7"/>
  <c r="O2649" i="7"/>
  <c r="N2649" i="7"/>
  <c r="M2649" i="7"/>
  <c r="U2648" i="7"/>
  <c r="P2648" i="7"/>
  <c r="O2648" i="7"/>
  <c r="N2648" i="7"/>
  <c r="M2648" i="7"/>
  <c r="U2647" i="7"/>
  <c r="P2647" i="7"/>
  <c r="O2647" i="7"/>
  <c r="N2647" i="7"/>
  <c r="M2647" i="7"/>
  <c r="U2646" i="7"/>
  <c r="P2646" i="7"/>
  <c r="O2646" i="7"/>
  <c r="N2646" i="7"/>
  <c r="M2646" i="7"/>
  <c r="U2645" i="7"/>
  <c r="P2645" i="7"/>
  <c r="O2645" i="7"/>
  <c r="N2645" i="7"/>
  <c r="M2645" i="7"/>
  <c r="U2644" i="7"/>
  <c r="P2644" i="7"/>
  <c r="O2644" i="7"/>
  <c r="N2644" i="7"/>
  <c r="M2644" i="7"/>
  <c r="U2643" i="7"/>
  <c r="P2643" i="7"/>
  <c r="O2643" i="7"/>
  <c r="N2643" i="7"/>
  <c r="M2643" i="7"/>
  <c r="U2642" i="7"/>
  <c r="P2642" i="7"/>
  <c r="O2642" i="7"/>
  <c r="N2642" i="7"/>
  <c r="M2642" i="7"/>
  <c r="U2641" i="7"/>
  <c r="P2641" i="7"/>
  <c r="O2641" i="7"/>
  <c r="N2641" i="7"/>
  <c r="M2641" i="7"/>
  <c r="U2640" i="7"/>
  <c r="P2640" i="7"/>
  <c r="O2640" i="7"/>
  <c r="N2640" i="7"/>
  <c r="M2640" i="7"/>
  <c r="U2639" i="7"/>
  <c r="P2639" i="7"/>
  <c r="O2639" i="7"/>
  <c r="N2639" i="7"/>
  <c r="M2639" i="7"/>
  <c r="U2638" i="7"/>
  <c r="P2638" i="7"/>
  <c r="O2638" i="7"/>
  <c r="N2638" i="7"/>
  <c r="M2638" i="7"/>
  <c r="U2637" i="7"/>
  <c r="P2637" i="7"/>
  <c r="O2637" i="7"/>
  <c r="N2637" i="7"/>
  <c r="M2637" i="7"/>
  <c r="U2636" i="7"/>
  <c r="P2636" i="7"/>
  <c r="O2636" i="7"/>
  <c r="N2636" i="7"/>
  <c r="M2636" i="7"/>
  <c r="U2635" i="7"/>
  <c r="P2635" i="7"/>
  <c r="O2635" i="7"/>
  <c r="N2635" i="7"/>
  <c r="M2635" i="7"/>
  <c r="U2634" i="7"/>
  <c r="P2634" i="7"/>
  <c r="O2634" i="7"/>
  <c r="N2634" i="7"/>
  <c r="M2634" i="7"/>
  <c r="U2633" i="7"/>
  <c r="P2633" i="7"/>
  <c r="O2633" i="7"/>
  <c r="N2633" i="7"/>
  <c r="M2633" i="7"/>
  <c r="U2632" i="7"/>
  <c r="P2632" i="7"/>
  <c r="O2632" i="7"/>
  <c r="N2632" i="7"/>
  <c r="M2632" i="7"/>
  <c r="U2631" i="7"/>
  <c r="P2631" i="7"/>
  <c r="O2631" i="7"/>
  <c r="N2631" i="7"/>
  <c r="M2631" i="7"/>
  <c r="U2630" i="7"/>
  <c r="P2630" i="7"/>
  <c r="O2630" i="7"/>
  <c r="N2630" i="7"/>
  <c r="M2630" i="7"/>
  <c r="U2629" i="7"/>
  <c r="P2629" i="7"/>
  <c r="O2629" i="7"/>
  <c r="N2629" i="7"/>
  <c r="M2629" i="7"/>
  <c r="U2628" i="7"/>
  <c r="P2628" i="7"/>
  <c r="O2628" i="7"/>
  <c r="N2628" i="7"/>
  <c r="M2628" i="7"/>
  <c r="U2627" i="7"/>
  <c r="P2627" i="7"/>
  <c r="O2627" i="7"/>
  <c r="N2627" i="7"/>
  <c r="M2627" i="7"/>
  <c r="U2626" i="7"/>
  <c r="P2626" i="7"/>
  <c r="O2626" i="7"/>
  <c r="N2626" i="7"/>
  <c r="M2626" i="7"/>
  <c r="U2625" i="7"/>
  <c r="P2625" i="7"/>
  <c r="O2625" i="7"/>
  <c r="N2625" i="7"/>
  <c r="M2625" i="7"/>
  <c r="U2624" i="7"/>
  <c r="P2624" i="7"/>
  <c r="O2624" i="7"/>
  <c r="N2624" i="7"/>
  <c r="M2624" i="7"/>
  <c r="U2623" i="7"/>
  <c r="P2623" i="7"/>
  <c r="O2623" i="7"/>
  <c r="N2623" i="7"/>
  <c r="M2623" i="7"/>
  <c r="U2622" i="7"/>
  <c r="P2622" i="7"/>
  <c r="O2622" i="7"/>
  <c r="N2622" i="7"/>
  <c r="M2622" i="7"/>
  <c r="U2621" i="7"/>
  <c r="P2621" i="7"/>
  <c r="O2621" i="7"/>
  <c r="N2621" i="7"/>
  <c r="M2621" i="7"/>
  <c r="U2620" i="7"/>
  <c r="P2620" i="7"/>
  <c r="O2620" i="7"/>
  <c r="N2620" i="7"/>
  <c r="M2620" i="7"/>
  <c r="U2619" i="7"/>
  <c r="P2619" i="7"/>
  <c r="O2619" i="7"/>
  <c r="N2619" i="7"/>
  <c r="M2619" i="7"/>
  <c r="U2618" i="7"/>
  <c r="P2618" i="7"/>
  <c r="O2618" i="7"/>
  <c r="N2618" i="7"/>
  <c r="M2618" i="7"/>
  <c r="U2617" i="7"/>
  <c r="P2617" i="7"/>
  <c r="O2617" i="7"/>
  <c r="N2617" i="7"/>
  <c r="M2617" i="7"/>
  <c r="U2616" i="7"/>
  <c r="P2616" i="7"/>
  <c r="O2616" i="7"/>
  <c r="N2616" i="7"/>
  <c r="M2616" i="7"/>
  <c r="U2615" i="7"/>
  <c r="P2615" i="7"/>
  <c r="O2615" i="7"/>
  <c r="N2615" i="7"/>
  <c r="M2615" i="7"/>
  <c r="U2614" i="7"/>
  <c r="P2614" i="7"/>
  <c r="O2614" i="7"/>
  <c r="N2614" i="7"/>
  <c r="M2614" i="7"/>
  <c r="U2613" i="7"/>
  <c r="P2613" i="7"/>
  <c r="O2613" i="7"/>
  <c r="N2613" i="7"/>
  <c r="M2613" i="7"/>
  <c r="U2612" i="7"/>
  <c r="P2612" i="7"/>
  <c r="O2612" i="7"/>
  <c r="N2612" i="7"/>
  <c r="M2612" i="7"/>
  <c r="U2611" i="7"/>
  <c r="P2611" i="7"/>
  <c r="O2611" i="7"/>
  <c r="N2611" i="7"/>
  <c r="M2611" i="7"/>
  <c r="U2610" i="7"/>
  <c r="P2610" i="7"/>
  <c r="O2610" i="7"/>
  <c r="N2610" i="7"/>
  <c r="M2610" i="7"/>
  <c r="U2609" i="7"/>
  <c r="P2609" i="7"/>
  <c r="O2609" i="7"/>
  <c r="N2609" i="7"/>
  <c r="M2609" i="7"/>
  <c r="U2608" i="7"/>
  <c r="P2608" i="7"/>
  <c r="O2608" i="7"/>
  <c r="N2608" i="7"/>
  <c r="M2608" i="7"/>
  <c r="U2607" i="7"/>
  <c r="P2607" i="7"/>
  <c r="O2607" i="7"/>
  <c r="N2607" i="7"/>
  <c r="M2607" i="7"/>
  <c r="U2606" i="7"/>
  <c r="P2606" i="7"/>
  <c r="O2606" i="7"/>
  <c r="N2606" i="7"/>
  <c r="M2606" i="7"/>
  <c r="U2605" i="7"/>
  <c r="P2605" i="7"/>
  <c r="O2605" i="7"/>
  <c r="N2605" i="7"/>
  <c r="M2605" i="7"/>
  <c r="U2604" i="7"/>
  <c r="P2604" i="7"/>
  <c r="O2604" i="7"/>
  <c r="N2604" i="7"/>
  <c r="M2604" i="7"/>
  <c r="U2603" i="7"/>
  <c r="P2603" i="7"/>
  <c r="O2603" i="7"/>
  <c r="N2603" i="7"/>
  <c r="M2603" i="7"/>
  <c r="U2602" i="7"/>
  <c r="P2602" i="7"/>
  <c r="O2602" i="7"/>
  <c r="N2602" i="7"/>
  <c r="M2602" i="7"/>
  <c r="U2601" i="7"/>
  <c r="P2601" i="7"/>
  <c r="O2601" i="7"/>
  <c r="N2601" i="7"/>
  <c r="M2601" i="7"/>
  <c r="U2600" i="7"/>
  <c r="P2600" i="7"/>
  <c r="O2600" i="7"/>
  <c r="N2600" i="7"/>
  <c r="M2600" i="7"/>
  <c r="U2599" i="7"/>
  <c r="P2599" i="7"/>
  <c r="O2599" i="7"/>
  <c r="N2599" i="7"/>
  <c r="M2599" i="7"/>
  <c r="U2598" i="7"/>
  <c r="P2598" i="7"/>
  <c r="O2598" i="7"/>
  <c r="N2598" i="7"/>
  <c r="M2598" i="7"/>
  <c r="U2597" i="7"/>
  <c r="P2597" i="7"/>
  <c r="O2597" i="7"/>
  <c r="N2597" i="7"/>
  <c r="M2597" i="7"/>
  <c r="U2596" i="7"/>
  <c r="P2596" i="7"/>
  <c r="O2596" i="7"/>
  <c r="N2596" i="7"/>
  <c r="M2596" i="7"/>
  <c r="U2595" i="7"/>
  <c r="P2595" i="7"/>
  <c r="O2595" i="7"/>
  <c r="N2595" i="7"/>
  <c r="M2595" i="7"/>
  <c r="U2594" i="7"/>
  <c r="P2594" i="7"/>
  <c r="O2594" i="7"/>
  <c r="N2594" i="7"/>
  <c r="M2594" i="7"/>
  <c r="U2593" i="7"/>
  <c r="P2593" i="7"/>
  <c r="O2593" i="7"/>
  <c r="N2593" i="7"/>
  <c r="M2593" i="7"/>
  <c r="U2592" i="7"/>
  <c r="P2592" i="7"/>
  <c r="O2592" i="7"/>
  <c r="N2592" i="7"/>
  <c r="M2592" i="7"/>
  <c r="U2591" i="7"/>
  <c r="P2591" i="7"/>
  <c r="O2591" i="7"/>
  <c r="N2591" i="7"/>
  <c r="M2591" i="7"/>
  <c r="U2590" i="7"/>
  <c r="P2590" i="7"/>
  <c r="O2590" i="7"/>
  <c r="N2590" i="7"/>
  <c r="M2590" i="7"/>
  <c r="U2589" i="7"/>
  <c r="P2589" i="7"/>
  <c r="O2589" i="7"/>
  <c r="N2589" i="7"/>
  <c r="M2589" i="7"/>
  <c r="U2588" i="7"/>
  <c r="P2588" i="7"/>
  <c r="O2588" i="7"/>
  <c r="N2588" i="7"/>
  <c r="M2588" i="7"/>
  <c r="U2587" i="7"/>
  <c r="P2587" i="7"/>
  <c r="O2587" i="7"/>
  <c r="N2587" i="7"/>
  <c r="M2587" i="7"/>
  <c r="U2586" i="7"/>
  <c r="P2586" i="7"/>
  <c r="O2586" i="7"/>
  <c r="N2586" i="7"/>
  <c r="M2586" i="7"/>
  <c r="U2585" i="7"/>
  <c r="P2585" i="7"/>
  <c r="O2585" i="7"/>
  <c r="N2585" i="7"/>
  <c r="M2585" i="7"/>
  <c r="U2584" i="7"/>
  <c r="P2584" i="7"/>
  <c r="O2584" i="7"/>
  <c r="N2584" i="7"/>
  <c r="M2584" i="7"/>
  <c r="U2583" i="7"/>
  <c r="P2583" i="7"/>
  <c r="O2583" i="7"/>
  <c r="N2583" i="7"/>
  <c r="M2583" i="7"/>
  <c r="U2582" i="7"/>
  <c r="P2582" i="7"/>
  <c r="O2582" i="7"/>
  <c r="N2582" i="7"/>
  <c r="M2582" i="7"/>
  <c r="U2581" i="7"/>
  <c r="P2581" i="7"/>
  <c r="O2581" i="7"/>
  <c r="N2581" i="7"/>
  <c r="M2581" i="7"/>
  <c r="U2580" i="7"/>
  <c r="P2580" i="7"/>
  <c r="O2580" i="7"/>
  <c r="N2580" i="7"/>
  <c r="M2580" i="7"/>
  <c r="U2579" i="7"/>
  <c r="P2579" i="7"/>
  <c r="O2579" i="7"/>
  <c r="N2579" i="7"/>
  <c r="M2579" i="7"/>
  <c r="U2578" i="7"/>
  <c r="P2578" i="7"/>
  <c r="O2578" i="7"/>
  <c r="N2578" i="7"/>
  <c r="M2578" i="7"/>
  <c r="U2577" i="7"/>
  <c r="P2577" i="7"/>
  <c r="O2577" i="7"/>
  <c r="N2577" i="7"/>
  <c r="M2577" i="7"/>
  <c r="U2576" i="7"/>
  <c r="P2576" i="7"/>
  <c r="O2576" i="7"/>
  <c r="N2576" i="7"/>
  <c r="M2576" i="7"/>
  <c r="U2575" i="7"/>
  <c r="P2575" i="7"/>
  <c r="O2575" i="7"/>
  <c r="N2575" i="7"/>
  <c r="M2575" i="7"/>
  <c r="U2574" i="7"/>
  <c r="P2574" i="7"/>
  <c r="O2574" i="7"/>
  <c r="N2574" i="7"/>
  <c r="M2574" i="7"/>
  <c r="U2573" i="7"/>
  <c r="P2573" i="7"/>
  <c r="O2573" i="7"/>
  <c r="N2573" i="7"/>
  <c r="M2573" i="7"/>
  <c r="U2572" i="7"/>
  <c r="P2572" i="7"/>
  <c r="O2572" i="7"/>
  <c r="N2572" i="7"/>
  <c r="M2572" i="7"/>
  <c r="U2571" i="7"/>
  <c r="P2571" i="7"/>
  <c r="O2571" i="7"/>
  <c r="N2571" i="7"/>
  <c r="M2571" i="7"/>
  <c r="U2570" i="7"/>
  <c r="P2570" i="7"/>
  <c r="O2570" i="7"/>
  <c r="N2570" i="7"/>
  <c r="M2570" i="7"/>
  <c r="U2569" i="7"/>
  <c r="P2569" i="7"/>
  <c r="O2569" i="7"/>
  <c r="N2569" i="7"/>
  <c r="M2569" i="7"/>
  <c r="U2568" i="7"/>
  <c r="P2568" i="7"/>
  <c r="O2568" i="7"/>
  <c r="N2568" i="7"/>
  <c r="M2568" i="7"/>
  <c r="U2567" i="7"/>
  <c r="P2567" i="7"/>
  <c r="O2567" i="7"/>
  <c r="N2567" i="7"/>
  <c r="M2567" i="7"/>
  <c r="U2566" i="7"/>
  <c r="P2566" i="7"/>
  <c r="O2566" i="7"/>
  <c r="N2566" i="7"/>
  <c r="M2566" i="7"/>
  <c r="U2565" i="7"/>
  <c r="P2565" i="7"/>
  <c r="O2565" i="7"/>
  <c r="N2565" i="7"/>
  <c r="M2565" i="7"/>
  <c r="U2564" i="7"/>
  <c r="P2564" i="7"/>
  <c r="O2564" i="7"/>
  <c r="N2564" i="7"/>
  <c r="M2564" i="7"/>
  <c r="U2563" i="7"/>
  <c r="P2563" i="7"/>
  <c r="O2563" i="7"/>
  <c r="N2563" i="7"/>
  <c r="M2563" i="7"/>
  <c r="U2562" i="7"/>
  <c r="P2562" i="7"/>
  <c r="O2562" i="7"/>
  <c r="N2562" i="7"/>
  <c r="M2562" i="7"/>
  <c r="U2561" i="7"/>
  <c r="P2561" i="7"/>
  <c r="O2561" i="7"/>
  <c r="N2561" i="7"/>
  <c r="M2561" i="7"/>
  <c r="U2560" i="7"/>
  <c r="P2560" i="7"/>
  <c r="O2560" i="7"/>
  <c r="N2560" i="7"/>
  <c r="M2560" i="7"/>
  <c r="U2559" i="7"/>
  <c r="P2559" i="7"/>
  <c r="O2559" i="7"/>
  <c r="N2559" i="7"/>
  <c r="M2559" i="7"/>
  <c r="U2558" i="7"/>
  <c r="P2558" i="7"/>
  <c r="O2558" i="7"/>
  <c r="N2558" i="7"/>
  <c r="M2558" i="7"/>
  <c r="U2557" i="7"/>
  <c r="P2557" i="7"/>
  <c r="O2557" i="7"/>
  <c r="N2557" i="7"/>
  <c r="M2557" i="7"/>
  <c r="U2556" i="7"/>
  <c r="P2556" i="7"/>
  <c r="O2556" i="7"/>
  <c r="N2556" i="7"/>
  <c r="M2556" i="7"/>
  <c r="U2555" i="7"/>
  <c r="P2555" i="7"/>
  <c r="O2555" i="7"/>
  <c r="N2555" i="7"/>
  <c r="M2555" i="7"/>
  <c r="U2554" i="7"/>
  <c r="P2554" i="7"/>
  <c r="O2554" i="7"/>
  <c r="N2554" i="7"/>
  <c r="M2554" i="7"/>
  <c r="U2553" i="7"/>
  <c r="P2553" i="7"/>
  <c r="O2553" i="7"/>
  <c r="N2553" i="7"/>
  <c r="M2553" i="7"/>
  <c r="U2552" i="7"/>
  <c r="P2552" i="7"/>
  <c r="O2552" i="7"/>
  <c r="N2552" i="7"/>
  <c r="M2552" i="7"/>
  <c r="U2551" i="7"/>
  <c r="P2551" i="7"/>
  <c r="O2551" i="7"/>
  <c r="N2551" i="7"/>
  <c r="M2551" i="7"/>
  <c r="U2550" i="7"/>
  <c r="P2550" i="7"/>
  <c r="O2550" i="7"/>
  <c r="N2550" i="7"/>
  <c r="M2550" i="7"/>
  <c r="U2549" i="7"/>
  <c r="P2549" i="7"/>
  <c r="O2549" i="7"/>
  <c r="N2549" i="7"/>
  <c r="M2549" i="7"/>
  <c r="U2548" i="7"/>
  <c r="P2548" i="7"/>
  <c r="O2548" i="7"/>
  <c r="N2548" i="7"/>
  <c r="M2548" i="7"/>
  <c r="U2547" i="7"/>
  <c r="P2547" i="7"/>
  <c r="O2547" i="7"/>
  <c r="N2547" i="7"/>
  <c r="M2547" i="7"/>
  <c r="U2546" i="7"/>
  <c r="P2546" i="7"/>
  <c r="O2546" i="7"/>
  <c r="N2546" i="7"/>
  <c r="M2546" i="7"/>
  <c r="U2545" i="7"/>
  <c r="P2545" i="7"/>
  <c r="O2545" i="7"/>
  <c r="N2545" i="7"/>
  <c r="M2545" i="7"/>
  <c r="U2544" i="7"/>
  <c r="P2544" i="7"/>
  <c r="O2544" i="7"/>
  <c r="N2544" i="7"/>
  <c r="M2544" i="7"/>
  <c r="U2543" i="7"/>
  <c r="P2543" i="7"/>
  <c r="O2543" i="7"/>
  <c r="N2543" i="7"/>
  <c r="M2543" i="7"/>
  <c r="U2542" i="7"/>
  <c r="P2542" i="7"/>
  <c r="O2542" i="7"/>
  <c r="N2542" i="7"/>
  <c r="M2542" i="7"/>
  <c r="U2541" i="7"/>
  <c r="P2541" i="7"/>
  <c r="O2541" i="7"/>
  <c r="N2541" i="7"/>
  <c r="M2541" i="7"/>
  <c r="U2540" i="7"/>
  <c r="P2540" i="7"/>
  <c r="O2540" i="7"/>
  <c r="N2540" i="7"/>
  <c r="M2540" i="7"/>
  <c r="U2539" i="7"/>
  <c r="P2539" i="7"/>
  <c r="O2539" i="7"/>
  <c r="N2539" i="7"/>
  <c r="M2539" i="7"/>
  <c r="U2538" i="7"/>
  <c r="P2538" i="7"/>
  <c r="O2538" i="7"/>
  <c r="N2538" i="7"/>
  <c r="M2538" i="7"/>
  <c r="U2537" i="7"/>
  <c r="P2537" i="7"/>
  <c r="O2537" i="7"/>
  <c r="N2537" i="7"/>
  <c r="M2537" i="7"/>
  <c r="U2536" i="7"/>
  <c r="P2536" i="7"/>
  <c r="O2536" i="7"/>
  <c r="N2536" i="7"/>
  <c r="M2536" i="7"/>
  <c r="U2535" i="7"/>
  <c r="P2535" i="7"/>
  <c r="O2535" i="7"/>
  <c r="N2535" i="7"/>
  <c r="M2535" i="7"/>
  <c r="U2534" i="7"/>
  <c r="P2534" i="7"/>
  <c r="O2534" i="7"/>
  <c r="N2534" i="7"/>
  <c r="M2534" i="7"/>
  <c r="U2533" i="7"/>
  <c r="P2533" i="7"/>
  <c r="O2533" i="7"/>
  <c r="N2533" i="7"/>
  <c r="M2533" i="7"/>
  <c r="U2532" i="7"/>
  <c r="P2532" i="7"/>
  <c r="O2532" i="7"/>
  <c r="N2532" i="7"/>
  <c r="M2532" i="7"/>
  <c r="U2531" i="7"/>
  <c r="P2531" i="7"/>
  <c r="O2531" i="7"/>
  <c r="N2531" i="7"/>
  <c r="M2531" i="7"/>
  <c r="U2530" i="7"/>
  <c r="P2530" i="7"/>
  <c r="O2530" i="7"/>
  <c r="N2530" i="7"/>
  <c r="M2530" i="7"/>
  <c r="U2529" i="7"/>
  <c r="P2529" i="7"/>
  <c r="O2529" i="7"/>
  <c r="N2529" i="7"/>
  <c r="M2529" i="7"/>
  <c r="U2528" i="7"/>
  <c r="P2528" i="7"/>
  <c r="O2528" i="7"/>
  <c r="N2528" i="7"/>
  <c r="M2528" i="7"/>
  <c r="U2527" i="7"/>
  <c r="P2527" i="7"/>
  <c r="O2527" i="7"/>
  <c r="N2527" i="7"/>
  <c r="M2527" i="7"/>
  <c r="U2526" i="7"/>
  <c r="P2526" i="7"/>
  <c r="O2526" i="7"/>
  <c r="N2526" i="7"/>
  <c r="M2526" i="7"/>
  <c r="U2525" i="7"/>
  <c r="P2525" i="7"/>
  <c r="O2525" i="7"/>
  <c r="N2525" i="7"/>
  <c r="M2525" i="7"/>
  <c r="U2524" i="7"/>
  <c r="P2524" i="7"/>
  <c r="O2524" i="7"/>
  <c r="N2524" i="7"/>
  <c r="M2524" i="7"/>
  <c r="U2523" i="7"/>
  <c r="P2523" i="7"/>
  <c r="O2523" i="7"/>
  <c r="N2523" i="7"/>
  <c r="M2523" i="7"/>
  <c r="U2522" i="7"/>
  <c r="P2522" i="7"/>
  <c r="O2522" i="7"/>
  <c r="N2522" i="7"/>
  <c r="M2522" i="7"/>
  <c r="U2521" i="7"/>
  <c r="P2521" i="7"/>
  <c r="O2521" i="7"/>
  <c r="N2521" i="7"/>
  <c r="M2521" i="7"/>
  <c r="U2520" i="7"/>
  <c r="P2520" i="7"/>
  <c r="O2520" i="7"/>
  <c r="N2520" i="7"/>
  <c r="M2520" i="7"/>
  <c r="U2519" i="7"/>
  <c r="P2519" i="7"/>
  <c r="O2519" i="7"/>
  <c r="N2519" i="7"/>
  <c r="M2519" i="7"/>
  <c r="U2518" i="7"/>
  <c r="P2518" i="7"/>
  <c r="O2518" i="7"/>
  <c r="N2518" i="7"/>
  <c r="M2518" i="7"/>
  <c r="U2517" i="7"/>
  <c r="P2517" i="7"/>
  <c r="O2517" i="7"/>
  <c r="N2517" i="7"/>
  <c r="M2517" i="7"/>
  <c r="U2516" i="7"/>
  <c r="P2516" i="7"/>
  <c r="O2516" i="7"/>
  <c r="N2516" i="7"/>
  <c r="M2516" i="7"/>
  <c r="U2515" i="7"/>
  <c r="P2515" i="7"/>
  <c r="O2515" i="7"/>
  <c r="N2515" i="7"/>
  <c r="M2515" i="7"/>
  <c r="U2514" i="7"/>
  <c r="P2514" i="7"/>
  <c r="O2514" i="7"/>
  <c r="N2514" i="7"/>
  <c r="M2514" i="7"/>
  <c r="U2513" i="7"/>
  <c r="P2513" i="7"/>
  <c r="O2513" i="7"/>
  <c r="N2513" i="7"/>
  <c r="M2513" i="7"/>
  <c r="U2512" i="7"/>
  <c r="P2512" i="7"/>
  <c r="O2512" i="7"/>
  <c r="N2512" i="7"/>
  <c r="M2512" i="7"/>
  <c r="U2511" i="7"/>
  <c r="P2511" i="7"/>
  <c r="O2511" i="7"/>
  <c r="N2511" i="7"/>
  <c r="M2511" i="7"/>
  <c r="U2510" i="7"/>
  <c r="P2510" i="7"/>
  <c r="O2510" i="7"/>
  <c r="N2510" i="7"/>
  <c r="M2510" i="7"/>
  <c r="U2509" i="7"/>
  <c r="P2509" i="7"/>
  <c r="O2509" i="7"/>
  <c r="N2509" i="7"/>
  <c r="M2509" i="7"/>
  <c r="U2508" i="7"/>
  <c r="P2508" i="7"/>
  <c r="O2508" i="7"/>
  <c r="N2508" i="7"/>
  <c r="M2508" i="7"/>
  <c r="U2507" i="7"/>
  <c r="P2507" i="7"/>
  <c r="O2507" i="7"/>
  <c r="N2507" i="7"/>
  <c r="M2507" i="7"/>
  <c r="U2506" i="7"/>
  <c r="P2506" i="7"/>
  <c r="O2506" i="7"/>
  <c r="N2506" i="7"/>
  <c r="M2506" i="7"/>
  <c r="U2505" i="7"/>
  <c r="P2505" i="7"/>
  <c r="O2505" i="7"/>
  <c r="N2505" i="7"/>
  <c r="M2505" i="7"/>
  <c r="U2504" i="7"/>
  <c r="P2504" i="7"/>
  <c r="O2504" i="7"/>
  <c r="N2504" i="7"/>
  <c r="M2504" i="7"/>
  <c r="U2503" i="7"/>
  <c r="P2503" i="7"/>
  <c r="O2503" i="7"/>
  <c r="N2503" i="7"/>
  <c r="M2503" i="7"/>
  <c r="U2502" i="7"/>
  <c r="P2502" i="7"/>
  <c r="O2502" i="7"/>
  <c r="N2502" i="7"/>
  <c r="M2502" i="7"/>
  <c r="U2501" i="7"/>
  <c r="P2501" i="7"/>
  <c r="O2501" i="7"/>
  <c r="N2501" i="7"/>
  <c r="M2501" i="7"/>
  <c r="U2500" i="7"/>
  <c r="P2500" i="7"/>
  <c r="O2500" i="7"/>
  <c r="N2500" i="7"/>
  <c r="M2500" i="7"/>
  <c r="U2499" i="7"/>
  <c r="P2499" i="7"/>
  <c r="O2499" i="7"/>
  <c r="N2499" i="7"/>
  <c r="M2499" i="7"/>
  <c r="U2498" i="7"/>
  <c r="P2498" i="7"/>
  <c r="O2498" i="7"/>
  <c r="N2498" i="7"/>
  <c r="M2498" i="7"/>
  <c r="U2497" i="7"/>
  <c r="P2497" i="7"/>
  <c r="O2497" i="7"/>
  <c r="N2497" i="7"/>
  <c r="M2497" i="7"/>
  <c r="U2496" i="7"/>
  <c r="P2496" i="7"/>
  <c r="O2496" i="7"/>
  <c r="N2496" i="7"/>
  <c r="M2496" i="7"/>
  <c r="U2495" i="7"/>
  <c r="P2495" i="7"/>
  <c r="O2495" i="7"/>
  <c r="N2495" i="7"/>
  <c r="M2495" i="7"/>
  <c r="U2494" i="7"/>
  <c r="P2494" i="7"/>
  <c r="O2494" i="7"/>
  <c r="N2494" i="7"/>
  <c r="M2494" i="7"/>
  <c r="U2493" i="7"/>
  <c r="P2493" i="7"/>
  <c r="O2493" i="7"/>
  <c r="N2493" i="7"/>
  <c r="M2493" i="7"/>
  <c r="U2492" i="7"/>
  <c r="P2492" i="7"/>
  <c r="O2492" i="7"/>
  <c r="N2492" i="7"/>
  <c r="M2492" i="7"/>
  <c r="U2491" i="7"/>
  <c r="P2491" i="7"/>
  <c r="O2491" i="7"/>
  <c r="N2491" i="7"/>
  <c r="M2491" i="7"/>
  <c r="U2490" i="7"/>
  <c r="P2490" i="7"/>
  <c r="O2490" i="7"/>
  <c r="N2490" i="7"/>
  <c r="M2490" i="7"/>
  <c r="U2489" i="7"/>
  <c r="P2489" i="7"/>
  <c r="O2489" i="7"/>
  <c r="N2489" i="7"/>
  <c r="M2489" i="7"/>
  <c r="U2488" i="7"/>
  <c r="P2488" i="7"/>
  <c r="O2488" i="7"/>
  <c r="N2488" i="7"/>
  <c r="M2488" i="7"/>
  <c r="U2487" i="7"/>
  <c r="P2487" i="7"/>
  <c r="O2487" i="7"/>
  <c r="N2487" i="7"/>
  <c r="M2487" i="7"/>
  <c r="U2486" i="7"/>
  <c r="P2486" i="7"/>
  <c r="O2486" i="7"/>
  <c r="N2486" i="7"/>
  <c r="M2486" i="7"/>
  <c r="U2485" i="7"/>
  <c r="P2485" i="7"/>
  <c r="O2485" i="7"/>
  <c r="N2485" i="7"/>
  <c r="M2485" i="7"/>
  <c r="U2484" i="7"/>
  <c r="P2484" i="7"/>
  <c r="O2484" i="7"/>
  <c r="N2484" i="7"/>
  <c r="M2484" i="7"/>
  <c r="U2483" i="7"/>
  <c r="P2483" i="7"/>
  <c r="O2483" i="7"/>
  <c r="N2483" i="7"/>
  <c r="M2483" i="7"/>
  <c r="U2482" i="7"/>
  <c r="P2482" i="7"/>
  <c r="O2482" i="7"/>
  <c r="N2482" i="7"/>
  <c r="M2482" i="7"/>
  <c r="U2481" i="7"/>
  <c r="P2481" i="7"/>
  <c r="O2481" i="7"/>
  <c r="N2481" i="7"/>
  <c r="M2481" i="7"/>
  <c r="U2480" i="7"/>
  <c r="P2480" i="7"/>
  <c r="O2480" i="7"/>
  <c r="N2480" i="7"/>
  <c r="M2480" i="7"/>
  <c r="U2479" i="7"/>
  <c r="P2479" i="7"/>
  <c r="O2479" i="7"/>
  <c r="N2479" i="7"/>
  <c r="M2479" i="7"/>
  <c r="U2478" i="7"/>
  <c r="P2478" i="7"/>
  <c r="O2478" i="7"/>
  <c r="N2478" i="7"/>
  <c r="M2478" i="7"/>
  <c r="U2477" i="7"/>
  <c r="P2477" i="7"/>
  <c r="O2477" i="7"/>
  <c r="N2477" i="7"/>
  <c r="M2477" i="7"/>
  <c r="U2476" i="7"/>
  <c r="P2476" i="7"/>
  <c r="O2476" i="7"/>
  <c r="N2476" i="7"/>
  <c r="M2476" i="7"/>
  <c r="U2475" i="7"/>
  <c r="P2475" i="7"/>
  <c r="O2475" i="7"/>
  <c r="N2475" i="7"/>
  <c r="M2475" i="7"/>
  <c r="U2474" i="7"/>
  <c r="P2474" i="7"/>
  <c r="O2474" i="7"/>
  <c r="N2474" i="7"/>
  <c r="M2474" i="7"/>
  <c r="U2473" i="7"/>
  <c r="P2473" i="7"/>
  <c r="O2473" i="7"/>
  <c r="N2473" i="7"/>
  <c r="M2473" i="7"/>
  <c r="U2472" i="7"/>
  <c r="P2472" i="7"/>
  <c r="O2472" i="7"/>
  <c r="N2472" i="7"/>
  <c r="M2472" i="7"/>
  <c r="U2471" i="7"/>
  <c r="P2471" i="7"/>
  <c r="O2471" i="7"/>
  <c r="N2471" i="7"/>
  <c r="M2471" i="7"/>
  <c r="U2470" i="7"/>
  <c r="P2470" i="7"/>
  <c r="O2470" i="7"/>
  <c r="N2470" i="7"/>
  <c r="M2470" i="7"/>
  <c r="U2469" i="7"/>
  <c r="P2469" i="7"/>
  <c r="O2469" i="7"/>
  <c r="N2469" i="7"/>
  <c r="M2469" i="7"/>
  <c r="U2468" i="7"/>
  <c r="P2468" i="7"/>
  <c r="O2468" i="7"/>
  <c r="N2468" i="7"/>
  <c r="M2468" i="7"/>
  <c r="U2467" i="7"/>
  <c r="P2467" i="7"/>
  <c r="O2467" i="7"/>
  <c r="N2467" i="7"/>
  <c r="M2467" i="7"/>
  <c r="U2466" i="7"/>
  <c r="P2466" i="7"/>
  <c r="O2466" i="7"/>
  <c r="N2466" i="7"/>
  <c r="M2466" i="7"/>
  <c r="U2465" i="7"/>
  <c r="P2465" i="7"/>
  <c r="O2465" i="7"/>
  <c r="N2465" i="7"/>
  <c r="M2465" i="7"/>
  <c r="U2464" i="7"/>
  <c r="P2464" i="7"/>
  <c r="O2464" i="7"/>
  <c r="N2464" i="7"/>
  <c r="M2464" i="7"/>
  <c r="U2463" i="7"/>
  <c r="P2463" i="7"/>
  <c r="O2463" i="7"/>
  <c r="N2463" i="7"/>
  <c r="M2463" i="7"/>
  <c r="U2462" i="7"/>
  <c r="P2462" i="7"/>
  <c r="O2462" i="7"/>
  <c r="N2462" i="7"/>
  <c r="M2462" i="7"/>
  <c r="U2461" i="7"/>
  <c r="P2461" i="7"/>
  <c r="O2461" i="7"/>
  <c r="N2461" i="7"/>
  <c r="M2461" i="7"/>
  <c r="U2460" i="7"/>
  <c r="P2460" i="7"/>
  <c r="O2460" i="7"/>
  <c r="N2460" i="7"/>
  <c r="M2460" i="7"/>
  <c r="U2459" i="7"/>
  <c r="P2459" i="7"/>
  <c r="O2459" i="7"/>
  <c r="N2459" i="7"/>
  <c r="M2459" i="7"/>
  <c r="U2458" i="7"/>
  <c r="P2458" i="7"/>
  <c r="O2458" i="7"/>
  <c r="N2458" i="7"/>
  <c r="M2458" i="7"/>
  <c r="U2457" i="7"/>
  <c r="P2457" i="7"/>
  <c r="O2457" i="7"/>
  <c r="N2457" i="7"/>
  <c r="M2457" i="7"/>
  <c r="U2456" i="7"/>
  <c r="P2456" i="7"/>
  <c r="O2456" i="7"/>
  <c r="N2456" i="7"/>
  <c r="M2456" i="7"/>
  <c r="U2455" i="7"/>
  <c r="P2455" i="7"/>
  <c r="O2455" i="7"/>
  <c r="N2455" i="7"/>
  <c r="M2455" i="7"/>
  <c r="U2454" i="7"/>
  <c r="P2454" i="7"/>
  <c r="O2454" i="7"/>
  <c r="N2454" i="7"/>
  <c r="M2454" i="7"/>
  <c r="U2453" i="7"/>
  <c r="P2453" i="7"/>
  <c r="O2453" i="7"/>
  <c r="N2453" i="7"/>
  <c r="M2453" i="7"/>
  <c r="U2452" i="7"/>
  <c r="P2452" i="7"/>
  <c r="O2452" i="7"/>
  <c r="N2452" i="7"/>
  <c r="M2452" i="7"/>
  <c r="U2451" i="7"/>
  <c r="P2451" i="7"/>
  <c r="O2451" i="7"/>
  <c r="N2451" i="7"/>
  <c r="M2451" i="7"/>
  <c r="U2450" i="7"/>
  <c r="P2450" i="7"/>
  <c r="O2450" i="7"/>
  <c r="N2450" i="7"/>
  <c r="M2450" i="7"/>
  <c r="U2449" i="7"/>
  <c r="P2449" i="7"/>
  <c r="O2449" i="7"/>
  <c r="N2449" i="7"/>
  <c r="M2449" i="7"/>
  <c r="U2448" i="7"/>
  <c r="P2448" i="7"/>
  <c r="O2448" i="7"/>
  <c r="N2448" i="7"/>
  <c r="M2448" i="7"/>
  <c r="U2447" i="7"/>
  <c r="P2447" i="7"/>
  <c r="O2447" i="7"/>
  <c r="N2447" i="7"/>
  <c r="M2447" i="7"/>
  <c r="U2446" i="7"/>
  <c r="P2446" i="7"/>
  <c r="O2446" i="7"/>
  <c r="N2446" i="7"/>
  <c r="M2446" i="7"/>
  <c r="U2445" i="7"/>
  <c r="P2445" i="7"/>
  <c r="O2445" i="7"/>
  <c r="N2445" i="7"/>
  <c r="M2445" i="7"/>
  <c r="U2444" i="7"/>
  <c r="P2444" i="7"/>
  <c r="O2444" i="7"/>
  <c r="N2444" i="7"/>
  <c r="M2444" i="7"/>
  <c r="U2443" i="7"/>
  <c r="P2443" i="7"/>
  <c r="O2443" i="7"/>
  <c r="N2443" i="7"/>
  <c r="M2443" i="7"/>
  <c r="U2442" i="7"/>
  <c r="P2442" i="7"/>
  <c r="O2442" i="7"/>
  <c r="N2442" i="7"/>
  <c r="M2442" i="7"/>
  <c r="U2441" i="7"/>
  <c r="P2441" i="7"/>
  <c r="O2441" i="7"/>
  <c r="N2441" i="7"/>
  <c r="M2441" i="7"/>
  <c r="U2440" i="7"/>
  <c r="P2440" i="7"/>
  <c r="O2440" i="7"/>
  <c r="N2440" i="7"/>
  <c r="M2440" i="7"/>
  <c r="U2439" i="7"/>
  <c r="P2439" i="7"/>
  <c r="O2439" i="7"/>
  <c r="N2439" i="7"/>
  <c r="M2439" i="7"/>
  <c r="U2438" i="7"/>
  <c r="P2438" i="7"/>
  <c r="O2438" i="7"/>
  <c r="N2438" i="7"/>
  <c r="M2438" i="7"/>
  <c r="U2437" i="7"/>
  <c r="P2437" i="7"/>
  <c r="O2437" i="7"/>
  <c r="N2437" i="7"/>
  <c r="M2437" i="7"/>
  <c r="U2436" i="7"/>
  <c r="P2436" i="7"/>
  <c r="O2436" i="7"/>
  <c r="N2436" i="7"/>
  <c r="M2436" i="7"/>
  <c r="U2435" i="7"/>
  <c r="P2435" i="7"/>
  <c r="O2435" i="7"/>
  <c r="N2435" i="7"/>
  <c r="M2435" i="7"/>
  <c r="U2434" i="7"/>
  <c r="P2434" i="7"/>
  <c r="O2434" i="7"/>
  <c r="N2434" i="7"/>
  <c r="M2434" i="7"/>
  <c r="U2433" i="7"/>
  <c r="P2433" i="7"/>
  <c r="O2433" i="7"/>
  <c r="N2433" i="7"/>
  <c r="M2433" i="7"/>
  <c r="U2432" i="7"/>
  <c r="P2432" i="7"/>
  <c r="O2432" i="7"/>
  <c r="N2432" i="7"/>
  <c r="M2432" i="7"/>
  <c r="U2431" i="7"/>
  <c r="P2431" i="7"/>
  <c r="O2431" i="7"/>
  <c r="N2431" i="7"/>
  <c r="M2431" i="7"/>
  <c r="U2430" i="7"/>
  <c r="P2430" i="7"/>
  <c r="O2430" i="7"/>
  <c r="N2430" i="7"/>
  <c r="M2430" i="7"/>
  <c r="U2429" i="7"/>
  <c r="P2429" i="7"/>
  <c r="O2429" i="7"/>
  <c r="N2429" i="7"/>
  <c r="M2429" i="7"/>
  <c r="U2428" i="7"/>
  <c r="P2428" i="7"/>
  <c r="O2428" i="7"/>
  <c r="N2428" i="7"/>
  <c r="M2428" i="7"/>
  <c r="U2427" i="7"/>
  <c r="P2427" i="7"/>
  <c r="O2427" i="7"/>
  <c r="N2427" i="7"/>
  <c r="M2427" i="7"/>
  <c r="U2426" i="7"/>
  <c r="P2426" i="7"/>
  <c r="O2426" i="7"/>
  <c r="N2426" i="7"/>
  <c r="M2426" i="7"/>
  <c r="U2425" i="7"/>
  <c r="P2425" i="7"/>
  <c r="O2425" i="7"/>
  <c r="N2425" i="7"/>
  <c r="M2425" i="7"/>
  <c r="U2424" i="7"/>
  <c r="P2424" i="7"/>
  <c r="O2424" i="7"/>
  <c r="N2424" i="7"/>
  <c r="M2424" i="7"/>
  <c r="U2423" i="7"/>
  <c r="P2423" i="7"/>
  <c r="O2423" i="7"/>
  <c r="N2423" i="7"/>
  <c r="M2423" i="7"/>
  <c r="U2422" i="7"/>
  <c r="P2422" i="7"/>
  <c r="O2422" i="7"/>
  <c r="N2422" i="7"/>
  <c r="M2422" i="7"/>
  <c r="U2421" i="7"/>
  <c r="P2421" i="7"/>
  <c r="O2421" i="7"/>
  <c r="N2421" i="7"/>
  <c r="M2421" i="7"/>
  <c r="U2420" i="7"/>
  <c r="P2420" i="7"/>
  <c r="O2420" i="7"/>
  <c r="N2420" i="7"/>
  <c r="M2420" i="7"/>
  <c r="U2419" i="7"/>
  <c r="P2419" i="7"/>
  <c r="O2419" i="7"/>
  <c r="N2419" i="7"/>
  <c r="M2419" i="7"/>
  <c r="U2418" i="7"/>
  <c r="P2418" i="7"/>
  <c r="O2418" i="7"/>
  <c r="N2418" i="7"/>
  <c r="M2418" i="7"/>
  <c r="U2417" i="7"/>
  <c r="P2417" i="7"/>
  <c r="O2417" i="7"/>
  <c r="N2417" i="7"/>
  <c r="M2417" i="7"/>
  <c r="U2416" i="7"/>
  <c r="P2416" i="7"/>
  <c r="O2416" i="7"/>
  <c r="N2416" i="7"/>
  <c r="M2416" i="7"/>
  <c r="U2415" i="7"/>
  <c r="P2415" i="7"/>
  <c r="O2415" i="7"/>
  <c r="N2415" i="7"/>
  <c r="M2415" i="7"/>
  <c r="U2414" i="7"/>
  <c r="P2414" i="7"/>
  <c r="O2414" i="7"/>
  <c r="N2414" i="7"/>
  <c r="M2414" i="7"/>
  <c r="U2413" i="7"/>
  <c r="P2413" i="7"/>
  <c r="O2413" i="7"/>
  <c r="N2413" i="7"/>
  <c r="M2413" i="7"/>
  <c r="U2412" i="7"/>
  <c r="P2412" i="7"/>
  <c r="O2412" i="7"/>
  <c r="N2412" i="7"/>
  <c r="M2412" i="7"/>
  <c r="U2411" i="7"/>
  <c r="P2411" i="7"/>
  <c r="O2411" i="7"/>
  <c r="N2411" i="7"/>
  <c r="M2411" i="7"/>
  <c r="U2410" i="7"/>
  <c r="P2410" i="7"/>
  <c r="O2410" i="7"/>
  <c r="N2410" i="7"/>
  <c r="M2410" i="7"/>
  <c r="U2409" i="7"/>
  <c r="P2409" i="7"/>
  <c r="O2409" i="7"/>
  <c r="N2409" i="7"/>
  <c r="M2409" i="7"/>
  <c r="U2408" i="7"/>
  <c r="P2408" i="7"/>
  <c r="O2408" i="7"/>
  <c r="N2408" i="7"/>
  <c r="M2408" i="7"/>
  <c r="U2407" i="7"/>
  <c r="P2407" i="7"/>
  <c r="O2407" i="7"/>
  <c r="N2407" i="7"/>
  <c r="M2407" i="7"/>
  <c r="U2406" i="7"/>
  <c r="P2406" i="7"/>
  <c r="O2406" i="7"/>
  <c r="N2406" i="7"/>
  <c r="M2406" i="7"/>
  <c r="U2405" i="7"/>
  <c r="P2405" i="7"/>
  <c r="O2405" i="7"/>
  <c r="N2405" i="7"/>
  <c r="M2405" i="7"/>
  <c r="U2404" i="7"/>
  <c r="P2404" i="7"/>
  <c r="O2404" i="7"/>
  <c r="N2404" i="7"/>
  <c r="M2404" i="7"/>
  <c r="U2403" i="7"/>
  <c r="P2403" i="7"/>
  <c r="O2403" i="7"/>
  <c r="N2403" i="7"/>
  <c r="M2403" i="7"/>
  <c r="U2402" i="7"/>
  <c r="P2402" i="7"/>
  <c r="O2402" i="7"/>
  <c r="N2402" i="7"/>
  <c r="M2402" i="7"/>
  <c r="U2401" i="7"/>
  <c r="P2401" i="7"/>
  <c r="O2401" i="7"/>
  <c r="N2401" i="7"/>
  <c r="M2401" i="7"/>
  <c r="U2400" i="7"/>
  <c r="P2400" i="7"/>
  <c r="O2400" i="7"/>
  <c r="N2400" i="7"/>
  <c r="M2400" i="7"/>
  <c r="U2399" i="7"/>
  <c r="P2399" i="7"/>
  <c r="O2399" i="7"/>
  <c r="N2399" i="7"/>
  <c r="M2399" i="7"/>
  <c r="U2398" i="7"/>
  <c r="P2398" i="7"/>
  <c r="O2398" i="7"/>
  <c r="N2398" i="7"/>
  <c r="M2398" i="7"/>
  <c r="U2397" i="7"/>
  <c r="P2397" i="7"/>
  <c r="O2397" i="7"/>
  <c r="N2397" i="7"/>
  <c r="M2397" i="7"/>
  <c r="U2396" i="7"/>
  <c r="P2396" i="7"/>
  <c r="O2396" i="7"/>
  <c r="N2396" i="7"/>
  <c r="M2396" i="7"/>
  <c r="U2395" i="7"/>
  <c r="P2395" i="7"/>
  <c r="O2395" i="7"/>
  <c r="N2395" i="7"/>
  <c r="M2395" i="7"/>
  <c r="U2394" i="7"/>
  <c r="P2394" i="7"/>
  <c r="O2394" i="7"/>
  <c r="N2394" i="7"/>
  <c r="M2394" i="7"/>
  <c r="U2393" i="7"/>
  <c r="P2393" i="7"/>
  <c r="O2393" i="7"/>
  <c r="N2393" i="7"/>
  <c r="M2393" i="7"/>
  <c r="U2392" i="7"/>
  <c r="P2392" i="7"/>
  <c r="O2392" i="7"/>
  <c r="N2392" i="7"/>
  <c r="M2392" i="7"/>
  <c r="U2391" i="7"/>
  <c r="P2391" i="7"/>
  <c r="O2391" i="7"/>
  <c r="N2391" i="7"/>
  <c r="M2391" i="7"/>
  <c r="U2390" i="7"/>
  <c r="P2390" i="7"/>
  <c r="O2390" i="7"/>
  <c r="N2390" i="7"/>
  <c r="M2390" i="7"/>
  <c r="U2389" i="7"/>
  <c r="P2389" i="7"/>
  <c r="O2389" i="7"/>
  <c r="N2389" i="7"/>
  <c r="M2389" i="7"/>
  <c r="U2388" i="7"/>
  <c r="P2388" i="7"/>
  <c r="O2388" i="7"/>
  <c r="N2388" i="7"/>
  <c r="M2388" i="7"/>
  <c r="U2387" i="7"/>
  <c r="P2387" i="7"/>
  <c r="O2387" i="7"/>
  <c r="N2387" i="7"/>
  <c r="M2387" i="7"/>
  <c r="U2386" i="7"/>
  <c r="P2386" i="7"/>
  <c r="O2386" i="7"/>
  <c r="N2386" i="7"/>
  <c r="M2386" i="7"/>
  <c r="U2385" i="7"/>
  <c r="P2385" i="7"/>
  <c r="O2385" i="7"/>
  <c r="N2385" i="7"/>
  <c r="M2385" i="7"/>
  <c r="U2384" i="7"/>
  <c r="P2384" i="7"/>
  <c r="O2384" i="7"/>
  <c r="N2384" i="7"/>
  <c r="M2384" i="7"/>
  <c r="U2383" i="7"/>
  <c r="P2383" i="7"/>
  <c r="O2383" i="7"/>
  <c r="N2383" i="7"/>
  <c r="M2383" i="7"/>
  <c r="U2382" i="7"/>
  <c r="P2382" i="7"/>
  <c r="O2382" i="7"/>
  <c r="N2382" i="7"/>
  <c r="M2382" i="7"/>
  <c r="U2381" i="7"/>
  <c r="P2381" i="7"/>
  <c r="O2381" i="7"/>
  <c r="N2381" i="7"/>
  <c r="M2381" i="7"/>
  <c r="U2380" i="7"/>
  <c r="P2380" i="7"/>
  <c r="O2380" i="7"/>
  <c r="N2380" i="7"/>
  <c r="M2380" i="7"/>
  <c r="U2379" i="7"/>
  <c r="P2379" i="7"/>
  <c r="O2379" i="7"/>
  <c r="N2379" i="7"/>
  <c r="M2379" i="7"/>
  <c r="U2378" i="7"/>
  <c r="P2378" i="7"/>
  <c r="O2378" i="7"/>
  <c r="N2378" i="7"/>
  <c r="M2378" i="7"/>
  <c r="U2377" i="7"/>
  <c r="P2377" i="7"/>
  <c r="O2377" i="7"/>
  <c r="N2377" i="7"/>
  <c r="M2377" i="7"/>
  <c r="U2376" i="7"/>
  <c r="P2376" i="7"/>
  <c r="O2376" i="7"/>
  <c r="N2376" i="7"/>
  <c r="M2376" i="7"/>
  <c r="U2375" i="7"/>
  <c r="P2375" i="7"/>
  <c r="O2375" i="7"/>
  <c r="N2375" i="7"/>
  <c r="M2375" i="7"/>
  <c r="U2374" i="7"/>
  <c r="P2374" i="7"/>
  <c r="O2374" i="7"/>
  <c r="N2374" i="7"/>
  <c r="M2374" i="7"/>
  <c r="U2373" i="7"/>
  <c r="P2373" i="7"/>
  <c r="O2373" i="7"/>
  <c r="N2373" i="7"/>
  <c r="M2373" i="7"/>
  <c r="U2372" i="7"/>
  <c r="P2372" i="7"/>
  <c r="O2372" i="7"/>
  <c r="N2372" i="7"/>
  <c r="M2372" i="7"/>
  <c r="U2371" i="7"/>
  <c r="P2371" i="7"/>
  <c r="O2371" i="7"/>
  <c r="N2371" i="7"/>
  <c r="M2371" i="7"/>
  <c r="U2370" i="7"/>
  <c r="P2370" i="7"/>
  <c r="O2370" i="7"/>
  <c r="N2370" i="7"/>
  <c r="M2370" i="7"/>
  <c r="U2369" i="7"/>
  <c r="P2369" i="7"/>
  <c r="O2369" i="7"/>
  <c r="N2369" i="7"/>
  <c r="M2369" i="7"/>
  <c r="U2368" i="7"/>
  <c r="P2368" i="7"/>
  <c r="O2368" i="7"/>
  <c r="N2368" i="7"/>
  <c r="M2368" i="7"/>
  <c r="U2367" i="7"/>
  <c r="P2367" i="7"/>
  <c r="O2367" i="7"/>
  <c r="N2367" i="7"/>
  <c r="M2367" i="7"/>
  <c r="U2366" i="7"/>
  <c r="P2366" i="7"/>
  <c r="O2366" i="7"/>
  <c r="N2366" i="7"/>
  <c r="M2366" i="7"/>
  <c r="U2365" i="7"/>
  <c r="P2365" i="7"/>
  <c r="O2365" i="7"/>
  <c r="N2365" i="7"/>
  <c r="M2365" i="7"/>
  <c r="U2364" i="7"/>
  <c r="P2364" i="7"/>
  <c r="O2364" i="7"/>
  <c r="N2364" i="7"/>
  <c r="M2364" i="7"/>
  <c r="U2363" i="7"/>
  <c r="P2363" i="7"/>
  <c r="O2363" i="7"/>
  <c r="N2363" i="7"/>
  <c r="M2363" i="7"/>
  <c r="U2362" i="7"/>
  <c r="P2362" i="7"/>
  <c r="O2362" i="7"/>
  <c r="N2362" i="7"/>
  <c r="M2362" i="7"/>
  <c r="U2361" i="7"/>
  <c r="P2361" i="7"/>
  <c r="O2361" i="7"/>
  <c r="N2361" i="7"/>
  <c r="M2361" i="7"/>
  <c r="U2360" i="7"/>
  <c r="P2360" i="7"/>
  <c r="O2360" i="7"/>
  <c r="N2360" i="7"/>
  <c r="M2360" i="7"/>
  <c r="U2359" i="7"/>
  <c r="P2359" i="7"/>
  <c r="O2359" i="7"/>
  <c r="N2359" i="7"/>
  <c r="M2359" i="7"/>
  <c r="U2358" i="7"/>
  <c r="P2358" i="7"/>
  <c r="O2358" i="7"/>
  <c r="N2358" i="7"/>
  <c r="M2358" i="7"/>
  <c r="U2357" i="7"/>
  <c r="P2357" i="7"/>
  <c r="O2357" i="7"/>
  <c r="N2357" i="7"/>
  <c r="M2357" i="7"/>
  <c r="U2356" i="7"/>
  <c r="P2356" i="7"/>
  <c r="O2356" i="7"/>
  <c r="N2356" i="7"/>
  <c r="M2356" i="7"/>
  <c r="U2355" i="7"/>
  <c r="P2355" i="7"/>
  <c r="O2355" i="7"/>
  <c r="N2355" i="7"/>
  <c r="M2355" i="7"/>
  <c r="U2354" i="7"/>
  <c r="P2354" i="7"/>
  <c r="O2354" i="7"/>
  <c r="N2354" i="7"/>
  <c r="M2354" i="7"/>
  <c r="U2353" i="7"/>
  <c r="P2353" i="7"/>
  <c r="O2353" i="7"/>
  <c r="N2353" i="7"/>
  <c r="M2353" i="7"/>
  <c r="U2352" i="7"/>
  <c r="P2352" i="7"/>
  <c r="O2352" i="7"/>
  <c r="N2352" i="7"/>
  <c r="M2352" i="7"/>
  <c r="U2351" i="7"/>
  <c r="P2351" i="7"/>
  <c r="O2351" i="7"/>
  <c r="N2351" i="7"/>
  <c r="M2351" i="7"/>
  <c r="U2350" i="7"/>
  <c r="P2350" i="7"/>
  <c r="O2350" i="7"/>
  <c r="N2350" i="7"/>
  <c r="M2350" i="7"/>
  <c r="U2349" i="7"/>
  <c r="P2349" i="7"/>
  <c r="O2349" i="7"/>
  <c r="N2349" i="7"/>
  <c r="M2349" i="7"/>
  <c r="U2348" i="7"/>
  <c r="P2348" i="7"/>
  <c r="O2348" i="7"/>
  <c r="N2348" i="7"/>
  <c r="M2348" i="7"/>
  <c r="U2347" i="7"/>
  <c r="P2347" i="7"/>
  <c r="O2347" i="7"/>
  <c r="N2347" i="7"/>
  <c r="M2347" i="7"/>
  <c r="U2346" i="7"/>
  <c r="P2346" i="7"/>
  <c r="O2346" i="7"/>
  <c r="N2346" i="7"/>
  <c r="M2346" i="7"/>
  <c r="U2345" i="7"/>
  <c r="P2345" i="7"/>
  <c r="O2345" i="7"/>
  <c r="N2345" i="7"/>
  <c r="M2345" i="7"/>
  <c r="U2344" i="7"/>
  <c r="P2344" i="7"/>
  <c r="O2344" i="7"/>
  <c r="N2344" i="7"/>
  <c r="M2344" i="7"/>
  <c r="U2343" i="7"/>
  <c r="P2343" i="7"/>
  <c r="O2343" i="7"/>
  <c r="N2343" i="7"/>
  <c r="M2343" i="7"/>
  <c r="U2342" i="7"/>
  <c r="P2342" i="7"/>
  <c r="O2342" i="7"/>
  <c r="N2342" i="7"/>
  <c r="M2342" i="7"/>
  <c r="U2341" i="7"/>
  <c r="P2341" i="7"/>
  <c r="O2341" i="7"/>
  <c r="N2341" i="7"/>
  <c r="M2341" i="7"/>
  <c r="U2340" i="7"/>
  <c r="P2340" i="7"/>
  <c r="O2340" i="7"/>
  <c r="N2340" i="7"/>
  <c r="M2340" i="7"/>
  <c r="U2339" i="7"/>
  <c r="P2339" i="7"/>
  <c r="O2339" i="7"/>
  <c r="N2339" i="7"/>
  <c r="M2339" i="7"/>
  <c r="U2338" i="7"/>
  <c r="P2338" i="7"/>
  <c r="O2338" i="7"/>
  <c r="N2338" i="7"/>
  <c r="M2338" i="7"/>
  <c r="U2337" i="7"/>
  <c r="P2337" i="7"/>
  <c r="O2337" i="7"/>
  <c r="N2337" i="7"/>
  <c r="M2337" i="7"/>
  <c r="U2336" i="7"/>
  <c r="P2336" i="7"/>
  <c r="O2336" i="7"/>
  <c r="N2336" i="7"/>
  <c r="M2336" i="7"/>
  <c r="U2335" i="7"/>
  <c r="P2335" i="7"/>
  <c r="O2335" i="7"/>
  <c r="N2335" i="7"/>
  <c r="M2335" i="7"/>
  <c r="U2334" i="7"/>
  <c r="P2334" i="7"/>
  <c r="O2334" i="7"/>
  <c r="N2334" i="7"/>
  <c r="M2334" i="7"/>
  <c r="U2333" i="7"/>
  <c r="P2333" i="7"/>
  <c r="O2333" i="7"/>
  <c r="N2333" i="7"/>
  <c r="M2333" i="7"/>
  <c r="U2332" i="7"/>
  <c r="P2332" i="7"/>
  <c r="O2332" i="7"/>
  <c r="N2332" i="7"/>
  <c r="M2332" i="7"/>
  <c r="U2331" i="7"/>
  <c r="P2331" i="7"/>
  <c r="O2331" i="7"/>
  <c r="N2331" i="7"/>
  <c r="M2331" i="7"/>
  <c r="U2330" i="7"/>
  <c r="P2330" i="7"/>
  <c r="O2330" i="7"/>
  <c r="N2330" i="7"/>
  <c r="M2330" i="7"/>
  <c r="U2329" i="7"/>
  <c r="P2329" i="7"/>
  <c r="O2329" i="7"/>
  <c r="N2329" i="7"/>
  <c r="M2329" i="7"/>
  <c r="U2328" i="7"/>
  <c r="P2328" i="7"/>
  <c r="O2328" i="7"/>
  <c r="N2328" i="7"/>
  <c r="M2328" i="7"/>
  <c r="U2327" i="7"/>
  <c r="P2327" i="7"/>
  <c r="O2327" i="7"/>
  <c r="N2327" i="7"/>
  <c r="M2327" i="7"/>
  <c r="U2326" i="7"/>
  <c r="P2326" i="7"/>
  <c r="O2326" i="7"/>
  <c r="N2326" i="7"/>
  <c r="M2326" i="7"/>
  <c r="U2325" i="7"/>
  <c r="P2325" i="7"/>
  <c r="O2325" i="7"/>
  <c r="N2325" i="7"/>
  <c r="M2325" i="7"/>
  <c r="U2324" i="7"/>
  <c r="P2324" i="7"/>
  <c r="O2324" i="7"/>
  <c r="N2324" i="7"/>
  <c r="M2324" i="7"/>
  <c r="U2323" i="7"/>
  <c r="P2323" i="7"/>
  <c r="O2323" i="7"/>
  <c r="N2323" i="7"/>
  <c r="M2323" i="7"/>
  <c r="U2322" i="7"/>
  <c r="P2322" i="7"/>
  <c r="O2322" i="7"/>
  <c r="N2322" i="7"/>
  <c r="M2322" i="7"/>
  <c r="U2321" i="7"/>
  <c r="P2321" i="7"/>
  <c r="O2321" i="7"/>
  <c r="N2321" i="7"/>
  <c r="M2321" i="7"/>
  <c r="U2320" i="7"/>
  <c r="P2320" i="7"/>
  <c r="O2320" i="7"/>
  <c r="N2320" i="7"/>
  <c r="M2320" i="7"/>
  <c r="U2319" i="7"/>
  <c r="P2319" i="7"/>
  <c r="O2319" i="7"/>
  <c r="N2319" i="7"/>
  <c r="M2319" i="7"/>
  <c r="U2318" i="7"/>
  <c r="P2318" i="7"/>
  <c r="O2318" i="7"/>
  <c r="N2318" i="7"/>
  <c r="M2318" i="7"/>
  <c r="U2317" i="7"/>
  <c r="P2317" i="7"/>
  <c r="O2317" i="7"/>
  <c r="N2317" i="7"/>
  <c r="M2317" i="7"/>
  <c r="U2316" i="7"/>
  <c r="P2316" i="7"/>
  <c r="O2316" i="7"/>
  <c r="N2316" i="7"/>
  <c r="M2316" i="7"/>
  <c r="U2315" i="7"/>
  <c r="P2315" i="7"/>
  <c r="O2315" i="7"/>
  <c r="N2315" i="7"/>
  <c r="M2315" i="7"/>
  <c r="U2314" i="7"/>
  <c r="P2314" i="7"/>
  <c r="O2314" i="7"/>
  <c r="N2314" i="7"/>
  <c r="M2314" i="7"/>
  <c r="U2313" i="7"/>
  <c r="P2313" i="7"/>
  <c r="O2313" i="7"/>
  <c r="N2313" i="7"/>
  <c r="M2313" i="7"/>
  <c r="U2312" i="7"/>
  <c r="P2312" i="7"/>
  <c r="O2312" i="7"/>
  <c r="N2312" i="7"/>
  <c r="M2312" i="7"/>
  <c r="U2311" i="7"/>
  <c r="P2311" i="7"/>
  <c r="O2311" i="7"/>
  <c r="N2311" i="7"/>
  <c r="M2311" i="7"/>
  <c r="U2310" i="7"/>
  <c r="P2310" i="7"/>
  <c r="O2310" i="7"/>
  <c r="N2310" i="7"/>
  <c r="M2310" i="7"/>
  <c r="U2309" i="7"/>
  <c r="P2309" i="7"/>
  <c r="O2309" i="7"/>
  <c r="N2309" i="7"/>
  <c r="M2309" i="7"/>
  <c r="U2308" i="7"/>
  <c r="P2308" i="7"/>
  <c r="O2308" i="7"/>
  <c r="N2308" i="7"/>
  <c r="M2308" i="7"/>
  <c r="U2307" i="7"/>
  <c r="P2307" i="7"/>
  <c r="O2307" i="7"/>
  <c r="N2307" i="7"/>
  <c r="M2307" i="7"/>
  <c r="U2306" i="7"/>
  <c r="P2306" i="7"/>
  <c r="O2306" i="7"/>
  <c r="N2306" i="7"/>
  <c r="M2306" i="7"/>
  <c r="U2305" i="7"/>
  <c r="P2305" i="7"/>
  <c r="O2305" i="7"/>
  <c r="N2305" i="7"/>
  <c r="M2305" i="7"/>
  <c r="U2304" i="7"/>
  <c r="P2304" i="7"/>
  <c r="O2304" i="7"/>
  <c r="N2304" i="7"/>
  <c r="M2304" i="7"/>
  <c r="U2303" i="7"/>
  <c r="P2303" i="7"/>
  <c r="O2303" i="7"/>
  <c r="N2303" i="7"/>
  <c r="M2303" i="7"/>
  <c r="U2302" i="7"/>
  <c r="P2302" i="7"/>
  <c r="O2302" i="7"/>
  <c r="N2302" i="7"/>
  <c r="M2302" i="7"/>
  <c r="U2301" i="7"/>
  <c r="P2301" i="7"/>
  <c r="O2301" i="7"/>
  <c r="N2301" i="7"/>
  <c r="M2301" i="7"/>
  <c r="U2300" i="7"/>
  <c r="P2300" i="7"/>
  <c r="O2300" i="7"/>
  <c r="N2300" i="7"/>
  <c r="M2300" i="7"/>
  <c r="U2299" i="7"/>
  <c r="P2299" i="7"/>
  <c r="O2299" i="7"/>
  <c r="N2299" i="7"/>
  <c r="M2299" i="7"/>
  <c r="U2298" i="7"/>
  <c r="P2298" i="7"/>
  <c r="O2298" i="7"/>
  <c r="N2298" i="7"/>
  <c r="M2298" i="7"/>
  <c r="U2297" i="7"/>
  <c r="P2297" i="7"/>
  <c r="O2297" i="7"/>
  <c r="N2297" i="7"/>
  <c r="M2297" i="7"/>
  <c r="U2296" i="7"/>
  <c r="P2296" i="7"/>
  <c r="O2296" i="7"/>
  <c r="N2296" i="7"/>
  <c r="M2296" i="7"/>
  <c r="U2295" i="7"/>
  <c r="P2295" i="7"/>
  <c r="O2295" i="7"/>
  <c r="N2295" i="7"/>
  <c r="M2295" i="7"/>
  <c r="U2294" i="7"/>
  <c r="P2294" i="7"/>
  <c r="O2294" i="7"/>
  <c r="N2294" i="7"/>
  <c r="M2294" i="7"/>
  <c r="U2293" i="7"/>
  <c r="P2293" i="7"/>
  <c r="O2293" i="7"/>
  <c r="N2293" i="7"/>
  <c r="M2293" i="7"/>
  <c r="U2292" i="7"/>
  <c r="P2292" i="7"/>
  <c r="O2292" i="7"/>
  <c r="N2292" i="7"/>
  <c r="M2292" i="7"/>
  <c r="U2291" i="7"/>
  <c r="P2291" i="7"/>
  <c r="O2291" i="7"/>
  <c r="N2291" i="7"/>
  <c r="M2291" i="7"/>
  <c r="U2290" i="7"/>
  <c r="P2290" i="7"/>
  <c r="O2290" i="7"/>
  <c r="N2290" i="7"/>
  <c r="M2290" i="7"/>
  <c r="U2289" i="7"/>
  <c r="P2289" i="7"/>
  <c r="O2289" i="7"/>
  <c r="N2289" i="7"/>
  <c r="M2289" i="7"/>
  <c r="U2288" i="7"/>
  <c r="P2288" i="7"/>
  <c r="O2288" i="7"/>
  <c r="N2288" i="7"/>
  <c r="M2288" i="7"/>
  <c r="U2287" i="7"/>
  <c r="P2287" i="7"/>
  <c r="O2287" i="7"/>
  <c r="N2287" i="7"/>
  <c r="M2287" i="7"/>
  <c r="U2286" i="7"/>
  <c r="P2286" i="7"/>
  <c r="O2286" i="7"/>
  <c r="N2286" i="7"/>
  <c r="M2286" i="7"/>
  <c r="U2285" i="7"/>
  <c r="P2285" i="7"/>
  <c r="O2285" i="7"/>
  <c r="N2285" i="7"/>
  <c r="M2285" i="7"/>
  <c r="U2284" i="7"/>
  <c r="P2284" i="7"/>
  <c r="O2284" i="7"/>
  <c r="N2284" i="7"/>
  <c r="M2284" i="7"/>
  <c r="U2283" i="7"/>
  <c r="P2283" i="7"/>
  <c r="O2283" i="7"/>
  <c r="N2283" i="7"/>
  <c r="M2283" i="7"/>
  <c r="U2282" i="7"/>
  <c r="P2282" i="7"/>
  <c r="O2282" i="7"/>
  <c r="N2282" i="7"/>
  <c r="M2282" i="7"/>
  <c r="U2281" i="7"/>
  <c r="P2281" i="7"/>
  <c r="O2281" i="7"/>
  <c r="N2281" i="7"/>
  <c r="M2281" i="7"/>
  <c r="U2280" i="7"/>
  <c r="P2280" i="7"/>
  <c r="O2280" i="7"/>
  <c r="N2280" i="7"/>
  <c r="M2280" i="7"/>
  <c r="U2279" i="7"/>
  <c r="P2279" i="7"/>
  <c r="O2279" i="7"/>
  <c r="N2279" i="7"/>
  <c r="M2279" i="7"/>
  <c r="U2278" i="7"/>
  <c r="P2278" i="7"/>
  <c r="O2278" i="7"/>
  <c r="N2278" i="7"/>
  <c r="M2278" i="7"/>
  <c r="U2277" i="7"/>
  <c r="P2277" i="7"/>
  <c r="O2277" i="7"/>
  <c r="N2277" i="7"/>
  <c r="M2277" i="7"/>
  <c r="U2276" i="7"/>
  <c r="P2276" i="7"/>
  <c r="O2276" i="7"/>
  <c r="N2276" i="7"/>
  <c r="M2276" i="7"/>
  <c r="U2275" i="7"/>
  <c r="P2275" i="7"/>
  <c r="O2275" i="7"/>
  <c r="N2275" i="7"/>
  <c r="M2275" i="7"/>
  <c r="U2274" i="7"/>
  <c r="P2274" i="7"/>
  <c r="O2274" i="7"/>
  <c r="N2274" i="7"/>
  <c r="M2274" i="7"/>
  <c r="U2273" i="7"/>
  <c r="P2273" i="7"/>
  <c r="O2273" i="7"/>
  <c r="N2273" i="7"/>
  <c r="M2273" i="7"/>
  <c r="U2272" i="7"/>
  <c r="P2272" i="7"/>
  <c r="O2272" i="7"/>
  <c r="N2272" i="7"/>
  <c r="M2272" i="7"/>
  <c r="U2271" i="7"/>
  <c r="P2271" i="7"/>
  <c r="O2271" i="7"/>
  <c r="N2271" i="7"/>
  <c r="M2271" i="7"/>
  <c r="U2270" i="7"/>
  <c r="P2270" i="7"/>
  <c r="O2270" i="7"/>
  <c r="N2270" i="7"/>
  <c r="M2270" i="7"/>
  <c r="U2269" i="7"/>
  <c r="P2269" i="7"/>
  <c r="O2269" i="7"/>
  <c r="N2269" i="7"/>
  <c r="M2269" i="7"/>
  <c r="U2268" i="7"/>
  <c r="P2268" i="7"/>
  <c r="O2268" i="7"/>
  <c r="N2268" i="7"/>
  <c r="M2268" i="7"/>
  <c r="U2267" i="7"/>
  <c r="P2267" i="7"/>
  <c r="O2267" i="7"/>
  <c r="N2267" i="7"/>
  <c r="M2267" i="7"/>
  <c r="U2266" i="7"/>
  <c r="P2266" i="7"/>
  <c r="O2266" i="7"/>
  <c r="N2266" i="7"/>
  <c r="M2266" i="7"/>
  <c r="U2265" i="7"/>
  <c r="P2265" i="7"/>
  <c r="O2265" i="7"/>
  <c r="N2265" i="7"/>
  <c r="M2265" i="7"/>
  <c r="U2264" i="7"/>
  <c r="P2264" i="7"/>
  <c r="O2264" i="7"/>
  <c r="N2264" i="7"/>
  <c r="M2264" i="7"/>
  <c r="U2263" i="7"/>
  <c r="P2263" i="7"/>
  <c r="O2263" i="7"/>
  <c r="N2263" i="7"/>
  <c r="M2263" i="7"/>
  <c r="U2262" i="7"/>
  <c r="P2262" i="7"/>
  <c r="O2262" i="7"/>
  <c r="N2262" i="7"/>
  <c r="M2262" i="7"/>
  <c r="U2261" i="7"/>
  <c r="P2261" i="7"/>
  <c r="O2261" i="7"/>
  <c r="N2261" i="7"/>
  <c r="M2261" i="7"/>
  <c r="U2260" i="7"/>
  <c r="P2260" i="7"/>
  <c r="O2260" i="7"/>
  <c r="N2260" i="7"/>
  <c r="M2260" i="7"/>
  <c r="U2259" i="7"/>
  <c r="P2259" i="7"/>
  <c r="O2259" i="7"/>
  <c r="N2259" i="7"/>
  <c r="M2259" i="7"/>
  <c r="U2258" i="7"/>
  <c r="P2258" i="7"/>
  <c r="O2258" i="7"/>
  <c r="N2258" i="7"/>
  <c r="M2258" i="7"/>
  <c r="U2257" i="7"/>
  <c r="P2257" i="7"/>
  <c r="O2257" i="7"/>
  <c r="N2257" i="7"/>
  <c r="M2257" i="7"/>
  <c r="U2256" i="7"/>
  <c r="P2256" i="7"/>
  <c r="O2256" i="7"/>
  <c r="N2256" i="7"/>
  <c r="M2256" i="7"/>
  <c r="U2255" i="7"/>
  <c r="P2255" i="7"/>
  <c r="O2255" i="7"/>
  <c r="N2255" i="7"/>
  <c r="M2255" i="7"/>
  <c r="U2254" i="7"/>
  <c r="P2254" i="7"/>
  <c r="O2254" i="7"/>
  <c r="N2254" i="7"/>
  <c r="M2254" i="7"/>
  <c r="U2253" i="7"/>
  <c r="P2253" i="7"/>
  <c r="O2253" i="7"/>
  <c r="N2253" i="7"/>
  <c r="M2253" i="7"/>
  <c r="U2252" i="7"/>
  <c r="P2252" i="7"/>
  <c r="O2252" i="7"/>
  <c r="N2252" i="7"/>
  <c r="M2252" i="7"/>
  <c r="U2251" i="7"/>
  <c r="P2251" i="7"/>
  <c r="O2251" i="7"/>
  <c r="N2251" i="7"/>
  <c r="M2251" i="7"/>
  <c r="U2250" i="7"/>
  <c r="P2250" i="7"/>
  <c r="O2250" i="7"/>
  <c r="N2250" i="7"/>
  <c r="M2250" i="7"/>
  <c r="U2249" i="7"/>
  <c r="P2249" i="7"/>
  <c r="O2249" i="7"/>
  <c r="N2249" i="7"/>
  <c r="M2249" i="7"/>
  <c r="U2248" i="7"/>
  <c r="P2248" i="7"/>
  <c r="O2248" i="7"/>
  <c r="N2248" i="7"/>
  <c r="M2248" i="7"/>
  <c r="U2247" i="7"/>
  <c r="P2247" i="7"/>
  <c r="O2247" i="7"/>
  <c r="N2247" i="7"/>
  <c r="M2247" i="7"/>
  <c r="U2246" i="7"/>
  <c r="P2246" i="7"/>
  <c r="O2246" i="7"/>
  <c r="N2246" i="7"/>
  <c r="M2246" i="7"/>
  <c r="U2245" i="7"/>
  <c r="P2245" i="7"/>
  <c r="O2245" i="7"/>
  <c r="N2245" i="7"/>
  <c r="M2245" i="7"/>
  <c r="U2244" i="7"/>
  <c r="P2244" i="7"/>
  <c r="O2244" i="7"/>
  <c r="N2244" i="7"/>
  <c r="M2244" i="7"/>
  <c r="U2243" i="7"/>
  <c r="P2243" i="7"/>
  <c r="O2243" i="7"/>
  <c r="N2243" i="7"/>
  <c r="M2243" i="7"/>
  <c r="U2242" i="7"/>
  <c r="P2242" i="7"/>
  <c r="O2242" i="7"/>
  <c r="N2242" i="7"/>
  <c r="M2242" i="7"/>
  <c r="U2241" i="7"/>
  <c r="P2241" i="7"/>
  <c r="O2241" i="7"/>
  <c r="N2241" i="7"/>
  <c r="M2241" i="7"/>
  <c r="U2240" i="7"/>
  <c r="P2240" i="7"/>
  <c r="O2240" i="7"/>
  <c r="N2240" i="7"/>
  <c r="M2240" i="7"/>
  <c r="U2239" i="7"/>
  <c r="P2239" i="7"/>
  <c r="O2239" i="7"/>
  <c r="N2239" i="7"/>
  <c r="M2239" i="7"/>
  <c r="U2238" i="7"/>
  <c r="P2238" i="7"/>
  <c r="O2238" i="7"/>
  <c r="N2238" i="7"/>
  <c r="M2238" i="7"/>
  <c r="U2237" i="7"/>
  <c r="P2237" i="7"/>
  <c r="O2237" i="7"/>
  <c r="N2237" i="7"/>
  <c r="M2237" i="7"/>
  <c r="U2236" i="7"/>
  <c r="P2236" i="7"/>
  <c r="O2236" i="7"/>
  <c r="N2236" i="7"/>
  <c r="M2236" i="7"/>
  <c r="U2235" i="7"/>
  <c r="P2235" i="7"/>
  <c r="O2235" i="7"/>
  <c r="N2235" i="7"/>
  <c r="M2235" i="7"/>
  <c r="U2234" i="7"/>
  <c r="P2234" i="7"/>
  <c r="O2234" i="7"/>
  <c r="N2234" i="7"/>
  <c r="M2234" i="7"/>
  <c r="U2233" i="7"/>
  <c r="P2233" i="7"/>
  <c r="O2233" i="7"/>
  <c r="N2233" i="7"/>
  <c r="M2233" i="7"/>
  <c r="U2232" i="7"/>
  <c r="P2232" i="7"/>
  <c r="O2232" i="7"/>
  <c r="N2232" i="7"/>
  <c r="M2232" i="7"/>
  <c r="U2231" i="7"/>
  <c r="P2231" i="7"/>
  <c r="O2231" i="7"/>
  <c r="N2231" i="7"/>
  <c r="M2231" i="7"/>
  <c r="U2230" i="7"/>
  <c r="P2230" i="7"/>
  <c r="O2230" i="7"/>
  <c r="N2230" i="7"/>
  <c r="M2230" i="7"/>
  <c r="U2229" i="7"/>
  <c r="P2229" i="7"/>
  <c r="O2229" i="7"/>
  <c r="N2229" i="7"/>
  <c r="M2229" i="7"/>
  <c r="U2228" i="7"/>
  <c r="P2228" i="7"/>
  <c r="O2228" i="7"/>
  <c r="N2228" i="7"/>
  <c r="M2228" i="7"/>
  <c r="U2227" i="7"/>
  <c r="P2227" i="7"/>
  <c r="O2227" i="7"/>
  <c r="N2227" i="7"/>
  <c r="M2227" i="7"/>
  <c r="U2226" i="7"/>
  <c r="P2226" i="7"/>
  <c r="O2226" i="7"/>
  <c r="N2226" i="7"/>
  <c r="M2226" i="7"/>
  <c r="U2225" i="7"/>
  <c r="P2225" i="7"/>
  <c r="O2225" i="7"/>
  <c r="N2225" i="7"/>
  <c r="M2225" i="7"/>
  <c r="U2224" i="7"/>
  <c r="P2224" i="7"/>
  <c r="O2224" i="7"/>
  <c r="N2224" i="7"/>
  <c r="M2224" i="7"/>
  <c r="U2223" i="7"/>
  <c r="P2223" i="7"/>
  <c r="O2223" i="7"/>
  <c r="N2223" i="7"/>
  <c r="M2223" i="7"/>
  <c r="U2222" i="7"/>
  <c r="P2222" i="7"/>
  <c r="O2222" i="7"/>
  <c r="N2222" i="7"/>
  <c r="M2222" i="7"/>
  <c r="U2221" i="7"/>
  <c r="P2221" i="7"/>
  <c r="O2221" i="7"/>
  <c r="N2221" i="7"/>
  <c r="M2221" i="7"/>
  <c r="U2220" i="7"/>
  <c r="P2220" i="7"/>
  <c r="O2220" i="7"/>
  <c r="N2220" i="7"/>
  <c r="M2220" i="7"/>
  <c r="U2219" i="7"/>
  <c r="P2219" i="7"/>
  <c r="O2219" i="7"/>
  <c r="N2219" i="7"/>
  <c r="M2219" i="7"/>
  <c r="U2218" i="7"/>
  <c r="P2218" i="7"/>
  <c r="O2218" i="7"/>
  <c r="N2218" i="7"/>
  <c r="M2218" i="7"/>
  <c r="U2217" i="7"/>
  <c r="P2217" i="7"/>
  <c r="O2217" i="7"/>
  <c r="N2217" i="7"/>
  <c r="M2217" i="7"/>
  <c r="U2216" i="7"/>
  <c r="P2216" i="7"/>
  <c r="O2216" i="7"/>
  <c r="N2216" i="7"/>
  <c r="M2216" i="7"/>
  <c r="U2215" i="7"/>
  <c r="P2215" i="7"/>
  <c r="O2215" i="7"/>
  <c r="N2215" i="7"/>
  <c r="M2215" i="7"/>
  <c r="U2214" i="7"/>
  <c r="P2214" i="7"/>
  <c r="O2214" i="7"/>
  <c r="N2214" i="7"/>
  <c r="M2214" i="7"/>
  <c r="U2213" i="7"/>
  <c r="P2213" i="7"/>
  <c r="O2213" i="7"/>
  <c r="N2213" i="7"/>
  <c r="M2213" i="7"/>
  <c r="U2212" i="7"/>
  <c r="P2212" i="7"/>
  <c r="O2212" i="7"/>
  <c r="N2212" i="7"/>
  <c r="M2212" i="7"/>
  <c r="U2211" i="7"/>
  <c r="P2211" i="7"/>
  <c r="O2211" i="7"/>
  <c r="N2211" i="7"/>
  <c r="M2211" i="7"/>
  <c r="U2210" i="7"/>
  <c r="P2210" i="7"/>
  <c r="O2210" i="7"/>
  <c r="N2210" i="7"/>
  <c r="M2210" i="7"/>
  <c r="U2209" i="7"/>
  <c r="P2209" i="7"/>
  <c r="O2209" i="7"/>
  <c r="N2209" i="7"/>
  <c r="M2209" i="7"/>
  <c r="U2208" i="7"/>
  <c r="P2208" i="7"/>
  <c r="O2208" i="7"/>
  <c r="N2208" i="7"/>
  <c r="M2208" i="7"/>
  <c r="U2207" i="7"/>
  <c r="P2207" i="7"/>
  <c r="O2207" i="7"/>
  <c r="N2207" i="7"/>
  <c r="M2207" i="7"/>
  <c r="U2206" i="7"/>
  <c r="P2206" i="7"/>
  <c r="O2206" i="7"/>
  <c r="N2206" i="7"/>
  <c r="M2206" i="7"/>
  <c r="U2205" i="7"/>
  <c r="P2205" i="7"/>
  <c r="O2205" i="7"/>
  <c r="N2205" i="7"/>
  <c r="M2205" i="7"/>
  <c r="U2204" i="7"/>
  <c r="P2204" i="7"/>
  <c r="O2204" i="7"/>
  <c r="N2204" i="7"/>
  <c r="M2204" i="7"/>
  <c r="U2203" i="7"/>
  <c r="P2203" i="7"/>
  <c r="O2203" i="7"/>
  <c r="N2203" i="7"/>
  <c r="M2203" i="7"/>
  <c r="U2202" i="7"/>
  <c r="P2202" i="7"/>
  <c r="O2202" i="7"/>
  <c r="N2202" i="7"/>
  <c r="M2202" i="7"/>
  <c r="U2201" i="7"/>
  <c r="P2201" i="7"/>
  <c r="O2201" i="7"/>
  <c r="N2201" i="7"/>
  <c r="M2201" i="7"/>
  <c r="U2200" i="7"/>
  <c r="P2200" i="7"/>
  <c r="O2200" i="7"/>
  <c r="N2200" i="7"/>
  <c r="M2200" i="7"/>
  <c r="U2199" i="7"/>
  <c r="P2199" i="7"/>
  <c r="O2199" i="7"/>
  <c r="N2199" i="7"/>
  <c r="M2199" i="7"/>
  <c r="U2198" i="7"/>
  <c r="P2198" i="7"/>
  <c r="O2198" i="7"/>
  <c r="N2198" i="7"/>
  <c r="M2198" i="7"/>
  <c r="U2197" i="7"/>
  <c r="P2197" i="7"/>
  <c r="O2197" i="7"/>
  <c r="N2197" i="7"/>
  <c r="M2197" i="7"/>
  <c r="U2196" i="7"/>
  <c r="P2196" i="7"/>
  <c r="O2196" i="7"/>
  <c r="N2196" i="7"/>
  <c r="M2196" i="7"/>
  <c r="U2195" i="7"/>
  <c r="P2195" i="7"/>
  <c r="O2195" i="7"/>
  <c r="N2195" i="7"/>
  <c r="M2195" i="7"/>
  <c r="U2194" i="7"/>
  <c r="P2194" i="7"/>
  <c r="O2194" i="7"/>
  <c r="N2194" i="7"/>
  <c r="M2194" i="7"/>
  <c r="U2193" i="7"/>
  <c r="P2193" i="7"/>
  <c r="O2193" i="7"/>
  <c r="N2193" i="7"/>
  <c r="M2193" i="7"/>
  <c r="U2192" i="7"/>
  <c r="P2192" i="7"/>
  <c r="O2192" i="7"/>
  <c r="N2192" i="7"/>
  <c r="M2192" i="7"/>
  <c r="U2191" i="7"/>
  <c r="P2191" i="7"/>
  <c r="O2191" i="7"/>
  <c r="N2191" i="7"/>
  <c r="M2191" i="7"/>
  <c r="U2190" i="7"/>
  <c r="P2190" i="7"/>
  <c r="O2190" i="7"/>
  <c r="N2190" i="7"/>
  <c r="M2190" i="7"/>
  <c r="U2189" i="7"/>
  <c r="P2189" i="7"/>
  <c r="O2189" i="7"/>
  <c r="N2189" i="7"/>
  <c r="M2189" i="7"/>
  <c r="U2188" i="7"/>
  <c r="P2188" i="7"/>
  <c r="O2188" i="7"/>
  <c r="N2188" i="7"/>
  <c r="M2188" i="7"/>
  <c r="U2187" i="7"/>
  <c r="P2187" i="7"/>
  <c r="O2187" i="7"/>
  <c r="N2187" i="7"/>
  <c r="M2187" i="7"/>
  <c r="U2186" i="7"/>
  <c r="P2186" i="7"/>
  <c r="O2186" i="7"/>
  <c r="N2186" i="7"/>
  <c r="M2186" i="7"/>
  <c r="U2185" i="7"/>
  <c r="P2185" i="7"/>
  <c r="O2185" i="7"/>
  <c r="N2185" i="7"/>
  <c r="M2185" i="7"/>
  <c r="U2184" i="7"/>
  <c r="P2184" i="7"/>
  <c r="O2184" i="7"/>
  <c r="N2184" i="7"/>
  <c r="M2184" i="7"/>
  <c r="U2183" i="7"/>
  <c r="P2183" i="7"/>
  <c r="O2183" i="7"/>
  <c r="N2183" i="7"/>
  <c r="M2183" i="7"/>
  <c r="U2182" i="7"/>
  <c r="P2182" i="7"/>
  <c r="O2182" i="7"/>
  <c r="N2182" i="7"/>
  <c r="M2182" i="7"/>
  <c r="U2181" i="7"/>
  <c r="P2181" i="7"/>
  <c r="O2181" i="7"/>
  <c r="N2181" i="7"/>
  <c r="M2181" i="7"/>
  <c r="U2180" i="7"/>
  <c r="P2180" i="7"/>
  <c r="O2180" i="7"/>
  <c r="N2180" i="7"/>
  <c r="M2180" i="7"/>
  <c r="U2179" i="7"/>
  <c r="P2179" i="7"/>
  <c r="O2179" i="7"/>
  <c r="N2179" i="7"/>
  <c r="M2179" i="7"/>
  <c r="U2178" i="7"/>
  <c r="P2178" i="7"/>
  <c r="O2178" i="7"/>
  <c r="N2178" i="7"/>
  <c r="M2178" i="7"/>
  <c r="U2177" i="7"/>
  <c r="P2177" i="7"/>
  <c r="O2177" i="7"/>
  <c r="N2177" i="7"/>
  <c r="M2177" i="7"/>
  <c r="U2176" i="7"/>
  <c r="P2176" i="7"/>
  <c r="O2176" i="7"/>
  <c r="N2176" i="7"/>
  <c r="M2176" i="7"/>
  <c r="U2175" i="7"/>
  <c r="P2175" i="7"/>
  <c r="O2175" i="7"/>
  <c r="N2175" i="7"/>
  <c r="M2175" i="7"/>
  <c r="U2174" i="7"/>
  <c r="P2174" i="7"/>
  <c r="O2174" i="7"/>
  <c r="N2174" i="7"/>
  <c r="M2174" i="7"/>
  <c r="U2173" i="7"/>
  <c r="P2173" i="7"/>
  <c r="O2173" i="7"/>
  <c r="N2173" i="7"/>
  <c r="M2173" i="7"/>
  <c r="U2172" i="7"/>
  <c r="P2172" i="7"/>
  <c r="O2172" i="7"/>
  <c r="N2172" i="7"/>
  <c r="M2172" i="7"/>
  <c r="U2171" i="7"/>
  <c r="P2171" i="7"/>
  <c r="O2171" i="7"/>
  <c r="N2171" i="7"/>
  <c r="M2171" i="7"/>
  <c r="U2170" i="7"/>
  <c r="P2170" i="7"/>
  <c r="O2170" i="7"/>
  <c r="N2170" i="7"/>
  <c r="M2170" i="7"/>
  <c r="U2169" i="7"/>
  <c r="P2169" i="7"/>
  <c r="O2169" i="7"/>
  <c r="N2169" i="7"/>
  <c r="M2169" i="7"/>
  <c r="U2168" i="7"/>
  <c r="P2168" i="7"/>
  <c r="O2168" i="7"/>
  <c r="N2168" i="7"/>
  <c r="M2168" i="7"/>
  <c r="U2167" i="7"/>
  <c r="P2167" i="7"/>
  <c r="O2167" i="7"/>
  <c r="N2167" i="7"/>
  <c r="M2167" i="7"/>
  <c r="U2166" i="7"/>
  <c r="P2166" i="7"/>
  <c r="O2166" i="7"/>
  <c r="N2166" i="7"/>
  <c r="M2166" i="7"/>
  <c r="U2165" i="7"/>
  <c r="P2165" i="7"/>
  <c r="O2165" i="7"/>
  <c r="N2165" i="7"/>
  <c r="M2165" i="7"/>
  <c r="U2164" i="7"/>
  <c r="P2164" i="7"/>
  <c r="O2164" i="7"/>
  <c r="N2164" i="7"/>
  <c r="M2164" i="7"/>
  <c r="U2163" i="7"/>
  <c r="P2163" i="7"/>
  <c r="O2163" i="7"/>
  <c r="N2163" i="7"/>
  <c r="M2163" i="7"/>
  <c r="U2162" i="7"/>
  <c r="P2162" i="7"/>
  <c r="O2162" i="7"/>
  <c r="N2162" i="7"/>
  <c r="M2162" i="7"/>
  <c r="U2161" i="7"/>
  <c r="P2161" i="7"/>
  <c r="O2161" i="7"/>
  <c r="N2161" i="7"/>
  <c r="M2161" i="7"/>
  <c r="U2160" i="7"/>
  <c r="P2160" i="7"/>
  <c r="O2160" i="7"/>
  <c r="N2160" i="7"/>
  <c r="M2160" i="7"/>
  <c r="U2159" i="7"/>
  <c r="P2159" i="7"/>
  <c r="O2159" i="7"/>
  <c r="N2159" i="7"/>
  <c r="M2159" i="7"/>
  <c r="U2158" i="7"/>
  <c r="P2158" i="7"/>
  <c r="O2158" i="7"/>
  <c r="N2158" i="7"/>
  <c r="M2158" i="7"/>
  <c r="U2157" i="7"/>
  <c r="P2157" i="7"/>
  <c r="O2157" i="7"/>
  <c r="N2157" i="7"/>
  <c r="M2157" i="7"/>
  <c r="U2156" i="7"/>
  <c r="P2156" i="7"/>
  <c r="O2156" i="7"/>
  <c r="N2156" i="7"/>
  <c r="M2156" i="7"/>
  <c r="U2155" i="7"/>
  <c r="P2155" i="7"/>
  <c r="O2155" i="7"/>
  <c r="N2155" i="7"/>
  <c r="M2155" i="7"/>
  <c r="U2154" i="7"/>
  <c r="P2154" i="7"/>
  <c r="O2154" i="7"/>
  <c r="N2154" i="7"/>
  <c r="M2154" i="7"/>
  <c r="U2153" i="7"/>
  <c r="P2153" i="7"/>
  <c r="O2153" i="7"/>
  <c r="N2153" i="7"/>
  <c r="M2153" i="7"/>
  <c r="U2152" i="7"/>
  <c r="P2152" i="7"/>
  <c r="O2152" i="7"/>
  <c r="N2152" i="7"/>
  <c r="M2152" i="7"/>
  <c r="U2151" i="7"/>
  <c r="P2151" i="7"/>
  <c r="O2151" i="7"/>
  <c r="N2151" i="7"/>
  <c r="M2151" i="7"/>
  <c r="U2150" i="7"/>
  <c r="P2150" i="7"/>
  <c r="O2150" i="7"/>
  <c r="N2150" i="7"/>
  <c r="M2150" i="7"/>
  <c r="U2149" i="7"/>
  <c r="P2149" i="7"/>
  <c r="O2149" i="7"/>
  <c r="N2149" i="7"/>
  <c r="M2149" i="7"/>
  <c r="U2148" i="7"/>
  <c r="P2148" i="7"/>
  <c r="O2148" i="7"/>
  <c r="N2148" i="7"/>
  <c r="M2148" i="7"/>
  <c r="U2147" i="7"/>
  <c r="P2147" i="7"/>
  <c r="O2147" i="7"/>
  <c r="N2147" i="7"/>
  <c r="M2147" i="7"/>
  <c r="U2146" i="7"/>
  <c r="P2146" i="7"/>
  <c r="O2146" i="7"/>
  <c r="N2146" i="7"/>
  <c r="M2146" i="7"/>
  <c r="U2145" i="7"/>
  <c r="P2145" i="7"/>
  <c r="O2145" i="7"/>
  <c r="N2145" i="7"/>
  <c r="M2145" i="7"/>
  <c r="U2144" i="7"/>
  <c r="P2144" i="7"/>
  <c r="O2144" i="7"/>
  <c r="N2144" i="7"/>
  <c r="M2144" i="7"/>
  <c r="U2143" i="7"/>
  <c r="P2143" i="7"/>
  <c r="O2143" i="7"/>
  <c r="N2143" i="7"/>
  <c r="M2143" i="7"/>
  <c r="U2142" i="7"/>
  <c r="P2142" i="7"/>
  <c r="O2142" i="7"/>
  <c r="N2142" i="7"/>
  <c r="M2142" i="7"/>
  <c r="U2141" i="7"/>
  <c r="P2141" i="7"/>
  <c r="O2141" i="7"/>
  <c r="N2141" i="7"/>
  <c r="M2141" i="7"/>
  <c r="U2140" i="7"/>
  <c r="P2140" i="7"/>
  <c r="O2140" i="7"/>
  <c r="N2140" i="7"/>
  <c r="M2140" i="7"/>
  <c r="U2139" i="7"/>
  <c r="P2139" i="7"/>
  <c r="O2139" i="7"/>
  <c r="N2139" i="7"/>
  <c r="M2139" i="7"/>
  <c r="U2138" i="7"/>
  <c r="P2138" i="7"/>
  <c r="O2138" i="7"/>
  <c r="N2138" i="7"/>
  <c r="M2138" i="7"/>
  <c r="U2137" i="7"/>
  <c r="P2137" i="7"/>
  <c r="O2137" i="7"/>
  <c r="N2137" i="7"/>
  <c r="M2137" i="7"/>
  <c r="U2136" i="7"/>
  <c r="P2136" i="7"/>
  <c r="O2136" i="7"/>
  <c r="N2136" i="7"/>
  <c r="M2136" i="7"/>
  <c r="U2135" i="7"/>
  <c r="P2135" i="7"/>
  <c r="O2135" i="7"/>
  <c r="N2135" i="7"/>
  <c r="M2135" i="7"/>
  <c r="U2134" i="7"/>
  <c r="P2134" i="7"/>
  <c r="O2134" i="7"/>
  <c r="N2134" i="7"/>
  <c r="M2134" i="7"/>
  <c r="U2133" i="7"/>
  <c r="P2133" i="7"/>
  <c r="O2133" i="7"/>
  <c r="N2133" i="7"/>
  <c r="M2133" i="7"/>
  <c r="U2132" i="7"/>
  <c r="P2132" i="7"/>
  <c r="O2132" i="7"/>
  <c r="N2132" i="7"/>
  <c r="M2132" i="7"/>
  <c r="U2131" i="7"/>
  <c r="P2131" i="7"/>
  <c r="O2131" i="7"/>
  <c r="N2131" i="7"/>
  <c r="M2131" i="7"/>
  <c r="U2130" i="7"/>
  <c r="P2130" i="7"/>
  <c r="O2130" i="7"/>
  <c r="N2130" i="7"/>
  <c r="M2130" i="7"/>
  <c r="U2129" i="7"/>
  <c r="P2129" i="7"/>
  <c r="O2129" i="7"/>
  <c r="N2129" i="7"/>
  <c r="M2129" i="7"/>
  <c r="U2128" i="7"/>
  <c r="P2128" i="7"/>
  <c r="O2128" i="7"/>
  <c r="N2128" i="7"/>
  <c r="M2128" i="7"/>
  <c r="U2127" i="7"/>
  <c r="P2127" i="7"/>
  <c r="O2127" i="7"/>
  <c r="N2127" i="7"/>
  <c r="M2127" i="7"/>
  <c r="U2126" i="7"/>
  <c r="P2126" i="7"/>
  <c r="O2126" i="7"/>
  <c r="N2126" i="7"/>
  <c r="M2126" i="7"/>
  <c r="U2125" i="7"/>
  <c r="P2125" i="7"/>
  <c r="O2125" i="7"/>
  <c r="N2125" i="7"/>
  <c r="M2125" i="7"/>
  <c r="U2124" i="7"/>
  <c r="P2124" i="7"/>
  <c r="O2124" i="7"/>
  <c r="N2124" i="7"/>
  <c r="M2124" i="7"/>
  <c r="U2123" i="7"/>
  <c r="P2123" i="7"/>
  <c r="O2123" i="7"/>
  <c r="N2123" i="7"/>
  <c r="M2123" i="7"/>
  <c r="U2122" i="7"/>
  <c r="P2122" i="7"/>
  <c r="O2122" i="7"/>
  <c r="N2122" i="7"/>
  <c r="M2122" i="7"/>
  <c r="U2121" i="7"/>
  <c r="P2121" i="7"/>
  <c r="O2121" i="7"/>
  <c r="N2121" i="7"/>
  <c r="M2121" i="7"/>
  <c r="U2120" i="7"/>
  <c r="P2120" i="7"/>
  <c r="O2120" i="7"/>
  <c r="N2120" i="7"/>
  <c r="M2120" i="7"/>
  <c r="U2119" i="7"/>
  <c r="P2119" i="7"/>
  <c r="O2119" i="7"/>
  <c r="N2119" i="7"/>
  <c r="M2119" i="7"/>
  <c r="U2118" i="7"/>
  <c r="P2118" i="7"/>
  <c r="O2118" i="7"/>
  <c r="N2118" i="7"/>
  <c r="M2118" i="7"/>
  <c r="U2117" i="7"/>
  <c r="P2117" i="7"/>
  <c r="O2117" i="7"/>
  <c r="N2117" i="7"/>
  <c r="M2117" i="7"/>
  <c r="U2116" i="7"/>
  <c r="P2116" i="7"/>
  <c r="O2116" i="7"/>
  <c r="N2116" i="7"/>
  <c r="M2116" i="7"/>
  <c r="U2115" i="7"/>
  <c r="P2115" i="7"/>
  <c r="O2115" i="7"/>
  <c r="N2115" i="7"/>
  <c r="M2115" i="7"/>
  <c r="U2114" i="7"/>
  <c r="P2114" i="7"/>
  <c r="O2114" i="7"/>
  <c r="N2114" i="7"/>
  <c r="M2114" i="7"/>
  <c r="U2113" i="7"/>
  <c r="P2113" i="7"/>
  <c r="O2113" i="7"/>
  <c r="N2113" i="7"/>
  <c r="M2113" i="7"/>
  <c r="U2112" i="7"/>
  <c r="P2112" i="7"/>
  <c r="O2112" i="7"/>
  <c r="N2112" i="7"/>
  <c r="M2112" i="7"/>
  <c r="U2111" i="7"/>
  <c r="P2111" i="7"/>
  <c r="O2111" i="7"/>
  <c r="N2111" i="7"/>
  <c r="M2111" i="7"/>
  <c r="U2110" i="7"/>
  <c r="P2110" i="7"/>
  <c r="O2110" i="7"/>
  <c r="N2110" i="7"/>
  <c r="M2110" i="7"/>
  <c r="U2109" i="7"/>
  <c r="P2109" i="7"/>
  <c r="O2109" i="7"/>
  <c r="N2109" i="7"/>
  <c r="M2109" i="7"/>
  <c r="U2108" i="7"/>
  <c r="P2108" i="7"/>
  <c r="O2108" i="7"/>
  <c r="N2108" i="7"/>
  <c r="M2108" i="7"/>
  <c r="U2107" i="7"/>
  <c r="P2107" i="7"/>
  <c r="O2107" i="7"/>
  <c r="N2107" i="7"/>
  <c r="M2107" i="7"/>
  <c r="U2106" i="7"/>
  <c r="P2106" i="7"/>
  <c r="O2106" i="7"/>
  <c r="N2106" i="7"/>
  <c r="M2106" i="7"/>
  <c r="U2105" i="7"/>
  <c r="P2105" i="7"/>
  <c r="O2105" i="7"/>
  <c r="N2105" i="7"/>
  <c r="M2105" i="7"/>
  <c r="U2104" i="7"/>
  <c r="P2104" i="7"/>
  <c r="O2104" i="7"/>
  <c r="N2104" i="7"/>
  <c r="M2104" i="7"/>
  <c r="U2103" i="7"/>
  <c r="P2103" i="7"/>
  <c r="O2103" i="7"/>
  <c r="N2103" i="7"/>
  <c r="M2103" i="7"/>
  <c r="U2102" i="7"/>
  <c r="P2102" i="7"/>
  <c r="O2102" i="7"/>
  <c r="N2102" i="7"/>
  <c r="M2102" i="7"/>
  <c r="U2101" i="7"/>
  <c r="P2101" i="7"/>
  <c r="O2101" i="7"/>
  <c r="N2101" i="7"/>
  <c r="M2101" i="7"/>
  <c r="U2100" i="7"/>
  <c r="P2100" i="7"/>
  <c r="O2100" i="7"/>
  <c r="N2100" i="7"/>
  <c r="M2100" i="7"/>
  <c r="U2099" i="7"/>
  <c r="P2099" i="7"/>
  <c r="O2099" i="7"/>
  <c r="N2099" i="7"/>
  <c r="M2099" i="7"/>
  <c r="U2098" i="7"/>
  <c r="P2098" i="7"/>
  <c r="O2098" i="7"/>
  <c r="N2098" i="7"/>
  <c r="M2098" i="7"/>
  <c r="U2097" i="7"/>
  <c r="P2097" i="7"/>
  <c r="O2097" i="7"/>
  <c r="N2097" i="7"/>
  <c r="M2097" i="7"/>
  <c r="U2096" i="7"/>
  <c r="P2096" i="7"/>
  <c r="O2096" i="7"/>
  <c r="N2096" i="7"/>
  <c r="M2096" i="7"/>
  <c r="U2095" i="7"/>
  <c r="P2095" i="7"/>
  <c r="O2095" i="7"/>
  <c r="N2095" i="7"/>
  <c r="M2095" i="7"/>
  <c r="U2094" i="7"/>
  <c r="P2094" i="7"/>
  <c r="O2094" i="7"/>
  <c r="N2094" i="7"/>
  <c r="M2094" i="7"/>
  <c r="U2093" i="7"/>
  <c r="P2093" i="7"/>
  <c r="O2093" i="7"/>
  <c r="N2093" i="7"/>
  <c r="M2093" i="7"/>
  <c r="U2092" i="7"/>
  <c r="P2092" i="7"/>
  <c r="O2092" i="7"/>
  <c r="N2092" i="7"/>
  <c r="M2092" i="7"/>
  <c r="U2091" i="7"/>
  <c r="P2091" i="7"/>
  <c r="O2091" i="7"/>
  <c r="N2091" i="7"/>
  <c r="M2091" i="7"/>
  <c r="U2090" i="7"/>
  <c r="P2090" i="7"/>
  <c r="O2090" i="7"/>
  <c r="N2090" i="7"/>
  <c r="M2090" i="7"/>
  <c r="U2089" i="7"/>
  <c r="P2089" i="7"/>
  <c r="O2089" i="7"/>
  <c r="N2089" i="7"/>
  <c r="M2089" i="7"/>
  <c r="U2088" i="7"/>
  <c r="P2088" i="7"/>
  <c r="O2088" i="7"/>
  <c r="N2088" i="7"/>
  <c r="M2088" i="7"/>
  <c r="U2087" i="7"/>
  <c r="P2087" i="7"/>
  <c r="O2087" i="7"/>
  <c r="N2087" i="7"/>
  <c r="M2087" i="7"/>
  <c r="U2086" i="7"/>
  <c r="P2086" i="7"/>
  <c r="O2086" i="7"/>
  <c r="N2086" i="7"/>
  <c r="M2086" i="7"/>
  <c r="U2085" i="7"/>
  <c r="P2085" i="7"/>
  <c r="O2085" i="7"/>
  <c r="N2085" i="7"/>
  <c r="M2085" i="7"/>
  <c r="U2084" i="7"/>
  <c r="P2084" i="7"/>
  <c r="O2084" i="7"/>
  <c r="N2084" i="7"/>
  <c r="M2084" i="7"/>
  <c r="U2083" i="7"/>
  <c r="P2083" i="7"/>
  <c r="O2083" i="7"/>
  <c r="N2083" i="7"/>
  <c r="M2083" i="7"/>
  <c r="U2082" i="7"/>
  <c r="P2082" i="7"/>
  <c r="O2082" i="7"/>
  <c r="N2082" i="7"/>
  <c r="M2082" i="7"/>
  <c r="U2081" i="7"/>
  <c r="P2081" i="7"/>
  <c r="O2081" i="7"/>
  <c r="N2081" i="7"/>
  <c r="M2081" i="7"/>
  <c r="U2080" i="7"/>
  <c r="P2080" i="7"/>
  <c r="O2080" i="7"/>
  <c r="N2080" i="7"/>
  <c r="M2080" i="7"/>
  <c r="U2079" i="7"/>
  <c r="P2079" i="7"/>
  <c r="O2079" i="7"/>
  <c r="N2079" i="7"/>
  <c r="M2079" i="7"/>
  <c r="U2078" i="7"/>
  <c r="P2078" i="7"/>
  <c r="O2078" i="7"/>
  <c r="N2078" i="7"/>
  <c r="M2078" i="7"/>
  <c r="U2077" i="7"/>
  <c r="P2077" i="7"/>
  <c r="O2077" i="7"/>
  <c r="N2077" i="7"/>
  <c r="M2077" i="7"/>
  <c r="U2076" i="7"/>
  <c r="P2076" i="7"/>
  <c r="O2076" i="7"/>
  <c r="N2076" i="7"/>
  <c r="M2076" i="7"/>
  <c r="U2075" i="7"/>
  <c r="P2075" i="7"/>
  <c r="O2075" i="7"/>
  <c r="N2075" i="7"/>
  <c r="M2075" i="7"/>
  <c r="U2074" i="7"/>
  <c r="P2074" i="7"/>
  <c r="O2074" i="7"/>
  <c r="N2074" i="7"/>
  <c r="M2074" i="7"/>
  <c r="U2073" i="7"/>
  <c r="P2073" i="7"/>
  <c r="O2073" i="7"/>
  <c r="N2073" i="7"/>
  <c r="M2073" i="7"/>
  <c r="U2072" i="7"/>
  <c r="P2072" i="7"/>
  <c r="O2072" i="7"/>
  <c r="N2072" i="7"/>
  <c r="M2072" i="7"/>
  <c r="U2071" i="7"/>
  <c r="P2071" i="7"/>
  <c r="O2071" i="7"/>
  <c r="N2071" i="7"/>
  <c r="M2071" i="7"/>
  <c r="U2070" i="7"/>
  <c r="P2070" i="7"/>
  <c r="O2070" i="7"/>
  <c r="N2070" i="7"/>
  <c r="M2070" i="7"/>
  <c r="U2069" i="7"/>
  <c r="P2069" i="7"/>
  <c r="O2069" i="7"/>
  <c r="N2069" i="7"/>
  <c r="M2069" i="7"/>
  <c r="U2068" i="7"/>
  <c r="P2068" i="7"/>
  <c r="O2068" i="7"/>
  <c r="N2068" i="7"/>
  <c r="M2068" i="7"/>
  <c r="U2067" i="7"/>
  <c r="P2067" i="7"/>
  <c r="O2067" i="7"/>
  <c r="N2067" i="7"/>
  <c r="M2067" i="7"/>
  <c r="U2066" i="7"/>
  <c r="P2066" i="7"/>
  <c r="O2066" i="7"/>
  <c r="N2066" i="7"/>
  <c r="M2066" i="7"/>
  <c r="U2065" i="7"/>
  <c r="P2065" i="7"/>
  <c r="O2065" i="7"/>
  <c r="N2065" i="7"/>
  <c r="M2065" i="7"/>
  <c r="U2064" i="7"/>
  <c r="P2064" i="7"/>
  <c r="O2064" i="7"/>
  <c r="N2064" i="7"/>
  <c r="M2064" i="7"/>
  <c r="U2063" i="7"/>
  <c r="P2063" i="7"/>
  <c r="O2063" i="7"/>
  <c r="N2063" i="7"/>
  <c r="M2063" i="7"/>
  <c r="U2062" i="7"/>
  <c r="P2062" i="7"/>
  <c r="O2062" i="7"/>
  <c r="N2062" i="7"/>
  <c r="M2062" i="7"/>
  <c r="U2061" i="7"/>
  <c r="P2061" i="7"/>
  <c r="O2061" i="7"/>
  <c r="N2061" i="7"/>
  <c r="M2061" i="7"/>
  <c r="U2060" i="7"/>
  <c r="P2060" i="7"/>
  <c r="O2060" i="7"/>
  <c r="N2060" i="7"/>
  <c r="M2060" i="7"/>
  <c r="U2059" i="7"/>
  <c r="P2059" i="7"/>
  <c r="O2059" i="7"/>
  <c r="N2059" i="7"/>
  <c r="M2059" i="7"/>
  <c r="U2058" i="7"/>
  <c r="P2058" i="7"/>
  <c r="O2058" i="7"/>
  <c r="N2058" i="7"/>
  <c r="M2058" i="7"/>
  <c r="U2057" i="7"/>
  <c r="P2057" i="7"/>
  <c r="O2057" i="7"/>
  <c r="N2057" i="7"/>
  <c r="M2057" i="7"/>
  <c r="U2056" i="7"/>
  <c r="P2056" i="7"/>
  <c r="O2056" i="7"/>
  <c r="N2056" i="7"/>
  <c r="M2056" i="7"/>
  <c r="U2055" i="7"/>
  <c r="P2055" i="7"/>
  <c r="O2055" i="7"/>
  <c r="N2055" i="7"/>
  <c r="M2055" i="7"/>
  <c r="U2054" i="7"/>
  <c r="P2054" i="7"/>
  <c r="O2054" i="7"/>
  <c r="N2054" i="7"/>
  <c r="M2054" i="7"/>
  <c r="U2053" i="7"/>
  <c r="P2053" i="7"/>
  <c r="O2053" i="7"/>
  <c r="N2053" i="7"/>
  <c r="M2053" i="7"/>
  <c r="U2052" i="7"/>
  <c r="P2052" i="7"/>
  <c r="O2052" i="7"/>
  <c r="N2052" i="7"/>
  <c r="M2052" i="7"/>
  <c r="U2051" i="7"/>
  <c r="P2051" i="7"/>
  <c r="O2051" i="7"/>
  <c r="N2051" i="7"/>
  <c r="M2051" i="7"/>
  <c r="U2050" i="7"/>
  <c r="P2050" i="7"/>
  <c r="O2050" i="7"/>
  <c r="N2050" i="7"/>
  <c r="M2050" i="7"/>
  <c r="U2049" i="7"/>
  <c r="P2049" i="7"/>
  <c r="O2049" i="7"/>
  <c r="N2049" i="7"/>
  <c r="M2049" i="7"/>
  <c r="U2048" i="7"/>
  <c r="P2048" i="7"/>
  <c r="O2048" i="7"/>
  <c r="N2048" i="7"/>
  <c r="M2048" i="7"/>
  <c r="U2047" i="7"/>
  <c r="P2047" i="7"/>
  <c r="O2047" i="7"/>
  <c r="N2047" i="7"/>
  <c r="M2047" i="7"/>
  <c r="U2046" i="7"/>
  <c r="P2046" i="7"/>
  <c r="O2046" i="7"/>
  <c r="N2046" i="7"/>
  <c r="M2046" i="7"/>
  <c r="U2045" i="7"/>
  <c r="P2045" i="7"/>
  <c r="O2045" i="7"/>
  <c r="N2045" i="7"/>
  <c r="M2045" i="7"/>
  <c r="U2044" i="7"/>
  <c r="P2044" i="7"/>
  <c r="O2044" i="7"/>
  <c r="N2044" i="7"/>
  <c r="M2044" i="7"/>
  <c r="U2043" i="7"/>
  <c r="P2043" i="7"/>
  <c r="O2043" i="7"/>
  <c r="N2043" i="7"/>
  <c r="M2043" i="7"/>
  <c r="U2042" i="7"/>
  <c r="P2042" i="7"/>
  <c r="O2042" i="7"/>
  <c r="N2042" i="7"/>
  <c r="M2042" i="7"/>
  <c r="U2041" i="7"/>
  <c r="P2041" i="7"/>
  <c r="O2041" i="7"/>
  <c r="N2041" i="7"/>
  <c r="M2041" i="7"/>
  <c r="U2040" i="7"/>
  <c r="P2040" i="7"/>
  <c r="O2040" i="7"/>
  <c r="N2040" i="7"/>
  <c r="M2040" i="7"/>
  <c r="U2039" i="7"/>
  <c r="P2039" i="7"/>
  <c r="O2039" i="7"/>
  <c r="N2039" i="7"/>
  <c r="M2039" i="7"/>
  <c r="U2038" i="7"/>
  <c r="P2038" i="7"/>
  <c r="O2038" i="7"/>
  <c r="N2038" i="7"/>
  <c r="M2038" i="7"/>
  <c r="U2037" i="7"/>
  <c r="P2037" i="7"/>
  <c r="O2037" i="7"/>
  <c r="N2037" i="7"/>
  <c r="M2037" i="7"/>
  <c r="U2036" i="7"/>
  <c r="P2036" i="7"/>
  <c r="O2036" i="7"/>
  <c r="N2036" i="7"/>
  <c r="M2036" i="7"/>
  <c r="U2035" i="7"/>
  <c r="P2035" i="7"/>
  <c r="O2035" i="7"/>
  <c r="N2035" i="7"/>
  <c r="M2035" i="7"/>
  <c r="U2034" i="7"/>
  <c r="P2034" i="7"/>
  <c r="O2034" i="7"/>
  <c r="N2034" i="7"/>
  <c r="M2034" i="7"/>
  <c r="U2033" i="7"/>
  <c r="P2033" i="7"/>
  <c r="O2033" i="7"/>
  <c r="N2033" i="7"/>
  <c r="M2033" i="7"/>
  <c r="U2032" i="7"/>
  <c r="P2032" i="7"/>
  <c r="O2032" i="7"/>
  <c r="N2032" i="7"/>
  <c r="M2032" i="7"/>
  <c r="U2031" i="7"/>
  <c r="P2031" i="7"/>
  <c r="O2031" i="7"/>
  <c r="N2031" i="7"/>
  <c r="M2031" i="7"/>
  <c r="U2030" i="7"/>
  <c r="P2030" i="7"/>
  <c r="O2030" i="7"/>
  <c r="N2030" i="7"/>
  <c r="M2030" i="7"/>
  <c r="U2029" i="7"/>
  <c r="P2029" i="7"/>
  <c r="O2029" i="7"/>
  <c r="N2029" i="7"/>
  <c r="M2029" i="7"/>
  <c r="U2028" i="7"/>
  <c r="P2028" i="7"/>
  <c r="O2028" i="7"/>
  <c r="N2028" i="7"/>
  <c r="M2028" i="7"/>
  <c r="U2027" i="7"/>
  <c r="P2027" i="7"/>
  <c r="O2027" i="7"/>
  <c r="N2027" i="7"/>
  <c r="M2027" i="7"/>
  <c r="U2026" i="7"/>
  <c r="P2026" i="7"/>
  <c r="O2026" i="7"/>
  <c r="N2026" i="7"/>
  <c r="M2026" i="7"/>
  <c r="U2025" i="7"/>
  <c r="P2025" i="7"/>
  <c r="O2025" i="7"/>
  <c r="N2025" i="7"/>
  <c r="M2025" i="7"/>
  <c r="U2024" i="7"/>
  <c r="P2024" i="7"/>
  <c r="O2024" i="7"/>
  <c r="N2024" i="7"/>
  <c r="M2024" i="7"/>
  <c r="U2023" i="7"/>
  <c r="P2023" i="7"/>
  <c r="O2023" i="7"/>
  <c r="N2023" i="7"/>
  <c r="M2023" i="7"/>
  <c r="U2022" i="7"/>
  <c r="P2022" i="7"/>
  <c r="O2022" i="7"/>
  <c r="N2022" i="7"/>
  <c r="M2022" i="7"/>
  <c r="U2021" i="7"/>
  <c r="P2021" i="7"/>
  <c r="O2021" i="7"/>
  <c r="N2021" i="7"/>
  <c r="M2021" i="7"/>
  <c r="U2020" i="7"/>
  <c r="P2020" i="7"/>
  <c r="O2020" i="7"/>
  <c r="N2020" i="7"/>
  <c r="M2020" i="7"/>
  <c r="U2019" i="7"/>
  <c r="P2019" i="7"/>
  <c r="O2019" i="7"/>
  <c r="N2019" i="7"/>
  <c r="M2019" i="7"/>
  <c r="U2018" i="7"/>
  <c r="P2018" i="7"/>
  <c r="O2018" i="7"/>
  <c r="N2018" i="7"/>
  <c r="M2018" i="7"/>
  <c r="U2017" i="7"/>
  <c r="P2017" i="7"/>
  <c r="O2017" i="7"/>
  <c r="N2017" i="7"/>
  <c r="M2017" i="7"/>
  <c r="U2016" i="7"/>
  <c r="P2016" i="7"/>
  <c r="O2016" i="7"/>
  <c r="N2016" i="7"/>
  <c r="M2016" i="7"/>
  <c r="U2015" i="7"/>
  <c r="P2015" i="7"/>
  <c r="O2015" i="7"/>
  <c r="N2015" i="7"/>
  <c r="M2015" i="7"/>
  <c r="U2014" i="7"/>
  <c r="P2014" i="7"/>
  <c r="O2014" i="7"/>
  <c r="N2014" i="7"/>
  <c r="M2014" i="7"/>
  <c r="U2013" i="7"/>
  <c r="P2013" i="7"/>
  <c r="O2013" i="7"/>
  <c r="N2013" i="7"/>
  <c r="M2013" i="7"/>
  <c r="U2012" i="7"/>
  <c r="P2012" i="7"/>
  <c r="O2012" i="7"/>
  <c r="N2012" i="7"/>
  <c r="M2012" i="7"/>
  <c r="U2011" i="7"/>
  <c r="P2011" i="7"/>
  <c r="O2011" i="7"/>
  <c r="N2011" i="7"/>
  <c r="M2011" i="7"/>
  <c r="U2010" i="7"/>
  <c r="P2010" i="7"/>
  <c r="O2010" i="7"/>
  <c r="N2010" i="7"/>
  <c r="M2010" i="7"/>
  <c r="U2009" i="7"/>
  <c r="P2009" i="7"/>
  <c r="O2009" i="7"/>
  <c r="N2009" i="7"/>
  <c r="M2009" i="7"/>
  <c r="U2008" i="7"/>
  <c r="P2008" i="7"/>
  <c r="O2008" i="7"/>
  <c r="N2008" i="7"/>
  <c r="M2008" i="7"/>
  <c r="U2007" i="7"/>
  <c r="P2007" i="7"/>
  <c r="O2007" i="7"/>
  <c r="N2007" i="7"/>
  <c r="M2007" i="7"/>
  <c r="U2006" i="7"/>
  <c r="P2006" i="7"/>
  <c r="O2006" i="7"/>
  <c r="N2006" i="7"/>
  <c r="M2006" i="7"/>
  <c r="U2005" i="7"/>
  <c r="P2005" i="7"/>
  <c r="O2005" i="7"/>
  <c r="N2005" i="7"/>
  <c r="M2005" i="7"/>
  <c r="U2004" i="7"/>
  <c r="P2004" i="7"/>
  <c r="O2004" i="7"/>
  <c r="N2004" i="7"/>
  <c r="M2004" i="7"/>
  <c r="U2003" i="7"/>
  <c r="P2003" i="7"/>
  <c r="O2003" i="7"/>
  <c r="N2003" i="7"/>
  <c r="M2003" i="7"/>
  <c r="U2002" i="7"/>
  <c r="P2002" i="7"/>
  <c r="O2002" i="7"/>
  <c r="N2002" i="7"/>
  <c r="M2002" i="7"/>
  <c r="U2001" i="7"/>
  <c r="P2001" i="7"/>
  <c r="O2001" i="7"/>
  <c r="N2001" i="7"/>
  <c r="M2001" i="7"/>
  <c r="U2000" i="7"/>
  <c r="P2000" i="7"/>
  <c r="O2000" i="7"/>
  <c r="N2000" i="7"/>
  <c r="M2000" i="7"/>
  <c r="U1999" i="7"/>
  <c r="P1999" i="7"/>
  <c r="O1999" i="7"/>
  <c r="N1999" i="7"/>
  <c r="M1999" i="7"/>
  <c r="U1998" i="7"/>
  <c r="P1998" i="7"/>
  <c r="O1998" i="7"/>
  <c r="N1998" i="7"/>
  <c r="M1998" i="7"/>
  <c r="U1997" i="7"/>
  <c r="P1997" i="7"/>
  <c r="O1997" i="7"/>
  <c r="N1997" i="7"/>
  <c r="M1997" i="7"/>
  <c r="U1996" i="7"/>
  <c r="P1996" i="7"/>
  <c r="O1996" i="7"/>
  <c r="N1996" i="7"/>
  <c r="M1996" i="7"/>
  <c r="U1995" i="7"/>
  <c r="P1995" i="7"/>
  <c r="O1995" i="7"/>
  <c r="N1995" i="7"/>
  <c r="M1995" i="7"/>
  <c r="U1994" i="7"/>
  <c r="P1994" i="7"/>
  <c r="O1994" i="7"/>
  <c r="N1994" i="7"/>
  <c r="M1994" i="7"/>
  <c r="U1993" i="7"/>
  <c r="P1993" i="7"/>
  <c r="O1993" i="7"/>
  <c r="N1993" i="7"/>
  <c r="M1993" i="7"/>
  <c r="U1992" i="7"/>
  <c r="P1992" i="7"/>
  <c r="O1992" i="7"/>
  <c r="N1992" i="7"/>
  <c r="M1992" i="7"/>
  <c r="U1991" i="7"/>
  <c r="P1991" i="7"/>
  <c r="O1991" i="7"/>
  <c r="N1991" i="7"/>
  <c r="M1991" i="7"/>
  <c r="U1990" i="7"/>
  <c r="P1990" i="7"/>
  <c r="O1990" i="7"/>
  <c r="N1990" i="7"/>
  <c r="M1990" i="7"/>
  <c r="U1989" i="7"/>
  <c r="P1989" i="7"/>
  <c r="O1989" i="7"/>
  <c r="N1989" i="7"/>
  <c r="M1989" i="7"/>
  <c r="U1988" i="7"/>
  <c r="P1988" i="7"/>
  <c r="O1988" i="7"/>
  <c r="N1988" i="7"/>
  <c r="M1988" i="7"/>
  <c r="U1987" i="7"/>
  <c r="P1987" i="7"/>
  <c r="O1987" i="7"/>
  <c r="N1987" i="7"/>
  <c r="M1987" i="7"/>
  <c r="U1986" i="7"/>
  <c r="P1986" i="7"/>
  <c r="O1986" i="7"/>
  <c r="N1986" i="7"/>
  <c r="M1986" i="7"/>
  <c r="U1985" i="7"/>
  <c r="P1985" i="7"/>
  <c r="O1985" i="7"/>
  <c r="N1985" i="7"/>
  <c r="M1985" i="7"/>
  <c r="U1984" i="7"/>
  <c r="P1984" i="7"/>
  <c r="O1984" i="7"/>
  <c r="N1984" i="7"/>
  <c r="M1984" i="7"/>
  <c r="U1983" i="7"/>
  <c r="P1983" i="7"/>
  <c r="O1983" i="7"/>
  <c r="N1983" i="7"/>
  <c r="M1983" i="7"/>
  <c r="U1982" i="7"/>
  <c r="P1982" i="7"/>
  <c r="O1982" i="7"/>
  <c r="N1982" i="7"/>
  <c r="M1982" i="7"/>
  <c r="U1981" i="7"/>
  <c r="P1981" i="7"/>
  <c r="O1981" i="7"/>
  <c r="N1981" i="7"/>
  <c r="M1981" i="7"/>
  <c r="U1980" i="7"/>
  <c r="P1980" i="7"/>
  <c r="O1980" i="7"/>
  <c r="N1980" i="7"/>
  <c r="M1980" i="7"/>
  <c r="U1979" i="7"/>
  <c r="P1979" i="7"/>
  <c r="O1979" i="7"/>
  <c r="N1979" i="7"/>
  <c r="M1979" i="7"/>
  <c r="U1978" i="7"/>
  <c r="P1978" i="7"/>
  <c r="O1978" i="7"/>
  <c r="N1978" i="7"/>
  <c r="M1978" i="7"/>
  <c r="U1977" i="7"/>
  <c r="P1977" i="7"/>
  <c r="O1977" i="7"/>
  <c r="N1977" i="7"/>
  <c r="M1977" i="7"/>
  <c r="U1976" i="7"/>
  <c r="P1976" i="7"/>
  <c r="O1976" i="7"/>
  <c r="N1976" i="7"/>
  <c r="M1976" i="7"/>
  <c r="U1975" i="7"/>
  <c r="P1975" i="7"/>
  <c r="O1975" i="7"/>
  <c r="N1975" i="7"/>
  <c r="M1975" i="7"/>
  <c r="U1974" i="7"/>
  <c r="P1974" i="7"/>
  <c r="O1974" i="7"/>
  <c r="N1974" i="7"/>
  <c r="M1974" i="7"/>
  <c r="U1973" i="7"/>
  <c r="P1973" i="7"/>
  <c r="O1973" i="7"/>
  <c r="N1973" i="7"/>
  <c r="M1973" i="7"/>
  <c r="U1972" i="7"/>
  <c r="P1972" i="7"/>
  <c r="O1972" i="7"/>
  <c r="N1972" i="7"/>
  <c r="M1972" i="7"/>
  <c r="U1971" i="7"/>
  <c r="P1971" i="7"/>
  <c r="O1971" i="7"/>
  <c r="N1971" i="7"/>
  <c r="M1971" i="7"/>
  <c r="U1970" i="7"/>
  <c r="P1970" i="7"/>
  <c r="O1970" i="7"/>
  <c r="N1970" i="7"/>
  <c r="M1970" i="7"/>
  <c r="U1969" i="7"/>
  <c r="P1969" i="7"/>
  <c r="O1969" i="7"/>
  <c r="N1969" i="7"/>
  <c r="M1969" i="7"/>
  <c r="U1968" i="7"/>
  <c r="P1968" i="7"/>
  <c r="O1968" i="7"/>
  <c r="N1968" i="7"/>
  <c r="M1968" i="7"/>
  <c r="U1967" i="7"/>
  <c r="P1967" i="7"/>
  <c r="O1967" i="7"/>
  <c r="N1967" i="7"/>
  <c r="M1967" i="7"/>
  <c r="U1966" i="7"/>
  <c r="P1966" i="7"/>
  <c r="O1966" i="7"/>
  <c r="N1966" i="7"/>
  <c r="M1966" i="7"/>
  <c r="U1965" i="7"/>
  <c r="P1965" i="7"/>
  <c r="O1965" i="7"/>
  <c r="N1965" i="7"/>
  <c r="M1965" i="7"/>
  <c r="U1964" i="7"/>
  <c r="P1964" i="7"/>
  <c r="O1964" i="7"/>
  <c r="N1964" i="7"/>
  <c r="M1964" i="7"/>
  <c r="U1963" i="7"/>
  <c r="P1963" i="7"/>
  <c r="O1963" i="7"/>
  <c r="N1963" i="7"/>
  <c r="M1963" i="7"/>
  <c r="U1962" i="7"/>
  <c r="P1962" i="7"/>
  <c r="O1962" i="7"/>
  <c r="N1962" i="7"/>
  <c r="M1962" i="7"/>
  <c r="U1961" i="7"/>
  <c r="P1961" i="7"/>
  <c r="O1961" i="7"/>
  <c r="N1961" i="7"/>
  <c r="M1961" i="7"/>
  <c r="U1960" i="7"/>
  <c r="P1960" i="7"/>
  <c r="O1960" i="7"/>
  <c r="N1960" i="7"/>
  <c r="M1960" i="7"/>
  <c r="U1959" i="7"/>
  <c r="P1959" i="7"/>
  <c r="O1959" i="7"/>
  <c r="N1959" i="7"/>
  <c r="M1959" i="7"/>
  <c r="U1958" i="7"/>
  <c r="P1958" i="7"/>
  <c r="O1958" i="7"/>
  <c r="N1958" i="7"/>
  <c r="M1958" i="7"/>
  <c r="U1957" i="7"/>
  <c r="P1957" i="7"/>
  <c r="O1957" i="7"/>
  <c r="N1957" i="7"/>
  <c r="M1957" i="7"/>
  <c r="U1956" i="7"/>
  <c r="P1956" i="7"/>
  <c r="O1956" i="7"/>
  <c r="N1956" i="7"/>
  <c r="M1956" i="7"/>
  <c r="U1955" i="7"/>
  <c r="P1955" i="7"/>
  <c r="O1955" i="7"/>
  <c r="N1955" i="7"/>
  <c r="M1955" i="7"/>
  <c r="U1954" i="7"/>
  <c r="P1954" i="7"/>
  <c r="O1954" i="7"/>
  <c r="N1954" i="7"/>
  <c r="M1954" i="7"/>
  <c r="U1953" i="7"/>
  <c r="P1953" i="7"/>
  <c r="O1953" i="7"/>
  <c r="N1953" i="7"/>
  <c r="M1953" i="7"/>
  <c r="U1952" i="7"/>
  <c r="P1952" i="7"/>
  <c r="O1952" i="7"/>
  <c r="N1952" i="7"/>
  <c r="M1952" i="7"/>
  <c r="U1951" i="7"/>
  <c r="P1951" i="7"/>
  <c r="O1951" i="7"/>
  <c r="N1951" i="7"/>
  <c r="M1951" i="7"/>
  <c r="U1950" i="7"/>
  <c r="P1950" i="7"/>
  <c r="O1950" i="7"/>
  <c r="N1950" i="7"/>
  <c r="M1950" i="7"/>
  <c r="U1949" i="7"/>
  <c r="P1949" i="7"/>
  <c r="O1949" i="7"/>
  <c r="N1949" i="7"/>
  <c r="M1949" i="7"/>
  <c r="U1948" i="7"/>
  <c r="P1948" i="7"/>
  <c r="O1948" i="7"/>
  <c r="N1948" i="7"/>
  <c r="M1948" i="7"/>
  <c r="U1947" i="7"/>
  <c r="P1947" i="7"/>
  <c r="O1947" i="7"/>
  <c r="N1947" i="7"/>
  <c r="M1947" i="7"/>
  <c r="U1946" i="7"/>
  <c r="P1946" i="7"/>
  <c r="O1946" i="7"/>
  <c r="N1946" i="7"/>
  <c r="M1946" i="7"/>
  <c r="U1945" i="7"/>
  <c r="P1945" i="7"/>
  <c r="O1945" i="7"/>
  <c r="N1945" i="7"/>
  <c r="M1945" i="7"/>
  <c r="U1944" i="7"/>
  <c r="P1944" i="7"/>
  <c r="O1944" i="7"/>
  <c r="N1944" i="7"/>
  <c r="M1944" i="7"/>
  <c r="U1943" i="7"/>
  <c r="P1943" i="7"/>
  <c r="O1943" i="7"/>
  <c r="N1943" i="7"/>
  <c r="M1943" i="7"/>
  <c r="U1942" i="7"/>
  <c r="P1942" i="7"/>
  <c r="O1942" i="7"/>
  <c r="N1942" i="7"/>
  <c r="M1942" i="7"/>
  <c r="U1941" i="7"/>
  <c r="P1941" i="7"/>
  <c r="O1941" i="7"/>
  <c r="N1941" i="7"/>
  <c r="M1941" i="7"/>
  <c r="U1940" i="7"/>
  <c r="P1940" i="7"/>
  <c r="O1940" i="7"/>
  <c r="N1940" i="7"/>
  <c r="M1940" i="7"/>
  <c r="U1939" i="7"/>
  <c r="P1939" i="7"/>
  <c r="O1939" i="7"/>
  <c r="N1939" i="7"/>
  <c r="M1939" i="7"/>
  <c r="U1938" i="7"/>
  <c r="P1938" i="7"/>
  <c r="O1938" i="7"/>
  <c r="N1938" i="7"/>
  <c r="M1938" i="7"/>
  <c r="U1937" i="7"/>
  <c r="P1937" i="7"/>
  <c r="O1937" i="7"/>
  <c r="N1937" i="7"/>
  <c r="M1937" i="7"/>
  <c r="U1936" i="7"/>
  <c r="P1936" i="7"/>
  <c r="O1936" i="7"/>
  <c r="N1936" i="7"/>
  <c r="M1936" i="7"/>
  <c r="U1935" i="7"/>
  <c r="P1935" i="7"/>
  <c r="O1935" i="7"/>
  <c r="N1935" i="7"/>
  <c r="M1935" i="7"/>
  <c r="U1934" i="7"/>
  <c r="P1934" i="7"/>
  <c r="O1934" i="7"/>
  <c r="N1934" i="7"/>
  <c r="M1934" i="7"/>
  <c r="U1933" i="7"/>
  <c r="P1933" i="7"/>
  <c r="O1933" i="7"/>
  <c r="N1933" i="7"/>
  <c r="M1933" i="7"/>
  <c r="U1932" i="7"/>
  <c r="P1932" i="7"/>
  <c r="O1932" i="7"/>
  <c r="N1932" i="7"/>
  <c r="M1932" i="7"/>
  <c r="U1931" i="7"/>
  <c r="P1931" i="7"/>
  <c r="O1931" i="7"/>
  <c r="N1931" i="7"/>
  <c r="M1931" i="7"/>
  <c r="U1930" i="7"/>
  <c r="P1930" i="7"/>
  <c r="O1930" i="7"/>
  <c r="N1930" i="7"/>
  <c r="M1930" i="7"/>
  <c r="U1929" i="7"/>
  <c r="P1929" i="7"/>
  <c r="O1929" i="7"/>
  <c r="N1929" i="7"/>
  <c r="M1929" i="7"/>
  <c r="U1928" i="7"/>
  <c r="P1928" i="7"/>
  <c r="O1928" i="7"/>
  <c r="N1928" i="7"/>
  <c r="M1928" i="7"/>
  <c r="U1927" i="7"/>
  <c r="P1927" i="7"/>
  <c r="O1927" i="7"/>
  <c r="N1927" i="7"/>
  <c r="M1927" i="7"/>
  <c r="U1926" i="7"/>
  <c r="P1926" i="7"/>
  <c r="O1926" i="7"/>
  <c r="N1926" i="7"/>
  <c r="M1926" i="7"/>
  <c r="U1925" i="7"/>
  <c r="P1925" i="7"/>
  <c r="O1925" i="7"/>
  <c r="N1925" i="7"/>
  <c r="M1925" i="7"/>
  <c r="U1924" i="7"/>
  <c r="P1924" i="7"/>
  <c r="O1924" i="7"/>
  <c r="N1924" i="7"/>
  <c r="M1924" i="7"/>
  <c r="U1923" i="7"/>
  <c r="P1923" i="7"/>
  <c r="O1923" i="7"/>
  <c r="N1923" i="7"/>
  <c r="M1923" i="7"/>
  <c r="U1922" i="7"/>
  <c r="P1922" i="7"/>
  <c r="O1922" i="7"/>
  <c r="N1922" i="7"/>
  <c r="M1922" i="7"/>
  <c r="U1921" i="7"/>
  <c r="P1921" i="7"/>
  <c r="O1921" i="7"/>
  <c r="N1921" i="7"/>
  <c r="M1921" i="7"/>
  <c r="U1920" i="7"/>
  <c r="P1920" i="7"/>
  <c r="O1920" i="7"/>
  <c r="N1920" i="7"/>
  <c r="M1920" i="7"/>
  <c r="U1919" i="7"/>
  <c r="P1919" i="7"/>
  <c r="O1919" i="7"/>
  <c r="N1919" i="7"/>
  <c r="M1919" i="7"/>
  <c r="U1918" i="7"/>
  <c r="P1918" i="7"/>
  <c r="O1918" i="7"/>
  <c r="N1918" i="7"/>
  <c r="M1918" i="7"/>
  <c r="U1917" i="7"/>
  <c r="P1917" i="7"/>
  <c r="O1917" i="7"/>
  <c r="N1917" i="7"/>
  <c r="M1917" i="7"/>
  <c r="U1916" i="7"/>
  <c r="P1916" i="7"/>
  <c r="O1916" i="7"/>
  <c r="N1916" i="7"/>
  <c r="M1916" i="7"/>
  <c r="U1915" i="7"/>
  <c r="P1915" i="7"/>
  <c r="O1915" i="7"/>
  <c r="N1915" i="7"/>
  <c r="M1915" i="7"/>
  <c r="U1914" i="7"/>
  <c r="P1914" i="7"/>
  <c r="O1914" i="7"/>
  <c r="N1914" i="7"/>
  <c r="M1914" i="7"/>
  <c r="U1913" i="7"/>
  <c r="P1913" i="7"/>
  <c r="O1913" i="7"/>
  <c r="N1913" i="7"/>
  <c r="M1913" i="7"/>
  <c r="U1912" i="7"/>
  <c r="P1912" i="7"/>
  <c r="O1912" i="7"/>
  <c r="N1912" i="7"/>
  <c r="M1912" i="7"/>
  <c r="U1911" i="7"/>
  <c r="P1911" i="7"/>
  <c r="O1911" i="7"/>
  <c r="N1911" i="7"/>
  <c r="M1911" i="7"/>
  <c r="U1910" i="7"/>
  <c r="P1910" i="7"/>
  <c r="O1910" i="7"/>
  <c r="N1910" i="7"/>
  <c r="M1910" i="7"/>
  <c r="U1909" i="7"/>
  <c r="P1909" i="7"/>
  <c r="O1909" i="7"/>
  <c r="N1909" i="7"/>
  <c r="M1909" i="7"/>
  <c r="U1908" i="7"/>
  <c r="P1908" i="7"/>
  <c r="O1908" i="7"/>
  <c r="N1908" i="7"/>
  <c r="M1908" i="7"/>
  <c r="U1907" i="7"/>
  <c r="P1907" i="7"/>
  <c r="O1907" i="7"/>
  <c r="N1907" i="7"/>
  <c r="M1907" i="7"/>
  <c r="U1906" i="7"/>
  <c r="P1906" i="7"/>
  <c r="O1906" i="7"/>
  <c r="N1906" i="7"/>
  <c r="M1906" i="7"/>
  <c r="U1905" i="7"/>
  <c r="P1905" i="7"/>
  <c r="O1905" i="7"/>
  <c r="N1905" i="7"/>
  <c r="M1905" i="7"/>
  <c r="U1904" i="7"/>
  <c r="P1904" i="7"/>
  <c r="O1904" i="7"/>
  <c r="N1904" i="7"/>
  <c r="M1904" i="7"/>
  <c r="U1903" i="7"/>
  <c r="P1903" i="7"/>
  <c r="O1903" i="7"/>
  <c r="N1903" i="7"/>
  <c r="M1903" i="7"/>
  <c r="U1902" i="7"/>
  <c r="P1902" i="7"/>
  <c r="O1902" i="7"/>
  <c r="N1902" i="7"/>
  <c r="M1902" i="7"/>
  <c r="U1901" i="7"/>
  <c r="P1901" i="7"/>
  <c r="O1901" i="7"/>
  <c r="N1901" i="7"/>
  <c r="M1901" i="7"/>
  <c r="U1900" i="7"/>
  <c r="P1900" i="7"/>
  <c r="O1900" i="7"/>
  <c r="N1900" i="7"/>
  <c r="M1900" i="7"/>
  <c r="U1899" i="7"/>
  <c r="P1899" i="7"/>
  <c r="O1899" i="7"/>
  <c r="N1899" i="7"/>
  <c r="M1899" i="7"/>
  <c r="U1898" i="7"/>
  <c r="P1898" i="7"/>
  <c r="O1898" i="7"/>
  <c r="N1898" i="7"/>
  <c r="M1898" i="7"/>
  <c r="U1897" i="7"/>
  <c r="P1897" i="7"/>
  <c r="O1897" i="7"/>
  <c r="N1897" i="7"/>
  <c r="M1897" i="7"/>
  <c r="U1896" i="7"/>
  <c r="P1896" i="7"/>
  <c r="O1896" i="7"/>
  <c r="N1896" i="7"/>
  <c r="M1896" i="7"/>
  <c r="U1895" i="7"/>
  <c r="P1895" i="7"/>
  <c r="O1895" i="7"/>
  <c r="N1895" i="7"/>
  <c r="M1895" i="7"/>
  <c r="U1894" i="7"/>
  <c r="P1894" i="7"/>
  <c r="O1894" i="7"/>
  <c r="N1894" i="7"/>
  <c r="M1894" i="7"/>
  <c r="U1893" i="7"/>
  <c r="P1893" i="7"/>
  <c r="O1893" i="7"/>
  <c r="N1893" i="7"/>
  <c r="M1893" i="7"/>
  <c r="U1892" i="7"/>
  <c r="P1892" i="7"/>
  <c r="O1892" i="7"/>
  <c r="N1892" i="7"/>
  <c r="M1892" i="7"/>
  <c r="U1891" i="7"/>
  <c r="P1891" i="7"/>
  <c r="O1891" i="7"/>
  <c r="N1891" i="7"/>
  <c r="M1891" i="7"/>
  <c r="U1890" i="7"/>
  <c r="P1890" i="7"/>
  <c r="O1890" i="7"/>
  <c r="N1890" i="7"/>
  <c r="M1890" i="7"/>
  <c r="U1889" i="7"/>
  <c r="P1889" i="7"/>
  <c r="O1889" i="7"/>
  <c r="N1889" i="7"/>
  <c r="M1889" i="7"/>
  <c r="U1888" i="7"/>
  <c r="P1888" i="7"/>
  <c r="O1888" i="7"/>
  <c r="N1888" i="7"/>
  <c r="M1888" i="7"/>
  <c r="U1887" i="7"/>
  <c r="P1887" i="7"/>
  <c r="O1887" i="7"/>
  <c r="N1887" i="7"/>
  <c r="M1887" i="7"/>
  <c r="U1886" i="7"/>
  <c r="P1886" i="7"/>
  <c r="O1886" i="7"/>
  <c r="N1886" i="7"/>
  <c r="M1886" i="7"/>
  <c r="U1885" i="7"/>
  <c r="P1885" i="7"/>
  <c r="O1885" i="7"/>
  <c r="N1885" i="7"/>
  <c r="M1885" i="7"/>
  <c r="U1884" i="7"/>
  <c r="P1884" i="7"/>
  <c r="O1884" i="7"/>
  <c r="N1884" i="7"/>
  <c r="M1884" i="7"/>
  <c r="U1883" i="7"/>
  <c r="P1883" i="7"/>
  <c r="O1883" i="7"/>
  <c r="N1883" i="7"/>
  <c r="M1883" i="7"/>
  <c r="U1882" i="7"/>
  <c r="P1882" i="7"/>
  <c r="O1882" i="7"/>
  <c r="N1882" i="7"/>
  <c r="M1882" i="7"/>
  <c r="U1881" i="7"/>
  <c r="P1881" i="7"/>
  <c r="O1881" i="7"/>
  <c r="N1881" i="7"/>
  <c r="M1881" i="7"/>
  <c r="U1880" i="7"/>
  <c r="P1880" i="7"/>
  <c r="O1880" i="7"/>
  <c r="N1880" i="7"/>
  <c r="M1880" i="7"/>
  <c r="U1879" i="7"/>
  <c r="P1879" i="7"/>
  <c r="O1879" i="7"/>
  <c r="N1879" i="7"/>
  <c r="M1879" i="7"/>
  <c r="U1878" i="7"/>
  <c r="P1878" i="7"/>
  <c r="O1878" i="7"/>
  <c r="N1878" i="7"/>
  <c r="M1878" i="7"/>
  <c r="U1877" i="7"/>
  <c r="P1877" i="7"/>
  <c r="O1877" i="7"/>
  <c r="N1877" i="7"/>
  <c r="M1877" i="7"/>
  <c r="U1876" i="7"/>
  <c r="P1876" i="7"/>
  <c r="O1876" i="7"/>
  <c r="N1876" i="7"/>
  <c r="M1876" i="7"/>
  <c r="U1875" i="7"/>
  <c r="P1875" i="7"/>
  <c r="O1875" i="7"/>
  <c r="N1875" i="7"/>
  <c r="M1875" i="7"/>
  <c r="U1874" i="7"/>
  <c r="P1874" i="7"/>
  <c r="O1874" i="7"/>
  <c r="N1874" i="7"/>
  <c r="M1874" i="7"/>
  <c r="U1873" i="7"/>
  <c r="P1873" i="7"/>
  <c r="O1873" i="7"/>
  <c r="N1873" i="7"/>
  <c r="M1873" i="7"/>
  <c r="U1872" i="7"/>
  <c r="P1872" i="7"/>
  <c r="O1872" i="7"/>
  <c r="N1872" i="7"/>
  <c r="M1872" i="7"/>
  <c r="U1871" i="7"/>
  <c r="P1871" i="7"/>
  <c r="O1871" i="7"/>
  <c r="N1871" i="7"/>
  <c r="M1871" i="7"/>
  <c r="U1870" i="7"/>
  <c r="P1870" i="7"/>
  <c r="O1870" i="7"/>
  <c r="N1870" i="7"/>
  <c r="M1870" i="7"/>
  <c r="U1869" i="7"/>
  <c r="P1869" i="7"/>
  <c r="O1869" i="7"/>
  <c r="N1869" i="7"/>
  <c r="M1869" i="7"/>
  <c r="U1868" i="7"/>
  <c r="P1868" i="7"/>
  <c r="O1868" i="7"/>
  <c r="N1868" i="7"/>
  <c r="M1868" i="7"/>
  <c r="U1867" i="7"/>
  <c r="P1867" i="7"/>
  <c r="O1867" i="7"/>
  <c r="N1867" i="7"/>
  <c r="M1867" i="7"/>
  <c r="U1866" i="7"/>
  <c r="P1866" i="7"/>
  <c r="O1866" i="7"/>
  <c r="N1866" i="7"/>
  <c r="M1866" i="7"/>
  <c r="U1865" i="7"/>
  <c r="P1865" i="7"/>
  <c r="O1865" i="7"/>
  <c r="N1865" i="7"/>
  <c r="M1865" i="7"/>
  <c r="U1864" i="7"/>
  <c r="P1864" i="7"/>
  <c r="O1864" i="7"/>
  <c r="N1864" i="7"/>
  <c r="M1864" i="7"/>
  <c r="U1863" i="7"/>
  <c r="P1863" i="7"/>
  <c r="O1863" i="7"/>
  <c r="N1863" i="7"/>
  <c r="M1863" i="7"/>
  <c r="U1862" i="7"/>
  <c r="P1862" i="7"/>
  <c r="O1862" i="7"/>
  <c r="N1862" i="7"/>
  <c r="M1862" i="7"/>
  <c r="U1861" i="7"/>
  <c r="P1861" i="7"/>
  <c r="O1861" i="7"/>
  <c r="N1861" i="7"/>
  <c r="M1861" i="7"/>
  <c r="U1860" i="7"/>
  <c r="P1860" i="7"/>
  <c r="O1860" i="7"/>
  <c r="N1860" i="7"/>
  <c r="M1860" i="7"/>
  <c r="U1859" i="7"/>
  <c r="P1859" i="7"/>
  <c r="O1859" i="7"/>
  <c r="N1859" i="7"/>
  <c r="M1859" i="7"/>
  <c r="U1858" i="7"/>
  <c r="P1858" i="7"/>
  <c r="O1858" i="7"/>
  <c r="N1858" i="7"/>
  <c r="M1858" i="7"/>
  <c r="U1857" i="7"/>
  <c r="P1857" i="7"/>
  <c r="O1857" i="7"/>
  <c r="N1857" i="7"/>
  <c r="M1857" i="7"/>
  <c r="U1856" i="7"/>
  <c r="P1856" i="7"/>
  <c r="O1856" i="7"/>
  <c r="N1856" i="7"/>
  <c r="M1856" i="7"/>
  <c r="U1855" i="7"/>
  <c r="P1855" i="7"/>
  <c r="O1855" i="7"/>
  <c r="N1855" i="7"/>
  <c r="M1855" i="7"/>
  <c r="U1854" i="7"/>
  <c r="P1854" i="7"/>
  <c r="O1854" i="7"/>
  <c r="N1854" i="7"/>
  <c r="M1854" i="7"/>
  <c r="U1853" i="7"/>
  <c r="P1853" i="7"/>
  <c r="O1853" i="7"/>
  <c r="N1853" i="7"/>
  <c r="M1853" i="7"/>
  <c r="U1852" i="7"/>
  <c r="P1852" i="7"/>
  <c r="O1852" i="7"/>
  <c r="N1852" i="7"/>
  <c r="M1852" i="7"/>
  <c r="U1851" i="7"/>
  <c r="P1851" i="7"/>
  <c r="O1851" i="7"/>
  <c r="N1851" i="7"/>
  <c r="M1851" i="7"/>
  <c r="U1850" i="7"/>
  <c r="P1850" i="7"/>
  <c r="O1850" i="7"/>
  <c r="N1850" i="7"/>
  <c r="M1850" i="7"/>
  <c r="U1849" i="7"/>
  <c r="P1849" i="7"/>
  <c r="O1849" i="7"/>
  <c r="N1849" i="7"/>
  <c r="M1849" i="7"/>
  <c r="U1848" i="7"/>
  <c r="P1848" i="7"/>
  <c r="O1848" i="7"/>
  <c r="N1848" i="7"/>
  <c r="M1848" i="7"/>
  <c r="U1847" i="7"/>
  <c r="P1847" i="7"/>
  <c r="O1847" i="7"/>
  <c r="N1847" i="7"/>
  <c r="M1847" i="7"/>
  <c r="U1846" i="7"/>
  <c r="P1846" i="7"/>
  <c r="O1846" i="7"/>
  <c r="N1846" i="7"/>
  <c r="M1846" i="7"/>
  <c r="U1845" i="7"/>
  <c r="P1845" i="7"/>
  <c r="O1845" i="7"/>
  <c r="N1845" i="7"/>
  <c r="M1845" i="7"/>
  <c r="U1844" i="7"/>
  <c r="P1844" i="7"/>
  <c r="O1844" i="7"/>
  <c r="N1844" i="7"/>
  <c r="M1844" i="7"/>
  <c r="U1843" i="7"/>
  <c r="P1843" i="7"/>
  <c r="O1843" i="7"/>
  <c r="N1843" i="7"/>
  <c r="M1843" i="7"/>
  <c r="U1842" i="7"/>
  <c r="P1842" i="7"/>
  <c r="O1842" i="7"/>
  <c r="N1842" i="7"/>
  <c r="M1842" i="7"/>
  <c r="U1841" i="7"/>
  <c r="P1841" i="7"/>
  <c r="O1841" i="7"/>
  <c r="N1841" i="7"/>
  <c r="M1841" i="7"/>
  <c r="U1840" i="7"/>
  <c r="P1840" i="7"/>
  <c r="O1840" i="7"/>
  <c r="N1840" i="7"/>
  <c r="M1840" i="7"/>
  <c r="U1839" i="7"/>
  <c r="P1839" i="7"/>
  <c r="O1839" i="7"/>
  <c r="N1839" i="7"/>
  <c r="M1839" i="7"/>
  <c r="U1838" i="7"/>
  <c r="P1838" i="7"/>
  <c r="O1838" i="7"/>
  <c r="N1838" i="7"/>
  <c r="M1838" i="7"/>
  <c r="U1837" i="7"/>
  <c r="P1837" i="7"/>
  <c r="O1837" i="7"/>
  <c r="N1837" i="7"/>
  <c r="M1837" i="7"/>
  <c r="U1836" i="7"/>
  <c r="P1836" i="7"/>
  <c r="O1836" i="7"/>
  <c r="N1836" i="7"/>
  <c r="M1836" i="7"/>
  <c r="U1835" i="7"/>
  <c r="P1835" i="7"/>
  <c r="O1835" i="7"/>
  <c r="N1835" i="7"/>
  <c r="M1835" i="7"/>
  <c r="U1834" i="7"/>
  <c r="P1834" i="7"/>
  <c r="O1834" i="7"/>
  <c r="N1834" i="7"/>
  <c r="M1834" i="7"/>
  <c r="U1833" i="7"/>
  <c r="P1833" i="7"/>
  <c r="O1833" i="7"/>
  <c r="N1833" i="7"/>
  <c r="M1833" i="7"/>
  <c r="U1832" i="7"/>
  <c r="P1832" i="7"/>
  <c r="O1832" i="7"/>
  <c r="N1832" i="7"/>
  <c r="M1832" i="7"/>
  <c r="U1831" i="7"/>
  <c r="P1831" i="7"/>
  <c r="O1831" i="7"/>
  <c r="N1831" i="7"/>
  <c r="M1831" i="7"/>
  <c r="U1830" i="7"/>
  <c r="P1830" i="7"/>
  <c r="O1830" i="7"/>
  <c r="N1830" i="7"/>
  <c r="M1830" i="7"/>
  <c r="U1829" i="7"/>
  <c r="P1829" i="7"/>
  <c r="O1829" i="7"/>
  <c r="N1829" i="7"/>
  <c r="M1829" i="7"/>
  <c r="U1828" i="7"/>
  <c r="P1828" i="7"/>
  <c r="O1828" i="7"/>
  <c r="N1828" i="7"/>
  <c r="M1828" i="7"/>
  <c r="U1827" i="7"/>
  <c r="P1827" i="7"/>
  <c r="O1827" i="7"/>
  <c r="N1827" i="7"/>
  <c r="M1827" i="7"/>
  <c r="U1826" i="7"/>
  <c r="P1826" i="7"/>
  <c r="O1826" i="7"/>
  <c r="N1826" i="7"/>
  <c r="M1826" i="7"/>
  <c r="U1825" i="7"/>
  <c r="P1825" i="7"/>
  <c r="O1825" i="7"/>
  <c r="N1825" i="7"/>
  <c r="M1825" i="7"/>
  <c r="U1824" i="7"/>
  <c r="P1824" i="7"/>
  <c r="O1824" i="7"/>
  <c r="N1824" i="7"/>
  <c r="M1824" i="7"/>
  <c r="U1823" i="7"/>
  <c r="P1823" i="7"/>
  <c r="O1823" i="7"/>
  <c r="N1823" i="7"/>
  <c r="M1823" i="7"/>
  <c r="U1822" i="7"/>
  <c r="P1822" i="7"/>
  <c r="O1822" i="7"/>
  <c r="N1822" i="7"/>
  <c r="M1822" i="7"/>
  <c r="U1821" i="7"/>
  <c r="P1821" i="7"/>
  <c r="O1821" i="7"/>
  <c r="N1821" i="7"/>
  <c r="M1821" i="7"/>
  <c r="U1820" i="7"/>
  <c r="P1820" i="7"/>
  <c r="O1820" i="7"/>
  <c r="N1820" i="7"/>
  <c r="M1820" i="7"/>
  <c r="U1819" i="7"/>
  <c r="P1819" i="7"/>
  <c r="O1819" i="7"/>
  <c r="N1819" i="7"/>
  <c r="M1819" i="7"/>
  <c r="U1818" i="7"/>
  <c r="P1818" i="7"/>
  <c r="O1818" i="7"/>
  <c r="N1818" i="7"/>
  <c r="M1818" i="7"/>
  <c r="U1817" i="7"/>
  <c r="P1817" i="7"/>
  <c r="O1817" i="7"/>
  <c r="N1817" i="7"/>
  <c r="M1817" i="7"/>
  <c r="U1816" i="7"/>
  <c r="P1816" i="7"/>
  <c r="O1816" i="7"/>
  <c r="N1816" i="7"/>
  <c r="M1816" i="7"/>
  <c r="U1815" i="7"/>
  <c r="P1815" i="7"/>
  <c r="O1815" i="7"/>
  <c r="N1815" i="7"/>
  <c r="M1815" i="7"/>
  <c r="U1814" i="7"/>
  <c r="P1814" i="7"/>
  <c r="O1814" i="7"/>
  <c r="N1814" i="7"/>
  <c r="M1814" i="7"/>
  <c r="U1813" i="7"/>
  <c r="P1813" i="7"/>
  <c r="O1813" i="7"/>
  <c r="N1813" i="7"/>
  <c r="M1813" i="7"/>
  <c r="U1812" i="7"/>
  <c r="P1812" i="7"/>
  <c r="O1812" i="7"/>
  <c r="N1812" i="7"/>
  <c r="M1812" i="7"/>
  <c r="U1811" i="7"/>
  <c r="P1811" i="7"/>
  <c r="O1811" i="7"/>
  <c r="N1811" i="7"/>
  <c r="M1811" i="7"/>
  <c r="U1810" i="7"/>
  <c r="P1810" i="7"/>
  <c r="O1810" i="7"/>
  <c r="N1810" i="7"/>
  <c r="M1810" i="7"/>
  <c r="U1809" i="7"/>
  <c r="P1809" i="7"/>
  <c r="O1809" i="7"/>
  <c r="N1809" i="7"/>
  <c r="M1809" i="7"/>
  <c r="U1808" i="7"/>
  <c r="P1808" i="7"/>
  <c r="O1808" i="7"/>
  <c r="N1808" i="7"/>
  <c r="M1808" i="7"/>
  <c r="U1807" i="7"/>
  <c r="P1807" i="7"/>
  <c r="O1807" i="7"/>
  <c r="N1807" i="7"/>
  <c r="M1807" i="7"/>
  <c r="U1806" i="7"/>
  <c r="P1806" i="7"/>
  <c r="O1806" i="7"/>
  <c r="N1806" i="7"/>
  <c r="M1806" i="7"/>
  <c r="U1805" i="7"/>
  <c r="P1805" i="7"/>
  <c r="O1805" i="7"/>
  <c r="N1805" i="7"/>
  <c r="M1805" i="7"/>
  <c r="U1804" i="7"/>
  <c r="P1804" i="7"/>
  <c r="O1804" i="7"/>
  <c r="N1804" i="7"/>
  <c r="M1804" i="7"/>
  <c r="U1803" i="7"/>
  <c r="P1803" i="7"/>
  <c r="O1803" i="7"/>
  <c r="N1803" i="7"/>
  <c r="M1803" i="7"/>
  <c r="U1802" i="7"/>
  <c r="P1802" i="7"/>
  <c r="O1802" i="7"/>
  <c r="N1802" i="7"/>
  <c r="M1802" i="7"/>
  <c r="U1801" i="7"/>
  <c r="P1801" i="7"/>
  <c r="O1801" i="7"/>
  <c r="N1801" i="7"/>
  <c r="M1801" i="7"/>
  <c r="U1800" i="7"/>
  <c r="P1800" i="7"/>
  <c r="O1800" i="7"/>
  <c r="N1800" i="7"/>
  <c r="M1800" i="7"/>
  <c r="U1799" i="7"/>
  <c r="P1799" i="7"/>
  <c r="O1799" i="7"/>
  <c r="N1799" i="7"/>
  <c r="M1799" i="7"/>
  <c r="U1798" i="7"/>
  <c r="P1798" i="7"/>
  <c r="O1798" i="7"/>
  <c r="N1798" i="7"/>
  <c r="M1798" i="7"/>
  <c r="U1797" i="7"/>
  <c r="P1797" i="7"/>
  <c r="O1797" i="7"/>
  <c r="N1797" i="7"/>
  <c r="M1797" i="7"/>
  <c r="U1796" i="7"/>
  <c r="P1796" i="7"/>
  <c r="O1796" i="7"/>
  <c r="N1796" i="7"/>
  <c r="M1796" i="7"/>
  <c r="U1795" i="7"/>
  <c r="P1795" i="7"/>
  <c r="O1795" i="7"/>
  <c r="N1795" i="7"/>
  <c r="M1795" i="7"/>
  <c r="U1794" i="7"/>
  <c r="P1794" i="7"/>
  <c r="O1794" i="7"/>
  <c r="N1794" i="7"/>
  <c r="M1794" i="7"/>
  <c r="U1793" i="7"/>
  <c r="P1793" i="7"/>
  <c r="O1793" i="7"/>
  <c r="N1793" i="7"/>
  <c r="M1793" i="7"/>
  <c r="U1792" i="7"/>
  <c r="P1792" i="7"/>
  <c r="O1792" i="7"/>
  <c r="N1792" i="7"/>
  <c r="M1792" i="7"/>
  <c r="U1791" i="7"/>
  <c r="P1791" i="7"/>
  <c r="O1791" i="7"/>
  <c r="N1791" i="7"/>
  <c r="M1791" i="7"/>
  <c r="U1790" i="7"/>
  <c r="P1790" i="7"/>
  <c r="O1790" i="7"/>
  <c r="N1790" i="7"/>
  <c r="M1790" i="7"/>
  <c r="U1789" i="7"/>
  <c r="P1789" i="7"/>
  <c r="O1789" i="7"/>
  <c r="N1789" i="7"/>
  <c r="M1789" i="7"/>
  <c r="U1788" i="7"/>
  <c r="P1788" i="7"/>
  <c r="O1788" i="7"/>
  <c r="N1788" i="7"/>
  <c r="M1788" i="7"/>
  <c r="U1787" i="7"/>
  <c r="P1787" i="7"/>
  <c r="O1787" i="7"/>
  <c r="N1787" i="7"/>
  <c r="M1787" i="7"/>
  <c r="U1786" i="7"/>
  <c r="P1786" i="7"/>
  <c r="O1786" i="7"/>
  <c r="N1786" i="7"/>
  <c r="M1786" i="7"/>
  <c r="U1785" i="7"/>
  <c r="P1785" i="7"/>
  <c r="O1785" i="7"/>
  <c r="N1785" i="7"/>
  <c r="M1785" i="7"/>
  <c r="U1784" i="7"/>
  <c r="P1784" i="7"/>
  <c r="O1784" i="7"/>
  <c r="N1784" i="7"/>
  <c r="M1784" i="7"/>
  <c r="U1783" i="7"/>
  <c r="P1783" i="7"/>
  <c r="O1783" i="7"/>
  <c r="N1783" i="7"/>
  <c r="M1783" i="7"/>
  <c r="U1782" i="7"/>
  <c r="P1782" i="7"/>
  <c r="O1782" i="7"/>
  <c r="N1782" i="7"/>
  <c r="M1782" i="7"/>
  <c r="U1781" i="7"/>
  <c r="P1781" i="7"/>
  <c r="O1781" i="7"/>
  <c r="N1781" i="7"/>
  <c r="M1781" i="7"/>
  <c r="U1780" i="7"/>
  <c r="P1780" i="7"/>
  <c r="O1780" i="7"/>
  <c r="N1780" i="7"/>
  <c r="M1780" i="7"/>
  <c r="U1779" i="7"/>
  <c r="P1779" i="7"/>
  <c r="O1779" i="7"/>
  <c r="N1779" i="7"/>
  <c r="M1779" i="7"/>
  <c r="U1778" i="7"/>
  <c r="P1778" i="7"/>
  <c r="O1778" i="7"/>
  <c r="N1778" i="7"/>
  <c r="M1778" i="7"/>
  <c r="U1777" i="7"/>
  <c r="P1777" i="7"/>
  <c r="O1777" i="7"/>
  <c r="N1777" i="7"/>
  <c r="M1777" i="7"/>
  <c r="U1776" i="7"/>
  <c r="P1776" i="7"/>
  <c r="O1776" i="7"/>
  <c r="N1776" i="7"/>
  <c r="M1776" i="7"/>
  <c r="U1775" i="7"/>
  <c r="P1775" i="7"/>
  <c r="O1775" i="7"/>
  <c r="N1775" i="7"/>
  <c r="M1775" i="7"/>
  <c r="U1774" i="7"/>
  <c r="P1774" i="7"/>
  <c r="O1774" i="7"/>
  <c r="N1774" i="7"/>
  <c r="M1774" i="7"/>
  <c r="U1773" i="7"/>
  <c r="P1773" i="7"/>
  <c r="O1773" i="7"/>
  <c r="N1773" i="7"/>
  <c r="M1773" i="7"/>
  <c r="U1772" i="7"/>
  <c r="P1772" i="7"/>
  <c r="O1772" i="7"/>
  <c r="N1772" i="7"/>
  <c r="M1772" i="7"/>
  <c r="U1771" i="7"/>
  <c r="P1771" i="7"/>
  <c r="O1771" i="7"/>
  <c r="N1771" i="7"/>
  <c r="M1771" i="7"/>
  <c r="U1770" i="7"/>
  <c r="P1770" i="7"/>
  <c r="O1770" i="7"/>
  <c r="N1770" i="7"/>
  <c r="M1770" i="7"/>
  <c r="U1769" i="7"/>
  <c r="P1769" i="7"/>
  <c r="O1769" i="7"/>
  <c r="N1769" i="7"/>
  <c r="M1769" i="7"/>
  <c r="U1768" i="7"/>
  <c r="P1768" i="7"/>
  <c r="O1768" i="7"/>
  <c r="N1768" i="7"/>
  <c r="M1768" i="7"/>
  <c r="U1767" i="7"/>
  <c r="P1767" i="7"/>
  <c r="O1767" i="7"/>
  <c r="N1767" i="7"/>
  <c r="M1767" i="7"/>
  <c r="U1766" i="7"/>
  <c r="P1766" i="7"/>
  <c r="O1766" i="7"/>
  <c r="N1766" i="7"/>
  <c r="M1766" i="7"/>
  <c r="U1765" i="7"/>
  <c r="P1765" i="7"/>
  <c r="O1765" i="7"/>
  <c r="N1765" i="7"/>
  <c r="M1765" i="7"/>
  <c r="U1764" i="7"/>
  <c r="P1764" i="7"/>
  <c r="O1764" i="7"/>
  <c r="N1764" i="7"/>
  <c r="M1764" i="7"/>
  <c r="U1763" i="7"/>
  <c r="P1763" i="7"/>
  <c r="O1763" i="7"/>
  <c r="N1763" i="7"/>
  <c r="M1763" i="7"/>
  <c r="U1762" i="7"/>
  <c r="P1762" i="7"/>
  <c r="O1762" i="7"/>
  <c r="N1762" i="7"/>
  <c r="M1762" i="7"/>
  <c r="U1761" i="7"/>
  <c r="P1761" i="7"/>
  <c r="O1761" i="7"/>
  <c r="N1761" i="7"/>
  <c r="M1761" i="7"/>
  <c r="U1760" i="7"/>
  <c r="P1760" i="7"/>
  <c r="O1760" i="7"/>
  <c r="N1760" i="7"/>
  <c r="M1760" i="7"/>
  <c r="U1759" i="7"/>
  <c r="P1759" i="7"/>
  <c r="O1759" i="7"/>
  <c r="N1759" i="7"/>
  <c r="M1759" i="7"/>
  <c r="U1758" i="7"/>
  <c r="P1758" i="7"/>
  <c r="O1758" i="7"/>
  <c r="N1758" i="7"/>
  <c r="M1758" i="7"/>
  <c r="U1757" i="7"/>
  <c r="P1757" i="7"/>
  <c r="O1757" i="7"/>
  <c r="N1757" i="7"/>
  <c r="M1757" i="7"/>
  <c r="U1756" i="7"/>
  <c r="P1756" i="7"/>
  <c r="O1756" i="7"/>
  <c r="N1756" i="7"/>
  <c r="M1756" i="7"/>
  <c r="U1755" i="7"/>
  <c r="P1755" i="7"/>
  <c r="O1755" i="7"/>
  <c r="N1755" i="7"/>
  <c r="M1755" i="7"/>
  <c r="U1754" i="7"/>
  <c r="P1754" i="7"/>
  <c r="O1754" i="7"/>
  <c r="N1754" i="7"/>
  <c r="M1754" i="7"/>
  <c r="U1753" i="7"/>
  <c r="P1753" i="7"/>
  <c r="O1753" i="7"/>
  <c r="N1753" i="7"/>
  <c r="M1753" i="7"/>
  <c r="U1752" i="7"/>
  <c r="P1752" i="7"/>
  <c r="O1752" i="7"/>
  <c r="N1752" i="7"/>
  <c r="M1752" i="7"/>
  <c r="U1751" i="7"/>
  <c r="P1751" i="7"/>
  <c r="O1751" i="7"/>
  <c r="N1751" i="7"/>
  <c r="M1751" i="7"/>
  <c r="U1750" i="7"/>
  <c r="P1750" i="7"/>
  <c r="O1750" i="7"/>
  <c r="N1750" i="7"/>
  <c r="M1750" i="7"/>
  <c r="U1749" i="7"/>
  <c r="P1749" i="7"/>
  <c r="O1749" i="7"/>
  <c r="N1749" i="7"/>
  <c r="M1749" i="7"/>
  <c r="U1748" i="7"/>
  <c r="P1748" i="7"/>
  <c r="O1748" i="7"/>
  <c r="N1748" i="7"/>
  <c r="M1748" i="7"/>
  <c r="U1747" i="7"/>
  <c r="P1747" i="7"/>
  <c r="O1747" i="7"/>
  <c r="N1747" i="7"/>
  <c r="M1747" i="7"/>
  <c r="U1746" i="7"/>
  <c r="P1746" i="7"/>
  <c r="O1746" i="7"/>
  <c r="N1746" i="7"/>
  <c r="M1746" i="7"/>
  <c r="U1745" i="7"/>
  <c r="P1745" i="7"/>
  <c r="O1745" i="7"/>
  <c r="N1745" i="7"/>
  <c r="M1745" i="7"/>
  <c r="U1744" i="7"/>
  <c r="P1744" i="7"/>
  <c r="O1744" i="7"/>
  <c r="N1744" i="7"/>
  <c r="M1744" i="7"/>
  <c r="U1743" i="7"/>
  <c r="P1743" i="7"/>
  <c r="O1743" i="7"/>
  <c r="N1743" i="7"/>
  <c r="M1743" i="7"/>
  <c r="U1742" i="7"/>
  <c r="P1742" i="7"/>
  <c r="O1742" i="7"/>
  <c r="N1742" i="7"/>
  <c r="M1742" i="7"/>
  <c r="U1741" i="7"/>
  <c r="P1741" i="7"/>
  <c r="O1741" i="7"/>
  <c r="N1741" i="7"/>
  <c r="M1741" i="7"/>
  <c r="U1740" i="7"/>
  <c r="P1740" i="7"/>
  <c r="O1740" i="7"/>
  <c r="N1740" i="7"/>
  <c r="M1740" i="7"/>
  <c r="U1739" i="7"/>
  <c r="P1739" i="7"/>
  <c r="O1739" i="7"/>
  <c r="N1739" i="7"/>
  <c r="M1739" i="7"/>
  <c r="U1738" i="7"/>
  <c r="P1738" i="7"/>
  <c r="O1738" i="7"/>
  <c r="N1738" i="7"/>
  <c r="M1738" i="7"/>
  <c r="U1737" i="7"/>
  <c r="P1737" i="7"/>
  <c r="O1737" i="7"/>
  <c r="N1737" i="7"/>
  <c r="M1737" i="7"/>
  <c r="U1736" i="7"/>
  <c r="P1736" i="7"/>
  <c r="O1736" i="7"/>
  <c r="N1736" i="7"/>
  <c r="M1736" i="7"/>
  <c r="U1735" i="7"/>
  <c r="P1735" i="7"/>
  <c r="O1735" i="7"/>
  <c r="N1735" i="7"/>
  <c r="M1735" i="7"/>
  <c r="U1734" i="7"/>
  <c r="P1734" i="7"/>
  <c r="O1734" i="7"/>
  <c r="N1734" i="7"/>
  <c r="M1734" i="7"/>
  <c r="U1733" i="7"/>
  <c r="P1733" i="7"/>
  <c r="O1733" i="7"/>
  <c r="N1733" i="7"/>
  <c r="M1733" i="7"/>
  <c r="U1732" i="7"/>
  <c r="P1732" i="7"/>
  <c r="O1732" i="7"/>
  <c r="N1732" i="7"/>
  <c r="M1732" i="7"/>
  <c r="U1731" i="7"/>
  <c r="P1731" i="7"/>
  <c r="O1731" i="7"/>
  <c r="N1731" i="7"/>
  <c r="M1731" i="7"/>
  <c r="U1730" i="7"/>
  <c r="P1730" i="7"/>
  <c r="O1730" i="7"/>
  <c r="N1730" i="7"/>
  <c r="M1730" i="7"/>
  <c r="U1729" i="7"/>
  <c r="P1729" i="7"/>
  <c r="O1729" i="7"/>
  <c r="N1729" i="7"/>
  <c r="M1729" i="7"/>
  <c r="U1728" i="7"/>
  <c r="P1728" i="7"/>
  <c r="O1728" i="7"/>
  <c r="N1728" i="7"/>
  <c r="M1728" i="7"/>
  <c r="U1727" i="7"/>
  <c r="P1727" i="7"/>
  <c r="O1727" i="7"/>
  <c r="N1727" i="7"/>
  <c r="M1727" i="7"/>
  <c r="U1726" i="7"/>
  <c r="P1726" i="7"/>
  <c r="O1726" i="7"/>
  <c r="N1726" i="7"/>
  <c r="M1726" i="7"/>
  <c r="U1725" i="7"/>
  <c r="P1725" i="7"/>
  <c r="O1725" i="7"/>
  <c r="N1725" i="7"/>
  <c r="M1725" i="7"/>
  <c r="U1724" i="7"/>
  <c r="P1724" i="7"/>
  <c r="O1724" i="7"/>
  <c r="N1724" i="7"/>
  <c r="M1724" i="7"/>
  <c r="U1723" i="7"/>
  <c r="P1723" i="7"/>
  <c r="O1723" i="7"/>
  <c r="N1723" i="7"/>
  <c r="M1723" i="7"/>
  <c r="U1722" i="7"/>
  <c r="P1722" i="7"/>
  <c r="O1722" i="7"/>
  <c r="N1722" i="7"/>
  <c r="M1722" i="7"/>
  <c r="U1721" i="7"/>
  <c r="P1721" i="7"/>
  <c r="O1721" i="7"/>
  <c r="N1721" i="7"/>
  <c r="M1721" i="7"/>
  <c r="U1720" i="7"/>
  <c r="P1720" i="7"/>
  <c r="O1720" i="7"/>
  <c r="N1720" i="7"/>
  <c r="M1720" i="7"/>
  <c r="U1719" i="7"/>
  <c r="P1719" i="7"/>
  <c r="O1719" i="7"/>
  <c r="N1719" i="7"/>
  <c r="M1719" i="7"/>
  <c r="U1718" i="7"/>
  <c r="P1718" i="7"/>
  <c r="O1718" i="7"/>
  <c r="N1718" i="7"/>
  <c r="M1718" i="7"/>
  <c r="U1717" i="7"/>
  <c r="P1717" i="7"/>
  <c r="O1717" i="7"/>
  <c r="N1717" i="7"/>
  <c r="M1717" i="7"/>
  <c r="U1716" i="7"/>
  <c r="P1716" i="7"/>
  <c r="O1716" i="7"/>
  <c r="N1716" i="7"/>
  <c r="M1716" i="7"/>
  <c r="U1715" i="7"/>
  <c r="P1715" i="7"/>
  <c r="O1715" i="7"/>
  <c r="N1715" i="7"/>
  <c r="M1715" i="7"/>
  <c r="U1714" i="7"/>
  <c r="P1714" i="7"/>
  <c r="O1714" i="7"/>
  <c r="N1714" i="7"/>
  <c r="M1714" i="7"/>
  <c r="U1713" i="7"/>
  <c r="P1713" i="7"/>
  <c r="O1713" i="7"/>
  <c r="N1713" i="7"/>
  <c r="M1713" i="7"/>
  <c r="U1712" i="7"/>
  <c r="P1712" i="7"/>
  <c r="O1712" i="7"/>
  <c r="N1712" i="7"/>
  <c r="M1712" i="7"/>
  <c r="U1711" i="7"/>
  <c r="P1711" i="7"/>
  <c r="O1711" i="7"/>
  <c r="N1711" i="7"/>
  <c r="M1711" i="7"/>
  <c r="U1710" i="7"/>
  <c r="P1710" i="7"/>
  <c r="O1710" i="7"/>
  <c r="N1710" i="7"/>
  <c r="M1710" i="7"/>
  <c r="U1709" i="7"/>
  <c r="P1709" i="7"/>
  <c r="O1709" i="7"/>
  <c r="N1709" i="7"/>
  <c r="M1709" i="7"/>
  <c r="U1708" i="7"/>
  <c r="P1708" i="7"/>
  <c r="O1708" i="7"/>
  <c r="N1708" i="7"/>
  <c r="M1708" i="7"/>
  <c r="U1707" i="7"/>
  <c r="P1707" i="7"/>
  <c r="O1707" i="7"/>
  <c r="N1707" i="7"/>
  <c r="M1707" i="7"/>
  <c r="U1706" i="7"/>
  <c r="P1706" i="7"/>
  <c r="O1706" i="7"/>
  <c r="N1706" i="7"/>
  <c r="M1706" i="7"/>
  <c r="U1705" i="7"/>
  <c r="P1705" i="7"/>
  <c r="O1705" i="7"/>
  <c r="N1705" i="7"/>
  <c r="M1705" i="7"/>
  <c r="U1704" i="7"/>
  <c r="P1704" i="7"/>
  <c r="O1704" i="7"/>
  <c r="N1704" i="7"/>
  <c r="M1704" i="7"/>
  <c r="U1703" i="7"/>
  <c r="P1703" i="7"/>
  <c r="O1703" i="7"/>
  <c r="N1703" i="7"/>
  <c r="M1703" i="7"/>
  <c r="U1702" i="7"/>
  <c r="P1702" i="7"/>
  <c r="O1702" i="7"/>
  <c r="N1702" i="7"/>
  <c r="M1702" i="7"/>
  <c r="U1701" i="7"/>
  <c r="P1701" i="7"/>
  <c r="O1701" i="7"/>
  <c r="N1701" i="7"/>
  <c r="M1701" i="7"/>
  <c r="U1700" i="7"/>
  <c r="P1700" i="7"/>
  <c r="O1700" i="7"/>
  <c r="N1700" i="7"/>
  <c r="M1700" i="7"/>
  <c r="U1699" i="7"/>
  <c r="P1699" i="7"/>
  <c r="O1699" i="7"/>
  <c r="N1699" i="7"/>
  <c r="M1699" i="7"/>
  <c r="U1698" i="7"/>
  <c r="P1698" i="7"/>
  <c r="O1698" i="7"/>
  <c r="N1698" i="7"/>
  <c r="M1698" i="7"/>
  <c r="U1697" i="7"/>
  <c r="P1697" i="7"/>
  <c r="O1697" i="7"/>
  <c r="N1697" i="7"/>
  <c r="M1697" i="7"/>
  <c r="U1696" i="7"/>
  <c r="P1696" i="7"/>
  <c r="O1696" i="7"/>
  <c r="N1696" i="7"/>
  <c r="M1696" i="7"/>
  <c r="U1695" i="7"/>
  <c r="P1695" i="7"/>
  <c r="O1695" i="7"/>
  <c r="N1695" i="7"/>
  <c r="M1695" i="7"/>
  <c r="U1694" i="7"/>
  <c r="P1694" i="7"/>
  <c r="O1694" i="7"/>
  <c r="N1694" i="7"/>
  <c r="M1694" i="7"/>
  <c r="U1693" i="7"/>
  <c r="P1693" i="7"/>
  <c r="O1693" i="7"/>
  <c r="N1693" i="7"/>
  <c r="M1693" i="7"/>
  <c r="U1692" i="7"/>
  <c r="P1692" i="7"/>
  <c r="O1692" i="7"/>
  <c r="N1692" i="7"/>
  <c r="M1692" i="7"/>
  <c r="U1691" i="7"/>
  <c r="P1691" i="7"/>
  <c r="O1691" i="7"/>
  <c r="N1691" i="7"/>
  <c r="M1691" i="7"/>
  <c r="U1690" i="7"/>
  <c r="P1690" i="7"/>
  <c r="O1690" i="7"/>
  <c r="N1690" i="7"/>
  <c r="M1690" i="7"/>
  <c r="U1689" i="7"/>
  <c r="P1689" i="7"/>
  <c r="O1689" i="7"/>
  <c r="N1689" i="7"/>
  <c r="M1689" i="7"/>
  <c r="U1688" i="7"/>
  <c r="P1688" i="7"/>
  <c r="O1688" i="7"/>
  <c r="N1688" i="7"/>
  <c r="M1688" i="7"/>
  <c r="U1687" i="7"/>
  <c r="P1687" i="7"/>
  <c r="O1687" i="7"/>
  <c r="N1687" i="7"/>
  <c r="M1687" i="7"/>
  <c r="U1686" i="7"/>
  <c r="P1686" i="7"/>
  <c r="O1686" i="7"/>
  <c r="N1686" i="7"/>
  <c r="M1686" i="7"/>
  <c r="U1685" i="7"/>
  <c r="P1685" i="7"/>
  <c r="O1685" i="7"/>
  <c r="N1685" i="7"/>
  <c r="M1685" i="7"/>
  <c r="U1684" i="7"/>
  <c r="P1684" i="7"/>
  <c r="O1684" i="7"/>
  <c r="N1684" i="7"/>
  <c r="M1684" i="7"/>
  <c r="U1683" i="7"/>
  <c r="P1683" i="7"/>
  <c r="O1683" i="7"/>
  <c r="N1683" i="7"/>
  <c r="M1683" i="7"/>
  <c r="U1682" i="7"/>
  <c r="P1682" i="7"/>
  <c r="O1682" i="7"/>
  <c r="N1682" i="7"/>
  <c r="M1682" i="7"/>
  <c r="U1681" i="7"/>
  <c r="P1681" i="7"/>
  <c r="O1681" i="7"/>
  <c r="N1681" i="7"/>
  <c r="M1681" i="7"/>
  <c r="U1680" i="7"/>
  <c r="P1680" i="7"/>
  <c r="O1680" i="7"/>
  <c r="N1680" i="7"/>
  <c r="M1680" i="7"/>
  <c r="U1679" i="7"/>
  <c r="P1679" i="7"/>
  <c r="O1679" i="7"/>
  <c r="N1679" i="7"/>
  <c r="M1679" i="7"/>
  <c r="U1678" i="7"/>
  <c r="P1678" i="7"/>
  <c r="O1678" i="7"/>
  <c r="N1678" i="7"/>
  <c r="M1678" i="7"/>
  <c r="U1677" i="7"/>
  <c r="P1677" i="7"/>
  <c r="O1677" i="7"/>
  <c r="N1677" i="7"/>
  <c r="M1677" i="7"/>
  <c r="U1676" i="7"/>
  <c r="P1676" i="7"/>
  <c r="O1676" i="7"/>
  <c r="N1676" i="7"/>
  <c r="M1676" i="7"/>
  <c r="U1675" i="7"/>
  <c r="P1675" i="7"/>
  <c r="O1675" i="7"/>
  <c r="N1675" i="7"/>
  <c r="M1675" i="7"/>
  <c r="U1674" i="7"/>
  <c r="P1674" i="7"/>
  <c r="O1674" i="7"/>
  <c r="N1674" i="7"/>
  <c r="M1674" i="7"/>
  <c r="U1673" i="7"/>
  <c r="P1673" i="7"/>
  <c r="O1673" i="7"/>
  <c r="N1673" i="7"/>
  <c r="M1673" i="7"/>
  <c r="U1672" i="7"/>
  <c r="P1672" i="7"/>
  <c r="O1672" i="7"/>
  <c r="N1672" i="7"/>
  <c r="M1672" i="7"/>
  <c r="U1671" i="7"/>
  <c r="P1671" i="7"/>
  <c r="O1671" i="7"/>
  <c r="N1671" i="7"/>
  <c r="M1671" i="7"/>
  <c r="U1670" i="7"/>
  <c r="P1670" i="7"/>
  <c r="O1670" i="7"/>
  <c r="N1670" i="7"/>
  <c r="M1670" i="7"/>
  <c r="U1669" i="7"/>
  <c r="P1669" i="7"/>
  <c r="O1669" i="7"/>
  <c r="N1669" i="7"/>
  <c r="M1669" i="7"/>
  <c r="U1668" i="7"/>
  <c r="P1668" i="7"/>
  <c r="O1668" i="7"/>
  <c r="N1668" i="7"/>
  <c r="M1668" i="7"/>
  <c r="U1667" i="7"/>
  <c r="P1667" i="7"/>
  <c r="O1667" i="7"/>
  <c r="N1667" i="7"/>
  <c r="M1667" i="7"/>
  <c r="U1666" i="7"/>
  <c r="P1666" i="7"/>
  <c r="O1666" i="7"/>
  <c r="N1666" i="7"/>
  <c r="M1666" i="7"/>
  <c r="U1665" i="7"/>
  <c r="P1665" i="7"/>
  <c r="O1665" i="7"/>
  <c r="N1665" i="7"/>
  <c r="M1665" i="7"/>
  <c r="U1664" i="7"/>
  <c r="P1664" i="7"/>
  <c r="O1664" i="7"/>
  <c r="N1664" i="7"/>
  <c r="M1664" i="7"/>
  <c r="U1663" i="7"/>
  <c r="P1663" i="7"/>
  <c r="O1663" i="7"/>
  <c r="N1663" i="7"/>
  <c r="M1663" i="7"/>
  <c r="U1662" i="7"/>
  <c r="P1662" i="7"/>
  <c r="O1662" i="7"/>
  <c r="N1662" i="7"/>
  <c r="M1662" i="7"/>
  <c r="U1661" i="7"/>
  <c r="P1661" i="7"/>
  <c r="O1661" i="7"/>
  <c r="N1661" i="7"/>
  <c r="M1661" i="7"/>
  <c r="U1660" i="7"/>
  <c r="P1660" i="7"/>
  <c r="O1660" i="7"/>
  <c r="N1660" i="7"/>
  <c r="M1660" i="7"/>
  <c r="U1659" i="7"/>
  <c r="P1659" i="7"/>
  <c r="O1659" i="7"/>
  <c r="N1659" i="7"/>
  <c r="M1659" i="7"/>
  <c r="U1658" i="7"/>
  <c r="P1658" i="7"/>
  <c r="O1658" i="7"/>
  <c r="N1658" i="7"/>
  <c r="M1658" i="7"/>
  <c r="U1657" i="7"/>
  <c r="P1657" i="7"/>
  <c r="O1657" i="7"/>
  <c r="N1657" i="7"/>
  <c r="M1657" i="7"/>
  <c r="U1656" i="7"/>
  <c r="P1656" i="7"/>
  <c r="O1656" i="7"/>
  <c r="N1656" i="7"/>
  <c r="M1656" i="7"/>
  <c r="U1655" i="7"/>
  <c r="P1655" i="7"/>
  <c r="O1655" i="7"/>
  <c r="N1655" i="7"/>
  <c r="M1655" i="7"/>
  <c r="U1654" i="7"/>
  <c r="P1654" i="7"/>
  <c r="O1654" i="7"/>
  <c r="N1654" i="7"/>
  <c r="M1654" i="7"/>
  <c r="U1653" i="7"/>
  <c r="P1653" i="7"/>
  <c r="O1653" i="7"/>
  <c r="N1653" i="7"/>
  <c r="M1653" i="7"/>
  <c r="U1652" i="7"/>
  <c r="P1652" i="7"/>
  <c r="O1652" i="7"/>
  <c r="N1652" i="7"/>
  <c r="M1652" i="7"/>
  <c r="U1651" i="7"/>
  <c r="P1651" i="7"/>
  <c r="O1651" i="7"/>
  <c r="N1651" i="7"/>
  <c r="M1651" i="7"/>
  <c r="U1650" i="7"/>
  <c r="P1650" i="7"/>
  <c r="O1650" i="7"/>
  <c r="N1650" i="7"/>
  <c r="M1650" i="7"/>
  <c r="U1649" i="7"/>
  <c r="P1649" i="7"/>
  <c r="O1649" i="7"/>
  <c r="N1649" i="7"/>
  <c r="M1649" i="7"/>
  <c r="U1648" i="7"/>
  <c r="P1648" i="7"/>
  <c r="O1648" i="7"/>
  <c r="N1648" i="7"/>
  <c r="M1648" i="7"/>
  <c r="U1647" i="7"/>
  <c r="P1647" i="7"/>
  <c r="O1647" i="7"/>
  <c r="N1647" i="7"/>
  <c r="M1647" i="7"/>
  <c r="U1646" i="7"/>
  <c r="P1646" i="7"/>
  <c r="O1646" i="7"/>
  <c r="N1646" i="7"/>
  <c r="M1646" i="7"/>
  <c r="U1645" i="7"/>
  <c r="P1645" i="7"/>
  <c r="O1645" i="7"/>
  <c r="N1645" i="7"/>
  <c r="M1645" i="7"/>
  <c r="U1644" i="7"/>
  <c r="P1644" i="7"/>
  <c r="O1644" i="7"/>
  <c r="N1644" i="7"/>
  <c r="M1644" i="7"/>
  <c r="U1643" i="7"/>
  <c r="P1643" i="7"/>
  <c r="O1643" i="7"/>
  <c r="N1643" i="7"/>
  <c r="M1643" i="7"/>
  <c r="U1642" i="7"/>
  <c r="P1642" i="7"/>
  <c r="O1642" i="7"/>
  <c r="N1642" i="7"/>
  <c r="M1642" i="7"/>
  <c r="U1641" i="7"/>
  <c r="P1641" i="7"/>
  <c r="O1641" i="7"/>
  <c r="N1641" i="7"/>
  <c r="M1641" i="7"/>
  <c r="U1640" i="7"/>
  <c r="P1640" i="7"/>
  <c r="O1640" i="7"/>
  <c r="N1640" i="7"/>
  <c r="M1640" i="7"/>
  <c r="U1639" i="7"/>
  <c r="P1639" i="7"/>
  <c r="O1639" i="7"/>
  <c r="N1639" i="7"/>
  <c r="M1639" i="7"/>
  <c r="U1638" i="7"/>
  <c r="P1638" i="7"/>
  <c r="O1638" i="7"/>
  <c r="N1638" i="7"/>
  <c r="M1638" i="7"/>
  <c r="U1637" i="7"/>
  <c r="P1637" i="7"/>
  <c r="O1637" i="7"/>
  <c r="N1637" i="7"/>
  <c r="M1637" i="7"/>
  <c r="U1636" i="7"/>
  <c r="P1636" i="7"/>
  <c r="O1636" i="7"/>
  <c r="N1636" i="7"/>
  <c r="M1636" i="7"/>
  <c r="U1635" i="7"/>
  <c r="P1635" i="7"/>
  <c r="O1635" i="7"/>
  <c r="N1635" i="7"/>
  <c r="M1635" i="7"/>
  <c r="U1634" i="7"/>
  <c r="P1634" i="7"/>
  <c r="O1634" i="7"/>
  <c r="N1634" i="7"/>
  <c r="M1634" i="7"/>
  <c r="U1633" i="7"/>
  <c r="P1633" i="7"/>
  <c r="O1633" i="7"/>
  <c r="N1633" i="7"/>
  <c r="M1633" i="7"/>
  <c r="U1632" i="7"/>
  <c r="P1632" i="7"/>
  <c r="O1632" i="7"/>
  <c r="N1632" i="7"/>
  <c r="M1632" i="7"/>
  <c r="U1631" i="7"/>
  <c r="P1631" i="7"/>
  <c r="O1631" i="7"/>
  <c r="N1631" i="7"/>
  <c r="M1631" i="7"/>
  <c r="U1630" i="7"/>
  <c r="P1630" i="7"/>
  <c r="O1630" i="7"/>
  <c r="N1630" i="7"/>
  <c r="M1630" i="7"/>
  <c r="U1629" i="7"/>
  <c r="P1629" i="7"/>
  <c r="O1629" i="7"/>
  <c r="N1629" i="7"/>
  <c r="M1629" i="7"/>
  <c r="U1628" i="7"/>
  <c r="P1628" i="7"/>
  <c r="O1628" i="7"/>
  <c r="N1628" i="7"/>
  <c r="M1628" i="7"/>
  <c r="U1627" i="7"/>
  <c r="P1627" i="7"/>
  <c r="O1627" i="7"/>
  <c r="N1627" i="7"/>
  <c r="M1627" i="7"/>
  <c r="U1626" i="7"/>
  <c r="P1626" i="7"/>
  <c r="O1626" i="7"/>
  <c r="N1626" i="7"/>
  <c r="M1626" i="7"/>
  <c r="U1625" i="7"/>
  <c r="P1625" i="7"/>
  <c r="O1625" i="7"/>
  <c r="N1625" i="7"/>
  <c r="M1625" i="7"/>
  <c r="U1624" i="7"/>
  <c r="P1624" i="7"/>
  <c r="O1624" i="7"/>
  <c r="N1624" i="7"/>
  <c r="M1624" i="7"/>
  <c r="U1623" i="7"/>
  <c r="P1623" i="7"/>
  <c r="O1623" i="7"/>
  <c r="N1623" i="7"/>
  <c r="M1623" i="7"/>
  <c r="U1622" i="7"/>
  <c r="P1622" i="7"/>
  <c r="O1622" i="7"/>
  <c r="N1622" i="7"/>
  <c r="M1622" i="7"/>
  <c r="U1621" i="7"/>
  <c r="P1621" i="7"/>
  <c r="O1621" i="7"/>
  <c r="N1621" i="7"/>
  <c r="M1621" i="7"/>
  <c r="U1620" i="7"/>
  <c r="P1620" i="7"/>
  <c r="O1620" i="7"/>
  <c r="N1620" i="7"/>
  <c r="M1620" i="7"/>
  <c r="U1619" i="7"/>
  <c r="P1619" i="7"/>
  <c r="O1619" i="7"/>
  <c r="N1619" i="7"/>
  <c r="M1619" i="7"/>
  <c r="U1618" i="7"/>
  <c r="P1618" i="7"/>
  <c r="O1618" i="7"/>
  <c r="N1618" i="7"/>
  <c r="M1618" i="7"/>
  <c r="U1617" i="7"/>
  <c r="P1617" i="7"/>
  <c r="O1617" i="7"/>
  <c r="N1617" i="7"/>
  <c r="M1617" i="7"/>
  <c r="U1616" i="7"/>
  <c r="P1616" i="7"/>
  <c r="O1616" i="7"/>
  <c r="N1616" i="7"/>
  <c r="M1616" i="7"/>
  <c r="U1615" i="7"/>
  <c r="P1615" i="7"/>
  <c r="O1615" i="7"/>
  <c r="N1615" i="7"/>
  <c r="M1615" i="7"/>
  <c r="U1614" i="7"/>
  <c r="P1614" i="7"/>
  <c r="O1614" i="7"/>
  <c r="N1614" i="7"/>
  <c r="M1614" i="7"/>
  <c r="U1613" i="7"/>
  <c r="P1613" i="7"/>
  <c r="O1613" i="7"/>
  <c r="N1613" i="7"/>
  <c r="M1613" i="7"/>
  <c r="U1612" i="7"/>
  <c r="P1612" i="7"/>
  <c r="O1612" i="7"/>
  <c r="N1612" i="7"/>
  <c r="M1612" i="7"/>
  <c r="U1611" i="7"/>
  <c r="P1611" i="7"/>
  <c r="O1611" i="7"/>
  <c r="N1611" i="7"/>
  <c r="M1611" i="7"/>
  <c r="U1610" i="7"/>
  <c r="P1610" i="7"/>
  <c r="O1610" i="7"/>
  <c r="N1610" i="7"/>
  <c r="M1610" i="7"/>
  <c r="U1609" i="7"/>
  <c r="P1609" i="7"/>
  <c r="O1609" i="7"/>
  <c r="N1609" i="7"/>
  <c r="M1609" i="7"/>
  <c r="U1608" i="7"/>
  <c r="P1608" i="7"/>
  <c r="O1608" i="7"/>
  <c r="N1608" i="7"/>
  <c r="M1608" i="7"/>
  <c r="U1607" i="7"/>
  <c r="P1607" i="7"/>
  <c r="O1607" i="7"/>
  <c r="N1607" i="7"/>
  <c r="M1607" i="7"/>
  <c r="U1606" i="7"/>
  <c r="P1606" i="7"/>
  <c r="O1606" i="7"/>
  <c r="N1606" i="7"/>
  <c r="M1606" i="7"/>
  <c r="U1605" i="7"/>
  <c r="P1605" i="7"/>
  <c r="O1605" i="7"/>
  <c r="N1605" i="7"/>
  <c r="M1605" i="7"/>
  <c r="U1604" i="7"/>
  <c r="P1604" i="7"/>
  <c r="O1604" i="7"/>
  <c r="N1604" i="7"/>
  <c r="M1604" i="7"/>
  <c r="U1603" i="7"/>
  <c r="P1603" i="7"/>
  <c r="O1603" i="7"/>
  <c r="N1603" i="7"/>
  <c r="M1603" i="7"/>
  <c r="U1602" i="7"/>
  <c r="P1602" i="7"/>
  <c r="O1602" i="7"/>
  <c r="N1602" i="7"/>
  <c r="M1602" i="7"/>
  <c r="U1601" i="7"/>
  <c r="P1601" i="7"/>
  <c r="O1601" i="7"/>
  <c r="N1601" i="7"/>
  <c r="M1601" i="7"/>
  <c r="U1600" i="7"/>
  <c r="P1600" i="7"/>
  <c r="O1600" i="7"/>
  <c r="N1600" i="7"/>
  <c r="M1600" i="7"/>
  <c r="U1599" i="7"/>
  <c r="P1599" i="7"/>
  <c r="O1599" i="7"/>
  <c r="N1599" i="7"/>
  <c r="M1599" i="7"/>
  <c r="U1598" i="7"/>
  <c r="P1598" i="7"/>
  <c r="O1598" i="7"/>
  <c r="N1598" i="7"/>
  <c r="M1598" i="7"/>
  <c r="U1597" i="7"/>
  <c r="P1597" i="7"/>
  <c r="O1597" i="7"/>
  <c r="N1597" i="7"/>
  <c r="M1597" i="7"/>
  <c r="U1596" i="7"/>
  <c r="P1596" i="7"/>
  <c r="O1596" i="7"/>
  <c r="N1596" i="7"/>
  <c r="M1596" i="7"/>
  <c r="U1595" i="7"/>
  <c r="P1595" i="7"/>
  <c r="O1595" i="7"/>
  <c r="N1595" i="7"/>
  <c r="M1595" i="7"/>
  <c r="U1594" i="7"/>
  <c r="P1594" i="7"/>
  <c r="O1594" i="7"/>
  <c r="N1594" i="7"/>
  <c r="M1594" i="7"/>
  <c r="U1593" i="7"/>
  <c r="P1593" i="7"/>
  <c r="O1593" i="7"/>
  <c r="N1593" i="7"/>
  <c r="M1593" i="7"/>
  <c r="U1592" i="7"/>
  <c r="P1592" i="7"/>
  <c r="O1592" i="7"/>
  <c r="N1592" i="7"/>
  <c r="M1592" i="7"/>
  <c r="U1591" i="7"/>
  <c r="P1591" i="7"/>
  <c r="O1591" i="7"/>
  <c r="N1591" i="7"/>
  <c r="M1591" i="7"/>
  <c r="U1590" i="7"/>
  <c r="P1590" i="7"/>
  <c r="O1590" i="7"/>
  <c r="N1590" i="7"/>
  <c r="M1590" i="7"/>
  <c r="U1589" i="7"/>
  <c r="P1589" i="7"/>
  <c r="O1589" i="7"/>
  <c r="N1589" i="7"/>
  <c r="M1589" i="7"/>
  <c r="U1588" i="7"/>
  <c r="P1588" i="7"/>
  <c r="O1588" i="7"/>
  <c r="N1588" i="7"/>
  <c r="M1588" i="7"/>
  <c r="U1587" i="7"/>
  <c r="P1587" i="7"/>
  <c r="O1587" i="7"/>
  <c r="N1587" i="7"/>
  <c r="M1587" i="7"/>
  <c r="U1586" i="7"/>
  <c r="P1586" i="7"/>
  <c r="O1586" i="7"/>
  <c r="N1586" i="7"/>
  <c r="M1586" i="7"/>
  <c r="U1585" i="7"/>
  <c r="P1585" i="7"/>
  <c r="O1585" i="7"/>
  <c r="N1585" i="7"/>
  <c r="M1585" i="7"/>
  <c r="U1584" i="7"/>
  <c r="P1584" i="7"/>
  <c r="O1584" i="7"/>
  <c r="N1584" i="7"/>
  <c r="M1584" i="7"/>
  <c r="U1583" i="7"/>
  <c r="P1583" i="7"/>
  <c r="O1583" i="7"/>
  <c r="N1583" i="7"/>
  <c r="M1583" i="7"/>
  <c r="U1582" i="7"/>
  <c r="P1582" i="7"/>
  <c r="O1582" i="7"/>
  <c r="N1582" i="7"/>
  <c r="M1582" i="7"/>
  <c r="U1581" i="7"/>
  <c r="P1581" i="7"/>
  <c r="O1581" i="7"/>
  <c r="N1581" i="7"/>
  <c r="M1581" i="7"/>
  <c r="U1580" i="7"/>
  <c r="P1580" i="7"/>
  <c r="O1580" i="7"/>
  <c r="N1580" i="7"/>
  <c r="M1580" i="7"/>
  <c r="U1579" i="7"/>
  <c r="P1579" i="7"/>
  <c r="O1579" i="7"/>
  <c r="N1579" i="7"/>
  <c r="M1579" i="7"/>
  <c r="U1578" i="7"/>
  <c r="P1578" i="7"/>
  <c r="O1578" i="7"/>
  <c r="N1578" i="7"/>
  <c r="M1578" i="7"/>
  <c r="U1577" i="7"/>
  <c r="P1577" i="7"/>
  <c r="O1577" i="7"/>
  <c r="N1577" i="7"/>
  <c r="M1577" i="7"/>
  <c r="U1576" i="7"/>
  <c r="P1576" i="7"/>
  <c r="O1576" i="7"/>
  <c r="N1576" i="7"/>
  <c r="M1576" i="7"/>
  <c r="U1575" i="7"/>
  <c r="P1575" i="7"/>
  <c r="O1575" i="7"/>
  <c r="N1575" i="7"/>
  <c r="M1575" i="7"/>
  <c r="U1574" i="7"/>
  <c r="P1574" i="7"/>
  <c r="O1574" i="7"/>
  <c r="N1574" i="7"/>
  <c r="M1574" i="7"/>
  <c r="U1573" i="7"/>
  <c r="P1573" i="7"/>
  <c r="O1573" i="7"/>
  <c r="N1573" i="7"/>
  <c r="M1573" i="7"/>
  <c r="U1572" i="7"/>
  <c r="P1572" i="7"/>
  <c r="O1572" i="7"/>
  <c r="N1572" i="7"/>
  <c r="M1572" i="7"/>
  <c r="U1571" i="7"/>
  <c r="P1571" i="7"/>
  <c r="O1571" i="7"/>
  <c r="N1571" i="7"/>
  <c r="M1571" i="7"/>
  <c r="U1570" i="7"/>
  <c r="P1570" i="7"/>
  <c r="O1570" i="7"/>
  <c r="N1570" i="7"/>
  <c r="M1570" i="7"/>
  <c r="U1569" i="7"/>
  <c r="P1569" i="7"/>
  <c r="O1569" i="7"/>
  <c r="N1569" i="7"/>
  <c r="M1569" i="7"/>
  <c r="U1568" i="7"/>
  <c r="P1568" i="7"/>
  <c r="O1568" i="7"/>
  <c r="N1568" i="7"/>
  <c r="M1568" i="7"/>
  <c r="U1567" i="7"/>
  <c r="P1567" i="7"/>
  <c r="O1567" i="7"/>
  <c r="N1567" i="7"/>
  <c r="M1567" i="7"/>
  <c r="U1566" i="7"/>
  <c r="P1566" i="7"/>
  <c r="O1566" i="7"/>
  <c r="N1566" i="7"/>
  <c r="M1566" i="7"/>
  <c r="U1565" i="7"/>
  <c r="P1565" i="7"/>
  <c r="O1565" i="7"/>
  <c r="N1565" i="7"/>
  <c r="M1565" i="7"/>
  <c r="U1564" i="7"/>
  <c r="P1564" i="7"/>
  <c r="O1564" i="7"/>
  <c r="N1564" i="7"/>
  <c r="M1564" i="7"/>
  <c r="U1563" i="7"/>
  <c r="P1563" i="7"/>
  <c r="O1563" i="7"/>
  <c r="N1563" i="7"/>
  <c r="M1563" i="7"/>
  <c r="U1562" i="7"/>
  <c r="P1562" i="7"/>
  <c r="O1562" i="7"/>
  <c r="N1562" i="7"/>
  <c r="M1562" i="7"/>
  <c r="U1561" i="7"/>
  <c r="P1561" i="7"/>
  <c r="O1561" i="7"/>
  <c r="N1561" i="7"/>
  <c r="M1561" i="7"/>
  <c r="U1560" i="7"/>
  <c r="P1560" i="7"/>
  <c r="O1560" i="7"/>
  <c r="N1560" i="7"/>
  <c r="M1560" i="7"/>
  <c r="U1559" i="7"/>
  <c r="P1559" i="7"/>
  <c r="O1559" i="7"/>
  <c r="N1559" i="7"/>
  <c r="M1559" i="7"/>
  <c r="U1558" i="7"/>
  <c r="P1558" i="7"/>
  <c r="O1558" i="7"/>
  <c r="N1558" i="7"/>
  <c r="M1558" i="7"/>
  <c r="U1557" i="7"/>
  <c r="P1557" i="7"/>
  <c r="O1557" i="7"/>
  <c r="N1557" i="7"/>
  <c r="M1557" i="7"/>
  <c r="U1556" i="7"/>
  <c r="P1556" i="7"/>
  <c r="O1556" i="7"/>
  <c r="N1556" i="7"/>
  <c r="M1556" i="7"/>
  <c r="U1555" i="7"/>
  <c r="P1555" i="7"/>
  <c r="O1555" i="7"/>
  <c r="N1555" i="7"/>
  <c r="M1555" i="7"/>
  <c r="U1554" i="7"/>
  <c r="P1554" i="7"/>
  <c r="O1554" i="7"/>
  <c r="N1554" i="7"/>
  <c r="M1554" i="7"/>
  <c r="U1553" i="7"/>
  <c r="P1553" i="7"/>
  <c r="O1553" i="7"/>
  <c r="N1553" i="7"/>
  <c r="M1553" i="7"/>
  <c r="U1552" i="7"/>
  <c r="P1552" i="7"/>
  <c r="O1552" i="7"/>
  <c r="N1552" i="7"/>
  <c r="M1552" i="7"/>
  <c r="U1551" i="7"/>
  <c r="P1551" i="7"/>
  <c r="O1551" i="7"/>
  <c r="N1551" i="7"/>
  <c r="M1551" i="7"/>
  <c r="U1550" i="7"/>
  <c r="P1550" i="7"/>
  <c r="O1550" i="7"/>
  <c r="N1550" i="7"/>
  <c r="M1550" i="7"/>
  <c r="U1549" i="7"/>
  <c r="P1549" i="7"/>
  <c r="O1549" i="7"/>
  <c r="N1549" i="7"/>
  <c r="M1549" i="7"/>
  <c r="U1548" i="7"/>
  <c r="P1548" i="7"/>
  <c r="O1548" i="7"/>
  <c r="N1548" i="7"/>
  <c r="M1548" i="7"/>
  <c r="U1547" i="7"/>
  <c r="P1547" i="7"/>
  <c r="O1547" i="7"/>
  <c r="N1547" i="7"/>
  <c r="M1547" i="7"/>
  <c r="U1546" i="7"/>
  <c r="P1546" i="7"/>
  <c r="O1546" i="7"/>
  <c r="N1546" i="7"/>
  <c r="M1546" i="7"/>
  <c r="U1545" i="7"/>
  <c r="P1545" i="7"/>
  <c r="O1545" i="7"/>
  <c r="N1545" i="7"/>
  <c r="M1545" i="7"/>
  <c r="U1544" i="7"/>
  <c r="P1544" i="7"/>
  <c r="O1544" i="7"/>
  <c r="N1544" i="7"/>
  <c r="M1544" i="7"/>
  <c r="U1543" i="7"/>
  <c r="P1543" i="7"/>
  <c r="O1543" i="7"/>
  <c r="N1543" i="7"/>
  <c r="M1543" i="7"/>
  <c r="U1542" i="7"/>
  <c r="P1542" i="7"/>
  <c r="O1542" i="7"/>
  <c r="N1542" i="7"/>
  <c r="M1542" i="7"/>
  <c r="U1541" i="7"/>
  <c r="P1541" i="7"/>
  <c r="O1541" i="7"/>
  <c r="N1541" i="7"/>
  <c r="M1541" i="7"/>
  <c r="U1540" i="7"/>
  <c r="P1540" i="7"/>
  <c r="O1540" i="7"/>
  <c r="N1540" i="7"/>
  <c r="M1540" i="7"/>
  <c r="U1539" i="7"/>
  <c r="P1539" i="7"/>
  <c r="O1539" i="7"/>
  <c r="N1539" i="7"/>
  <c r="M1539" i="7"/>
  <c r="U1538" i="7"/>
  <c r="P1538" i="7"/>
  <c r="O1538" i="7"/>
  <c r="N1538" i="7"/>
  <c r="M1538" i="7"/>
  <c r="U1537" i="7"/>
  <c r="P1537" i="7"/>
  <c r="O1537" i="7"/>
  <c r="N1537" i="7"/>
  <c r="M1537" i="7"/>
  <c r="U1536" i="7"/>
  <c r="P1536" i="7"/>
  <c r="O1536" i="7"/>
  <c r="N1536" i="7"/>
  <c r="M1536" i="7"/>
  <c r="U1535" i="7"/>
  <c r="P1535" i="7"/>
  <c r="O1535" i="7"/>
  <c r="N1535" i="7"/>
  <c r="M1535" i="7"/>
  <c r="U1534" i="7"/>
  <c r="P1534" i="7"/>
  <c r="O1534" i="7"/>
  <c r="N1534" i="7"/>
  <c r="M1534" i="7"/>
  <c r="U1533" i="7"/>
  <c r="P1533" i="7"/>
  <c r="O1533" i="7"/>
  <c r="N1533" i="7"/>
  <c r="M1533" i="7"/>
  <c r="U1532" i="7"/>
  <c r="P1532" i="7"/>
  <c r="O1532" i="7"/>
  <c r="N1532" i="7"/>
  <c r="M1532" i="7"/>
  <c r="U1531" i="7"/>
  <c r="P1531" i="7"/>
  <c r="O1531" i="7"/>
  <c r="N1531" i="7"/>
  <c r="M1531" i="7"/>
  <c r="U1530" i="7"/>
  <c r="P1530" i="7"/>
  <c r="O1530" i="7"/>
  <c r="N1530" i="7"/>
  <c r="M1530" i="7"/>
  <c r="U1529" i="7"/>
  <c r="P1529" i="7"/>
  <c r="O1529" i="7"/>
  <c r="N1529" i="7"/>
  <c r="M1529" i="7"/>
  <c r="U1528" i="7"/>
  <c r="P1528" i="7"/>
  <c r="O1528" i="7"/>
  <c r="N1528" i="7"/>
  <c r="M1528" i="7"/>
  <c r="U1527" i="7"/>
  <c r="P1527" i="7"/>
  <c r="O1527" i="7"/>
  <c r="N1527" i="7"/>
  <c r="M1527" i="7"/>
  <c r="U1526" i="7"/>
  <c r="P1526" i="7"/>
  <c r="O1526" i="7"/>
  <c r="N1526" i="7"/>
  <c r="M1526" i="7"/>
  <c r="U1525" i="7"/>
  <c r="P1525" i="7"/>
  <c r="O1525" i="7"/>
  <c r="N1525" i="7"/>
  <c r="M1525" i="7"/>
  <c r="U1524" i="7"/>
  <c r="P1524" i="7"/>
  <c r="O1524" i="7"/>
  <c r="N1524" i="7"/>
  <c r="M1524" i="7"/>
  <c r="U1523" i="7"/>
  <c r="P1523" i="7"/>
  <c r="O1523" i="7"/>
  <c r="N1523" i="7"/>
  <c r="M1523" i="7"/>
  <c r="U1522" i="7"/>
  <c r="P1522" i="7"/>
  <c r="O1522" i="7"/>
  <c r="N1522" i="7"/>
  <c r="M1522" i="7"/>
  <c r="U1521" i="7"/>
  <c r="P1521" i="7"/>
  <c r="O1521" i="7"/>
  <c r="N1521" i="7"/>
  <c r="M1521" i="7"/>
  <c r="U1520" i="7"/>
  <c r="P1520" i="7"/>
  <c r="O1520" i="7"/>
  <c r="N1520" i="7"/>
  <c r="M1520" i="7"/>
  <c r="U1519" i="7"/>
  <c r="P1519" i="7"/>
  <c r="O1519" i="7"/>
  <c r="N1519" i="7"/>
  <c r="M1519" i="7"/>
  <c r="U1518" i="7"/>
  <c r="P1518" i="7"/>
  <c r="O1518" i="7"/>
  <c r="N1518" i="7"/>
  <c r="M1518" i="7"/>
  <c r="U1517" i="7"/>
  <c r="P1517" i="7"/>
  <c r="O1517" i="7"/>
  <c r="N1517" i="7"/>
  <c r="M1517" i="7"/>
  <c r="U1516" i="7"/>
  <c r="P1516" i="7"/>
  <c r="O1516" i="7"/>
  <c r="N1516" i="7"/>
  <c r="M1516" i="7"/>
  <c r="U1515" i="7"/>
  <c r="P1515" i="7"/>
  <c r="O1515" i="7"/>
  <c r="N1515" i="7"/>
  <c r="M1515" i="7"/>
  <c r="U1514" i="7"/>
  <c r="P1514" i="7"/>
  <c r="O1514" i="7"/>
  <c r="N1514" i="7"/>
  <c r="M1514" i="7"/>
  <c r="U1513" i="7"/>
  <c r="P1513" i="7"/>
  <c r="O1513" i="7"/>
  <c r="N1513" i="7"/>
  <c r="M1513" i="7"/>
  <c r="U1512" i="7"/>
  <c r="P1512" i="7"/>
  <c r="O1512" i="7"/>
  <c r="N1512" i="7"/>
  <c r="M1512" i="7"/>
  <c r="U1511" i="7"/>
  <c r="P1511" i="7"/>
  <c r="O1511" i="7"/>
  <c r="N1511" i="7"/>
  <c r="M1511" i="7"/>
  <c r="U1510" i="7"/>
  <c r="P1510" i="7"/>
  <c r="O1510" i="7"/>
  <c r="N1510" i="7"/>
  <c r="M1510" i="7"/>
  <c r="U1509" i="7"/>
  <c r="P1509" i="7"/>
  <c r="O1509" i="7"/>
  <c r="N1509" i="7"/>
  <c r="M1509" i="7"/>
  <c r="U1508" i="7"/>
  <c r="P1508" i="7"/>
  <c r="O1508" i="7"/>
  <c r="N1508" i="7"/>
  <c r="M1508" i="7"/>
  <c r="U1507" i="7"/>
  <c r="P1507" i="7"/>
  <c r="O1507" i="7"/>
  <c r="N1507" i="7"/>
  <c r="M1507" i="7"/>
  <c r="U1506" i="7"/>
  <c r="P1506" i="7"/>
  <c r="O1506" i="7"/>
  <c r="N1506" i="7"/>
  <c r="M1506" i="7"/>
  <c r="U1505" i="7"/>
  <c r="P1505" i="7"/>
  <c r="O1505" i="7"/>
  <c r="N1505" i="7"/>
  <c r="M1505" i="7"/>
  <c r="U1504" i="7"/>
  <c r="P1504" i="7"/>
  <c r="O1504" i="7"/>
  <c r="N1504" i="7"/>
  <c r="M1504" i="7"/>
  <c r="U1503" i="7"/>
  <c r="P1503" i="7"/>
  <c r="O1503" i="7"/>
  <c r="N1503" i="7"/>
  <c r="M1503" i="7"/>
  <c r="U1502" i="7"/>
  <c r="P1502" i="7"/>
  <c r="O1502" i="7"/>
  <c r="N1502" i="7"/>
  <c r="M1502" i="7"/>
  <c r="U1501" i="7"/>
  <c r="P1501" i="7"/>
  <c r="O1501" i="7"/>
  <c r="N1501" i="7"/>
  <c r="M1501" i="7"/>
  <c r="U1500" i="7"/>
  <c r="P1500" i="7"/>
  <c r="O1500" i="7"/>
  <c r="N1500" i="7"/>
  <c r="M1500" i="7"/>
  <c r="U1499" i="7"/>
  <c r="P1499" i="7"/>
  <c r="O1499" i="7"/>
  <c r="N1499" i="7"/>
  <c r="M1499" i="7"/>
  <c r="U1498" i="7"/>
  <c r="P1498" i="7"/>
  <c r="O1498" i="7"/>
  <c r="N1498" i="7"/>
  <c r="M1498" i="7"/>
  <c r="U1497" i="7"/>
  <c r="P1497" i="7"/>
  <c r="O1497" i="7"/>
  <c r="N1497" i="7"/>
  <c r="M1497" i="7"/>
  <c r="U1496" i="7"/>
  <c r="P1496" i="7"/>
  <c r="O1496" i="7"/>
  <c r="N1496" i="7"/>
  <c r="M1496" i="7"/>
  <c r="U1495" i="7"/>
  <c r="P1495" i="7"/>
  <c r="O1495" i="7"/>
  <c r="N1495" i="7"/>
  <c r="M1495" i="7"/>
  <c r="U1494" i="7"/>
  <c r="P1494" i="7"/>
  <c r="O1494" i="7"/>
  <c r="N1494" i="7"/>
  <c r="M1494" i="7"/>
  <c r="U1493" i="7"/>
  <c r="P1493" i="7"/>
  <c r="O1493" i="7"/>
  <c r="N1493" i="7"/>
  <c r="M1493" i="7"/>
  <c r="U1492" i="7"/>
  <c r="P1492" i="7"/>
  <c r="O1492" i="7"/>
  <c r="N1492" i="7"/>
  <c r="M1492" i="7"/>
  <c r="U1491" i="7"/>
  <c r="P1491" i="7"/>
  <c r="O1491" i="7"/>
  <c r="N1491" i="7"/>
  <c r="M1491" i="7"/>
  <c r="U1490" i="7"/>
  <c r="P1490" i="7"/>
  <c r="O1490" i="7"/>
  <c r="N1490" i="7"/>
  <c r="M1490" i="7"/>
  <c r="U1489" i="7"/>
  <c r="P1489" i="7"/>
  <c r="O1489" i="7"/>
  <c r="N1489" i="7"/>
  <c r="M1489" i="7"/>
  <c r="U1488" i="7"/>
  <c r="P1488" i="7"/>
  <c r="O1488" i="7"/>
  <c r="N1488" i="7"/>
  <c r="M1488" i="7"/>
  <c r="U1487" i="7"/>
  <c r="P1487" i="7"/>
  <c r="O1487" i="7"/>
  <c r="N1487" i="7"/>
  <c r="M1487" i="7"/>
  <c r="U1486" i="7"/>
  <c r="P1486" i="7"/>
  <c r="O1486" i="7"/>
  <c r="N1486" i="7"/>
  <c r="M1486" i="7"/>
  <c r="U1485" i="7"/>
  <c r="P1485" i="7"/>
  <c r="O1485" i="7"/>
  <c r="N1485" i="7"/>
  <c r="M1485" i="7"/>
  <c r="U1484" i="7"/>
  <c r="P1484" i="7"/>
  <c r="O1484" i="7"/>
  <c r="N1484" i="7"/>
  <c r="M1484" i="7"/>
  <c r="U1483" i="7"/>
  <c r="P1483" i="7"/>
  <c r="O1483" i="7"/>
  <c r="N1483" i="7"/>
  <c r="M1483" i="7"/>
  <c r="U1482" i="7"/>
  <c r="P1482" i="7"/>
  <c r="O1482" i="7"/>
  <c r="N1482" i="7"/>
  <c r="M1482" i="7"/>
  <c r="U1481" i="7"/>
  <c r="P1481" i="7"/>
  <c r="O1481" i="7"/>
  <c r="N1481" i="7"/>
  <c r="M1481" i="7"/>
  <c r="U1480" i="7"/>
  <c r="P1480" i="7"/>
  <c r="O1480" i="7"/>
  <c r="N1480" i="7"/>
  <c r="M1480" i="7"/>
  <c r="U1479" i="7"/>
  <c r="P1479" i="7"/>
  <c r="O1479" i="7"/>
  <c r="N1479" i="7"/>
  <c r="M1479" i="7"/>
  <c r="U1478" i="7"/>
  <c r="P1478" i="7"/>
  <c r="O1478" i="7"/>
  <c r="N1478" i="7"/>
  <c r="M1478" i="7"/>
  <c r="U1477" i="7"/>
  <c r="P1477" i="7"/>
  <c r="O1477" i="7"/>
  <c r="N1477" i="7"/>
  <c r="M1477" i="7"/>
  <c r="U1476" i="7"/>
  <c r="P1476" i="7"/>
  <c r="O1476" i="7"/>
  <c r="N1476" i="7"/>
  <c r="M1476" i="7"/>
  <c r="U1475" i="7"/>
  <c r="P1475" i="7"/>
  <c r="O1475" i="7"/>
  <c r="N1475" i="7"/>
  <c r="M1475" i="7"/>
  <c r="U1474" i="7"/>
  <c r="P1474" i="7"/>
  <c r="O1474" i="7"/>
  <c r="N1474" i="7"/>
  <c r="M1474" i="7"/>
  <c r="U1473" i="7"/>
  <c r="P1473" i="7"/>
  <c r="O1473" i="7"/>
  <c r="N1473" i="7"/>
  <c r="M1473" i="7"/>
  <c r="U1472" i="7"/>
  <c r="P1472" i="7"/>
  <c r="O1472" i="7"/>
  <c r="N1472" i="7"/>
  <c r="M1472" i="7"/>
  <c r="U1471" i="7"/>
  <c r="P1471" i="7"/>
  <c r="O1471" i="7"/>
  <c r="N1471" i="7"/>
  <c r="M1471" i="7"/>
  <c r="U1470" i="7"/>
  <c r="P1470" i="7"/>
  <c r="O1470" i="7"/>
  <c r="N1470" i="7"/>
  <c r="M1470" i="7"/>
  <c r="U1469" i="7"/>
  <c r="P1469" i="7"/>
  <c r="O1469" i="7"/>
  <c r="N1469" i="7"/>
  <c r="M1469" i="7"/>
  <c r="U1468" i="7"/>
  <c r="P1468" i="7"/>
  <c r="O1468" i="7"/>
  <c r="N1468" i="7"/>
  <c r="M1468" i="7"/>
  <c r="U1467" i="7"/>
  <c r="P1467" i="7"/>
  <c r="O1467" i="7"/>
  <c r="N1467" i="7"/>
  <c r="M1467" i="7"/>
  <c r="U1466" i="7"/>
  <c r="P1466" i="7"/>
  <c r="O1466" i="7"/>
  <c r="N1466" i="7"/>
  <c r="M1466" i="7"/>
  <c r="U1465" i="7"/>
  <c r="P1465" i="7"/>
  <c r="O1465" i="7"/>
  <c r="N1465" i="7"/>
  <c r="M1465" i="7"/>
  <c r="U1464" i="7"/>
  <c r="P1464" i="7"/>
  <c r="O1464" i="7"/>
  <c r="N1464" i="7"/>
  <c r="M1464" i="7"/>
  <c r="U1463" i="7"/>
  <c r="P1463" i="7"/>
  <c r="O1463" i="7"/>
  <c r="N1463" i="7"/>
  <c r="M1463" i="7"/>
  <c r="U1462" i="7"/>
  <c r="P1462" i="7"/>
  <c r="O1462" i="7"/>
  <c r="N1462" i="7"/>
  <c r="M1462" i="7"/>
  <c r="U1461" i="7"/>
  <c r="P1461" i="7"/>
  <c r="O1461" i="7"/>
  <c r="N1461" i="7"/>
  <c r="M1461" i="7"/>
  <c r="U1460" i="7"/>
  <c r="P1460" i="7"/>
  <c r="O1460" i="7"/>
  <c r="N1460" i="7"/>
  <c r="M1460" i="7"/>
  <c r="U1459" i="7"/>
  <c r="P1459" i="7"/>
  <c r="O1459" i="7"/>
  <c r="N1459" i="7"/>
  <c r="M1459" i="7"/>
  <c r="U1458" i="7"/>
  <c r="P1458" i="7"/>
  <c r="O1458" i="7"/>
  <c r="N1458" i="7"/>
  <c r="M1458" i="7"/>
  <c r="U1457" i="7"/>
  <c r="P1457" i="7"/>
  <c r="O1457" i="7"/>
  <c r="N1457" i="7"/>
  <c r="M1457" i="7"/>
  <c r="U1456" i="7"/>
  <c r="P1456" i="7"/>
  <c r="O1456" i="7"/>
  <c r="N1456" i="7"/>
  <c r="M1456" i="7"/>
  <c r="U1455" i="7"/>
  <c r="P1455" i="7"/>
  <c r="O1455" i="7"/>
  <c r="N1455" i="7"/>
  <c r="M1455" i="7"/>
  <c r="U1454" i="7"/>
  <c r="P1454" i="7"/>
  <c r="O1454" i="7"/>
  <c r="N1454" i="7"/>
  <c r="M1454" i="7"/>
  <c r="U1453" i="7"/>
  <c r="P1453" i="7"/>
  <c r="O1453" i="7"/>
  <c r="N1453" i="7"/>
  <c r="M1453" i="7"/>
  <c r="U1452" i="7"/>
  <c r="P1452" i="7"/>
  <c r="O1452" i="7"/>
  <c r="N1452" i="7"/>
  <c r="M1452" i="7"/>
  <c r="U1451" i="7"/>
  <c r="P1451" i="7"/>
  <c r="O1451" i="7"/>
  <c r="N1451" i="7"/>
  <c r="M1451" i="7"/>
  <c r="U1450" i="7"/>
  <c r="P1450" i="7"/>
  <c r="O1450" i="7"/>
  <c r="N1450" i="7"/>
  <c r="M1450" i="7"/>
  <c r="U1449" i="7"/>
  <c r="P1449" i="7"/>
  <c r="O1449" i="7"/>
  <c r="N1449" i="7"/>
  <c r="M1449" i="7"/>
  <c r="U1448" i="7"/>
  <c r="P1448" i="7"/>
  <c r="O1448" i="7"/>
  <c r="N1448" i="7"/>
  <c r="M1448" i="7"/>
  <c r="U1447" i="7"/>
  <c r="P1447" i="7"/>
  <c r="O1447" i="7"/>
  <c r="N1447" i="7"/>
  <c r="M1447" i="7"/>
  <c r="U1446" i="7"/>
  <c r="P1446" i="7"/>
  <c r="O1446" i="7"/>
  <c r="N1446" i="7"/>
  <c r="M1446" i="7"/>
  <c r="U1445" i="7"/>
  <c r="P1445" i="7"/>
  <c r="O1445" i="7"/>
  <c r="N1445" i="7"/>
  <c r="M1445" i="7"/>
  <c r="U1444" i="7"/>
  <c r="P1444" i="7"/>
  <c r="O1444" i="7"/>
  <c r="N1444" i="7"/>
  <c r="M1444" i="7"/>
  <c r="U1443" i="7"/>
  <c r="P1443" i="7"/>
  <c r="O1443" i="7"/>
  <c r="N1443" i="7"/>
  <c r="M1443" i="7"/>
  <c r="U1442" i="7"/>
  <c r="P1442" i="7"/>
  <c r="O1442" i="7"/>
  <c r="N1442" i="7"/>
  <c r="M1442" i="7"/>
  <c r="U1441" i="7"/>
  <c r="P1441" i="7"/>
  <c r="O1441" i="7"/>
  <c r="N1441" i="7"/>
  <c r="M1441" i="7"/>
  <c r="U1440" i="7"/>
  <c r="P1440" i="7"/>
  <c r="O1440" i="7"/>
  <c r="N1440" i="7"/>
  <c r="M1440" i="7"/>
  <c r="U1439" i="7"/>
  <c r="P1439" i="7"/>
  <c r="O1439" i="7"/>
  <c r="N1439" i="7"/>
  <c r="M1439" i="7"/>
  <c r="U1438" i="7"/>
  <c r="P1438" i="7"/>
  <c r="O1438" i="7"/>
  <c r="N1438" i="7"/>
  <c r="M1438" i="7"/>
  <c r="U1437" i="7"/>
  <c r="P1437" i="7"/>
  <c r="O1437" i="7"/>
  <c r="N1437" i="7"/>
  <c r="M1437" i="7"/>
  <c r="U1436" i="7"/>
  <c r="P1436" i="7"/>
  <c r="O1436" i="7"/>
  <c r="N1436" i="7"/>
  <c r="M1436" i="7"/>
  <c r="U1435" i="7"/>
  <c r="P1435" i="7"/>
  <c r="O1435" i="7"/>
  <c r="N1435" i="7"/>
  <c r="M1435" i="7"/>
  <c r="U1434" i="7"/>
  <c r="P1434" i="7"/>
  <c r="O1434" i="7"/>
  <c r="N1434" i="7"/>
  <c r="M1434" i="7"/>
  <c r="U1433" i="7"/>
  <c r="P1433" i="7"/>
  <c r="O1433" i="7"/>
  <c r="N1433" i="7"/>
  <c r="M1433" i="7"/>
  <c r="U1432" i="7"/>
  <c r="P1432" i="7"/>
  <c r="O1432" i="7"/>
  <c r="N1432" i="7"/>
  <c r="M1432" i="7"/>
  <c r="U1431" i="7"/>
  <c r="P1431" i="7"/>
  <c r="O1431" i="7"/>
  <c r="N1431" i="7"/>
  <c r="M1431" i="7"/>
  <c r="U1430" i="7"/>
  <c r="P1430" i="7"/>
  <c r="O1430" i="7"/>
  <c r="N1430" i="7"/>
  <c r="M1430" i="7"/>
  <c r="U1429" i="7"/>
  <c r="P1429" i="7"/>
  <c r="O1429" i="7"/>
  <c r="N1429" i="7"/>
  <c r="M1429" i="7"/>
  <c r="U1428" i="7"/>
  <c r="P1428" i="7"/>
  <c r="O1428" i="7"/>
  <c r="N1428" i="7"/>
  <c r="M1428" i="7"/>
  <c r="U1427" i="7"/>
  <c r="P1427" i="7"/>
  <c r="O1427" i="7"/>
  <c r="N1427" i="7"/>
  <c r="M1427" i="7"/>
  <c r="U1426" i="7"/>
  <c r="P1426" i="7"/>
  <c r="O1426" i="7"/>
  <c r="N1426" i="7"/>
  <c r="M1426" i="7"/>
  <c r="U1425" i="7"/>
  <c r="P1425" i="7"/>
  <c r="O1425" i="7"/>
  <c r="N1425" i="7"/>
  <c r="M1425" i="7"/>
  <c r="U1424" i="7"/>
  <c r="P1424" i="7"/>
  <c r="O1424" i="7"/>
  <c r="N1424" i="7"/>
  <c r="M1424" i="7"/>
  <c r="U1423" i="7"/>
  <c r="P1423" i="7"/>
  <c r="O1423" i="7"/>
  <c r="N1423" i="7"/>
  <c r="M1423" i="7"/>
  <c r="U1422" i="7"/>
  <c r="P1422" i="7"/>
  <c r="O1422" i="7"/>
  <c r="N1422" i="7"/>
  <c r="M1422" i="7"/>
  <c r="U1421" i="7"/>
  <c r="P1421" i="7"/>
  <c r="O1421" i="7"/>
  <c r="N1421" i="7"/>
  <c r="M1421" i="7"/>
  <c r="U1420" i="7"/>
  <c r="P1420" i="7"/>
  <c r="O1420" i="7"/>
  <c r="N1420" i="7"/>
  <c r="M1420" i="7"/>
  <c r="U1419" i="7"/>
  <c r="P1419" i="7"/>
  <c r="O1419" i="7"/>
  <c r="N1419" i="7"/>
  <c r="M1419" i="7"/>
  <c r="U1418" i="7"/>
  <c r="P1418" i="7"/>
  <c r="O1418" i="7"/>
  <c r="N1418" i="7"/>
  <c r="M1418" i="7"/>
  <c r="U1417" i="7"/>
  <c r="P1417" i="7"/>
  <c r="O1417" i="7"/>
  <c r="N1417" i="7"/>
  <c r="M1417" i="7"/>
  <c r="U1416" i="7"/>
  <c r="P1416" i="7"/>
  <c r="O1416" i="7"/>
  <c r="N1416" i="7"/>
  <c r="M1416" i="7"/>
  <c r="U1415" i="7"/>
  <c r="P1415" i="7"/>
  <c r="O1415" i="7"/>
  <c r="N1415" i="7"/>
  <c r="M1415" i="7"/>
  <c r="U1414" i="7"/>
  <c r="P1414" i="7"/>
  <c r="O1414" i="7"/>
  <c r="N1414" i="7"/>
  <c r="M1414" i="7"/>
  <c r="U1413" i="7"/>
  <c r="P1413" i="7"/>
  <c r="O1413" i="7"/>
  <c r="N1413" i="7"/>
  <c r="M1413" i="7"/>
  <c r="U1412" i="7"/>
  <c r="P1412" i="7"/>
  <c r="O1412" i="7"/>
  <c r="N1412" i="7"/>
  <c r="M1412" i="7"/>
  <c r="U1411" i="7"/>
  <c r="P1411" i="7"/>
  <c r="O1411" i="7"/>
  <c r="N1411" i="7"/>
  <c r="M1411" i="7"/>
  <c r="U1410" i="7"/>
  <c r="P1410" i="7"/>
  <c r="O1410" i="7"/>
  <c r="N1410" i="7"/>
  <c r="M1410" i="7"/>
  <c r="U1409" i="7"/>
  <c r="P1409" i="7"/>
  <c r="O1409" i="7"/>
  <c r="N1409" i="7"/>
  <c r="M1409" i="7"/>
  <c r="U1408" i="7"/>
  <c r="P1408" i="7"/>
  <c r="O1408" i="7"/>
  <c r="N1408" i="7"/>
  <c r="M1408" i="7"/>
  <c r="U1407" i="7"/>
  <c r="P1407" i="7"/>
  <c r="O1407" i="7"/>
  <c r="N1407" i="7"/>
  <c r="M1407" i="7"/>
  <c r="U1406" i="7"/>
  <c r="P1406" i="7"/>
  <c r="O1406" i="7"/>
  <c r="N1406" i="7"/>
  <c r="M1406" i="7"/>
  <c r="U1405" i="7"/>
  <c r="P1405" i="7"/>
  <c r="O1405" i="7"/>
  <c r="N1405" i="7"/>
  <c r="M1405" i="7"/>
  <c r="U1404" i="7"/>
  <c r="P1404" i="7"/>
  <c r="O1404" i="7"/>
  <c r="N1404" i="7"/>
  <c r="M1404" i="7"/>
  <c r="U1403" i="7"/>
  <c r="P1403" i="7"/>
  <c r="O1403" i="7"/>
  <c r="N1403" i="7"/>
  <c r="M1403" i="7"/>
  <c r="U1402" i="7"/>
  <c r="P1402" i="7"/>
  <c r="O1402" i="7"/>
  <c r="N1402" i="7"/>
  <c r="M1402" i="7"/>
  <c r="U1401" i="7"/>
  <c r="P1401" i="7"/>
  <c r="O1401" i="7"/>
  <c r="N1401" i="7"/>
  <c r="M1401" i="7"/>
  <c r="U1400" i="7"/>
  <c r="P1400" i="7"/>
  <c r="O1400" i="7"/>
  <c r="N1400" i="7"/>
  <c r="M1400" i="7"/>
  <c r="U1399" i="7"/>
  <c r="P1399" i="7"/>
  <c r="O1399" i="7"/>
  <c r="N1399" i="7"/>
  <c r="M1399" i="7"/>
  <c r="U1398" i="7"/>
  <c r="P1398" i="7"/>
  <c r="O1398" i="7"/>
  <c r="N1398" i="7"/>
  <c r="M1398" i="7"/>
  <c r="U1397" i="7"/>
  <c r="P1397" i="7"/>
  <c r="O1397" i="7"/>
  <c r="N1397" i="7"/>
  <c r="M1397" i="7"/>
  <c r="U1396" i="7"/>
  <c r="P1396" i="7"/>
  <c r="O1396" i="7"/>
  <c r="N1396" i="7"/>
  <c r="M1396" i="7"/>
  <c r="U1395" i="7"/>
  <c r="P1395" i="7"/>
  <c r="O1395" i="7"/>
  <c r="N1395" i="7"/>
  <c r="M1395" i="7"/>
  <c r="U1394" i="7"/>
  <c r="P1394" i="7"/>
  <c r="O1394" i="7"/>
  <c r="N1394" i="7"/>
  <c r="M1394" i="7"/>
  <c r="U1393" i="7"/>
  <c r="P1393" i="7"/>
  <c r="O1393" i="7"/>
  <c r="N1393" i="7"/>
  <c r="M1393" i="7"/>
  <c r="U1392" i="7"/>
  <c r="P1392" i="7"/>
  <c r="O1392" i="7"/>
  <c r="N1392" i="7"/>
  <c r="M1392" i="7"/>
  <c r="U1391" i="7"/>
  <c r="P1391" i="7"/>
  <c r="O1391" i="7"/>
  <c r="N1391" i="7"/>
  <c r="M1391" i="7"/>
  <c r="U1390" i="7"/>
  <c r="P1390" i="7"/>
  <c r="O1390" i="7"/>
  <c r="N1390" i="7"/>
  <c r="M1390" i="7"/>
  <c r="U1389" i="7"/>
  <c r="P1389" i="7"/>
  <c r="O1389" i="7"/>
  <c r="N1389" i="7"/>
  <c r="M1389" i="7"/>
  <c r="U1388" i="7"/>
  <c r="P1388" i="7"/>
  <c r="O1388" i="7"/>
  <c r="N1388" i="7"/>
  <c r="M1388" i="7"/>
  <c r="U1387" i="7"/>
  <c r="P1387" i="7"/>
  <c r="O1387" i="7"/>
  <c r="N1387" i="7"/>
  <c r="M1387" i="7"/>
  <c r="U1386" i="7"/>
  <c r="P1386" i="7"/>
  <c r="O1386" i="7"/>
  <c r="N1386" i="7"/>
  <c r="M1386" i="7"/>
  <c r="U1385" i="7"/>
  <c r="P1385" i="7"/>
  <c r="O1385" i="7"/>
  <c r="N1385" i="7"/>
  <c r="M1385" i="7"/>
  <c r="U1384" i="7"/>
  <c r="P1384" i="7"/>
  <c r="O1384" i="7"/>
  <c r="N1384" i="7"/>
  <c r="M1384" i="7"/>
  <c r="U1383" i="7"/>
  <c r="P1383" i="7"/>
  <c r="O1383" i="7"/>
  <c r="N1383" i="7"/>
  <c r="M1383" i="7"/>
  <c r="U1382" i="7"/>
  <c r="P1382" i="7"/>
  <c r="O1382" i="7"/>
  <c r="N1382" i="7"/>
  <c r="M1382" i="7"/>
  <c r="U1381" i="7"/>
  <c r="P1381" i="7"/>
  <c r="O1381" i="7"/>
  <c r="N1381" i="7"/>
  <c r="M1381" i="7"/>
  <c r="U1380" i="7"/>
  <c r="P1380" i="7"/>
  <c r="O1380" i="7"/>
  <c r="N1380" i="7"/>
  <c r="M1380" i="7"/>
  <c r="U1379" i="7"/>
  <c r="P1379" i="7"/>
  <c r="O1379" i="7"/>
  <c r="N1379" i="7"/>
  <c r="M1379" i="7"/>
  <c r="U1378" i="7"/>
  <c r="P1378" i="7"/>
  <c r="O1378" i="7"/>
  <c r="N1378" i="7"/>
  <c r="M1378" i="7"/>
  <c r="U1377" i="7"/>
  <c r="P1377" i="7"/>
  <c r="O1377" i="7"/>
  <c r="N1377" i="7"/>
  <c r="M1377" i="7"/>
  <c r="U1376" i="7"/>
  <c r="P1376" i="7"/>
  <c r="O1376" i="7"/>
  <c r="N1376" i="7"/>
  <c r="M1376" i="7"/>
  <c r="U1375" i="7"/>
  <c r="P1375" i="7"/>
  <c r="O1375" i="7"/>
  <c r="N1375" i="7"/>
  <c r="M1375" i="7"/>
  <c r="U1374" i="7"/>
  <c r="P1374" i="7"/>
  <c r="O1374" i="7"/>
  <c r="N1374" i="7"/>
  <c r="M1374" i="7"/>
  <c r="U1373" i="7"/>
  <c r="P1373" i="7"/>
  <c r="O1373" i="7"/>
  <c r="N1373" i="7"/>
  <c r="M1373" i="7"/>
  <c r="U1372" i="7"/>
  <c r="P1372" i="7"/>
  <c r="O1372" i="7"/>
  <c r="N1372" i="7"/>
  <c r="M1372" i="7"/>
  <c r="U1371" i="7"/>
  <c r="P1371" i="7"/>
  <c r="O1371" i="7"/>
  <c r="N1371" i="7"/>
  <c r="M1371" i="7"/>
  <c r="U1370" i="7"/>
  <c r="P1370" i="7"/>
  <c r="O1370" i="7"/>
  <c r="N1370" i="7"/>
  <c r="M1370" i="7"/>
  <c r="U1369" i="7"/>
  <c r="P1369" i="7"/>
  <c r="O1369" i="7"/>
  <c r="N1369" i="7"/>
  <c r="M1369" i="7"/>
  <c r="U1368" i="7"/>
  <c r="P1368" i="7"/>
  <c r="O1368" i="7"/>
  <c r="N1368" i="7"/>
  <c r="M1368" i="7"/>
  <c r="U1367" i="7"/>
  <c r="P1367" i="7"/>
  <c r="O1367" i="7"/>
  <c r="N1367" i="7"/>
  <c r="M1367" i="7"/>
  <c r="U1366" i="7"/>
  <c r="P1366" i="7"/>
  <c r="O1366" i="7"/>
  <c r="N1366" i="7"/>
  <c r="M1366" i="7"/>
  <c r="U1365" i="7"/>
  <c r="P1365" i="7"/>
  <c r="O1365" i="7"/>
  <c r="N1365" i="7"/>
  <c r="M1365" i="7"/>
  <c r="U1364" i="7"/>
  <c r="P1364" i="7"/>
  <c r="O1364" i="7"/>
  <c r="N1364" i="7"/>
  <c r="M1364" i="7"/>
  <c r="U1363" i="7"/>
  <c r="P1363" i="7"/>
  <c r="O1363" i="7"/>
  <c r="N1363" i="7"/>
  <c r="M1363" i="7"/>
  <c r="U1362" i="7"/>
  <c r="P1362" i="7"/>
  <c r="O1362" i="7"/>
  <c r="N1362" i="7"/>
  <c r="M1362" i="7"/>
  <c r="U1361" i="7"/>
  <c r="P1361" i="7"/>
  <c r="O1361" i="7"/>
  <c r="N1361" i="7"/>
  <c r="M1361" i="7"/>
  <c r="U1360" i="7"/>
  <c r="P1360" i="7"/>
  <c r="O1360" i="7"/>
  <c r="N1360" i="7"/>
  <c r="M1360" i="7"/>
  <c r="U1359" i="7"/>
  <c r="P1359" i="7"/>
  <c r="O1359" i="7"/>
  <c r="N1359" i="7"/>
  <c r="M1359" i="7"/>
  <c r="U1358" i="7"/>
  <c r="P1358" i="7"/>
  <c r="O1358" i="7"/>
  <c r="N1358" i="7"/>
  <c r="M1358" i="7"/>
  <c r="U1357" i="7"/>
  <c r="P1357" i="7"/>
  <c r="O1357" i="7"/>
  <c r="N1357" i="7"/>
  <c r="M1357" i="7"/>
  <c r="U1356" i="7"/>
  <c r="P1356" i="7"/>
  <c r="O1356" i="7"/>
  <c r="N1356" i="7"/>
  <c r="M1356" i="7"/>
  <c r="U1355" i="7"/>
  <c r="P1355" i="7"/>
  <c r="O1355" i="7"/>
  <c r="N1355" i="7"/>
  <c r="M1355" i="7"/>
  <c r="U1354" i="7"/>
  <c r="P1354" i="7"/>
  <c r="O1354" i="7"/>
  <c r="N1354" i="7"/>
  <c r="M1354" i="7"/>
  <c r="U1353" i="7"/>
  <c r="P1353" i="7"/>
  <c r="O1353" i="7"/>
  <c r="N1353" i="7"/>
  <c r="M1353" i="7"/>
  <c r="U1352" i="7"/>
  <c r="P1352" i="7"/>
  <c r="O1352" i="7"/>
  <c r="N1352" i="7"/>
  <c r="M1352" i="7"/>
  <c r="U1351" i="7"/>
  <c r="P1351" i="7"/>
  <c r="O1351" i="7"/>
  <c r="N1351" i="7"/>
  <c r="M1351" i="7"/>
  <c r="U1350" i="7"/>
  <c r="P1350" i="7"/>
  <c r="O1350" i="7"/>
  <c r="N1350" i="7"/>
  <c r="M1350" i="7"/>
  <c r="U1349" i="7"/>
  <c r="P1349" i="7"/>
  <c r="O1349" i="7"/>
  <c r="N1349" i="7"/>
  <c r="M1349" i="7"/>
  <c r="U1348" i="7"/>
  <c r="P1348" i="7"/>
  <c r="O1348" i="7"/>
  <c r="N1348" i="7"/>
  <c r="M1348" i="7"/>
  <c r="U1347" i="7"/>
  <c r="P1347" i="7"/>
  <c r="O1347" i="7"/>
  <c r="N1347" i="7"/>
  <c r="M1347" i="7"/>
  <c r="U1346" i="7"/>
  <c r="P1346" i="7"/>
  <c r="O1346" i="7"/>
  <c r="N1346" i="7"/>
  <c r="M1346" i="7"/>
  <c r="U1345" i="7"/>
  <c r="P1345" i="7"/>
  <c r="O1345" i="7"/>
  <c r="N1345" i="7"/>
  <c r="M1345" i="7"/>
  <c r="U1344" i="7"/>
  <c r="P1344" i="7"/>
  <c r="O1344" i="7"/>
  <c r="N1344" i="7"/>
  <c r="M1344" i="7"/>
  <c r="U1343" i="7"/>
  <c r="P1343" i="7"/>
  <c r="O1343" i="7"/>
  <c r="N1343" i="7"/>
  <c r="M1343" i="7"/>
  <c r="U1342" i="7"/>
  <c r="P1342" i="7"/>
  <c r="O1342" i="7"/>
  <c r="N1342" i="7"/>
  <c r="M1342" i="7"/>
  <c r="U1341" i="7"/>
  <c r="P1341" i="7"/>
  <c r="O1341" i="7"/>
  <c r="N1341" i="7"/>
  <c r="M1341" i="7"/>
  <c r="U1340" i="7"/>
  <c r="P1340" i="7"/>
  <c r="O1340" i="7"/>
  <c r="N1340" i="7"/>
  <c r="M1340" i="7"/>
  <c r="U1339" i="7"/>
  <c r="P1339" i="7"/>
  <c r="O1339" i="7"/>
  <c r="N1339" i="7"/>
  <c r="M1339" i="7"/>
  <c r="U1338" i="7"/>
  <c r="P1338" i="7"/>
  <c r="O1338" i="7"/>
  <c r="N1338" i="7"/>
  <c r="M1338" i="7"/>
  <c r="U1337" i="7"/>
  <c r="P1337" i="7"/>
  <c r="O1337" i="7"/>
  <c r="N1337" i="7"/>
  <c r="M1337" i="7"/>
  <c r="U1336" i="7"/>
  <c r="P1336" i="7"/>
  <c r="O1336" i="7"/>
  <c r="N1336" i="7"/>
  <c r="M1336" i="7"/>
  <c r="U1335" i="7"/>
  <c r="P1335" i="7"/>
  <c r="O1335" i="7"/>
  <c r="N1335" i="7"/>
  <c r="M1335" i="7"/>
  <c r="U1334" i="7"/>
  <c r="P1334" i="7"/>
  <c r="O1334" i="7"/>
  <c r="N1334" i="7"/>
  <c r="M1334" i="7"/>
  <c r="U1333" i="7"/>
  <c r="P1333" i="7"/>
  <c r="O1333" i="7"/>
  <c r="N1333" i="7"/>
  <c r="M1333" i="7"/>
  <c r="U1332" i="7"/>
  <c r="P1332" i="7"/>
  <c r="O1332" i="7"/>
  <c r="N1332" i="7"/>
  <c r="M1332" i="7"/>
  <c r="U1331" i="7"/>
  <c r="P1331" i="7"/>
  <c r="O1331" i="7"/>
  <c r="N1331" i="7"/>
  <c r="M1331" i="7"/>
  <c r="U1330" i="7"/>
  <c r="P1330" i="7"/>
  <c r="O1330" i="7"/>
  <c r="N1330" i="7"/>
  <c r="M1330" i="7"/>
  <c r="U1329" i="7"/>
  <c r="P1329" i="7"/>
  <c r="O1329" i="7"/>
  <c r="N1329" i="7"/>
  <c r="M1329" i="7"/>
  <c r="U1328" i="7"/>
  <c r="P1328" i="7"/>
  <c r="O1328" i="7"/>
  <c r="N1328" i="7"/>
  <c r="M1328" i="7"/>
  <c r="U1327" i="7"/>
  <c r="P1327" i="7"/>
  <c r="O1327" i="7"/>
  <c r="N1327" i="7"/>
  <c r="M1327" i="7"/>
  <c r="U1326" i="7"/>
  <c r="P1326" i="7"/>
  <c r="O1326" i="7"/>
  <c r="N1326" i="7"/>
  <c r="M1326" i="7"/>
  <c r="U1325" i="7"/>
  <c r="P1325" i="7"/>
  <c r="O1325" i="7"/>
  <c r="N1325" i="7"/>
  <c r="M1325" i="7"/>
  <c r="U1324" i="7"/>
  <c r="P1324" i="7"/>
  <c r="O1324" i="7"/>
  <c r="N1324" i="7"/>
  <c r="M1324" i="7"/>
  <c r="U1323" i="7"/>
  <c r="P1323" i="7"/>
  <c r="O1323" i="7"/>
  <c r="N1323" i="7"/>
  <c r="M1323" i="7"/>
  <c r="U1322" i="7"/>
  <c r="P1322" i="7"/>
  <c r="O1322" i="7"/>
  <c r="N1322" i="7"/>
  <c r="M1322" i="7"/>
  <c r="U1321" i="7"/>
  <c r="P1321" i="7"/>
  <c r="O1321" i="7"/>
  <c r="N1321" i="7"/>
  <c r="M1321" i="7"/>
  <c r="U1320" i="7"/>
  <c r="P1320" i="7"/>
  <c r="O1320" i="7"/>
  <c r="N1320" i="7"/>
  <c r="M1320" i="7"/>
  <c r="U1319" i="7"/>
  <c r="P1319" i="7"/>
  <c r="O1319" i="7"/>
  <c r="N1319" i="7"/>
  <c r="M1319" i="7"/>
  <c r="U1318" i="7"/>
  <c r="P1318" i="7"/>
  <c r="O1318" i="7"/>
  <c r="N1318" i="7"/>
  <c r="M1318" i="7"/>
  <c r="U1317" i="7"/>
  <c r="P1317" i="7"/>
  <c r="O1317" i="7"/>
  <c r="N1317" i="7"/>
  <c r="M1317" i="7"/>
  <c r="U1316" i="7"/>
  <c r="P1316" i="7"/>
  <c r="O1316" i="7"/>
  <c r="N1316" i="7"/>
  <c r="M1316" i="7"/>
  <c r="U1315" i="7"/>
  <c r="P1315" i="7"/>
  <c r="O1315" i="7"/>
  <c r="N1315" i="7"/>
  <c r="M1315" i="7"/>
  <c r="U1314" i="7"/>
  <c r="P1314" i="7"/>
  <c r="O1314" i="7"/>
  <c r="N1314" i="7"/>
  <c r="M1314" i="7"/>
  <c r="U1313" i="7"/>
  <c r="P1313" i="7"/>
  <c r="O1313" i="7"/>
  <c r="N1313" i="7"/>
  <c r="M1313" i="7"/>
  <c r="U1312" i="7"/>
  <c r="P1312" i="7"/>
  <c r="O1312" i="7"/>
  <c r="N1312" i="7"/>
  <c r="M1312" i="7"/>
  <c r="U1311" i="7"/>
  <c r="P1311" i="7"/>
  <c r="O1311" i="7"/>
  <c r="N1311" i="7"/>
  <c r="M1311" i="7"/>
  <c r="U1310" i="7"/>
  <c r="P1310" i="7"/>
  <c r="O1310" i="7"/>
  <c r="N1310" i="7"/>
  <c r="M1310" i="7"/>
  <c r="U1309" i="7"/>
  <c r="P1309" i="7"/>
  <c r="O1309" i="7"/>
  <c r="N1309" i="7"/>
  <c r="M1309" i="7"/>
  <c r="U1308" i="7"/>
  <c r="P1308" i="7"/>
  <c r="O1308" i="7"/>
  <c r="N1308" i="7"/>
  <c r="M1308" i="7"/>
  <c r="U1307" i="7"/>
  <c r="P1307" i="7"/>
  <c r="O1307" i="7"/>
  <c r="N1307" i="7"/>
  <c r="M1307" i="7"/>
  <c r="U1306" i="7"/>
  <c r="P1306" i="7"/>
  <c r="O1306" i="7"/>
  <c r="N1306" i="7"/>
  <c r="M1306" i="7"/>
  <c r="U1305" i="7"/>
  <c r="P1305" i="7"/>
  <c r="O1305" i="7"/>
  <c r="N1305" i="7"/>
  <c r="M1305" i="7"/>
  <c r="U1304" i="7"/>
  <c r="P1304" i="7"/>
  <c r="O1304" i="7"/>
  <c r="N1304" i="7"/>
  <c r="M1304" i="7"/>
  <c r="U1303" i="7"/>
  <c r="P1303" i="7"/>
  <c r="O1303" i="7"/>
  <c r="N1303" i="7"/>
  <c r="M1303" i="7"/>
  <c r="U1302" i="7"/>
  <c r="P1302" i="7"/>
  <c r="O1302" i="7"/>
  <c r="N1302" i="7"/>
  <c r="M1302" i="7"/>
  <c r="U1301" i="7"/>
  <c r="P1301" i="7"/>
  <c r="O1301" i="7"/>
  <c r="N1301" i="7"/>
  <c r="M1301" i="7"/>
  <c r="U1300" i="7"/>
  <c r="P1300" i="7"/>
  <c r="O1300" i="7"/>
  <c r="N1300" i="7"/>
  <c r="M1300" i="7"/>
  <c r="U1299" i="7"/>
  <c r="P1299" i="7"/>
  <c r="O1299" i="7"/>
  <c r="N1299" i="7"/>
  <c r="M1299" i="7"/>
  <c r="U1298" i="7"/>
  <c r="P1298" i="7"/>
  <c r="O1298" i="7"/>
  <c r="N1298" i="7"/>
  <c r="M1298" i="7"/>
  <c r="U1297" i="7"/>
  <c r="P1297" i="7"/>
  <c r="O1297" i="7"/>
  <c r="N1297" i="7"/>
  <c r="M1297" i="7"/>
  <c r="U1296" i="7"/>
  <c r="P1296" i="7"/>
  <c r="O1296" i="7"/>
  <c r="N1296" i="7"/>
  <c r="M1296" i="7"/>
  <c r="U1295" i="7"/>
  <c r="P1295" i="7"/>
  <c r="O1295" i="7"/>
  <c r="N1295" i="7"/>
  <c r="M1295" i="7"/>
  <c r="U1294" i="7"/>
  <c r="P1294" i="7"/>
  <c r="O1294" i="7"/>
  <c r="N1294" i="7"/>
  <c r="M1294" i="7"/>
  <c r="U1293" i="7"/>
  <c r="P1293" i="7"/>
  <c r="O1293" i="7"/>
  <c r="N1293" i="7"/>
  <c r="M1293" i="7"/>
  <c r="U1292" i="7"/>
  <c r="P1292" i="7"/>
  <c r="O1292" i="7"/>
  <c r="N1292" i="7"/>
  <c r="M1292" i="7"/>
  <c r="U1291" i="7"/>
  <c r="P1291" i="7"/>
  <c r="O1291" i="7"/>
  <c r="N1291" i="7"/>
  <c r="M1291" i="7"/>
  <c r="U1290" i="7"/>
  <c r="P1290" i="7"/>
  <c r="O1290" i="7"/>
  <c r="N1290" i="7"/>
  <c r="M1290" i="7"/>
  <c r="U1289" i="7"/>
  <c r="P1289" i="7"/>
  <c r="O1289" i="7"/>
  <c r="N1289" i="7"/>
  <c r="M1289" i="7"/>
  <c r="U1288" i="7"/>
  <c r="P1288" i="7"/>
  <c r="O1288" i="7"/>
  <c r="N1288" i="7"/>
  <c r="M1288" i="7"/>
  <c r="U1287" i="7"/>
  <c r="P1287" i="7"/>
  <c r="O1287" i="7"/>
  <c r="N1287" i="7"/>
  <c r="M1287" i="7"/>
  <c r="U1286" i="7"/>
  <c r="P1286" i="7"/>
  <c r="O1286" i="7"/>
  <c r="N1286" i="7"/>
  <c r="M1286" i="7"/>
  <c r="U1285" i="7"/>
  <c r="P1285" i="7"/>
  <c r="O1285" i="7"/>
  <c r="N1285" i="7"/>
  <c r="M1285" i="7"/>
  <c r="U1284" i="7"/>
  <c r="P1284" i="7"/>
  <c r="O1284" i="7"/>
  <c r="N1284" i="7"/>
  <c r="M1284" i="7"/>
  <c r="U1283" i="7"/>
  <c r="P1283" i="7"/>
  <c r="O1283" i="7"/>
  <c r="N1283" i="7"/>
  <c r="M1283" i="7"/>
  <c r="U1282" i="7"/>
  <c r="P1282" i="7"/>
  <c r="O1282" i="7"/>
  <c r="N1282" i="7"/>
  <c r="M1282" i="7"/>
  <c r="U1281" i="7"/>
  <c r="P1281" i="7"/>
  <c r="O1281" i="7"/>
  <c r="N1281" i="7"/>
  <c r="M1281" i="7"/>
  <c r="U1280" i="7"/>
  <c r="P1280" i="7"/>
  <c r="O1280" i="7"/>
  <c r="N1280" i="7"/>
  <c r="M1280" i="7"/>
  <c r="U1279" i="7"/>
  <c r="P1279" i="7"/>
  <c r="O1279" i="7"/>
  <c r="N1279" i="7"/>
  <c r="M1279" i="7"/>
  <c r="U1278" i="7"/>
  <c r="P1278" i="7"/>
  <c r="O1278" i="7"/>
  <c r="N1278" i="7"/>
  <c r="M1278" i="7"/>
  <c r="U1277" i="7"/>
  <c r="P1277" i="7"/>
  <c r="O1277" i="7"/>
  <c r="N1277" i="7"/>
  <c r="M1277" i="7"/>
  <c r="U1276" i="7"/>
  <c r="P1276" i="7"/>
  <c r="O1276" i="7"/>
  <c r="N1276" i="7"/>
  <c r="M1276" i="7"/>
  <c r="U1275" i="7"/>
  <c r="P1275" i="7"/>
  <c r="O1275" i="7"/>
  <c r="N1275" i="7"/>
  <c r="M1275" i="7"/>
  <c r="U1274" i="7"/>
  <c r="P1274" i="7"/>
  <c r="O1274" i="7"/>
  <c r="N1274" i="7"/>
  <c r="M1274" i="7"/>
  <c r="U1273" i="7"/>
  <c r="P1273" i="7"/>
  <c r="O1273" i="7"/>
  <c r="N1273" i="7"/>
  <c r="M1273" i="7"/>
  <c r="U1272" i="7"/>
  <c r="P1272" i="7"/>
  <c r="O1272" i="7"/>
  <c r="N1272" i="7"/>
  <c r="M1272" i="7"/>
  <c r="U1271" i="7"/>
  <c r="P1271" i="7"/>
  <c r="O1271" i="7"/>
  <c r="N1271" i="7"/>
  <c r="M1271" i="7"/>
  <c r="U1270" i="7"/>
  <c r="P1270" i="7"/>
  <c r="O1270" i="7"/>
  <c r="N1270" i="7"/>
  <c r="M1270" i="7"/>
  <c r="U1269" i="7"/>
  <c r="P1269" i="7"/>
  <c r="O1269" i="7"/>
  <c r="N1269" i="7"/>
  <c r="M1269" i="7"/>
  <c r="U1268" i="7"/>
  <c r="P1268" i="7"/>
  <c r="O1268" i="7"/>
  <c r="N1268" i="7"/>
  <c r="M1268" i="7"/>
  <c r="U1267" i="7"/>
  <c r="P1267" i="7"/>
  <c r="O1267" i="7"/>
  <c r="N1267" i="7"/>
  <c r="M1267" i="7"/>
  <c r="U1266" i="7"/>
  <c r="P1266" i="7"/>
  <c r="O1266" i="7"/>
  <c r="N1266" i="7"/>
  <c r="M1266" i="7"/>
  <c r="U1265" i="7"/>
  <c r="P1265" i="7"/>
  <c r="O1265" i="7"/>
  <c r="N1265" i="7"/>
  <c r="M1265" i="7"/>
  <c r="U1264" i="7"/>
  <c r="P1264" i="7"/>
  <c r="O1264" i="7"/>
  <c r="N1264" i="7"/>
  <c r="M1264" i="7"/>
  <c r="U1263" i="7"/>
  <c r="P1263" i="7"/>
  <c r="O1263" i="7"/>
  <c r="N1263" i="7"/>
  <c r="M1263" i="7"/>
  <c r="U1262" i="7"/>
  <c r="P1262" i="7"/>
  <c r="O1262" i="7"/>
  <c r="N1262" i="7"/>
  <c r="M1262" i="7"/>
  <c r="U1261" i="7"/>
  <c r="P1261" i="7"/>
  <c r="O1261" i="7"/>
  <c r="N1261" i="7"/>
  <c r="M1261" i="7"/>
  <c r="U1260" i="7"/>
  <c r="P1260" i="7"/>
  <c r="O1260" i="7"/>
  <c r="N1260" i="7"/>
  <c r="M1260" i="7"/>
  <c r="U1259" i="7"/>
  <c r="P1259" i="7"/>
  <c r="O1259" i="7"/>
  <c r="N1259" i="7"/>
  <c r="M1259" i="7"/>
  <c r="U1258" i="7"/>
  <c r="P1258" i="7"/>
  <c r="O1258" i="7"/>
  <c r="N1258" i="7"/>
  <c r="M1258" i="7"/>
  <c r="U1257" i="7"/>
  <c r="P1257" i="7"/>
  <c r="O1257" i="7"/>
  <c r="N1257" i="7"/>
  <c r="M1257" i="7"/>
  <c r="U1256" i="7"/>
  <c r="P1256" i="7"/>
  <c r="O1256" i="7"/>
  <c r="N1256" i="7"/>
  <c r="M1256" i="7"/>
  <c r="U1255" i="7"/>
  <c r="P1255" i="7"/>
  <c r="O1255" i="7"/>
  <c r="N1255" i="7"/>
  <c r="M1255" i="7"/>
  <c r="U1254" i="7"/>
  <c r="P1254" i="7"/>
  <c r="O1254" i="7"/>
  <c r="N1254" i="7"/>
  <c r="M1254" i="7"/>
  <c r="U1253" i="7"/>
  <c r="P1253" i="7"/>
  <c r="O1253" i="7"/>
  <c r="N1253" i="7"/>
  <c r="M1253" i="7"/>
  <c r="U1252" i="7"/>
  <c r="P1252" i="7"/>
  <c r="O1252" i="7"/>
  <c r="N1252" i="7"/>
  <c r="M1252" i="7"/>
  <c r="U1251" i="7"/>
  <c r="P1251" i="7"/>
  <c r="O1251" i="7"/>
  <c r="N1251" i="7"/>
  <c r="M1251" i="7"/>
  <c r="U1250" i="7"/>
  <c r="P1250" i="7"/>
  <c r="O1250" i="7"/>
  <c r="N1250" i="7"/>
  <c r="M1250" i="7"/>
  <c r="U1249" i="7"/>
  <c r="P1249" i="7"/>
  <c r="O1249" i="7"/>
  <c r="N1249" i="7"/>
  <c r="M1249" i="7"/>
  <c r="U1248" i="7"/>
  <c r="P1248" i="7"/>
  <c r="O1248" i="7"/>
  <c r="N1248" i="7"/>
  <c r="M1248" i="7"/>
  <c r="U1247" i="7"/>
  <c r="P1247" i="7"/>
  <c r="O1247" i="7"/>
  <c r="N1247" i="7"/>
  <c r="M1247" i="7"/>
  <c r="U1246" i="7"/>
  <c r="P1246" i="7"/>
  <c r="O1246" i="7"/>
  <c r="N1246" i="7"/>
  <c r="M1246" i="7"/>
  <c r="U1245" i="7"/>
  <c r="P1245" i="7"/>
  <c r="O1245" i="7"/>
  <c r="N1245" i="7"/>
  <c r="M1245" i="7"/>
  <c r="U1244" i="7"/>
  <c r="P1244" i="7"/>
  <c r="O1244" i="7"/>
  <c r="N1244" i="7"/>
  <c r="M1244" i="7"/>
  <c r="U1243" i="7"/>
  <c r="P1243" i="7"/>
  <c r="O1243" i="7"/>
  <c r="N1243" i="7"/>
  <c r="M1243" i="7"/>
  <c r="U1242" i="7"/>
  <c r="P1242" i="7"/>
  <c r="O1242" i="7"/>
  <c r="N1242" i="7"/>
  <c r="M1242" i="7"/>
  <c r="U1241" i="7"/>
  <c r="P1241" i="7"/>
  <c r="O1241" i="7"/>
  <c r="N1241" i="7"/>
  <c r="M1241" i="7"/>
  <c r="U1240" i="7"/>
  <c r="P1240" i="7"/>
  <c r="O1240" i="7"/>
  <c r="N1240" i="7"/>
  <c r="M1240" i="7"/>
  <c r="U1239" i="7"/>
  <c r="P1239" i="7"/>
  <c r="O1239" i="7"/>
  <c r="N1239" i="7"/>
  <c r="M1239" i="7"/>
  <c r="U1238" i="7"/>
  <c r="P1238" i="7"/>
  <c r="O1238" i="7"/>
  <c r="N1238" i="7"/>
  <c r="M1238" i="7"/>
  <c r="U1237" i="7"/>
  <c r="P1237" i="7"/>
  <c r="O1237" i="7"/>
  <c r="N1237" i="7"/>
  <c r="M1237" i="7"/>
  <c r="U1236" i="7"/>
  <c r="P1236" i="7"/>
  <c r="O1236" i="7"/>
  <c r="N1236" i="7"/>
  <c r="M1236" i="7"/>
  <c r="U1235" i="7"/>
  <c r="P1235" i="7"/>
  <c r="O1235" i="7"/>
  <c r="N1235" i="7"/>
  <c r="M1235" i="7"/>
  <c r="U1234" i="7"/>
  <c r="P1234" i="7"/>
  <c r="O1234" i="7"/>
  <c r="N1234" i="7"/>
  <c r="M1234" i="7"/>
  <c r="U1233" i="7"/>
  <c r="P1233" i="7"/>
  <c r="O1233" i="7"/>
  <c r="N1233" i="7"/>
  <c r="M1233" i="7"/>
  <c r="U1232" i="7"/>
  <c r="P1232" i="7"/>
  <c r="O1232" i="7"/>
  <c r="N1232" i="7"/>
  <c r="M1232" i="7"/>
  <c r="U1231" i="7"/>
  <c r="P1231" i="7"/>
  <c r="O1231" i="7"/>
  <c r="N1231" i="7"/>
  <c r="M1231" i="7"/>
  <c r="U1230" i="7"/>
  <c r="P1230" i="7"/>
  <c r="O1230" i="7"/>
  <c r="N1230" i="7"/>
  <c r="M1230" i="7"/>
  <c r="U1229" i="7"/>
  <c r="P1229" i="7"/>
  <c r="O1229" i="7"/>
  <c r="N1229" i="7"/>
  <c r="M1229" i="7"/>
  <c r="U1228" i="7"/>
  <c r="P1228" i="7"/>
  <c r="O1228" i="7"/>
  <c r="N1228" i="7"/>
  <c r="M1228" i="7"/>
  <c r="U1227" i="7"/>
  <c r="P1227" i="7"/>
  <c r="O1227" i="7"/>
  <c r="N1227" i="7"/>
  <c r="M1227" i="7"/>
  <c r="U1226" i="7"/>
  <c r="P1226" i="7"/>
  <c r="O1226" i="7"/>
  <c r="N1226" i="7"/>
  <c r="M1226" i="7"/>
  <c r="U1225" i="7"/>
  <c r="P1225" i="7"/>
  <c r="O1225" i="7"/>
  <c r="N1225" i="7"/>
  <c r="M1225" i="7"/>
  <c r="U1224" i="7"/>
  <c r="P1224" i="7"/>
  <c r="O1224" i="7"/>
  <c r="N1224" i="7"/>
  <c r="M1224" i="7"/>
  <c r="U1223" i="7"/>
  <c r="P1223" i="7"/>
  <c r="O1223" i="7"/>
  <c r="N1223" i="7"/>
  <c r="M1223" i="7"/>
  <c r="U1222" i="7"/>
  <c r="P1222" i="7"/>
  <c r="O1222" i="7"/>
  <c r="N1222" i="7"/>
  <c r="M1222" i="7"/>
  <c r="U1221" i="7"/>
  <c r="P1221" i="7"/>
  <c r="O1221" i="7"/>
  <c r="N1221" i="7"/>
  <c r="M1221" i="7"/>
  <c r="U1220" i="7"/>
  <c r="P1220" i="7"/>
  <c r="O1220" i="7"/>
  <c r="N1220" i="7"/>
  <c r="M1220" i="7"/>
  <c r="U1219" i="7"/>
  <c r="P1219" i="7"/>
  <c r="O1219" i="7"/>
  <c r="N1219" i="7"/>
  <c r="M1219" i="7"/>
  <c r="U1218" i="7"/>
  <c r="P1218" i="7"/>
  <c r="O1218" i="7"/>
  <c r="N1218" i="7"/>
  <c r="M1218" i="7"/>
  <c r="U1217" i="7"/>
  <c r="P1217" i="7"/>
  <c r="O1217" i="7"/>
  <c r="N1217" i="7"/>
  <c r="M1217" i="7"/>
  <c r="U1216" i="7"/>
  <c r="P1216" i="7"/>
  <c r="O1216" i="7"/>
  <c r="N1216" i="7"/>
  <c r="M1216" i="7"/>
  <c r="U1215" i="7"/>
  <c r="P1215" i="7"/>
  <c r="O1215" i="7"/>
  <c r="N1215" i="7"/>
  <c r="M1215" i="7"/>
  <c r="U1214" i="7"/>
  <c r="P1214" i="7"/>
  <c r="O1214" i="7"/>
  <c r="N1214" i="7"/>
  <c r="M1214" i="7"/>
  <c r="U1213" i="7"/>
  <c r="P1213" i="7"/>
  <c r="O1213" i="7"/>
  <c r="N1213" i="7"/>
  <c r="M1213" i="7"/>
  <c r="U1212" i="7"/>
  <c r="P1212" i="7"/>
  <c r="O1212" i="7"/>
  <c r="N1212" i="7"/>
  <c r="M1212" i="7"/>
  <c r="U1211" i="7"/>
  <c r="P1211" i="7"/>
  <c r="O1211" i="7"/>
  <c r="N1211" i="7"/>
  <c r="M1211" i="7"/>
  <c r="U1210" i="7"/>
  <c r="P1210" i="7"/>
  <c r="O1210" i="7"/>
  <c r="N1210" i="7"/>
  <c r="M1210" i="7"/>
  <c r="U1209" i="7"/>
  <c r="P1209" i="7"/>
  <c r="O1209" i="7"/>
  <c r="N1209" i="7"/>
  <c r="M1209" i="7"/>
  <c r="U1208" i="7"/>
  <c r="P1208" i="7"/>
  <c r="O1208" i="7"/>
  <c r="N1208" i="7"/>
  <c r="M1208" i="7"/>
  <c r="U1207" i="7"/>
  <c r="P1207" i="7"/>
  <c r="O1207" i="7"/>
  <c r="N1207" i="7"/>
  <c r="M1207" i="7"/>
  <c r="U1206" i="7"/>
  <c r="P1206" i="7"/>
  <c r="O1206" i="7"/>
  <c r="N1206" i="7"/>
  <c r="M1206" i="7"/>
  <c r="U1205" i="7"/>
  <c r="P1205" i="7"/>
  <c r="O1205" i="7"/>
  <c r="N1205" i="7"/>
  <c r="M1205" i="7"/>
  <c r="U1204" i="7"/>
  <c r="P1204" i="7"/>
  <c r="O1204" i="7"/>
  <c r="N1204" i="7"/>
  <c r="M1204" i="7"/>
  <c r="U1203" i="7"/>
  <c r="P1203" i="7"/>
  <c r="O1203" i="7"/>
  <c r="N1203" i="7"/>
  <c r="M1203" i="7"/>
  <c r="U1202" i="7"/>
  <c r="P1202" i="7"/>
  <c r="O1202" i="7"/>
  <c r="N1202" i="7"/>
  <c r="M1202" i="7"/>
  <c r="U1201" i="7"/>
  <c r="P1201" i="7"/>
  <c r="O1201" i="7"/>
  <c r="N1201" i="7"/>
  <c r="M1201" i="7"/>
  <c r="U1200" i="7"/>
  <c r="P1200" i="7"/>
  <c r="O1200" i="7"/>
  <c r="N1200" i="7"/>
  <c r="M1200" i="7"/>
  <c r="U1199" i="7"/>
  <c r="P1199" i="7"/>
  <c r="O1199" i="7"/>
  <c r="N1199" i="7"/>
  <c r="M1199" i="7"/>
  <c r="U1198" i="7"/>
  <c r="P1198" i="7"/>
  <c r="O1198" i="7"/>
  <c r="N1198" i="7"/>
  <c r="M1198" i="7"/>
  <c r="U1197" i="7"/>
  <c r="P1197" i="7"/>
  <c r="O1197" i="7"/>
  <c r="N1197" i="7"/>
  <c r="M1197" i="7"/>
  <c r="U1196" i="7"/>
  <c r="P1196" i="7"/>
  <c r="O1196" i="7"/>
  <c r="N1196" i="7"/>
  <c r="M1196" i="7"/>
  <c r="U1195" i="7"/>
  <c r="P1195" i="7"/>
  <c r="O1195" i="7"/>
  <c r="N1195" i="7"/>
  <c r="M1195" i="7"/>
  <c r="U1194" i="7"/>
  <c r="P1194" i="7"/>
  <c r="O1194" i="7"/>
  <c r="N1194" i="7"/>
  <c r="M1194" i="7"/>
  <c r="U1193" i="7"/>
  <c r="P1193" i="7"/>
  <c r="O1193" i="7"/>
  <c r="N1193" i="7"/>
  <c r="M1193" i="7"/>
  <c r="U1192" i="7"/>
  <c r="P1192" i="7"/>
  <c r="O1192" i="7"/>
  <c r="N1192" i="7"/>
  <c r="M1192" i="7"/>
  <c r="U1191" i="7"/>
  <c r="P1191" i="7"/>
  <c r="O1191" i="7"/>
  <c r="N1191" i="7"/>
  <c r="M1191" i="7"/>
  <c r="U1190" i="7"/>
  <c r="P1190" i="7"/>
  <c r="O1190" i="7"/>
  <c r="N1190" i="7"/>
  <c r="M1190" i="7"/>
  <c r="U1189" i="7"/>
  <c r="P1189" i="7"/>
  <c r="O1189" i="7"/>
  <c r="N1189" i="7"/>
  <c r="M1189" i="7"/>
  <c r="U1188" i="7"/>
  <c r="P1188" i="7"/>
  <c r="O1188" i="7"/>
  <c r="N1188" i="7"/>
  <c r="M1188" i="7"/>
  <c r="U1187" i="7"/>
  <c r="P1187" i="7"/>
  <c r="O1187" i="7"/>
  <c r="N1187" i="7"/>
  <c r="M1187" i="7"/>
  <c r="U1186" i="7"/>
  <c r="P1186" i="7"/>
  <c r="O1186" i="7"/>
  <c r="N1186" i="7"/>
  <c r="M1186" i="7"/>
  <c r="U1185" i="7"/>
  <c r="P1185" i="7"/>
  <c r="O1185" i="7"/>
  <c r="N1185" i="7"/>
  <c r="M1185" i="7"/>
  <c r="U1184" i="7"/>
  <c r="P1184" i="7"/>
  <c r="O1184" i="7"/>
  <c r="N1184" i="7"/>
  <c r="M1184" i="7"/>
  <c r="U1183" i="7"/>
  <c r="P1183" i="7"/>
  <c r="O1183" i="7"/>
  <c r="N1183" i="7"/>
  <c r="M1183" i="7"/>
  <c r="U1182" i="7"/>
  <c r="P1182" i="7"/>
  <c r="O1182" i="7"/>
  <c r="N1182" i="7"/>
  <c r="M1182" i="7"/>
  <c r="U1181" i="7"/>
  <c r="P1181" i="7"/>
  <c r="O1181" i="7"/>
  <c r="N1181" i="7"/>
  <c r="M1181" i="7"/>
  <c r="U1180" i="7"/>
  <c r="P1180" i="7"/>
  <c r="O1180" i="7"/>
  <c r="N1180" i="7"/>
  <c r="M1180" i="7"/>
  <c r="U1179" i="7"/>
  <c r="P1179" i="7"/>
  <c r="O1179" i="7"/>
  <c r="N1179" i="7"/>
  <c r="M1179" i="7"/>
  <c r="U1178" i="7"/>
  <c r="P1178" i="7"/>
  <c r="O1178" i="7"/>
  <c r="N1178" i="7"/>
  <c r="M1178" i="7"/>
  <c r="U1177" i="7"/>
  <c r="P1177" i="7"/>
  <c r="O1177" i="7"/>
  <c r="N1177" i="7"/>
  <c r="M1177" i="7"/>
  <c r="U1176" i="7"/>
  <c r="P1176" i="7"/>
  <c r="O1176" i="7"/>
  <c r="N1176" i="7"/>
  <c r="M1176" i="7"/>
  <c r="U1175" i="7"/>
  <c r="P1175" i="7"/>
  <c r="O1175" i="7"/>
  <c r="N1175" i="7"/>
  <c r="M1175" i="7"/>
  <c r="U1174" i="7"/>
  <c r="P1174" i="7"/>
  <c r="O1174" i="7"/>
  <c r="N1174" i="7"/>
  <c r="M1174" i="7"/>
  <c r="U1173" i="7"/>
  <c r="P1173" i="7"/>
  <c r="O1173" i="7"/>
  <c r="N1173" i="7"/>
  <c r="M1173" i="7"/>
  <c r="U1172" i="7"/>
  <c r="P1172" i="7"/>
  <c r="O1172" i="7"/>
  <c r="N1172" i="7"/>
  <c r="M1172" i="7"/>
  <c r="U1171" i="7"/>
  <c r="P1171" i="7"/>
  <c r="O1171" i="7"/>
  <c r="N1171" i="7"/>
  <c r="M1171" i="7"/>
  <c r="U1170" i="7"/>
  <c r="P1170" i="7"/>
  <c r="O1170" i="7"/>
  <c r="N1170" i="7"/>
  <c r="M1170" i="7"/>
  <c r="U1169" i="7"/>
  <c r="P1169" i="7"/>
  <c r="O1169" i="7"/>
  <c r="N1169" i="7"/>
  <c r="M1169" i="7"/>
  <c r="U1168" i="7"/>
  <c r="P1168" i="7"/>
  <c r="O1168" i="7"/>
  <c r="N1168" i="7"/>
  <c r="M1168" i="7"/>
  <c r="U1167" i="7"/>
  <c r="P1167" i="7"/>
  <c r="O1167" i="7"/>
  <c r="N1167" i="7"/>
  <c r="M1167" i="7"/>
  <c r="U1166" i="7"/>
  <c r="P1166" i="7"/>
  <c r="O1166" i="7"/>
  <c r="N1166" i="7"/>
  <c r="M1166" i="7"/>
  <c r="U1165" i="7"/>
  <c r="P1165" i="7"/>
  <c r="O1165" i="7"/>
  <c r="N1165" i="7"/>
  <c r="M1165" i="7"/>
  <c r="U1164" i="7"/>
  <c r="P1164" i="7"/>
  <c r="O1164" i="7"/>
  <c r="N1164" i="7"/>
  <c r="M1164" i="7"/>
  <c r="U1163" i="7"/>
  <c r="P1163" i="7"/>
  <c r="O1163" i="7"/>
  <c r="N1163" i="7"/>
  <c r="M1163" i="7"/>
  <c r="U1162" i="7"/>
  <c r="P1162" i="7"/>
  <c r="O1162" i="7"/>
  <c r="N1162" i="7"/>
  <c r="M1162" i="7"/>
  <c r="U1161" i="7"/>
  <c r="P1161" i="7"/>
  <c r="O1161" i="7"/>
  <c r="N1161" i="7"/>
  <c r="M1161" i="7"/>
  <c r="U1160" i="7"/>
  <c r="P1160" i="7"/>
  <c r="O1160" i="7"/>
  <c r="N1160" i="7"/>
  <c r="M1160" i="7"/>
  <c r="U1159" i="7"/>
  <c r="P1159" i="7"/>
  <c r="O1159" i="7"/>
  <c r="N1159" i="7"/>
  <c r="M1159" i="7"/>
  <c r="U1158" i="7"/>
  <c r="P1158" i="7"/>
  <c r="O1158" i="7"/>
  <c r="N1158" i="7"/>
  <c r="M1158" i="7"/>
  <c r="U1157" i="7"/>
  <c r="P1157" i="7"/>
  <c r="O1157" i="7"/>
  <c r="N1157" i="7"/>
  <c r="M1157" i="7"/>
  <c r="U1156" i="7"/>
  <c r="P1156" i="7"/>
  <c r="O1156" i="7"/>
  <c r="N1156" i="7"/>
  <c r="M1156" i="7"/>
  <c r="U1155" i="7"/>
  <c r="P1155" i="7"/>
  <c r="O1155" i="7"/>
  <c r="N1155" i="7"/>
  <c r="M1155" i="7"/>
  <c r="U1154" i="7"/>
  <c r="P1154" i="7"/>
  <c r="O1154" i="7"/>
  <c r="N1154" i="7"/>
  <c r="M1154" i="7"/>
  <c r="U1153" i="7"/>
  <c r="P1153" i="7"/>
  <c r="O1153" i="7"/>
  <c r="N1153" i="7"/>
  <c r="M1153" i="7"/>
  <c r="U1152" i="7"/>
  <c r="P1152" i="7"/>
  <c r="O1152" i="7"/>
  <c r="N1152" i="7"/>
  <c r="M1152" i="7"/>
  <c r="U1151" i="7"/>
  <c r="P1151" i="7"/>
  <c r="O1151" i="7"/>
  <c r="N1151" i="7"/>
  <c r="M1151" i="7"/>
  <c r="U1150" i="7"/>
  <c r="P1150" i="7"/>
  <c r="O1150" i="7"/>
  <c r="N1150" i="7"/>
  <c r="M1150" i="7"/>
  <c r="U1149" i="7"/>
  <c r="P1149" i="7"/>
  <c r="O1149" i="7"/>
  <c r="N1149" i="7"/>
  <c r="M1149" i="7"/>
  <c r="U1148" i="7"/>
  <c r="P1148" i="7"/>
  <c r="O1148" i="7"/>
  <c r="N1148" i="7"/>
  <c r="M1148" i="7"/>
  <c r="U1147" i="7"/>
  <c r="P1147" i="7"/>
  <c r="O1147" i="7"/>
  <c r="N1147" i="7"/>
  <c r="M1147" i="7"/>
  <c r="U1146" i="7"/>
  <c r="P1146" i="7"/>
  <c r="O1146" i="7"/>
  <c r="N1146" i="7"/>
  <c r="M1146" i="7"/>
  <c r="U1145" i="7"/>
  <c r="P1145" i="7"/>
  <c r="O1145" i="7"/>
  <c r="N1145" i="7"/>
  <c r="M1145" i="7"/>
  <c r="U1144" i="7"/>
  <c r="P1144" i="7"/>
  <c r="O1144" i="7"/>
  <c r="N1144" i="7"/>
  <c r="M1144" i="7"/>
  <c r="U1143" i="7"/>
  <c r="P1143" i="7"/>
  <c r="O1143" i="7"/>
  <c r="N1143" i="7"/>
  <c r="M1143" i="7"/>
  <c r="U1142" i="7"/>
  <c r="P1142" i="7"/>
  <c r="O1142" i="7"/>
  <c r="N1142" i="7"/>
  <c r="M1142" i="7"/>
  <c r="U1141" i="7"/>
  <c r="P1141" i="7"/>
  <c r="O1141" i="7"/>
  <c r="N1141" i="7"/>
  <c r="M1141" i="7"/>
  <c r="U1140" i="7"/>
  <c r="P1140" i="7"/>
  <c r="O1140" i="7"/>
  <c r="N1140" i="7"/>
  <c r="M1140" i="7"/>
  <c r="U1139" i="7"/>
  <c r="P1139" i="7"/>
  <c r="O1139" i="7"/>
  <c r="N1139" i="7"/>
  <c r="M1139" i="7"/>
  <c r="U1138" i="7"/>
  <c r="P1138" i="7"/>
  <c r="O1138" i="7"/>
  <c r="N1138" i="7"/>
  <c r="M1138" i="7"/>
  <c r="U1137" i="7"/>
  <c r="P1137" i="7"/>
  <c r="O1137" i="7"/>
  <c r="N1137" i="7"/>
  <c r="M1137" i="7"/>
  <c r="U1136" i="7"/>
  <c r="P1136" i="7"/>
  <c r="O1136" i="7"/>
  <c r="N1136" i="7"/>
  <c r="M1136" i="7"/>
  <c r="U1135" i="7"/>
  <c r="P1135" i="7"/>
  <c r="O1135" i="7"/>
  <c r="N1135" i="7"/>
  <c r="M1135" i="7"/>
  <c r="U1134" i="7"/>
  <c r="P1134" i="7"/>
  <c r="O1134" i="7"/>
  <c r="N1134" i="7"/>
  <c r="M1134" i="7"/>
  <c r="U1133" i="7"/>
  <c r="P1133" i="7"/>
  <c r="O1133" i="7"/>
  <c r="N1133" i="7"/>
  <c r="M1133" i="7"/>
  <c r="U1132" i="7"/>
  <c r="P1132" i="7"/>
  <c r="O1132" i="7"/>
  <c r="N1132" i="7"/>
  <c r="M1132" i="7"/>
  <c r="U1131" i="7"/>
  <c r="P1131" i="7"/>
  <c r="O1131" i="7"/>
  <c r="N1131" i="7"/>
  <c r="M1131" i="7"/>
  <c r="U1130" i="7"/>
  <c r="P1130" i="7"/>
  <c r="O1130" i="7"/>
  <c r="N1130" i="7"/>
  <c r="M1130" i="7"/>
  <c r="U1129" i="7"/>
  <c r="P1129" i="7"/>
  <c r="O1129" i="7"/>
  <c r="N1129" i="7"/>
  <c r="M1129" i="7"/>
  <c r="U1128" i="7"/>
  <c r="P1128" i="7"/>
  <c r="O1128" i="7"/>
  <c r="N1128" i="7"/>
  <c r="M1128" i="7"/>
  <c r="U1127" i="7"/>
  <c r="P1127" i="7"/>
  <c r="O1127" i="7"/>
  <c r="N1127" i="7"/>
  <c r="M1127" i="7"/>
  <c r="U1126" i="7"/>
  <c r="P1126" i="7"/>
  <c r="O1126" i="7"/>
  <c r="N1126" i="7"/>
  <c r="M1126" i="7"/>
  <c r="U1125" i="7"/>
  <c r="P1125" i="7"/>
  <c r="O1125" i="7"/>
  <c r="N1125" i="7"/>
  <c r="M1125" i="7"/>
  <c r="U1124" i="7"/>
  <c r="P1124" i="7"/>
  <c r="O1124" i="7"/>
  <c r="N1124" i="7"/>
  <c r="M1124" i="7"/>
  <c r="U1123" i="7"/>
  <c r="P1123" i="7"/>
  <c r="O1123" i="7"/>
  <c r="N1123" i="7"/>
  <c r="M1123" i="7"/>
  <c r="U1122" i="7"/>
  <c r="P1122" i="7"/>
  <c r="O1122" i="7"/>
  <c r="N1122" i="7"/>
  <c r="M1122" i="7"/>
  <c r="U1121" i="7"/>
  <c r="P1121" i="7"/>
  <c r="O1121" i="7"/>
  <c r="N1121" i="7"/>
  <c r="M1121" i="7"/>
  <c r="U1120" i="7"/>
  <c r="P1120" i="7"/>
  <c r="O1120" i="7"/>
  <c r="N1120" i="7"/>
  <c r="M1120" i="7"/>
  <c r="U1119" i="7"/>
  <c r="P1119" i="7"/>
  <c r="O1119" i="7"/>
  <c r="N1119" i="7"/>
  <c r="M1119" i="7"/>
  <c r="U1118" i="7"/>
  <c r="P1118" i="7"/>
  <c r="O1118" i="7"/>
  <c r="N1118" i="7"/>
  <c r="M1118" i="7"/>
  <c r="U1117" i="7"/>
  <c r="P1117" i="7"/>
  <c r="O1117" i="7"/>
  <c r="N1117" i="7"/>
  <c r="M1117" i="7"/>
  <c r="U1116" i="7"/>
  <c r="P1116" i="7"/>
  <c r="O1116" i="7"/>
  <c r="N1116" i="7"/>
  <c r="M1116" i="7"/>
  <c r="U1115" i="7"/>
  <c r="P1115" i="7"/>
  <c r="O1115" i="7"/>
  <c r="N1115" i="7"/>
  <c r="M1115" i="7"/>
  <c r="U1114" i="7"/>
  <c r="P1114" i="7"/>
  <c r="O1114" i="7"/>
  <c r="N1114" i="7"/>
  <c r="M1114" i="7"/>
  <c r="U1113" i="7"/>
  <c r="P1113" i="7"/>
  <c r="O1113" i="7"/>
  <c r="N1113" i="7"/>
  <c r="M1113" i="7"/>
  <c r="U1112" i="7"/>
  <c r="P1112" i="7"/>
  <c r="O1112" i="7"/>
  <c r="N1112" i="7"/>
  <c r="M1112" i="7"/>
  <c r="U1111" i="7"/>
  <c r="P1111" i="7"/>
  <c r="O1111" i="7"/>
  <c r="N1111" i="7"/>
  <c r="M1111" i="7"/>
  <c r="U1110" i="7"/>
  <c r="P1110" i="7"/>
  <c r="O1110" i="7"/>
  <c r="N1110" i="7"/>
  <c r="M1110" i="7"/>
  <c r="U1109" i="7"/>
  <c r="P1109" i="7"/>
  <c r="O1109" i="7"/>
  <c r="N1109" i="7"/>
  <c r="M1109" i="7"/>
  <c r="U1108" i="7"/>
  <c r="P1108" i="7"/>
  <c r="O1108" i="7"/>
  <c r="N1108" i="7"/>
  <c r="M1108" i="7"/>
  <c r="U1107" i="7"/>
  <c r="P1107" i="7"/>
  <c r="O1107" i="7"/>
  <c r="N1107" i="7"/>
  <c r="M1107" i="7"/>
  <c r="U1106" i="7"/>
  <c r="P1106" i="7"/>
  <c r="O1106" i="7"/>
  <c r="N1106" i="7"/>
  <c r="M1106" i="7"/>
  <c r="U1105" i="7"/>
  <c r="P1105" i="7"/>
  <c r="O1105" i="7"/>
  <c r="N1105" i="7"/>
  <c r="M1105" i="7"/>
  <c r="U1104" i="7"/>
  <c r="P1104" i="7"/>
  <c r="O1104" i="7"/>
  <c r="N1104" i="7"/>
  <c r="M1104" i="7"/>
  <c r="U1103" i="7"/>
  <c r="P1103" i="7"/>
  <c r="O1103" i="7"/>
  <c r="N1103" i="7"/>
  <c r="M1103" i="7"/>
  <c r="U1102" i="7"/>
  <c r="P1102" i="7"/>
  <c r="O1102" i="7"/>
  <c r="N1102" i="7"/>
  <c r="M1102" i="7"/>
  <c r="U1101" i="7"/>
  <c r="P1101" i="7"/>
  <c r="O1101" i="7"/>
  <c r="N1101" i="7"/>
  <c r="M1101" i="7"/>
  <c r="U1100" i="7"/>
  <c r="P1100" i="7"/>
  <c r="O1100" i="7"/>
  <c r="N1100" i="7"/>
  <c r="M1100" i="7"/>
  <c r="U1099" i="7"/>
  <c r="P1099" i="7"/>
  <c r="O1099" i="7"/>
  <c r="N1099" i="7"/>
  <c r="M1099" i="7"/>
  <c r="U1098" i="7"/>
  <c r="P1098" i="7"/>
  <c r="O1098" i="7"/>
  <c r="N1098" i="7"/>
  <c r="M1098" i="7"/>
  <c r="U1097" i="7"/>
  <c r="P1097" i="7"/>
  <c r="O1097" i="7"/>
  <c r="N1097" i="7"/>
  <c r="M1097" i="7"/>
  <c r="U1096" i="7"/>
  <c r="P1096" i="7"/>
  <c r="O1096" i="7"/>
  <c r="N1096" i="7"/>
  <c r="M1096" i="7"/>
  <c r="U1095" i="7"/>
  <c r="P1095" i="7"/>
  <c r="O1095" i="7"/>
  <c r="N1095" i="7"/>
  <c r="M1095" i="7"/>
  <c r="U1094" i="7"/>
  <c r="P1094" i="7"/>
  <c r="O1094" i="7"/>
  <c r="N1094" i="7"/>
  <c r="M1094" i="7"/>
  <c r="U1093" i="7"/>
  <c r="P1093" i="7"/>
  <c r="O1093" i="7"/>
  <c r="N1093" i="7"/>
  <c r="M1093" i="7"/>
  <c r="U1092" i="7"/>
  <c r="P1092" i="7"/>
  <c r="O1092" i="7"/>
  <c r="N1092" i="7"/>
  <c r="M1092" i="7"/>
  <c r="U1091" i="7"/>
  <c r="P1091" i="7"/>
  <c r="O1091" i="7"/>
  <c r="N1091" i="7"/>
  <c r="M1091" i="7"/>
  <c r="U1090" i="7"/>
  <c r="P1090" i="7"/>
  <c r="O1090" i="7"/>
  <c r="N1090" i="7"/>
  <c r="M1090" i="7"/>
  <c r="U1089" i="7"/>
  <c r="P1089" i="7"/>
  <c r="O1089" i="7"/>
  <c r="N1089" i="7"/>
  <c r="M1089" i="7"/>
  <c r="U1088" i="7"/>
  <c r="P1088" i="7"/>
  <c r="O1088" i="7"/>
  <c r="N1088" i="7"/>
  <c r="M1088" i="7"/>
  <c r="U1087" i="7"/>
  <c r="P1087" i="7"/>
  <c r="O1087" i="7"/>
  <c r="N1087" i="7"/>
  <c r="M1087" i="7"/>
  <c r="U1086" i="7"/>
  <c r="P1086" i="7"/>
  <c r="O1086" i="7"/>
  <c r="N1086" i="7"/>
  <c r="M1086" i="7"/>
  <c r="U1085" i="7"/>
  <c r="P1085" i="7"/>
  <c r="O1085" i="7"/>
  <c r="N1085" i="7"/>
  <c r="M1085" i="7"/>
  <c r="U1084" i="7"/>
  <c r="P1084" i="7"/>
  <c r="O1084" i="7"/>
  <c r="N1084" i="7"/>
  <c r="M1084" i="7"/>
  <c r="U1083" i="7"/>
  <c r="P1083" i="7"/>
  <c r="O1083" i="7"/>
  <c r="N1083" i="7"/>
  <c r="M1083" i="7"/>
  <c r="U1082" i="7"/>
  <c r="P1082" i="7"/>
  <c r="O1082" i="7"/>
  <c r="N1082" i="7"/>
  <c r="M1082" i="7"/>
  <c r="U1081" i="7"/>
  <c r="P1081" i="7"/>
  <c r="O1081" i="7"/>
  <c r="N1081" i="7"/>
  <c r="M1081" i="7"/>
  <c r="U1080" i="7"/>
  <c r="P1080" i="7"/>
  <c r="O1080" i="7"/>
  <c r="N1080" i="7"/>
  <c r="M1080" i="7"/>
  <c r="U1079" i="7"/>
  <c r="P1079" i="7"/>
  <c r="O1079" i="7"/>
  <c r="N1079" i="7"/>
  <c r="M1079" i="7"/>
  <c r="U1078" i="7"/>
  <c r="P1078" i="7"/>
  <c r="O1078" i="7"/>
  <c r="N1078" i="7"/>
  <c r="M1078" i="7"/>
  <c r="U1077" i="7"/>
  <c r="P1077" i="7"/>
  <c r="O1077" i="7"/>
  <c r="N1077" i="7"/>
  <c r="M1077" i="7"/>
  <c r="U1076" i="7"/>
  <c r="P1076" i="7"/>
  <c r="O1076" i="7"/>
  <c r="N1076" i="7"/>
  <c r="M1076" i="7"/>
  <c r="U1075" i="7"/>
  <c r="P1075" i="7"/>
  <c r="O1075" i="7"/>
  <c r="N1075" i="7"/>
  <c r="M1075" i="7"/>
  <c r="U1074" i="7"/>
  <c r="P1074" i="7"/>
  <c r="O1074" i="7"/>
  <c r="N1074" i="7"/>
  <c r="M1074" i="7"/>
  <c r="U1073" i="7"/>
  <c r="P1073" i="7"/>
  <c r="O1073" i="7"/>
  <c r="N1073" i="7"/>
  <c r="M1073" i="7"/>
  <c r="U1072" i="7"/>
  <c r="P1072" i="7"/>
  <c r="O1072" i="7"/>
  <c r="N1072" i="7"/>
  <c r="M1072" i="7"/>
  <c r="U1071" i="7"/>
  <c r="P1071" i="7"/>
  <c r="O1071" i="7"/>
  <c r="N1071" i="7"/>
  <c r="M1071" i="7"/>
  <c r="U1070" i="7"/>
  <c r="P1070" i="7"/>
  <c r="O1070" i="7"/>
  <c r="N1070" i="7"/>
  <c r="M1070" i="7"/>
  <c r="U1069" i="7"/>
  <c r="P1069" i="7"/>
  <c r="O1069" i="7"/>
  <c r="N1069" i="7"/>
  <c r="M1069" i="7"/>
  <c r="U1068" i="7"/>
  <c r="P1068" i="7"/>
  <c r="O1068" i="7"/>
  <c r="N1068" i="7"/>
  <c r="M1068" i="7"/>
  <c r="U1067" i="7"/>
  <c r="P1067" i="7"/>
  <c r="O1067" i="7"/>
  <c r="N1067" i="7"/>
  <c r="M1067" i="7"/>
  <c r="U1066" i="7"/>
  <c r="P1066" i="7"/>
  <c r="O1066" i="7"/>
  <c r="N1066" i="7"/>
  <c r="M1066" i="7"/>
  <c r="U1065" i="7"/>
  <c r="P1065" i="7"/>
  <c r="O1065" i="7"/>
  <c r="N1065" i="7"/>
  <c r="M1065" i="7"/>
  <c r="U1064" i="7"/>
  <c r="P1064" i="7"/>
  <c r="O1064" i="7"/>
  <c r="N1064" i="7"/>
  <c r="M1064" i="7"/>
  <c r="U1063" i="7"/>
  <c r="P1063" i="7"/>
  <c r="O1063" i="7"/>
  <c r="N1063" i="7"/>
  <c r="M1063" i="7"/>
  <c r="U1062" i="7"/>
  <c r="P1062" i="7"/>
  <c r="O1062" i="7"/>
  <c r="N1062" i="7"/>
  <c r="M1062" i="7"/>
  <c r="U1061" i="7"/>
  <c r="P1061" i="7"/>
  <c r="O1061" i="7"/>
  <c r="N1061" i="7"/>
  <c r="M1061" i="7"/>
  <c r="U1060" i="7"/>
  <c r="P1060" i="7"/>
  <c r="O1060" i="7"/>
  <c r="N1060" i="7"/>
  <c r="M1060" i="7"/>
  <c r="U1059" i="7"/>
  <c r="P1059" i="7"/>
  <c r="O1059" i="7"/>
  <c r="N1059" i="7"/>
  <c r="M1059" i="7"/>
  <c r="U1058" i="7"/>
  <c r="P1058" i="7"/>
  <c r="O1058" i="7"/>
  <c r="N1058" i="7"/>
  <c r="M1058" i="7"/>
  <c r="U1057" i="7"/>
  <c r="P1057" i="7"/>
  <c r="O1057" i="7"/>
  <c r="N1057" i="7"/>
  <c r="M1057" i="7"/>
  <c r="U1056" i="7"/>
  <c r="P1056" i="7"/>
  <c r="O1056" i="7"/>
  <c r="N1056" i="7"/>
  <c r="M1056" i="7"/>
  <c r="U1055" i="7"/>
  <c r="P1055" i="7"/>
  <c r="O1055" i="7"/>
  <c r="N1055" i="7"/>
  <c r="M1055" i="7"/>
  <c r="U1054" i="7"/>
  <c r="P1054" i="7"/>
  <c r="O1054" i="7"/>
  <c r="N1054" i="7"/>
  <c r="M1054" i="7"/>
  <c r="U1053" i="7"/>
  <c r="P1053" i="7"/>
  <c r="O1053" i="7"/>
  <c r="N1053" i="7"/>
  <c r="M1053" i="7"/>
  <c r="U1052" i="7"/>
  <c r="P1052" i="7"/>
  <c r="O1052" i="7"/>
  <c r="N1052" i="7"/>
  <c r="M1052" i="7"/>
  <c r="U1051" i="7"/>
  <c r="P1051" i="7"/>
  <c r="O1051" i="7"/>
  <c r="N1051" i="7"/>
  <c r="M1051" i="7"/>
  <c r="U1050" i="7"/>
  <c r="P1050" i="7"/>
  <c r="O1050" i="7"/>
  <c r="N1050" i="7"/>
  <c r="M1050" i="7"/>
  <c r="U1049" i="7"/>
  <c r="P1049" i="7"/>
  <c r="O1049" i="7"/>
  <c r="N1049" i="7"/>
  <c r="M1049" i="7"/>
  <c r="U1048" i="7"/>
  <c r="P1048" i="7"/>
  <c r="O1048" i="7"/>
  <c r="N1048" i="7"/>
  <c r="M1048" i="7"/>
  <c r="U1047" i="7"/>
  <c r="P1047" i="7"/>
  <c r="O1047" i="7"/>
  <c r="N1047" i="7"/>
  <c r="M1047" i="7"/>
  <c r="U1046" i="7"/>
  <c r="P1046" i="7"/>
  <c r="O1046" i="7"/>
  <c r="N1046" i="7"/>
  <c r="M1046" i="7"/>
  <c r="U1045" i="7"/>
  <c r="P1045" i="7"/>
  <c r="O1045" i="7"/>
  <c r="N1045" i="7"/>
  <c r="M1045" i="7"/>
  <c r="U1044" i="7"/>
  <c r="P1044" i="7"/>
  <c r="O1044" i="7"/>
  <c r="N1044" i="7"/>
  <c r="M1044" i="7"/>
  <c r="U1043" i="7"/>
  <c r="P1043" i="7"/>
  <c r="O1043" i="7"/>
  <c r="N1043" i="7"/>
  <c r="M1043" i="7"/>
  <c r="U1042" i="7"/>
  <c r="P1042" i="7"/>
  <c r="O1042" i="7"/>
  <c r="N1042" i="7"/>
  <c r="M1042" i="7"/>
  <c r="U1041" i="7"/>
  <c r="P1041" i="7"/>
  <c r="O1041" i="7"/>
  <c r="N1041" i="7"/>
  <c r="M1041" i="7"/>
  <c r="U1040" i="7"/>
  <c r="P1040" i="7"/>
  <c r="O1040" i="7"/>
  <c r="N1040" i="7"/>
  <c r="M1040" i="7"/>
  <c r="U1039" i="7"/>
  <c r="P1039" i="7"/>
  <c r="O1039" i="7"/>
  <c r="N1039" i="7"/>
  <c r="M1039" i="7"/>
  <c r="U1038" i="7"/>
  <c r="P1038" i="7"/>
  <c r="O1038" i="7"/>
  <c r="N1038" i="7"/>
  <c r="M1038" i="7"/>
  <c r="U1037" i="7"/>
  <c r="P1037" i="7"/>
  <c r="O1037" i="7"/>
  <c r="N1037" i="7"/>
  <c r="M1037" i="7"/>
  <c r="U1036" i="7"/>
  <c r="P1036" i="7"/>
  <c r="O1036" i="7"/>
  <c r="N1036" i="7"/>
  <c r="M1036" i="7"/>
  <c r="U1035" i="7"/>
  <c r="P1035" i="7"/>
  <c r="O1035" i="7"/>
  <c r="N1035" i="7"/>
  <c r="M1035" i="7"/>
  <c r="U1034" i="7"/>
  <c r="P1034" i="7"/>
  <c r="O1034" i="7"/>
  <c r="N1034" i="7"/>
  <c r="M1034" i="7"/>
  <c r="U1033" i="7"/>
  <c r="P1033" i="7"/>
  <c r="O1033" i="7"/>
  <c r="N1033" i="7"/>
  <c r="M1033" i="7"/>
  <c r="U1032" i="7"/>
  <c r="P1032" i="7"/>
  <c r="O1032" i="7"/>
  <c r="N1032" i="7"/>
  <c r="M1032" i="7"/>
  <c r="U1031" i="7"/>
  <c r="P1031" i="7"/>
  <c r="O1031" i="7"/>
  <c r="N1031" i="7"/>
  <c r="M1031" i="7"/>
  <c r="U1030" i="7"/>
  <c r="P1030" i="7"/>
  <c r="O1030" i="7"/>
  <c r="N1030" i="7"/>
  <c r="M1030" i="7"/>
  <c r="U1029" i="7"/>
  <c r="P1029" i="7"/>
  <c r="O1029" i="7"/>
  <c r="N1029" i="7"/>
  <c r="M1029" i="7"/>
  <c r="U1028" i="7"/>
  <c r="P1028" i="7"/>
  <c r="O1028" i="7"/>
  <c r="N1028" i="7"/>
  <c r="M1028" i="7"/>
  <c r="U1027" i="7"/>
  <c r="P1027" i="7"/>
  <c r="O1027" i="7"/>
  <c r="N1027" i="7"/>
  <c r="M1027" i="7"/>
  <c r="U1026" i="7"/>
  <c r="P1026" i="7"/>
  <c r="O1026" i="7"/>
  <c r="N1026" i="7"/>
  <c r="M1026" i="7"/>
  <c r="U1025" i="7"/>
  <c r="P1025" i="7"/>
  <c r="O1025" i="7"/>
  <c r="N1025" i="7"/>
  <c r="M1025" i="7"/>
  <c r="U1024" i="7"/>
  <c r="P1024" i="7"/>
  <c r="O1024" i="7"/>
  <c r="N1024" i="7"/>
  <c r="M1024" i="7"/>
  <c r="U1023" i="7"/>
  <c r="P1023" i="7"/>
  <c r="O1023" i="7"/>
  <c r="N1023" i="7"/>
  <c r="M1023" i="7"/>
  <c r="U1022" i="7"/>
  <c r="P1022" i="7"/>
  <c r="O1022" i="7"/>
  <c r="N1022" i="7"/>
  <c r="M1022" i="7"/>
  <c r="U1021" i="7"/>
  <c r="P1021" i="7"/>
  <c r="O1021" i="7"/>
  <c r="N1021" i="7"/>
  <c r="M1021" i="7"/>
  <c r="U1020" i="7"/>
  <c r="P1020" i="7"/>
  <c r="O1020" i="7"/>
  <c r="N1020" i="7"/>
  <c r="M1020" i="7"/>
  <c r="U1019" i="7"/>
  <c r="P1019" i="7"/>
  <c r="O1019" i="7"/>
  <c r="N1019" i="7"/>
  <c r="M1019" i="7"/>
  <c r="U1018" i="7"/>
  <c r="P1018" i="7"/>
  <c r="O1018" i="7"/>
  <c r="N1018" i="7"/>
  <c r="M1018" i="7"/>
  <c r="U1017" i="7"/>
  <c r="P1017" i="7"/>
  <c r="O1017" i="7"/>
  <c r="N1017" i="7"/>
  <c r="M1017" i="7"/>
  <c r="U1016" i="7"/>
  <c r="P1016" i="7"/>
  <c r="O1016" i="7"/>
  <c r="N1016" i="7"/>
  <c r="M1016" i="7"/>
  <c r="U1015" i="7"/>
  <c r="P1015" i="7"/>
  <c r="O1015" i="7"/>
  <c r="N1015" i="7"/>
  <c r="M1015" i="7"/>
  <c r="U1014" i="7"/>
  <c r="P1014" i="7"/>
  <c r="O1014" i="7"/>
  <c r="N1014" i="7"/>
  <c r="M1014" i="7"/>
  <c r="U1013" i="7"/>
  <c r="P1013" i="7"/>
  <c r="O1013" i="7"/>
  <c r="N1013" i="7"/>
  <c r="M1013" i="7"/>
  <c r="U1012" i="7"/>
  <c r="P1012" i="7"/>
  <c r="O1012" i="7"/>
  <c r="N1012" i="7"/>
  <c r="M1012" i="7"/>
  <c r="U1011" i="7"/>
  <c r="P1011" i="7"/>
  <c r="O1011" i="7"/>
  <c r="N1011" i="7"/>
  <c r="M1011" i="7"/>
  <c r="U1010" i="7"/>
  <c r="P1010" i="7"/>
  <c r="O1010" i="7"/>
  <c r="N1010" i="7"/>
  <c r="M1010" i="7"/>
  <c r="U1009" i="7"/>
  <c r="P1009" i="7"/>
  <c r="O1009" i="7"/>
  <c r="N1009" i="7"/>
  <c r="M1009" i="7"/>
  <c r="U1008" i="7"/>
  <c r="P1008" i="7"/>
  <c r="O1008" i="7"/>
  <c r="N1008" i="7"/>
  <c r="M1008" i="7"/>
  <c r="U1007" i="7"/>
  <c r="P1007" i="7"/>
  <c r="O1007" i="7"/>
  <c r="N1007" i="7"/>
  <c r="M1007" i="7"/>
  <c r="U1006" i="7"/>
  <c r="P1006" i="7"/>
  <c r="O1006" i="7"/>
  <c r="N1006" i="7"/>
  <c r="M1006" i="7"/>
  <c r="U1005" i="7"/>
  <c r="P1005" i="7"/>
  <c r="O1005" i="7"/>
  <c r="N1005" i="7"/>
  <c r="M1005" i="7"/>
  <c r="U1004" i="7"/>
  <c r="P1004" i="7"/>
  <c r="O1004" i="7"/>
  <c r="N1004" i="7"/>
  <c r="M1004" i="7"/>
  <c r="U1003" i="7"/>
  <c r="P1003" i="7"/>
  <c r="O1003" i="7"/>
  <c r="N1003" i="7"/>
  <c r="M1003" i="7"/>
  <c r="U1002" i="7"/>
  <c r="P1002" i="7"/>
  <c r="O1002" i="7"/>
  <c r="N1002" i="7"/>
  <c r="M1002" i="7"/>
  <c r="U1001" i="7"/>
  <c r="P1001" i="7"/>
  <c r="O1001" i="7"/>
  <c r="N1001" i="7"/>
  <c r="M1001" i="7"/>
  <c r="U1000" i="7"/>
  <c r="P1000" i="7"/>
  <c r="O1000" i="7"/>
  <c r="N1000" i="7"/>
  <c r="M1000" i="7"/>
  <c r="U999" i="7"/>
  <c r="P999" i="7"/>
  <c r="O999" i="7"/>
  <c r="N999" i="7"/>
  <c r="M999" i="7"/>
  <c r="U998" i="7"/>
  <c r="P998" i="7"/>
  <c r="O998" i="7"/>
  <c r="N998" i="7"/>
  <c r="M998" i="7"/>
  <c r="U997" i="7"/>
  <c r="P997" i="7"/>
  <c r="O997" i="7"/>
  <c r="N997" i="7"/>
  <c r="M997" i="7"/>
  <c r="U996" i="7"/>
  <c r="P996" i="7"/>
  <c r="O996" i="7"/>
  <c r="N996" i="7"/>
  <c r="M996" i="7"/>
  <c r="U995" i="7"/>
  <c r="P995" i="7"/>
  <c r="O995" i="7"/>
  <c r="N995" i="7"/>
  <c r="M995" i="7"/>
  <c r="U994" i="7"/>
  <c r="P994" i="7"/>
  <c r="O994" i="7"/>
  <c r="N994" i="7"/>
  <c r="M994" i="7"/>
  <c r="U993" i="7"/>
  <c r="P993" i="7"/>
  <c r="O993" i="7"/>
  <c r="N993" i="7"/>
  <c r="M993" i="7"/>
  <c r="U992" i="7"/>
  <c r="P992" i="7"/>
  <c r="O992" i="7"/>
  <c r="N992" i="7"/>
  <c r="M992" i="7"/>
  <c r="U991" i="7"/>
  <c r="P991" i="7"/>
  <c r="O991" i="7"/>
  <c r="N991" i="7"/>
  <c r="M991" i="7"/>
  <c r="U990" i="7"/>
  <c r="P990" i="7"/>
  <c r="O990" i="7"/>
  <c r="N990" i="7"/>
  <c r="M990" i="7"/>
  <c r="U989" i="7"/>
  <c r="P989" i="7"/>
  <c r="O989" i="7"/>
  <c r="N989" i="7"/>
  <c r="M989" i="7"/>
  <c r="U988" i="7"/>
  <c r="P988" i="7"/>
  <c r="O988" i="7"/>
  <c r="N988" i="7"/>
  <c r="M988" i="7"/>
  <c r="U987" i="7"/>
  <c r="P987" i="7"/>
  <c r="O987" i="7"/>
  <c r="N987" i="7"/>
  <c r="M987" i="7"/>
  <c r="U986" i="7"/>
  <c r="P986" i="7"/>
  <c r="O986" i="7"/>
  <c r="N986" i="7"/>
  <c r="M986" i="7"/>
  <c r="U985" i="7"/>
  <c r="P985" i="7"/>
  <c r="O985" i="7"/>
  <c r="N985" i="7"/>
  <c r="M985" i="7"/>
  <c r="U984" i="7"/>
  <c r="P984" i="7"/>
  <c r="O984" i="7"/>
  <c r="N984" i="7"/>
  <c r="M984" i="7"/>
  <c r="U983" i="7"/>
  <c r="P983" i="7"/>
  <c r="O983" i="7"/>
  <c r="N983" i="7"/>
  <c r="M983" i="7"/>
  <c r="U982" i="7"/>
  <c r="P982" i="7"/>
  <c r="O982" i="7"/>
  <c r="N982" i="7"/>
  <c r="M982" i="7"/>
  <c r="U981" i="7"/>
  <c r="P981" i="7"/>
  <c r="O981" i="7"/>
  <c r="N981" i="7"/>
  <c r="M981" i="7"/>
  <c r="U980" i="7"/>
  <c r="P980" i="7"/>
  <c r="O980" i="7"/>
  <c r="N980" i="7"/>
  <c r="M980" i="7"/>
  <c r="U979" i="7"/>
  <c r="P979" i="7"/>
  <c r="O979" i="7"/>
  <c r="N979" i="7"/>
  <c r="M979" i="7"/>
  <c r="U978" i="7"/>
  <c r="P978" i="7"/>
  <c r="O978" i="7"/>
  <c r="N978" i="7"/>
  <c r="M978" i="7"/>
  <c r="U977" i="7"/>
  <c r="P977" i="7"/>
  <c r="O977" i="7"/>
  <c r="N977" i="7"/>
  <c r="M977" i="7"/>
  <c r="U976" i="7"/>
  <c r="P976" i="7"/>
  <c r="O976" i="7"/>
  <c r="N976" i="7"/>
  <c r="M976" i="7"/>
  <c r="U975" i="7"/>
  <c r="P975" i="7"/>
  <c r="O975" i="7"/>
  <c r="N975" i="7"/>
  <c r="M975" i="7"/>
  <c r="U974" i="7"/>
  <c r="P974" i="7"/>
  <c r="O974" i="7"/>
  <c r="N974" i="7"/>
  <c r="M974" i="7"/>
  <c r="U973" i="7"/>
  <c r="P973" i="7"/>
  <c r="O973" i="7"/>
  <c r="N973" i="7"/>
  <c r="M973" i="7"/>
  <c r="U972" i="7"/>
  <c r="P972" i="7"/>
  <c r="O972" i="7"/>
  <c r="N972" i="7"/>
  <c r="M972" i="7"/>
  <c r="U971" i="7"/>
  <c r="P971" i="7"/>
  <c r="O971" i="7"/>
  <c r="N971" i="7"/>
  <c r="M971" i="7"/>
  <c r="U970" i="7"/>
  <c r="P970" i="7"/>
  <c r="O970" i="7"/>
  <c r="N970" i="7"/>
  <c r="M970" i="7"/>
  <c r="U969" i="7"/>
  <c r="P969" i="7"/>
  <c r="O969" i="7"/>
  <c r="N969" i="7"/>
  <c r="M969" i="7"/>
  <c r="U968" i="7"/>
  <c r="P968" i="7"/>
  <c r="O968" i="7"/>
  <c r="N968" i="7"/>
  <c r="M968" i="7"/>
  <c r="U967" i="7"/>
  <c r="P967" i="7"/>
  <c r="O967" i="7"/>
  <c r="N967" i="7"/>
  <c r="M967" i="7"/>
  <c r="U966" i="7"/>
  <c r="P966" i="7"/>
  <c r="O966" i="7"/>
  <c r="N966" i="7"/>
  <c r="M966" i="7"/>
  <c r="U965" i="7"/>
  <c r="P965" i="7"/>
  <c r="O965" i="7"/>
  <c r="N965" i="7"/>
  <c r="M965" i="7"/>
  <c r="U964" i="7"/>
  <c r="P964" i="7"/>
  <c r="O964" i="7"/>
  <c r="N964" i="7"/>
  <c r="M964" i="7"/>
  <c r="U963" i="7"/>
  <c r="P963" i="7"/>
  <c r="O963" i="7"/>
  <c r="N963" i="7"/>
  <c r="M963" i="7"/>
  <c r="U962" i="7"/>
  <c r="P962" i="7"/>
  <c r="O962" i="7"/>
  <c r="N962" i="7"/>
  <c r="M962" i="7"/>
  <c r="U961" i="7"/>
  <c r="P961" i="7"/>
  <c r="O961" i="7"/>
  <c r="N961" i="7"/>
  <c r="M961" i="7"/>
  <c r="U960" i="7"/>
  <c r="P960" i="7"/>
  <c r="O960" i="7"/>
  <c r="N960" i="7"/>
  <c r="M960" i="7"/>
  <c r="U959" i="7"/>
  <c r="P959" i="7"/>
  <c r="O959" i="7"/>
  <c r="N959" i="7"/>
  <c r="M959" i="7"/>
  <c r="U958" i="7"/>
  <c r="P958" i="7"/>
  <c r="O958" i="7"/>
  <c r="N958" i="7"/>
  <c r="M958" i="7"/>
  <c r="U957" i="7"/>
  <c r="P957" i="7"/>
  <c r="O957" i="7"/>
  <c r="N957" i="7"/>
  <c r="M957" i="7"/>
  <c r="U956" i="7"/>
  <c r="P956" i="7"/>
  <c r="O956" i="7"/>
  <c r="N956" i="7"/>
  <c r="M956" i="7"/>
  <c r="U955" i="7"/>
  <c r="P955" i="7"/>
  <c r="O955" i="7"/>
  <c r="N955" i="7"/>
  <c r="M955" i="7"/>
  <c r="U954" i="7"/>
  <c r="P954" i="7"/>
  <c r="O954" i="7"/>
  <c r="N954" i="7"/>
  <c r="M954" i="7"/>
  <c r="U953" i="7"/>
  <c r="P953" i="7"/>
  <c r="O953" i="7"/>
  <c r="N953" i="7"/>
  <c r="M953" i="7"/>
  <c r="U952" i="7"/>
  <c r="P952" i="7"/>
  <c r="O952" i="7"/>
  <c r="N952" i="7"/>
  <c r="M952" i="7"/>
  <c r="U951" i="7"/>
  <c r="P951" i="7"/>
  <c r="O951" i="7"/>
  <c r="N951" i="7"/>
  <c r="M951" i="7"/>
  <c r="U950" i="7"/>
  <c r="P950" i="7"/>
  <c r="O950" i="7"/>
  <c r="N950" i="7"/>
  <c r="M950" i="7"/>
  <c r="U949" i="7"/>
  <c r="P949" i="7"/>
  <c r="O949" i="7"/>
  <c r="N949" i="7"/>
  <c r="M949" i="7"/>
  <c r="U948" i="7"/>
  <c r="P948" i="7"/>
  <c r="O948" i="7"/>
  <c r="N948" i="7"/>
  <c r="M948" i="7"/>
  <c r="U947" i="7"/>
  <c r="P947" i="7"/>
  <c r="O947" i="7"/>
  <c r="N947" i="7"/>
  <c r="M947" i="7"/>
  <c r="U946" i="7"/>
  <c r="P946" i="7"/>
  <c r="O946" i="7"/>
  <c r="N946" i="7"/>
  <c r="M946" i="7"/>
  <c r="U945" i="7"/>
  <c r="P945" i="7"/>
  <c r="O945" i="7"/>
  <c r="N945" i="7"/>
  <c r="M945" i="7"/>
  <c r="U944" i="7"/>
  <c r="P944" i="7"/>
  <c r="O944" i="7"/>
  <c r="N944" i="7"/>
  <c r="M944" i="7"/>
  <c r="U943" i="7"/>
  <c r="P943" i="7"/>
  <c r="O943" i="7"/>
  <c r="N943" i="7"/>
  <c r="M943" i="7"/>
  <c r="U942" i="7"/>
  <c r="P942" i="7"/>
  <c r="O942" i="7"/>
  <c r="N942" i="7"/>
  <c r="M942" i="7"/>
  <c r="U941" i="7"/>
  <c r="P941" i="7"/>
  <c r="O941" i="7"/>
  <c r="N941" i="7"/>
  <c r="M941" i="7"/>
  <c r="U940" i="7"/>
  <c r="P940" i="7"/>
  <c r="O940" i="7"/>
  <c r="N940" i="7"/>
  <c r="M940" i="7"/>
  <c r="U939" i="7"/>
  <c r="P939" i="7"/>
  <c r="O939" i="7"/>
  <c r="N939" i="7"/>
  <c r="M939" i="7"/>
  <c r="U938" i="7"/>
  <c r="P938" i="7"/>
  <c r="O938" i="7"/>
  <c r="N938" i="7"/>
  <c r="M938" i="7"/>
  <c r="U937" i="7"/>
  <c r="P937" i="7"/>
  <c r="O937" i="7"/>
  <c r="N937" i="7"/>
  <c r="M937" i="7"/>
  <c r="U936" i="7"/>
  <c r="P936" i="7"/>
  <c r="O936" i="7"/>
  <c r="N936" i="7"/>
  <c r="M936" i="7"/>
  <c r="U935" i="7"/>
  <c r="P935" i="7"/>
  <c r="O935" i="7"/>
  <c r="N935" i="7"/>
  <c r="M935" i="7"/>
  <c r="U934" i="7"/>
  <c r="P934" i="7"/>
  <c r="O934" i="7"/>
  <c r="N934" i="7"/>
  <c r="M934" i="7"/>
  <c r="U933" i="7"/>
  <c r="P933" i="7"/>
  <c r="O933" i="7"/>
  <c r="N933" i="7"/>
  <c r="M933" i="7"/>
  <c r="U932" i="7"/>
  <c r="P932" i="7"/>
  <c r="O932" i="7"/>
  <c r="N932" i="7"/>
  <c r="M932" i="7"/>
  <c r="U931" i="7"/>
  <c r="P931" i="7"/>
  <c r="O931" i="7"/>
  <c r="N931" i="7"/>
  <c r="M931" i="7"/>
  <c r="U930" i="7"/>
  <c r="P930" i="7"/>
  <c r="O930" i="7"/>
  <c r="N930" i="7"/>
  <c r="M930" i="7"/>
  <c r="U929" i="7"/>
  <c r="P929" i="7"/>
  <c r="O929" i="7"/>
  <c r="N929" i="7"/>
  <c r="M929" i="7"/>
  <c r="U928" i="7"/>
  <c r="P928" i="7"/>
  <c r="O928" i="7"/>
  <c r="N928" i="7"/>
  <c r="M928" i="7"/>
  <c r="U927" i="7"/>
  <c r="P927" i="7"/>
  <c r="O927" i="7"/>
  <c r="N927" i="7"/>
  <c r="M927" i="7"/>
  <c r="U926" i="7"/>
  <c r="P926" i="7"/>
  <c r="O926" i="7"/>
  <c r="N926" i="7"/>
  <c r="M926" i="7"/>
  <c r="U925" i="7"/>
  <c r="P925" i="7"/>
  <c r="O925" i="7"/>
  <c r="N925" i="7"/>
  <c r="M925" i="7"/>
  <c r="U924" i="7"/>
  <c r="P924" i="7"/>
  <c r="O924" i="7"/>
  <c r="N924" i="7"/>
  <c r="M924" i="7"/>
  <c r="U923" i="7"/>
  <c r="P923" i="7"/>
  <c r="O923" i="7"/>
  <c r="N923" i="7"/>
  <c r="M923" i="7"/>
  <c r="U922" i="7"/>
  <c r="P922" i="7"/>
  <c r="O922" i="7"/>
  <c r="N922" i="7"/>
  <c r="M922" i="7"/>
  <c r="U921" i="7"/>
  <c r="P921" i="7"/>
  <c r="O921" i="7"/>
  <c r="N921" i="7"/>
  <c r="M921" i="7"/>
  <c r="U920" i="7"/>
  <c r="P920" i="7"/>
  <c r="O920" i="7"/>
  <c r="N920" i="7"/>
  <c r="M920" i="7"/>
  <c r="U919" i="7"/>
  <c r="P919" i="7"/>
  <c r="O919" i="7"/>
  <c r="N919" i="7"/>
  <c r="M919" i="7"/>
  <c r="U918" i="7"/>
  <c r="P918" i="7"/>
  <c r="O918" i="7"/>
  <c r="N918" i="7"/>
  <c r="M918" i="7"/>
  <c r="U917" i="7"/>
  <c r="P917" i="7"/>
  <c r="O917" i="7"/>
  <c r="N917" i="7"/>
  <c r="M917" i="7"/>
  <c r="U916" i="7"/>
  <c r="P916" i="7"/>
  <c r="O916" i="7"/>
  <c r="N916" i="7"/>
  <c r="M916" i="7"/>
  <c r="U915" i="7"/>
  <c r="P915" i="7"/>
  <c r="O915" i="7"/>
  <c r="N915" i="7"/>
  <c r="M915" i="7"/>
  <c r="U914" i="7"/>
  <c r="P914" i="7"/>
  <c r="O914" i="7"/>
  <c r="N914" i="7"/>
  <c r="M914" i="7"/>
  <c r="U913" i="7"/>
  <c r="P913" i="7"/>
  <c r="O913" i="7"/>
  <c r="N913" i="7"/>
  <c r="M913" i="7"/>
  <c r="U912" i="7"/>
  <c r="P912" i="7"/>
  <c r="O912" i="7"/>
  <c r="N912" i="7"/>
  <c r="M912" i="7"/>
  <c r="U911" i="7"/>
  <c r="P911" i="7"/>
  <c r="O911" i="7"/>
  <c r="N911" i="7"/>
  <c r="M911" i="7"/>
  <c r="U910" i="7"/>
  <c r="P910" i="7"/>
  <c r="O910" i="7"/>
  <c r="N910" i="7"/>
  <c r="M910" i="7"/>
  <c r="U909" i="7"/>
  <c r="P909" i="7"/>
  <c r="O909" i="7"/>
  <c r="N909" i="7"/>
  <c r="M909" i="7"/>
  <c r="U908" i="7"/>
  <c r="P908" i="7"/>
  <c r="O908" i="7"/>
  <c r="N908" i="7"/>
  <c r="M908" i="7"/>
  <c r="U907" i="7"/>
  <c r="P907" i="7"/>
  <c r="O907" i="7"/>
  <c r="N907" i="7"/>
  <c r="M907" i="7"/>
  <c r="U906" i="7"/>
  <c r="P906" i="7"/>
  <c r="O906" i="7"/>
  <c r="N906" i="7"/>
  <c r="M906" i="7"/>
  <c r="U905" i="7"/>
  <c r="P905" i="7"/>
  <c r="O905" i="7"/>
  <c r="N905" i="7"/>
  <c r="M905" i="7"/>
  <c r="U904" i="7"/>
  <c r="P904" i="7"/>
  <c r="O904" i="7"/>
  <c r="N904" i="7"/>
  <c r="M904" i="7"/>
  <c r="U903" i="7"/>
  <c r="P903" i="7"/>
  <c r="O903" i="7"/>
  <c r="N903" i="7"/>
  <c r="M903" i="7"/>
  <c r="U902" i="7"/>
  <c r="P902" i="7"/>
  <c r="O902" i="7"/>
  <c r="N902" i="7"/>
  <c r="M902" i="7"/>
  <c r="U901" i="7"/>
  <c r="P901" i="7"/>
  <c r="O901" i="7"/>
  <c r="N901" i="7"/>
  <c r="M901" i="7"/>
  <c r="U900" i="7"/>
  <c r="P900" i="7"/>
  <c r="O900" i="7"/>
  <c r="N900" i="7"/>
  <c r="M900" i="7"/>
  <c r="U899" i="7"/>
  <c r="P899" i="7"/>
  <c r="O899" i="7"/>
  <c r="N899" i="7"/>
  <c r="M899" i="7"/>
  <c r="U898" i="7"/>
  <c r="P898" i="7"/>
  <c r="O898" i="7"/>
  <c r="N898" i="7"/>
  <c r="M898" i="7"/>
  <c r="U897" i="7"/>
  <c r="P897" i="7"/>
  <c r="O897" i="7"/>
  <c r="N897" i="7"/>
  <c r="M897" i="7"/>
  <c r="U896" i="7"/>
  <c r="P896" i="7"/>
  <c r="O896" i="7"/>
  <c r="N896" i="7"/>
  <c r="M896" i="7"/>
  <c r="U895" i="7"/>
  <c r="P895" i="7"/>
  <c r="O895" i="7"/>
  <c r="N895" i="7"/>
  <c r="M895" i="7"/>
  <c r="U894" i="7"/>
  <c r="P894" i="7"/>
  <c r="O894" i="7"/>
  <c r="N894" i="7"/>
  <c r="M894" i="7"/>
  <c r="U893" i="7"/>
  <c r="P893" i="7"/>
  <c r="O893" i="7"/>
  <c r="N893" i="7"/>
  <c r="M893" i="7"/>
  <c r="U892" i="7"/>
  <c r="P892" i="7"/>
  <c r="O892" i="7"/>
  <c r="N892" i="7"/>
  <c r="M892" i="7"/>
  <c r="U891" i="7"/>
  <c r="P891" i="7"/>
  <c r="O891" i="7"/>
  <c r="N891" i="7"/>
  <c r="M891" i="7"/>
  <c r="U890" i="7"/>
  <c r="P890" i="7"/>
  <c r="O890" i="7"/>
  <c r="N890" i="7"/>
  <c r="M890" i="7"/>
  <c r="U889" i="7"/>
  <c r="P889" i="7"/>
  <c r="O889" i="7"/>
  <c r="N889" i="7"/>
  <c r="M889" i="7"/>
  <c r="U888" i="7"/>
  <c r="P888" i="7"/>
  <c r="O888" i="7"/>
  <c r="N888" i="7"/>
  <c r="M888" i="7"/>
  <c r="U887" i="7"/>
  <c r="P887" i="7"/>
  <c r="O887" i="7"/>
  <c r="N887" i="7"/>
  <c r="M887" i="7"/>
  <c r="U886" i="7"/>
  <c r="P886" i="7"/>
  <c r="O886" i="7"/>
  <c r="N886" i="7"/>
  <c r="M886" i="7"/>
  <c r="U885" i="7"/>
  <c r="P885" i="7"/>
  <c r="O885" i="7"/>
  <c r="N885" i="7"/>
  <c r="M885" i="7"/>
  <c r="U884" i="7"/>
  <c r="P884" i="7"/>
  <c r="O884" i="7"/>
  <c r="N884" i="7"/>
  <c r="M884" i="7"/>
  <c r="U883" i="7"/>
  <c r="P883" i="7"/>
  <c r="O883" i="7"/>
  <c r="N883" i="7"/>
  <c r="M883" i="7"/>
  <c r="U882" i="7"/>
  <c r="P882" i="7"/>
  <c r="O882" i="7"/>
  <c r="N882" i="7"/>
  <c r="M882" i="7"/>
  <c r="U881" i="7"/>
  <c r="P881" i="7"/>
  <c r="O881" i="7"/>
  <c r="N881" i="7"/>
  <c r="M881" i="7"/>
  <c r="U880" i="7"/>
  <c r="P880" i="7"/>
  <c r="O880" i="7"/>
  <c r="N880" i="7"/>
  <c r="M880" i="7"/>
  <c r="U879" i="7"/>
  <c r="P879" i="7"/>
  <c r="O879" i="7"/>
  <c r="N879" i="7"/>
  <c r="M879" i="7"/>
  <c r="U878" i="7"/>
  <c r="P878" i="7"/>
  <c r="O878" i="7"/>
  <c r="N878" i="7"/>
  <c r="M878" i="7"/>
  <c r="U877" i="7"/>
  <c r="P877" i="7"/>
  <c r="O877" i="7"/>
  <c r="N877" i="7"/>
  <c r="M877" i="7"/>
  <c r="U876" i="7"/>
  <c r="P876" i="7"/>
  <c r="O876" i="7"/>
  <c r="N876" i="7"/>
  <c r="M876" i="7"/>
  <c r="U875" i="7"/>
  <c r="P875" i="7"/>
  <c r="O875" i="7"/>
  <c r="N875" i="7"/>
  <c r="M875" i="7"/>
  <c r="U874" i="7"/>
  <c r="P874" i="7"/>
  <c r="O874" i="7"/>
  <c r="N874" i="7"/>
  <c r="M874" i="7"/>
  <c r="U873" i="7"/>
  <c r="P873" i="7"/>
  <c r="O873" i="7"/>
  <c r="N873" i="7"/>
  <c r="M873" i="7"/>
  <c r="U872" i="7"/>
  <c r="P872" i="7"/>
  <c r="O872" i="7"/>
  <c r="N872" i="7"/>
  <c r="M872" i="7"/>
  <c r="U871" i="7"/>
  <c r="P871" i="7"/>
  <c r="O871" i="7"/>
  <c r="N871" i="7"/>
  <c r="M871" i="7"/>
  <c r="U870" i="7"/>
  <c r="P870" i="7"/>
  <c r="O870" i="7"/>
  <c r="N870" i="7"/>
  <c r="M870" i="7"/>
  <c r="U869" i="7"/>
  <c r="P869" i="7"/>
  <c r="O869" i="7"/>
  <c r="N869" i="7"/>
  <c r="M869" i="7"/>
  <c r="U868" i="7"/>
  <c r="P868" i="7"/>
  <c r="O868" i="7"/>
  <c r="N868" i="7"/>
  <c r="M868" i="7"/>
  <c r="U867" i="7"/>
  <c r="P867" i="7"/>
  <c r="O867" i="7"/>
  <c r="N867" i="7"/>
  <c r="M867" i="7"/>
  <c r="U866" i="7"/>
  <c r="P866" i="7"/>
  <c r="O866" i="7"/>
  <c r="N866" i="7"/>
  <c r="M866" i="7"/>
  <c r="U865" i="7"/>
  <c r="P865" i="7"/>
  <c r="O865" i="7"/>
  <c r="N865" i="7"/>
  <c r="M865" i="7"/>
  <c r="U864" i="7"/>
  <c r="P864" i="7"/>
  <c r="O864" i="7"/>
  <c r="N864" i="7"/>
  <c r="M864" i="7"/>
  <c r="U863" i="7"/>
  <c r="P863" i="7"/>
  <c r="O863" i="7"/>
  <c r="N863" i="7"/>
  <c r="M863" i="7"/>
  <c r="U862" i="7"/>
  <c r="P862" i="7"/>
  <c r="O862" i="7"/>
  <c r="N862" i="7"/>
  <c r="M862" i="7"/>
  <c r="U861" i="7"/>
  <c r="P861" i="7"/>
  <c r="O861" i="7"/>
  <c r="N861" i="7"/>
  <c r="M861" i="7"/>
  <c r="U860" i="7"/>
  <c r="P860" i="7"/>
  <c r="O860" i="7"/>
  <c r="N860" i="7"/>
  <c r="M860" i="7"/>
  <c r="U859" i="7"/>
  <c r="P859" i="7"/>
  <c r="O859" i="7"/>
  <c r="N859" i="7"/>
  <c r="M859" i="7"/>
  <c r="U858" i="7"/>
  <c r="P858" i="7"/>
  <c r="O858" i="7"/>
  <c r="N858" i="7"/>
  <c r="M858" i="7"/>
  <c r="U857" i="7"/>
  <c r="P857" i="7"/>
  <c r="O857" i="7"/>
  <c r="N857" i="7"/>
  <c r="M857" i="7"/>
  <c r="U856" i="7"/>
  <c r="P856" i="7"/>
  <c r="O856" i="7"/>
  <c r="N856" i="7"/>
  <c r="M856" i="7"/>
  <c r="U855" i="7"/>
  <c r="P855" i="7"/>
  <c r="O855" i="7"/>
  <c r="N855" i="7"/>
  <c r="M855" i="7"/>
  <c r="U854" i="7"/>
  <c r="P854" i="7"/>
  <c r="O854" i="7"/>
  <c r="N854" i="7"/>
  <c r="M854" i="7"/>
  <c r="U853" i="7"/>
  <c r="P853" i="7"/>
  <c r="O853" i="7"/>
  <c r="N853" i="7"/>
  <c r="M853" i="7"/>
  <c r="U852" i="7"/>
  <c r="P852" i="7"/>
  <c r="O852" i="7"/>
  <c r="N852" i="7"/>
  <c r="M852" i="7"/>
  <c r="U851" i="7"/>
  <c r="P851" i="7"/>
  <c r="O851" i="7"/>
  <c r="N851" i="7"/>
  <c r="M851" i="7"/>
  <c r="U850" i="7"/>
  <c r="P850" i="7"/>
  <c r="O850" i="7"/>
  <c r="N850" i="7"/>
  <c r="M850" i="7"/>
  <c r="U849" i="7"/>
  <c r="P849" i="7"/>
  <c r="O849" i="7"/>
  <c r="N849" i="7"/>
  <c r="M849" i="7"/>
  <c r="U848" i="7"/>
  <c r="P848" i="7"/>
  <c r="O848" i="7"/>
  <c r="N848" i="7"/>
  <c r="M848" i="7"/>
  <c r="U847" i="7"/>
  <c r="P847" i="7"/>
  <c r="O847" i="7"/>
  <c r="N847" i="7"/>
  <c r="M847" i="7"/>
  <c r="U846" i="7"/>
  <c r="P846" i="7"/>
  <c r="O846" i="7"/>
  <c r="N846" i="7"/>
  <c r="M846" i="7"/>
  <c r="U845" i="7"/>
  <c r="P845" i="7"/>
  <c r="O845" i="7"/>
  <c r="N845" i="7"/>
  <c r="M845" i="7"/>
  <c r="U844" i="7"/>
  <c r="P844" i="7"/>
  <c r="O844" i="7"/>
  <c r="N844" i="7"/>
  <c r="M844" i="7"/>
  <c r="U843" i="7"/>
  <c r="P843" i="7"/>
  <c r="O843" i="7"/>
  <c r="N843" i="7"/>
  <c r="M843" i="7"/>
  <c r="U842" i="7"/>
  <c r="P842" i="7"/>
  <c r="O842" i="7"/>
  <c r="N842" i="7"/>
  <c r="M842" i="7"/>
  <c r="U841" i="7"/>
  <c r="P841" i="7"/>
  <c r="O841" i="7"/>
  <c r="N841" i="7"/>
  <c r="M841" i="7"/>
  <c r="U840" i="7"/>
  <c r="P840" i="7"/>
  <c r="O840" i="7"/>
  <c r="N840" i="7"/>
  <c r="M840" i="7"/>
  <c r="U839" i="7"/>
  <c r="P839" i="7"/>
  <c r="O839" i="7"/>
  <c r="N839" i="7"/>
  <c r="M839" i="7"/>
  <c r="U838" i="7"/>
  <c r="P838" i="7"/>
  <c r="O838" i="7"/>
  <c r="N838" i="7"/>
  <c r="M838" i="7"/>
  <c r="U837" i="7"/>
  <c r="P837" i="7"/>
  <c r="O837" i="7"/>
  <c r="N837" i="7"/>
  <c r="M837" i="7"/>
  <c r="U836" i="7"/>
  <c r="P836" i="7"/>
  <c r="O836" i="7"/>
  <c r="N836" i="7"/>
  <c r="M836" i="7"/>
  <c r="U835" i="7"/>
  <c r="P835" i="7"/>
  <c r="O835" i="7"/>
  <c r="N835" i="7"/>
  <c r="M835" i="7"/>
  <c r="U834" i="7"/>
  <c r="P834" i="7"/>
  <c r="O834" i="7"/>
  <c r="N834" i="7"/>
  <c r="M834" i="7"/>
  <c r="U833" i="7"/>
  <c r="P833" i="7"/>
  <c r="O833" i="7"/>
  <c r="N833" i="7"/>
  <c r="M833" i="7"/>
  <c r="U832" i="7"/>
  <c r="P832" i="7"/>
  <c r="O832" i="7"/>
  <c r="N832" i="7"/>
  <c r="M832" i="7"/>
  <c r="U831" i="7"/>
  <c r="P831" i="7"/>
  <c r="O831" i="7"/>
  <c r="N831" i="7"/>
  <c r="M831" i="7"/>
  <c r="U830" i="7"/>
  <c r="P830" i="7"/>
  <c r="O830" i="7"/>
  <c r="N830" i="7"/>
  <c r="M830" i="7"/>
  <c r="U829" i="7"/>
  <c r="P829" i="7"/>
  <c r="O829" i="7"/>
  <c r="N829" i="7"/>
  <c r="M829" i="7"/>
  <c r="U828" i="7"/>
  <c r="P828" i="7"/>
  <c r="O828" i="7"/>
  <c r="N828" i="7"/>
  <c r="M828" i="7"/>
  <c r="U827" i="7"/>
  <c r="P827" i="7"/>
  <c r="O827" i="7"/>
  <c r="N827" i="7"/>
  <c r="M827" i="7"/>
  <c r="U826" i="7"/>
  <c r="P826" i="7"/>
  <c r="O826" i="7"/>
  <c r="N826" i="7"/>
  <c r="M826" i="7"/>
  <c r="U825" i="7"/>
  <c r="P825" i="7"/>
  <c r="O825" i="7"/>
  <c r="N825" i="7"/>
  <c r="M825" i="7"/>
  <c r="U824" i="7"/>
  <c r="P824" i="7"/>
  <c r="O824" i="7"/>
  <c r="N824" i="7"/>
  <c r="M824" i="7"/>
  <c r="U823" i="7"/>
  <c r="P823" i="7"/>
  <c r="O823" i="7"/>
  <c r="N823" i="7"/>
  <c r="M823" i="7"/>
  <c r="U822" i="7"/>
  <c r="P822" i="7"/>
  <c r="O822" i="7"/>
  <c r="N822" i="7"/>
  <c r="M822" i="7"/>
  <c r="U821" i="7"/>
  <c r="P821" i="7"/>
  <c r="O821" i="7"/>
  <c r="N821" i="7"/>
  <c r="M821" i="7"/>
  <c r="U820" i="7"/>
  <c r="P820" i="7"/>
  <c r="O820" i="7"/>
  <c r="N820" i="7"/>
  <c r="M820" i="7"/>
  <c r="U819" i="7"/>
  <c r="P819" i="7"/>
  <c r="O819" i="7"/>
  <c r="N819" i="7"/>
  <c r="M819" i="7"/>
  <c r="U818" i="7"/>
  <c r="P818" i="7"/>
  <c r="O818" i="7"/>
  <c r="N818" i="7"/>
  <c r="M818" i="7"/>
  <c r="U817" i="7"/>
  <c r="P817" i="7"/>
  <c r="O817" i="7"/>
  <c r="N817" i="7"/>
  <c r="M817" i="7"/>
  <c r="U816" i="7"/>
  <c r="P816" i="7"/>
  <c r="O816" i="7"/>
  <c r="N816" i="7"/>
  <c r="M816" i="7"/>
  <c r="U815" i="7"/>
  <c r="P815" i="7"/>
  <c r="O815" i="7"/>
  <c r="N815" i="7"/>
  <c r="M815" i="7"/>
  <c r="U814" i="7"/>
  <c r="P814" i="7"/>
  <c r="O814" i="7"/>
  <c r="N814" i="7"/>
  <c r="M814" i="7"/>
  <c r="U813" i="7"/>
  <c r="P813" i="7"/>
  <c r="O813" i="7"/>
  <c r="N813" i="7"/>
  <c r="M813" i="7"/>
  <c r="U812" i="7"/>
  <c r="P812" i="7"/>
  <c r="O812" i="7"/>
  <c r="N812" i="7"/>
  <c r="M812" i="7"/>
  <c r="U811" i="7"/>
  <c r="P811" i="7"/>
  <c r="O811" i="7"/>
  <c r="N811" i="7"/>
  <c r="M811" i="7"/>
  <c r="U810" i="7"/>
  <c r="P810" i="7"/>
  <c r="O810" i="7"/>
  <c r="N810" i="7"/>
  <c r="M810" i="7"/>
  <c r="U809" i="7"/>
  <c r="P809" i="7"/>
  <c r="O809" i="7"/>
  <c r="N809" i="7"/>
  <c r="M809" i="7"/>
  <c r="U808" i="7"/>
  <c r="P808" i="7"/>
  <c r="O808" i="7"/>
  <c r="N808" i="7"/>
  <c r="M808" i="7"/>
  <c r="U807" i="7"/>
  <c r="P807" i="7"/>
  <c r="O807" i="7"/>
  <c r="N807" i="7"/>
  <c r="M807" i="7"/>
  <c r="U806" i="7"/>
  <c r="P806" i="7"/>
  <c r="O806" i="7"/>
  <c r="N806" i="7"/>
  <c r="M806" i="7"/>
  <c r="U805" i="7"/>
  <c r="P805" i="7"/>
  <c r="O805" i="7"/>
  <c r="N805" i="7"/>
  <c r="M805" i="7"/>
  <c r="U804" i="7"/>
  <c r="P804" i="7"/>
  <c r="O804" i="7"/>
  <c r="N804" i="7"/>
  <c r="M804" i="7"/>
  <c r="U803" i="7"/>
  <c r="P803" i="7"/>
  <c r="O803" i="7"/>
  <c r="N803" i="7"/>
  <c r="M803" i="7"/>
  <c r="U802" i="7"/>
  <c r="P802" i="7"/>
  <c r="O802" i="7"/>
  <c r="N802" i="7"/>
  <c r="M802" i="7"/>
  <c r="U801" i="7"/>
  <c r="P801" i="7"/>
  <c r="O801" i="7"/>
  <c r="N801" i="7"/>
  <c r="M801" i="7"/>
  <c r="U800" i="7"/>
  <c r="P800" i="7"/>
  <c r="O800" i="7"/>
  <c r="N800" i="7"/>
  <c r="M800" i="7"/>
  <c r="U799" i="7"/>
  <c r="P799" i="7"/>
  <c r="O799" i="7"/>
  <c r="N799" i="7"/>
  <c r="M799" i="7"/>
  <c r="U798" i="7"/>
  <c r="P798" i="7"/>
  <c r="O798" i="7"/>
  <c r="N798" i="7"/>
  <c r="M798" i="7"/>
  <c r="U797" i="7"/>
  <c r="P797" i="7"/>
  <c r="O797" i="7"/>
  <c r="N797" i="7"/>
  <c r="M797" i="7"/>
  <c r="U796" i="7"/>
  <c r="P796" i="7"/>
  <c r="O796" i="7"/>
  <c r="N796" i="7"/>
  <c r="M796" i="7"/>
  <c r="U795" i="7"/>
  <c r="P795" i="7"/>
  <c r="O795" i="7"/>
  <c r="N795" i="7"/>
  <c r="M795" i="7"/>
  <c r="U794" i="7"/>
  <c r="P794" i="7"/>
  <c r="O794" i="7"/>
  <c r="N794" i="7"/>
  <c r="M794" i="7"/>
  <c r="U793" i="7"/>
  <c r="P793" i="7"/>
  <c r="O793" i="7"/>
  <c r="N793" i="7"/>
  <c r="M793" i="7"/>
  <c r="U792" i="7"/>
  <c r="P792" i="7"/>
  <c r="O792" i="7"/>
  <c r="N792" i="7"/>
  <c r="M792" i="7"/>
  <c r="U791" i="7"/>
  <c r="P791" i="7"/>
  <c r="O791" i="7"/>
  <c r="N791" i="7"/>
  <c r="M791" i="7"/>
  <c r="U790" i="7"/>
  <c r="P790" i="7"/>
  <c r="O790" i="7"/>
  <c r="N790" i="7"/>
  <c r="M790" i="7"/>
  <c r="U789" i="7"/>
  <c r="P789" i="7"/>
  <c r="O789" i="7"/>
  <c r="N789" i="7"/>
  <c r="M789" i="7"/>
  <c r="U788" i="7"/>
  <c r="P788" i="7"/>
  <c r="O788" i="7"/>
  <c r="N788" i="7"/>
  <c r="M788" i="7"/>
  <c r="U787" i="7"/>
  <c r="P787" i="7"/>
  <c r="O787" i="7"/>
  <c r="N787" i="7"/>
  <c r="M787" i="7"/>
  <c r="U786" i="7"/>
  <c r="P786" i="7"/>
  <c r="O786" i="7"/>
  <c r="N786" i="7"/>
  <c r="M786" i="7"/>
  <c r="U785" i="7"/>
  <c r="P785" i="7"/>
  <c r="O785" i="7"/>
  <c r="N785" i="7"/>
  <c r="M785" i="7"/>
  <c r="U784" i="7"/>
  <c r="P784" i="7"/>
  <c r="O784" i="7"/>
  <c r="N784" i="7"/>
  <c r="M784" i="7"/>
  <c r="U783" i="7"/>
  <c r="P783" i="7"/>
  <c r="O783" i="7"/>
  <c r="N783" i="7"/>
  <c r="M783" i="7"/>
  <c r="U782" i="7"/>
  <c r="P782" i="7"/>
  <c r="O782" i="7"/>
  <c r="N782" i="7"/>
  <c r="M782" i="7"/>
  <c r="U781" i="7"/>
  <c r="P781" i="7"/>
  <c r="O781" i="7"/>
  <c r="N781" i="7"/>
  <c r="M781" i="7"/>
  <c r="U780" i="7"/>
  <c r="P780" i="7"/>
  <c r="O780" i="7"/>
  <c r="N780" i="7"/>
  <c r="M780" i="7"/>
  <c r="U779" i="7"/>
  <c r="P779" i="7"/>
  <c r="O779" i="7"/>
  <c r="N779" i="7"/>
  <c r="M779" i="7"/>
  <c r="U778" i="7"/>
  <c r="P778" i="7"/>
  <c r="O778" i="7"/>
  <c r="N778" i="7"/>
  <c r="M778" i="7"/>
  <c r="U777" i="7"/>
  <c r="P777" i="7"/>
  <c r="O777" i="7"/>
  <c r="N777" i="7"/>
  <c r="M777" i="7"/>
  <c r="U776" i="7"/>
  <c r="P776" i="7"/>
  <c r="O776" i="7"/>
  <c r="N776" i="7"/>
  <c r="M776" i="7"/>
  <c r="U775" i="7"/>
  <c r="P775" i="7"/>
  <c r="O775" i="7"/>
  <c r="N775" i="7"/>
  <c r="M775" i="7"/>
  <c r="U774" i="7"/>
  <c r="P774" i="7"/>
  <c r="O774" i="7"/>
  <c r="N774" i="7"/>
  <c r="M774" i="7"/>
  <c r="U773" i="7"/>
  <c r="P773" i="7"/>
  <c r="O773" i="7"/>
  <c r="N773" i="7"/>
  <c r="M773" i="7"/>
  <c r="U772" i="7"/>
  <c r="P772" i="7"/>
  <c r="O772" i="7"/>
  <c r="N772" i="7"/>
  <c r="M772" i="7"/>
  <c r="U771" i="7"/>
  <c r="P771" i="7"/>
  <c r="O771" i="7"/>
  <c r="N771" i="7"/>
  <c r="M771" i="7"/>
  <c r="U770" i="7"/>
  <c r="P770" i="7"/>
  <c r="O770" i="7"/>
  <c r="N770" i="7"/>
  <c r="M770" i="7"/>
  <c r="U769" i="7"/>
  <c r="P769" i="7"/>
  <c r="O769" i="7"/>
  <c r="N769" i="7"/>
  <c r="M769" i="7"/>
  <c r="U768" i="7"/>
  <c r="P768" i="7"/>
  <c r="O768" i="7"/>
  <c r="N768" i="7"/>
  <c r="M768" i="7"/>
  <c r="U767" i="7"/>
  <c r="P767" i="7"/>
  <c r="O767" i="7"/>
  <c r="N767" i="7"/>
  <c r="M767" i="7"/>
  <c r="U766" i="7"/>
  <c r="P766" i="7"/>
  <c r="O766" i="7"/>
  <c r="N766" i="7"/>
  <c r="M766" i="7"/>
  <c r="U765" i="7"/>
  <c r="P765" i="7"/>
  <c r="O765" i="7"/>
  <c r="N765" i="7"/>
  <c r="M765" i="7"/>
  <c r="U764" i="7"/>
  <c r="P764" i="7"/>
  <c r="O764" i="7"/>
  <c r="N764" i="7"/>
  <c r="M764" i="7"/>
  <c r="U763" i="7"/>
  <c r="P763" i="7"/>
  <c r="O763" i="7"/>
  <c r="N763" i="7"/>
  <c r="M763" i="7"/>
  <c r="U762" i="7"/>
  <c r="P762" i="7"/>
  <c r="O762" i="7"/>
  <c r="N762" i="7"/>
  <c r="M762" i="7"/>
  <c r="U761" i="7"/>
  <c r="P761" i="7"/>
  <c r="O761" i="7"/>
  <c r="N761" i="7"/>
  <c r="M761" i="7"/>
  <c r="U760" i="7"/>
  <c r="P760" i="7"/>
  <c r="O760" i="7"/>
  <c r="N760" i="7"/>
  <c r="M760" i="7"/>
  <c r="U759" i="7"/>
  <c r="P759" i="7"/>
  <c r="O759" i="7"/>
  <c r="N759" i="7"/>
  <c r="M759" i="7"/>
  <c r="U758" i="7"/>
  <c r="P758" i="7"/>
  <c r="O758" i="7"/>
  <c r="N758" i="7"/>
  <c r="M758" i="7"/>
  <c r="U757" i="7"/>
  <c r="P757" i="7"/>
  <c r="O757" i="7"/>
  <c r="N757" i="7"/>
  <c r="M757" i="7"/>
  <c r="U756" i="7"/>
  <c r="P756" i="7"/>
  <c r="O756" i="7"/>
  <c r="N756" i="7"/>
  <c r="M756" i="7"/>
  <c r="U755" i="7"/>
  <c r="P755" i="7"/>
  <c r="O755" i="7"/>
  <c r="N755" i="7"/>
  <c r="M755" i="7"/>
  <c r="U754" i="7"/>
  <c r="P754" i="7"/>
  <c r="O754" i="7"/>
  <c r="N754" i="7"/>
  <c r="M754" i="7"/>
  <c r="U753" i="7"/>
  <c r="P753" i="7"/>
  <c r="O753" i="7"/>
  <c r="N753" i="7"/>
  <c r="M753" i="7"/>
  <c r="U752" i="7"/>
  <c r="P752" i="7"/>
  <c r="O752" i="7"/>
  <c r="N752" i="7"/>
  <c r="M752" i="7"/>
  <c r="U751" i="7"/>
  <c r="P751" i="7"/>
  <c r="O751" i="7"/>
  <c r="N751" i="7"/>
  <c r="M751" i="7"/>
  <c r="U750" i="7"/>
  <c r="P750" i="7"/>
  <c r="O750" i="7"/>
  <c r="N750" i="7"/>
  <c r="M750" i="7"/>
  <c r="U749" i="7"/>
  <c r="P749" i="7"/>
  <c r="O749" i="7"/>
  <c r="N749" i="7"/>
  <c r="M749" i="7"/>
  <c r="U748" i="7"/>
  <c r="P748" i="7"/>
  <c r="O748" i="7"/>
  <c r="N748" i="7"/>
  <c r="M748" i="7"/>
  <c r="U747" i="7"/>
  <c r="P747" i="7"/>
  <c r="O747" i="7"/>
  <c r="N747" i="7"/>
  <c r="M747" i="7"/>
  <c r="U746" i="7"/>
  <c r="P746" i="7"/>
  <c r="O746" i="7"/>
  <c r="N746" i="7"/>
  <c r="M746" i="7"/>
  <c r="U745" i="7"/>
  <c r="P745" i="7"/>
  <c r="O745" i="7"/>
  <c r="N745" i="7"/>
  <c r="M745" i="7"/>
  <c r="U744" i="7"/>
  <c r="P744" i="7"/>
  <c r="O744" i="7"/>
  <c r="N744" i="7"/>
  <c r="M744" i="7"/>
  <c r="U743" i="7"/>
  <c r="P743" i="7"/>
  <c r="O743" i="7"/>
  <c r="N743" i="7"/>
  <c r="M743" i="7"/>
  <c r="U742" i="7"/>
  <c r="P742" i="7"/>
  <c r="O742" i="7"/>
  <c r="N742" i="7"/>
  <c r="M742" i="7"/>
  <c r="U741" i="7"/>
  <c r="P741" i="7"/>
  <c r="O741" i="7"/>
  <c r="N741" i="7"/>
  <c r="M741" i="7"/>
  <c r="U740" i="7"/>
  <c r="P740" i="7"/>
  <c r="O740" i="7"/>
  <c r="N740" i="7"/>
  <c r="M740" i="7"/>
  <c r="U739" i="7"/>
  <c r="P739" i="7"/>
  <c r="O739" i="7"/>
  <c r="N739" i="7"/>
  <c r="M739" i="7"/>
  <c r="U738" i="7"/>
  <c r="P738" i="7"/>
  <c r="O738" i="7"/>
  <c r="N738" i="7"/>
  <c r="M738" i="7"/>
  <c r="U737" i="7"/>
  <c r="P737" i="7"/>
  <c r="O737" i="7"/>
  <c r="N737" i="7"/>
  <c r="M737" i="7"/>
  <c r="U736" i="7"/>
  <c r="P736" i="7"/>
  <c r="O736" i="7"/>
  <c r="N736" i="7"/>
  <c r="M736" i="7"/>
  <c r="U735" i="7"/>
  <c r="P735" i="7"/>
  <c r="O735" i="7"/>
  <c r="N735" i="7"/>
  <c r="M735" i="7"/>
  <c r="U734" i="7"/>
  <c r="P734" i="7"/>
  <c r="O734" i="7"/>
  <c r="N734" i="7"/>
  <c r="M734" i="7"/>
  <c r="U733" i="7"/>
  <c r="P733" i="7"/>
  <c r="O733" i="7"/>
  <c r="N733" i="7"/>
  <c r="M733" i="7"/>
  <c r="U732" i="7"/>
  <c r="P732" i="7"/>
  <c r="O732" i="7"/>
  <c r="N732" i="7"/>
  <c r="M732" i="7"/>
  <c r="U731" i="7"/>
  <c r="P731" i="7"/>
  <c r="O731" i="7"/>
  <c r="N731" i="7"/>
  <c r="M731" i="7"/>
  <c r="U730" i="7"/>
  <c r="P730" i="7"/>
  <c r="O730" i="7"/>
  <c r="N730" i="7"/>
  <c r="M730" i="7"/>
  <c r="U729" i="7"/>
  <c r="P729" i="7"/>
  <c r="O729" i="7"/>
  <c r="N729" i="7"/>
  <c r="M729" i="7"/>
  <c r="U728" i="7"/>
  <c r="P728" i="7"/>
  <c r="O728" i="7"/>
  <c r="N728" i="7"/>
  <c r="M728" i="7"/>
  <c r="U727" i="7"/>
  <c r="P727" i="7"/>
  <c r="O727" i="7"/>
  <c r="N727" i="7"/>
  <c r="M727" i="7"/>
  <c r="U726" i="7"/>
  <c r="P726" i="7"/>
  <c r="O726" i="7"/>
  <c r="N726" i="7"/>
  <c r="M726" i="7"/>
  <c r="U725" i="7"/>
  <c r="P725" i="7"/>
  <c r="O725" i="7"/>
  <c r="N725" i="7"/>
  <c r="M725" i="7"/>
  <c r="U724" i="7"/>
  <c r="P724" i="7"/>
  <c r="O724" i="7"/>
  <c r="N724" i="7"/>
  <c r="M724" i="7"/>
  <c r="U723" i="7"/>
  <c r="P723" i="7"/>
  <c r="O723" i="7"/>
  <c r="N723" i="7"/>
  <c r="M723" i="7"/>
  <c r="U722" i="7"/>
  <c r="P722" i="7"/>
  <c r="O722" i="7"/>
  <c r="N722" i="7"/>
  <c r="M722" i="7"/>
  <c r="U721" i="7"/>
  <c r="P721" i="7"/>
  <c r="O721" i="7"/>
  <c r="N721" i="7"/>
  <c r="M721" i="7"/>
  <c r="U720" i="7"/>
  <c r="P720" i="7"/>
  <c r="O720" i="7"/>
  <c r="N720" i="7"/>
  <c r="M720" i="7"/>
  <c r="U719" i="7"/>
  <c r="P719" i="7"/>
  <c r="O719" i="7"/>
  <c r="N719" i="7"/>
  <c r="M719" i="7"/>
  <c r="U718" i="7"/>
  <c r="P718" i="7"/>
  <c r="O718" i="7"/>
  <c r="N718" i="7"/>
  <c r="M718" i="7"/>
  <c r="U717" i="7"/>
  <c r="P717" i="7"/>
  <c r="O717" i="7"/>
  <c r="N717" i="7"/>
  <c r="M717" i="7"/>
  <c r="U716" i="7"/>
  <c r="P716" i="7"/>
  <c r="O716" i="7"/>
  <c r="N716" i="7"/>
  <c r="M716" i="7"/>
  <c r="U715" i="7"/>
  <c r="P715" i="7"/>
  <c r="O715" i="7"/>
  <c r="N715" i="7"/>
  <c r="M715" i="7"/>
  <c r="U714" i="7"/>
  <c r="P714" i="7"/>
  <c r="O714" i="7"/>
  <c r="N714" i="7"/>
  <c r="M714" i="7"/>
  <c r="U713" i="7"/>
  <c r="P713" i="7"/>
  <c r="O713" i="7"/>
  <c r="N713" i="7"/>
  <c r="M713" i="7"/>
  <c r="U712" i="7"/>
  <c r="P712" i="7"/>
  <c r="O712" i="7"/>
  <c r="N712" i="7"/>
  <c r="M712" i="7"/>
  <c r="U711" i="7"/>
  <c r="P711" i="7"/>
  <c r="O711" i="7"/>
  <c r="N711" i="7"/>
  <c r="M711" i="7"/>
  <c r="U710" i="7"/>
  <c r="P710" i="7"/>
  <c r="O710" i="7"/>
  <c r="N710" i="7"/>
  <c r="M710" i="7"/>
  <c r="U709" i="7"/>
  <c r="P709" i="7"/>
  <c r="O709" i="7"/>
  <c r="N709" i="7"/>
  <c r="M709" i="7"/>
  <c r="U708" i="7"/>
  <c r="P708" i="7"/>
  <c r="O708" i="7"/>
  <c r="N708" i="7"/>
  <c r="M708" i="7"/>
  <c r="U707" i="7"/>
  <c r="P707" i="7"/>
  <c r="O707" i="7"/>
  <c r="N707" i="7"/>
  <c r="M707" i="7"/>
  <c r="U706" i="7"/>
  <c r="P706" i="7"/>
  <c r="O706" i="7"/>
  <c r="N706" i="7"/>
  <c r="M706" i="7"/>
  <c r="U705" i="7"/>
  <c r="P705" i="7"/>
  <c r="O705" i="7"/>
  <c r="N705" i="7"/>
  <c r="M705" i="7"/>
  <c r="U704" i="7"/>
  <c r="P704" i="7"/>
  <c r="O704" i="7"/>
  <c r="N704" i="7"/>
  <c r="M704" i="7"/>
  <c r="U703" i="7"/>
  <c r="P703" i="7"/>
  <c r="O703" i="7"/>
  <c r="N703" i="7"/>
  <c r="M703" i="7"/>
  <c r="U702" i="7"/>
  <c r="P702" i="7"/>
  <c r="O702" i="7"/>
  <c r="N702" i="7"/>
  <c r="M702" i="7"/>
  <c r="U701" i="7"/>
  <c r="P701" i="7"/>
  <c r="O701" i="7"/>
  <c r="N701" i="7"/>
  <c r="M701" i="7"/>
  <c r="U700" i="7"/>
  <c r="P700" i="7"/>
  <c r="O700" i="7"/>
  <c r="N700" i="7"/>
  <c r="M700" i="7"/>
  <c r="U699" i="7"/>
  <c r="P699" i="7"/>
  <c r="O699" i="7"/>
  <c r="N699" i="7"/>
  <c r="M699" i="7"/>
  <c r="U698" i="7"/>
  <c r="P698" i="7"/>
  <c r="O698" i="7"/>
  <c r="N698" i="7"/>
  <c r="M698" i="7"/>
  <c r="U697" i="7"/>
  <c r="P697" i="7"/>
  <c r="O697" i="7"/>
  <c r="N697" i="7"/>
  <c r="M697" i="7"/>
  <c r="U696" i="7"/>
  <c r="P696" i="7"/>
  <c r="O696" i="7"/>
  <c r="N696" i="7"/>
  <c r="M696" i="7"/>
  <c r="U695" i="7"/>
  <c r="P695" i="7"/>
  <c r="O695" i="7"/>
  <c r="N695" i="7"/>
  <c r="M695" i="7"/>
  <c r="U694" i="7"/>
  <c r="P694" i="7"/>
  <c r="O694" i="7"/>
  <c r="N694" i="7"/>
  <c r="M694" i="7"/>
  <c r="U693" i="7"/>
  <c r="P693" i="7"/>
  <c r="O693" i="7"/>
  <c r="N693" i="7"/>
  <c r="M693" i="7"/>
  <c r="U692" i="7"/>
  <c r="P692" i="7"/>
  <c r="O692" i="7"/>
  <c r="N692" i="7"/>
  <c r="M692" i="7"/>
  <c r="U691" i="7"/>
  <c r="P691" i="7"/>
  <c r="O691" i="7"/>
  <c r="N691" i="7"/>
  <c r="M691" i="7"/>
  <c r="U690" i="7"/>
  <c r="P690" i="7"/>
  <c r="O690" i="7"/>
  <c r="N690" i="7"/>
  <c r="M690" i="7"/>
  <c r="U689" i="7"/>
  <c r="P689" i="7"/>
  <c r="O689" i="7"/>
  <c r="N689" i="7"/>
  <c r="M689" i="7"/>
  <c r="U688" i="7"/>
  <c r="P688" i="7"/>
  <c r="O688" i="7"/>
  <c r="N688" i="7"/>
  <c r="M688" i="7"/>
  <c r="U687" i="7"/>
  <c r="P687" i="7"/>
  <c r="O687" i="7"/>
  <c r="N687" i="7"/>
  <c r="M687" i="7"/>
  <c r="U686" i="7"/>
  <c r="P686" i="7"/>
  <c r="O686" i="7"/>
  <c r="N686" i="7"/>
  <c r="M686" i="7"/>
  <c r="U685" i="7"/>
  <c r="P685" i="7"/>
  <c r="O685" i="7"/>
  <c r="N685" i="7"/>
  <c r="M685" i="7"/>
  <c r="U684" i="7"/>
  <c r="P684" i="7"/>
  <c r="O684" i="7"/>
  <c r="N684" i="7"/>
  <c r="M684" i="7"/>
  <c r="U683" i="7"/>
  <c r="P683" i="7"/>
  <c r="O683" i="7"/>
  <c r="N683" i="7"/>
  <c r="M683" i="7"/>
  <c r="U682" i="7"/>
  <c r="P682" i="7"/>
  <c r="O682" i="7"/>
  <c r="N682" i="7"/>
  <c r="M682" i="7"/>
  <c r="U681" i="7"/>
  <c r="P681" i="7"/>
  <c r="O681" i="7"/>
  <c r="N681" i="7"/>
  <c r="M681" i="7"/>
  <c r="U680" i="7"/>
  <c r="P680" i="7"/>
  <c r="O680" i="7"/>
  <c r="N680" i="7"/>
  <c r="M680" i="7"/>
  <c r="U679" i="7"/>
  <c r="P679" i="7"/>
  <c r="O679" i="7"/>
  <c r="N679" i="7"/>
  <c r="M679" i="7"/>
  <c r="U678" i="7"/>
  <c r="P678" i="7"/>
  <c r="O678" i="7"/>
  <c r="N678" i="7"/>
  <c r="M678" i="7"/>
  <c r="U677" i="7"/>
  <c r="P677" i="7"/>
  <c r="O677" i="7"/>
  <c r="N677" i="7"/>
  <c r="M677" i="7"/>
  <c r="U676" i="7"/>
  <c r="P676" i="7"/>
  <c r="O676" i="7"/>
  <c r="N676" i="7"/>
  <c r="M676" i="7"/>
  <c r="U675" i="7"/>
  <c r="P675" i="7"/>
  <c r="O675" i="7"/>
  <c r="N675" i="7"/>
  <c r="M675" i="7"/>
  <c r="U674" i="7"/>
  <c r="P674" i="7"/>
  <c r="O674" i="7"/>
  <c r="N674" i="7"/>
  <c r="M674" i="7"/>
  <c r="U673" i="7"/>
  <c r="P673" i="7"/>
  <c r="O673" i="7"/>
  <c r="N673" i="7"/>
  <c r="M673" i="7"/>
  <c r="U672" i="7"/>
  <c r="P672" i="7"/>
  <c r="O672" i="7"/>
  <c r="N672" i="7"/>
  <c r="M672" i="7"/>
  <c r="U671" i="7"/>
  <c r="P671" i="7"/>
  <c r="O671" i="7"/>
  <c r="N671" i="7"/>
  <c r="M671" i="7"/>
  <c r="U670" i="7"/>
  <c r="P670" i="7"/>
  <c r="O670" i="7"/>
  <c r="N670" i="7"/>
  <c r="M670" i="7"/>
  <c r="U669" i="7"/>
  <c r="P669" i="7"/>
  <c r="O669" i="7"/>
  <c r="N669" i="7"/>
  <c r="M669" i="7"/>
  <c r="U668" i="7"/>
  <c r="P668" i="7"/>
  <c r="O668" i="7"/>
  <c r="N668" i="7"/>
  <c r="M668" i="7"/>
  <c r="U667" i="7"/>
  <c r="P667" i="7"/>
  <c r="O667" i="7"/>
  <c r="N667" i="7"/>
  <c r="M667" i="7"/>
  <c r="U666" i="7"/>
  <c r="P666" i="7"/>
  <c r="O666" i="7"/>
  <c r="N666" i="7"/>
  <c r="M666" i="7"/>
  <c r="U665" i="7"/>
  <c r="P665" i="7"/>
  <c r="O665" i="7"/>
  <c r="N665" i="7"/>
  <c r="M665" i="7"/>
  <c r="U664" i="7"/>
  <c r="P664" i="7"/>
  <c r="O664" i="7"/>
  <c r="N664" i="7"/>
  <c r="M664" i="7"/>
  <c r="U663" i="7"/>
  <c r="P663" i="7"/>
  <c r="O663" i="7"/>
  <c r="N663" i="7"/>
  <c r="M663" i="7"/>
  <c r="U662" i="7"/>
  <c r="P662" i="7"/>
  <c r="O662" i="7"/>
  <c r="N662" i="7"/>
  <c r="M662" i="7"/>
  <c r="U661" i="7"/>
  <c r="P661" i="7"/>
  <c r="O661" i="7"/>
  <c r="N661" i="7"/>
  <c r="M661" i="7"/>
  <c r="U660" i="7"/>
  <c r="P660" i="7"/>
  <c r="O660" i="7"/>
  <c r="N660" i="7"/>
  <c r="M660" i="7"/>
  <c r="U659" i="7"/>
  <c r="P659" i="7"/>
  <c r="O659" i="7"/>
  <c r="N659" i="7"/>
  <c r="M659" i="7"/>
  <c r="U658" i="7"/>
  <c r="P658" i="7"/>
  <c r="O658" i="7"/>
  <c r="N658" i="7"/>
  <c r="M658" i="7"/>
  <c r="U657" i="7"/>
  <c r="P657" i="7"/>
  <c r="O657" i="7"/>
  <c r="N657" i="7"/>
  <c r="M657" i="7"/>
  <c r="U656" i="7"/>
  <c r="P656" i="7"/>
  <c r="O656" i="7"/>
  <c r="N656" i="7"/>
  <c r="M656" i="7"/>
  <c r="U655" i="7"/>
  <c r="P655" i="7"/>
  <c r="O655" i="7"/>
  <c r="N655" i="7"/>
  <c r="M655" i="7"/>
  <c r="U654" i="7"/>
  <c r="P654" i="7"/>
  <c r="O654" i="7"/>
  <c r="N654" i="7"/>
  <c r="M654" i="7"/>
  <c r="U653" i="7"/>
  <c r="P653" i="7"/>
  <c r="O653" i="7"/>
  <c r="N653" i="7"/>
  <c r="M653" i="7"/>
  <c r="U652" i="7"/>
  <c r="P652" i="7"/>
  <c r="O652" i="7"/>
  <c r="N652" i="7"/>
  <c r="M652" i="7"/>
  <c r="U651" i="7"/>
  <c r="P651" i="7"/>
  <c r="O651" i="7"/>
  <c r="N651" i="7"/>
  <c r="M651" i="7"/>
  <c r="U650" i="7"/>
  <c r="P650" i="7"/>
  <c r="O650" i="7"/>
  <c r="N650" i="7"/>
  <c r="M650" i="7"/>
  <c r="U649" i="7"/>
  <c r="P649" i="7"/>
  <c r="O649" i="7"/>
  <c r="N649" i="7"/>
  <c r="M649" i="7"/>
  <c r="U648" i="7"/>
  <c r="P648" i="7"/>
  <c r="O648" i="7"/>
  <c r="N648" i="7"/>
  <c r="M648" i="7"/>
  <c r="U647" i="7"/>
  <c r="P647" i="7"/>
  <c r="O647" i="7"/>
  <c r="N647" i="7"/>
  <c r="M647" i="7"/>
  <c r="U646" i="7"/>
  <c r="P646" i="7"/>
  <c r="O646" i="7"/>
  <c r="N646" i="7"/>
  <c r="M646" i="7"/>
  <c r="U645" i="7"/>
  <c r="P645" i="7"/>
  <c r="O645" i="7"/>
  <c r="N645" i="7"/>
  <c r="M645" i="7"/>
  <c r="U644" i="7"/>
  <c r="P644" i="7"/>
  <c r="O644" i="7"/>
  <c r="N644" i="7"/>
  <c r="M644" i="7"/>
  <c r="U643" i="7"/>
  <c r="P643" i="7"/>
  <c r="O643" i="7"/>
  <c r="N643" i="7"/>
  <c r="M643" i="7"/>
  <c r="U642" i="7"/>
  <c r="P642" i="7"/>
  <c r="O642" i="7"/>
  <c r="N642" i="7"/>
  <c r="M642" i="7"/>
  <c r="U641" i="7"/>
  <c r="P641" i="7"/>
  <c r="O641" i="7"/>
  <c r="N641" i="7"/>
  <c r="M641" i="7"/>
  <c r="U640" i="7"/>
  <c r="P640" i="7"/>
  <c r="O640" i="7"/>
  <c r="N640" i="7"/>
  <c r="M640" i="7"/>
  <c r="U639" i="7"/>
  <c r="P639" i="7"/>
  <c r="O639" i="7"/>
  <c r="N639" i="7"/>
  <c r="M639" i="7"/>
  <c r="U638" i="7"/>
  <c r="P638" i="7"/>
  <c r="O638" i="7"/>
  <c r="N638" i="7"/>
  <c r="M638" i="7"/>
  <c r="U637" i="7"/>
  <c r="P637" i="7"/>
  <c r="O637" i="7"/>
  <c r="N637" i="7"/>
  <c r="M637" i="7"/>
  <c r="U636" i="7"/>
  <c r="P636" i="7"/>
  <c r="O636" i="7"/>
  <c r="N636" i="7"/>
  <c r="M636" i="7"/>
  <c r="U635" i="7"/>
  <c r="P635" i="7"/>
  <c r="O635" i="7"/>
  <c r="N635" i="7"/>
  <c r="M635" i="7"/>
  <c r="U634" i="7"/>
  <c r="P634" i="7"/>
  <c r="O634" i="7"/>
  <c r="N634" i="7"/>
  <c r="M634" i="7"/>
  <c r="U633" i="7"/>
  <c r="P633" i="7"/>
  <c r="O633" i="7"/>
  <c r="N633" i="7"/>
  <c r="M633" i="7"/>
  <c r="U632" i="7"/>
  <c r="P632" i="7"/>
  <c r="O632" i="7"/>
  <c r="N632" i="7"/>
  <c r="M632" i="7"/>
  <c r="U631" i="7"/>
  <c r="P631" i="7"/>
  <c r="O631" i="7"/>
  <c r="N631" i="7"/>
  <c r="M631" i="7"/>
  <c r="U630" i="7"/>
  <c r="P630" i="7"/>
  <c r="O630" i="7"/>
  <c r="N630" i="7"/>
  <c r="M630" i="7"/>
  <c r="U629" i="7"/>
  <c r="P629" i="7"/>
  <c r="O629" i="7"/>
  <c r="N629" i="7"/>
  <c r="M629" i="7"/>
  <c r="U628" i="7"/>
  <c r="P628" i="7"/>
  <c r="O628" i="7"/>
  <c r="N628" i="7"/>
  <c r="M628" i="7"/>
  <c r="U627" i="7"/>
  <c r="P627" i="7"/>
  <c r="O627" i="7"/>
  <c r="N627" i="7"/>
  <c r="M627" i="7"/>
  <c r="U626" i="7"/>
  <c r="P626" i="7"/>
  <c r="O626" i="7"/>
  <c r="N626" i="7"/>
  <c r="M626" i="7"/>
  <c r="U625" i="7"/>
  <c r="P625" i="7"/>
  <c r="O625" i="7"/>
  <c r="N625" i="7"/>
  <c r="M625" i="7"/>
  <c r="U624" i="7"/>
  <c r="P624" i="7"/>
  <c r="O624" i="7"/>
  <c r="N624" i="7"/>
  <c r="M624" i="7"/>
  <c r="U623" i="7"/>
  <c r="P623" i="7"/>
  <c r="O623" i="7"/>
  <c r="N623" i="7"/>
  <c r="M623" i="7"/>
  <c r="U622" i="7"/>
  <c r="P622" i="7"/>
  <c r="O622" i="7"/>
  <c r="N622" i="7"/>
  <c r="M622" i="7"/>
  <c r="U621" i="7"/>
  <c r="P621" i="7"/>
  <c r="O621" i="7"/>
  <c r="N621" i="7"/>
  <c r="M621" i="7"/>
  <c r="U620" i="7"/>
  <c r="P620" i="7"/>
  <c r="O620" i="7"/>
  <c r="N620" i="7"/>
  <c r="M620" i="7"/>
  <c r="U619" i="7"/>
  <c r="P619" i="7"/>
  <c r="O619" i="7"/>
  <c r="N619" i="7"/>
  <c r="M619" i="7"/>
  <c r="U618" i="7"/>
  <c r="P618" i="7"/>
  <c r="O618" i="7"/>
  <c r="N618" i="7"/>
  <c r="M618" i="7"/>
  <c r="U617" i="7"/>
  <c r="P617" i="7"/>
  <c r="O617" i="7"/>
  <c r="N617" i="7"/>
  <c r="M617" i="7"/>
  <c r="U616" i="7"/>
  <c r="P616" i="7"/>
  <c r="O616" i="7"/>
  <c r="N616" i="7"/>
  <c r="M616" i="7"/>
  <c r="U615" i="7"/>
  <c r="P615" i="7"/>
  <c r="O615" i="7"/>
  <c r="N615" i="7"/>
  <c r="M615" i="7"/>
  <c r="U614" i="7"/>
  <c r="P614" i="7"/>
  <c r="O614" i="7"/>
  <c r="N614" i="7"/>
  <c r="M614" i="7"/>
  <c r="U613" i="7"/>
  <c r="P613" i="7"/>
  <c r="O613" i="7"/>
  <c r="N613" i="7"/>
  <c r="M613" i="7"/>
  <c r="U612" i="7"/>
  <c r="P612" i="7"/>
  <c r="O612" i="7"/>
  <c r="N612" i="7"/>
  <c r="M612" i="7"/>
  <c r="U611" i="7"/>
  <c r="P611" i="7"/>
  <c r="O611" i="7"/>
  <c r="N611" i="7"/>
  <c r="M611" i="7"/>
  <c r="U610" i="7"/>
  <c r="P610" i="7"/>
  <c r="O610" i="7"/>
  <c r="N610" i="7"/>
  <c r="M610" i="7"/>
  <c r="U609" i="7"/>
  <c r="P609" i="7"/>
  <c r="O609" i="7"/>
  <c r="N609" i="7"/>
  <c r="M609" i="7"/>
  <c r="U608" i="7"/>
  <c r="P608" i="7"/>
  <c r="O608" i="7"/>
  <c r="N608" i="7"/>
  <c r="M608" i="7"/>
  <c r="U607" i="7"/>
  <c r="P607" i="7"/>
  <c r="O607" i="7"/>
  <c r="N607" i="7"/>
  <c r="M607" i="7"/>
  <c r="U606" i="7"/>
  <c r="P606" i="7"/>
  <c r="O606" i="7"/>
  <c r="N606" i="7"/>
  <c r="M606" i="7"/>
  <c r="U605" i="7"/>
  <c r="P605" i="7"/>
  <c r="O605" i="7"/>
  <c r="N605" i="7"/>
  <c r="M605" i="7"/>
  <c r="U604" i="7"/>
  <c r="P604" i="7"/>
  <c r="O604" i="7"/>
  <c r="N604" i="7"/>
  <c r="M604" i="7"/>
  <c r="U603" i="7"/>
  <c r="P603" i="7"/>
  <c r="O603" i="7"/>
  <c r="N603" i="7"/>
  <c r="M603" i="7"/>
  <c r="U602" i="7"/>
  <c r="P602" i="7"/>
  <c r="O602" i="7"/>
  <c r="N602" i="7"/>
  <c r="M602" i="7"/>
  <c r="U601" i="7"/>
  <c r="P601" i="7"/>
  <c r="O601" i="7"/>
  <c r="N601" i="7"/>
  <c r="M601" i="7"/>
  <c r="U600" i="7"/>
  <c r="P600" i="7"/>
  <c r="O600" i="7"/>
  <c r="N600" i="7"/>
  <c r="M600" i="7"/>
  <c r="U599" i="7"/>
  <c r="P599" i="7"/>
  <c r="O599" i="7"/>
  <c r="N599" i="7"/>
  <c r="M599" i="7"/>
  <c r="U598" i="7"/>
  <c r="P598" i="7"/>
  <c r="O598" i="7"/>
  <c r="N598" i="7"/>
  <c r="M598" i="7"/>
  <c r="U597" i="7"/>
  <c r="P597" i="7"/>
  <c r="O597" i="7"/>
  <c r="N597" i="7"/>
  <c r="M597" i="7"/>
  <c r="U596" i="7"/>
  <c r="P596" i="7"/>
  <c r="O596" i="7"/>
  <c r="N596" i="7"/>
  <c r="M596" i="7"/>
  <c r="U595" i="7"/>
  <c r="P595" i="7"/>
  <c r="O595" i="7"/>
  <c r="N595" i="7"/>
  <c r="M595" i="7"/>
  <c r="U594" i="7"/>
  <c r="P594" i="7"/>
  <c r="O594" i="7"/>
  <c r="N594" i="7"/>
  <c r="M594" i="7"/>
  <c r="U593" i="7"/>
  <c r="P593" i="7"/>
  <c r="O593" i="7"/>
  <c r="N593" i="7"/>
  <c r="M593" i="7"/>
  <c r="U592" i="7"/>
  <c r="P592" i="7"/>
  <c r="O592" i="7"/>
  <c r="N592" i="7"/>
  <c r="M592" i="7"/>
  <c r="U591" i="7"/>
  <c r="P591" i="7"/>
  <c r="O591" i="7"/>
  <c r="N591" i="7"/>
  <c r="M591" i="7"/>
  <c r="U590" i="7"/>
  <c r="P590" i="7"/>
  <c r="O590" i="7"/>
  <c r="N590" i="7"/>
  <c r="M590" i="7"/>
  <c r="U589" i="7"/>
  <c r="P589" i="7"/>
  <c r="O589" i="7"/>
  <c r="N589" i="7"/>
  <c r="M589" i="7"/>
  <c r="U588" i="7"/>
  <c r="P588" i="7"/>
  <c r="O588" i="7"/>
  <c r="N588" i="7"/>
  <c r="M588" i="7"/>
  <c r="U587" i="7"/>
  <c r="P587" i="7"/>
  <c r="O587" i="7"/>
  <c r="N587" i="7"/>
  <c r="M587" i="7"/>
  <c r="U586" i="7"/>
  <c r="P586" i="7"/>
  <c r="O586" i="7"/>
  <c r="N586" i="7"/>
  <c r="M586" i="7"/>
  <c r="U585" i="7"/>
  <c r="P585" i="7"/>
  <c r="O585" i="7"/>
  <c r="N585" i="7"/>
  <c r="M585" i="7"/>
  <c r="U584" i="7"/>
  <c r="P584" i="7"/>
  <c r="O584" i="7"/>
  <c r="N584" i="7"/>
  <c r="M584" i="7"/>
  <c r="U583" i="7"/>
  <c r="P583" i="7"/>
  <c r="O583" i="7"/>
  <c r="N583" i="7"/>
  <c r="M583" i="7"/>
  <c r="U582" i="7"/>
  <c r="P582" i="7"/>
  <c r="O582" i="7"/>
  <c r="N582" i="7"/>
  <c r="M582" i="7"/>
  <c r="U581" i="7"/>
  <c r="P581" i="7"/>
  <c r="O581" i="7"/>
  <c r="N581" i="7"/>
  <c r="M581" i="7"/>
  <c r="U580" i="7"/>
  <c r="P580" i="7"/>
  <c r="O580" i="7"/>
  <c r="N580" i="7"/>
  <c r="M580" i="7"/>
  <c r="U579" i="7"/>
  <c r="P579" i="7"/>
  <c r="O579" i="7"/>
  <c r="N579" i="7"/>
  <c r="M579" i="7"/>
  <c r="U578" i="7"/>
  <c r="P578" i="7"/>
  <c r="O578" i="7"/>
  <c r="N578" i="7"/>
  <c r="M578" i="7"/>
  <c r="U577" i="7"/>
  <c r="P577" i="7"/>
  <c r="O577" i="7"/>
  <c r="N577" i="7"/>
  <c r="M577" i="7"/>
  <c r="U576" i="7"/>
  <c r="P576" i="7"/>
  <c r="O576" i="7"/>
  <c r="N576" i="7"/>
  <c r="M576" i="7"/>
  <c r="U575" i="7"/>
  <c r="P575" i="7"/>
  <c r="O575" i="7"/>
  <c r="N575" i="7"/>
  <c r="M575" i="7"/>
  <c r="U574" i="7"/>
  <c r="P574" i="7"/>
  <c r="O574" i="7"/>
  <c r="N574" i="7"/>
  <c r="M574" i="7"/>
  <c r="U573" i="7"/>
  <c r="P573" i="7"/>
  <c r="O573" i="7"/>
  <c r="N573" i="7"/>
  <c r="M573" i="7"/>
  <c r="U572" i="7"/>
  <c r="P572" i="7"/>
  <c r="O572" i="7"/>
  <c r="N572" i="7"/>
  <c r="M572" i="7"/>
  <c r="U571" i="7"/>
  <c r="P571" i="7"/>
  <c r="O571" i="7"/>
  <c r="N571" i="7"/>
  <c r="M571" i="7"/>
  <c r="U570" i="7"/>
  <c r="P570" i="7"/>
  <c r="O570" i="7"/>
  <c r="N570" i="7"/>
  <c r="M570" i="7"/>
  <c r="U569" i="7"/>
  <c r="P569" i="7"/>
  <c r="O569" i="7"/>
  <c r="N569" i="7"/>
  <c r="M569" i="7"/>
  <c r="U568" i="7"/>
  <c r="P568" i="7"/>
  <c r="O568" i="7"/>
  <c r="N568" i="7"/>
  <c r="M568" i="7"/>
  <c r="U567" i="7"/>
  <c r="P567" i="7"/>
  <c r="O567" i="7"/>
  <c r="N567" i="7"/>
  <c r="M567" i="7"/>
  <c r="U566" i="7"/>
  <c r="P566" i="7"/>
  <c r="O566" i="7"/>
  <c r="N566" i="7"/>
  <c r="M566" i="7"/>
  <c r="U565" i="7"/>
  <c r="P565" i="7"/>
  <c r="O565" i="7"/>
  <c r="N565" i="7"/>
  <c r="M565" i="7"/>
  <c r="U564" i="7"/>
  <c r="P564" i="7"/>
  <c r="O564" i="7"/>
  <c r="N564" i="7"/>
  <c r="M564" i="7"/>
  <c r="U563" i="7"/>
  <c r="P563" i="7"/>
  <c r="O563" i="7"/>
  <c r="N563" i="7"/>
  <c r="M563" i="7"/>
  <c r="U562" i="7"/>
  <c r="P562" i="7"/>
  <c r="O562" i="7"/>
  <c r="N562" i="7"/>
  <c r="M562" i="7"/>
  <c r="U561" i="7"/>
  <c r="P561" i="7"/>
  <c r="O561" i="7"/>
  <c r="N561" i="7"/>
  <c r="M561" i="7"/>
  <c r="U560" i="7"/>
  <c r="P560" i="7"/>
  <c r="O560" i="7"/>
  <c r="N560" i="7"/>
  <c r="M560" i="7"/>
  <c r="U559" i="7"/>
  <c r="P559" i="7"/>
  <c r="O559" i="7"/>
  <c r="N559" i="7"/>
  <c r="M559" i="7"/>
  <c r="U558" i="7"/>
  <c r="P558" i="7"/>
  <c r="O558" i="7"/>
  <c r="N558" i="7"/>
  <c r="M558" i="7"/>
  <c r="U557" i="7"/>
  <c r="P557" i="7"/>
  <c r="O557" i="7"/>
  <c r="N557" i="7"/>
  <c r="M557" i="7"/>
  <c r="U556" i="7"/>
  <c r="P556" i="7"/>
  <c r="O556" i="7"/>
  <c r="N556" i="7"/>
  <c r="M556" i="7"/>
  <c r="U555" i="7"/>
  <c r="P555" i="7"/>
  <c r="O555" i="7"/>
  <c r="N555" i="7"/>
  <c r="M555" i="7"/>
  <c r="U554" i="7"/>
  <c r="P554" i="7"/>
  <c r="O554" i="7"/>
  <c r="N554" i="7"/>
  <c r="M554" i="7"/>
  <c r="U553" i="7"/>
  <c r="P553" i="7"/>
  <c r="O553" i="7"/>
  <c r="N553" i="7"/>
  <c r="M553" i="7"/>
  <c r="U552" i="7"/>
  <c r="P552" i="7"/>
  <c r="O552" i="7"/>
  <c r="N552" i="7"/>
  <c r="M552" i="7"/>
  <c r="U551" i="7"/>
  <c r="P551" i="7"/>
  <c r="O551" i="7"/>
  <c r="N551" i="7"/>
  <c r="M551" i="7"/>
  <c r="U550" i="7"/>
  <c r="P550" i="7"/>
  <c r="O550" i="7"/>
  <c r="N550" i="7"/>
  <c r="M550" i="7"/>
  <c r="U549" i="7"/>
  <c r="P549" i="7"/>
  <c r="O549" i="7"/>
  <c r="N549" i="7"/>
  <c r="M549" i="7"/>
  <c r="U548" i="7"/>
  <c r="P548" i="7"/>
  <c r="O548" i="7"/>
  <c r="N548" i="7"/>
  <c r="M548" i="7"/>
  <c r="U547" i="7"/>
  <c r="P547" i="7"/>
  <c r="O547" i="7"/>
  <c r="N547" i="7"/>
  <c r="M547" i="7"/>
  <c r="U546" i="7"/>
  <c r="P546" i="7"/>
  <c r="O546" i="7"/>
  <c r="N546" i="7"/>
  <c r="M546" i="7"/>
  <c r="U545" i="7"/>
  <c r="P545" i="7"/>
  <c r="O545" i="7"/>
  <c r="N545" i="7"/>
  <c r="M545" i="7"/>
  <c r="U544" i="7"/>
  <c r="P544" i="7"/>
  <c r="O544" i="7"/>
  <c r="N544" i="7"/>
  <c r="M544" i="7"/>
  <c r="U543" i="7"/>
  <c r="P543" i="7"/>
  <c r="O543" i="7"/>
  <c r="N543" i="7"/>
  <c r="M543" i="7"/>
  <c r="U542" i="7"/>
  <c r="P542" i="7"/>
  <c r="O542" i="7"/>
  <c r="N542" i="7"/>
  <c r="M542" i="7"/>
  <c r="U541" i="7"/>
  <c r="P541" i="7"/>
  <c r="O541" i="7"/>
  <c r="N541" i="7"/>
  <c r="M541" i="7"/>
  <c r="U540" i="7"/>
  <c r="P540" i="7"/>
  <c r="O540" i="7"/>
  <c r="N540" i="7"/>
  <c r="M540" i="7"/>
  <c r="U539" i="7"/>
  <c r="P539" i="7"/>
  <c r="O539" i="7"/>
  <c r="N539" i="7"/>
  <c r="M539" i="7"/>
  <c r="U538" i="7"/>
  <c r="P538" i="7"/>
  <c r="O538" i="7"/>
  <c r="N538" i="7"/>
  <c r="M538" i="7"/>
  <c r="U537" i="7"/>
  <c r="P537" i="7"/>
  <c r="O537" i="7"/>
  <c r="N537" i="7"/>
  <c r="M537" i="7"/>
  <c r="U536" i="7"/>
  <c r="P536" i="7"/>
  <c r="O536" i="7"/>
  <c r="N536" i="7"/>
  <c r="M536" i="7"/>
  <c r="U535" i="7"/>
  <c r="P535" i="7"/>
  <c r="O535" i="7"/>
  <c r="N535" i="7"/>
  <c r="M535" i="7"/>
  <c r="U534" i="7"/>
  <c r="P534" i="7"/>
  <c r="O534" i="7"/>
  <c r="N534" i="7"/>
  <c r="M534" i="7"/>
  <c r="U533" i="7"/>
  <c r="P533" i="7"/>
  <c r="O533" i="7"/>
  <c r="N533" i="7"/>
  <c r="M533" i="7"/>
  <c r="U532" i="7"/>
  <c r="P532" i="7"/>
  <c r="O532" i="7"/>
  <c r="N532" i="7"/>
  <c r="M532" i="7"/>
  <c r="U531" i="7"/>
  <c r="P531" i="7"/>
  <c r="O531" i="7"/>
  <c r="N531" i="7"/>
  <c r="M531" i="7"/>
  <c r="U530" i="7"/>
  <c r="P530" i="7"/>
  <c r="O530" i="7"/>
  <c r="N530" i="7"/>
  <c r="M530" i="7"/>
  <c r="U529" i="7"/>
  <c r="P529" i="7"/>
  <c r="O529" i="7"/>
  <c r="N529" i="7"/>
  <c r="M529" i="7"/>
  <c r="U528" i="7"/>
  <c r="P528" i="7"/>
  <c r="O528" i="7"/>
  <c r="N528" i="7"/>
  <c r="M528" i="7"/>
  <c r="U527" i="7"/>
  <c r="P527" i="7"/>
  <c r="O527" i="7"/>
  <c r="N527" i="7"/>
  <c r="M527" i="7"/>
  <c r="U526" i="7"/>
  <c r="P526" i="7"/>
  <c r="O526" i="7"/>
  <c r="N526" i="7"/>
  <c r="M526" i="7"/>
  <c r="U525" i="7"/>
  <c r="P525" i="7"/>
  <c r="O525" i="7"/>
  <c r="N525" i="7"/>
  <c r="M525" i="7"/>
  <c r="U524" i="7"/>
  <c r="P524" i="7"/>
  <c r="O524" i="7"/>
  <c r="N524" i="7"/>
  <c r="M524" i="7"/>
  <c r="U523" i="7"/>
  <c r="P523" i="7"/>
  <c r="O523" i="7"/>
  <c r="N523" i="7"/>
  <c r="M523" i="7"/>
  <c r="U522" i="7"/>
  <c r="P522" i="7"/>
  <c r="O522" i="7"/>
  <c r="N522" i="7"/>
  <c r="M522" i="7"/>
  <c r="U521" i="7"/>
  <c r="P521" i="7"/>
  <c r="O521" i="7"/>
  <c r="N521" i="7"/>
  <c r="M521" i="7"/>
  <c r="U520" i="7"/>
  <c r="P520" i="7"/>
  <c r="O520" i="7"/>
  <c r="N520" i="7"/>
  <c r="M520" i="7"/>
  <c r="U519" i="7"/>
  <c r="P519" i="7"/>
  <c r="O519" i="7"/>
  <c r="N519" i="7"/>
  <c r="M519" i="7"/>
  <c r="U518" i="7"/>
  <c r="P518" i="7"/>
  <c r="O518" i="7"/>
  <c r="N518" i="7"/>
  <c r="M518" i="7"/>
  <c r="U517" i="7"/>
  <c r="P517" i="7"/>
  <c r="O517" i="7"/>
  <c r="N517" i="7"/>
  <c r="M517" i="7"/>
  <c r="U516" i="7"/>
  <c r="P516" i="7"/>
  <c r="O516" i="7"/>
  <c r="N516" i="7"/>
  <c r="M516" i="7"/>
  <c r="U515" i="7"/>
  <c r="P515" i="7"/>
  <c r="O515" i="7"/>
  <c r="N515" i="7"/>
  <c r="M515" i="7"/>
  <c r="U514" i="7"/>
  <c r="P514" i="7"/>
  <c r="O514" i="7"/>
  <c r="N514" i="7"/>
  <c r="M514" i="7"/>
  <c r="U513" i="7"/>
  <c r="P513" i="7"/>
  <c r="O513" i="7"/>
  <c r="N513" i="7"/>
  <c r="M513" i="7"/>
  <c r="U512" i="7"/>
  <c r="P512" i="7"/>
  <c r="O512" i="7"/>
  <c r="N512" i="7"/>
  <c r="M512" i="7"/>
  <c r="U511" i="7"/>
  <c r="P511" i="7"/>
  <c r="O511" i="7"/>
  <c r="N511" i="7"/>
  <c r="M511" i="7"/>
  <c r="U510" i="7"/>
  <c r="P510" i="7"/>
  <c r="O510" i="7"/>
  <c r="N510" i="7"/>
  <c r="M510" i="7"/>
  <c r="U509" i="7"/>
  <c r="P509" i="7"/>
  <c r="O509" i="7"/>
  <c r="N509" i="7"/>
  <c r="M509" i="7"/>
  <c r="U508" i="7"/>
  <c r="P508" i="7"/>
  <c r="O508" i="7"/>
  <c r="N508" i="7"/>
  <c r="M508" i="7"/>
  <c r="U507" i="7"/>
  <c r="P507" i="7"/>
  <c r="O507" i="7"/>
  <c r="N507" i="7"/>
  <c r="M507" i="7"/>
  <c r="U506" i="7"/>
  <c r="P506" i="7"/>
  <c r="O506" i="7"/>
  <c r="N506" i="7"/>
  <c r="M506" i="7"/>
  <c r="U505" i="7"/>
  <c r="P505" i="7"/>
  <c r="O505" i="7"/>
  <c r="N505" i="7"/>
  <c r="M505" i="7"/>
  <c r="U504" i="7"/>
  <c r="P504" i="7"/>
  <c r="O504" i="7"/>
  <c r="N504" i="7"/>
  <c r="M504" i="7"/>
  <c r="U503" i="7"/>
  <c r="P503" i="7"/>
  <c r="O503" i="7"/>
  <c r="N503" i="7"/>
  <c r="M503" i="7"/>
  <c r="U502" i="7"/>
  <c r="P502" i="7"/>
  <c r="O502" i="7"/>
  <c r="N502" i="7"/>
  <c r="M502" i="7"/>
  <c r="U501" i="7"/>
  <c r="P501" i="7"/>
  <c r="O501" i="7"/>
  <c r="N501" i="7"/>
  <c r="M501" i="7"/>
  <c r="U500" i="7"/>
  <c r="P500" i="7"/>
  <c r="O500" i="7"/>
  <c r="N500" i="7"/>
  <c r="M500" i="7"/>
  <c r="U499" i="7"/>
  <c r="P499" i="7"/>
  <c r="O499" i="7"/>
  <c r="N499" i="7"/>
  <c r="M499" i="7"/>
  <c r="U498" i="7"/>
  <c r="P498" i="7"/>
  <c r="O498" i="7"/>
  <c r="N498" i="7"/>
  <c r="M498" i="7"/>
  <c r="U497" i="7"/>
  <c r="P497" i="7"/>
  <c r="O497" i="7"/>
  <c r="N497" i="7"/>
  <c r="M497" i="7"/>
  <c r="U496" i="7"/>
  <c r="P496" i="7"/>
  <c r="O496" i="7"/>
  <c r="N496" i="7"/>
  <c r="M496" i="7"/>
  <c r="U495" i="7"/>
  <c r="P495" i="7"/>
  <c r="O495" i="7"/>
  <c r="N495" i="7"/>
  <c r="M495" i="7"/>
  <c r="U494" i="7"/>
  <c r="P494" i="7"/>
  <c r="O494" i="7"/>
  <c r="N494" i="7"/>
  <c r="M494" i="7"/>
  <c r="U493" i="7"/>
  <c r="P493" i="7"/>
  <c r="O493" i="7"/>
  <c r="N493" i="7"/>
  <c r="M493" i="7"/>
  <c r="U492" i="7"/>
  <c r="P492" i="7"/>
  <c r="O492" i="7"/>
  <c r="N492" i="7"/>
  <c r="M492" i="7"/>
  <c r="U491" i="7"/>
  <c r="P491" i="7"/>
  <c r="O491" i="7"/>
  <c r="N491" i="7"/>
  <c r="M491" i="7"/>
  <c r="U490" i="7"/>
  <c r="P490" i="7"/>
  <c r="O490" i="7"/>
  <c r="N490" i="7"/>
  <c r="M490" i="7"/>
  <c r="U489" i="7"/>
  <c r="P489" i="7"/>
  <c r="O489" i="7"/>
  <c r="N489" i="7"/>
  <c r="M489" i="7"/>
  <c r="U488" i="7"/>
  <c r="P488" i="7"/>
  <c r="O488" i="7"/>
  <c r="N488" i="7"/>
  <c r="M488" i="7"/>
  <c r="U487" i="7"/>
  <c r="P487" i="7"/>
  <c r="O487" i="7"/>
  <c r="N487" i="7"/>
  <c r="M487" i="7"/>
  <c r="U486" i="7"/>
  <c r="P486" i="7"/>
  <c r="O486" i="7"/>
  <c r="N486" i="7"/>
  <c r="M486" i="7"/>
  <c r="U485" i="7"/>
  <c r="P485" i="7"/>
  <c r="O485" i="7"/>
  <c r="N485" i="7"/>
  <c r="M485" i="7"/>
  <c r="U484" i="7"/>
  <c r="P484" i="7"/>
  <c r="O484" i="7"/>
  <c r="N484" i="7"/>
  <c r="M484" i="7"/>
  <c r="U483" i="7"/>
  <c r="P483" i="7"/>
  <c r="O483" i="7"/>
  <c r="N483" i="7"/>
  <c r="M483" i="7"/>
  <c r="U482" i="7"/>
  <c r="P482" i="7"/>
  <c r="O482" i="7"/>
  <c r="N482" i="7"/>
  <c r="M482" i="7"/>
  <c r="U481" i="7"/>
  <c r="P481" i="7"/>
  <c r="O481" i="7"/>
  <c r="N481" i="7"/>
  <c r="M481" i="7"/>
  <c r="U480" i="7"/>
  <c r="P480" i="7"/>
  <c r="O480" i="7"/>
  <c r="N480" i="7"/>
  <c r="M480" i="7"/>
  <c r="U479" i="7"/>
  <c r="P479" i="7"/>
  <c r="O479" i="7"/>
  <c r="N479" i="7"/>
  <c r="M479" i="7"/>
  <c r="U478" i="7"/>
  <c r="P478" i="7"/>
  <c r="O478" i="7"/>
  <c r="N478" i="7"/>
  <c r="M478" i="7"/>
  <c r="U477" i="7"/>
  <c r="P477" i="7"/>
  <c r="O477" i="7"/>
  <c r="N477" i="7"/>
  <c r="M477" i="7"/>
  <c r="U476" i="7"/>
  <c r="P476" i="7"/>
  <c r="O476" i="7"/>
  <c r="N476" i="7"/>
  <c r="M476" i="7"/>
  <c r="U475" i="7"/>
  <c r="P475" i="7"/>
  <c r="O475" i="7"/>
  <c r="N475" i="7"/>
  <c r="M475" i="7"/>
  <c r="U474" i="7"/>
  <c r="P474" i="7"/>
  <c r="O474" i="7"/>
  <c r="N474" i="7"/>
  <c r="M474" i="7"/>
  <c r="U473" i="7"/>
  <c r="P473" i="7"/>
  <c r="O473" i="7"/>
  <c r="N473" i="7"/>
  <c r="M473" i="7"/>
  <c r="U472" i="7"/>
  <c r="P472" i="7"/>
  <c r="O472" i="7"/>
  <c r="N472" i="7"/>
  <c r="M472" i="7"/>
  <c r="U471" i="7"/>
  <c r="P471" i="7"/>
  <c r="O471" i="7"/>
  <c r="N471" i="7"/>
  <c r="M471" i="7"/>
  <c r="U470" i="7"/>
  <c r="P470" i="7"/>
  <c r="O470" i="7"/>
  <c r="N470" i="7"/>
  <c r="M470" i="7"/>
  <c r="U469" i="7"/>
  <c r="P469" i="7"/>
  <c r="O469" i="7"/>
  <c r="N469" i="7"/>
  <c r="M469" i="7"/>
  <c r="U468" i="7"/>
  <c r="P468" i="7"/>
  <c r="O468" i="7"/>
  <c r="N468" i="7"/>
  <c r="M468" i="7"/>
  <c r="U467" i="7"/>
  <c r="P467" i="7"/>
  <c r="O467" i="7"/>
  <c r="N467" i="7"/>
  <c r="M467" i="7"/>
  <c r="U466" i="7"/>
  <c r="P466" i="7"/>
  <c r="O466" i="7"/>
  <c r="N466" i="7"/>
  <c r="M466" i="7"/>
  <c r="U465" i="7"/>
  <c r="P465" i="7"/>
  <c r="O465" i="7"/>
  <c r="N465" i="7"/>
  <c r="M465" i="7"/>
  <c r="U464" i="7"/>
  <c r="P464" i="7"/>
  <c r="O464" i="7"/>
  <c r="N464" i="7"/>
  <c r="M464" i="7"/>
  <c r="U463" i="7"/>
  <c r="P463" i="7"/>
  <c r="O463" i="7"/>
  <c r="N463" i="7"/>
  <c r="M463" i="7"/>
  <c r="U462" i="7"/>
  <c r="P462" i="7"/>
  <c r="O462" i="7"/>
  <c r="N462" i="7"/>
  <c r="M462" i="7"/>
  <c r="U461" i="7"/>
  <c r="P461" i="7"/>
  <c r="O461" i="7"/>
  <c r="N461" i="7"/>
  <c r="M461" i="7"/>
  <c r="U460" i="7"/>
  <c r="P460" i="7"/>
  <c r="O460" i="7"/>
  <c r="N460" i="7"/>
  <c r="M460" i="7"/>
  <c r="U459" i="7"/>
  <c r="P459" i="7"/>
  <c r="O459" i="7"/>
  <c r="N459" i="7"/>
  <c r="M459" i="7"/>
  <c r="U458" i="7"/>
  <c r="P458" i="7"/>
  <c r="O458" i="7"/>
  <c r="N458" i="7"/>
  <c r="M458" i="7"/>
  <c r="U457" i="7"/>
  <c r="P457" i="7"/>
  <c r="O457" i="7"/>
  <c r="N457" i="7"/>
  <c r="M457" i="7"/>
  <c r="U456" i="7"/>
  <c r="P456" i="7"/>
  <c r="O456" i="7"/>
  <c r="N456" i="7"/>
  <c r="M456" i="7"/>
  <c r="U455" i="7"/>
  <c r="P455" i="7"/>
  <c r="O455" i="7"/>
  <c r="N455" i="7"/>
  <c r="M455" i="7"/>
  <c r="U454" i="7"/>
  <c r="P454" i="7"/>
  <c r="O454" i="7"/>
  <c r="N454" i="7"/>
  <c r="M454" i="7"/>
  <c r="U453" i="7"/>
  <c r="P453" i="7"/>
  <c r="O453" i="7"/>
  <c r="N453" i="7"/>
  <c r="M453" i="7"/>
  <c r="U452" i="7"/>
  <c r="P452" i="7"/>
  <c r="O452" i="7"/>
  <c r="N452" i="7"/>
  <c r="M452" i="7"/>
  <c r="U451" i="7"/>
  <c r="P451" i="7"/>
  <c r="O451" i="7"/>
  <c r="N451" i="7"/>
  <c r="M451" i="7"/>
  <c r="U450" i="7"/>
  <c r="P450" i="7"/>
  <c r="O450" i="7"/>
  <c r="N450" i="7"/>
  <c r="M450" i="7"/>
  <c r="U449" i="7"/>
  <c r="P449" i="7"/>
  <c r="O449" i="7"/>
  <c r="N449" i="7"/>
  <c r="M449" i="7"/>
  <c r="U448" i="7"/>
  <c r="P448" i="7"/>
  <c r="O448" i="7"/>
  <c r="N448" i="7"/>
  <c r="M448" i="7"/>
  <c r="U447" i="7"/>
  <c r="P447" i="7"/>
  <c r="O447" i="7"/>
  <c r="N447" i="7"/>
  <c r="M447" i="7"/>
  <c r="U446" i="7"/>
  <c r="P446" i="7"/>
  <c r="O446" i="7"/>
  <c r="N446" i="7"/>
  <c r="M446" i="7"/>
  <c r="U445" i="7"/>
  <c r="P445" i="7"/>
  <c r="O445" i="7"/>
  <c r="N445" i="7"/>
  <c r="M445" i="7"/>
  <c r="U444" i="7"/>
  <c r="P444" i="7"/>
  <c r="O444" i="7"/>
  <c r="N444" i="7"/>
  <c r="M444" i="7"/>
  <c r="U443" i="7"/>
  <c r="P443" i="7"/>
  <c r="O443" i="7"/>
  <c r="N443" i="7"/>
  <c r="M443" i="7"/>
  <c r="U442" i="7"/>
  <c r="P442" i="7"/>
  <c r="O442" i="7"/>
  <c r="N442" i="7"/>
  <c r="M442" i="7"/>
  <c r="U441" i="7"/>
  <c r="P441" i="7"/>
  <c r="O441" i="7"/>
  <c r="N441" i="7"/>
  <c r="M441" i="7"/>
  <c r="U440" i="7"/>
  <c r="P440" i="7"/>
  <c r="O440" i="7"/>
  <c r="N440" i="7"/>
  <c r="M440" i="7"/>
  <c r="U439" i="7"/>
  <c r="P439" i="7"/>
  <c r="O439" i="7"/>
  <c r="N439" i="7"/>
  <c r="M439" i="7"/>
  <c r="U438" i="7"/>
  <c r="P438" i="7"/>
  <c r="O438" i="7"/>
  <c r="N438" i="7"/>
  <c r="M438" i="7"/>
  <c r="U437" i="7"/>
  <c r="P437" i="7"/>
  <c r="O437" i="7"/>
  <c r="N437" i="7"/>
  <c r="M437" i="7"/>
  <c r="U436" i="7"/>
  <c r="P436" i="7"/>
  <c r="O436" i="7"/>
  <c r="N436" i="7"/>
  <c r="M436" i="7"/>
  <c r="U435" i="7"/>
  <c r="P435" i="7"/>
  <c r="O435" i="7"/>
  <c r="N435" i="7"/>
  <c r="M435" i="7"/>
  <c r="U434" i="7"/>
  <c r="P434" i="7"/>
  <c r="O434" i="7"/>
  <c r="N434" i="7"/>
  <c r="M434" i="7"/>
  <c r="U433" i="7"/>
  <c r="P433" i="7"/>
  <c r="O433" i="7"/>
  <c r="N433" i="7"/>
  <c r="M433" i="7"/>
  <c r="U432" i="7"/>
  <c r="P432" i="7"/>
  <c r="O432" i="7"/>
  <c r="N432" i="7"/>
  <c r="M432" i="7"/>
  <c r="U431" i="7"/>
  <c r="P431" i="7"/>
  <c r="O431" i="7"/>
  <c r="N431" i="7"/>
  <c r="M431" i="7"/>
  <c r="U430" i="7"/>
  <c r="P430" i="7"/>
  <c r="O430" i="7"/>
  <c r="N430" i="7"/>
  <c r="M430" i="7"/>
  <c r="U429" i="7"/>
  <c r="P429" i="7"/>
  <c r="O429" i="7"/>
  <c r="N429" i="7"/>
  <c r="M429" i="7"/>
  <c r="U428" i="7"/>
  <c r="P428" i="7"/>
  <c r="O428" i="7"/>
  <c r="N428" i="7"/>
  <c r="M428" i="7"/>
  <c r="U427" i="7"/>
  <c r="P427" i="7"/>
  <c r="O427" i="7"/>
  <c r="N427" i="7"/>
  <c r="M427" i="7"/>
  <c r="U426" i="7"/>
  <c r="P426" i="7"/>
  <c r="O426" i="7"/>
  <c r="N426" i="7"/>
  <c r="M426" i="7"/>
  <c r="U425" i="7"/>
  <c r="P425" i="7"/>
  <c r="O425" i="7"/>
  <c r="N425" i="7"/>
  <c r="M425" i="7"/>
  <c r="U424" i="7"/>
  <c r="P424" i="7"/>
  <c r="O424" i="7"/>
  <c r="N424" i="7"/>
  <c r="M424" i="7"/>
  <c r="U423" i="7"/>
  <c r="P423" i="7"/>
  <c r="O423" i="7"/>
  <c r="N423" i="7"/>
  <c r="M423" i="7"/>
  <c r="U422" i="7"/>
  <c r="P422" i="7"/>
  <c r="O422" i="7"/>
  <c r="N422" i="7"/>
  <c r="M422" i="7"/>
  <c r="U421" i="7"/>
  <c r="P421" i="7"/>
  <c r="O421" i="7"/>
  <c r="N421" i="7"/>
  <c r="M421" i="7"/>
  <c r="U420" i="7"/>
  <c r="P420" i="7"/>
  <c r="O420" i="7"/>
  <c r="N420" i="7"/>
  <c r="M420" i="7"/>
  <c r="U419" i="7"/>
  <c r="P419" i="7"/>
  <c r="O419" i="7"/>
  <c r="N419" i="7"/>
  <c r="M419" i="7"/>
  <c r="U418" i="7"/>
  <c r="P418" i="7"/>
  <c r="O418" i="7"/>
  <c r="N418" i="7"/>
  <c r="M418" i="7"/>
  <c r="U417" i="7"/>
  <c r="P417" i="7"/>
  <c r="O417" i="7"/>
  <c r="N417" i="7"/>
  <c r="M417" i="7"/>
  <c r="U416" i="7"/>
  <c r="P416" i="7"/>
  <c r="O416" i="7"/>
  <c r="N416" i="7"/>
  <c r="M416" i="7"/>
  <c r="U415" i="7"/>
  <c r="P415" i="7"/>
  <c r="O415" i="7"/>
  <c r="N415" i="7"/>
  <c r="M415" i="7"/>
  <c r="U414" i="7"/>
  <c r="P414" i="7"/>
  <c r="O414" i="7"/>
  <c r="N414" i="7"/>
  <c r="M414" i="7"/>
  <c r="U413" i="7"/>
  <c r="P413" i="7"/>
  <c r="O413" i="7"/>
  <c r="N413" i="7"/>
  <c r="M413" i="7"/>
  <c r="U412" i="7"/>
  <c r="P412" i="7"/>
  <c r="O412" i="7"/>
  <c r="N412" i="7"/>
  <c r="M412" i="7"/>
  <c r="U411" i="7"/>
  <c r="P411" i="7"/>
  <c r="O411" i="7"/>
  <c r="N411" i="7"/>
  <c r="M411" i="7"/>
  <c r="U410" i="7"/>
  <c r="P410" i="7"/>
  <c r="O410" i="7"/>
  <c r="N410" i="7"/>
  <c r="M410" i="7"/>
  <c r="U409" i="7"/>
  <c r="P409" i="7"/>
  <c r="O409" i="7"/>
  <c r="N409" i="7"/>
  <c r="M409" i="7"/>
  <c r="U408" i="7"/>
  <c r="P408" i="7"/>
  <c r="O408" i="7"/>
  <c r="N408" i="7"/>
  <c r="M408" i="7"/>
  <c r="U407" i="7"/>
  <c r="P407" i="7"/>
  <c r="O407" i="7"/>
  <c r="N407" i="7"/>
  <c r="M407" i="7"/>
  <c r="U406" i="7"/>
  <c r="P406" i="7"/>
  <c r="O406" i="7"/>
  <c r="N406" i="7"/>
  <c r="M406" i="7"/>
  <c r="U405" i="7"/>
  <c r="P405" i="7"/>
  <c r="O405" i="7"/>
  <c r="N405" i="7"/>
  <c r="M405" i="7"/>
  <c r="U404" i="7"/>
  <c r="P404" i="7"/>
  <c r="O404" i="7"/>
  <c r="N404" i="7"/>
  <c r="M404" i="7"/>
  <c r="U403" i="7"/>
  <c r="P403" i="7"/>
  <c r="O403" i="7"/>
  <c r="N403" i="7"/>
  <c r="M403" i="7"/>
  <c r="U402" i="7"/>
  <c r="P402" i="7"/>
  <c r="O402" i="7"/>
  <c r="N402" i="7"/>
  <c r="M402" i="7"/>
  <c r="U401" i="7"/>
  <c r="P401" i="7"/>
  <c r="O401" i="7"/>
  <c r="N401" i="7"/>
  <c r="M401" i="7"/>
  <c r="U400" i="7"/>
  <c r="P400" i="7"/>
  <c r="O400" i="7"/>
  <c r="N400" i="7"/>
  <c r="M400" i="7"/>
  <c r="U399" i="7"/>
  <c r="P399" i="7"/>
  <c r="O399" i="7"/>
  <c r="N399" i="7"/>
  <c r="M399" i="7"/>
  <c r="U398" i="7"/>
  <c r="P398" i="7"/>
  <c r="O398" i="7"/>
  <c r="N398" i="7"/>
  <c r="M398" i="7"/>
  <c r="U397" i="7"/>
  <c r="P397" i="7"/>
  <c r="O397" i="7"/>
  <c r="N397" i="7"/>
  <c r="M397" i="7"/>
  <c r="U396" i="7"/>
  <c r="P396" i="7"/>
  <c r="O396" i="7"/>
  <c r="N396" i="7"/>
  <c r="M396" i="7"/>
  <c r="U395" i="7"/>
  <c r="P395" i="7"/>
  <c r="O395" i="7"/>
  <c r="N395" i="7"/>
  <c r="M395" i="7"/>
  <c r="U394" i="7"/>
  <c r="P394" i="7"/>
  <c r="O394" i="7"/>
  <c r="N394" i="7"/>
  <c r="M394" i="7"/>
  <c r="U393" i="7"/>
  <c r="P393" i="7"/>
  <c r="O393" i="7"/>
  <c r="N393" i="7"/>
  <c r="M393" i="7"/>
  <c r="U392" i="7"/>
  <c r="P392" i="7"/>
  <c r="O392" i="7"/>
  <c r="N392" i="7"/>
  <c r="M392" i="7"/>
  <c r="U391" i="7"/>
  <c r="P391" i="7"/>
  <c r="O391" i="7"/>
  <c r="N391" i="7"/>
  <c r="M391" i="7"/>
  <c r="U390" i="7"/>
  <c r="P390" i="7"/>
  <c r="O390" i="7"/>
  <c r="N390" i="7"/>
  <c r="M390" i="7"/>
  <c r="U389" i="7"/>
  <c r="P389" i="7"/>
  <c r="O389" i="7"/>
  <c r="N389" i="7"/>
  <c r="M389" i="7"/>
  <c r="U388" i="7"/>
  <c r="P388" i="7"/>
  <c r="O388" i="7"/>
  <c r="N388" i="7"/>
  <c r="M388" i="7"/>
  <c r="U387" i="7"/>
  <c r="P387" i="7"/>
  <c r="O387" i="7"/>
  <c r="N387" i="7"/>
  <c r="M387" i="7"/>
  <c r="U386" i="7"/>
  <c r="P386" i="7"/>
  <c r="O386" i="7"/>
  <c r="N386" i="7"/>
  <c r="M386" i="7"/>
  <c r="U385" i="7"/>
  <c r="P385" i="7"/>
  <c r="O385" i="7"/>
  <c r="N385" i="7"/>
  <c r="M385" i="7"/>
  <c r="U384" i="7"/>
  <c r="P384" i="7"/>
  <c r="O384" i="7"/>
  <c r="N384" i="7"/>
  <c r="M384" i="7"/>
  <c r="U383" i="7"/>
  <c r="P383" i="7"/>
  <c r="O383" i="7"/>
  <c r="N383" i="7"/>
  <c r="M383" i="7"/>
  <c r="U382" i="7"/>
  <c r="P382" i="7"/>
  <c r="O382" i="7"/>
  <c r="N382" i="7"/>
  <c r="M382" i="7"/>
  <c r="U381" i="7"/>
  <c r="P381" i="7"/>
  <c r="O381" i="7"/>
  <c r="N381" i="7"/>
  <c r="M381" i="7"/>
  <c r="U380" i="7"/>
  <c r="P380" i="7"/>
  <c r="O380" i="7"/>
  <c r="N380" i="7"/>
  <c r="M380" i="7"/>
  <c r="U379" i="7"/>
  <c r="P379" i="7"/>
  <c r="O379" i="7"/>
  <c r="N379" i="7"/>
  <c r="M379" i="7"/>
  <c r="U378" i="7"/>
  <c r="P378" i="7"/>
  <c r="O378" i="7"/>
  <c r="N378" i="7"/>
  <c r="M378" i="7"/>
  <c r="U377" i="7"/>
  <c r="P377" i="7"/>
  <c r="O377" i="7"/>
  <c r="N377" i="7"/>
  <c r="M377" i="7"/>
  <c r="U376" i="7"/>
  <c r="P376" i="7"/>
  <c r="O376" i="7"/>
  <c r="N376" i="7"/>
  <c r="M376" i="7"/>
  <c r="U375" i="7"/>
  <c r="P375" i="7"/>
  <c r="O375" i="7"/>
  <c r="N375" i="7"/>
  <c r="M375" i="7"/>
  <c r="U374" i="7"/>
  <c r="P374" i="7"/>
  <c r="O374" i="7"/>
  <c r="N374" i="7"/>
  <c r="M374" i="7"/>
  <c r="U373" i="7"/>
  <c r="P373" i="7"/>
  <c r="O373" i="7"/>
  <c r="N373" i="7"/>
  <c r="M373" i="7"/>
  <c r="U372" i="7"/>
  <c r="P372" i="7"/>
  <c r="O372" i="7"/>
  <c r="N372" i="7"/>
  <c r="M372" i="7"/>
  <c r="U371" i="7"/>
  <c r="P371" i="7"/>
  <c r="O371" i="7"/>
  <c r="N371" i="7"/>
  <c r="M371" i="7"/>
  <c r="U370" i="7"/>
  <c r="P370" i="7"/>
  <c r="O370" i="7"/>
  <c r="N370" i="7"/>
  <c r="M370" i="7"/>
  <c r="U369" i="7"/>
  <c r="P369" i="7"/>
  <c r="O369" i="7"/>
  <c r="N369" i="7"/>
  <c r="M369" i="7"/>
  <c r="U368" i="7"/>
  <c r="P368" i="7"/>
  <c r="O368" i="7"/>
  <c r="N368" i="7"/>
  <c r="M368" i="7"/>
  <c r="U367" i="7"/>
  <c r="P367" i="7"/>
  <c r="O367" i="7"/>
  <c r="N367" i="7"/>
  <c r="M367" i="7"/>
  <c r="U366" i="7"/>
  <c r="P366" i="7"/>
  <c r="O366" i="7"/>
  <c r="N366" i="7"/>
  <c r="M366" i="7"/>
  <c r="U365" i="7"/>
  <c r="P365" i="7"/>
  <c r="O365" i="7"/>
  <c r="N365" i="7"/>
  <c r="M365" i="7"/>
  <c r="U364" i="7"/>
  <c r="P364" i="7"/>
  <c r="O364" i="7"/>
  <c r="N364" i="7"/>
  <c r="M364" i="7"/>
  <c r="U363" i="7"/>
  <c r="P363" i="7"/>
  <c r="O363" i="7"/>
  <c r="N363" i="7"/>
  <c r="M363" i="7"/>
  <c r="U362" i="7"/>
  <c r="P362" i="7"/>
  <c r="O362" i="7"/>
  <c r="N362" i="7"/>
  <c r="M362" i="7"/>
  <c r="U361" i="7"/>
  <c r="P361" i="7"/>
  <c r="O361" i="7"/>
  <c r="N361" i="7"/>
  <c r="M361" i="7"/>
  <c r="U360" i="7"/>
  <c r="P360" i="7"/>
  <c r="O360" i="7"/>
  <c r="N360" i="7"/>
  <c r="M360" i="7"/>
  <c r="U359" i="7"/>
  <c r="P359" i="7"/>
  <c r="O359" i="7"/>
  <c r="N359" i="7"/>
  <c r="M359" i="7"/>
  <c r="U358" i="7"/>
  <c r="P358" i="7"/>
  <c r="O358" i="7"/>
  <c r="N358" i="7"/>
  <c r="M358" i="7"/>
  <c r="U357" i="7"/>
  <c r="P357" i="7"/>
  <c r="O357" i="7"/>
  <c r="N357" i="7"/>
  <c r="M357" i="7"/>
  <c r="U356" i="7"/>
  <c r="P356" i="7"/>
  <c r="O356" i="7"/>
  <c r="N356" i="7"/>
  <c r="M356" i="7"/>
  <c r="U355" i="7"/>
  <c r="P355" i="7"/>
  <c r="O355" i="7"/>
  <c r="N355" i="7"/>
  <c r="M355" i="7"/>
  <c r="U354" i="7"/>
  <c r="P354" i="7"/>
  <c r="O354" i="7"/>
  <c r="N354" i="7"/>
  <c r="M354" i="7"/>
  <c r="U353" i="7"/>
  <c r="P353" i="7"/>
  <c r="O353" i="7"/>
  <c r="N353" i="7"/>
  <c r="M353" i="7"/>
  <c r="U352" i="7"/>
  <c r="P352" i="7"/>
  <c r="O352" i="7"/>
  <c r="N352" i="7"/>
  <c r="M352" i="7"/>
  <c r="U351" i="7"/>
  <c r="P351" i="7"/>
  <c r="O351" i="7"/>
  <c r="N351" i="7"/>
  <c r="M351" i="7"/>
  <c r="U350" i="7"/>
  <c r="P350" i="7"/>
  <c r="O350" i="7"/>
  <c r="N350" i="7"/>
  <c r="M350" i="7"/>
  <c r="U349" i="7"/>
  <c r="P349" i="7"/>
  <c r="O349" i="7"/>
  <c r="N349" i="7"/>
  <c r="M349" i="7"/>
  <c r="U348" i="7"/>
  <c r="P348" i="7"/>
  <c r="O348" i="7"/>
  <c r="N348" i="7"/>
  <c r="M348" i="7"/>
  <c r="U347" i="7"/>
  <c r="P347" i="7"/>
  <c r="O347" i="7"/>
  <c r="N347" i="7"/>
  <c r="M347" i="7"/>
  <c r="U346" i="7"/>
  <c r="P346" i="7"/>
  <c r="O346" i="7"/>
  <c r="N346" i="7"/>
  <c r="M346" i="7"/>
  <c r="U345" i="7"/>
  <c r="P345" i="7"/>
  <c r="O345" i="7"/>
  <c r="N345" i="7"/>
  <c r="M345" i="7"/>
  <c r="U344" i="7"/>
  <c r="P344" i="7"/>
  <c r="O344" i="7"/>
  <c r="N344" i="7"/>
  <c r="M344" i="7"/>
  <c r="U343" i="7"/>
  <c r="P343" i="7"/>
  <c r="O343" i="7"/>
  <c r="N343" i="7"/>
  <c r="M343" i="7"/>
  <c r="U342" i="7"/>
  <c r="P342" i="7"/>
  <c r="O342" i="7"/>
  <c r="N342" i="7"/>
  <c r="M342" i="7"/>
  <c r="U341" i="7"/>
  <c r="P341" i="7"/>
  <c r="O341" i="7"/>
  <c r="N341" i="7"/>
  <c r="M341" i="7"/>
  <c r="U340" i="7"/>
  <c r="P340" i="7"/>
  <c r="O340" i="7"/>
  <c r="N340" i="7"/>
  <c r="M340" i="7"/>
  <c r="U339" i="7"/>
  <c r="P339" i="7"/>
  <c r="O339" i="7"/>
  <c r="N339" i="7"/>
  <c r="M339" i="7"/>
  <c r="U338" i="7"/>
  <c r="P338" i="7"/>
  <c r="O338" i="7"/>
  <c r="N338" i="7"/>
  <c r="M338" i="7"/>
  <c r="U337" i="7"/>
  <c r="P337" i="7"/>
  <c r="O337" i="7"/>
  <c r="N337" i="7"/>
  <c r="M337" i="7"/>
  <c r="U336" i="7"/>
  <c r="P336" i="7"/>
  <c r="O336" i="7"/>
  <c r="N336" i="7"/>
  <c r="M336" i="7"/>
  <c r="U335" i="7"/>
  <c r="P335" i="7"/>
  <c r="O335" i="7"/>
  <c r="N335" i="7"/>
  <c r="M335" i="7"/>
  <c r="U334" i="7"/>
  <c r="P334" i="7"/>
  <c r="O334" i="7"/>
  <c r="N334" i="7"/>
  <c r="M334" i="7"/>
  <c r="U333" i="7"/>
  <c r="P333" i="7"/>
  <c r="O333" i="7"/>
  <c r="N333" i="7"/>
  <c r="M333" i="7"/>
  <c r="U332" i="7"/>
  <c r="P332" i="7"/>
  <c r="O332" i="7"/>
  <c r="N332" i="7"/>
  <c r="M332" i="7"/>
  <c r="U331" i="7"/>
  <c r="P331" i="7"/>
  <c r="O331" i="7"/>
  <c r="N331" i="7"/>
  <c r="M331" i="7"/>
  <c r="U330" i="7"/>
  <c r="P330" i="7"/>
  <c r="O330" i="7"/>
  <c r="N330" i="7"/>
  <c r="M330" i="7"/>
  <c r="U329" i="7"/>
  <c r="P329" i="7"/>
  <c r="O329" i="7"/>
  <c r="N329" i="7"/>
  <c r="M329" i="7"/>
  <c r="U328" i="7"/>
  <c r="P328" i="7"/>
  <c r="O328" i="7"/>
  <c r="N328" i="7"/>
  <c r="M328" i="7"/>
  <c r="U327" i="7"/>
  <c r="P327" i="7"/>
  <c r="O327" i="7"/>
  <c r="N327" i="7"/>
  <c r="M327" i="7"/>
  <c r="U326" i="7"/>
  <c r="P326" i="7"/>
  <c r="O326" i="7"/>
  <c r="N326" i="7"/>
  <c r="M326" i="7"/>
  <c r="U325" i="7"/>
  <c r="P325" i="7"/>
  <c r="O325" i="7"/>
  <c r="N325" i="7"/>
  <c r="M325" i="7"/>
  <c r="U324" i="7"/>
  <c r="P324" i="7"/>
  <c r="O324" i="7"/>
  <c r="N324" i="7"/>
  <c r="M324" i="7"/>
  <c r="U323" i="7"/>
  <c r="P323" i="7"/>
  <c r="O323" i="7"/>
  <c r="N323" i="7"/>
  <c r="M323" i="7"/>
  <c r="U322" i="7"/>
  <c r="P322" i="7"/>
  <c r="O322" i="7"/>
  <c r="N322" i="7"/>
  <c r="M322" i="7"/>
  <c r="U321" i="7"/>
  <c r="P321" i="7"/>
  <c r="O321" i="7"/>
  <c r="N321" i="7"/>
  <c r="M321" i="7"/>
  <c r="U320" i="7"/>
  <c r="P320" i="7"/>
  <c r="O320" i="7"/>
  <c r="N320" i="7"/>
  <c r="M320" i="7"/>
  <c r="U319" i="7"/>
  <c r="P319" i="7"/>
  <c r="O319" i="7"/>
  <c r="N319" i="7"/>
  <c r="M319" i="7"/>
  <c r="U318" i="7"/>
  <c r="P318" i="7"/>
  <c r="O318" i="7"/>
  <c r="N318" i="7"/>
  <c r="M318" i="7"/>
  <c r="U317" i="7"/>
  <c r="P317" i="7"/>
  <c r="O317" i="7"/>
  <c r="N317" i="7"/>
  <c r="M317" i="7"/>
  <c r="U316" i="7"/>
  <c r="P316" i="7"/>
  <c r="O316" i="7"/>
  <c r="N316" i="7"/>
  <c r="M316" i="7"/>
  <c r="U315" i="7"/>
  <c r="P315" i="7"/>
  <c r="O315" i="7"/>
  <c r="N315" i="7"/>
  <c r="M315" i="7"/>
  <c r="U314" i="7"/>
  <c r="P314" i="7"/>
  <c r="O314" i="7"/>
  <c r="N314" i="7"/>
  <c r="M314" i="7"/>
  <c r="U313" i="7"/>
  <c r="P313" i="7"/>
  <c r="O313" i="7"/>
  <c r="N313" i="7"/>
  <c r="M313" i="7"/>
  <c r="U312" i="7"/>
  <c r="P312" i="7"/>
  <c r="O312" i="7"/>
  <c r="N312" i="7"/>
  <c r="M312" i="7"/>
  <c r="U311" i="7"/>
  <c r="P311" i="7"/>
  <c r="O311" i="7"/>
  <c r="N311" i="7"/>
  <c r="M311" i="7"/>
  <c r="U310" i="7"/>
  <c r="P310" i="7"/>
  <c r="O310" i="7"/>
  <c r="N310" i="7"/>
  <c r="M310" i="7"/>
  <c r="U309" i="7"/>
  <c r="P309" i="7"/>
  <c r="O309" i="7"/>
  <c r="N309" i="7"/>
  <c r="M309" i="7"/>
  <c r="U308" i="7"/>
  <c r="P308" i="7"/>
  <c r="O308" i="7"/>
  <c r="N308" i="7"/>
  <c r="M308" i="7"/>
  <c r="U307" i="7"/>
  <c r="P307" i="7"/>
  <c r="O307" i="7"/>
  <c r="N307" i="7"/>
  <c r="M307" i="7"/>
  <c r="U306" i="7"/>
  <c r="P306" i="7"/>
  <c r="O306" i="7"/>
  <c r="N306" i="7"/>
  <c r="M306" i="7"/>
  <c r="U305" i="7"/>
  <c r="P305" i="7"/>
  <c r="O305" i="7"/>
  <c r="N305" i="7"/>
  <c r="M305" i="7"/>
  <c r="U304" i="7"/>
  <c r="P304" i="7"/>
  <c r="O304" i="7"/>
  <c r="N304" i="7"/>
  <c r="M304" i="7"/>
  <c r="U303" i="7"/>
  <c r="P303" i="7"/>
  <c r="O303" i="7"/>
  <c r="N303" i="7"/>
  <c r="M303" i="7"/>
  <c r="U302" i="7"/>
  <c r="P302" i="7"/>
  <c r="O302" i="7"/>
  <c r="N302" i="7"/>
  <c r="M302" i="7"/>
  <c r="U301" i="7"/>
  <c r="P301" i="7"/>
  <c r="O301" i="7"/>
  <c r="N301" i="7"/>
  <c r="M301" i="7"/>
  <c r="U300" i="7"/>
  <c r="P300" i="7"/>
  <c r="O300" i="7"/>
  <c r="N300" i="7"/>
  <c r="M300" i="7"/>
  <c r="U299" i="7"/>
  <c r="P299" i="7"/>
  <c r="O299" i="7"/>
  <c r="N299" i="7"/>
  <c r="M299" i="7"/>
  <c r="U298" i="7"/>
  <c r="P298" i="7"/>
  <c r="O298" i="7"/>
  <c r="N298" i="7"/>
  <c r="M298" i="7"/>
  <c r="U297" i="7"/>
  <c r="P297" i="7"/>
  <c r="O297" i="7"/>
  <c r="N297" i="7"/>
  <c r="M297" i="7"/>
  <c r="U296" i="7"/>
  <c r="P296" i="7"/>
  <c r="O296" i="7"/>
  <c r="N296" i="7"/>
  <c r="M296" i="7"/>
  <c r="U295" i="7"/>
  <c r="P295" i="7"/>
  <c r="O295" i="7"/>
  <c r="N295" i="7"/>
  <c r="M295" i="7"/>
  <c r="U294" i="7"/>
  <c r="P294" i="7"/>
  <c r="O294" i="7"/>
  <c r="N294" i="7"/>
  <c r="M294" i="7"/>
  <c r="U293" i="7"/>
  <c r="P293" i="7"/>
  <c r="O293" i="7"/>
  <c r="N293" i="7"/>
  <c r="M293" i="7"/>
  <c r="U292" i="7"/>
  <c r="P292" i="7"/>
  <c r="O292" i="7"/>
  <c r="N292" i="7"/>
  <c r="M292" i="7"/>
  <c r="U291" i="7"/>
  <c r="P291" i="7"/>
  <c r="O291" i="7"/>
  <c r="N291" i="7"/>
  <c r="M291" i="7"/>
  <c r="U290" i="7"/>
  <c r="P290" i="7"/>
  <c r="O290" i="7"/>
  <c r="N290" i="7"/>
  <c r="M290" i="7"/>
  <c r="U289" i="7"/>
  <c r="P289" i="7"/>
  <c r="O289" i="7"/>
  <c r="N289" i="7"/>
  <c r="M289" i="7"/>
  <c r="U288" i="7"/>
  <c r="P288" i="7"/>
  <c r="O288" i="7"/>
  <c r="N288" i="7"/>
  <c r="M288" i="7"/>
  <c r="U287" i="7"/>
  <c r="P287" i="7"/>
  <c r="O287" i="7"/>
  <c r="N287" i="7"/>
  <c r="M287" i="7"/>
  <c r="U286" i="7"/>
  <c r="P286" i="7"/>
  <c r="O286" i="7"/>
  <c r="N286" i="7"/>
  <c r="M286" i="7"/>
  <c r="U285" i="7"/>
  <c r="P285" i="7"/>
  <c r="O285" i="7"/>
  <c r="N285" i="7"/>
  <c r="M285" i="7"/>
  <c r="U284" i="7"/>
  <c r="P284" i="7"/>
  <c r="O284" i="7"/>
  <c r="N284" i="7"/>
  <c r="M284" i="7"/>
  <c r="U283" i="7"/>
  <c r="P283" i="7"/>
  <c r="O283" i="7"/>
  <c r="N283" i="7"/>
  <c r="M283" i="7"/>
  <c r="U282" i="7"/>
  <c r="P282" i="7"/>
  <c r="O282" i="7"/>
  <c r="N282" i="7"/>
  <c r="M282" i="7"/>
  <c r="U281" i="7"/>
  <c r="P281" i="7"/>
  <c r="O281" i="7"/>
  <c r="N281" i="7"/>
  <c r="M281" i="7"/>
  <c r="U280" i="7"/>
  <c r="P280" i="7"/>
  <c r="O280" i="7"/>
  <c r="N280" i="7"/>
  <c r="M280" i="7"/>
  <c r="U279" i="7"/>
  <c r="P279" i="7"/>
  <c r="O279" i="7"/>
  <c r="N279" i="7"/>
  <c r="M279" i="7"/>
  <c r="U278" i="7"/>
  <c r="P278" i="7"/>
  <c r="O278" i="7"/>
  <c r="N278" i="7"/>
  <c r="M278" i="7"/>
  <c r="U277" i="7"/>
  <c r="P277" i="7"/>
  <c r="O277" i="7"/>
  <c r="N277" i="7"/>
  <c r="M277" i="7"/>
  <c r="U276" i="7"/>
  <c r="P276" i="7"/>
  <c r="O276" i="7"/>
  <c r="N276" i="7"/>
  <c r="M276" i="7"/>
  <c r="U275" i="7"/>
  <c r="P275" i="7"/>
  <c r="O275" i="7"/>
  <c r="N275" i="7"/>
  <c r="M275" i="7"/>
  <c r="U274" i="7"/>
  <c r="P274" i="7"/>
  <c r="O274" i="7"/>
  <c r="N274" i="7"/>
  <c r="M274" i="7"/>
  <c r="U273" i="7"/>
  <c r="P273" i="7"/>
  <c r="O273" i="7"/>
  <c r="N273" i="7"/>
  <c r="M273" i="7"/>
  <c r="U272" i="7"/>
  <c r="P272" i="7"/>
  <c r="O272" i="7"/>
  <c r="N272" i="7"/>
  <c r="M272" i="7"/>
  <c r="U271" i="7"/>
  <c r="P271" i="7"/>
  <c r="O271" i="7"/>
  <c r="N271" i="7"/>
  <c r="M271" i="7"/>
  <c r="U270" i="7"/>
  <c r="P270" i="7"/>
  <c r="O270" i="7"/>
  <c r="N270" i="7"/>
  <c r="M270" i="7"/>
  <c r="U269" i="7"/>
  <c r="P269" i="7"/>
  <c r="O269" i="7"/>
  <c r="N269" i="7"/>
  <c r="M269" i="7"/>
  <c r="U268" i="7"/>
  <c r="P268" i="7"/>
  <c r="O268" i="7"/>
  <c r="N268" i="7"/>
  <c r="M268" i="7"/>
  <c r="U267" i="7"/>
  <c r="P267" i="7"/>
  <c r="O267" i="7"/>
  <c r="N267" i="7"/>
  <c r="M267" i="7"/>
  <c r="U266" i="7"/>
  <c r="P266" i="7"/>
  <c r="O266" i="7"/>
  <c r="N266" i="7"/>
  <c r="M266" i="7"/>
  <c r="U265" i="7"/>
  <c r="P265" i="7"/>
  <c r="O265" i="7"/>
  <c r="N265" i="7"/>
  <c r="M265" i="7"/>
  <c r="U264" i="7"/>
  <c r="P264" i="7"/>
  <c r="O264" i="7"/>
  <c r="N264" i="7"/>
  <c r="M264" i="7"/>
  <c r="U263" i="7"/>
  <c r="P263" i="7"/>
  <c r="O263" i="7"/>
  <c r="N263" i="7"/>
  <c r="M263" i="7"/>
  <c r="U262" i="7"/>
  <c r="P262" i="7"/>
  <c r="O262" i="7"/>
  <c r="N262" i="7"/>
  <c r="M262" i="7"/>
  <c r="U261" i="7"/>
  <c r="P261" i="7"/>
  <c r="O261" i="7"/>
  <c r="N261" i="7"/>
  <c r="M261" i="7"/>
  <c r="U260" i="7"/>
  <c r="P260" i="7"/>
  <c r="O260" i="7"/>
  <c r="N260" i="7"/>
  <c r="M260" i="7"/>
  <c r="U259" i="7"/>
  <c r="P259" i="7"/>
  <c r="O259" i="7"/>
  <c r="N259" i="7"/>
  <c r="M259" i="7"/>
  <c r="U258" i="7"/>
  <c r="P258" i="7"/>
  <c r="O258" i="7"/>
  <c r="N258" i="7"/>
  <c r="M258" i="7"/>
  <c r="U257" i="7"/>
  <c r="P257" i="7"/>
  <c r="O257" i="7"/>
  <c r="N257" i="7"/>
  <c r="M257" i="7"/>
  <c r="U256" i="7"/>
  <c r="P256" i="7"/>
  <c r="O256" i="7"/>
  <c r="N256" i="7"/>
  <c r="M256" i="7"/>
  <c r="U255" i="7"/>
  <c r="P255" i="7"/>
  <c r="O255" i="7"/>
  <c r="N255" i="7"/>
  <c r="M255" i="7"/>
  <c r="U254" i="7"/>
  <c r="P254" i="7"/>
  <c r="O254" i="7"/>
  <c r="N254" i="7"/>
  <c r="M254" i="7"/>
  <c r="U253" i="7"/>
  <c r="P253" i="7"/>
  <c r="O253" i="7"/>
  <c r="N253" i="7"/>
  <c r="M253" i="7"/>
  <c r="U252" i="7"/>
  <c r="P252" i="7"/>
  <c r="O252" i="7"/>
  <c r="N252" i="7"/>
  <c r="M252" i="7"/>
  <c r="U251" i="7"/>
  <c r="P251" i="7"/>
  <c r="O251" i="7"/>
  <c r="N251" i="7"/>
  <c r="M251" i="7"/>
  <c r="U250" i="7"/>
  <c r="P250" i="7"/>
  <c r="O250" i="7"/>
  <c r="N250" i="7"/>
  <c r="M250" i="7"/>
  <c r="U249" i="7"/>
  <c r="P249" i="7"/>
  <c r="O249" i="7"/>
  <c r="N249" i="7"/>
  <c r="M249" i="7"/>
  <c r="U248" i="7"/>
  <c r="P248" i="7"/>
  <c r="O248" i="7"/>
  <c r="N248" i="7"/>
  <c r="M248" i="7"/>
  <c r="U247" i="7"/>
  <c r="P247" i="7"/>
  <c r="O247" i="7"/>
  <c r="N247" i="7"/>
  <c r="M247" i="7"/>
  <c r="U246" i="7"/>
  <c r="P246" i="7"/>
  <c r="O246" i="7"/>
  <c r="N246" i="7"/>
  <c r="M246" i="7"/>
  <c r="U245" i="7"/>
  <c r="P245" i="7"/>
  <c r="O245" i="7"/>
  <c r="N245" i="7"/>
  <c r="M245" i="7"/>
  <c r="U244" i="7"/>
  <c r="P244" i="7"/>
  <c r="O244" i="7"/>
  <c r="N244" i="7"/>
  <c r="M244" i="7"/>
  <c r="U243" i="7"/>
  <c r="P243" i="7"/>
  <c r="O243" i="7"/>
  <c r="N243" i="7"/>
  <c r="M243" i="7"/>
  <c r="U242" i="7"/>
  <c r="P242" i="7"/>
  <c r="O242" i="7"/>
  <c r="N242" i="7"/>
  <c r="M242" i="7"/>
  <c r="U241" i="7"/>
  <c r="P241" i="7"/>
  <c r="O241" i="7"/>
  <c r="N241" i="7"/>
  <c r="M241" i="7"/>
  <c r="U240" i="7"/>
  <c r="P240" i="7"/>
  <c r="O240" i="7"/>
  <c r="N240" i="7"/>
  <c r="M240" i="7"/>
  <c r="U239" i="7"/>
  <c r="P239" i="7"/>
  <c r="O239" i="7"/>
  <c r="N239" i="7"/>
  <c r="M239" i="7"/>
  <c r="U238" i="7"/>
  <c r="P238" i="7"/>
  <c r="O238" i="7"/>
  <c r="N238" i="7"/>
  <c r="M238" i="7"/>
  <c r="U237" i="7"/>
  <c r="P237" i="7"/>
  <c r="O237" i="7"/>
  <c r="N237" i="7"/>
  <c r="M237" i="7"/>
  <c r="U236" i="7"/>
  <c r="P236" i="7"/>
  <c r="O236" i="7"/>
  <c r="N236" i="7"/>
  <c r="M236" i="7"/>
  <c r="U235" i="7"/>
  <c r="P235" i="7"/>
  <c r="O235" i="7"/>
  <c r="N235" i="7"/>
  <c r="M235" i="7"/>
  <c r="U234" i="7"/>
  <c r="P234" i="7"/>
  <c r="O234" i="7"/>
  <c r="N234" i="7"/>
  <c r="M234" i="7"/>
  <c r="U233" i="7"/>
  <c r="P233" i="7"/>
  <c r="O233" i="7"/>
  <c r="N233" i="7"/>
  <c r="M233" i="7"/>
  <c r="U232" i="7"/>
  <c r="P232" i="7"/>
  <c r="O232" i="7"/>
  <c r="N232" i="7"/>
  <c r="M232" i="7"/>
  <c r="U231" i="7"/>
  <c r="P231" i="7"/>
  <c r="O231" i="7"/>
  <c r="N231" i="7"/>
  <c r="M231" i="7"/>
  <c r="U230" i="7"/>
  <c r="P230" i="7"/>
  <c r="O230" i="7"/>
  <c r="N230" i="7"/>
  <c r="M230" i="7"/>
  <c r="U229" i="7"/>
  <c r="P229" i="7"/>
  <c r="O229" i="7"/>
  <c r="N229" i="7"/>
  <c r="M229" i="7"/>
  <c r="U228" i="7"/>
  <c r="P228" i="7"/>
  <c r="O228" i="7"/>
  <c r="N228" i="7"/>
  <c r="M228" i="7"/>
  <c r="U227" i="7"/>
  <c r="P227" i="7"/>
  <c r="O227" i="7"/>
  <c r="N227" i="7"/>
  <c r="M227" i="7"/>
  <c r="U226" i="7"/>
  <c r="P226" i="7"/>
  <c r="O226" i="7"/>
  <c r="N226" i="7"/>
  <c r="M226" i="7"/>
  <c r="U225" i="7"/>
  <c r="P225" i="7"/>
  <c r="O225" i="7"/>
  <c r="N225" i="7"/>
  <c r="M225" i="7"/>
  <c r="U224" i="7"/>
  <c r="P224" i="7"/>
  <c r="O224" i="7"/>
  <c r="N224" i="7"/>
  <c r="M224" i="7"/>
  <c r="U223" i="7"/>
  <c r="P223" i="7"/>
  <c r="O223" i="7"/>
  <c r="N223" i="7"/>
  <c r="M223" i="7"/>
  <c r="U222" i="7"/>
  <c r="P222" i="7"/>
  <c r="O222" i="7"/>
  <c r="N222" i="7"/>
  <c r="M222" i="7"/>
  <c r="U221" i="7"/>
  <c r="P221" i="7"/>
  <c r="O221" i="7"/>
  <c r="N221" i="7"/>
  <c r="M221" i="7"/>
  <c r="U220" i="7"/>
  <c r="P220" i="7"/>
  <c r="O220" i="7"/>
  <c r="N220" i="7"/>
  <c r="M220" i="7"/>
  <c r="U219" i="7"/>
  <c r="P219" i="7"/>
  <c r="O219" i="7"/>
  <c r="N219" i="7"/>
  <c r="M219" i="7"/>
  <c r="U218" i="7"/>
  <c r="P218" i="7"/>
  <c r="O218" i="7"/>
  <c r="N218" i="7"/>
  <c r="M218" i="7"/>
  <c r="U217" i="7"/>
  <c r="P217" i="7"/>
  <c r="O217" i="7"/>
  <c r="N217" i="7"/>
  <c r="M217" i="7"/>
  <c r="U216" i="7"/>
  <c r="P216" i="7"/>
  <c r="O216" i="7"/>
  <c r="N216" i="7"/>
  <c r="M216" i="7"/>
  <c r="U215" i="7"/>
  <c r="P215" i="7"/>
  <c r="O215" i="7"/>
  <c r="N215" i="7"/>
  <c r="M215" i="7"/>
  <c r="U214" i="7"/>
  <c r="P214" i="7"/>
  <c r="O214" i="7"/>
  <c r="N214" i="7"/>
  <c r="M214" i="7"/>
  <c r="U213" i="7"/>
  <c r="P213" i="7"/>
  <c r="O213" i="7"/>
  <c r="N213" i="7"/>
  <c r="M213" i="7"/>
  <c r="U212" i="7"/>
  <c r="P212" i="7"/>
  <c r="O212" i="7"/>
  <c r="N212" i="7"/>
  <c r="M212" i="7"/>
  <c r="U211" i="7"/>
  <c r="P211" i="7"/>
  <c r="O211" i="7"/>
  <c r="N211" i="7"/>
  <c r="M211" i="7"/>
  <c r="U210" i="7"/>
  <c r="P210" i="7"/>
  <c r="O210" i="7"/>
  <c r="N210" i="7"/>
  <c r="M210" i="7"/>
  <c r="U209" i="7"/>
  <c r="P209" i="7"/>
  <c r="O209" i="7"/>
  <c r="N209" i="7"/>
  <c r="M209" i="7"/>
  <c r="U208" i="7"/>
  <c r="P208" i="7"/>
  <c r="O208" i="7"/>
  <c r="N208" i="7"/>
  <c r="M208" i="7"/>
  <c r="U207" i="7"/>
  <c r="P207" i="7"/>
  <c r="O207" i="7"/>
  <c r="N207" i="7"/>
  <c r="M207" i="7"/>
  <c r="U206" i="7"/>
  <c r="P206" i="7"/>
  <c r="O206" i="7"/>
  <c r="N206" i="7"/>
  <c r="M206" i="7"/>
  <c r="U205" i="7"/>
  <c r="P205" i="7"/>
  <c r="O205" i="7"/>
  <c r="N205" i="7"/>
  <c r="M205" i="7"/>
  <c r="U204" i="7"/>
  <c r="P204" i="7"/>
  <c r="O204" i="7"/>
  <c r="N204" i="7"/>
  <c r="M204" i="7"/>
  <c r="U203" i="7"/>
  <c r="P203" i="7"/>
  <c r="O203" i="7"/>
  <c r="N203" i="7"/>
  <c r="M203" i="7"/>
  <c r="U202" i="7"/>
  <c r="P202" i="7"/>
  <c r="O202" i="7"/>
  <c r="N202" i="7"/>
  <c r="M202" i="7"/>
  <c r="U201" i="7"/>
  <c r="P201" i="7"/>
  <c r="O201" i="7"/>
  <c r="N201" i="7"/>
  <c r="M201" i="7"/>
  <c r="U200" i="7"/>
  <c r="P200" i="7"/>
  <c r="O200" i="7"/>
  <c r="N200" i="7"/>
  <c r="M200" i="7"/>
  <c r="U199" i="7"/>
  <c r="P199" i="7"/>
  <c r="O199" i="7"/>
  <c r="N199" i="7"/>
  <c r="M199" i="7"/>
  <c r="U198" i="7"/>
  <c r="P198" i="7"/>
  <c r="O198" i="7"/>
  <c r="N198" i="7"/>
  <c r="M198" i="7"/>
  <c r="U197" i="7"/>
  <c r="P197" i="7"/>
  <c r="O197" i="7"/>
  <c r="N197" i="7"/>
  <c r="M197" i="7"/>
  <c r="U196" i="7"/>
  <c r="P196" i="7"/>
  <c r="O196" i="7"/>
  <c r="N196" i="7"/>
  <c r="M196" i="7"/>
  <c r="U195" i="7"/>
  <c r="P195" i="7"/>
  <c r="O195" i="7"/>
  <c r="N195" i="7"/>
  <c r="M195" i="7"/>
  <c r="U194" i="7"/>
  <c r="P194" i="7"/>
  <c r="O194" i="7"/>
  <c r="N194" i="7"/>
  <c r="M194" i="7"/>
  <c r="U193" i="7"/>
  <c r="P193" i="7"/>
  <c r="O193" i="7"/>
  <c r="N193" i="7"/>
  <c r="M193" i="7"/>
  <c r="U192" i="7"/>
  <c r="P192" i="7"/>
  <c r="O192" i="7"/>
  <c r="N192" i="7"/>
  <c r="M192" i="7"/>
  <c r="U191" i="7"/>
  <c r="P191" i="7"/>
  <c r="O191" i="7"/>
  <c r="N191" i="7"/>
  <c r="M191" i="7"/>
  <c r="U190" i="7"/>
  <c r="P190" i="7"/>
  <c r="O190" i="7"/>
  <c r="N190" i="7"/>
  <c r="M190" i="7"/>
  <c r="U189" i="7"/>
  <c r="P189" i="7"/>
  <c r="O189" i="7"/>
  <c r="N189" i="7"/>
  <c r="M189" i="7"/>
  <c r="U188" i="7"/>
  <c r="P188" i="7"/>
  <c r="O188" i="7"/>
  <c r="N188" i="7"/>
  <c r="M188" i="7"/>
  <c r="U187" i="7"/>
  <c r="P187" i="7"/>
  <c r="O187" i="7"/>
  <c r="N187" i="7"/>
  <c r="M187" i="7"/>
  <c r="U186" i="7"/>
  <c r="P186" i="7"/>
  <c r="O186" i="7"/>
  <c r="N186" i="7"/>
  <c r="M186" i="7"/>
  <c r="U185" i="7"/>
  <c r="P185" i="7"/>
  <c r="O185" i="7"/>
  <c r="N185" i="7"/>
  <c r="M185" i="7"/>
  <c r="U184" i="7"/>
  <c r="P184" i="7"/>
  <c r="O184" i="7"/>
  <c r="N184" i="7"/>
  <c r="M184" i="7"/>
  <c r="U183" i="7"/>
  <c r="P183" i="7"/>
  <c r="O183" i="7"/>
  <c r="N183" i="7"/>
  <c r="M183" i="7"/>
  <c r="U182" i="7"/>
  <c r="P182" i="7"/>
  <c r="O182" i="7"/>
  <c r="N182" i="7"/>
  <c r="M182" i="7"/>
  <c r="U181" i="7"/>
  <c r="P181" i="7"/>
  <c r="O181" i="7"/>
  <c r="N181" i="7"/>
  <c r="M181" i="7"/>
  <c r="U180" i="7"/>
  <c r="P180" i="7"/>
  <c r="O180" i="7"/>
  <c r="N180" i="7"/>
  <c r="M180" i="7"/>
  <c r="U179" i="7"/>
  <c r="P179" i="7"/>
  <c r="O179" i="7"/>
  <c r="N179" i="7"/>
  <c r="M179" i="7"/>
  <c r="U178" i="7"/>
  <c r="P178" i="7"/>
  <c r="O178" i="7"/>
  <c r="N178" i="7"/>
  <c r="M178" i="7"/>
  <c r="U177" i="7"/>
  <c r="P177" i="7"/>
  <c r="O177" i="7"/>
  <c r="N177" i="7"/>
  <c r="M177" i="7"/>
  <c r="U176" i="7"/>
  <c r="P176" i="7"/>
  <c r="O176" i="7"/>
  <c r="N176" i="7"/>
  <c r="M176" i="7"/>
  <c r="U175" i="7"/>
  <c r="P175" i="7"/>
  <c r="O175" i="7"/>
  <c r="N175" i="7"/>
  <c r="M175" i="7"/>
  <c r="U174" i="7"/>
  <c r="P174" i="7"/>
  <c r="O174" i="7"/>
  <c r="N174" i="7"/>
  <c r="M174" i="7"/>
  <c r="U173" i="7"/>
  <c r="P173" i="7"/>
  <c r="O173" i="7"/>
  <c r="N173" i="7"/>
  <c r="M173" i="7"/>
  <c r="U172" i="7"/>
  <c r="P172" i="7"/>
  <c r="O172" i="7"/>
  <c r="N172" i="7"/>
  <c r="M172" i="7"/>
  <c r="U171" i="7"/>
  <c r="P171" i="7"/>
  <c r="O171" i="7"/>
  <c r="N171" i="7"/>
  <c r="M171" i="7"/>
  <c r="U170" i="7"/>
  <c r="P170" i="7"/>
  <c r="O170" i="7"/>
  <c r="N170" i="7"/>
  <c r="M170" i="7"/>
  <c r="U169" i="7"/>
  <c r="P169" i="7"/>
  <c r="O169" i="7"/>
  <c r="N169" i="7"/>
  <c r="M169" i="7"/>
  <c r="U168" i="7"/>
  <c r="P168" i="7"/>
  <c r="O168" i="7"/>
  <c r="N168" i="7"/>
  <c r="M168" i="7"/>
  <c r="U167" i="7"/>
  <c r="P167" i="7"/>
  <c r="O167" i="7"/>
  <c r="N167" i="7"/>
  <c r="M167" i="7"/>
  <c r="U166" i="7"/>
  <c r="P166" i="7"/>
  <c r="O166" i="7"/>
  <c r="N166" i="7"/>
  <c r="M166" i="7"/>
  <c r="U165" i="7"/>
  <c r="P165" i="7"/>
  <c r="O165" i="7"/>
  <c r="N165" i="7"/>
  <c r="M165" i="7"/>
  <c r="U164" i="7"/>
  <c r="P164" i="7"/>
  <c r="O164" i="7"/>
  <c r="N164" i="7"/>
  <c r="M164" i="7"/>
  <c r="U163" i="7"/>
  <c r="P163" i="7"/>
  <c r="O163" i="7"/>
  <c r="N163" i="7"/>
  <c r="M163" i="7"/>
  <c r="U162" i="7"/>
  <c r="P162" i="7"/>
  <c r="O162" i="7"/>
  <c r="N162" i="7"/>
  <c r="M162" i="7"/>
  <c r="U161" i="7"/>
  <c r="P161" i="7"/>
  <c r="O161" i="7"/>
  <c r="N161" i="7"/>
  <c r="M161" i="7"/>
  <c r="U160" i="7"/>
  <c r="P160" i="7"/>
  <c r="O160" i="7"/>
  <c r="N160" i="7"/>
  <c r="M160" i="7"/>
  <c r="U159" i="7"/>
  <c r="P159" i="7"/>
  <c r="O159" i="7"/>
  <c r="N159" i="7"/>
  <c r="M159" i="7"/>
  <c r="U158" i="7"/>
  <c r="P158" i="7"/>
  <c r="O158" i="7"/>
  <c r="N158" i="7"/>
  <c r="M158" i="7"/>
  <c r="U157" i="7"/>
  <c r="P157" i="7"/>
  <c r="O157" i="7"/>
  <c r="N157" i="7"/>
  <c r="M157" i="7"/>
  <c r="U156" i="7"/>
  <c r="P156" i="7"/>
  <c r="O156" i="7"/>
  <c r="N156" i="7"/>
  <c r="M156" i="7"/>
  <c r="U155" i="7"/>
  <c r="P155" i="7"/>
  <c r="O155" i="7"/>
  <c r="N155" i="7"/>
  <c r="M155" i="7"/>
  <c r="U154" i="7"/>
  <c r="P154" i="7"/>
  <c r="O154" i="7"/>
  <c r="N154" i="7"/>
  <c r="M154" i="7"/>
  <c r="U153" i="7"/>
  <c r="P153" i="7"/>
  <c r="O153" i="7"/>
  <c r="N153" i="7"/>
  <c r="M153" i="7"/>
  <c r="U152" i="7"/>
  <c r="P152" i="7"/>
  <c r="O152" i="7"/>
  <c r="N152" i="7"/>
  <c r="M152" i="7"/>
  <c r="U151" i="7"/>
  <c r="P151" i="7"/>
  <c r="O151" i="7"/>
  <c r="N151" i="7"/>
  <c r="M151" i="7"/>
  <c r="U150" i="7"/>
  <c r="P150" i="7"/>
  <c r="O150" i="7"/>
  <c r="N150" i="7"/>
  <c r="M150" i="7"/>
  <c r="U149" i="7"/>
  <c r="P149" i="7"/>
  <c r="O149" i="7"/>
  <c r="N149" i="7"/>
  <c r="M149" i="7"/>
  <c r="U148" i="7"/>
  <c r="P148" i="7"/>
  <c r="O148" i="7"/>
  <c r="N148" i="7"/>
  <c r="M148" i="7"/>
  <c r="U147" i="7"/>
  <c r="P147" i="7"/>
  <c r="O147" i="7"/>
  <c r="N147" i="7"/>
  <c r="M147" i="7"/>
  <c r="U146" i="7"/>
  <c r="P146" i="7"/>
  <c r="O146" i="7"/>
  <c r="N146" i="7"/>
  <c r="M146" i="7"/>
  <c r="U145" i="7"/>
  <c r="P145" i="7"/>
  <c r="O145" i="7"/>
  <c r="N145" i="7"/>
  <c r="M145" i="7"/>
  <c r="U144" i="7"/>
  <c r="P144" i="7"/>
  <c r="O144" i="7"/>
  <c r="N144" i="7"/>
  <c r="M144" i="7"/>
  <c r="U143" i="7"/>
  <c r="P143" i="7"/>
  <c r="O143" i="7"/>
  <c r="N143" i="7"/>
  <c r="M143" i="7"/>
  <c r="U142" i="7"/>
  <c r="P142" i="7"/>
  <c r="O142" i="7"/>
  <c r="N142" i="7"/>
  <c r="M142" i="7"/>
  <c r="U141" i="7"/>
  <c r="P141" i="7"/>
  <c r="O141" i="7"/>
  <c r="N141" i="7"/>
  <c r="M141" i="7"/>
  <c r="U140" i="7"/>
  <c r="P140" i="7"/>
  <c r="O140" i="7"/>
  <c r="N140" i="7"/>
  <c r="M140" i="7"/>
  <c r="U139" i="7"/>
  <c r="P139" i="7"/>
  <c r="O139" i="7"/>
  <c r="N139" i="7"/>
  <c r="M139" i="7"/>
  <c r="U138" i="7"/>
  <c r="P138" i="7"/>
  <c r="O138" i="7"/>
  <c r="N138" i="7"/>
  <c r="M138" i="7"/>
  <c r="U137" i="7"/>
  <c r="P137" i="7"/>
  <c r="O137" i="7"/>
  <c r="N137" i="7"/>
  <c r="M137" i="7"/>
  <c r="U136" i="7"/>
  <c r="P136" i="7"/>
  <c r="O136" i="7"/>
  <c r="N136" i="7"/>
  <c r="M136" i="7"/>
  <c r="U135" i="7"/>
  <c r="P135" i="7"/>
  <c r="O135" i="7"/>
  <c r="N135" i="7"/>
  <c r="M135" i="7"/>
  <c r="U134" i="7"/>
  <c r="P134" i="7"/>
  <c r="O134" i="7"/>
  <c r="N134" i="7"/>
  <c r="M134" i="7"/>
  <c r="U133" i="7"/>
  <c r="P133" i="7"/>
  <c r="O133" i="7"/>
  <c r="N133" i="7"/>
  <c r="M133" i="7"/>
  <c r="U132" i="7"/>
  <c r="P132" i="7"/>
  <c r="O132" i="7"/>
  <c r="N132" i="7"/>
  <c r="M132" i="7"/>
  <c r="U131" i="7"/>
  <c r="P131" i="7"/>
  <c r="O131" i="7"/>
  <c r="N131" i="7"/>
  <c r="M131" i="7"/>
  <c r="U130" i="7"/>
  <c r="P130" i="7"/>
  <c r="O130" i="7"/>
  <c r="N130" i="7"/>
  <c r="M130" i="7"/>
  <c r="U129" i="7"/>
  <c r="P129" i="7"/>
  <c r="O129" i="7"/>
  <c r="N129" i="7"/>
  <c r="M129" i="7"/>
  <c r="U128" i="7"/>
  <c r="P128" i="7"/>
  <c r="O128" i="7"/>
  <c r="N128" i="7"/>
  <c r="M128" i="7"/>
  <c r="U127" i="7"/>
  <c r="P127" i="7"/>
  <c r="O127" i="7"/>
  <c r="N127" i="7"/>
  <c r="M127" i="7"/>
  <c r="U126" i="7"/>
  <c r="P126" i="7"/>
  <c r="O126" i="7"/>
  <c r="N126" i="7"/>
  <c r="M126" i="7"/>
  <c r="U125" i="7"/>
  <c r="P125" i="7"/>
  <c r="O125" i="7"/>
  <c r="N125" i="7"/>
  <c r="M125" i="7"/>
  <c r="U124" i="7"/>
  <c r="P124" i="7"/>
  <c r="O124" i="7"/>
  <c r="N124" i="7"/>
  <c r="M124" i="7"/>
  <c r="U123" i="7"/>
  <c r="P123" i="7"/>
  <c r="O123" i="7"/>
  <c r="N123" i="7"/>
  <c r="M123" i="7"/>
  <c r="U122" i="7"/>
  <c r="P122" i="7"/>
  <c r="O122" i="7"/>
  <c r="N122" i="7"/>
  <c r="M122" i="7"/>
  <c r="U121" i="7"/>
  <c r="P121" i="7"/>
  <c r="O121" i="7"/>
  <c r="N121" i="7"/>
  <c r="M121" i="7"/>
  <c r="U120" i="7"/>
  <c r="P120" i="7"/>
  <c r="O120" i="7"/>
  <c r="N120" i="7"/>
  <c r="M120" i="7"/>
  <c r="U119" i="7"/>
  <c r="P119" i="7"/>
  <c r="O119" i="7"/>
  <c r="N119" i="7"/>
  <c r="M119" i="7"/>
  <c r="U118" i="7"/>
  <c r="P118" i="7"/>
  <c r="O118" i="7"/>
  <c r="N118" i="7"/>
  <c r="M118" i="7"/>
  <c r="U117" i="7"/>
  <c r="P117" i="7"/>
  <c r="O117" i="7"/>
  <c r="N117" i="7"/>
  <c r="M117" i="7"/>
  <c r="U116" i="7"/>
  <c r="P116" i="7"/>
  <c r="O116" i="7"/>
  <c r="N116" i="7"/>
  <c r="M116" i="7"/>
  <c r="U115" i="7"/>
  <c r="P115" i="7"/>
  <c r="O115" i="7"/>
  <c r="N115" i="7"/>
  <c r="M115" i="7"/>
  <c r="U114" i="7"/>
  <c r="P114" i="7"/>
  <c r="O114" i="7"/>
  <c r="N114" i="7"/>
  <c r="M114" i="7"/>
  <c r="U113" i="7"/>
  <c r="P113" i="7"/>
  <c r="O113" i="7"/>
  <c r="N113" i="7"/>
  <c r="M113" i="7"/>
  <c r="U112" i="7"/>
  <c r="P112" i="7"/>
  <c r="O112" i="7"/>
  <c r="N112" i="7"/>
  <c r="M112" i="7"/>
  <c r="U111" i="7"/>
  <c r="P111" i="7"/>
  <c r="O111" i="7"/>
  <c r="N111" i="7"/>
  <c r="M111" i="7"/>
  <c r="U110" i="7"/>
  <c r="P110" i="7"/>
  <c r="O110" i="7"/>
  <c r="N110" i="7"/>
  <c r="M110" i="7"/>
  <c r="U109" i="7"/>
  <c r="P109" i="7"/>
  <c r="O109" i="7"/>
  <c r="N109" i="7"/>
  <c r="M109" i="7"/>
  <c r="U108" i="7"/>
  <c r="P108" i="7"/>
  <c r="O108" i="7"/>
  <c r="N108" i="7"/>
  <c r="M108" i="7"/>
  <c r="U107" i="7"/>
  <c r="P107" i="7"/>
  <c r="O107" i="7"/>
  <c r="N107" i="7"/>
  <c r="M107" i="7"/>
  <c r="U106" i="7"/>
  <c r="P106" i="7"/>
  <c r="O106" i="7"/>
  <c r="N106" i="7"/>
  <c r="M106" i="7"/>
  <c r="U105" i="7"/>
  <c r="P105" i="7"/>
  <c r="O105" i="7"/>
  <c r="N105" i="7"/>
  <c r="M105" i="7"/>
  <c r="U104" i="7"/>
  <c r="P104" i="7"/>
  <c r="O104" i="7"/>
  <c r="N104" i="7"/>
  <c r="M104" i="7"/>
  <c r="U103" i="7"/>
  <c r="P103" i="7"/>
  <c r="O103" i="7"/>
  <c r="N103" i="7"/>
  <c r="M103" i="7"/>
  <c r="U102" i="7"/>
  <c r="P102" i="7"/>
  <c r="O102" i="7"/>
  <c r="N102" i="7"/>
  <c r="M102" i="7"/>
  <c r="U101" i="7"/>
  <c r="P101" i="7"/>
  <c r="O101" i="7"/>
  <c r="N101" i="7"/>
  <c r="M101" i="7"/>
  <c r="U100" i="7"/>
  <c r="P100" i="7"/>
  <c r="O100" i="7"/>
  <c r="N100" i="7"/>
  <c r="M100" i="7"/>
  <c r="U99" i="7"/>
  <c r="P99" i="7"/>
  <c r="O99" i="7"/>
  <c r="N99" i="7"/>
  <c r="M99" i="7"/>
  <c r="U98" i="7"/>
  <c r="P98" i="7"/>
  <c r="O98" i="7"/>
  <c r="N98" i="7"/>
  <c r="M98" i="7"/>
  <c r="U97" i="7"/>
  <c r="P97" i="7"/>
  <c r="O97" i="7"/>
  <c r="N97" i="7"/>
  <c r="M97" i="7"/>
  <c r="U96" i="7"/>
  <c r="P96" i="7"/>
  <c r="O96" i="7"/>
  <c r="N96" i="7"/>
  <c r="M96" i="7"/>
  <c r="U95" i="7"/>
  <c r="P95" i="7"/>
  <c r="O95" i="7"/>
  <c r="N95" i="7"/>
  <c r="M95" i="7"/>
  <c r="U94" i="7"/>
  <c r="P94" i="7"/>
  <c r="O94" i="7"/>
  <c r="N94" i="7"/>
  <c r="M94" i="7"/>
  <c r="U93" i="7"/>
  <c r="P93" i="7"/>
  <c r="O93" i="7"/>
  <c r="N93" i="7"/>
  <c r="M93" i="7"/>
  <c r="U92" i="7"/>
  <c r="P92" i="7"/>
  <c r="O92" i="7"/>
  <c r="N92" i="7"/>
  <c r="M92" i="7"/>
  <c r="U91" i="7"/>
  <c r="P91" i="7"/>
  <c r="O91" i="7"/>
  <c r="N91" i="7"/>
  <c r="M91" i="7"/>
  <c r="U90" i="7"/>
  <c r="P90" i="7"/>
  <c r="O90" i="7"/>
  <c r="N90" i="7"/>
  <c r="M90" i="7"/>
  <c r="U89" i="7"/>
  <c r="P89" i="7"/>
  <c r="O89" i="7"/>
  <c r="N89" i="7"/>
  <c r="M89" i="7"/>
  <c r="U88" i="7"/>
  <c r="P88" i="7"/>
  <c r="O88" i="7"/>
  <c r="N88" i="7"/>
  <c r="M88" i="7"/>
  <c r="U87" i="7"/>
  <c r="P87" i="7"/>
  <c r="O87" i="7"/>
  <c r="N87" i="7"/>
  <c r="M87" i="7"/>
  <c r="U86" i="7"/>
  <c r="P86" i="7"/>
  <c r="O86" i="7"/>
  <c r="N86" i="7"/>
  <c r="M86" i="7"/>
  <c r="U85" i="7"/>
  <c r="P85" i="7"/>
  <c r="O85" i="7"/>
  <c r="N85" i="7"/>
  <c r="M85" i="7"/>
  <c r="U84" i="7"/>
  <c r="P84" i="7"/>
  <c r="O84" i="7"/>
  <c r="N84" i="7"/>
  <c r="M84" i="7"/>
  <c r="U83" i="7"/>
  <c r="P83" i="7"/>
  <c r="O83" i="7"/>
  <c r="N83" i="7"/>
  <c r="M83" i="7"/>
  <c r="U82" i="7"/>
  <c r="P82" i="7"/>
  <c r="O82" i="7"/>
  <c r="N82" i="7"/>
  <c r="M82" i="7"/>
  <c r="U81" i="7"/>
  <c r="P81" i="7"/>
  <c r="O81" i="7"/>
  <c r="N81" i="7"/>
  <c r="M81" i="7"/>
  <c r="U80" i="7"/>
  <c r="P80" i="7"/>
  <c r="O80" i="7"/>
  <c r="N80" i="7"/>
  <c r="M80" i="7"/>
  <c r="U79" i="7"/>
  <c r="P79" i="7"/>
  <c r="O79" i="7"/>
  <c r="N79" i="7"/>
  <c r="M79" i="7"/>
  <c r="U78" i="7"/>
  <c r="P78" i="7"/>
  <c r="O78" i="7"/>
  <c r="N78" i="7"/>
  <c r="M78" i="7"/>
  <c r="U77" i="7"/>
  <c r="P77" i="7"/>
  <c r="O77" i="7"/>
  <c r="N77" i="7"/>
  <c r="M77" i="7"/>
  <c r="U76" i="7"/>
  <c r="P76" i="7"/>
  <c r="O76" i="7"/>
  <c r="N76" i="7"/>
  <c r="M76" i="7"/>
  <c r="U75" i="7"/>
  <c r="P75" i="7"/>
  <c r="O75" i="7"/>
  <c r="N75" i="7"/>
  <c r="M75" i="7"/>
  <c r="U74" i="7"/>
  <c r="P74" i="7"/>
  <c r="O74" i="7"/>
  <c r="N74" i="7"/>
  <c r="M74" i="7"/>
  <c r="U73" i="7"/>
  <c r="P73" i="7"/>
  <c r="O73" i="7"/>
  <c r="N73" i="7"/>
  <c r="M73" i="7"/>
  <c r="U72" i="7"/>
  <c r="P72" i="7"/>
  <c r="O72" i="7"/>
  <c r="N72" i="7"/>
  <c r="M72" i="7"/>
  <c r="U71" i="7"/>
  <c r="P71" i="7"/>
  <c r="O71" i="7"/>
  <c r="N71" i="7"/>
  <c r="M71" i="7"/>
  <c r="U70" i="7"/>
  <c r="P70" i="7"/>
  <c r="O70" i="7"/>
  <c r="N70" i="7"/>
  <c r="M70" i="7"/>
  <c r="U69" i="7"/>
  <c r="P69" i="7"/>
  <c r="O69" i="7"/>
  <c r="N69" i="7"/>
  <c r="M69" i="7"/>
  <c r="U68" i="7"/>
  <c r="P68" i="7"/>
  <c r="O68" i="7"/>
  <c r="N68" i="7"/>
  <c r="M68" i="7"/>
  <c r="U67" i="7"/>
  <c r="P67" i="7"/>
  <c r="O67" i="7"/>
  <c r="N67" i="7"/>
  <c r="M67" i="7"/>
  <c r="U66" i="7"/>
  <c r="P66" i="7"/>
  <c r="O66" i="7"/>
  <c r="N66" i="7"/>
  <c r="M66" i="7"/>
  <c r="U65" i="7"/>
  <c r="P65" i="7"/>
  <c r="O65" i="7"/>
  <c r="N65" i="7"/>
  <c r="M65" i="7"/>
  <c r="U64" i="7"/>
  <c r="P64" i="7"/>
  <c r="O64" i="7"/>
  <c r="N64" i="7"/>
  <c r="M64" i="7"/>
  <c r="U63" i="7"/>
  <c r="P63" i="7"/>
  <c r="O63" i="7"/>
  <c r="N63" i="7"/>
  <c r="M63" i="7"/>
  <c r="U62" i="7"/>
  <c r="P62" i="7"/>
  <c r="O62" i="7"/>
  <c r="N62" i="7"/>
  <c r="M62" i="7"/>
  <c r="U61" i="7"/>
  <c r="P61" i="7"/>
  <c r="O61" i="7"/>
  <c r="N61" i="7"/>
  <c r="M61" i="7"/>
  <c r="U60" i="7"/>
  <c r="P60" i="7"/>
  <c r="O60" i="7"/>
  <c r="N60" i="7"/>
  <c r="M60" i="7"/>
  <c r="U59" i="7"/>
  <c r="P59" i="7"/>
  <c r="O59" i="7"/>
  <c r="N59" i="7"/>
  <c r="M59" i="7"/>
  <c r="U58" i="7"/>
  <c r="P58" i="7"/>
  <c r="O58" i="7"/>
  <c r="N58" i="7"/>
  <c r="M58" i="7"/>
  <c r="U57" i="7"/>
  <c r="P57" i="7"/>
  <c r="O57" i="7"/>
  <c r="N57" i="7"/>
  <c r="M57" i="7"/>
  <c r="U56" i="7"/>
  <c r="P56" i="7"/>
  <c r="O56" i="7"/>
  <c r="N56" i="7"/>
  <c r="M56" i="7"/>
  <c r="U55" i="7"/>
  <c r="P55" i="7"/>
  <c r="O55" i="7"/>
  <c r="N55" i="7"/>
  <c r="M55" i="7"/>
  <c r="U54" i="7"/>
  <c r="P54" i="7"/>
  <c r="O54" i="7"/>
  <c r="N54" i="7"/>
  <c r="M54" i="7"/>
  <c r="U53" i="7"/>
  <c r="P53" i="7"/>
  <c r="O53" i="7"/>
  <c r="N53" i="7"/>
  <c r="M53" i="7"/>
  <c r="U52" i="7"/>
  <c r="P52" i="7"/>
  <c r="O52" i="7"/>
  <c r="N52" i="7"/>
  <c r="M52" i="7"/>
  <c r="U51" i="7"/>
  <c r="P51" i="7"/>
  <c r="O51" i="7"/>
  <c r="N51" i="7"/>
  <c r="M51" i="7"/>
  <c r="U50" i="7"/>
  <c r="P50" i="7"/>
  <c r="O50" i="7"/>
  <c r="N50" i="7"/>
  <c r="M50" i="7"/>
  <c r="U49" i="7"/>
  <c r="P49" i="7"/>
  <c r="O49" i="7"/>
  <c r="N49" i="7"/>
  <c r="M49" i="7"/>
  <c r="U48" i="7"/>
  <c r="P48" i="7"/>
  <c r="O48" i="7"/>
  <c r="N48" i="7"/>
  <c r="M48" i="7"/>
  <c r="U47" i="7"/>
  <c r="P47" i="7"/>
  <c r="O47" i="7"/>
  <c r="N47" i="7"/>
  <c r="M47" i="7"/>
  <c r="U46" i="7"/>
  <c r="P46" i="7"/>
  <c r="O46" i="7"/>
  <c r="N46" i="7"/>
  <c r="M46" i="7"/>
  <c r="U45" i="7"/>
  <c r="P45" i="7"/>
  <c r="O45" i="7"/>
  <c r="N45" i="7"/>
  <c r="M45" i="7"/>
  <c r="U44" i="7"/>
  <c r="P44" i="7"/>
  <c r="O44" i="7"/>
  <c r="N44" i="7"/>
  <c r="M44" i="7"/>
  <c r="U43" i="7"/>
  <c r="P43" i="7"/>
  <c r="O43" i="7"/>
  <c r="N43" i="7"/>
  <c r="M43" i="7"/>
  <c r="U42" i="7"/>
  <c r="P42" i="7"/>
  <c r="O42" i="7"/>
  <c r="N42" i="7"/>
  <c r="M42" i="7"/>
  <c r="U41" i="7"/>
  <c r="P41" i="7"/>
  <c r="O41" i="7"/>
  <c r="N41" i="7"/>
  <c r="M41" i="7"/>
  <c r="U40" i="7"/>
  <c r="P40" i="7"/>
  <c r="O40" i="7"/>
  <c r="N40" i="7"/>
  <c r="M40" i="7"/>
  <c r="U39" i="7"/>
  <c r="P39" i="7"/>
  <c r="O39" i="7"/>
  <c r="N39" i="7"/>
  <c r="M39" i="7"/>
  <c r="U38" i="7"/>
  <c r="P38" i="7"/>
  <c r="O38" i="7"/>
  <c r="N38" i="7"/>
  <c r="M38" i="7"/>
  <c r="U37" i="7"/>
  <c r="P37" i="7"/>
  <c r="O37" i="7"/>
  <c r="N37" i="7"/>
  <c r="M37" i="7"/>
  <c r="U36" i="7"/>
  <c r="P36" i="7"/>
  <c r="O36" i="7"/>
  <c r="N36" i="7"/>
  <c r="M36" i="7"/>
  <c r="U35" i="7"/>
  <c r="P35" i="7"/>
  <c r="O35" i="7"/>
  <c r="N35" i="7"/>
  <c r="M35" i="7"/>
  <c r="U34" i="7"/>
  <c r="P34" i="7"/>
  <c r="O34" i="7"/>
  <c r="N34" i="7"/>
  <c r="M34" i="7"/>
  <c r="U33" i="7"/>
  <c r="P33" i="7"/>
  <c r="O33" i="7"/>
  <c r="N33" i="7"/>
  <c r="M33" i="7"/>
  <c r="U32" i="7"/>
  <c r="P32" i="7"/>
  <c r="O32" i="7"/>
  <c r="N32" i="7"/>
  <c r="M32" i="7"/>
  <c r="U31" i="7"/>
  <c r="P31" i="7"/>
  <c r="O31" i="7"/>
  <c r="N31" i="7"/>
  <c r="M31" i="7"/>
  <c r="U30" i="7"/>
  <c r="P30" i="7"/>
  <c r="O30" i="7"/>
  <c r="N30" i="7"/>
  <c r="M30" i="7"/>
  <c r="U29" i="7"/>
  <c r="P29" i="7"/>
  <c r="O29" i="7"/>
  <c r="N29" i="7"/>
  <c r="M29" i="7"/>
  <c r="U28" i="7"/>
  <c r="P28" i="7"/>
  <c r="O28" i="7"/>
  <c r="N28" i="7"/>
  <c r="M28" i="7"/>
  <c r="U27" i="7"/>
  <c r="P27" i="7"/>
  <c r="O27" i="7"/>
  <c r="N27" i="7"/>
  <c r="M27" i="7"/>
  <c r="U26" i="7"/>
  <c r="P26" i="7"/>
  <c r="O26" i="7"/>
  <c r="N26" i="7"/>
  <c r="M26" i="7"/>
  <c r="U25" i="7"/>
  <c r="P25" i="7"/>
  <c r="O25" i="7"/>
  <c r="N25" i="7"/>
  <c r="M25" i="7"/>
  <c r="U24" i="7"/>
  <c r="P24" i="7"/>
  <c r="O24" i="7"/>
  <c r="N24" i="7"/>
  <c r="M24" i="7"/>
  <c r="U23" i="7"/>
  <c r="P23" i="7"/>
  <c r="O23" i="7"/>
  <c r="N23" i="7"/>
  <c r="M23" i="7"/>
  <c r="U22" i="7"/>
  <c r="P22" i="7"/>
  <c r="O22" i="7"/>
  <c r="N22" i="7"/>
  <c r="M22" i="7"/>
  <c r="U21" i="7"/>
  <c r="P21" i="7"/>
  <c r="O21" i="7"/>
  <c r="N21" i="7"/>
  <c r="M21" i="7"/>
  <c r="U20" i="7"/>
  <c r="P20" i="7"/>
  <c r="O20" i="7"/>
  <c r="N20" i="7"/>
  <c r="M20" i="7"/>
  <c r="U19" i="7"/>
  <c r="P19" i="7"/>
  <c r="O19" i="7"/>
  <c r="N19" i="7"/>
  <c r="M19" i="7"/>
  <c r="U18" i="7"/>
  <c r="P18" i="7"/>
  <c r="O18" i="7"/>
  <c r="N18" i="7"/>
  <c r="M18" i="7"/>
  <c r="U17" i="7"/>
  <c r="P17" i="7"/>
  <c r="O17" i="7"/>
  <c r="N17" i="7"/>
  <c r="M17" i="7"/>
  <c r="U16" i="7"/>
  <c r="P16" i="7"/>
  <c r="O16" i="7"/>
  <c r="N16" i="7"/>
  <c r="M16" i="7"/>
  <c r="U15" i="7"/>
  <c r="P15" i="7"/>
  <c r="O15" i="7"/>
  <c r="N15" i="7"/>
  <c r="M15" i="7"/>
  <c r="U14" i="7"/>
  <c r="P14" i="7"/>
  <c r="O14" i="7"/>
  <c r="N14" i="7"/>
  <c r="M14" i="7"/>
  <c r="U13" i="7"/>
  <c r="P13" i="7"/>
  <c r="O13" i="7"/>
  <c r="N13" i="7"/>
  <c r="M13" i="7"/>
  <c r="U12" i="7"/>
  <c r="P12" i="7"/>
  <c r="O12" i="7"/>
  <c r="N12" i="7"/>
  <c r="M12" i="7"/>
  <c r="U11" i="7"/>
  <c r="P11" i="7"/>
  <c r="O11" i="7"/>
  <c r="N11" i="7"/>
  <c r="M11" i="7"/>
  <c r="U10" i="7"/>
  <c r="P10" i="7"/>
  <c r="O10" i="7"/>
  <c r="N10" i="7"/>
  <c r="M10" i="7"/>
  <c r="U9" i="7"/>
  <c r="P9" i="7"/>
  <c r="O9" i="7"/>
  <c r="N9" i="7"/>
  <c r="M9" i="7"/>
  <c r="U8" i="7"/>
  <c r="P8" i="7"/>
  <c r="O8" i="7"/>
  <c r="N8" i="7"/>
  <c r="M8" i="7"/>
  <c r="U7" i="7"/>
  <c r="P7" i="7"/>
  <c r="O7" i="7"/>
  <c r="N7" i="7"/>
  <c r="M7" i="7"/>
  <c r="U6" i="7"/>
  <c r="P6" i="7"/>
  <c r="O6" i="7"/>
  <c r="N6" i="7"/>
  <c r="M6" i="7"/>
  <c r="U5" i="7"/>
  <c r="P5" i="7"/>
  <c r="O5" i="7"/>
  <c r="N5" i="7"/>
  <c r="M5" i="7"/>
  <c r="U4" i="7"/>
  <c r="P4" i="7"/>
  <c r="O4" i="7"/>
  <c r="N4" i="7"/>
  <c r="M4" i="7"/>
  <c r="U3" i="7"/>
  <c r="P3" i="7"/>
  <c r="O3" i="7"/>
  <c r="N3" i="7"/>
  <c r="M3" i="7"/>
  <c r="U2" i="7"/>
  <c r="P2" i="7"/>
  <c r="O2" i="7"/>
  <c r="N2" i="7"/>
  <c r="M2" i="7"/>
  <c r="M2" i="3"/>
  <c r="N2" i="3"/>
  <c r="O2" i="3"/>
  <c r="P2" i="3"/>
  <c r="U2" i="3"/>
  <c r="M3" i="3"/>
  <c r="N3" i="3"/>
  <c r="O3" i="3"/>
  <c r="P3" i="3"/>
  <c r="U3" i="3"/>
  <c r="M4" i="3"/>
  <c r="N4" i="3"/>
  <c r="O4" i="3"/>
  <c r="P4" i="3"/>
  <c r="U4" i="3"/>
  <c r="M5" i="3"/>
  <c r="N5" i="3"/>
  <c r="O5" i="3"/>
  <c r="P5" i="3"/>
  <c r="U5" i="3"/>
  <c r="M6" i="3"/>
  <c r="N6" i="3"/>
  <c r="O6" i="3"/>
  <c r="P6" i="3"/>
  <c r="U6" i="3"/>
  <c r="M7" i="3"/>
  <c r="N7" i="3"/>
  <c r="O7" i="3"/>
  <c r="P7" i="3"/>
  <c r="U7" i="3"/>
  <c r="M8" i="3"/>
  <c r="N8" i="3"/>
  <c r="O8" i="3"/>
  <c r="P8" i="3"/>
  <c r="U8" i="3"/>
  <c r="M9" i="3"/>
  <c r="N9" i="3"/>
  <c r="O9" i="3"/>
  <c r="P9" i="3"/>
  <c r="U9" i="3"/>
  <c r="M10" i="3"/>
  <c r="N10" i="3"/>
  <c r="O10" i="3"/>
  <c r="P10" i="3"/>
  <c r="U10" i="3"/>
  <c r="M11" i="3"/>
  <c r="N11" i="3"/>
  <c r="O11" i="3"/>
  <c r="P11" i="3"/>
  <c r="U11" i="3"/>
  <c r="M12" i="3"/>
  <c r="N12" i="3"/>
  <c r="O12" i="3"/>
  <c r="P12" i="3"/>
  <c r="U12" i="3"/>
  <c r="M13" i="3"/>
  <c r="N13" i="3"/>
  <c r="O13" i="3"/>
  <c r="P13" i="3"/>
  <c r="U13" i="3"/>
  <c r="M14" i="3"/>
  <c r="N14" i="3"/>
  <c r="O14" i="3"/>
  <c r="P14" i="3"/>
  <c r="U14" i="3"/>
  <c r="M15" i="3"/>
  <c r="N15" i="3"/>
  <c r="O15" i="3"/>
  <c r="P15" i="3"/>
  <c r="U15" i="3"/>
  <c r="M16" i="3"/>
  <c r="N16" i="3"/>
  <c r="O16" i="3"/>
  <c r="P16" i="3"/>
  <c r="U16" i="3"/>
  <c r="M17" i="3"/>
  <c r="N17" i="3"/>
  <c r="O17" i="3"/>
  <c r="P17" i="3"/>
  <c r="U17" i="3"/>
  <c r="M18" i="3"/>
  <c r="N18" i="3"/>
  <c r="O18" i="3"/>
  <c r="P18" i="3"/>
  <c r="U18" i="3"/>
  <c r="M19" i="3"/>
  <c r="N19" i="3"/>
  <c r="O19" i="3"/>
  <c r="P19" i="3"/>
  <c r="U19" i="3"/>
  <c r="M20" i="3"/>
  <c r="N20" i="3"/>
  <c r="O20" i="3"/>
  <c r="P20" i="3"/>
  <c r="U20" i="3"/>
  <c r="M21" i="3"/>
  <c r="N21" i="3"/>
  <c r="O21" i="3"/>
  <c r="P21" i="3"/>
  <c r="U21" i="3"/>
  <c r="M22" i="3"/>
  <c r="N22" i="3"/>
  <c r="O22" i="3"/>
  <c r="P22" i="3"/>
  <c r="U22" i="3"/>
  <c r="M23" i="3"/>
  <c r="N23" i="3"/>
  <c r="O23" i="3"/>
  <c r="P23" i="3"/>
  <c r="U23" i="3"/>
  <c r="M24" i="3"/>
  <c r="N24" i="3"/>
  <c r="O24" i="3"/>
  <c r="P24" i="3"/>
  <c r="U24" i="3"/>
  <c r="M25" i="3"/>
  <c r="N25" i="3"/>
  <c r="O25" i="3"/>
  <c r="P25" i="3"/>
  <c r="U25" i="3"/>
  <c r="M26" i="3"/>
  <c r="N26" i="3"/>
  <c r="O26" i="3"/>
  <c r="P26" i="3"/>
  <c r="U26" i="3"/>
  <c r="M27" i="3"/>
  <c r="N27" i="3"/>
  <c r="O27" i="3"/>
  <c r="P27" i="3"/>
  <c r="U27" i="3"/>
  <c r="M28" i="3"/>
  <c r="N28" i="3"/>
  <c r="O28" i="3"/>
  <c r="P28" i="3"/>
  <c r="U28" i="3"/>
  <c r="M29" i="3"/>
  <c r="N29" i="3"/>
  <c r="O29" i="3"/>
  <c r="P29" i="3"/>
  <c r="U29" i="3"/>
  <c r="M30" i="3"/>
  <c r="N30" i="3"/>
  <c r="O30" i="3"/>
  <c r="P30" i="3"/>
  <c r="U30" i="3"/>
  <c r="M31" i="3"/>
  <c r="N31" i="3"/>
  <c r="O31" i="3"/>
  <c r="P31" i="3"/>
  <c r="U31" i="3"/>
  <c r="M32" i="3"/>
  <c r="N32" i="3"/>
  <c r="O32" i="3"/>
  <c r="P32" i="3"/>
  <c r="U32" i="3"/>
  <c r="M33" i="3"/>
  <c r="N33" i="3"/>
  <c r="O33" i="3"/>
  <c r="P33" i="3"/>
  <c r="U33" i="3"/>
  <c r="M34" i="3"/>
  <c r="N34" i="3"/>
  <c r="O34" i="3"/>
  <c r="P34" i="3"/>
  <c r="U34" i="3"/>
  <c r="M35" i="3"/>
  <c r="N35" i="3"/>
  <c r="O35" i="3"/>
  <c r="P35" i="3"/>
  <c r="U35" i="3"/>
  <c r="M36" i="3"/>
  <c r="N36" i="3"/>
  <c r="O36" i="3"/>
  <c r="P36" i="3"/>
  <c r="U36" i="3"/>
  <c r="M37" i="3"/>
  <c r="N37" i="3"/>
  <c r="O37" i="3"/>
  <c r="P37" i="3"/>
  <c r="U37" i="3"/>
  <c r="M38" i="3"/>
  <c r="N38" i="3"/>
  <c r="O38" i="3"/>
  <c r="P38" i="3"/>
  <c r="U38" i="3"/>
  <c r="M39" i="3"/>
  <c r="N39" i="3"/>
  <c r="O39" i="3"/>
  <c r="P39" i="3"/>
  <c r="U39" i="3"/>
  <c r="M40" i="3"/>
  <c r="N40" i="3"/>
  <c r="O40" i="3"/>
  <c r="P40" i="3"/>
  <c r="U40" i="3"/>
  <c r="M41" i="3"/>
  <c r="N41" i="3"/>
  <c r="O41" i="3"/>
  <c r="P41" i="3"/>
  <c r="U41" i="3"/>
  <c r="M42" i="3"/>
  <c r="N42" i="3"/>
  <c r="O42" i="3"/>
  <c r="P42" i="3"/>
  <c r="U42" i="3"/>
  <c r="M43" i="3"/>
  <c r="N43" i="3"/>
  <c r="O43" i="3"/>
  <c r="P43" i="3"/>
  <c r="U43" i="3"/>
  <c r="M44" i="3"/>
  <c r="N44" i="3"/>
  <c r="O44" i="3"/>
  <c r="P44" i="3"/>
  <c r="U44" i="3"/>
  <c r="M45" i="3"/>
  <c r="N45" i="3"/>
  <c r="O45" i="3"/>
  <c r="P45" i="3"/>
  <c r="U45" i="3"/>
  <c r="M46" i="3"/>
  <c r="N46" i="3"/>
  <c r="O46" i="3"/>
  <c r="P46" i="3"/>
  <c r="U46" i="3"/>
  <c r="M47" i="3"/>
  <c r="N47" i="3"/>
  <c r="O47" i="3"/>
  <c r="P47" i="3"/>
  <c r="U47" i="3"/>
  <c r="M48" i="3"/>
  <c r="N48" i="3"/>
  <c r="O48" i="3"/>
  <c r="P48" i="3"/>
  <c r="U48" i="3"/>
  <c r="M49" i="3"/>
  <c r="N49" i="3"/>
  <c r="O49" i="3"/>
  <c r="P49" i="3"/>
  <c r="U49" i="3"/>
  <c r="M50" i="3"/>
  <c r="N50" i="3"/>
  <c r="O50" i="3"/>
  <c r="P50" i="3"/>
  <c r="U50" i="3"/>
  <c r="M51" i="3"/>
  <c r="N51" i="3"/>
  <c r="O51" i="3"/>
  <c r="P51" i="3"/>
  <c r="U51" i="3"/>
  <c r="M52" i="3"/>
  <c r="N52" i="3"/>
  <c r="O52" i="3"/>
  <c r="P52" i="3"/>
  <c r="U52" i="3"/>
  <c r="M53" i="3"/>
  <c r="N53" i="3"/>
  <c r="O53" i="3"/>
  <c r="P53" i="3"/>
  <c r="U53" i="3"/>
  <c r="M54" i="3"/>
  <c r="N54" i="3"/>
  <c r="O54" i="3"/>
  <c r="P54" i="3"/>
  <c r="U54" i="3"/>
  <c r="M55" i="3"/>
  <c r="N55" i="3"/>
  <c r="O55" i="3"/>
  <c r="P55" i="3"/>
  <c r="U55" i="3"/>
  <c r="M56" i="3"/>
  <c r="N56" i="3"/>
  <c r="O56" i="3"/>
  <c r="P56" i="3"/>
  <c r="U56" i="3"/>
  <c r="M57" i="3"/>
  <c r="N57" i="3"/>
  <c r="O57" i="3"/>
  <c r="P57" i="3"/>
  <c r="U57" i="3"/>
  <c r="M58" i="3"/>
  <c r="N58" i="3"/>
  <c r="O58" i="3"/>
  <c r="P58" i="3"/>
  <c r="U58" i="3"/>
  <c r="M59" i="3"/>
  <c r="N59" i="3"/>
  <c r="O59" i="3"/>
  <c r="P59" i="3"/>
  <c r="U59" i="3"/>
  <c r="M60" i="3"/>
  <c r="N60" i="3"/>
  <c r="O60" i="3"/>
  <c r="P60" i="3"/>
  <c r="U60" i="3"/>
  <c r="M61" i="3"/>
  <c r="N61" i="3"/>
  <c r="O61" i="3"/>
  <c r="P61" i="3"/>
  <c r="U61" i="3"/>
  <c r="M62" i="3"/>
  <c r="N62" i="3"/>
  <c r="O62" i="3"/>
  <c r="P62" i="3"/>
  <c r="U62" i="3"/>
  <c r="M63" i="3"/>
  <c r="N63" i="3"/>
  <c r="O63" i="3"/>
  <c r="P63" i="3"/>
  <c r="U63" i="3"/>
  <c r="M64" i="3"/>
  <c r="N64" i="3"/>
  <c r="O64" i="3"/>
  <c r="P64" i="3"/>
  <c r="U64" i="3"/>
  <c r="M65" i="3"/>
  <c r="N65" i="3"/>
  <c r="O65" i="3"/>
  <c r="P65" i="3"/>
  <c r="U65" i="3"/>
  <c r="M66" i="3"/>
  <c r="N66" i="3"/>
  <c r="O66" i="3"/>
  <c r="P66" i="3"/>
  <c r="U66" i="3"/>
  <c r="M67" i="3"/>
  <c r="N67" i="3"/>
  <c r="O67" i="3"/>
  <c r="P67" i="3"/>
  <c r="U67" i="3"/>
  <c r="M68" i="3"/>
  <c r="N68" i="3"/>
  <c r="O68" i="3"/>
  <c r="P68" i="3"/>
  <c r="U68" i="3"/>
  <c r="M69" i="3"/>
  <c r="N69" i="3"/>
  <c r="O69" i="3"/>
  <c r="P69" i="3"/>
  <c r="U69" i="3"/>
  <c r="M70" i="3"/>
  <c r="N70" i="3"/>
  <c r="O70" i="3"/>
  <c r="P70" i="3"/>
  <c r="U70" i="3"/>
  <c r="M71" i="3"/>
  <c r="N71" i="3"/>
  <c r="O71" i="3"/>
  <c r="P71" i="3"/>
  <c r="U71" i="3"/>
  <c r="M72" i="3"/>
  <c r="N72" i="3"/>
  <c r="O72" i="3"/>
  <c r="P72" i="3"/>
  <c r="U72" i="3"/>
  <c r="M73" i="3"/>
  <c r="N73" i="3"/>
  <c r="O73" i="3"/>
  <c r="P73" i="3"/>
  <c r="U73" i="3"/>
  <c r="M74" i="3"/>
  <c r="N74" i="3"/>
  <c r="O74" i="3"/>
  <c r="P74" i="3"/>
  <c r="U74" i="3"/>
  <c r="M75" i="3"/>
  <c r="N75" i="3"/>
  <c r="O75" i="3"/>
  <c r="P75" i="3"/>
  <c r="U75" i="3"/>
  <c r="M76" i="3"/>
  <c r="N76" i="3"/>
  <c r="O76" i="3"/>
  <c r="P76" i="3"/>
  <c r="U76" i="3"/>
  <c r="M77" i="3"/>
  <c r="N77" i="3"/>
  <c r="O77" i="3"/>
  <c r="P77" i="3"/>
  <c r="U77" i="3"/>
  <c r="M78" i="3"/>
  <c r="N78" i="3"/>
  <c r="O78" i="3"/>
  <c r="P78" i="3"/>
  <c r="U78" i="3"/>
  <c r="M79" i="3"/>
  <c r="N79" i="3"/>
  <c r="O79" i="3"/>
  <c r="P79" i="3"/>
  <c r="U79" i="3"/>
  <c r="M80" i="3"/>
  <c r="N80" i="3"/>
  <c r="O80" i="3"/>
  <c r="P80" i="3"/>
  <c r="U80" i="3"/>
  <c r="M81" i="3"/>
  <c r="N81" i="3"/>
  <c r="O81" i="3"/>
  <c r="P81" i="3"/>
  <c r="U81" i="3"/>
  <c r="M82" i="3"/>
  <c r="N82" i="3"/>
  <c r="O82" i="3"/>
  <c r="P82" i="3"/>
  <c r="U82" i="3"/>
  <c r="M83" i="3"/>
  <c r="N83" i="3"/>
  <c r="O83" i="3"/>
  <c r="P83" i="3"/>
  <c r="U83" i="3"/>
  <c r="M84" i="3"/>
  <c r="N84" i="3"/>
  <c r="O84" i="3"/>
  <c r="P84" i="3"/>
  <c r="U84" i="3"/>
  <c r="M85" i="3"/>
  <c r="N85" i="3"/>
  <c r="O85" i="3"/>
  <c r="P85" i="3"/>
  <c r="U85" i="3"/>
  <c r="M86" i="3"/>
  <c r="N86" i="3"/>
  <c r="O86" i="3"/>
  <c r="P86" i="3"/>
  <c r="U86" i="3"/>
  <c r="M87" i="3"/>
  <c r="N87" i="3"/>
  <c r="O87" i="3"/>
  <c r="P87" i="3"/>
  <c r="U87" i="3"/>
  <c r="M88" i="3"/>
  <c r="N88" i="3"/>
  <c r="O88" i="3"/>
  <c r="P88" i="3"/>
  <c r="U88" i="3"/>
  <c r="M89" i="3"/>
  <c r="N89" i="3"/>
  <c r="O89" i="3"/>
  <c r="P89" i="3"/>
  <c r="U89" i="3"/>
  <c r="M90" i="3"/>
  <c r="N90" i="3"/>
  <c r="O90" i="3"/>
  <c r="P90" i="3"/>
  <c r="U90" i="3"/>
  <c r="M91" i="3"/>
  <c r="N91" i="3"/>
  <c r="O91" i="3"/>
  <c r="P91" i="3"/>
  <c r="U91" i="3"/>
  <c r="M92" i="3"/>
  <c r="N92" i="3"/>
  <c r="O92" i="3"/>
  <c r="P92" i="3"/>
  <c r="U92" i="3"/>
  <c r="M93" i="3"/>
  <c r="N93" i="3"/>
  <c r="O93" i="3"/>
  <c r="P93" i="3"/>
  <c r="U93" i="3"/>
  <c r="M94" i="3"/>
  <c r="N94" i="3"/>
  <c r="O94" i="3"/>
  <c r="P94" i="3"/>
  <c r="U94" i="3"/>
  <c r="M95" i="3"/>
  <c r="N95" i="3"/>
  <c r="O95" i="3"/>
  <c r="P95" i="3"/>
  <c r="U95" i="3"/>
  <c r="M96" i="3"/>
  <c r="N96" i="3"/>
  <c r="O96" i="3"/>
  <c r="P96" i="3"/>
  <c r="U96" i="3"/>
  <c r="M97" i="3"/>
  <c r="N97" i="3"/>
  <c r="O97" i="3"/>
  <c r="P97" i="3"/>
  <c r="U97" i="3"/>
  <c r="M98" i="3"/>
  <c r="N98" i="3"/>
  <c r="O98" i="3"/>
  <c r="P98" i="3"/>
  <c r="U98" i="3"/>
  <c r="M99" i="3"/>
  <c r="N99" i="3"/>
  <c r="O99" i="3"/>
  <c r="P99" i="3"/>
  <c r="U99" i="3"/>
  <c r="M100" i="3"/>
  <c r="N100" i="3"/>
  <c r="O100" i="3"/>
  <c r="P100" i="3"/>
  <c r="U100" i="3"/>
  <c r="M101" i="3"/>
  <c r="N101" i="3"/>
  <c r="O101" i="3"/>
  <c r="P101" i="3"/>
  <c r="U101" i="3"/>
  <c r="M102" i="3"/>
  <c r="N102" i="3"/>
  <c r="O102" i="3"/>
  <c r="P102" i="3"/>
  <c r="U102" i="3"/>
  <c r="M103" i="3"/>
  <c r="N103" i="3"/>
  <c r="O103" i="3"/>
  <c r="P103" i="3"/>
  <c r="U103" i="3"/>
  <c r="M104" i="3"/>
  <c r="N104" i="3"/>
  <c r="O104" i="3"/>
  <c r="P104" i="3"/>
  <c r="U104" i="3"/>
  <c r="M105" i="3"/>
  <c r="N105" i="3"/>
  <c r="O105" i="3"/>
  <c r="P105" i="3"/>
  <c r="U105" i="3"/>
  <c r="M106" i="3"/>
  <c r="N106" i="3"/>
  <c r="O106" i="3"/>
  <c r="P106" i="3"/>
  <c r="U106" i="3"/>
  <c r="M107" i="3"/>
  <c r="N107" i="3"/>
  <c r="O107" i="3"/>
  <c r="P107" i="3"/>
  <c r="U107" i="3"/>
  <c r="M108" i="3"/>
  <c r="N108" i="3"/>
  <c r="O108" i="3"/>
  <c r="P108" i="3"/>
  <c r="U108" i="3"/>
  <c r="M109" i="3"/>
  <c r="N109" i="3"/>
  <c r="O109" i="3"/>
  <c r="P109" i="3"/>
  <c r="U109" i="3"/>
  <c r="M110" i="3"/>
  <c r="N110" i="3"/>
  <c r="O110" i="3"/>
  <c r="P110" i="3"/>
  <c r="U110" i="3"/>
  <c r="M111" i="3"/>
  <c r="N111" i="3"/>
  <c r="O111" i="3"/>
  <c r="P111" i="3"/>
  <c r="U111" i="3"/>
  <c r="M112" i="3"/>
  <c r="N112" i="3"/>
  <c r="O112" i="3"/>
  <c r="P112" i="3"/>
  <c r="U112" i="3"/>
  <c r="M113" i="3"/>
  <c r="N113" i="3"/>
  <c r="O113" i="3"/>
  <c r="P113" i="3"/>
  <c r="U113" i="3"/>
  <c r="M114" i="3"/>
  <c r="N114" i="3"/>
  <c r="O114" i="3"/>
  <c r="P114" i="3"/>
  <c r="U114" i="3"/>
  <c r="M115" i="3"/>
  <c r="N115" i="3"/>
  <c r="O115" i="3"/>
  <c r="P115" i="3"/>
  <c r="U115" i="3"/>
  <c r="M116" i="3"/>
  <c r="N116" i="3"/>
  <c r="O116" i="3"/>
  <c r="P116" i="3"/>
  <c r="U116" i="3"/>
  <c r="M117" i="3"/>
  <c r="N117" i="3"/>
  <c r="O117" i="3"/>
  <c r="P117" i="3"/>
  <c r="U117" i="3"/>
  <c r="M118" i="3"/>
  <c r="N118" i="3"/>
  <c r="O118" i="3"/>
  <c r="P118" i="3"/>
  <c r="U118" i="3"/>
  <c r="M119" i="3"/>
  <c r="N119" i="3"/>
  <c r="O119" i="3"/>
  <c r="P119" i="3"/>
  <c r="U119" i="3"/>
  <c r="M120" i="3"/>
  <c r="N120" i="3"/>
  <c r="O120" i="3"/>
  <c r="P120" i="3"/>
  <c r="U120" i="3"/>
  <c r="M121" i="3"/>
  <c r="N121" i="3"/>
  <c r="O121" i="3"/>
  <c r="P121" i="3"/>
  <c r="U121" i="3"/>
  <c r="M122" i="3"/>
  <c r="N122" i="3"/>
  <c r="O122" i="3"/>
  <c r="P122" i="3"/>
  <c r="U122" i="3"/>
  <c r="M123" i="3"/>
  <c r="N123" i="3"/>
  <c r="O123" i="3"/>
  <c r="P123" i="3"/>
  <c r="U123" i="3"/>
  <c r="M124" i="3"/>
  <c r="N124" i="3"/>
  <c r="O124" i="3"/>
  <c r="P124" i="3"/>
  <c r="U124" i="3"/>
  <c r="M125" i="3"/>
  <c r="N125" i="3"/>
  <c r="O125" i="3"/>
  <c r="P125" i="3"/>
  <c r="U125" i="3"/>
  <c r="M126" i="3"/>
  <c r="N126" i="3"/>
  <c r="O126" i="3"/>
  <c r="P126" i="3"/>
  <c r="U126" i="3"/>
  <c r="M127" i="3"/>
  <c r="N127" i="3"/>
  <c r="O127" i="3"/>
  <c r="P127" i="3"/>
  <c r="U127" i="3"/>
  <c r="M128" i="3"/>
  <c r="N128" i="3"/>
  <c r="O128" i="3"/>
  <c r="P128" i="3"/>
  <c r="U128" i="3"/>
  <c r="M129" i="3"/>
  <c r="N129" i="3"/>
  <c r="O129" i="3"/>
  <c r="P129" i="3"/>
  <c r="U129" i="3"/>
  <c r="M130" i="3"/>
  <c r="N130" i="3"/>
  <c r="O130" i="3"/>
  <c r="P130" i="3"/>
  <c r="U130" i="3"/>
  <c r="M131" i="3"/>
  <c r="N131" i="3"/>
  <c r="O131" i="3"/>
  <c r="P131" i="3"/>
  <c r="U131" i="3"/>
  <c r="M132" i="3"/>
  <c r="N132" i="3"/>
  <c r="O132" i="3"/>
  <c r="P132" i="3"/>
  <c r="U132" i="3"/>
  <c r="M133" i="3"/>
  <c r="N133" i="3"/>
  <c r="O133" i="3"/>
  <c r="P133" i="3"/>
  <c r="U133" i="3"/>
  <c r="M134" i="3"/>
  <c r="N134" i="3"/>
  <c r="O134" i="3"/>
  <c r="P134" i="3"/>
  <c r="U134" i="3"/>
  <c r="M135" i="3"/>
  <c r="N135" i="3"/>
  <c r="O135" i="3"/>
  <c r="P135" i="3"/>
  <c r="U135" i="3"/>
  <c r="M136" i="3"/>
  <c r="N136" i="3"/>
  <c r="O136" i="3"/>
  <c r="P136" i="3"/>
  <c r="U136" i="3"/>
  <c r="M137" i="3"/>
  <c r="N137" i="3"/>
  <c r="O137" i="3"/>
  <c r="P137" i="3"/>
  <c r="U137" i="3"/>
  <c r="M138" i="3"/>
  <c r="N138" i="3"/>
  <c r="O138" i="3"/>
  <c r="P138" i="3"/>
  <c r="U138" i="3"/>
  <c r="M139" i="3"/>
  <c r="N139" i="3"/>
  <c r="O139" i="3"/>
  <c r="P139" i="3"/>
  <c r="U139" i="3"/>
  <c r="M140" i="3"/>
  <c r="N140" i="3"/>
  <c r="O140" i="3"/>
  <c r="P140" i="3"/>
  <c r="U140" i="3"/>
  <c r="M141" i="3"/>
  <c r="N141" i="3"/>
  <c r="O141" i="3"/>
  <c r="P141" i="3"/>
  <c r="U141" i="3"/>
  <c r="M142" i="3"/>
  <c r="N142" i="3"/>
  <c r="O142" i="3"/>
  <c r="P142" i="3"/>
  <c r="U142" i="3"/>
  <c r="M143" i="3"/>
  <c r="N143" i="3"/>
  <c r="O143" i="3"/>
  <c r="P143" i="3"/>
  <c r="U143" i="3"/>
  <c r="M144" i="3"/>
  <c r="N144" i="3"/>
  <c r="O144" i="3"/>
  <c r="P144" i="3"/>
  <c r="U144" i="3"/>
  <c r="M145" i="3"/>
  <c r="N145" i="3"/>
  <c r="O145" i="3"/>
  <c r="P145" i="3"/>
  <c r="U145" i="3"/>
  <c r="M146" i="3"/>
  <c r="N146" i="3"/>
  <c r="O146" i="3"/>
  <c r="P146" i="3"/>
  <c r="U146" i="3"/>
  <c r="M147" i="3"/>
  <c r="N147" i="3"/>
  <c r="O147" i="3"/>
  <c r="P147" i="3"/>
  <c r="U147" i="3"/>
  <c r="M148" i="3"/>
  <c r="N148" i="3"/>
  <c r="O148" i="3"/>
  <c r="P148" i="3"/>
  <c r="U148" i="3"/>
  <c r="M149" i="3"/>
  <c r="N149" i="3"/>
  <c r="O149" i="3"/>
  <c r="P149" i="3"/>
  <c r="U149" i="3"/>
  <c r="M150" i="3"/>
  <c r="N150" i="3"/>
  <c r="O150" i="3"/>
  <c r="P150" i="3"/>
  <c r="U150" i="3"/>
  <c r="M151" i="3"/>
  <c r="N151" i="3"/>
  <c r="O151" i="3"/>
  <c r="P151" i="3"/>
  <c r="U151" i="3"/>
  <c r="M152" i="3"/>
  <c r="N152" i="3"/>
  <c r="O152" i="3"/>
  <c r="P152" i="3"/>
  <c r="U152" i="3"/>
  <c r="M153" i="3"/>
  <c r="N153" i="3"/>
  <c r="O153" i="3"/>
  <c r="P153" i="3"/>
  <c r="U153" i="3"/>
  <c r="M154" i="3"/>
  <c r="N154" i="3"/>
  <c r="O154" i="3"/>
  <c r="P154" i="3"/>
  <c r="U154" i="3"/>
  <c r="M155" i="3"/>
  <c r="N155" i="3"/>
  <c r="O155" i="3"/>
  <c r="P155" i="3"/>
  <c r="U155" i="3"/>
  <c r="M156" i="3"/>
  <c r="N156" i="3"/>
  <c r="O156" i="3"/>
  <c r="P156" i="3"/>
  <c r="U156" i="3"/>
  <c r="M157" i="3"/>
  <c r="N157" i="3"/>
  <c r="O157" i="3"/>
  <c r="P157" i="3"/>
  <c r="U157" i="3"/>
  <c r="M158" i="3"/>
  <c r="N158" i="3"/>
  <c r="O158" i="3"/>
  <c r="P158" i="3"/>
  <c r="U158" i="3"/>
  <c r="M159" i="3"/>
  <c r="N159" i="3"/>
  <c r="O159" i="3"/>
  <c r="P159" i="3"/>
  <c r="U159" i="3"/>
  <c r="M160" i="3"/>
  <c r="N160" i="3"/>
  <c r="O160" i="3"/>
  <c r="P160" i="3"/>
  <c r="U160" i="3"/>
  <c r="M161" i="3"/>
  <c r="N161" i="3"/>
  <c r="O161" i="3"/>
  <c r="P161" i="3"/>
  <c r="U161" i="3"/>
  <c r="M162" i="3"/>
  <c r="N162" i="3"/>
  <c r="O162" i="3"/>
  <c r="P162" i="3"/>
  <c r="U162" i="3"/>
  <c r="M163" i="3"/>
  <c r="N163" i="3"/>
  <c r="O163" i="3"/>
  <c r="P163" i="3"/>
  <c r="U163" i="3"/>
  <c r="M164" i="3"/>
  <c r="N164" i="3"/>
  <c r="O164" i="3"/>
  <c r="P164" i="3"/>
  <c r="U164" i="3"/>
  <c r="M165" i="3"/>
  <c r="N165" i="3"/>
  <c r="O165" i="3"/>
  <c r="P165" i="3"/>
  <c r="U165" i="3"/>
  <c r="M166" i="3"/>
  <c r="N166" i="3"/>
  <c r="O166" i="3"/>
  <c r="P166" i="3"/>
  <c r="U166" i="3"/>
  <c r="M167" i="3"/>
  <c r="N167" i="3"/>
  <c r="O167" i="3"/>
  <c r="P167" i="3"/>
  <c r="U167" i="3"/>
  <c r="M168" i="3"/>
  <c r="N168" i="3"/>
  <c r="O168" i="3"/>
  <c r="P168" i="3"/>
  <c r="U168" i="3"/>
  <c r="M169" i="3"/>
  <c r="N169" i="3"/>
  <c r="O169" i="3"/>
  <c r="P169" i="3"/>
  <c r="U169" i="3"/>
  <c r="M170" i="3"/>
  <c r="N170" i="3"/>
  <c r="O170" i="3"/>
  <c r="P170" i="3"/>
  <c r="U170" i="3"/>
  <c r="M171" i="3"/>
  <c r="N171" i="3"/>
  <c r="O171" i="3"/>
  <c r="P171" i="3"/>
  <c r="U171" i="3"/>
  <c r="M172" i="3"/>
  <c r="N172" i="3"/>
  <c r="O172" i="3"/>
  <c r="P172" i="3"/>
  <c r="U172" i="3"/>
  <c r="M173" i="3"/>
  <c r="N173" i="3"/>
  <c r="O173" i="3"/>
  <c r="P173" i="3"/>
  <c r="U173" i="3"/>
  <c r="M174" i="3"/>
  <c r="N174" i="3"/>
  <c r="O174" i="3"/>
  <c r="P174" i="3"/>
  <c r="U174" i="3"/>
  <c r="M175" i="3"/>
  <c r="N175" i="3"/>
  <c r="O175" i="3"/>
  <c r="P175" i="3"/>
  <c r="U175" i="3"/>
  <c r="M176" i="3"/>
  <c r="N176" i="3"/>
  <c r="O176" i="3"/>
  <c r="P176" i="3"/>
  <c r="U176" i="3"/>
  <c r="M177" i="3"/>
  <c r="N177" i="3"/>
  <c r="O177" i="3"/>
  <c r="P177" i="3"/>
  <c r="U177" i="3"/>
  <c r="M178" i="3"/>
  <c r="N178" i="3"/>
  <c r="O178" i="3"/>
  <c r="P178" i="3"/>
  <c r="U178" i="3"/>
  <c r="M179" i="3"/>
  <c r="N179" i="3"/>
  <c r="O179" i="3"/>
  <c r="P179" i="3"/>
  <c r="U179" i="3"/>
  <c r="M180" i="3"/>
  <c r="N180" i="3"/>
  <c r="O180" i="3"/>
  <c r="P180" i="3"/>
  <c r="U180" i="3"/>
  <c r="M181" i="3"/>
  <c r="N181" i="3"/>
  <c r="O181" i="3"/>
  <c r="P181" i="3"/>
  <c r="U181" i="3"/>
  <c r="M182" i="3"/>
  <c r="N182" i="3"/>
  <c r="O182" i="3"/>
  <c r="P182" i="3"/>
  <c r="U182" i="3"/>
  <c r="M183" i="3"/>
  <c r="N183" i="3"/>
  <c r="O183" i="3"/>
  <c r="P183" i="3"/>
  <c r="U183" i="3"/>
  <c r="M184" i="3"/>
  <c r="N184" i="3"/>
  <c r="O184" i="3"/>
  <c r="P184" i="3"/>
  <c r="U184" i="3"/>
  <c r="M185" i="3"/>
  <c r="N185" i="3"/>
  <c r="O185" i="3"/>
  <c r="P185" i="3"/>
  <c r="U185" i="3"/>
  <c r="M186" i="3"/>
  <c r="N186" i="3"/>
  <c r="O186" i="3"/>
  <c r="P186" i="3"/>
  <c r="U186" i="3"/>
  <c r="M187" i="3"/>
  <c r="N187" i="3"/>
  <c r="O187" i="3"/>
  <c r="P187" i="3"/>
  <c r="U187" i="3"/>
  <c r="M188" i="3"/>
  <c r="N188" i="3"/>
  <c r="O188" i="3"/>
  <c r="P188" i="3"/>
  <c r="U188" i="3"/>
  <c r="M189" i="3"/>
  <c r="N189" i="3"/>
  <c r="O189" i="3"/>
  <c r="P189" i="3"/>
  <c r="U189" i="3"/>
  <c r="M190" i="3"/>
  <c r="N190" i="3"/>
  <c r="O190" i="3"/>
  <c r="P190" i="3"/>
  <c r="U190" i="3"/>
  <c r="M191" i="3"/>
  <c r="N191" i="3"/>
  <c r="O191" i="3"/>
  <c r="P191" i="3"/>
  <c r="U191" i="3"/>
  <c r="M192" i="3"/>
  <c r="N192" i="3"/>
  <c r="O192" i="3"/>
  <c r="P192" i="3"/>
  <c r="U192" i="3"/>
  <c r="M193" i="3"/>
  <c r="N193" i="3"/>
  <c r="O193" i="3"/>
  <c r="P193" i="3"/>
  <c r="U193" i="3"/>
  <c r="M194" i="3"/>
  <c r="N194" i="3"/>
  <c r="O194" i="3"/>
  <c r="P194" i="3"/>
  <c r="U194" i="3"/>
  <c r="M195" i="3"/>
  <c r="N195" i="3"/>
  <c r="O195" i="3"/>
  <c r="P195" i="3"/>
  <c r="U195" i="3"/>
  <c r="M196" i="3"/>
  <c r="N196" i="3"/>
  <c r="O196" i="3"/>
  <c r="P196" i="3"/>
  <c r="U196" i="3"/>
  <c r="M197" i="3"/>
  <c r="N197" i="3"/>
  <c r="O197" i="3"/>
  <c r="P197" i="3"/>
  <c r="U197" i="3"/>
  <c r="M198" i="3"/>
  <c r="N198" i="3"/>
  <c r="O198" i="3"/>
  <c r="P198" i="3"/>
  <c r="U198" i="3"/>
  <c r="M199" i="3"/>
  <c r="N199" i="3"/>
  <c r="O199" i="3"/>
  <c r="P199" i="3"/>
  <c r="U199" i="3"/>
  <c r="M200" i="3"/>
  <c r="N200" i="3"/>
  <c r="O200" i="3"/>
  <c r="P200" i="3"/>
  <c r="U200" i="3"/>
  <c r="M201" i="3"/>
  <c r="N201" i="3"/>
  <c r="O201" i="3"/>
  <c r="P201" i="3"/>
  <c r="U201" i="3"/>
  <c r="M202" i="3"/>
  <c r="N202" i="3"/>
  <c r="O202" i="3"/>
  <c r="P202" i="3"/>
  <c r="U202" i="3"/>
  <c r="M203" i="3"/>
  <c r="N203" i="3"/>
  <c r="O203" i="3"/>
  <c r="P203" i="3"/>
  <c r="U203" i="3"/>
  <c r="M204" i="3"/>
  <c r="N204" i="3"/>
  <c r="O204" i="3"/>
  <c r="P204" i="3"/>
  <c r="U204" i="3"/>
  <c r="M205" i="3"/>
  <c r="N205" i="3"/>
  <c r="O205" i="3"/>
  <c r="P205" i="3"/>
  <c r="U205" i="3"/>
  <c r="M206" i="3"/>
  <c r="N206" i="3"/>
  <c r="O206" i="3"/>
  <c r="P206" i="3"/>
  <c r="U206" i="3"/>
  <c r="M207" i="3"/>
  <c r="N207" i="3"/>
  <c r="O207" i="3"/>
  <c r="P207" i="3"/>
  <c r="U207" i="3"/>
  <c r="M208" i="3"/>
  <c r="N208" i="3"/>
  <c r="O208" i="3"/>
  <c r="P208" i="3"/>
  <c r="U208" i="3"/>
  <c r="M209" i="3"/>
  <c r="N209" i="3"/>
  <c r="O209" i="3"/>
  <c r="P209" i="3"/>
  <c r="U209" i="3"/>
  <c r="M210" i="3"/>
  <c r="N210" i="3"/>
  <c r="O210" i="3"/>
  <c r="P210" i="3"/>
  <c r="U210" i="3"/>
  <c r="M211" i="3"/>
  <c r="N211" i="3"/>
  <c r="O211" i="3"/>
  <c r="P211" i="3"/>
  <c r="U211" i="3"/>
  <c r="M212" i="3"/>
  <c r="N212" i="3"/>
  <c r="O212" i="3"/>
  <c r="P212" i="3"/>
  <c r="U212" i="3"/>
  <c r="M213" i="3"/>
  <c r="N213" i="3"/>
  <c r="O213" i="3"/>
  <c r="P213" i="3"/>
  <c r="U213" i="3"/>
  <c r="M214" i="3"/>
  <c r="N214" i="3"/>
  <c r="O214" i="3"/>
  <c r="P214" i="3"/>
  <c r="U214" i="3"/>
  <c r="M215" i="3"/>
  <c r="N215" i="3"/>
  <c r="O215" i="3"/>
  <c r="P215" i="3"/>
  <c r="U215" i="3"/>
  <c r="M216" i="3"/>
  <c r="N216" i="3"/>
  <c r="O216" i="3"/>
  <c r="P216" i="3"/>
  <c r="U216" i="3"/>
  <c r="M217" i="3"/>
  <c r="N217" i="3"/>
  <c r="O217" i="3"/>
  <c r="P217" i="3"/>
  <c r="U217" i="3"/>
  <c r="M218" i="3"/>
  <c r="N218" i="3"/>
  <c r="O218" i="3"/>
  <c r="P218" i="3"/>
  <c r="U218" i="3"/>
  <c r="M219" i="3"/>
  <c r="N219" i="3"/>
  <c r="O219" i="3"/>
  <c r="P219" i="3"/>
  <c r="U219" i="3"/>
  <c r="M220" i="3"/>
  <c r="N220" i="3"/>
  <c r="O220" i="3"/>
  <c r="P220" i="3"/>
  <c r="U220" i="3"/>
  <c r="M221" i="3"/>
  <c r="N221" i="3"/>
  <c r="O221" i="3"/>
  <c r="P221" i="3"/>
  <c r="U221" i="3"/>
  <c r="M222" i="3"/>
  <c r="N222" i="3"/>
  <c r="O222" i="3"/>
  <c r="P222" i="3"/>
  <c r="U222" i="3"/>
  <c r="M223" i="3"/>
  <c r="N223" i="3"/>
  <c r="O223" i="3"/>
  <c r="P223" i="3"/>
  <c r="U223" i="3"/>
  <c r="M224" i="3"/>
  <c r="N224" i="3"/>
  <c r="O224" i="3"/>
  <c r="P224" i="3"/>
  <c r="U224" i="3"/>
  <c r="M225" i="3"/>
  <c r="N225" i="3"/>
  <c r="O225" i="3"/>
  <c r="P225" i="3"/>
  <c r="U225" i="3"/>
  <c r="M226" i="3"/>
  <c r="N226" i="3"/>
  <c r="O226" i="3"/>
  <c r="P226" i="3"/>
  <c r="U226" i="3"/>
  <c r="M227" i="3"/>
  <c r="N227" i="3"/>
  <c r="O227" i="3"/>
  <c r="P227" i="3"/>
  <c r="U227" i="3"/>
  <c r="M228" i="3"/>
  <c r="N228" i="3"/>
  <c r="O228" i="3"/>
  <c r="P228" i="3"/>
  <c r="U228" i="3"/>
  <c r="M229" i="3"/>
  <c r="N229" i="3"/>
  <c r="O229" i="3"/>
  <c r="P229" i="3"/>
  <c r="U229" i="3"/>
  <c r="M230" i="3"/>
  <c r="N230" i="3"/>
  <c r="O230" i="3"/>
  <c r="P230" i="3"/>
  <c r="U230" i="3"/>
  <c r="M231" i="3"/>
  <c r="N231" i="3"/>
  <c r="O231" i="3"/>
  <c r="P231" i="3"/>
  <c r="U231" i="3"/>
  <c r="M232" i="3"/>
  <c r="N232" i="3"/>
  <c r="O232" i="3"/>
  <c r="P232" i="3"/>
  <c r="U232" i="3"/>
  <c r="M233" i="3"/>
  <c r="N233" i="3"/>
  <c r="O233" i="3"/>
  <c r="P233" i="3"/>
  <c r="U233" i="3"/>
  <c r="M234" i="3"/>
  <c r="N234" i="3"/>
  <c r="O234" i="3"/>
  <c r="P234" i="3"/>
  <c r="U234" i="3"/>
  <c r="M235" i="3"/>
  <c r="N235" i="3"/>
  <c r="O235" i="3"/>
  <c r="P235" i="3"/>
  <c r="U235" i="3"/>
  <c r="M236" i="3"/>
  <c r="N236" i="3"/>
  <c r="O236" i="3"/>
  <c r="P236" i="3"/>
  <c r="U236" i="3"/>
  <c r="M237" i="3"/>
  <c r="N237" i="3"/>
  <c r="O237" i="3"/>
  <c r="P237" i="3"/>
  <c r="U237" i="3"/>
  <c r="M238" i="3"/>
  <c r="N238" i="3"/>
  <c r="O238" i="3"/>
  <c r="P238" i="3"/>
  <c r="U238" i="3"/>
  <c r="M239" i="3"/>
  <c r="N239" i="3"/>
  <c r="O239" i="3"/>
  <c r="P239" i="3"/>
  <c r="U239" i="3"/>
  <c r="M240" i="3"/>
  <c r="N240" i="3"/>
  <c r="O240" i="3"/>
  <c r="P240" i="3"/>
  <c r="U240" i="3"/>
  <c r="M241" i="3"/>
  <c r="N241" i="3"/>
  <c r="O241" i="3"/>
  <c r="P241" i="3"/>
  <c r="U241" i="3"/>
  <c r="M242" i="3"/>
  <c r="N242" i="3"/>
  <c r="O242" i="3"/>
  <c r="P242" i="3"/>
  <c r="U242" i="3"/>
  <c r="M243" i="3"/>
  <c r="N243" i="3"/>
  <c r="O243" i="3"/>
  <c r="P243" i="3"/>
  <c r="U243" i="3"/>
  <c r="M244" i="3"/>
  <c r="N244" i="3"/>
  <c r="O244" i="3"/>
  <c r="P244" i="3"/>
  <c r="U244" i="3"/>
  <c r="M245" i="3"/>
  <c r="N245" i="3"/>
  <c r="O245" i="3"/>
  <c r="P245" i="3"/>
  <c r="U245" i="3"/>
  <c r="M246" i="3"/>
  <c r="N246" i="3"/>
  <c r="O246" i="3"/>
  <c r="P246" i="3"/>
  <c r="U246" i="3"/>
  <c r="M247" i="3"/>
  <c r="N247" i="3"/>
  <c r="O247" i="3"/>
  <c r="P247" i="3"/>
  <c r="U247" i="3"/>
  <c r="M248" i="3"/>
  <c r="N248" i="3"/>
  <c r="O248" i="3"/>
  <c r="P248" i="3"/>
  <c r="U248" i="3"/>
  <c r="M249" i="3"/>
  <c r="N249" i="3"/>
  <c r="O249" i="3"/>
  <c r="P249" i="3"/>
  <c r="U249" i="3"/>
  <c r="M250" i="3"/>
  <c r="N250" i="3"/>
  <c r="O250" i="3"/>
  <c r="P250" i="3"/>
  <c r="U250" i="3"/>
  <c r="M251" i="3"/>
  <c r="N251" i="3"/>
  <c r="O251" i="3"/>
  <c r="P251" i="3"/>
  <c r="U251" i="3"/>
  <c r="M252" i="3"/>
  <c r="N252" i="3"/>
  <c r="O252" i="3"/>
  <c r="P252" i="3"/>
  <c r="U252" i="3"/>
  <c r="M253" i="3"/>
  <c r="N253" i="3"/>
  <c r="O253" i="3"/>
  <c r="P253" i="3"/>
  <c r="U253" i="3"/>
  <c r="M254" i="3"/>
  <c r="N254" i="3"/>
  <c r="O254" i="3"/>
  <c r="P254" i="3"/>
  <c r="U254" i="3"/>
  <c r="M255" i="3"/>
  <c r="N255" i="3"/>
  <c r="O255" i="3"/>
  <c r="P255" i="3"/>
  <c r="U255" i="3"/>
  <c r="M256" i="3"/>
  <c r="N256" i="3"/>
  <c r="O256" i="3"/>
  <c r="P256" i="3"/>
  <c r="U256" i="3"/>
  <c r="M257" i="3"/>
  <c r="N257" i="3"/>
  <c r="O257" i="3"/>
  <c r="P257" i="3"/>
  <c r="U257" i="3"/>
  <c r="M258" i="3"/>
  <c r="N258" i="3"/>
  <c r="O258" i="3"/>
  <c r="P258" i="3"/>
  <c r="U258" i="3"/>
  <c r="M259" i="3"/>
  <c r="N259" i="3"/>
  <c r="O259" i="3"/>
  <c r="P259" i="3"/>
  <c r="U259" i="3"/>
  <c r="M260" i="3"/>
  <c r="N260" i="3"/>
  <c r="O260" i="3"/>
  <c r="P260" i="3"/>
  <c r="U260" i="3"/>
  <c r="M261" i="3"/>
  <c r="N261" i="3"/>
  <c r="O261" i="3"/>
  <c r="P261" i="3"/>
  <c r="U261" i="3"/>
  <c r="M262" i="3"/>
  <c r="N262" i="3"/>
  <c r="O262" i="3"/>
  <c r="P262" i="3"/>
  <c r="U262" i="3"/>
  <c r="M263" i="3"/>
  <c r="N263" i="3"/>
  <c r="O263" i="3"/>
  <c r="P263" i="3"/>
  <c r="U263" i="3"/>
  <c r="M264" i="3"/>
  <c r="N264" i="3"/>
  <c r="O264" i="3"/>
  <c r="P264" i="3"/>
  <c r="U264" i="3"/>
  <c r="M265" i="3"/>
  <c r="N265" i="3"/>
  <c r="O265" i="3"/>
  <c r="P265" i="3"/>
  <c r="U265" i="3"/>
  <c r="M266" i="3"/>
  <c r="N266" i="3"/>
  <c r="O266" i="3"/>
  <c r="P266" i="3"/>
  <c r="U266" i="3"/>
  <c r="M267" i="3"/>
  <c r="N267" i="3"/>
  <c r="O267" i="3"/>
  <c r="P267" i="3"/>
  <c r="U267" i="3"/>
  <c r="M268" i="3"/>
  <c r="N268" i="3"/>
  <c r="O268" i="3"/>
  <c r="P268" i="3"/>
  <c r="U268" i="3"/>
  <c r="M269" i="3"/>
  <c r="N269" i="3"/>
  <c r="O269" i="3"/>
  <c r="P269" i="3"/>
  <c r="U269" i="3"/>
  <c r="M270" i="3"/>
  <c r="N270" i="3"/>
  <c r="O270" i="3"/>
  <c r="P270" i="3"/>
  <c r="U270" i="3"/>
  <c r="M271" i="3"/>
  <c r="N271" i="3"/>
  <c r="O271" i="3"/>
  <c r="P271" i="3"/>
  <c r="U271" i="3"/>
  <c r="M272" i="3"/>
  <c r="N272" i="3"/>
  <c r="O272" i="3"/>
  <c r="P272" i="3"/>
  <c r="U272" i="3"/>
  <c r="M273" i="3"/>
  <c r="N273" i="3"/>
  <c r="O273" i="3"/>
  <c r="P273" i="3"/>
  <c r="U273" i="3"/>
  <c r="M274" i="3"/>
  <c r="N274" i="3"/>
  <c r="O274" i="3"/>
  <c r="P274" i="3"/>
  <c r="U274" i="3"/>
  <c r="M275" i="3"/>
  <c r="N275" i="3"/>
  <c r="O275" i="3"/>
  <c r="P275" i="3"/>
  <c r="U275" i="3"/>
  <c r="M276" i="3"/>
  <c r="N276" i="3"/>
  <c r="O276" i="3"/>
  <c r="P276" i="3"/>
  <c r="U276" i="3"/>
  <c r="M277" i="3"/>
  <c r="N277" i="3"/>
  <c r="O277" i="3"/>
  <c r="P277" i="3"/>
  <c r="U277" i="3"/>
  <c r="M278" i="3"/>
  <c r="N278" i="3"/>
  <c r="O278" i="3"/>
  <c r="P278" i="3"/>
  <c r="U278" i="3"/>
  <c r="M279" i="3"/>
  <c r="N279" i="3"/>
  <c r="O279" i="3"/>
  <c r="P279" i="3"/>
  <c r="U279" i="3"/>
  <c r="M280" i="3"/>
  <c r="N280" i="3"/>
  <c r="O280" i="3"/>
  <c r="P280" i="3"/>
  <c r="U280" i="3"/>
  <c r="M281" i="3"/>
  <c r="N281" i="3"/>
  <c r="O281" i="3"/>
  <c r="P281" i="3"/>
  <c r="U281" i="3"/>
  <c r="M282" i="3"/>
  <c r="N282" i="3"/>
  <c r="O282" i="3"/>
  <c r="P282" i="3"/>
  <c r="U282" i="3"/>
  <c r="M283" i="3"/>
  <c r="N283" i="3"/>
  <c r="O283" i="3"/>
  <c r="P283" i="3"/>
  <c r="U283" i="3"/>
  <c r="M284" i="3"/>
  <c r="N284" i="3"/>
  <c r="O284" i="3"/>
  <c r="P284" i="3"/>
  <c r="U284" i="3"/>
  <c r="M285" i="3"/>
  <c r="N285" i="3"/>
  <c r="O285" i="3"/>
  <c r="P285" i="3"/>
  <c r="U285" i="3"/>
  <c r="M286" i="3"/>
  <c r="N286" i="3"/>
  <c r="O286" i="3"/>
  <c r="P286" i="3"/>
  <c r="U286" i="3"/>
  <c r="M287" i="3"/>
  <c r="N287" i="3"/>
  <c r="O287" i="3"/>
  <c r="P287" i="3"/>
  <c r="U287" i="3"/>
  <c r="M288" i="3"/>
  <c r="N288" i="3"/>
  <c r="O288" i="3"/>
  <c r="P288" i="3"/>
  <c r="U288" i="3"/>
  <c r="M289" i="3"/>
  <c r="N289" i="3"/>
  <c r="O289" i="3"/>
  <c r="P289" i="3"/>
  <c r="U289" i="3"/>
  <c r="M290" i="3"/>
  <c r="N290" i="3"/>
  <c r="O290" i="3"/>
  <c r="P290" i="3"/>
  <c r="U290" i="3"/>
  <c r="M291" i="3"/>
  <c r="N291" i="3"/>
  <c r="O291" i="3"/>
  <c r="P291" i="3"/>
  <c r="U291" i="3"/>
  <c r="M292" i="3"/>
  <c r="N292" i="3"/>
  <c r="O292" i="3"/>
  <c r="P292" i="3"/>
  <c r="U292" i="3"/>
  <c r="M293" i="3"/>
  <c r="N293" i="3"/>
  <c r="O293" i="3"/>
  <c r="P293" i="3"/>
  <c r="U293" i="3"/>
  <c r="M294" i="3"/>
  <c r="N294" i="3"/>
  <c r="O294" i="3"/>
  <c r="P294" i="3"/>
  <c r="U294" i="3"/>
  <c r="M295" i="3"/>
  <c r="N295" i="3"/>
  <c r="O295" i="3"/>
  <c r="P295" i="3"/>
  <c r="U295" i="3"/>
  <c r="M296" i="3"/>
  <c r="N296" i="3"/>
  <c r="O296" i="3"/>
  <c r="P296" i="3"/>
  <c r="U296" i="3"/>
  <c r="M297" i="3"/>
  <c r="N297" i="3"/>
  <c r="O297" i="3"/>
  <c r="P297" i="3"/>
  <c r="U297" i="3"/>
  <c r="M298" i="3"/>
  <c r="N298" i="3"/>
  <c r="O298" i="3"/>
  <c r="P298" i="3"/>
  <c r="U298" i="3"/>
  <c r="M299" i="3"/>
  <c r="N299" i="3"/>
  <c r="O299" i="3"/>
  <c r="P299" i="3"/>
  <c r="U299" i="3"/>
  <c r="M300" i="3"/>
  <c r="N300" i="3"/>
  <c r="O300" i="3"/>
  <c r="P300" i="3"/>
  <c r="U300" i="3"/>
  <c r="M301" i="3"/>
  <c r="N301" i="3"/>
  <c r="O301" i="3"/>
  <c r="P301" i="3"/>
  <c r="U301" i="3"/>
  <c r="M302" i="3"/>
  <c r="N302" i="3"/>
  <c r="O302" i="3"/>
  <c r="P302" i="3"/>
  <c r="U302" i="3"/>
  <c r="M303" i="3"/>
  <c r="N303" i="3"/>
  <c r="O303" i="3"/>
  <c r="P303" i="3"/>
  <c r="U303" i="3"/>
  <c r="M304" i="3"/>
  <c r="N304" i="3"/>
  <c r="O304" i="3"/>
  <c r="P304" i="3"/>
  <c r="U304" i="3"/>
  <c r="M305" i="3"/>
  <c r="N305" i="3"/>
  <c r="O305" i="3"/>
  <c r="P305" i="3"/>
  <c r="U305" i="3"/>
  <c r="M306" i="3"/>
  <c r="N306" i="3"/>
  <c r="O306" i="3"/>
  <c r="P306" i="3"/>
  <c r="U306" i="3"/>
  <c r="M307" i="3"/>
  <c r="N307" i="3"/>
  <c r="O307" i="3"/>
  <c r="P307" i="3"/>
  <c r="U307" i="3"/>
  <c r="M308" i="3"/>
  <c r="N308" i="3"/>
  <c r="O308" i="3"/>
  <c r="P308" i="3"/>
  <c r="U308" i="3"/>
  <c r="M309" i="3"/>
  <c r="N309" i="3"/>
  <c r="O309" i="3"/>
  <c r="P309" i="3"/>
  <c r="U309" i="3"/>
  <c r="M310" i="3"/>
  <c r="N310" i="3"/>
  <c r="O310" i="3"/>
  <c r="P310" i="3"/>
  <c r="U310" i="3"/>
  <c r="M311" i="3"/>
  <c r="N311" i="3"/>
  <c r="O311" i="3"/>
  <c r="P311" i="3"/>
  <c r="U311" i="3"/>
  <c r="M312" i="3"/>
  <c r="N312" i="3"/>
  <c r="O312" i="3"/>
  <c r="P312" i="3"/>
  <c r="U312" i="3"/>
  <c r="M313" i="3"/>
  <c r="N313" i="3"/>
  <c r="O313" i="3"/>
  <c r="P313" i="3"/>
  <c r="U313" i="3"/>
  <c r="M314" i="3"/>
  <c r="N314" i="3"/>
  <c r="O314" i="3"/>
  <c r="P314" i="3"/>
  <c r="U314" i="3"/>
  <c r="M315" i="3"/>
  <c r="N315" i="3"/>
  <c r="O315" i="3"/>
  <c r="P315" i="3"/>
  <c r="U315" i="3"/>
  <c r="M316" i="3"/>
  <c r="N316" i="3"/>
  <c r="O316" i="3"/>
  <c r="P316" i="3"/>
  <c r="U316" i="3"/>
  <c r="M317" i="3"/>
  <c r="N317" i="3"/>
  <c r="O317" i="3"/>
  <c r="P317" i="3"/>
  <c r="U317" i="3"/>
  <c r="M318" i="3"/>
  <c r="N318" i="3"/>
  <c r="O318" i="3"/>
  <c r="P318" i="3"/>
  <c r="U318" i="3"/>
  <c r="M319" i="3"/>
  <c r="N319" i="3"/>
  <c r="O319" i="3"/>
  <c r="P319" i="3"/>
  <c r="U319" i="3"/>
  <c r="M320" i="3"/>
  <c r="N320" i="3"/>
  <c r="O320" i="3"/>
  <c r="P320" i="3"/>
  <c r="U320" i="3"/>
  <c r="M321" i="3"/>
  <c r="N321" i="3"/>
  <c r="O321" i="3"/>
  <c r="P321" i="3"/>
  <c r="U321" i="3"/>
  <c r="M322" i="3"/>
  <c r="N322" i="3"/>
  <c r="O322" i="3"/>
  <c r="P322" i="3"/>
  <c r="U322" i="3"/>
  <c r="M323" i="3"/>
  <c r="N323" i="3"/>
  <c r="O323" i="3"/>
  <c r="P323" i="3"/>
  <c r="U323" i="3"/>
  <c r="M324" i="3"/>
  <c r="N324" i="3"/>
  <c r="O324" i="3"/>
  <c r="P324" i="3"/>
  <c r="U324" i="3"/>
  <c r="M325" i="3"/>
  <c r="N325" i="3"/>
  <c r="O325" i="3"/>
  <c r="P325" i="3"/>
  <c r="U325" i="3"/>
  <c r="M326" i="3"/>
  <c r="N326" i="3"/>
  <c r="O326" i="3"/>
  <c r="P326" i="3"/>
  <c r="U326" i="3"/>
  <c r="M327" i="3"/>
  <c r="N327" i="3"/>
  <c r="O327" i="3"/>
  <c r="P327" i="3"/>
  <c r="U327" i="3"/>
  <c r="M328" i="3"/>
  <c r="N328" i="3"/>
  <c r="O328" i="3"/>
  <c r="P328" i="3"/>
  <c r="U328" i="3"/>
  <c r="M329" i="3"/>
  <c r="N329" i="3"/>
  <c r="O329" i="3"/>
  <c r="P329" i="3"/>
  <c r="U329" i="3"/>
  <c r="M330" i="3"/>
  <c r="N330" i="3"/>
  <c r="O330" i="3"/>
  <c r="P330" i="3"/>
  <c r="U330" i="3"/>
  <c r="M331" i="3"/>
  <c r="N331" i="3"/>
  <c r="O331" i="3"/>
  <c r="P331" i="3"/>
  <c r="U331" i="3"/>
  <c r="M332" i="3"/>
  <c r="N332" i="3"/>
  <c r="O332" i="3"/>
  <c r="P332" i="3"/>
  <c r="U332" i="3"/>
  <c r="M333" i="3"/>
  <c r="N333" i="3"/>
  <c r="O333" i="3"/>
  <c r="P333" i="3"/>
  <c r="U333" i="3"/>
  <c r="M334" i="3"/>
  <c r="N334" i="3"/>
  <c r="O334" i="3"/>
  <c r="P334" i="3"/>
  <c r="U334" i="3"/>
  <c r="M335" i="3"/>
  <c r="N335" i="3"/>
  <c r="O335" i="3"/>
  <c r="P335" i="3"/>
  <c r="U335" i="3"/>
  <c r="M336" i="3"/>
  <c r="N336" i="3"/>
  <c r="O336" i="3"/>
  <c r="P336" i="3"/>
  <c r="U336" i="3"/>
  <c r="M337" i="3"/>
  <c r="N337" i="3"/>
  <c r="O337" i="3"/>
  <c r="P337" i="3"/>
  <c r="U337" i="3"/>
  <c r="M338" i="3"/>
  <c r="N338" i="3"/>
  <c r="O338" i="3"/>
  <c r="P338" i="3"/>
  <c r="U338" i="3"/>
  <c r="M339" i="3"/>
  <c r="N339" i="3"/>
  <c r="O339" i="3"/>
  <c r="P339" i="3"/>
  <c r="U339" i="3"/>
  <c r="M340" i="3"/>
  <c r="N340" i="3"/>
  <c r="O340" i="3"/>
  <c r="P340" i="3"/>
  <c r="U340" i="3"/>
  <c r="M341" i="3"/>
  <c r="N341" i="3"/>
  <c r="O341" i="3"/>
  <c r="P341" i="3"/>
  <c r="U341" i="3"/>
  <c r="M342" i="3"/>
  <c r="N342" i="3"/>
  <c r="O342" i="3"/>
  <c r="P342" i="3"/>
  <c r="U342" i="3"/>
  <c r="M343" i="3"/>
  <c r="N343" i="3"/>
  <c r="O343" i="3"/>
  <c r="P343" i="3"/>
  <c r="U343" i="3"/>
  <c r="M344" i="3"/>
  <c r="N344" i="3"/>
  <c r="O344" i="3"/>
  <c r="P344" i="3"/>
  <c r="U344" i="3"/>
  <c r="M345" i="3"/>
  <c r="N345" i="3"/>
  <c r="O345" i="3"/>
  <c r="P345" i="3"/>
  <c r="U345" i="3"/>
  <c r="M346" i="3"/>
  <c r="N346" i="3"/>
  <c r="O346" i="3"/>
  <c r="P346" i="3"/>
  <c r="U346" i="3"/>
  <c r="M347" i="3"/>
  <c r="N347" i="3"/>
  <c r="O347" i="3"/>
  <c r="P347" i="3"/>
  <c r="U347" i="3"/>
  <c r="M348" i="3"/>
  <c r="N348" i="3"/>
  <c r="O348" i="3"/>
  <c r="P348" i="3"/>
  <c r="U348" i="3"/>
  <c r="M349" i="3"/>
  <c r="N349" i="3"/>
  <c r="O349" i="3"/>
  <c r="P349" i="3"/>
  <c r="U349" i="3"/>
  <c r="M350" i="3"/>
  <c r="N350" i="3"/>
  <c r="O350" i="3"/>
  <c r="P350" i="3"/>
  <c r="U350" i="3"/>
  <c r="M351" i="3"/>
  <c r="N351" i="3"/>
  <c r="O351" i="3"/>
  <c r="P351" i="3"/>
  <c r="U351" i="3"/>
  <c r="M352" i="3"/>
  <c r="N352" i="3"/>
  <c r="O352" i="3"/>
  <c r="P352" i="3"/>
  <c r="U352" i="3"/>
  <c r="M353" i="3"/>
  <c r="N353" i="3"/>
  <c r="O353" i="3"/>
  <c r="P353" i="3"/>
  <c r="U353" i="3"/>
  <c r="M354" i="3"/>
  <c r="N354" i="3"/>
  <c r="O354" i="3"/>
  <c r="P354" i="3"/>
  <c r="U354" i="3"/>
  <c r="M355" i="3"/>
  <c r="N355" i="3"/>
  <c r="O355" i="3"/>
  <c r="P355" i="3"/>
  <c r="U355" i="3"/>
  <c r="M356" i="3"/>
  <c r="N356" i="3"/>
  <c r="O356" i="3"/>
  <c r="P356" i="3"/>
  <c r="U356" i="3"/>
  <c r="M357" i="3"/>
  <c r="N357" i="3"/>
  <c r="O357" i="3"/>
  <c r="P357" i="3"/>
  <c r="U357" i="3"/>
  <c r="M358" i="3"/>
  <c r="N358" i="3"/>
  <c r="O358" i="3"/>
  <c r="P358" i="3"/>
  <c r="U358" i="3"/>
  <c r="M359" i="3"/>
  <c r="N359" i="3"/>
  <c r="O359" i="3"/>
  <c r="P359" i="3"/>
  <c r="U359" i="3"/>
  <c r="M360" i="3"/>
  <c r="N360" i="3"/>
  <c r="O360" i="3"/>
  <c r="P360" i="3"/>
  <c r="U360" i="3"/>
  <c r="M361" i="3"/>
  <c r="N361" i="3"/>
  <c r="O361" i="3"/>
  <c r="P361" i="3"/>
  <c r="U361" i="3"/>
  <c r="M362" i="3"/>
  <c r="N362" i="3"/>
  <c r="O362" i="3"/>
  <c r="P362" i="3"/>
  <c r="U362" i="3"/>
  <c r="M363" i="3"/>
  <c r="N363" i="3"/>
  <c r="O363" i="3"/>
  <c r="P363" i="3"/>
  <c r="U363" i="3"/>
  <c r="M364" i="3"/>
  <c r="N364" i="3"/>
  <c r="O364" i="3"/>
  <c r="P364" i="3"/>
  <c r="U364" i="3"/>
  <c r="M365" i="3"/>
  <c r="N365" i="3"/>
  <c r="O365" i="3"/>
  <c r="P365" i="3"/>
  <c r="U365" i="3"/>
  <c r="M366" i="3"/>
  <c r="N366" i="3"/>
  <c r="O366" i="3"/>
  <c r="P366" i="3"/>
  <c r="U366" i="3"/>
  <c r="M367" i="3"/>
  <c r="N367" i="3"/>
  <c r="O367" i="3"/>
  <c r="P367" i="3"/>
  <c r="U367" i="3"/>
  <c r="M368" i="3"/>
  <c r="N368" i="3"/>
  <c r="O368" i="3"/>
  <c r="P368" i="3"/>
  <c r="U368" i="3"/>
  <c r="M369" i="3"/>
  <c r="N369" i="3"/>
  <c r="O369" i="3"/>
  <c r="P369" i="3"/>
  <c r="U369" i="3"/>
  <c r="M370" i="3"/>
  <c r="N370" i="3"/>
  <c r="O370" i="3"/>
  <c r="P370" i="3"/>
  <c r="U370" i="3"/>
  <c r="M371" i="3"/>
  <c r="N371" i="3"/>
  <c r="O371" i="3"/>
  <c r="P371" i="3"/>
  <c r="U371" i="3"/>
  <c r="M372" i="3"/>
  <c r="N372" i="3"/>
  <c r="O372" i="3"/>
  <c r="P372" i="3"/>
  <c r="U372" i="3"/>
  <c r="M373" i="3"/>
  <c r="N373" i="3"/>
  <c r="O373" i="3"/>
  <c r="P373" i="3"/>
  <c r="U373" i="3"/>
  <c r="M374" i="3"/>
  <c r="N374" i="3"/>
  <c r="O374" i="3"/>
  <c r="P374" i="3"/>
  <c r="U374" i="3"/>
  <c r="M375" i="3"/>
  <c r="N375" i="3"/>
  <c r="O375" i="3"/>
  <c r="P375" i="3"/>
  <c r="U375" i="3"/>
  <c r="M376" i="3"/>
  <c r="N376" i="3"/>
  <c r="O376" i="3"/>
  <c r="P376" i="3"/>
  <c r="U376" i="3"/>
  <c r="M377" i="3"/>
  <c r="N377" i="3"/>
  <c r="O377" i="3"/>
  <c r="P377" i="3"/>
  <c r="U377" i="3"/>
  <c r="M378" i="3"/>
  <c r="N378" i="3"/>
  <c r="O378" i="3"/>
  <c r="P378" i="3"/>
  <c r="U378" i="3"/>
  <c r="M379" i="3"/>
  <c r="N379" i="3"/>
  <c r="O379" i="3"/>
  <c r="P379" i="3"/>
  <c r="U379" i="3"/>
  <c r="M380" i="3"/>
  <c r="N380" i="3"/>
  <c r="O380" i="3"/>
  <c r="P380" i="3"/>
  <c r="U380" i="3"/>
  <c r="M381" i="3"/>
  <c r="N381" i="3"/>
  <c r="O381" i="3"/>
  <c r="P381" i="3"/>
  <c r="U381" i="3"/>
  <c r="M382" i="3"/>
  <c r="N382" i="3"/>
  <c r="O382" i="3"/>
  <c r="P382" i="3"/>
  <c r="U382" i="3"/>
  <c r="M383" i="3"/>
  <c r="N383" i="3"/>
  <c r="O383" i="3"/>
  <c r="P383" i="3"/>
  <c r="U383" i="3"/>
  <c r="M384" i="3"/>
  <c r="N384" i="3"/>
  <c r="O384" i="3"/>
  <c r="P384" i="3"/>
  <c r="U384" i="3"/>
  <c r="M385" i="3"/>
  <c r="N385" i="3"/>
  <c r="O385" i="3"/>
  <c r="P385" i="3"/>
  <c r="U385" i="3"/>
  <c r="M386" i="3"/>
  <c r="N386" i="3"/>
  <c r="O386" i="3"/>
  <c r="P386" i="3"/>
  <c r="U386" i="3"/>
  <c r="M387" i="3"/>
  <c r="N387" i="3"/>
  <c r="O387" i="3"/>
  <c r="P387" i="3"/>
  <c r="U387" i="3"/>
  <c r="M388" i="3"/>
  <c r="N388" i="3"/>
  <c r="O388" i="3"/>
  <c r="P388" i="3"/>
  <c r="U388" i="3"/>
  <c r="M389" i="3"/>
  <c r="N389" i="3"/>
  <c r="O389" i="3"/>
  <c r="P389" i="3"/>
  <c r="U389" i="3"/>
  <c r="M390" i="3"/>
  <c r="N390" i="3"/>
  <c r="O390" i="3"/>
  <c r="P390" i="3"/>
  <c r="U390" i="3"/>
  <c r="M391" i="3"/>
  <c r="N391" i="3"/>
  <c r="O391" i="3"/>
  <c r="P391" i="3"/>
  <c r="U391" i="3"/>
  <c r="M392" i="3"/>
  <c r="N392" i="3"/>
  <c r="O392" i="3"/>
  <c r="P392" i="3"/>
  <c r="U392" i="3"/>
  <c r="M393" i="3"/>
  <c r="N393" i="3"/>
  <c r="O393" i="3"/>
  <c r="P393" i="3"/>
  <c r="U393" i="3"/>
  <c r="M394" i="3"/>
  <c r="N394" i="3"/>
  <c r="O394" i="3"/>
  <c r="P394" i="3"/>
  <c r="U394" i="3"/>
  <c r="M395" i="3"/>
  <c r="N395" i="3"/>
  <c r="O395" i="3"/>
  <c r="P395" i="3"/>
  <c r="U395" i="3"/>
  <c r="M396" i="3"/>
  <c r="N396" i="3"/>
  <c r="O396" i="3"/>
  <c r="P396" i="3"/>
  <c r="U396" i="3"/>
  <c r="M397" i="3"/>
  <c r="N397" i="3"/>
  <c r="O397" i="3"/>
  <c r="P397" i="3"/>
  <c r="U397" i="3"/>
  <c r="M398" i="3"/>
  <c r="N398" i="3"/>
  <c r="O398" i="3"/>
  <c r="P398" i="3"/>
  <c r="U398" i="3"/>
  <c r="M399" i="3"/>
  <c r="N399" i="3"/>
  <c r="O399" i="3"/>
  <c r="P399" i="3"/>
  <c r="U399" i="3"/>
  <c r="M400" i="3"/>
  <c r="N400" i="3"/>
  <c r="O400" i="3"/>
  <c r="P400" i="3"/>
  <c r="U400" i="3"/>
  <c r="M401" i="3"/>
  <c r="N401" i="3"/>
  <c r="O401" i="3"/>
  <c r="P401" i="3"/>
  <c r="U401" i="3"/>
  <c r="M402" i="3"/>
  <c r="N402" i="3"/>
  <c r="O402" i="3"/>
  <c r="P402" i="3"/>
  <c r="U402" i="3"/>
  <c r="M403" i="3"/>
  <c r="N403" i="3"/>
  <c r="O403" i="3"/>
  <c r="P403" i="3"/>
  <c r="U403" i="3"/>
  <c r="M404" i="3"/>
  <c r="N404" i="3"/>
  <c r="O404" i="3"/>
  <c r="P404" i="3"/>
  <c r="U404" i="3"/>
  <c r="M405" i="3"/>
  <c r="N405" i="3"/>
  <c r="O405" i="3"/>
  <c r="P405" i="3"/>
  <c r="U405" i="3"/>
  <c r="M406" i="3"/>
  <c r="N406" i="3"/>
  <c r="O406" i="3"/>
  <c r="P406" i="3"/>
  <c r="U406" i="3"/>
  <c r="M407" i="3"/>
  <c r="N407" i="3"/>
  <c r="O407" i="3"/>
  <c r="P407" i="3"/>
  <c r="U407" i="3"/>
  <c r="M408" i="3"/>
  <c r="N408" i="3"/>
  <c r="O408" i="3"/>
  <c r="P408" i="3"/>
  <c r="U408" i="3"/>
  <c r="M409" i="3"/>
  <c r="N409" i="3"/>
  <c r="O409" i="3"/>
  <c r="P409" i="3"/>
  <c r="U409" i="3"/>
  <c r="M410" i="3"/>
  <c r="N410" i="3"/>
  <c r="O410" i="3"/>
  <c r="P410" i="3"/>
  <c r="U410" i="3"/>
  <c r="M411" i="3"/>
  <c r="N411" i="3"/>
  <c r="O411" i="3"/>
  <c r="P411" i="3"/>
  <c r="U411" i="3"/>
  <c r="M412" i="3"/>
  <c r="N412" i="3"/>
  <c r="O412" i="3"/>
  <c r="P412" i="3"/>
  <c r="U412" i="3"/>
  <c r="M413" i="3"/>
  <c r="N413" i="3"/>
  <c r="O413" i="3"/>
  <c r="P413" i="3"/>
  <c r="U413" i="3"/>
  <c r="M414" i="3"/>
  <c r="N414" i="3"/>
  <c r="O414" i="3"/>
  <c r="P414" i="3"/>
  <c r="U414" i="3"/>
  <c r="M415" i="3"/>
  <c r="N415" i="3"/>
  <c r="O415" i="3"/>
  <c r="P415" i="3"/>
  <c r="U415" i="3"/>
  <c r="M416" i="3"/>
  <c r="N416" i="3"/>
  <c r="O416" i="3"/>
  <c r="P416" i="3"/>
  <c r="U416" i="3"/>
  <c r="M417" i="3"/>
  <c r="N417" i="3"/>
  <c r="O417" i="3"/>
  <c r="P417" i="3"/>
  <c r="U417" i="3"/>
  <c r="M418" i="3"/>
  <c r="N418" i="3"/>
  <c r="O418" i="3"/>
  <c r="P418" i="3"/>
  <c r="U418" i="3"/>
  <c r="M419" i="3"/>
  <c r="N419" i="3"/>
  <c r="O419" i="3"/>
  <c r="P419" i="3"/>
  <c r="U419" i="3"/>
  <c r="M420" i="3"/>
  <c r="N420" i="3"/>
  <c r="O420" i="3"/>
  <c r="P420" i="3"/>
  <c r="U420" i="3"/>
  <c r="M421" i="3"/>
  <c r="N421" i="3"/>
  <c r="O421" i="3"/>
  <c r="P421" i="3"/>
  <c r="U421" i="3"/>
  <c r="M422" i="3"/>
  <c r="N422" i="3"/>
  <c r="O422" i="3"/>
  <c r="P422" i="3"/>
  <c r="U422" i="3"/>
  <c r="M423" i="3"/>
  <c r="N423" i="3"/>
  <c r="O423" i="3"/>
  <c r="P423" i="3"/>
  <c r="U423" i="3"/>
  <c r="M424" i="3"/>
  <c r="N424" i="3"/>
  <c r="O424" i="3"/>
  <c r="P424" i="3"/>
  <c r="U424" i="3"/>
  <c r="M425" i="3"/>
  <c r="N425" i="3"/>
  <c r="O425" i="3"/>
  <c r="P425" i="3"/>
  <c r="U425" i="3"/>
  <c r="M426" i="3"/>
  <c r="N426" i="3"/>
  <c r="O426" i="3"/>
  <c r="P426" i="3"/>
  <c r="U426" i="3"/>
  <c r="M427" i="3"/>
  <c r="N427" i="3"/>
  <c r="O427" i="3"/>
  <c r="P427" i="3"/>
  <c r="U427" i="3"/>
  <c r="M428" i="3"/>
  <c r="N428" i="3"/>
  <c r="O428" i="3"/>
  <c r="P428" i="3"/>
  <c r="U428" i="3"/>
  <c r="M429" i="3"/>
  <c r="N429" i="3"/>
  <c r="O429" i="3"/>
  <c r="P429" i="3"/>
  <c r="U429" i="3"/>
  <c r="M430" i="3"/>
  <c r="N430" i="3"/>
  <c r="O430" i="3"/>
  <c r="P430" i="3"/>
  <c r="U430" i="3"/>
  <c r="M431" i="3"/>
  <c r="N431" i="3"/>
  <c r="O431" i="3"/>
  <c r="P431" i="3"/>
  <c r="U431" i="3"/>
  <c r="M432" i="3"/>
  <c r="N432" i="3"/>
  <c r="O432" i="3"/>
  <c r="P432" i="3"/>
  <c r="U432" i="3"/>
  <c r="M433" i="3"/>
  <c r="N433" i="3"/>
  <c r="O433" i="3"/>
  <c r="P433" i="3"/>
  <c r="U433" i="3"/>
  <c r="M434" i="3"/>
  <c r="N434" i="3"/>
  <c r="O434" i="3"/>
  <c r="P434" i="3"/>
  <c r="U434" i="3"/>
  <c r="M435" i="3"/>
  <c r="N435" i="3"/>
  <c r="O435" i="3"/>
  <c r="P435" i="3"/>
  <c r="U435" i="3"/>
  <c r="M436" i="3"/>
  <c r="N436" i="3"/>
  <c r="O436" i="3"/>
  <c r="P436" i="3"/>
  <c r="U436" i="3"/>
  <c r="M437" i="3"/>
  <c r="N437" i="3"/>
  <c r="O437" i="3"/>
  <c r="P437" i="3"/>
  <c r="U437" i="3"/>
  <c r="M438" i="3"/>
  <c r="N438" i="3"/>
  <c r="O438" i="3"/>
  <c r="P438" i="3"/>
  <c r="U438" i="3"/>
  <c r="M439" i="3"/>
  <c r="N439" i="3"/>
  <c r="O439" i="3"/>
  <c r="P439" i="3"/>
  <c r="U439" i="3"/>
  <c r="M440" i="3"/>
  <c r="N440" i="3"/>
  <c r="O440" i="3"/>
  <c r="P440" i="3"/>
  <c r="U440" i="3"/>
  <c r="M441" i="3"/>
  <c r="N441" i="3"/>
  <c r="O441" i="3"/>
  <c r="P441" i="3"/>
  <c r="U441" i="3"/>
  <c r="M442" i="3"/>
  <c r="N442" i="3"/>
  <c r="O442" i="3"/>
  <c r="P442" i="3"/>
  <c r="U442" i="3"/>
  <c r="M443" i="3"/>
  <c r="N443" i="3"/>
  <c r="O443" i="3"/>
  <c r="P443" i="3"/>
  <c r="U443" i="3"/>
  <c r="M444" i="3"/>
  <c r="N444" i="3"/>
  <c r="O444" i="3"/>
  <c r="P444" i="3"/>
  <c r="U444" i="3"/>
  <c r="M445" i="3"/>
  <c r="N445" i="3"/>
  <c r="O445" i="3"/>
  <c r="P445" i="3"/>
  <c r="U445" i="3"/>
  <c r="M446" i="3"/>
  <c r="N446" i="3"/>
  <c r="O446" i="3"/>
  <c r="P446" i="3"/>
  <c r="U446" i="3"/>
  <c r="M447" i="3"/>
  <c r="N447" i="3"/>
  <c r="O447" i="3"/>
  <c r="P447" i="3"/>
  <c r="U447" i="3"/>
  <c r="M448" i="3"/>
  <c r="N448" i="3"/>
  <c r="O448" i="3"/>
  <c r="P448" i="3"/>
  <c r="U448" i="3"/>
  <c r="M449" i="3"/>
  <c r="N449" i="3"/>
  <c r="O449" i="3"/>
  <c r="P449" i="3"/>
  <c r="U449" i="3"/>
  <c r="M450" i="3"/>
  <c r="N450" i="3"/>
  <c r="O450" i="3"/>
  <c r="P450" i="3"/>
  <c r="U450" i="3"/>
  <c r="M451" i="3"/>
  <c r="N451" i="3"/>
  <c r="O451" i="3"/>
  <c r="P451" i="3"/>
  <c r="U451" i="3"/>
  <c r="M452" i="3"/>
  <c r="N452" i="3"/>
  <c r="O452" i="3"/>
  <c r="P452" i="3"/>
  <c r="U452" i="3"/>
  <c r="M453" i="3"/>
  <c r="N453" i="3"/>
  <c r="O453" i="3"/>
  <c r="P453" i="3"/>
  <c r="U453" i="3"/>
  <c r="M454" i="3"/>
  <c r="N454" i="3"/>
  <c r="O454" i="3"/>
  <c r="P454" i="3"/>
  <c r="U454" i="3"/>
  <c r="M455" i="3"/>
  <c r="N455" i="3"/>
  <c r="O455" i="3"/>
  <c r="P455" i="3"/>
  <c r="U455" i="3"/>
  <c r="M456" i="3"/>
  <c r="N456" i="3"/>
  <c r="O456" i="3"/>
  <c r="P456" i="3"/>
  <c r="U456" i="3"/>
  <c r="M457" i="3"/>
  <c r="N457" i="3"/>
  <c r="O457" i="3"/>
  <c r="P457" i="3"/>
  <c r="U457" i="3"/>
  <c r="M458" i="3"/>
  <c r="N458" i="3"/>
  <c r="O458" i="3"/>
  <c r="P458" i="3"/>
  <c r="U458" i="3"/>
  <c r="M459" i="3"/>
  <c r="N459" i="3"/>
  <c r="O459" i="3"/>
  <c r="P459" i="3"/>
  <c r="U459" i="3"/>
  <c r="M460" i="3"/>
  <c r="N460" i="3"/>
  <c r="O460" i="3"/>
  <c r="P460" i="3"/>
  <c r="U460" i="3"/>
  <c r="M461" i="3"/>
  <c r="N461" i="3"/>
  <c r="O461" i="3"/>
  <c r="P461" i="3"/>
  <c r="U461" i="3"/>
  <c r="M462" i="3"/>
  <c r="N462" i="3"/>
  <c r="O462" i="3"/>
  <c r="P462" i="3"/>
  <c r="U462" i="3"/>
  <c r="M463" i="3"/>
  <c r="N463" i="3"/>
  <c r="O463" i="3"/>
  <c r="P463" i="3"/>
  <c r="U463" i="3"/>
  <c r="M464" i="3"/>
  <c r="N464" i="3"/>
  <c r="O464" i="3"/>
  <c r="P464" i="3"/>
  <c r="U464" i="3"/>
  <c r="M465" i="3"/>
  <c r="N465" i="3"/>
  <c r="O465" i="3"/>
  <c r="P465" i="3"/>
  <c r="U465" i="3"/>
  <c r="M466" i="3"/>
  <c r="N466" i="3"/>
  <c r="O466" i="3"/>
  <c r="P466" i="3"/>
  <c r="U466" i="3"/>
  <c r="M467" i="3"/>
  <c r="N467" i="3"/>
  <c r="O467" i="3"/>
  <c r="P467" i="3"/>
  <c r="U467" i="3"/>
  <c r="M468" i="3"/>
  <c r="N468" i="3"/>
  <c r="O468" i="3"/>
  <c r="P468" i="3"/>
  <c r="U468" i="3"/>
  <c r="M469" i="3"/>
  <c r="N469" i="3"/>
  <c r="O469" i="3"/>
  <c r="P469" i="3"/>
  <c r="U469" i="3"/>
  <c r="M470" i="3"/>
  <c r="N470" i="3"/>
  <c r="O470" i="3"/>
  <c r="P470" i="3"/>
  <c r="U470" i="3"/>
  <c r="M471" i="3"/>
  <c r="N471" i="3"/>
  <c r="O471" i="3"/>
  <c r="P471" i="3"/>
  <c r="U471" i="3"/>
  <c r="M472" i="3"/>
  <c r="N472" i="3"/>
  <c r="O472" i="3"/>
  <c r="P472" i="3"/>
  <c r="U472" i="3"/>
  <c r="M473" i="3"/>
  <c r="N473" i="3"/>
  <c r="O473" i="3"/>
  <c r="P473" i="3"/>
  <c r="U473" i="3"/>
  <c r="M474" i="3"/>
  <c r="N474" i="3"/>
  <c r="O474" i="3"/>
  <c r="P474" i="3"/>
  <c r="U474" i="3"/>
  <c r="M475" i="3"/>
  <c r="N475" i="3"/>
  <c r="O475" i="3"/>
  <c r="P475" i="3"/>
  <c r="U475" i="3"/>
  <c r="M476" i="3"/>
  <c r="N476" i="3"/>
  <c r="O476" i="3"/>
  <c r="P476" i="3"/>
  <c r="U476" i="3"/>
  <c r="M477" i="3"/>
  <c r="N477" i="3"/>
  <c r="O477" i="3"/>
  <c r="P477" i="3"/>
  <c r="U477" i="3"/>
  <c r="M478" i="3"/>
  <c r="N478" i="3"/>
  <c r="O478" i="3"/>
  <c r="P478" i="3"/>
  <c r="U478" i="3"/>
  <c r="M479" i="3"/>
  <c r="N479" i="3"/>
  <c r="O479" i="3"/>
  <c r="P479" i="3"/>
  <c r="U479" i="3"/>
  <c r="M480" i="3"/>
  <c r="N480" i="3"/>
  <c r="O480" i="3"/>
  <c r="P480" i="3"/>
  <c r="U480" i="3"/>
  <c r="M481" i="3"/>
  <c r="N481" i="3"/>
  <c r="O481" i="3"/>
  <c r="P481" i="3"/>
  <c r="U481" i="3"/>
  <c r="M482" i="3"/>
  <c r="N482" i="3"/>
  <c r="O482" i="3"/>
  <c r="P482" i="3"/>
  <c r="U482" i="3"/>
  <c r="M483" i="3"/>
  <c r="N483" i="3"/>
  <c r="O483" i="3"/>
  <c r="P483" i="3"/>
  <c r="U483" i="3"/>
  <c r="M484" i="3"/>
  <c r="N484" i="3"/>
  <c r="O484" i="3"/>
  <c r="P484" i="3"/>
  <c r="U484" i="3"/>
  <c r="M485" i="3"/>
  <c r="N485" i="3"/>
  <c r="O485" i="3"/>
  <c r="P485" i="3"/>
  <c r="U485" i="3"/>
  <c r="M486" i="3"/>
  <c r="N486" i="3"/>
  <c r="O486" i="3"/>
  <c r="P486" i="3"/>
  <c r="U486" i="3"/>
  <c r="M487" i="3"/>
  <c r="N487" i="3"/>
  <c r="O487" i="3"/>
  <c r="P487" i="3"/>
  <c r="U487" i="3"/>
  <c r="M488" i="3"/>
  <c r="N488" i="3"/>
  <c r="O488" i="3"/>
  <c r="P488" i="3"/>
  <c r="U488" i="3"/>
  <c r="M489" i="3"/>
  <c r="N489" i="3"/>
  <c r="O489" i="3"/>
  <c r="P489" i="3"/>
  <c r="U489" i="3"/>
  <c r="M490" i="3"/>
  <c r="N490" i="3"/>
  <c r="O490" i="3"/>
  <c r="P490" i="3"/>
  <c r="U490" i="3"/>
  <c r="M491" i="3"/>
  <c r="N491" i="3"/>
  <c r="O491" i="3"/>
  <c r="P491" i="3"/>
  <c r="U491" i="3"/>
  <c r="M492" i="3"/>
  <c r="N492" i="3"/>
  <c r="O492" i="3"/>
  <c r="P492" i="3"/>
  <c r="U492" i="3"/>
  <c r="M493" i="3"/>
  <c r="N493" i="3"/>
  <c r="O493" i="3"/>
  <c r="P493" i="3"/>
  <c r="U493" i="3"/>
  <c r="M494" i="3"/>
  <c r="N494" i="3"/>
  <c r="O494" i="3"/>
  <c r="P494" i="3"/>
  <c r="U494" i="3"/>
  <c r="M495" i="3"/>
  <c r="N495" i="3"/>
  <c r="O495" i="3"/>
  <c r="P495" i="3"/>
  <c r="U495" i="3"/>
  <c r="M496" i="3"/>
  <c r="N496" i="3"/>
  <c r="O496" i="3"/>
  <c r="P496" i="3"/>
  <c r="U496" i="3"/>
  <c r="M497" i="3"/>
  <c r="N497" i="3"/>
  <c r="O497" i="3"/>
  <c r="P497" i="3"/>
  <c r="U497" i="3"/>
  <c r="M498" i="3"/>
  <c r="N498" i="3"/>
  <c r="O498" i="3"/>
  <c r="P498" i="3"/>
  <c r="U498" i="3"/>
  <c r="M499" i="3"/>
  <c r="N499" i="3"/>
  <c r="O499" i="3"/>
  <c r="P499" i="3"/>
  <c r="U499" i="3"/>
  <c r="M500" i="3"/>
  <c r="N500" i="3"/>
  <c r="O500" i="3"/>
  <c r="P500" i="3"/>
  <c r="U500" i="3"/>
  <c r="M501" i="3"/>
  <c r="N501" i="3"/>
  <c r="O501" i="3"/>
  <c r="P501" i="3"/>
  <c r="U501" i="3"/>
  <c r="M502" i="3"/>
  <c r="N502" i="3"/>
  <c r="O502" i="3"/>
  <c r="P502" i="3"/>
  <c r="U502" i="3"/>
  <c r="M503" i="3"/>
  <c r="N503" i="3"/>
  <c r="O503" i="3"/>
  <c r="P503" i="3"/>
  <c r="U503" i="3"/>
  <c r="M504" i="3"/>
  <c r="N504" i="3"/>
  <c r="O504" i="3"/>
  <c r="P504" i="3"/>
  <c r="U504" i="3"/>
  <c r="M505" i="3"/>
  <c r="N505" i="3"/>
  <c r="O505" i="3"/>
  <c r="P505" i="3"/>
  <c r="U505" i="3"/>
  <c r="M506" i="3"/>
  <c r="N506" i="3"/>
  <c r="O506" i="3"/>
  <c r="P506" i="3"/>
  <c r="U506" i="3"/>
  <c r="M507" i="3"/>
  <c r="N507" i="3"/>
  <c r="O507" i="3"/>
  <c r="P507" i="3"/>
  <c r="U507" i="3"/>
  <c r="M508" i="3"/>
  <c r="N508" i="3"/>
  <c r="O508" i="3"/>
  <c r="P508" i="3"/>
  <c r="U508" i="3"/>
  <c r="M509" i="3"/>
  <c r="N509" i="3"/>
  <c r="O509" i="3"/>
  <c r="P509" i="3"/>
  <c r="U509" i="3"/>
  <c r="M510" i="3"/>
  <c r="N510" i="3"/>
  <c r="O510" i="3"/>
  <c r="P510" i="3"/>
  <c r="U510" i="3"/>
  <c r="M511" i="3"/>
  <c r="N511" i="3"/>
  <c r="O511" i="3"/>
  <c r="P511" i="3"/>
  <c r="U511" i="3"/>
  <c r="M512" i="3"/>
  <c r="N512" i="3"/>
  <c r="O512" i="3"/>
  <c r="P512" i="3"/>
  <c r="U512" i="3"/>
  <c r="M513" i="3"/>
  <c r="N513" i="3"/>
  <c r="O513" i="3"/>
  <c r="P513" i="3"/>
  <c r="U513" i="3"/>
  <c r="M514" i="3"/>
  <c r="N514" i="3"/>
  <c r="O514" i="3"/>
  <c r="P514" i="3"/>
  <c r="U514" i="3"/>
  <c r="M515" i="3"/>
  <c r="N515" i="3"/>
  <c r="O515" i="3"/>
  <c r="P515" i="3"/>
  <c r="U515" i="3"/>
  <c r="M516" i="3"/>
  <c r="N516" i="3"/>
  <c r="O516" i="3"/>
  <c r="P516" i="3"/>
  <c r="U516" i="3"/>
  <c r="M517" i="3"/>
  <c r="N517" i="3"/>
  <c r="O517" i="3"/>
  <c r="P517" i="3"/>
  <c r="U517" i="3"/>
  <c r="M518" i="3"/>
  <c r="N518" i="3"/>
  <c r="O518" i="3"/>
  <c r="P518" i="3"/>
  <c r="U518" i="3"/>
  <c r="M519" i="3"/>
  <c r="N519" i="3"/>
  <c r="O519" i="3"/>
  <c r="P519" i="3"/>
  <c r="U519" i="3"/>
  <c r="M520" i="3"/>
  <c r="N520" i="3"/>
  <c r="O520" i="3"/>
  <c r="P520" i="3"/>
  <c r="U520" i="3"/>
  <c r="M521" i="3"/>
  <c r="N521" i="3"/>
  <c r="O521" i="3"/>
  <c r="P521" i="3"/>
  <c r="U521" i="3"/>
  <c r="M522" i="3"/>
  <c r="N522" i="3"/>
  <c r="O522" i="3"/>
  <c r="P522" i="3"/>
  <c r="U522" i="3"/>
  <c r="M523" i="3"/>
  <c r="N523" i="3"/>
  <c r="O523" i="3"/>
  <c r="P523" i="3"/>
  <c r="U523" i="3"/>
  <c r="M524" i="3"/>
  <c r="N524" i="3"/>
  <c r="O524" i="3"/>
  <c r="P524" i="3"/>
  <c r="U524" i="3"/>
  <c r="M525" i="3"/>
  <c r="N525" i="3"/>
  <c r="O525" i="3"/>
  <c r="P525" i="3"/>
  <c r="U525" i="3"/>
  <c r="M526" i="3"/>
  <c r="N526" i="3"/>
  <c r="O526" i="3"/>
  <c r="P526" i="3"/>
  <c r="U526" i="3"/>
  <c r="M527" i="3"/>
  <c r="N527" i="3"/>
  <c r="O527" i="3"/>
  <c r="P527" i="3"/>
  <c r="U527" i="3"/>
  <c r="M528" i="3"/>
  <c r="N528" i="3"/>
  <c r="O528" i="3"/>
  <c r="P528" i="3"/>
  <c r="U528" i="3"/>
  <c r="M529" i="3"/>
  <c r="N529" i="3"/>
  <c r="O529" i="3"/>
  <c r="P529" i="3"/>
  <c r="U529" i="3"/>
  <c r="M530" i="3"/>
  <c r="N530" i="3"/>
  <c r="O530" i="3"/>
  <c r="P530" i="3"/>
  <c r="U530" i="3"/>
  <c r="M531" i="3"/>
  <c r="N531" i="3"/>
  <c r="O531" i="3"/>
  <c r="P531" i="3"/>
  <c r="U531" i="3"/>
  <c r="M532" i="3"/>
  <c r="N532" i="3"/>
  <c r="O532" i="3"/>
  <c r="P532" i="3"/>
  <c r="U532" i="3"/>
  <c r="M533" i="3"/>
  <c r="N533" i="3"/>
  <c r="O533" i="3"/>
  <c r="P533" i="3"/>
  <c r="U533" i="3"/>
  <c r="M534" i="3"/>
  <c r="N534" i="3"/>
  <c r="O534" i="3"/>
  <c r="P534" i="3"/>
  <c r="U534" i="3"/>
  <c r="M535" i="3"/>
  <c r="N535" i="3"/>
  <c r="O535" i="3"/>
  <c r="P535" i="3"/>
  <c r="U535" i="3"/>
  <c r="M536" i="3"/>
  <c r="N536" i="3"/>
  <c r="O536" i="3"/>
  <c r="P536" i="3"/>
  <c r="U536" i="3"/>
  <c r="M537" i="3"/>
  <c r="N537" i="3"/>
  <c r="O537" i="3"/>
  <c r="P537" i="3"/>
  <c r="U537" i="3"/>
  <c r="M538" i="3"/>
  <c r="N538" i="3"/>
  <c r="O538" i="3"/>
  <c r="P538" i="3"/>
  <c r="U538" i="3"/>
  <c r="M539" i="3"/>
  <c r="N539" i="3"/>
  <c r="O539" i="3"/>
  <c r="P539" i="3"/>
  <c r="U539" i="3"/>
  <c r="M540" i="3"/>
  <c r="N540" i="3"/>
  <c r="O540" i="3"/>
  <c r="P540" i="3"/>
  <c r="U540" i="3"/>
  <c r="M541" i="3"/>
  <c r="N541" i="3"/>
  <c r="O541" i="3"/>
  <c r="P541" i="3"/>
  <c r="U541" i="3"/>
  <c r="M542" i="3"/>
  <c r="N542" i="3"/>
  <c r="O542" i="3"/>
  <c r="P542" i="3"/>
  <c r="U542" i="3"/>
  <c r="M543" i="3"/>
  <c r="N543" i="3"/>
  <c r="O543" i="3"/>
  <c r="P543" i="3"/>
  <c r="U543" i="3"/>
  <c r="M544" i="3"/>
  <c r="N544" i="3"/>
  <c r="O544" i="3"/>
  <c r="P544" i="3"/>
  <c r="U544" i="3"/>
  <c r="M545" i="3"/>
  <c r="N545" i="3"/>
  <c r="O545" i="3"/>
  <c r="P545" i="3"/>
  <c r="U545" i="3"/>
  <c r="M546" i="3"/>
  <c r="N546" i="3"/>
  <c r="O546" i="3"/>
  <c r="P546" i="3"/>
  <c r="U546" i="3"/>
  <c r="M547" i="3"/>
  <c r="N547" i="3"/>
  <c r="O547" i="3"/>
  <c r="P547" i="3"/>
  <c r="U547" i="3"/>
  <c r="M548" i="3"/>
  <c r="N548" i="3"/>
  <c r="O548" i="3"/>
  <c r="P548" i="3"/>
  <c r="U548" i="3"/>
  <c r="M549" i="3"/>
  <c r="N549" i="3"/>
  <c r="O549" i="3"/>
  <c r="P549" i="3"/>
  <c r="U549" i="3"/>
  <c r="M550" i="3"/>
  <c r="N550" i="3"/>
  <c r="O550" i="3"/>
  <c r="P550" i="3"/>
  <c r="U550" i="3"/>
  <c r="M551" i="3"/>
  <c r="N551" i="3"/>
  <c r="O551" i="3"/>
  <c r="P551" i="3"/>
  <c r="U551" i="3"/>
  <c r="M552" i="3"/>
  <c r="N552" i="3"/>
  <c r="O552" i="3"/>
  <c r="P552" i="3"/>
  <c r="U552" i="3"/>
  <c r="M553" i="3"/>
  <c r="N553" i="3"/>
  <c r="O553" i="3"/>
  <c r="P553" i="3"/>
  <c r="U553" i="3"/>
  <c r="M554" i="3"/>
  <c r="N554" i="3"/>
  <c r="O554" i="3"/>
  <c r="P554" i="3"/>
  <c r="U554" i="3"/>
  <c r="M555" i="3"/>
  <c r="N555" i="3"/>
  <c r="O555" i="3"/>
  <c r="P555" i="3"/>
  <c r="U555" i="3"/>
  <c r="M556" i="3"/>
  <c r="N556" i="3"/>
  <c r="O556" i="3"/>
  <c r="P556" i="3"/>
  <c r="U556" i="3"/>
  <c r="M557" i="3"/>
  <c r="N557" i="3"/>
  <c r="O557" i="3"/>
  <c r="P557" i="3"/>
  <c r="U557" i="3"/>
  <c r="M558" i="3"/>
  <c r="N558" i="3"/>
  <c r="O558" i="3"/>
  <c r="P558" i="3"/>
  <c r="U558" i="3"/>
  <c r="M559" i="3"/>
  <c r="N559" i="3"/>
  <c r="O559" i="3"/>
  <c r="P559" i="3"/>
  <c r="U559" i="3"/>
  <c r="M560" i="3"/>
  <c r="N560" i="3"/>
  <c r="O560" i="3"/>
  <c r="P560" i="3"/>
  <c r="U560" i="3"/>
  <c r="M561" i="3"/>
  <c r="N561" i="3"/>
  <c r="O561" i="3"/>
  <c r="P561" i="3"/>
  <c r="U561" i="3"/>
  <c r="M562" i="3"/>
  <c r="N562" i="3"/>
  <c r="O562" i="3"/>
  <c r="P562" i="3"/>
  <c r="U562" i="3"/>
  <c r="M563" i="3"/>
  <c r="N563" i="3"/>
  <c r="O563" i="3"/>
  <c r="P563" i="3"/>
  <c r="U563" i="3"/>
  <c r="M564" i="3"/>
  <c r="N564" i="3"/>
  <c r="O564" i="3"/>
  <c r="P564" i="3"/>
  <c r="U564" i="3"/>
  <c r="M565" i="3"/>
  <c r="N565" i="3"/>
  <c r="O565" i="3"/>
  <c r="P565" i="3"/>
  <c r="U565" i="3"/>
  <c r="M566" i="3"/>
  <c r="N566" i="3"/>
  <c r="O566" i="3"/>
  <c r="P566" i="3"/>
  <c r="U566" i="3"/>
  <c r="M567" i="3"/>
  <c r="N567" i="3"/>
  <c r="O567" i="3"/>
  <c r="P567" i="3"/>
  <c r="U567" i="3"/>
  <c r="M568" i="3"/>
  <c r="N568" i="3"/>
  <c r="O568" i="3"/>
  <c r="P568" i="3"/>
  <c r="U568" i="3"/>
  <c r="M569" i="3"/>
  <c r="N569" i="3"/>
  <c r="O569" i="3"/>
  <c r="P569" i="3"/>
  <c r="U569" i="3"/>
  <c r="M570" i="3"/>
  <c r="N570" i="3"/>
  <c r="O570" i="3"/>
  <c r="P570" i="3"/>
  <c r="U570" i="3"/>
  <c r="M571" i="3"/>
  <c r="N571" i="3"/>
  <c r="O571" i="3"/>
  <c r="P571" i="3"/>
  <c r="U571" i="3"/>
  <c r="M572" i="3"/>
  <c r="N572" i="3"/>
  <c r="O572" i="3"/>
  <c r="P572" i="3"/>
  <c r="U572" i="3"/>
  <c r="M573" i="3"/>
  <c r="N573" i="3"/>
  <c r="O573" i="3"/>
  <c r="P573" i="3"/>
  <c r="U573" i="3"/>
  <c r="M574" i="3"/>
  <c r="N574" i="3"/>
  <c r="O574" i="3"/>
  <c r="P574" i="3"/>
  <c r="U574" i="3"/>
  <c r="M575" i="3"/>
  <c r="N575" i="3"/>
  <c r="O575" i="3"/>
  <c r="P575" i="3"/>
  <c r="U575" i="3"/>
  <c r="M576" i="3"/>
  <c r="N576" i="3"/>
  <c r="O576" i="3"/>
  <c r="P576" i="3"/>
  <c r="U576" i="3"/>
  <c r="M577" i="3"/>
  <c r="N577" i="3"/>
  <c r="O577" i="3"/>
  <c r="P577" i="3"/>
  <c r="U577" i="3"/>
  <c r="M578" i="3"/>
  <c r="N578" i="3"/>
  <c r="O578" i="3"/>
  <c r="P578" i="3"/>
  <c r="U578" i="3"/>
  <c r="M579" i="3"/>
  <c r="N579" i="3"/>
  <c r="O579" i="3"/>
  <c r="P579" i="3"/>
  <c r="U579" i="3"/>
  <c r="M580" i="3"/>
  <c r="N580" i="3"/>
  <c r="O580" i="3"/>
  <c r="P580" i="3"/>
  <c r="U580" i="3"/>
  <c r="M581" i="3"/>
  <c r="N581" i="3"/>
  <c r="O581" i="3"/>
  <c r="P581" i="3"/>
  <c r="U581" i="3"/>
  <c r="M582" i="3"/>
  <c r="N582" i="3"/>
  <c r="O582" i="3"/>
  <c r="P582" i="3"/>
  <c r="U582" i="3"/>
  <c r="M583" i="3"/>
  <c r="N583" i="3"/>
  <c r="O583" i="3"/>
  <c r="P583" i="3"/>
  <c r="U583" i="3"/>
  <c r="M584" i="3"/>
  <c r="N584" i="3"/>
  <c r="O584" i="3"/>
  <c r="P584" i="3"/>
  <c r="U584" i="3"/>
  <c r="M585" i="3"/>
  <c r="N585" i="3"/>
  <c r="O585" i="3"/>
  <c r="P585" i="3"/>
  <c r="U585" i="3"/>
  <c r="M586" i="3"/>
  <c r="N586" i="3"/>
  <c r="O586" i="3"/>
  <c r="P586" i="3"/>
  <c r="U586" i="3"/>
  <c r="M587" i="3"/>
  <c r="N587" i="3"/>
  <c r="O587" i="3"/>
  <c r="P587" i="3"/>
  <c r="U587" i="3"/>
  <c r="M588" i="3"/>
  <c r="N588" i="3"/>
  <c r="O588" i="3"/>
  <c r="P588" i="3"/>
  <c r="U588" i="3"/>
  <c r="M589" i="3"/>
  <c r="N589" i="3"/>
  <c r="O589" i="3"/>
  <c r="P589" i="3"/>
  <c r="U589" i="3"/>
  <c r="M590" i="3"/>
  <c r="N590" i="3"/>
  <c r="O590" i="3"/>
  <c r="P590" i="3"/>
  <c r="U590" i="3"/>
  <c r="M591" i="3"/>
  <c r="N591" i="3"/>
  <c r="O591" i="3"/>
  <c r="P591" i="3"/>
  <c r="U591" i="3"/>
  <c r="M592" i="3"/>
  <c r="N592" i="3"/>
  <c r="O592" i="3"/>
  <c r="P592" i="3"/>
  <c r="U592" i="3"/>
  <c r="M593" i="3"/>
  <c r="N593" i="3"/>
  <c r="O593" i="3"/>
  <c r="P593" i="3"/>
  <c r="U593" i="3"/>
  <c r="M594" i="3"/>
  <c r="N594" i="3"/>
  <c r="O594" i="3"/>
  <c r="P594" i="3"/>
  <c r="U594" i="3"/>
  <c r="M595" i="3"/>
  <c r="N595" i="3"/>
  <c r="O595" i="3"/>
  <c r="P595" i="3"/>
  <c r="U595" i="3"/>
  <c r="M596" i="3"/>
  <c r="N596" i="3"/>
  <c r="O596" i="3"/>
  <c r="P596" i="3"/>
  <c r="U596" i="3"/>
  <c r="M597" i="3"/>
  <c r="N597" i="3"/>
  <c r="O597" i="3"/>
  <c r="P597" i="3"/>
  <c r="U597" i="3"/>
  <c r="M598" i="3"/>
  <c r="N598" i="3"/>
  <c r="O598" i="3"/>
  <c r="P598" i="3"/>
  <c r="U598" i="3"/>
  <c r="M599" i="3"/>
  <c r="N599" i="3"/>
  <c r="O599" i="3"/>
  <c r="P599" i="3"/>
  <c r="U599" i="3"/>
  <c r="M600" i="3"/>
  <c r="N600" i="3"/>
  <c r="O600" i="3"/>
  <c r="P600" i="3"/>
  <c r="U600" i="3"/>
  <c r="M601" i="3"/>
  <c r="N601" i="3"/>
  <c r="O601" i="3"/>
  <c r="P601" i="3"/>
  <c r="U601" i="3"/>
  <c r="M602" i="3"/>
  <c r="N602" i="3"/>
  <c r="O602" i="3"/>
  <c r="P602" i="3"/>
  <c r="U602" i="3"/>
  <c r="M603" i="3"/>
  <c r="N603" i="3"/>
  <c r="O603" i="3"/>
  <c r="P603" i="3"/>
  <c r="U603" i="3"/>
  <c r="M604" i="3"/>
  <c r="N604" i="3"/>
  <c r="O604" i="3"/>
  <c r="P604" i="3"/>
  <c r="U604" i="3"/>
  <c r="M605" i="3"/>
  <c r="N605" i="3"/>
  <c r="O605" i="3"/>
  <c r="P605" i="3"/>
  <c r="U605" i="3"/>
  <c r="M606" i="3"/>
  <c r="N606" i="3"/>
  <c r="O606" i="3"/>
  <c r="P606" i="3"/>
  <c r="U606" i="3"/>
  <c r="M607" i="3"/>
  <c r="N607" i="3"/>
  <c r="O607" i="3"/>
  <c r="P607" i="3"/>
  <c r="U607" i="3"/>
  <c r="M608" i="3"/>
  <c r="N608" i="3"/>
  <c r="O608" i="3"/>
  <c r="P608" i="3"/>
  <c r="U608" i="3"/>
  <c r="M609" i="3"/>
  <c r="N609" i="3"/>
  <c r="O609" i="3"/>
  <c r="P609" i="3"/>
  <c r="U609" i="3"/>
  <c r="M610" i="3"/>
  <c r="N610" i="3"/>
  <c r="O610" i="3"/>
  <c r="P610" i="3"/>
  <c r="U610" i="3"/>
  <c r="M611" i="3"/>
  <c r="N611" i="3"/>
  <c r="O611" i="3"/>
  <c r="P611" i="3"/>
  <c r="U611" i="3"/>
  <c r="M612" i="3"/>
  <c r="N612" i="3"/>
  <c r="O612" i="3"/>
  <c r="P612" i="3"/>
  <c r="U612" i="3"/>
  <c r="M613" i="3"/>
  <c r="N613" i="3"/>
  <c r="O613" i="3"/>
  <c r="P613" i="3"/>
  <c r="U613" i="3"/>
  <c r="M614" i="3"/>
  <c r="N614" i="3"/>
  <c r="O614" i="3"/>
  <c r="P614" i="3"/>
  <c r="U614" i="3"/>
  <c r="M615" i="3"/>
  <c r="N615" i="3"/>
  <c r="O615" i="3"/>
  <c r="P615" i="3"/>
  <c r="U615" i="3"/>
  <c r="M616" i="3"/>
  <c r="N616" i="3"/>
  <c r="O616" i="3"/>
  <c r="P616" i="3"/>
  <c r="U616" i="3"/>
  <c r="M617" i="3"/>
  <c r="N617" i="3"/>
  <c r="O617" i="3"/>
  <c r="P617" i="3"/>
  <c r="U617" i="3"/>
  <c r="M618" i="3"/>
  <c r="N618" i="3"/>
  <c r="O618" i="3"/>
  <c r="P618" i="3"/>
  <c r="U618" i="3"/>
  <c r="M619" i="3"/>
  <c r="N619" i="3"/>
  <c r="O619" i="3"/>
  <c r="P619" i="3"/>
  <c r="U619" i="3"/>
  <c r="M620" i="3"/>
  <c r="N620" i="3"/>
  <c r="O620" i="3"/>
  <c r="P620" i="3"/>
  <c r="U620" i="3"/>
  <c r="M621" i="3"/>
  <c r="N621" i="3"/>
  <c r="O621" i="3"/>
  <c r="P621" i="3"/>
  <c r="U621" i="3"/>
  <c r="M622" i="3"/>
  <c r="N622" i="3"/>
  <c r="O622" i="3"/>
  <c r="P622" i="3"/>
  <c r="U622" i="3"/>
  <c r="M623" i="3"/>
  <c r="N623" i="3"/>
  <c r="O623" i="3"/>
  <c r="P623" i="3"/>
  <c r="U623" i="3"/>
  <c r="M624" i="3"/>
  <c r="N624" i="3"/>
  <c r="O624" i="3"/>
  <c r="P624" i="3"/>
  <c r="U624" i="3"/>
  <c r="M625" i="3"/>
  <c r="N625" i="3"/>
  <c r="O625" i="3"/>
  <c r="P625" i="3"/>
  <c r="U625" i="3"/>
  <c r="M626" i="3"/>
  <c r="N626" i="3"/>
  <c r="O626" i="3"/>
  <c r="P626" i="3"/>
  <c r="U626" i="3"/>
  <c r="M627" i="3"/>
  <c r="N627" i="3"/>
  <c r="O627" i="3"/>
  <c r="P627" i="3"/>
  <c r="U627" i="3"/>
  <c r="M628" i="3"/>
  <c r="N628" i="3"/>
  <c r="O628" i="3"/>
  <c r="P628" i="3"/>
  <c r="U628" i="3"/>
  <c r="M629" i="3"/>
  <c r="N629" i="3"/>
  <c r="O629" i="3"/>
  <c r="P629" i="3"/>
  <c r="U629" i="3"/>
  <c r="M630" i="3"/>
  <c r="N630" i="3"/>
  <c r="O630" i="3"/>
  <c r="P630" i="3"/>
  <c r="U630" i="3"/>
  <c r="M631" i="3"/>
  <c r="N631" i="3"/>
  <c r="O631" i="3"/>
  <c r="P631" i="3"/>
  <c r="U631" i="3"/>
  <c r="M632" i="3"/>
  <c r="N632" i="3"/>
  <c r="O632" i="3"/>
  <c r="P632" i="3"/>
  <c r="U632" i="3"/>
  <c r="M633" i="3"/>
  <c r="N633" i="3"/>
  <c r="O633" i="3"/>
  <c r="P633" i="3"/>
  <c r="U633" i="3"/>
  <c r="M634" i="3"/>
  <c r="N634" i="3"/>
  <c r="O634" i="3"/>
  <c r="P634" i="3"/>
  <c r="U634" i="3"/>
  <c r="M635" i="3"/>
  <c r="N635" i="3"/>
  <c r="O635" i="3"/>
  <c r="P635" i="3"/>
  <c r="U635" i="3"/>
  <c r="M636" i="3"/>
  <c r="N636" i="3"/>
  <c r="O636" i="3"/>
  <c r="P636" i="3"/>
  <c r="U636" i="3"/>
  <c r="M637" i="3"/>
  <c r="N637" i="3"/>
  <c r="O637" i="3"/>
  <c r="P637" i="3"/>
  <c r="U637" i="3"/>
  <c r="M638" i="3"/>
  <c r="N638" i="3"/>
  <c r="O638" i="3"/>
  <c r="P638" i="3"/>
  <c r="U638" i="3"/>
  <c r="M639" i="3"/>
  <c r="N639" i="3"/>
  <c r="O639" i="3"/>
  <c r="P639" i="3"/>
  <c r="U639" i="3"/>
  <c r="M640" i="3"/>
  <c r="N640" i="3"/>
  <c r="O640" i="3"/>
  <c r="P640" i="3"/>
  <c r="U640" i="3"/>
  <c r="M641" i="3"/>
  <c r="N641" i="3"/>
  <c r="O641" i="3"/>
  <c r="P641" i="3"/>
  <c r="U641" i="3"/>
  <c r="M642" i="3"/>
  <c r="N642" i="3"/>
  <c r="O642" i="3"/>
  <c r="P642" i="3"/>
  <c r="U642" i="3"/>
  <c r="M643" i="3"/>
  <c r="N643" i="3"/>
  <c r="O643" i="3"/>
  <c r="P643" i="3"/>
  <c r="U643" i="3"/>
  <c r="M644" i="3"/>
  <c r="N644" i="3"/>
  <c r="O644" i="3"/>
  <c r="P644" i="3"/>
  <c r="U644" i="3"/>
  <c r="M645" i="3"/>
  <c r="N645" i="3"/>
  <c r="O645" i="3"/>
  <c r="P645" i="3"/>
  <c r="U645" i="3"/>
  <c r="M646" i="3"/>
  <c r="N646" i="3"/>
  <c r="O646" i="3"/>
  <c r="P646" i="3"/>
  <c r="U646" i="3"/>
  <c r="M647" i="3"/>
  <c r="N647" i="3"/>
  <c r="O647" i="3"/>
  <c r="P647" i="3"/>
  <c r="U647" i="3"/>
  <c r="M648" i="3"/>
  <c r="N648" i="3"/>
  <c r="O648" i="3"/>
  <c r="P648" i="3"/>
  <c r="U648" i="3"/>
  <c r="M649" i="3"/>
  <c r="N649" i="3"/>
  <c r="O649" i="3"/>
  <c r="P649" i="3"/>
  <c r="U649" i="3"/>
  <c r="M650" i="3"/>
  <c r="N650" i="3"/>
  <c r="O650" i="3"/>
  <c r="P650" i="3"/>
  <c r="U650" i="3"/>
  <c r="M651" i="3"/>
  <c r="N651" i="3"/>
  <c r="O651" i="3"/>
  <c r="P651" i="3"/>
  <c r="U651" i="3"/>
  <c r="M652" i="3"/>
  <c r="N652" i="3"/>
  <c r="O652" i="3"/>
  <c r="P652" i="3"/>
  <c r="U652" i="3"/>
  <c r="M653" i="3"/>
  <c r="N653" i="3"/>
  <c r="O653" i="3"/>
  <c r="P653" i="3"/>
  <c r="U653" i="3"/>
  <c r="M654" i="3"/>
  <c r="N654" i="3"/>
  <c r="O654" i="3"/>
  <c r="P654" i="3"/>
  <c r="U654" i="3"/>
  <c r="M655" i="3"/>
  <c r="N655" i="3"/>
  <c r="O655" i="3"/>
  <c r="P655" i="3"/>
  <c r="U655" i="3"/>
  <c r="M656" i="3"/>
  <c r="N656" i="3"/>
  <c r="O656" i="3"/>
  <c r="P656" i="3"/>
  <c r="U656" i="3"/>
  <c r="M657" i="3"/>
  <c r="N657" i="3"/>
  <c r="O657" i="3"/>
  <c r="P657" i="3"/>
  <c r="U657" i="3"/>
  <c r="M658" i="3"/>
  <c r="N658" i="3"/>
  <c r="O658" i="3"/>
  <c r="P658" i="3"/>
  <c r="U658" i="3"/>
  <c r="M659" i="3"/>
  <c r="N659" i="3"/>
  <c r="O659" i="3"/>
  <c r="P659" i="3"/>
  <c r="U659" i="3"/>
  <c r="M660" i="3"/>
  <c r="N660" i="3"/>
  <c r="O660" i="3"/>
  <c r="P660" i="3"/>
  <c r="U660" i="3"/>
  <c r="M661" i="3"/>
  <c r="N661" i="3"/>
  <c r="O661" i="3"/>
  <c r="P661" i="3"/>
  <c r="U661" i="3"/>
  <c r="M662" i="3"/>
  <c r="N662" i="3"/>
  <c r="O662" i="3"/>
  <c r="P662" i="3"/>
  <c r="U662" i="3"/>
  <c r="M663" i="3"/>
  <c r="N663" i="3"/>
  <c r="O663" i="3"/>
  <c r="P663" i="3"/>
  <c r="U663" i="3"/>
  <c r="M664" i="3"/>
  <c r="N664" i="3"/>
  <c r="O664" i="3"/>
  <c r="P664" i="3"/>
  <c r="U664" i="3"/>
  <c r="M665" i="3"/>
  <c r="N665" i="3"/>
  <c r="O665" i="3"/>
  <c r="P665" i="3"/>
  <c r="U665" i="3"/>
  <c r="M666" i="3"/>
  <c r="N666" i="3"/>
  <c r="O666" i="3"/>
  <c r="P666" i="3"/>
  <c r="U666" i="3"/>
  <c r="M667" i="3"/>
  <c r="N667" i="3"/>
  <c r="O667" i="3"/>
  <c r="P667" i="3"/>
  <c r="U667" i="3"/>
  <c r="M668" i="3"/>
  <c r="N668" i="3"/>
  <c r="O668" i="3"/>
  <c r="P668" i="3"/>
  <c r="U668" i="3"/>
  <c r="M669" i="3"/>
  <c r="N669" i="3"/>
  <c r="O669" i="3"/>
  <c r="P669" i="3"/>
  <c r="U669" i="3"/>
  <c r="M670" i="3"/>
  <c r="N670" i="3"/>
  <c r="O670" i="3"/>
  <c r="P670" i="3"/>
  <c r="U670" i="3"/>
  <c r="M671" i="3"/>
  <c r="N671" i="3"/>
  <c r="O671" i="3"/>
  <c r="P671" i="3"/>
  <c r="U671" i="3"/>
  <c r="M672" i="3"/>
  <c r="N672" i="3"/>
  <c r="O672" i="3"/>
  <c r="P672" i="3"/>
  <c r="U672" i="3"/>
  <c r="M673" i="3"/>
  <c r="N673" i="3"/>
  <c r="O673" i="3"/>
  <c r="P673" i="3"/>
  <c r="U673" i="3"/>
  <c r="M674" i="3"/>
  <c r="N674" i="3"/>
  <c r="O674" i="3"/>
  <c r="P674" i="3"/>
  <c r="U674" i="3"/>
  <c r="M675" i="3"/>
  <c r="N675" i="3"/>
  <c r="O675" i="3"/>
  <c r="P675" i="3"/>
  <c r="U675" i="3"/>
  <c r="M676" i="3"/>
  <c r="N676" i="3"/>
  <c r="O676" i="3"/>
  <c r="P676" i="3"/>
  <c r="U676" i="3"/>
  <c r="M677" i="3"/>
  <c r="N677" i="3"/>
  <c r="O677" i="3"/>
  <c r="P677" i="3"/>
  <c r="U677" i="3"/>
  <c r="M678" i="3"/>
  <c r="N678" i="3"/>
  <c r="O678" i="3"/>
  <c r="P678" i="3"/>
  <c r="U678" i="3"/>
  <c r="M679" i="3"/>
  <c r="N679" i="3"/>
  <c r="O679" i="3"/>
  <c r="P679" i="3"/>
  <c r="U679" i="3"/>
  <c r="M680" i="3"/>
  <c r="N680" i="3"/>
  <c r="O680" i="3"/>
  <c r="P680" i="3"/>
  <c r="U680" i="3"/>
  <c r="M681" i="3"/>
  <c r="N681" i="3"/>
  <c r="O681" i="3"/>
  <c r="P681" i="3"/>
  <c r="U681" i="3"/>
  <c r="M682" i="3"/>
  <c r="N682" i="3"/>
  <c r="O682" i="3"/>
  <c r="P682" i="3"/>
  <c r="U682" i="3"/>
  <c r="M683" i="3"/>
  <c r="N683" i="3"/>
  <c r="O683" i="3"/>
  <c r="P683" i="3"/>
  <c r="U683" i="3"/>
  <c r="M684" i="3"/>
  <c r="N684" i="3"/>
  <c r="O684" i="3"/>
  <c r="P684" i="3"/>
  <c r="U684" i="3"/>
  <c r="M685" i="3"/>
  <c r="N685" i="3"/>
  <c r="O685" i="3"/>
  <c r="P685" i="3"/>
  <c r="U685" i="3"/>
  <c r="M686" i="3"/>
  <c r="N686" i="3"/>
  <c r="O686" i="3"/>
  <c r="P686" i="3"/>
  <c r="U686" i="3"/>
  <c r="M687" i="3"/>
  <c r="N687" i="3"/>
  <c r="O687" i="3"/>
  <c r="P687" i="3"/>
  <c r="U687" i="3"/>
  <c r="M688" i="3"/>
  <c r="N688" i="3"/>
  <c r="O688" i="3"/>
  <c r="P688" i="3"/>
  <c r="U688" i="3"/>
  <c r="M689" i="3"/>
  <c r="N689" i="3"/>
  <c r="O689" i="3"/>
  <c r="P689" i="3"/>
  <c r="U689" i="3"/>
  <c r="M690" i="3"/>
  <c r="N690" i="3"/>
  <c r="O690" i="3"/>
  <c r="P690" i="3"/>
  <c r="U690" i="3"/>
  <c r="M691" i="3"/>
  <c r="N691" i="3"/>
  <c r="O691" i="3"/>
  <c r="P691" i="3"/>
  <c r="U691" i="3"/>
  <c r="M692" i="3"/>
  <c r="N692" i="3"/>
  <c r="O692" i="3"/>
  <c r="P692" i="3"/>
  <c r="U692" i="3"/>
  <c r="M693" i="3"/>
  <c r="N693" i="3"/>
  <c r="O693" i="3"/>
  <c r="P693" i="3"/>
  <c r="U693" i="3"/>
  <c r="M694" i="3"/>
  <c r="N694" i="3"/>
  <c r="O694" i="3"/>
  <c r="P694" i="3"/>
  <c r="U694" i="3"/>
  <c r="M695" i="3"/>
  <c r="N695" i="3"/>
  <c r="O695" i="3"/>
  <c r="P695" i="3"/>
  <c r="U695" i="3"/>
  <c r="M696" i="3"/>
  <c r="N696" i="3"/>
  <c r="O696" i="3"/>
  <c r="P696" i="3"/>
  <c r="U696" i="3"/>
  <c r="M697" i="3"/>
  <c r="N697" i="3"/>
  <c r="O697" i="3"/>
  <c r="P697" i="3"/>
  <c r="U697" i="3"/>
  <c r="M698" i="3"/>
  <c r="N698" i="3"/>
  <c r="O698" i="3"/>
  <c r="P698" i="3"/>
  <c r="U698" i="3"/>
  <c r="M699" i="3"/>
  <c r="N699" i="3"/>
  <c r="O699" i="3"/>
  <c r="P699" i="3"/>
  <c r="U699" i="3"/>
  <c r="M700" i="3"/>
  <c r="N700" i="3"/>
  <c r="O700" i="3"/>
  <c r="P700" i="3"/>
  <c r="U700" i="3"/>
  <c r="M701" i="3"/>
  <c r="N701" i="3"/>
  <c r="O701" i="3"/>
  <c r="P701" i="3"/>
  <c r="U701" i="3"/>
  <c r="M702" i="3"/>
  <c r="N702" i="3"/>
  <c r="O702" i="3"/>
  <c r="P702" i="3"/>
  <c r="U702" i="3"/>
  <c r="M703" i="3"/>
  <c r="N703" i="3"/>
  <c r="O703" i="3"/>
  <c r="P703" i="3"/>
  <c r="U703" i="3"/>
  <c r="M704" i="3"/>
  <c r="N704" i="3"/>
  <c r="O704" i="3"/>
  <c r="P704" i="3"/>
  <c r="U704" i="3"/>
  <c r="M705" i="3"/>
  <c r="N705" i="3"/>
  <c r="O705" i="3"/>
  <c r="P705" i="3"/>
  <c r="U705" i="3"/>
  <c r="M706" i="3"/>
  <c r="N706" i="3"/>
  <c r="O706" i="3"/>
  <c r="P706" i="3"/>
  <c r="U706" i="3"/>
  <c r="M707" i="3"/>
  <c r="N707" i="3"/>
  <c r="O707" i="3"/>
  <c r="P707" i="3"/>
  <c r="U707" i="3"/>
  <c r="M708" i="3"/>
  <c r="N708" i="3"/>
  <c r="O708" i="3"/>
  <c r="P708" i="3"/>
  <c r="U708" i="3"/>
  <c r="M709" i="3"/>
  <c r="N709" i="3"/>
  <c r="O709" i="3"/>
  <c r="P709" i="3"/>
  <c r="U709" i="3"/>
  <c r="M710" i="3"/>
  <c r="N710" i="3"/>
  <c r="O710" i="3"/>
  <c r="P710" i="3"/>
  <c r="U710" i="3"/>
  <c r="M711" i="3"/>
  <c r="N711" i="3"/>
  <c r="O711" i="3"/>
  <c r="P711" i="3"/>
  <c r="U711" i="3"/>
  <c r="M712" i="3"/>
  <c r="N712" i="3"/>
  <c r="O712" i="3"/>
  <c r="P712" i="3"/>
  <c r="U712" i="3"/>
  <c r="M713" i="3"/>
  <c r="N713" i="3"/>
  <c r="O713" i="3"/>
  <c r="P713" i="3"/>
  <c r="U713" i="3"/>
  <c r="M714" i="3"/>
  <c r="N714" i="3"/>
  <c r="O714" i="3"/>
  <c r="P714" i="3"/>
  <c r="U714" i="3"/>
  <c r="M715" i="3"/>
  <c r="N715" i="3"/>
  <c r="O715" i="3"/>
  <c r="P715" i="3"/>
  <c r="U715" i="3"/>
  <c r="M716" i="3"/>
  <c r="N716" i="3"/>
  <c r="O716" i="3"/>
  <c r="P716" i="3"/>
  <c r="U716" i="3"/>
  <c r="M717" i="3"/>
  <c r="N717" i="3"/>
  <c r="O717" i="3"/>
  <c r="P717" i="3"/>
  <c r="U717" i="3"/>
  <c r="M718" i="3"/>
  <c r="N718" i="3"/>
  <c r="O718" i="3"/>
  <c r="P718" i="3"/>
  <c r="U718" i="3"/>
  <c r="M719" i="3"/>
  <c r="N719" i="3"/>
  <c r="O719" i="3"/>
  <c r="P719" i="3"/>
  <c r="U719" i="3"/>
  <c r="M720" i="3"/>
  <c r="N720" i="3"/>
  <c r="O720" i="3"/>
  <c r="P720" i="3"/>
  <c r="U720" i="3"/>
  <c r="M721" i="3"/>
  <c r="N721" i="3"/>
  <c r="O721" i="3"/>
  <c r="P721" i="3"/>
  <c r="U721" i="3"/>
  <c r="M722" i="3"/>
  <c r="N722" i="3"/>
  <c r="O722" i="3"/>
  <c r="P722" i="3"/>
  <c r="U722" i="3"/>
  <c r="M723" i="3"/>
  <c r="N723" i="3"/>
  <c r="O723" i="3"/>
  <c r="P723" i="3"/>
  <c r="U723" i="3"/>
  <c r="M724" i="3"/>
  <c r="N724" i="3"/>
  <c r="O724" i="3"/>
  <c r="P724" i="3"/>
  <c r="U724" i="3"/>
  <c r="M725" i="3"/>
  <c r="N725" i="3"/>
  <c r="O725" i="3"/>
  <c r="P725" i="3"/>
  <c r="U725" i="3"/>
  <c r="M726" i="3"/>
  <c r="N726" i="3"/>
  <c r="O726" i="3"/>
  <c r="P726" i="3"/>
  <c r="U726" i="3"/>
  <c r="M727" i="3"/>
  <c r="N727" i="3"/>
  <c r="O727" i="3"/>
  <c r="P727" i="3"/>
  <c r="U727" i="3"/>
  <c r="M728" i="3"/>
  <c r="N728" i="3"/>
  <c r="O728" i="3"/>
  <c r="P728" i="3"/>
  <c r="U728" i="3"/>
  <c r="M729" i="3"/>
  <c r="N729" i="3"/>
  <c r="O729" i="3"/>
  <c r="P729" i="3"/>
  <c r="U729" i="3"/>
  <c r="M730" i="3"/>
  <c r="N730" i="3"/>
  <c r="O730" i="3"/>
  <c r="P730" i="3"/>
  <c r="U730" i="3"/>
  <c r="M731" i="3"/>
  <c r="N731" i="3"/>
  <c r="O731" i="3"/>
  <c r="P731" i="3"/>
  <c r="U731" i="3"/>
  <c r="M732" i="3"/>
  <c r="N732" i="3"/>
  <c r="O732" i="3"/>
  <c r="P732" i="3"/>
  <c r="U732" i="3"/>
  <c r="M733" i="3"/>
  <c r="N733" i="3"/>
  <c r="O733" i="3"/>
  <c r="P733" i="3"/>
  <c r="U733" i="3"/>
  <c r="M734" i="3"/>
  <c r="N734" i="3"/>
  <c r="O734" i="3"/>
  <c r="P734" i="3"/>
  <c r="U734" i="3"/>
  <c r="M735" i="3"/>
  <c r="N735" i="3"/>
  <c r="O735" i="3"/>
  <c r="P735" i="3"/>
  <c r="U735" i="3"/>
  <c r="M736" i="3"/>
  <c r="N736" i="3"/>
  <c r="O736" i="3"/>
  <c r="P736" i="3"/>
  <c r="U736" i="3"/>
  <c r="M737" i="3"/>
  <c r="N737" i="3"/>
  <c r="O737" i="3"/>
  <c r="P737" i="3"/>
  <c r="U737" i="3"/>
  <c r="M738" i="3"/>
  <c r="N738" i="3"/>
  <c r="O738" i="3"/>
  <c r="P738" i="3"/>
  <c r="U738" i="3"/>
  <c r="M739" i="3"/>
  <c r="N739" i="3"/>
  <c r="O739" i="3"/>
  <c r="P739" i="3"/>
  <c r="U739" i="3"/>
  <c r="M740" i="3"/>
  <c r="N740" i="3"/>
  <c r="O740" i="3"/>
  <c r="P740" i="3"/>
  <c r="U740" i="3"/>
  <c r="M741" i="3"/>
  <c r="N741" i="3"/>
  <c r="O741" i="3"/>
  <c r="P741" i="3"/>
  <c r="U741" i="3"/>
  <c r="M742" i="3"/>
  <c r="N742" i="3"/>
  <c r="O742" i="3"/>
  <c r="P742" i="3"/>
  <c r="U742" i="3"/>
  <c r="M743" i="3"/>
  <c r="N743" i="3"/>
  <c r="O743" i="3"/>
  <c r="P743" i="3"/>
  <c r="U743" i="3"/>
  <c r="M744" i="3"/>
  <c r="N744" i="3"/>
  <c r="O744" i="3"/>
  <c r="P744" i="3"/>
  <c r="U744" i="3"/>
  <c r="M745" i="3"/>
  <c r="N745" i="3"/>
  <c r="O745" i="3"/>
  <c r="P745" i="3"/>
  <c r="U745" i="3"/>
  <c r="M746" i="3"/>
  <c r="N746" i="3"/>
  <c r="O746" i="3"/>
  <c r="P746" i="3"/>
  <c r="U746" i="3"/>
  <c r="M747" i="3"/>
  <c r="N747" i="3"/>
  <c r="O747" i="3"/>
  <c r="P747" i="3"/>
  <c r="U747" i="3"/>
  <c r="M748" i="3"/>
  <c r="N748" i="3"/>
  <c r="O748" i="3"/>
  <c r="P748" i="3"/>
  <c r="U748" i="3"/>
  <c r="M749" i="3"/>
  <c r="N749" i="3"/>
  <c r="O749" i="3"/>
  <c r="P749" i="3"/>
  <c r="U749" i="3"/>
  <c r="M750" i="3"/>
  <c r="N750" i="3"/>
  <c r="O750" i="3"/>
  <c r="P750" i="3"/>
  <c r="U750" i="3"/>
  <c r="M751" i="3"/>
  <c r="N751" i="3"/>
  <c r="O751" i="3"/>
  <c r="P751" i="3"/>
  <c r="U751" i="3"/>
  <c r="M752" i="3"/>
  <c r="N752" i="3"/>
  <c r="O752" i="3"/>
  <c r="P752" i="3"/>
  <c r="U752" i="3"/>
  <c r="M753" i="3"/>
  <c r="N753" i="3"/>
  <c r="O753" i="3"/>
  <c r="P753" i="3"/>
  <c r="U753" i="3"/>
  <c r="M754" i="3"/>
  <c r="N754" i="3"/>
  <c r="O754" i="3"/>
  <c r="P754" i="3"/>
  <c r="U754" i="3"/>
  <c r="M755" i="3"/>
  <c r="N755" i="3"/>
  <c r="O755" i="3"/>
  <c r="P755" i="3"/>
  <c r="U755" i="3"/>
  <c r="M756" i="3"/>
  <c r="N756" i="3"/>
  <c r="O756" i="3"/>
  <c r="P756" i="3"/>
  <c r="U756" i="3"/>
  <c r="M757" i="3"/>
  <c r="N757" i="3"/>
  <c r="O757" i="3"/>
  <c r="P757" i="3"/>
  <c r="U757" i="3"/>
  <c r="M758" i="3"/>
  <c r="N758" i="3"/>
  <c r="O758" i="3"/>
  <c r="P758" i="3"/>
  <c r="U758" i="3"/>
  <c r="M759" i="3"/>
  <c r="N759" i="3"/>
  <c r="O759" i="3"/>
  <c r="P759" i="3"/>
  <c r="U759" i="3"/>
  <c r="M760" i="3"/>
  <c r="N760" i="3"/>
  <c r="O760" i="3"/>
  <c r="P760" i="3"/>
  <c r="U760" i="3"/>
  <c r="M761" i="3"/>
  <c r="N761" i="3"/>
  <c r="O761" i="3"/>
  <c r="P761" i="3"/>
  <c r="U761" i="3"/>
  <c r="M762" i="3"/>
  <c r="N762" i="3"/>
  <c r="O762" i="3"/>
  <c r="P762" i="3"/>
  <c r="U762" i="3"/>
  <c r="M763" i="3"/>
  <c r="N763" i="3"/>
  <c r="O763" i="3"/>
  <c r="P763" i="3"/>
  <c r="U763" i="3"/>
  <c r="M764" i="3"/>
  <c r="N764" i="3"/>
  <c r="O764" i="3"/>
  <c r="P764" i="3"/>
  <c r="U764" i="3"/>
  <c r="M765" i="3"/>
  <c r="N765" i="3"/>
  <c r="O765" i="3"/>
  <c r="P765" i="3"/>
  <c r="U765" i="3"/>
  <c r="M766" i="3"/>
  <c r="N766" i="3"/>
  <c r="O766" i="3"/>
  <c r="P766" i="3"/>
  <c r="U766" i="3"/>
  <c r="M767" i="3"/>
  <c r="N767" i="3"/>
  <c r="O767" i="3"/>
  <c r="P767" i="3"/>
  <c r="U767" i="3"/>
  <c r="M768" i="3"/>
  <c r="N768" i="3"/>
  <c r="O768" i="3"/>
  <c r="P768" i="3"/>
  <c r="U768" i="3"/>
  <c r="M769" i="3"/>
  <c r="N769" i="3"/>
  <c r="O769" i="3"/>
  <c r="P769" i="3"/>
  <c r="U769" i="3"/>
  <c r="M770" i="3"/>
  <c r="N770" i="3"/>
  <c r="O770" i="3"/>
  <c r="P770" i="3"/>
  <c r="U770" i="3"/>
  <c r="M771" i="3"/>
  <c r="N771" i="3"/>
  <c r="O771" i="3"/>
  <c r="P771" i="3"/>
  <c r="U771" i="3"/>
  <c r="M772" i="3"/>
  <c r="N772" i="3"/>
  <c r="O772" i="3"/>
  <c r="P772" i="3"/>
  <c r="U772" i="3"/>
  <c r="M773" i="3"/>
  <c r="N773" i="3"/>
  <c r="O773" i="3"/>
  <c r="P773" i="3"/>
  <c r="U773" i="3"/>
  <c r="M774" i="3"/>
  <c r="N774" i="3"/>
  <c r="O774" i="3"/>
  <c r="P774" i="3"/>
  <c r="U774" i="3"/>
  <c r="M775" i="3"/>
  <c r="N775" i="3"/>
  <c r="O775" i="3"/>
  <c r="P775" i="3"/>
  <c r="U775" i="3"/>
  <c r="M776" i="3"/>
  <c r="N776" i="3"/>
  <c r="O776" i="3"/>
  <c r="P776" i="3"/>
  <c r="U776" i="3"/>
  <c r="M777" i="3"/>
  <c r="N777" i="3"/>
  <c r="O777" i="3"/>
  <c r="P777" i="3"/>
  <c r="U777" i="3"/>
  <c r="M778" i="3"/>
  <c r="N778" i="3"/>
  <c r="O778" i="3"/>
  <c r="P778" i="3"/>
  <c r="U778" i="3"/>
  <c r="M779" i="3"/>
  <c r="N779" i="3"/>
  <c r="O779" i="3"/>
  <c r="P779" i="3"/>
  <c r="U779" i="3"/>
  <c r="M780" i="3"/>
  <c r="N780" i="3"/>
  <c r="O780" i="3"/>
  <c r="P780" i="3"/>
  <c r="U780" i="3"/>
  <c r="M781" i="3"/>
  <c r="N781" i="3"/>
  <c r="O781" i="3"/>
  <c r="P781" i="3"/>
  <c r="U781" i="3"/>
  <c r="M782" i="3"/>
  <c r="N782" i="3"/>
  <c r="O782" i="3"/>
  <c r="P782" i="3"/>
  <c r="U782" i="3"/>
  <c r="M783" i="3"/>
  <c r="N783" i="3"/>
  <c r="O783" i="3"/>
  <c r="P783" i="3"/>
  <c r="U783" i="3"/>
  <c r="M784" i="3"/>
  <c r="N784" i="3"/>
  <c r="O784" i="3"/>
  <c r="P784" i="3"/>
  <c r="U784" i="3"/>
  <c r="M785" i="3"/>
  <c r="N785" i="3"/>
  <c r="O785" i="3"/>
  <c r="P785" i="3"/>
  <c r="U785" i="3"/>
  <c r="M786" i="3"/>
  <c r="N786" i="3"/>
  <c r="O786" i="3"/>
  <c r="P786" i="3"/>
  <c r="U786" i="3"/>
  <c r="M787" i="3"/>
  <c r="N787" i="3"/>
  <c r="O787" i="3"/>
  <c r="P787" i="3"/>
  <c r="U787" i="3"/>
  <c r="M788" i="3"/>
  <c r="N788" i="3"/>
  <c r="O788" i="3"/>
  <c r="P788" i="3"/>
  <c r="U788" i="3"/>
  <c r="M789" i="3"/>
  <c r="N789" i="3"/>
  <c r="O789" i="3"/>
  <c r="P789" i="3"/>
  <c r="U789" i="3"/>
  <c r="M790" i="3"/>
  <c r="N790" i="3"/>
  <c r="O790" i="3"/>
  <c r="P790" i="3"/>
  <c r="U790" i="3"/>
  <c r="M791" i="3"/>
  <c r="N791" i="3"/>
  <c r="O791" i="3"/>
  <c r="P791" i="3"/>
  <c r="U791" i="3"/>
  <c r="M792" i="3"/>
  <c r="N792" i="3"/>
  <c r="O792" i="3"/>
  <c r="P792" i="3"/>
  <c r="U792" i="3"/>
  <c r="M793" i="3"/>
  <c r="N793" i="3"/>
  <c r="O793" i="3"/>
  <c r="P793" i="3"/>
  <c r="U793" i="3"/>
  <c r="M794" i="3"/>
  <c r="N794" i="3"/>
  <c r="O794" i="3"/>
  <c r="P794" i="3"/>
  <c r="U794" i="3"/>
  <c r="M795" i="3"/>
  <c r="N795" i="3"/>
  <c r="O795" i="3"/>
  <c r="P795" i="3"/>
  <c r="U795" i="3"/>
  <c r="M796" i="3"/>
  <c r="N796" i="3"/>
  <c r="O796" i="3"/>
  <c r="P796" i="3"/>
  <c r="U796" i="3"/>
  <c r="M797" i="3"/>
  <c r="N797" i="3"/>
  <c r="O797" i="3"/>
  <c r="P797" i="3"/>
  <c r="U797" i="3"/>
  <c r="M798" i="3"/>
  <c r="N798" i="3"/>
  <c r="O798" i="3"/>
  <c r="P798" i="3"/>
  <c r="U798" i="3"/>
  <c r="M799" i="3"/>
  <c r="N799" i="3"/>
  <c r="O799" i="3"/>
  <c r="P799" i="3"/>
  <c r="U799" i="3"/>
  <c r="M800" i="3"/>
  <c r="N800" i="3"/>
  <c r="O800" i="3"/>
  <c r="P800" i="3"/>
  <c r="U800" i="3"/>
  <c r="M801" i="3"/>
  <c r="N801" i="3"/>
  <c r="O801" i="3"/>
  <c r="P801" i="3"/>
  <c r="U801" i="3"/>
  <c r="M802" i="3"/>
  <c r="N802" i="3"/>
  <c r="O802" i="3"/>
  <c r="P802" i="3"/>
  <c r="U802" i="3"/>
  <c r="M803" i="3"/>
  <c r="N803" i="3"/>
  <c r="O803" i="3"/>
  <c r="P803" i="3"/>
  <c r="U803" i="3"/>
  <c r="M804" i="3"/>
  <c r="N804" i="3"/>
  <c r="O804" i="3"/>
  <c r="P804" i="3"/>
  <c r="U804" i="3"/>
  <c r="M805" i="3"/>
  <c r="N805" i="3"/>
  <c r="O805" i="3"/>
  <c r="P805" i="3"/>
  <c r="U805" i="3"/>
  <c r="M806" i="3"/>
  <c r="N806" i="3"/>
  <c r="O806" i="3"/>
  <c r="P806" i="3"/>
  <c r="U806" i="3"/>
  <c r="M807" i="3"/>
  <c r="N807" i="3"/>
  <c r="O807" i="3"/>
  <c r="P807" i="3"/>
  <c r="U807" i="3"/>
  <c r="M808" i="3"/>
  <c r="N808" i="3"/>
  <c r="O808" i="3"/>
  <c r="P808" i="3"/>
  <c r="U808" i="3"/>
  <c r="M809" i="3"/>
  <c r="N809" i="3"/>
  <c r="O809" i="3"/>
  <c r="P809" i="3"/>
  <c r="U809" i="3"/>
  <c r="M810" i="3"/>
  <c r="N810" i="3"/>
  <c r="O810" i="3"/>
  <c r="P810" i="3"/>
  <c r="U810" i="3"/>
  <c r="M811" i="3"/>
  <c r="N811" i="3"/>
  <c r="O811" i="3"/>
  <c r="P811" i="3"/>
  <c r="U811" i="3"/>
  <c r="M812" i="3"/>
  <c r="N812" i="3"/>
  <c r="O812" i="3"/>
  <c r="P812" i="3"/>
  <c r="U812" i="3"/>
  <c r="M813" i="3"/>
  <c r="N813" i="3"/>
  <c r="O813" i="3"/>
  <c r="P813" i="3"/>
  <c r="U813" i="3"/>
  <c r="M814" i="3"/>
  <c r="N814" i="3"/>
  <c r="O814" i="3"/>
  <c r="P814" i="3"/>
  <c r="U814" i="3"/>
  <c r="M815" i="3"/>
  <c r="N815" i="3"/>
  <c r="O815" i="3"/>
  <c r="P815" i="3"/>
  <c r="U815" i="3"/>
  <c r="M816" i="3"/>
  <c r="N816" i="3"/>
  <c r="O816" i="3"/>
  <c r="P816" i="3"/>
  <c r="U816" i="3"/>
  <c r="M817" i="3"/>
  <c r="N817" i="3"/>
  <c r="O817" i="3"/>
  <c r="P817" i="3"/>
  <c r="U817" i="3"/>
  <c r="M818" i="3"/>
  <c r="N818" i="3"/>
  <c r="O818" i="3"/>
  <c r="P818" i="3"/>
  <c r="U818" i="3"/>
  <c r="M819" i="3"/>
  <c r="N819" i="3"/>
  <c r="O819" i="3"/>
  <c r="P819" i="3"/>
  <c r="U819" i="3"/>
  <c r="M820" i="3"/>
  <c r="N820" i="3"/>
  <c r="O820" i="3"/>
  <c r="P820" i="3"/>
  <c r="U820" i="3"/>
  <c r="M821" i="3"/>
  <c r="N821" i="3"/>
  <c r="O821" i="3"/>
  <c r="P821" i="3"/>
  <c r="U821" i="3"/>
  <c r="M822" i="3"/>
  <c r="N822" i="3"/>
  <c r="O822" i="3"/>
  <c r="P822" i="3"/>
  <c r="U822" i="3"/>
  <c r="M823" i="3"/>
  <c r="N823" i="3"/>
  <c r="O823" i="3"/>
  <c r="P823" i="3"/>
  <c r="U823" i="3"/>
  <c r="M824" i="3"/>
  <c r="N824" i="3"/>
  <c r="O824" i="3"/>
  <c r="P824" i="3"/>
  <c r="U824" i="3"/>
  <c r="M825" i="3"/>
  <c r="N825" i="3"/>
  <c r="O825" i="3"/>
  <c r="P825" i="3"/>
  <c r="U825" i="3"/>
  <c r="M826" i="3"/>
  <c r="N826" i="3"/>
  <c r="O826" i="3"/>
  <c r="P826" i="3"/>
  <c r="U826" i="3"/>
  <c r="M827" i="3"/>
  <c r="N827" i="3"/>
  <c r="O827" i="3"/>
  <c r="P827" i="3"/>
  <c r="U827" i="3"/>
  <c r="M828" i="3"/>
  <c r="N828" i="3"/>
  <c r="O828" i="3"/>
  <c r="P828" i="3"/>
  <c r="U828" i="3"/>
  <c r="M829" i="3"/>
  <c r="N829" i="3"/>
  <c r="O829" i="3"/>
  <c r="P829" i="3"/>
  <c r="U829" i="3"/>
  <c r="M830" i="3"/>
  <c r="N830" i="3"/>
  <c r="O830" i="3"/>
  <c r="P830" i="3"/>
  <c r="U830" i="3"/>
  <c r="M831" i="3"/>
  <c r="N831" i="3"/>
  <c r="O831" i="3"/>
  <c r="P831" i="3"/>
  <c r="U831" i="3"/>
  <c r="M832" i="3"/>
  <c r="N832" i="3"/>
  <c r="O832" i="3"/>
  <c r="P832" i="3"/>
  <c r="U832" i="3"/>
  <c r="M833" i="3"/>
  <c r="N833" i="3"/>
  <c r="O833" i="3"/>
  <c r="P833" i="3"/>
  <c r="U833" i="3"/>
  <c r="M834" i="3"/>
  <c r="N834" i="3"/>
  <c r="O834" i="3"/>
  <c r="P834" i="3"/>
  <c r="U834" i="3"/>
  <c r="M835" i="3"/>
  <c r="N835" i="3"/>
  <c r="O835" i="3"/>
  <c r="P835" i="3"/>
  <c r="U835" i="3"/>
  <c r="M836" i="3"/>
  <c r="N836" i="3"/>
  <c r="O836" i="3"/>
  <c r="P836" i="3"/>
  <c r="U836" i="3"/>
  <c r="M837" i="3"/>
  <c r="N837" i="3"/>
  <c r="O837" i="3"/>
  <c r="P837" i="3"/>
  <c r="U837" i="3"/>
  <c r="M838" i="3"/>
  <c r="N838" i="3"/>
  <c r="O838" i="3"/>
  <c r="P838" i="3"/>
  <c r="U838" i="3"/>
  <c r="M839" i="3"/>
  <c r="N839" i="3"/>
  <c r="O839" i="3"/>
  <c r="P839" i="3"/>
  <c r="U839" i="3"/>
  <c r="M840" i="3"/>
  <c r="N840" i="3"/>
  <c r="O840" i="3"/>
  <c r="P840" i="3"/>
  <c r="U840" i="3"/>
  <c r="M841" i="3"/>
  <c r="N841" i="3"/>
  <c r="O841" i="3"/>
  <c r="P841" i="3"/>
  <c r="U841" i="3"/>
  <c r="M842" i="3"/>
  <c r="N842" i="3"/>
  <c r="O842" i="3"/>
  <c r="P842" i="3"/>
  <c r="U842" i="3"/>
  <c r="M843" i="3"/>
  <c r="N843" i="3"/>
  <c r="O843" i="3"/>
  <c r="P843" i="3"/>
  <c r="U843" i="3"/>
  <c r="M844" i="3"/>
  <c r="N844" i="3"/>
  <c r="O844" i="3"/>
  <c r="P844" i="3"/>
  <c r="U844" i="3"/>
  <c r="M845" i="3"/>
  <c r="N845" i="3"/>
  <c r="O845" i="3"/>
  <c r="P845" i="3"/>
  <c r="U845" i="3"/>
  <c r="M846" i="3"/>
  <c r="N846" i="3"/>
  <c r="O846" i="3"/>
  <c r="P846" i="3"/>
  <c r="U846" i="3"/>
  <c r="M847" i="3"/>
  <c r="N847" i="3"/>
  <c r="O847" i="3"/>
  <c r="P847" i="3"/>
  <c r="U847" i="3"/>
  <c r="M848" i="3"/>
  <c r="N848" i="3"/>
  <c r="O848" i="3"/>
  <c r="P848" i="3"/>
  <c r="U848" i="3"/>
  <c r="M849" i="3"/>
  <c r="N849" i="3"/>
  <c r="O849" i="3"/>
  <c r="P849" i="3"/>
  <c r="U849" i="3"/>
  <c r="M850" i="3"/>
  <c r="N850" i="3"/>
  <c r="O850" i="3"/>
  <c r="P850" i="3"/>
  <c r="U850" i="3"/>
  <c r="M851" i="3"/>
  <c r="N851" i="3"/>
  <c r="O851" i="3"/>
  <c r="P851" i="3"/>
  <c r="U851" i="3"/>
  <c r="M852" i="3"/>
  <c r="N852" i="3"/>
  <c r="O852" i="3"/>
  <c r="P852" i="3"/>
  <c r="U852" i="3"/>
  <c r="M853" i="3"/>
  <c r="N853" i="3"/>
  <c r="O853" i="3"/>
  <c r="P853" i="3"/>
  <c r="U853" i="3"/>
  <c r="M854" i="3"/>
  <c r="N854" i="3"/>
  <c r="O854" i="3"/>
  <c r="P854" i="3"/>
  <c r="U854" i="3"/>
  <c r="M855" i="3"/>
  <c r="N855" i="3"/>
  <c r="O855" i="3"/>
  <c r="P855" i="3"/>
  <c r="U855" i="3"/>
  <c r="M856" i="3"/>
  <c r="N856" i="3"/>
  <c r="O856" i="3"/>
  <c r="P856" i="3"/>
  <c r="U856" i="3"/>
  <c r="M857" i="3"/>
  <c r="N857" i="3"/>
  <c r="O857" i="3"/>
  <c r="P857" i="3"/>
  <c r="U857" i="3"/>
  <c r="M858" i="3"/>
  <c r="N858" i="3"/>
  <c r="O858" i="3"/>
  <c r="P858" i="3"/>
  <c r="U858" i="3"/>
  <c r="M859" i="3"/>
  <c r="N859" i="3"/>
  <c r="O859" i="3"/>
  <c r="P859" i="3"/>
  <c r="U859" i="3"/>
  <c r="M860" i="3"/>
  <c r="N860" i="3"/>
  <c r="O860" i="3"/>
  <c r="P860" i="3"/>
  <c r="U860" i="3"/>
  <c r="M861" i="3"/>
  <c r="N861" i="3"/>
  <c r="O861" i="3"/>
  <c r="P861" i="3"/>
  <c r="U861" i="3"/>
  <c r="M862" i="3"/>
  <c r="N862" i="3"/>
  <c r="O862" i="3"/>
  <c r="P862" i="3"/>
  <c r="U862" i="3"/>
  <c r="M863" i="3"/>
  <c r="N863" i="3"/>
  <c r="O863" i="3"/>
  <c r="P863" i="3"/>
  <c r="U863" i="3"/>
  <c r="M864" i="3"/>
  <c r="N864" i="3"/>
  <c r="O864" i="3"/>
  <c r="P864" i="3"/>
  <c r="U864" i="3"/>
  <c r="M865" i="3"/>
  <c r="N865" i="3"/>
  <c r="O865" i="3"/>
  <c r="P865" i="3"/>
  <c r="U865" i="3"/>
  <c r="M866" i="3"/>
  <c r="N866" i="3"/>
  <c r="O866" i="3"/>
  <c r="P866" i="3"/>
  <c r="U866" i="3"/>
  <c r="M867" i="3"/>
  <c r="N867" i="3"/>
  <c r="O867" i="3"/>
  <c r="P867" i="3"/>
  <c r="U867" i="3"/>
  <c r="M868" i="3"/>
  <c r="N868" i="3"/>
  <c r="O868" i="3"/>
  <c r="P868" i="3"/>
  <c r="U868" i="3"/>
  <c r="M869" i="3"/>
  <c r="N869" i="3"/>
  <c r="O869" i="3"/>
  <c r="P869" i="3"/>
  <c r="U869" i="3"/>
  <c r="M870" i="3"/>
  <c r="N870" i="3"/>
  <c r="O870" i="3"/>
  <c r="P870" i="3"/>
  <c r="U870" i="3"/>
  <c r="M871" i="3"/>
  <c r="N871" i="3"/>
  <c r="O871" i="3"/>
  <c r="P871" i="3"/>
  <c r="U871" i="3"/>
  <c r="M872" i="3"/>
  <c r="N872" i="3"/>
  <c r="O872" i="3"/>
  <c r="P872" i="3"/>
  <c r="U872" i="3"/>
  <c r="M873" i="3"/>
  <c r="N873" i="3"/>
  <c r="O873" i="3"/>
  <c r="P873" i="3"/>
  <c r="U873" i="3"/>
  <c r="M874" i="3"/>
  <c r="N874" i="3"/>
  <c r="O874" i="3"/>
  <c r="P874" i="3"/>
  <c r="U874" i="3"/>
  <c r="M875" i="3"/>
  <c r="N875" i="3"/>
  <c r="O875" i="3"/>
  <c r="P875" i="3"/>
  <c r="U875" i="3"/>
  <c r="M876" i="3"/>
  <c r="N876" i="3"/>
  <c r="O876" i="3"/>
  <c r="P876" i="3"/>
  <c r="U876" i="3"/>
  <c r="M877" i="3"/>
  <c r="N877" i="3"/>
  <c r="O877" i="3"/>
  <c r="P877" i="3"/>
  <c r="U877" i="3"/>
  <c r="M878" i="3"/>
  <c r="N878" i="3"/>
  <c r="O878" i="3"/>
  <c r="P878" i="3"/>
  <c r="U878" i="3"/>
  <c r="M879" i="3"/>
  <c r="N879" i="3"/>
  <c r="O879" i="3"/>
  <c r="P879" i="3"/>
  <c r="U879" i="3"/>
  <c r="M880" i="3"/>
  <c r="N880" i="3"/>
  <c r="O880" i="3"/>
  <c r="P880" i="3"/>
  <c r="U880" i="3"/>
  <c r="M881" i="3"/>
  <c r="N881" i="3"/>
  <c r="O881" i="3"/>
  <c r="P881" i="3"/>
  <c r="U881" i="3"/>
  <c r="M882" i="3"/>
  <c r="N882" i="3"/>
  <c r="O882" i="3"/>
  <c r="P882" i="3"/>
  <c r="U882" i="3"/>
  <c r="M883" i="3"/>
  <c r="N883" i="3"/>
  <c r="O883" i="3"/>
  <c r="P883" i="3"/>
  <c r="U883" i="3"/>
  <c r="M884" i="3"/>
  <c r="N884" i="3"/>
  <c r="O884" i="3"/>
  <c r="P884" i="3"/>
  <c r="U884" i="3"/>
  <c r="M885" i="3"/>
  <c r="N885" i="3"/>
  <c r="O885" i="3"/>
  <c r="P885" i="3"/>
  <c r="U885" i="3"/>
  <c r="M886" i="3"/>
  <c r="N886" i="3"/>
  <c r="O886" i="3"/>
  <c r="P886" i="3"/>
  <c r="U886" i="3"/>
  <c r="M887" i="3"/>
  <c r="N887" i="3"/>
  <c r="O887" i="3"/>
  <c r="P887" i="3"/>
  <c r="U887" i="3"/>
  <c r="M888" i="3"/>
  <c r="N888" i="3"/>
  <c r="O888" i="3"/>
  <c r="P888" i="3"/>
  <c r="U888" i="3"/>
  <c r="M889" i="3"/>
  <c r="N889" i="3"/>
  <c r="O889" i="3"/>
  <c r="P889" i="3"/>
  <c r="U889" i="3"/>
  <c r="M890" i="3"/>
  <c r="N890" i="3"/>
  <c r="O890" i="3"/>
  <c r="P890" i="3"/>
  <c r="U890" i="3"/>
  <c r="M891" i="3"/>
  <c r="N891" i="3"/>
  <c r="O891" i="3"/>
  <c r="P891" i="3"/>
  <c r="U891" i="3"/>
  <c r="M892" i="3"/>
  <c r="N892" i="3"/>
  <c r="O892" i="3"/>
  <c r="P892" i="3"/>
  <c r="U892" i="3"/>
  <c r="M893" i="3"/>
  <c r="N893" i="3"/>
  <c r="O893" i="3"/>
  <c r="P893" i="3"/>
  <c r="U893" i="3"/>
  <c r="M894" i="3"/>
  <c r="N894" i="3"/>
  <c r="O894" i="3"/>
  <c r="P894" i="3"/>
  <c r="U894" i="3"/>
  <c r="M895" i="3"/>
  <c r="N895" i="3"/>
  <c r="O895" i="3"/>
  <c r="P895" i="3"/>
  <c r="U895" i="3"/>
  <c r="M896" i="3"/>
  <c r="N896" i="3"/>
  <c r="O896" i="3"/>
  <c r="P896" i="3"/>
  <c r="U896" i="3"/>
  <c r="M897" i="3"/>
  <c r="N897" i="3"/>
  <c r="O897" i="3"/>
  <c r="P897" i="3"/>
  <c r="U897" i="3"/>
  <c r="M898" i="3"/>
  <c r="N898" i="3"/>
  <c r="O898" i="3"/>
  <c r="P898" i="3"/>
  <c r="U898" i="3"/>
  <c r="M899" i="3"/>
  <c r="N899" i="3"/>
  <c r="O899" i="3"/>
  <c r="P899" i="3"/>
  <c r="U899" i="3"/>
  <c r="M900" i="3"/>
  <c r="N900" i="3"/>
  <c r="O900" i="3"/>
  <c r="P900" i="3"/>
  <c r="U900" i="3"/>
  <c r="M901" i="3"/>
  <c r="N901" i="3"/>
  <c r="O901" i="3"/>
  <c r="P901" i="3"/>
  <c r="U901" i="3"/>
  <c r="M902" i="3"/>
  <c r="N902" i="3"/>
  <c r="O902" i="3"/>
  <c r="P902" i="3"/>
  <c r="U902" i="3"/>
  <c r="M903" i="3"/>
  <c r="N903" i="3"/>
  <c r="O903" i="3"/>
  <c r="P903" i="3"/>
  <c r="U903" i="3"/>
  <c r="M904" i="3"/>
  <c r="N904" i="3"/>
  <c r="O904" i="3"/>
  <c r="P904" i="3"/>
  <c r="U904" i="3"/>
  <c r="M905" i="3"/>
  <c r="N905" i="3"/>
  <c r="O905" i="3"/>
  <c r="P905" i="3"/>
  <c r="U905" i="3"/>
  <c r="M906" i="3"/>
  <c r="N906" i="3"/>
  <c r="O906" i="3"/>
  <c r="P906" i="3"/>
  <c r="U906" i="3"/>
  <c r="M907" i="3"/>
  <c r="N907" i="3"/>
  <c r="O907" i="3"/>
  <c r="P907" i="3"/>
  <c r="U907" i="3"/>
  <c r="M908" i="3"/>
  <c r="N908" i="3"/>
  <c r="O908" i="3"/>
  <c r="P908" i="3"/>
  <c r="U908" i="3"/>
  <c r="M909" i="3"/>
  <c r="N909" i="3"/>
  <c r="O909" i="3"/>
  <c r="P909" i="3"/>
  <c r="U909" i="3"/>
  <c r="M910" i="3"/>
  <c r="N910" i="3"/>
  <c r="O910" i="3"/>
  <c r="P910" i="3"/>
  <c r="U910" i="3"/>
  <c r="M911" i="3"/>
  <c r="N911" i="3"/>
  <c r="O911" i="3"/>
  <c r="P911" i="3"/>
  <c r="U911" i="3"/>
  <c r="M912" i="3"/>
  <c r="N912" i="3"/>
  <c r="O912" i="3"/>
  <c r="P912" i="3"/>
  <c r="U912" i="3"/>
  <c r="M913" i="3"/>
  <c r="N913" i="3"/>
  <c r="O913" i="3"/>
  <c r="P913" i="3"/>
  <c r="U913" i="3"/>
  <c r="M914" i="3"/>
  <c r="N914" i="3"/>
  <c r="O914" i="3"/>
  <c r="P914" i="3"/>
  <c r="U914" i="3"/>
  <c r="M915" i="3"/>
  <c r="N915" i="3"/>
  <c r="O915" i="3"/>
  <c r="P915" i="3"/>
  <c r="U915" i="3"/>
  <c r="M916" i="3"/>
  <c r="N916" i="3"/>
  <c r="O916" i="3"/>
  <c r="P916" i="3"/>
  <c r="U916" i="3"/>
  <c r="M917" i="3"/>
  <c r="N917" i="3"/>
  <c r="O917" i="3"/>
  <c r="P917" i="3"/>
  <c r="U917" i="3"/>
  <c r="M918" i="3"/>
  <c r="N918" i="3"/>
  <c r="O918" i="3"/>
  <c r="P918" i="3"/>
  <c r="U918" i="3"/>
  <c r="M919" i="3"/>
  <c r="N919" i="3"/>
  <c r="O919" i="3"/>
  <c r="P919" i="3"/>
  <c r="U919" i="3"/>
  <c r="M920" i="3"/>
  <c r="N920" i="3"/>
  <c r="O920" i="3"/>
  <c r="P920" i="3"/>
  <c r="U920" i="3"/>
  <c r="M921" i="3"/>
  <c r="N921" i="3"/>
  <c r="O921" i="3"/>
  <c r="P921" i="3"/>
  <c r="U921" i="3"/>
  <c r="M922" i="3"/>
  <c r="N922" i="3"/>
  <c r="O922" i="3"/>
  <c r="P922" i="3"/>
  <c r="U922" i="3"/>
  <c r="M923" i="3"/>
  <c r="N923" i="3"/>
  <c r="O923" i="3"/>
  <c r="P923" i="3"/>
  <c r="U923" i="3"/>
  <c r="M924" i="3"/>
  <c r="N924" i="3"/>
  <c r="O924" i="3"/>
  <c r="P924" i="3"/>
  <c r="U924" i="3"/>
  <c r="M925" i="3"/>
  <c r="N925" i="3"/>
  <c r="O925" i="3"/>
  <c r="P925" i="3"/>
  <c r="U925" i="3"/>
  <c r="M926" i="3"/>
  <c r="N926" i="3"/>
  <c r="O926" i="3"/>
  <c r="P926" i="3"/>
  <c r="U926" i="3"/>
  <c r="M927" i="3"/>
  <c r="N927" i="3"/>
  <c r="O927" i="3"/>
  <c r="P927" i="3"/>
  <c r="U927" i="3"/>
  <c r="M928" i="3"/>
  <c r="N928" i="3"/>
  <c r="O928" i="3"/>
  <c r="P928" i="3"/>
  <c r="U928" i="3"/>
  <c r="M929" i="3"/>
  <c r="N929" i="3"/>
  <c r="O929" i="3"/>
  <c r="P929" i="3"/>
  <c r="U929" i="3"/>
  <c r="M930" i="3"/>
  <c r="N930" i="3"/>
  <c r="O930" i="3"/>
  <c r="P930" i="3"/>
  <c r="U930" i="3"/>
  <c r="M931" i="3"/>
  <c r="N931" i="3"/>
  <c r="O931" i="3"/>
  <c r="P931" i="3"/>
  <c r="U931" i="3"/>
  <c r="M932" i="3"/>
  <c r="N932" i="3"/>
  <c r="O932" i="3"/>
  <c r="P932" i="3"/>
  <c r="U932" i="3"/>
  <c r="M933" i="3"/>
  <c r="N933" i="3"/>
  <c r="O933" i="3"/>
  <c r="P933" i="3"/>
  <c r="U933" i="3"/>
  <c r="M934" i="3"/>
  <c r="N934" i="3"/>
  <c r="O934" i="3"/>
  <c r="P934" i="3"/>
  <c r="U934" i="3"/>
  <c r="M935" i="3"/>
  <c r="N935" i="3"/>
  <c r="O935" i="3"/>
  <c r="P935" i="3"/>
  <c r="U935" i="3"/>
  <c r="M936" i="3"/>
  <c r="N936" i="3"/>
  <c r="O936" i="3"/>
  <c r="P936" i="3"/>
  <c r="U936" i="3"/>
  <c r="M937" i="3"/>
  <c r="N937" i="3"/>
  <c r="O937" i="3"/>
  <c r="P937" i="3"/>
  <c r="U937" i="3"/>
  <c r="M938" i="3"/>
  <c r="N938" i="3"/>
  <c r="O938" i="3"/>
  <c r="P938" i="3"/>
  <c r="U938" i="3"/>
  <c r="M939" i="3"/>
  <c r="N939" i="3"/>
  <c r="O939" i="3"/>
  <c r="P939" i="3"/>
  <c r="U939" i="3"/>
  <c r="M940" i="3"/>
  <c r="N940" i="3"/>
  <c r="O940" i="3"/>
  <c r="P940" i="3"/>
  <c r="U940" i="3"/>
  <c r="M941" i="3"/>
  <c r="N941" i="3"/>
  <c r="O941" i="3"/>
  <c r="P941" i="3"/>
  <c r="U941" i="3"/>
  <c r="M942" i="3"/>
  <c r="N942" i="3"/>
  <c r="O942" i="3"/>
  <c r="P942" i="3"/>
  <c r="U942" i="3"/>
  <c r="M943" i="3"/>
  <c r="N943" i="3"/>
  <c r="O943" i="3"/>
  <c r="P943" i="3"/>
  <c r="U943" i="3"/>
  <c r="M944" i="3"/>
  <c r="N944" i="3"/>
  <c r="O944" i="3"/>
  <c r="P944" i="3"/>
  <c r="U944" i="3"/>
  <c r="M945" i="3"/>
  <c r="N945" i="3"/>
  <c r="O945" i="3"/>
  <c r="P945" i="3"/>
  <c r="U945" i="3"/>
  <c r="M946" i="3"/>
  <c r="N946" i="3"/>
  <c r="O946" i="3"/>
  <c r="P946" i="3"/>
  <c r="U946" i="3"/>
  <c r="M947" i="3"/>
  <c r="N947" i="3"/>
  <c r="O947" i="3"/>
  <c r="P947" i="3"/>
  <c r="U947" i="3"/>
  <c r="M948" i="3"/>
  <c r="N948" i="3"/>
  <c r="O948" i="3"/>
  <c r="P948" i="3"/>
  <c r="U948" i="3"/>
  <c r="M949" i="3"/>
  <c r="N949" i="3"/>
  <c r="O949" i="3"/>
  <c r="P949" i="3"/>
  <c r="U949" i="3"/>
  <c r="M950" i="3"/>
  <c r="N950" i="3"/>
  <c r="O950" i="3"/>
  <c r="P950" i="3"/>
  <c r="U950" i="3"/>
  <c r="M951" i="3"/>
  <c r="N951" i="3"/>
  <c r="O951" i="3"/>
  <c r="P951" i="3"/>
  <c r="U951" i="3"/>
  <c r="M952" i="3"/>
  <c r="N952" i="3"/>
  <c r="O952" i="3"/>
  <c r="P952" i="3"/>
  <c r="U952" i="3"/>
  <c r="M953" i="3"/>
  <c r="N953" i="3"/>
  <c r="O953" i="3"/>
  <c r="P953" i="3"/>
  <c r="U953" i="3"/>
  <c r="M954" i="3"/>
  <c r="N954" i="3"/>
  <c r="O954" i="3"/>
  <c r="P954" i="3"/>
  <c r="U954" i="3"/>
  <c r="M955" i="3"/>
  <c r="N955" i="3"/>
  <c r="O955" i="3"/>
  <c r="P955" i="3"/>
  <c r="U955" i="3"/>
  <c r="M956" i="3"/>
  <c r="N956" i="3"/>
  <c r="O956" i="3"/>
  <c r="P956" i="3"/>
  <c r="U956" i="3"/>
  <c r="M957" i="3"/>
  <c r="N957" i="3"/>
  <c r="O957" i="3"/>
  <c r="P957" i="3"/>
  <c r="U957" i="3"/>
  <c r="M958" i="3"/>
  <c r="N958" i="3"/>
  <c r="O958" i="3"/>
  <c r="P958" i="3"/>
  <c r="U958" i="3"/>
  <c r="M959" i="3"/>
  <c r="N959" i="3"/>
  <c r="O959" i="3"/>
  <c r="P959" i="3"/>
  <c r="U959" i="3"/>
  <c r="M960" i="3"/>
  <c r="N960" i="3"/>
  <c r="O960" i="3"/>
  <c r="P960" i="3"/>
  <c r="U960" i="3"/>
  <c r="M961" i="3"/>
  <c r="N961" i="3"/>
  <c r="O961" i="3"/>
  <c r="P961" i="3"/>
  <c r="U961" i="3"/>
  <c r="M962" i="3"/>
  <c r="N962" i="3"/>
  <c r="O962" i="3"/>
  <c r="P962" i="3"/>
  <c r="U962" i="3"/>
  <c r="M963" i="3"/>
  <c r="N963" i="3"/>
  <c r="O963" i="3"/>
  <c r="P963" i="3"/>
  <c r="U963" i="3"/>
  <c r="M964" i="3"/>
  <c r="N964" i="3"/>
  <c r="O964" i="3"/>
  <c r="P964" i="3"/>
  <c r="U964" i="3"/>
  <c r="M965" i="3"/>
  <c r="N965" i="3"/>
  <c r="O965" i="3"/>
  <c r="P965" i="3"/>
  <c r="U965" i="3"/>
  <c r="M966" i="3"/>
  <c r="N966" i="3"/>
  <c r="O966" i="3"/>
  <c r="P966" i="3"/>
  <c r="U966" i="3"/>
  <c r="M967" i="3"/>
  <c r="N967" i="3"/>
  <c r="O967" i="3"/>
  <c r="P967" i="3"/>
  <c r="U967" i="3"/>
  <c r="M968" i="3"/>
  <c r="N968" i="3"/>
  <c r="O968" i="3"/>
  <c r="P968" i="3"/>
  <c r="U968" i="3"/>
  <c r="M969" i="3"/>
  <c r="N969" i="3"/>
  <c r="O969" i="3"/>
  <c r="P969" i="3"/>
  <c r="U969" i="3"/>
  <c r="M970" i="3"/>
  <c r="N970" i="3"/>
  <c r="O970" i="3"/>
  <c r="P970" i="3"/>
  <c r="U970" i="3"/>
  <c r="M971" i="3"/>
  <c r="N971" i="3"/>
  <c r="O971" i="3"/>
  <c r="P971" i="3"/>
  <c r="U971" i="3"/>
  <c r="M972" i="3"/>
  <c r="N972" i="3"/>
  <c r="O972" i="3"/>
  <c r="P972" i="3"/>
  <c r="U972" i="3"/>
  <c r="M973" i="3"/>
  <c r="N973" i="3"/>
  <c r="O973" i="3"/>
  <c r="P973" i="3"/>
  <c r="U973" i="3"/>
  <c r="M974" i="3"/>
  <c r="N974" i="3"/>
  <c r="O974" i="3"/>
  <c r="P974" i="3"/>
  <c r="U974" i="3"/>
  <c r="M975" i="3"/>
  <c r="N975" i="3"/>
  <c r="O975" i="3"/>
  <c r="P975" i="3"/>
  <c r="U975" i="3"/>
  <c r="M976" i="3"/>
  <c r="N976" i="3"/>
  <c r="O976" i="3"/>
  <c r="P976" i="3"/>
  <c r="U976" i="3"/>
  <c r="M977" i="3"/>
  <c r="N977" i="3"/>
  <c r="O977" i="3"/>
  <c r="P977" i="3"/>
  <c r="U977" i="3"/>
  <c r="M978" i="3"/>
  <c r="N978" i="3"/>
  <c r="O978" i="3"/>
  <c r="P978" i="3"/>
  <c r="U978" i="3"/>
  <c r="M979" i="3"/>
  <c r="N979" i="3"/>
  <c r="O979" i="3"/>
  <c r="P979" i="3"/>
  <c r="U979" i="3"/>
  <c r="M980" i="3"/>
  <c r="N980" i="3"/>
  <c r="O980" i="3"/>
  <c r="P980" i="3"/>
  <c r="U980" i="3"/>
  <c r="M981" i="3"/>
  <c r="N981" i="3"/>
  <c r="O981" i="3"/>
  <c r="P981" i="3"/>
  <c r="U981" i="3"/>
  <c r="M982" i="3"/>
  <c r="N982" i="3"/>
  <c r="O982" i="3"/>
  <c r="P982" i="3"/>
  <c r="U982" i="3"/>
  <c r="M983" i="3"/>
  <c r="N983" i="3"/>
  <c r="O983" i="3"/>
  <c r="P983" i="3"/>
  <c r="U983" i="3"/>
  <c r="M984" i="3"/>
  <c r="N984" i="3"/>
  <c r="O984" i="3"/>
  <c r="P984" i="3"/>
  <c r="U984" i="3"/>
  <c r="M985" i="3"/>
  <c r="N985" i="3"/>
  <c r="O985" i="3"/>
  <c r="P985" i="3"/>
  <c r="U985" i="3"/>
  <c r="M986" i="3"/>
  <c r="N986" i="3"/>
  <c r="O986" i="3"/>
  <c r="P986" i="3"/>
  <c r="U986" i="3"/>
  <c r="M987" i="3"/>
  <c r="N987" i="3"/>
  <c r="O987" i="3"/>
  <c r="P987" i="3"/>
  <c r="U987" i="3"/>
  <c r="M988" i="3"/>
  <c r="N988" i="3"/>
  <c r="O988" i="3"/>
  <c r="P988" i="3"/>
  <c r="U988" i="3"/>
  <c r="M989" i="3"/>
  <c r="N989" i="3"/>
  <c r="O989" i="3"/>
  <c r="P989" i="3"/>
  <c r="U989" i="3"/>
  <c r="M990" i="3"/>
  <c r="N990" i="3"/>
  <c r="O990" i="3"/>
  <c r="P990" i="3"/>
  <c r="U990" i="3"/>
  <c r="M991" i="3"/>
  <c r="N991" i="3"/>
  <c r="O991" i="3"/>
  <c r="P991" i="3"/>
  <c r="U991" i="3"/>
  <c r="M992" i="3"/>
  <c r="N992" i="3"/>
  <c r="O992" i="3"/>
  <c r="P992" i="3"/>
  <c r="U992" i="3"/>
  <c r="M993" i="3"/>
  <c r="N993" i="3"/>
  <c r="O993" i="3"/>
  <c r="P993" i="3"/>
  <c r="U993" i="3"/>
  <c r="M994" i="3"/>
  <c r="N994" i="3"/>
  <c r="O994" i="3"/>
  <c r="P994" i="3"/>
  <c r="U994" i="3"/>
  <c r="M995" i="3"/>
  <c r="N995" i="3"/>
  <c r="O995" i="3"/>
  <c r="P995" i="3"/>
  <c r="U995" i="3"/>
  <c r="M996" i="3"/>
  <c r="N996" i="3"/>
  <c r="O996" i="3"/>
  <c r="P996" i="3"/>
  <c r="U996" i="3"/>
  <c r="M997" i="3"/>
  <c r="N997" i="3"/>
  <c r="O997" i="3"/>
  <c r="P997" i="3"/>
  <c r="U997" i="3"/>
  <c r="M998" i="3"/>
  <c r="N998" i="3"/>
  <c r="O998" i="3"/>
  <c r="P998" i="3"/>
  <c r="U998" i="3"/>
  <c r="M999" i="3"/>
  <c r="N999" i="3"/>
  <c r="O999" i="3"/>
  <c r="P999" i="3"/>
  <c r="U999" i="3"/>
  <c r="M1000" i="3"/>
  <c r="N1000" i="3"/>
  <c r="O1000" i="3"/>
  <c r="P1000" i="3"/>
  <c r="U1000" i="3"/>
  <c r="M1001" i="3"/>
  <c r="N1001" i="3"/>
  <c r="O1001" i="3"/>
  <c r="P1001" i="3"/>
  <c r="U1001" i="3"/>
  <c r="M1002" i="3"/>
  <c r="N1002" i="3"/>
  <c r="O1002" i="3"/>
  <c r="P1002" i="3"/>
  <c r="U1002" i="3"/>
  <c r="M1003" i="3"/>
  <c r="N1003" i="3"/>
  <c r="O1003" i="3"/>
  <c r="P1003" i="3"/>
  <c r="U1003" i="3"/>
  <c r="M1004" i="3"/>
  <c r="N1004" i="3"/>
  <c r="O1004" i="3"/>
  <c r="P1004" i="3"/>
  <c r="U1004" i="3"/>
  <c r="M1005" i="3"/>
  <c r="N1005" i="3"/>
  <c r="O1005" i="3"/>
  <c r="P1005" i="3"/>
  <c r="U1005" i="3"/>
  <c r="M1006" i="3"/>
  <c r="N1006" i="3"/>
  <c r="O1006" i="3"/>
  <c r="P1006" i="3"/>
  <c r="U1006" i="3"/>
  <c r="M1007" i="3"/>
  <c r="N1007" i="3"/>
  <c r="O1007" i="3"/>
  <c r="P1007" i="3"/>
  <c r="U1007" i="3"/>
  <c r="M1008" i="3"/>
  <c r="N1008" i="3"/>
  <c r="O1008" i="3"/>
  <c r="P1008" i="3"/>
  <c r="U1008" i="3"/>
  <c r="M1009" i="3"/>
  <c r="N1009" i="3"/>
  <c r="O1009" i="3"/>
  <c r="P1009" i="3"/>
  <c r="U1009" i="3"/>
  <c r="M1010" i="3"/>
  <c r="N1010" i="3"/>
  <c r="O1010" i="3"/>
  <c r="P1010" i="3"/>
  <c r="U1010" i="3"/>
  <c r="M1011" i="3"/>
  <c r="N1011" i="3"/>
  <c r="O1011" i="3"/>
  <c r="P1011" i="3"/>
  <c r="U1011" i="3"/>
  <c r="M1012" i="3"/>
  <c r="N1012" i="3"/>
  <c r="O1012" i="3"/>
  <c r="P1012" i="3"/>
  <c r="U1012" i="3"/>
  <c r="M1013" i="3"/>
  <c r="N1013" i="3"/>
  <c r="O1013" i="3"/>
  <c r="P1013" i="3"/>
  <c r="U1013" i="3"/>
  <c r="M1014" i="3"/>
  <c r="N1014" i="3"/>
  <c r="O1014" i="3"/>
  <c r="P1014" i="3"/>
  <c r="U1014" i="3"/>
  <c r="M1015" i="3"/>
  <c r="N1015" i="3"/>
  <c r="O1015" i="3"/>
  <c r="P1015" i="3"/>
  <c r="U1015" i="3"/>
  <c r="M1016" i="3"/>
  <c r="N1016" i="3"/>
  <c r="O1016" i="3"/>
  <c r="P1016" i="3"/>
  <c r="U1016" i="3"/>
  <c r="M1017" i="3"/>
  <c r="N1017" i="3"/>
  <c r="O1017" i="3"/>
  <c r="P1017" i="3"/>
  <c r="U1017" i="3"/>
  <c r="M1018" i="3"/>
  <c r="N1018" i="3"/>
  <c r="O1018" i="3"/>
  <c r="P1018" i="3"/>
  <c r="U1018" i="3"/>
  <c r="M1019" i="3"/>
  <c r="N1019" i="3"/>
  <c r="O1019" i="3"/>
  <c r="P1019" i="3"/>
  <c r="U1019" i="3"/>
  <c r="M1020" i="3"/>
  <c r="N1020" i="3"/>
  <c r="O1020" i="3"/>
  <c r="P1020" i="3"/>
  <c r="U1020" i="3"/>
  <c r="M1021" i="3"/>
  <c r="N1021" i="3"/>
  <c r="O1021" i="3"/>
  <c r="P1021" i="3"/>
  <c r="U1021" i="3"/>
  <c r="M1022" i="3"/>
  <c r="N1022" i="3"/>
  <c r="O1022" i="3"/>
  <c r="P1022" i="3"/>
  <c r="U1022" i="3"/>
  <c r="M1023" i="3"/>
  <c r="N1023" i="3"/>
  <c r="O1023" i="3"/>
  <c r="P1023" i="3"/>
  <c r="U1023" i="3"/>
  <c r="M1024" i="3"/>
  <c r="N1024" i="3"/>
  <c r="O1024" i="3"/>
  <c r="P1024" i="3"/>
  <c r="U1024" i="3"/>
  <c r="M1025" i="3"/>
  <c r="N1025" i="3"/>
  <c r="O1025" i="3"/>
  <c r="P1025" i="3"/>
  <c r="U1025" i="3"/>
  <c r="M1026" i="3"/>
  <c r="N1026" i="3"/>
  <c r="O1026" i="3"/>
  <c r="P1026" i="3"/>
  <c r="U1026" i="3"/>
  <c r="M1027" i="3"/>
  <c r="N1027" i="3"/>
  <c r="O1027" i="3"/>
  <c r="P1027" i="3"/>
  <c r="U1027" i="3"/>
  <c r="M1028" i="3"/>
  <c r="N1028" i="3"/>
  <c r="O1028" i="3"/>
  <c r="P1028" i="3"/>
  <c r="U1028" i="3"/>
  <c r="M1029" i="3"/>
  <c r="N1029" i="3"/>
  <c r="O1029" i="3"/>
  <c r="P1029" i="3"/>
  <c r="U1029" i="3"/>
  <c r="M1030" i="3"/>
  <c r="N1030" i="3"/>
  <c r="O1030" i="3"/>
  <c r="P1030" i="3"/>
  <c r="U1030" i="3"/>
  <c r="M1031" i="3"/>
  <c r="N1031" i="3"/>
  <c r="O1031" i="3"/>
  <c r="P1031" i="3"/>
  <c r="U1031" i="3"/>
  <c r="M1032" i="3"/>
  <c r="N1032" i="3"/>
  <c r="O1032" i="3"/>
  <c r="P1032" i="3"/>
  <c r="U1032" i="3"/>
  <c r="M1033" i="3"/>
  <c r="N1033" i="3"/>
  <c r="O1033" i="3"/>
  <c r="P1033" i="3"/>
  <c r="U1033" i="3"/>
  <c r="M1034" i="3"/>
  <c r="N1034" i="3"/>
  <c r="O1034" i="3"/>
  <c r="P1034" i="3"/>
  <c r="U1034" i="3"/>
  <c r="M1035" i="3"/>
  <c r="N1035" i="3"/>
  <c r="O1035" i="3"/>
  <c r="P1035" i="3"/>
  <c r="U1035" i="3"/>
  <c r="M1036" i="3"/>
  <c r="N1036" i="3"/>
  <c r="O1036" i="3"/>
  <c r="P1036" i="3"/>
  <c r="U1036" i="3"/>
  <c r="M1037" i="3"/>
  <c r="N1037" i="3"/>
  <c r="O1037" i="3"/>
  <c r="P1037" i="3"/>
  <c r="U1037" i="3"/>
  <c r="M1038" i="3"/>
  <c r="N1038" i="3"/>
  <c r="O1038" i="3"/>
  <c r="P1038" i="3"/>
  <c r="U1038" i="3"/>
  <c r="M1039" i="3"/>
  <c r="N1039" i="3"/>
  <c r="O1039" i="3"/>
  <c r="P1039" i="3"/>
  <c r="U1039" i="3"/>
  <c r="M1040" i="3"/>
  <c r="N1040" i="3"/>
  <c r="O1040" i="3"/>
  <c r="P1040" i="3"/>
  <c r="U1040" i="3"/>
  <c r="M1041" i="3"/>
  <c r="N1041" i="3"/>
  <c r="O1041" i="3"/>
  <c r="P1041" i="3"/>
  <c r="U1041" i="3"/>
  <c r="M1042" i="3"/>
  <c r="N1042" i="3"/>
  <c r="O1042" i="3"/>
  <c r="P1042" i="3"/>
  <c r="U1042" i="3"/>
  <c r="M1043" i="3"/>
  <c r="N1043" i="3"/>
  <c r="O1043" i="3"/>
  <c r="P1043" i="3"/>
  <c r="U1043" i="3"/>
  <c r="M1044" i="3"/>
  <c r="N1044" i="3"/>
  <c r="O1044" i="3"/>
  <c r="P1044" i="3"/>
  <c r="U1044" i="3"/>
  <c r="M1045" i="3"/>
  <c r="N1045" i="3"/>
  <c r="O1045" i="3"/>
  <c r="P1045" i="3"/>
  <c r="U1045" i="3"/>
  <c r="M1046" i="3"/>
  <c r="N1046" i="3"/>
  <c r="O1046" i="3"/>
  <c r="P1046" i="3"/>
  <c r="U1046" i="3"/>
  <c r="M1047" i="3"/>
  <c r="N1047" i="3"/>
  <c r="O1047" i="3"/>
  <c r="P1047" i="3"/>
  <c r="U1047" i="3"/>
  <c r="M1048" i="3"/>
  <c r="N1048" i="3"/>
  <c r="O1048" i="3"/>
  <c r="P1048" i="3"/>
  <c r="U1048" i="3"/>
  <c r="M1049" i="3"/>
  <c r="N1049" i="3"/>
  <c r="O1049" i="3"/>
  <c r="P1049" i="3"/>
  <c r="U1049" i="3"/>
  <c r="M1050" i="3"/>
  <c r="N1050" i="3"/>
  <c r="O1050" i="3"/>
  <c r="P1050" i="3"/>
  <c r="U1050" i="3"/>
  <c r="M1051" i="3"/>
  <c r="N1051" i="3"/>
  <c r="O1051" i="3"/>
  <c r="P1051" i="3"/>
  <c r="U1051" i="3"/>
  <c r="M1052" i="3"/>
  <c r="N1052" i="3"/>
  <c r="O1052" i="3"/>
  <c r="P1052" i="3"/>
  <c r="U1052" i="3"/>
  <c r="M1053" i="3"/>
  <c r="N1053" i="3"/>
  <c r="O1053" i="3"/>
  <c r="P1053" i="3"/>
  <c r="U1053" i="3"/>
  <c r="M1054" i="3"/>
  <c r="N1054" i="3"/>
  <c r="O1054" i="3"/>
  <c r="P1054" i="3"/>
  <c r="U1054" i="3"/>
  <c r="M1055" i="3"/>
  <c r="N1055" i="3"/>
  <c r="O1055" i="3"/>
  <c r="P1055" i="3"/>
  <c r="U1055" i="3"/>
  <c r="M1056" i="3"/>
  <c r="N1056" i="3"/>
  <c r="O1056" i="3"/>
  <c r="P1056" i="3"/>
  <c r="U1056" i="3"/>
  <c r="M1057" i="3"/>
  <c r="N1057" i="3"/>
  <c r="O1057" i="3"/>
  <c r="P1057" i="3"/>
  <c r="U1057" i="3"/>
  <c r="M1058" i="3"/>
  <c r="N1058" i="3"/>
  <c r="O1058" i="3"/>
  <c r="P1058" i="3"/>
  <c r="U1058" i="3"/>
  <c r="M1059" i="3"/>
  <c r="N1059" i="3"/>
  <c r="O1059" i="3"/>
  <c r="P1059" i="3"/>
  <c r="U1059" i="3"/>
  <c r="M1060" i="3"/>
  <c r="N1060" i="3"/>
  <c r="O1060" i="3"/>
  <c r="P1060" i="3"/>
  <c r="U1060" i="3"/>
  <c r="M1061" i="3"/>
  <c r="N1061" i="3"/>
  <c r="O1061" i="3"/>
  <c r="P1061" i="3"/>
  <c r="U1061" i="3"/>
  <c r="M1062" i="3"/>
  <c r="N1062" i="3"/>
  <c r="O1062" i="3"/>
  <c r="P1062" i="3"/>
  <c r="U1062" i="3"/>
  <c r="M1063" i="3"/>
  <c r="N1063" i="3"/>
  <c r="O1063" i="3"/>
  <c r="P1063" i="3"/>
  <c r="U1063" i="3"/>
  <c r="M1064" i="3"/>
  <c r="N1064" i="3"/>
  <c r="O1064" i="3"/>
  <c r="P1064" i="3"/>
  <c r="U1064" i="3"/>
  <c r="M1065" i="3"/>
  <c r="N1065" i="3"/>
  <c r="O1065" i="3"/>
  <c r="P1065" i="3"/>
  <c r="U1065" i="3"/>
  <c r="M1066" i="3"/>
  <c r="N1066" i="3"/>
  <c r="O1066" i="3"/>
  <c r="P1066" i="3"/>
  <c r="U1066" i="3"/>
  <c r="M1067" i="3"/>
  <c r="N1067" i="3"/>
  <c r="O1067" i="3"/>
  <c r="P1067" i="3"/>
  <c r="U1067" i="3"/>
  <c r="M1068" i="3"/>
  <c r="N1068" i="3"/>
  <c r="O1068" i="3"/>
  <c r="P1068" i="3"/>
  <c r="U1068" i="3"/>
  <c r="M1069" i="3"/>
  <c r="N1069" i="3"/>
  <c r="O1069" i="3"/>
  <c r="P1069" i="3"/>
  <c r="U1069" i="3"/>
  <c r="M1070" i="3"/>
  <c r="N1070" i="3"/>
  <c r="O1070" i="3"/>
  <c r="P1070" i="3"/>
  <c r="U1070" i="3"/>
  <c r="M1071" i="3"/>
  <c r="N1071" i="3"/>
  <c r="O1071" i="3"/>
  <c r="P1071" i="3"/>
  <c r="U1071" i="3"/>
  <c r="M1072" i="3"/>
  <c r="N1072" i="3"/>
  <c r="O1072" i="3"/>
  <c r="P1072" i="3"/>
  <c r="U1072" i="3"/>
  <c r="M1073" i="3"/>
  <c r="N1073" i="3"/>
  <c r="O1073" i="3"/>
  <c r="P1073" i="3"/>
  <c r="U1073" i="3"/>
  <c r="M1074" i="3"/>
  <c r="N1074" i="3"/>
  <c r="O1074" i="3"/>
  <c r="P1074" i="3"/>
  <c r="U1074" i="3"/>
  <c r="M1075" i="3"/>
  <c r="N1075" i="3"/>
  <c r="O1075" i="3"/>
  <c r="P1075" i="3"/>
  <c r="U1075" i="3"/>
  <c r="M1076" i="3"/>
  <c r="N1076" i="3"/>
  <c r="O1076" i="3"/>
  <c r="P1076" i="3"/>
  <c r="U1076" i="3"/>
  <c r="M1077" i="3"/>
  <c r="N1077" i="3"/>
  <c r="O1077" i="3"/>
  <c r="P1077" i="3"/>
  <c r="U1077" i="3"/>
  <c r="M1078" i="3"/>
  <c r="N1078" i="3"/>
  <c r="O1078" i="3"/>
  <c r="P1078" i="3"/>
  <c r="U1078" i="3"/>
  <c r="M1079" i="3"/>
  <c r="N1079" i="3"/>
  <c r="O1079" i="3"/>
  <c r="P1079" i="3"/>
  <c r="U1079" i="3"/>
  <c r="M1080" i="3"/>
  <c r="N1080" i="3"/>
  <c r="O1080" i="3"/>
  <c r="P1080" i="3"/>
  <c r="U1080" i="3"/>
  <c r="M1081" i="3"/>
  <c r="N1081" i="3"/>
  <c r="O1081" i="3"/>
  <c r="P1081" i="3"/>
  <c r="U1081" i="3"/>
  <c r="M1082" i="3"/>
  <c r="N1082" i="3"/>
  <c r="O1082" i="3"/>
  <c r="P1082" i="3"/>
  <c r="U1082" i="3"/>
  <c r="M1083" i="3"/>
  <c r="N1083" i="3"/>
  <c r="O1083" i="3"/>
  <c r="P1083" i="3"/>
  <c r="U1083" i="3"/>
  <c r="M1084" i="3"/>
  <c r="N1084" i="3"/>
  <c r="O1084" i="3"/>
  <c r="P1084" i="3"/>
  <c r="U1084" i="3"/>
  <c r="M1085" i="3"/>
  <c r="N1085" i="3"/>
  <c r="O1085" i="3"/>
  <c r="P1085" i="3"/>
  <c r="U1085" i="3"/>
  <c r="M1086" i="3"/>
  <c r="N1086" i="3"/>
  <c r="O1086" i="3"/>
  <c r="P1086" i="3"/>
  <c r="U1086" i="3"/>
  <c r="M1087" i="3"/>
  <c r="N1087" i="3"/>
  <c r="O1087" i="3"/>
  <c r="P1087" i="3"/>
  <c r="U1087" i="3"/>
  <c r="M1088" i="3"/>
  <c r="N1088" i="3"/>
  <c r="O1088" i="3"/>
  <c r="P1088" i="3"/>
  <c r="U1088" i="3"/>
  <c r="M1089" i="3"/>
  <c r="N1089" i="3"/>
  <c r="O1089" i="3"/>
  <c r="P1089" i="3"/>
  <c r="U1089" i="3"/>
  <c r="M1090" i="3"/>
  <c r="N1090" i="3"/>
  <c r="O1090" i="3"/>
  <c r="P1090" i="3"/>
  <c r="U1090" i="3"/>
  <c r="M1091" i="3"/>
  <c r="N1091" i="3"/>
  <c r="O1091" i="3"/>
  <c r="P1091" i="3"/>
  <c r="U1091" i="3"/>
  <c r="M1092" i="3"/>
  <c r="N1092" i="3"/>
  <c r="O1092" i="3"/>
  <c r="P1092" i="3"/>
  <c r="U1092" i="3"/>
  <c r="M1093" i="3"/>
  <c r="N1093" i="3"/>
  <c r="O1093" i="3"/>
  <c r="P1093" i="3"/>
  <c r="U1093" i="3"/>
  <c r="M1094" i="3"/>
  <c r="N1094" i="3"/>
  <c r="O1094" i="3"/>
  <c r="P1094" i="3"/>
  <c r="U1094" i="3"/>
  <c r="M1095" i="3"/>
  <c r="N1095" i="3"/>
  <c r="O1095" i="3"/>
  <c r="P1095" i="3"/>
  <c r="U1095" i="3"/>
  <c r="M1096" i="3"/>
  <c r="N1096" i="3"/>
  <c r="O1096" i="3"/>
  <c r="P1096" i="3"/>
  <c r="U1096" i="3"/>
  <c r="M1097" i="3"/>
  <c r="N1097" i="3"/>
  <c r="O1097" i="3"/>
  <c r="P1097" i="3"/>
  <c r="U1097" i="3"/>
  <c r="M1098" i="3"/>
  <c r="N1098" i="3"/>
  <c r="O1098" i="3"/>
  <c r="P1098" i="3"/>
  <c r="U1098" i="3"/>
  <c r="M1099" i="3"/>
  <c r="N1099" i="3"/>
  <c r="O1099" i="3"/>
  <c r="P1099" i="3"/>
  <c r="U1099" i="3"/>
  <c r="M1100" i="3"/>
  <c r="N1100" i="3"/>
  <c r="O1100" i="3"/>
  <c r="P1100" i="3"/>
  <c r="U1100" i="3"/>
  <c r="M1101" i="3"/>
  <c r="N1101" i="3"/>
  <c r="O1101" i="3"/>
  <c r="P1101" i="3"/>
  <c r="U1101" i="3"/>
  <c r="M1102" i="3"/>
  <c r="N1102" i="3"/>
  <c r="O1102" i="3"/>
  <c r="P1102" i="3"/>
  <c r="U1102" i="3"/>
  <c r="M1103" i="3"/>
  <c r="N1103" i="3"/>
  <c r="O1103" i="3"/>
  <c r="P1103" i="3"/>
  <c r="U1103" i="3"/>
  <c r="M1104" i="3"/>
  <c r="N1104" i="3"/>
  <c r="O1104" i="3"/>
  <c r="P1104" i="3"/>
  <c r="U1104" i="3"/>
  <c r="M1105" i="3"/>
  <c r="N1105" i="3"/>
  <c r="O1105" i="3"/>
  <c r="P1105" i="3"/>
  <c r="U1105" i="3"/>
  <c r="M1106" i="3"/>
  <c r="N1106" i="3"/>
  <c r="O1106" i="3"/>
  <c r="P1106" i="3"/>
  <c r="U1106" i="3"/>
  <c r="M1107" i="3"/>
  <c r="N1107" i="3"/>
  <c r="O1107" i="3"/>
  <c r="P1107" i="3"/>
  <c r="U1107" i="3"/>
  <c r="M1108" i="3"/>
  <c r="N1108" i="3"/>
  <c r="O1108" i="3"/>
  <c r="P1108" i="3"/>
  <c r="U1108" i="3"/>
  <c r="M1109" i="3"/>
  <c r="N1109" i="3"/>
  <c r="O1109" i="3"/>
  <c r="P1109" i="3"/>
  <c r="U1109" i="3"/>
  <c r="M1110" i="3"/>
  <c r="N1110" i="3"/>
  <c r="O1110" i="3"/>
  <c r="P1110" i="3"/>
  <c r="U1110" i="3"/>
  <c r="M1111" i="3"/>
  <c r="N1111" i="3"/>
  <c r="O1111" i="3"/>
  <c r="P1111" i="3"/>
  <c r="U1111" i="3"/>
  <c r="M1112" i="3"/>
  <c r="N1112" i="3"/>
  <c r="O1112" i="3"/>
  <c r="P1112" i="3"/>
  <c r="U1112" i="3"/>
  <c r="M1113" i="3"/>
  <c r="N1113" i="3"/>
  <c r="O1113" i="3"/>
  <c r="P1113" i="3"/>
  <c r="U1113" i="3"/>
  <c r="M1114" i="3"/>
  <c r="N1114" i="3"/>
  <c r="O1114" i="3"/>
  <c r="P1114" i="3"/>
  <c r="U1114" i="3"/>
  <c r="M1115" i="3"/>
  <c r="N1115" i="3"/>
  <c r="O1115" i="3"/>
  <c r="P1115" i="3"/>
  <c r="U1115" i="3"/>
  <c r="M1116" i="3"/>
  <c r="N1116" i="3"/>
  <c r="O1116" i="3"/>
  <c r="P1116" i="3"/>
  <c r="U1116" i="3"/>
  <c r="M1117" i="3"/>
  <c r="N1117" i="3"/>
  <c r="O1117" i="3"/>
  <c r="P1117" i="3"/>
  <c r="U1117" i="3"/>
  <c r="M1118" i="3"/>
  <c r="N1118" i="3"/>
  <c r="O1118" i="3"/>
  <c r="P1118" i="3"/>
  <c r="U1118" i="3"/>
  <c r="M1119" i="3"/>
  <c r="N1119" i="3"/>
  <c r="O1119" i="3"/>
  <c r="P1119" i="3"/>
  <c r="U1119" i="3"/>
  <c r="M1120" i="3"/>
  <c r="N1120" i="3"/>
  <c r="O1120" i="3"/>
  <c r="P1120" i="3"/>
  <c r="U1120" i="3"/>
  <c r="M1121" i="3"/>
  <c r="N1121" i="3"/>
  <c r="O1121" i="3"/>
  <c r="P1121" i="3"/>
  <c r="U1121" i="3"/>
  <c r="M1122" i="3"/>
  <c r="N1122" i="3"/>
  <c r="O1122" i="3"/>
  <c r="P1122" i="3"/>
  <c r="U1122" i="3"/>
  <c r="M1123" i="3"/>
  <c r="N1123" i="3"/>
  <c r="O1123" i="3"/>
  <c r="P1123" i="3"/>
  <c r="U1123" i="3"/>
  <c r="M1124" i="3"/>
  <c r="N1124" i="3"/>
  <c r="O1124" i="3"/>
  <c r="P1124" i="3"/>
  <c r="U1124" i="3"/>
  <c r="M1125" i="3"/>
  <c r="N1125" i="3"/>
  <c r="O1125" i="3"/>
  <c r="P1125" i="3"/>
  <c r="U1125" i="3"/>
  <c r="M1126" i="3"/>
  <c r="N1126" i="3"/>
  <c r="O1126" i="3"/>
  <c r="P1126" i="3"/>
  <c r="U1126" i="3"/>
  <c r="M1127" i="3"/>
  <c r="N1127" i="3"/>
  <c r="O1127" i="3"/>
  <c r="P1127" i="3"/>
  <c r="U1127" i="3"/>
  <c r="M1128" i="3"/>
  <c r="N1128" i="3"/>
  <c r="O1128" i="3"/>
  <c r="P1128" i="3"/>
  <c r="U1128" i="3"/>
  <c r="M1129" i="3"/>
  <c r="N1129" i="3"/>
  <c r="O1129" i="3"/>
  <c r="P1129" i="3"/>
  <c r="U1129" i="3"/>
  <c r="M1130" i="3"/>
  <c r="N1130" i="3"/>
  <c r="O1130" i="3"/>
  <c r="P1130" i="3"/>
  <c r="U1130" i="3"/>
  <c r="M1131" i="3"/>
  <c r="N1131" i="3"/>
  <c r="O1131" i="3"/>
  <c r="P1131" i="3"/>
  <c r="U1131" i="3"/>
  <c r="M1132" i="3"/>
  <c r="N1132" i="3"/>
  <c r="O1132" i="3"/>
  <c r="P1132" i="3"/>
  <c r="U1132" i="3"/>
  <c r="M1133" i="3"/>
  <c r="N1133" i="3"/>
  <c r="O1133" i="3"/>
  <c r="P1133" i="3"/>
  <c r="U1133" i="3"/>
  <c r="M1134" i="3"/>
  <c r="N1134" i="3"/>
  <c r="O1134" i="3"/>
  <c r="P1134" i="3"/>
  <c r="U1134" i="3"/>
  <c r="M1135" i="3"/>
  <c r="N1135" i="3"/>
  <c r="O1135" i="3"/>
  <c r="P1135" i="3"/>
  <c r="U1135" i="3"/>
  <c r="M1136" i="3"/>
  <c r="N1136" i="3"/>
  <c r="O1136" i="3"/>
  <c r="P1136" i="3"/>
  <c r="U1136" i="3"/>
  <c r="M1137" i="3"/>
  <c r="N1137" i="3"/>
  <c r="O1137" i="3"/>
  <c r="P1137" i="3"/>
  <c r="U1137" i="3"/>
  <c r="M1138" i="3"/>
  <c r="N1138" i="3"/>
  <c r="O1138" i="3"/>
  <c r="P1138" i="3"/>
  <c r="U1138" i="3"/>
  <c r="M1139" i="3"/>
  <c r="N1139" i="3"/>
  <c r="O1139" i="3"/>
  <c r="P1139" i="3"/>
  <c r="U1139" i="3"/>
  <c r="M1140" i="3"/>
  <c r="N1140" i="3"/>
  <c r="O1140" i="3"/>
  <c r="P1140" i="3"/>
  <c r="U1140" i="3"/>
  <c r="M1141" i="3"/>
  <c r="N1141" i="3"/>
  <c r="O1141" i="3"/>
  <c r="P1141" i="3"/>
  <c r="U1141" i="3"/>
  <c r="M1142" i="3"/>
  <c r="N1142" i="3"/>
  <c r="O1142" i="3"/>
  <c r="P1142" i="3"/>
  <c r="U1142" i="3"/>
  <c r="M1143" i="3"/>
  <c r="N1143" i="3"/>
  <c r="O1143" i="3"/>
  <c r="P1143" i="3"/>
  <c r="U1143" i="3"/>
  <c r="M1144" i="3"/>
  <c r="N1144" i="3"/>
  <c r="O1144" i="3"/>
  <c r="P1144" i="3"/>
  <c r="U1144" i="3"/>
  <c r="M1145" i="3"/>
  <c r="N1145" i="3"/>
  <c r="O1145" i="3"/>
  <c r="P1145" i="3"/>
  <c r="U1145" i="3"/>
  <c r="M1146" i="3"/>
  <c r="N1146" i="3"/>
  <c r="O1146" i="3"/>
  <c r="P1146" i="3"/>
  <c r="U1146" i="3"/>
  <c r="M1147" i="3"/>
  <c r="N1147" i="3"/>
  <c r="O1147" i="3"/>
  <c r="P1147" i="3"/>
  <c r="U1147" i="3"/>
  <c r="M1148" i="3"/>
  <c r="N1148" i="3"/>
  <c r="O1148" i="3"/>
  <c r="P1148" i="3"/>
  <c r="U1148" i="3"/>
  <c r="M1149" i="3"/>
  <c r="N1149" i="3"/>
  <c r="O1149" i="3"/>
  <c r="P1149" i="3"/>
  <c r="U1149" i="3"/>
  <c r="M1150" i="3"/>
  <c r="N1150" i="3"/>
  <c r="O1150" i="3"/>
  <c r="P1150" i="3"/>
  <c r="U1150" i="3"/>
  <c r="M1151" i="3"/>
  <c r="N1151" i="3"/>
  <c r="O1151" i="3"/>
  <c r="P1151" i="3"/>
  <c r="U1151" i="3"/>
  <c r="M1152" i="3"/>
  <c r="N1152" i="3"/>
  <c r="O1152" i="3"/>
  <c r="P1152" i="3"/>
  <c r="U1152" i="3"/>
  <c r="M1153" i="3"/>
  <c r="N1153" i="3"/>
  <c r="O1153" i="3"/>
  <c r="P1153" i="3"/>
  <c r="U1153" i="3"/>
  <c r="M1154" i="3"/>
  <c r="N1154" i="3"/>
  <c r="O1154" i="3"/>
  <c r="P1154" i="3"/>
  <c r="U1154" i="3"/>
  <c r="M1155" i="3"/>
  <c r="N1155" i="3"/>
  <c r="O1155" i="3"/>
  <c r="P1155" i="3"/>
  <c r="U1155" i="3"/>
  <c r="M1156" i="3"/>
  <c r="N1156" i="3"/>
  <c r="O1156" i="3"/>
  <c r="P1156" i="3"/>
  <c r="U1156" i="3"/>
  <c r="M1157" i="3"/>
  <c r="N1157" i="3"/>
  <c r="O1157" i="3"/>
  <c r="P1157" i="3"/>
  <c r="U1157" i="3"/>
  <c r="M1158" i="3"/>
  <c r="N1158" i="3"/>
  <c r="O1158" i="3"/>
  <c r="P1158" i="3"/>
  <c r="U1158" i="3"/>
  <c r="M1159" i="3"/>
  <c r="N1159" i="3"/>
  <c r="O1159" i="3"/>
  <c r="P1159" i="3"/>
  <c r="U1159" i="3"/>
  <c r="M1160" i="3"/>
  <c r="N1160" i="3"/>
  <c r="O1160" i="3"/>
  <c r="P1160" i="3"/>
  <c r="U1160" i="3"/>
  <c r="M1161" i="3"/>
  <c r="N1161" i="3"/>
  <c r="O1161" i="3"/>
  <c r="P1161" i="3"/>
  <c r="U1161" i="3"/>
  <c r="M1162" i="3"/>
  <c r="N1162" i="3"/>
  <c r="O1162" i="3"/>
  <c r="P1162" i="3"/>
  <c r="U1162" i="3"/>
  <c r="M1163" i="3"/>
  <c r="N1163" i="3"/>
  <c r="O1163" i="3"/>
  <c r="P1163" i="3"/>
  <c r="U1163" i="3"/>
  <c r="M1164" i="3"/>
  <c r="N1164" i="3"/>
  <c r="O1164" i="3"/>
  <c r="P1164" i="3"/>
  <c r="U1164" i="3"/>
  <c r="M1165" i="3"/>
  <c r="N1165" i="3"/>
  <c r="O1165" i="3"/>
  <c r="P1165" i="3"/>
  <c r="U1165" i="3"/>
  <c r="M1166" i="3"/>
  <c r="N1166" i="3"/>
  <c r="O1166" i="3"/>
  <c r="P1166" i="3"/>
  <c r="U1166" i="3"/>
  <c r="M1167" i="3"/>
  <c r="N1167" i="3"/>
  <c r="O1167" i="3"/>
  <c r="P1167" i="3"/>
  <c r="U1167" i="3"/>
  <c r="M1168" i="3"/>
  <c r="N1168" i="3"/>
  <c r="O1168" i="3"/>
  <c r="P1168" i="3"/>
  <c r="U1168" i="3"/>
  <c r="M1169" i="3"/>
  <c r="N1169" i="3"/>
  <c r="O1169" i="3"/>
  <c r="P1169" i="3"/>
  <c r="U1169" i="3"/>
  <c r="M1170" i="3"/>
  <c r="N1170" i="3"/>
  <c r="O1170" i="3"/>
  <c r="P1170" i="3"/>
  <c r="U1170" i="3"/>
  <c r="M1171" i="3"/>
  <c r="N1171" i="3"/>
  <c r="O1171" i="3"/>
  <c r="P1171" i="3"/>
  <c r="U1171" i="3"/>
  <c r="M1172" i="3"/>
  <c r="N1172" i="3"/>
  <c r="O1172" i="3"/>
  <c r="P1172" i="3"/>
  <c r="U1172" i="3"/>
  <c r="M1173" i="3"/>
  <c r="N1173" i="3"/>
  <c r="O1173" i="3"/>
  <c r="P1173" i="3"/>
  <c r="U1173" i="3"/>
  <c r="M1174" i="3"/>
  <c r="N1174" i="3"/>
  <c r="O1174" i="3"/>
  <c r="P1174" i="3"/>
  <c r="U1174" i="3"/>
  <c r="M1175" i="3"/>
  <c r="N1175" i="3"/>
  <c r="O1175" i="3"/>
  <c r="P1175" i="3"/>
  <c r="U1175" i="3"/>
  <c r="M1176" i="3"/>
  <c r="N1176" i="3"/>
  <c r="O1176" i="3"/>
  <c r="P1176" i="3"/>
  <c r="U1176" i="3"/>
  <c r="M1177" i="3"/>
  <c r="N1177" i="3"/>
  <c r="O1177" i="3"/>
  <c r="P1177" i="3"/>
  <c r="U1177" i="3"/>
  <c r="M1178" i="3"/>
  <c r="N1178" i="3"/>
  <c r="O1178" i="3"/>
  <c r="P1178" i="3"/>
  <c r="U1178" i="3"/>
  <c r="M1179" i="3"/>
  <c r="N1179" i="3"/>
  <c r="O1179" i="3"/>
  <c r="P1179" i="3"/>
  <c r="U1179" i="3"/>
  <c r="M1180" i="3"/>
  <c r="N1180" i="3"/>
  <c r="O1180" i="3"/>
  <c r="P1180" i="3"/>
  <c r="U1180" i="3"/>
  <c r="M1181" i="3"/>
  <c r="N1181" i="3"/>
  <c r="O1181" i="3"/>
  <c r="P1181" i="3"/>
  <c r="U1181" i="3"/>
  <c r="M1182" i="3"/>
  <c r="N1182" i="3"/>
  <c r="O1182" i="3"/>
  <c r="P1182" i="3"/>
  <c r="U1182" i="3"/>
  <c r="M1183" i="3"/>
  <c r="N1183" i="3"/>
  <c r="O1183" i="3"/>
  <c r="P1183" i="3"/>
  <c r="U1183" i="3"/>
  <c r="M1184" i="3"/>
  <c r="N1184" i="3"/>
  <c r="O1184" i="3"/>
  <c r="P1184" i="3"/>
  <c r="U1184" i="3"/>
  <c r="M1185" i="3"/>
  <c r="N1185" i="3"/>
  <c r="O1185" i="3"/>
  <c r="P1185" i="3"/>
  <c r="U1185" i="3"/>
  <c r="M1186" i="3"/>
  <c r="N1186" i="3"/>
  <c r="O1186" i="3"/>
  <c r="P1186" i="3"/>
  <c r="U1186" i="3"/>
  <c r="M1187" i="3"/>
  <c r="N1187" i="3"/>
  <c r="O1187" i="3"/>
  <c r="P1187" i="3"/>
  <c r="U1187" i="3"/>
  <c r="M1188" i="3"/>
  <c r="N1188" i="3"/>
  <c r="O1188" i="3"/>
  <c r="P1188" i="3"/>
  <c r="U1188" i="3"/>
  <c r="M1189" i="3"/>
  <c r="N1189" i="3"/>
  <c r="O1189" i="3"/>
  <c r="P1189" i="3"/>
  <c r="U1189" i="3"/>
  <c r="M1190" i="3"/>
  <c r="N1190" i="3"/>
  <c r="O1190" i="3"/>
  <c r="P1190" i="3"/>
  <c r="U1190" i="3"/>
  <c r="M1191" i="3"/>
  <c r="N1191" i="3"/>
  <c r="O1191" i="3"/>
  <c r="P1191" i="3"/>
  <c r="U1191" i="3"/>
  <c r="M1192" i="3"/>
  <c r="N1192" i="3"/>
  <c r="O1192" i="3"/>
  <c r="P1192" i="3"/>
  <c r="U1192" i="3"/>
  <c r="M1193" i="3"/>
  <c r="N1193" i="3"/>
  <c r="O1193" i="3"/>
  <c r="P1193" i="3"/>
  <c r="U1193" i="3"/>
  <c r="M1194" i="3"/>
  <c r="N1194" i="3"/>
  <c r="O1194" i="3"/>
  <c r="P1194" i="3"/>
  <c r="U1194" i="3"/>
  <c r="M1195" i="3"/>
  <c r="N1195" i="3"/>
  <c r="O1195" i="3"/>
  <c r="P1195" i="3"/>
  <c r="U1195" i="3"/>
  <c r="M1196" i="3"/>
  <c r="N1196" i="3"/>
  <c r="O1196" i="3"/>
  <c r="P1196" i="3"/>
  <c r="U1196" i="3"/>
  <c r="M1197" i="3"/>
  <c r="N1197" i="3"/>
  <c r="O1197" i="3"/>
  <c r="P1197" i="3"/>
  <c r="U1197" i="3"/>
  <c r="M1198" i="3"/>
  <c r="N1198" i="3"/>
  <c r="O1198" i="3"/>
  <c r="P1198" i="3"/>
  <c r="U1198" i="3"/>
  <c r="M1199" i="3"/>
  <c r="N1199" i="3"/>
  <c r="O1199" i="3"/>
  <c r="P1199" i="3"/>
  <c r="U1199" i="3"/>
  <c r="M1200" i="3"/>
  <c r="N1200" i="3"/>
  <c r="O1200" i="3"/>
  <c r="P1200" i="3"/>
  <c r="U1200" i="3"/>
  <c r="M1201" i="3"/>
  <c r="N1201" i="3"/>
  <c r="O1201" i="3"/>
  <c r="P1201" i="3"/>
  <c r="U1201" i="3"/>
  <c r="M1202" i="3"/>
  <c r="N1202" i="3"/>
  <c r="O1202" i="3"/>
  <c r="P1202" i="3"/>
  <c r="U1202" i="3"/>
  <c r="M1203" i="3"/>
  <c r="N1203" i="3"/>
  <c r="O1203" i="3"/>
  <c r="P1203" i="3"/>
  <c r="U1203" i="3"/>
  <c r="M1204" i="3"/>
  <c r="N1204" i="3"/>
  <c r="O1204" i="3"/>
  <c r="P1204" i="3"/>
  <c r="U1204" i="3"/>
  <c r="M1205" i="3"/>
  <c r="N1205" i="3"/>
  <c r="O1205" i="3"/>
  <c r="P1205" i="3"/>
  <c r="U1205" i="3"/>
  <c r="M1206" i="3"/>
  <c r="N1206" i="3"/>
  <c r="O1206" i="3"/>
  <c r="P1206" i="3"/>
  <c r="U1206" i="3"/>
  <c r="M1207" i="3"/>
  <c r="N1207" i="3"/>
  <c r="O1207" i="3"/>
  <c r="P1207" i="3"/>
  <c r="U1207" i="3"/>
  <c r="M1208" i="3"/>
  <c r="N1208" i="3"/>
  <c r="O1208" i="3"/>
  <c r="P1208" i="3"/>
  <c r="U1208" i="3"/>
  <c r="M1209" i="3"/>
  <c r="N1209" i="3"/>
  <c r="O1209" i="3"/>
  <c r="P1209" i="3"/>
  <c r="U1209" i="3"/>
  <c r="M1210" i="3"/>
  <c r="N1210" i="3"/>
  <c r="O1210" i="3"/>
  <c r="P1210" i="3"/>
  <c r="U1210" i="3"/>
  <c r="M1211" i="3"/>
  <c r="N1211" i="3"/>
  <c r="O1211" i="3"/>
  <c r="P1211" i="3"/>
  <c r="U1211" i="3"/>
  <c r="M1212" i="3"/>
  <c r="N1212" i="3"/>
  <c r="O1212" i="3"/>
  <c r="P1212" i="3"/>
  <c r="U1212" i="3"/>
  <c r="M1213" i="3"/>
  <c r="N1213" i="3"/>
  <c r="O1213" i="3"/>
  <c r="P1213" i="3"/>
  <c r="U1213" i="3"/>
  <c r="M1214" i="3"/>
  <c r="N1214" i="3"/>
  <c r="O1214" i="3"/>
  <c r="P1214" i="3"/>
  <c r="U1214" i="3"/>
  <c r="M1215" i="3"/>
  <c r="N1215" i="3"/>
  <c r="O1215" i="3"/>
  <c r="P1215" i="3"/>
  <c r="U1215" i="3"/>
  <c r="M1216" i="3"/>
  <c r="N1216" i="3"/>
  <c r="O1216" i="3"/>
  <c r="P1216" i="3"/>
  <c r="U1216" i="3"/>
  <c r="M1217" i="3"/>
  <c r="N1217" i="3"/>
  <c r="O1217" i="3"/>
  <c r="P1217" i="3"/>
  <c r="U1217" i="3"/>
  <c r="M1218" i="3"/>
  <c r="N1218" i="3"/>
  <c r="O1218" i="3"/>
  <c r="P1218" i="3"/>
  <c r="U1218" i="3"/>
  <c r="M1219" i="3"/>
  <c r="N1219" i="3"/>
  <c r="O1219" i="3"/>
  <c r="P1219" i="3"/>
  <c r="U1219" i="3"/>
  <c r="M1220" i="3"/>
  <c r="N1220" i="3"/>
  <c r="O1220" i="3"/>
  <c r="P1220" i="3"/>
  <c r="U1220" i="3"/>
  <c r="M1221" i="3"/>
  <c r="N1221" i="3"/>
  <c r="O1221" i="3"/>
  <c r="P1221" i="3"/>
  <c r="U1221" i="3"/>
  <c r="M1222" i="3"/>
  <c r="N1222" i="3"/>
  <c r="O1222" i="3"/>
  <c r="P1222" i="3"/>
  <c r="U1222" i="3"/>
  <c r="M1223" i="3"/>
  <c r="N1223" i="3"/>
  <c r="O1223" i="3"/>
  <c r="P1223" i="3"/>
  <c r="U1223" i="3"/>
  <c r="M1224" i="3"/>
  <c r="N1224" i="3"/>
  <c r="O1224" i="3"/>
  <c r="P1224" i="3"/>
  <c r="U1224" i="3"/>
  <c r="M1225" i="3"/>
  <c r="N1225" i="3"/>
  <c r="O1225" i="3"/>
  <c r="P1225" i="3"/>
  <c r="U1225" i="3"/>
  <c r="M1226" i="3"/>
  <c r="N1226" i="3"/>
  <c r="O1226" i="3"/>
  <c r="P1226" i="3"/>
  <c r="U1226" i="3"/>
  <c r="M1227" i="3"/>
  <c r="N1227" i="3"/>
  <c r="O1227" i="3"/>
  <c r="P1227" i="3"/>
  <c r="U1227" i="3"/>
  <c r="M1228" i="3"/>
  <c r="N1228" i="3"/>
  <c r="O1228" i="3"/>
  <c r="P1228" i="3"/>
  <c r="U1228" i="3"/>
  <c r="M1229" i="3"/>
  <c r="N1229" i="3"/>
  <c r="O1229" i="3"/>
  <c r="P1229" i="3"/>
  <c r="U1229" i="3"/>
  <c r="M1230" i="3"/>
  <c r="N1230" i="3"/>
  <c r="O1230" i="3"/>
  <c r="P1230" i="3"/>
  <c r="U1230" i="3"/>
  <c r="M1231" i="3"/>
  <c r="N1231" i="3"/>
  <c r="O1231" i="3"/>
  <c r="P1231" i="3"/>
  <c r="U1231" i="3"/>
  <c r="M1232" i="3"/>
  <c r="N1232" i="3"/>
  <c r="O1232" i="3"/>
  <c r="P1232" i="3"/>
  <c r="U1232" i="3"/>
  <c r="M1233" i="3"/>
  <c r="N1233" i="3"/>
  <c r="O1233" i="3"/>
  <c r="P1233" i="3"/>
  <c r="U1233" i="3"/>
  <c r="M1234" i="3"/>
  <c r="N1234" i="3"/>
  <c r="O1234" i="3"/>
  <c r="P1234" i="3"/>
  <c r="U1234" i="3"/>
  <c r="M1235" i="3"/>
  <c r="N1235" i="3"/>
  <c r="O1235" i="3"/>
  <c r="P1235" i="3"/>
  <c r="U1235" i="3"/>
  <c r="M1236" i="3"/>
  <c r="N1236" i="3"/>
  <c r="O1236" i="3"/>
  <c r="P1236" i="3"/>
  <c r="U1236" i="3"/>
  <c r="M1237" i="3"/>
  <c r="N1237" i="3"/>
  <c r="O1237" i="3"/>
  <c r="P1237" i="3"/>
  <c r="U1237" i="3"/>
  <c r="M1238" i="3"/>
  <c r="N1238" i="3"/>
  <c r="O1238" i="3"/>
  <c r="P1238" i="3"/>
  <c r="U1238" i="3"/>
  <c r="M1239" i="3"/>
  <c r="N1239" i="3"/>
  <c r="O1239" i="3"/>
  <c r="P1239" i="3"/>
  <c r="U1239" i="3"/>
  <c r="M1240" i="3"/>
  <c r="N1240" i="3"/>
  <c r="O1240" i="3"/>
  <c r="P1240" i="3"/>
  <c r="U1240" i="3"/>
  <c r="M1241" i="3"/>
  <c r="N1241" i="3"/>
  <c r="O1241" i="3"/>
  <c r="P1241" i="3"/>
  <c r="U1241" i="3"/>
  <c r="M1242" i="3"/>
  <c r="N1242" i="3"/>
  <c r="O1242" i="3"/>
  <c r="P1242" i="3"/>
  <c r="U1242" i="3"/>
  <c r="M1243" i="3"/>
  <c r="N1243" i="3"/>
  <c r="O1243" i="3"/>
  <c r="P1243" i="3"/>
  <c r="U1243" i="3"/>
  <c r="M1244" i="3"/>
  <c r="N1244" i="3"/>
  <c r="O1244" i="3"/>
  <c r="P1244" i="3"/>
  <c r="U1244" i="3"/>
  <c r="M1245" i="3"/>
  <c r="N1245" i="3"/>
  <c r="O1245" i="3"/>
  <c r="P1245" i="3"/>
  <c r="U1245" i="3"/>
  <c r="M1246" i="3"/>
  <c r="N1246" i="3"/>
  <c r="O1246" i="3"/>
  <c r="P1246" i="3"/>
  <c r="U1246" i="3"/>
  <c r="M1247" i="3"/>
  <c r="N1247" i="3"/>
  <c r="O1247" i="3"/>
  <c r="P1247" i="3"/>
  <c r="U1247" i="3"/>
  <c r="M1248" i="3"/>
  <c r="N1248" i="3"/>
  <c r="O1248" i="3"/>
  <c r="P1248" i="3"/>
  <c r="U1248" i="3"/>
  <c r="M1249" i="3"/>
  <c r="N1249" i="3"/>
  <c r="O1249" i="3"/>
  <c r="P1249" i="3"/>
  <c r="U1249" i="3"/>
  <c r="M1250" i="3"/>
  <c r="N1250" i="3"/>
  <c r="O1250" i="3"/>
  <c r="P1250" i="3"/>
  <c r="U1250" i="3"/>
  <c r="M1251" i="3"/>
  <c r="N1251" i="3"/>
  <c r="O1251" i="3"/>
  <c r="P1251" i="3"/>
  <c r="U1251" i="3"/>
  <c r="M1252" i="3"/>
  <c r="N1252" i="3"/>
  <c r="O1252" i="3"/>
  <c r="P1252" i="3"/>
  <c r="U1252" i="3"/>
  <c r="M1253" i="3"/>
  <c r="N1253" i="3"/>
  <c r="O1253" i="3"/>
  <c r="P1253" i="3"/>
  <c r="U1253" i="3"/>
  <c r="M1254" i="3"/>
  <c r="N1254" i="3"/>
  <c r="O1254" i="3"/>
  <c r="P1254" i="3"/>
  <c r="U1254" i="3"/>
  <c r="M1255" i="3"/>
  <c r="N1255" i="3"/>
  <c r="O1255" i="3"/>
  <c r="P1255" i="3"/>
  <c r="U1255" i="3"/>
  <c r="M1256" i="3"/>
  <c r="N1256" i="3"/>
  <c r="O1256" i="3"/>
  <c r="P1256" i="3"/>
  <c r="U1256" i="3"/>
  <c r="M1257" i="3"/>
  <c r="N1257" i="3"/>
  <c r="O1257" i="3"/>
  <c r="P1257" i="3"/>
  <c r="U1257" i="3"/>
  <c r="M1258" i="3"/>
  <c r="N1258" i="3"/>
  <c r="O1258" i="3"/>
  <c r="P1258" i="3"/>
  <c r="U1258" i="3"/>
  <c r="M1259" i="3"/>
  <c r="N1259" i="3"/>
  <c r="O1259" i="3"/>
  <c r="P1259" i="3"/>
  <c r="U1259" i="3"/>
  <c r="M1260" i="3"/>
  <c r="N1260" i="3"/>
  <c r="O1260" i="3"/>
  <c r="P1260" i="3"/>
  <c r="U1260" i="3"/>
  <c r="M1261" i="3"/>
  <c r="N1261" i="3"/>
  <c r="O1261" i="3"/>
  <c r="P1261" i="3"/>
  <c r="U1261" i="3"/>
  <c r="M1262" i="3"/>
  <c r="N1262" i="3"/>
  <c r="O1262" i="3"/>
  <c r="P1262" i="3"/>
  <c r="U1262" i="3"/>
  <c r="M1263" i="3"/>
  <c r="N1263" i="3"/>
  <c r="O1263" i="3"/>
  <c r="P1263" i="3"/>
  <c r="U1263" i="3"/>
  <c r="M1264" i="3"/>
  <c r="N1264" i="3"/>
  <c r="O1264" i="3"/>
  <c r="P1264" i="3"/>
  <c r="U1264" i="3"/>
  <c r="M1265" i="3"/>
  <c r="N1265" i="3"/>
  <c r="O1265" i="3"/>
  <c r="P1265" i="3"/>
  <c r="U1265" i="3"/>
  <c r="M1266" i="3"/>
  <c r="N1266" i="3"/>
  <c r="O1266" i="3"/>
  <c r="P1266" i="3"/>
  <c r="U1266" i="3"/>
  <c r="M1267" i="3"/>
  <c r="N1267" i="3"/>
  <c r="O1267" i="3"/>
  <c r="P1267" i="3"/>
  <c r="U1267" i="3"/>
  <c r="M1268" i="3"/>
  <c r="N1268" i="3"/>
  <c r="O1268" i="3"/>
  <c r="P1268" i="3"/>
  <c r="U1268" i="3"/>
  <c r="M1269" i="3"/>
  <c r="N1269" i="3"/>
  <c r="O1269" i="3"/>
  <c r="P1269" i="3"/>
  <c r="U1269" i="3"/>
  <c r="M1270" i="3"/>
  <c r="N1270" i="3"/>
  <c r="O1270" i="3"/>
  <c r="P1270" i="3"/>
  <c r="U1270" i="3"/>
  <c r="M1271" i="3"/>
  <c r="N1271" i="3"/>
  <c r="O1271" i="3"/>
  <c r="P1271" i="3"/>
  <c r="U1271" i="3"/>
  <c r="M1272" i="3"/>
  <c r="N1272" i="3"/>
  <c r="O1272" i="3"/>
  <c r="P1272" i="3"/>
  <c r="U1272" i="3"/>
  <c r="M1273" i="3"/>
  <c r="N1273" i="3"/>
  <c r="O1273" i="3"/>
  <c r="P1273" i="3"/>
  <c r="U1273" i="3"/>
  <c r="M1274" i="3"/>
  <c r="N1274" i="3"/>
  <c r="O1274" i="3"/>
  <c r="P1274" i="3"/>
  <c r="U1274" i="3"/>
  <c r="M1275" i="3"/>
  <c r="N1275" i="3"/>
  <c r="O1275" i="3"/>
  <c r="P1275" i="3"/>
  <c r="U1275" i="3"/>
  <c r="M1276" i="3"/>
  <c r="N1276" i="3"/>
  <c r="O1276" i="3"/>
  <c r="P1276" i="3"/>
  <c r="U1276" i="3"/>
  <c r="M1277" i="3"/>
  <c r="N1277" i="3"/>
  <c r="O1277" i="3"/>
  <c r="P1277" i="3"/>
  <c r="U1277" i="3"/>
  <c r="M1278" i="3"/>
  <c r="N1278" i="3"/>
  <c r="O1278" i="3"/>
  <c r="P1278" i="3"/>
  <c r="U1278" i="3"/>
  <c r="M1279" i="3"/>
  <c r="N1279" i="3"/>
  <c r="O1279" i="3"/>
  <c r="P1279" i="3"/>
  <c r="U1279" i="3"/>
  <c r="M1280" i="3"/>
  <c r="N1280" i="3"/>
  <c r="O1280" i="3"/>
  <c r="P1280" i="3"/>
  <c r="U1280" i="3"/>
  <c r="M1281" i="3"/>
  <c r="N1281" i="3"/>
  <c r="O1281" i="3"/>
  <c r="P1281" i="3"/>
  <c r="U1281" i="3"/>
  <c r="M1282" i="3"/>
  <c r="N1282" i="3"/>
  <c r="O1282" i="3"/>
  <c r="P1282" i="3"/>
  <c r="U1282" i="3"/>
  <c r="M1283" i="3"/>
  <c r="N1283" i="3"/>
  <c r="O1283" i="3"/>
  <c r="P1283" i="3"/>
  <c r="U1283" i="3"/>
  <c r="M1284" i="3"/>
  <c r="N1284" i="3"/>
  <c r="O1284" i="3"/>
  <c r="P1284" i="3"/>
  <c r="U1284" i="3"/>
  <c r="M1285" i="3"/>
  <c r="N1285" i="3"/>
  <c r="O1285" i="3"/>
  <c r="P1285" i="3"/>
  <c r="U1285" i="3"/>
  <c r="M1286" i="3"/>
  <c r="N1286" i="3"/>
  <c r="O1286" i="3"/>
  <c r="P1286" i="3"/>
  <c r="U1286" i="3"/>
  <c r="M1287" i="3"/>
  <c r="N1287" i="3"/>
  <c r="O1287" i="3"/>
  <c r="P1287" i="3"/>
  <c r="U1287" i="3"/>
  <c r="M1288" i="3"/>
  <c r="N1288" i="3"/>
  <c r="O1288" i="3"/>
  <c r="P1288" i="3"/>
  <c r="U1288" i="3"/>
  <c r="M1289" i="3"/>
  <c r="N1289" i="3"/>
  <c r="O1289" i="3"/>
  <c r="P1289" i="3"/>
  <c r="U1289" i="3"/>
  <c r="M1290" i="3"/>
  <c r="N1290" i="3"/>
  <c r="O1290" i="3"/>
  <c r="P1290" i="3"/>
  <c r="U1290" i="3"/>
  <c r="M1291" i="3"/>
  <c r="N1291" i="3"/>
  <c r="O1291" i="3"/>
  <c r="P1291" i="3"/>
  <c r="U1291" i="3"/>
  <c r="M1292" i="3"/>
  <c r="N1292" i="3"/>
  <c r="O1292" i="3"/>
  <c r="P1292" i="3"/>
  <c r="U1292" i="3"/>
  <c r="M1293" i="3"/>
  <c r="N1293" i="3"/>
  <c r="O1293" i="3"/>
  <c r="P1293" i="3"/>
  <c r="U1293" i="3"/>
  <c r="M1294" i="3"/>
  <c r="N1294" i="3"/>
  <c r="O1294" i="3"/>
  <c r="P1294" i="3"/>
  <c r="U1294" i="3"/>
  <c r="M1295" i="3"/>
  <c r="N1295" i="3"/>
  <c r="O1295" i="3"/>
  <c r="P1295" i="3"/>
  <c r="U1295" i="3"/>
  <c r="M1296" i="3"/>
  <c r="N1296" i="3"/>
  <c r="O1296" i="3"/>
  <c r="P1296" i="3"/>
  <c r="U1296" i="3"/>
  <c r="M1297" i="3"/>
  <c r="N1297" i="3"/>
  <c r="O1297" i="3"/>
  <c r="P1297" i="3"/>
  <c r="U1297" i="3"/>
  <c r="M1298" i="3"/>
  <c r="N1298" i="3"/>
  <c r="O1298" i="3"/>
  <c r="P1298" i="3"/>
  <c r="U1298" i="3"/>
  <c r="M1299" i="3"/>
  <c r="N1299" i="3"/>
  <c r="O1299" i="3"/>
  <c r="P1299" i="3"/>
  <c r="U1299" i="3"/>
  <c r="M1300" i="3"/>
  <c r="N1300" i="3"/>
  <c r="O1300" i="3"/>
  <c r="P1300" i="3"/>
  <c r="U1300" i="3"/>
  <c r="M1301" i="3"/>
  <c r="N1301" i="3"/>
  <c r="O1301" i="3"/>
  <c r="P1301" i="3"/>
  <c r="U1301" i="3"/>
  <c r="M1302" i="3"/>
  <c r="N1302" i="3"/>
  <c r="O1302" i="3"/>
  <c r="P1302" i="3"/>
  <c r="U1302" i="3"/>
  <c r="M1303" i="3"/>
  <c r="N1303" i="3"/>
  <c r="O1303" i="3"/>
  <c r="P1303" i="3"/>
  <c r="U1303" i="3"/>
  <c r="M1304" i="3"/>
  <c r="N1304" i="3"/>
  <c r="O1304" i="3"/>
  <c r="P1304" i="3"/>
  <c r="U1304" i="3"/>
  <c r="M1305" i="3"/>
  <c r="N1305" i="3"/>
  <c r="O1305" i="3"/>
  <c r="P1305" i="3"/>
  <c r="U1305" i="3"/>
  <c r="M1306" i="3"/>
  <c r="N1306" i="3"/>
  <c r="O1306" i="3"/>
  <c r="P1306" i="3"/>
  <c r="U1306" i="3"/>
  <c r="M1307" i="3"/>
  <c r="N1307" i="3"/>
  <c r="O1307" i="3"/>
  <c r="P1307" i="3"/>
  <c r="U1307" i="3"/>
  <c r="M1308" i="3"/>
  <c r="N1308" i="3"/>
  <c r="O1308" i="3"/>
  <c r="P1308" i="3"/>
  <c r="U1308" i="3"/>
  <c r="M1309" i="3"/>
  <c r="N1309" i="3"/>
  <c r="O1309" i="3"/>
  <c r="P1309" i="3"/>
  <c r="U1309" i="3"/>
  <c r="M1310" i="3"/>
  <c r="N1310" i="3"/>
  <c r="O1310" i="3"/>
  <c r="P1310" i="3"/>
  <c r="U1310" i="3"/>
  <c r="M1311" i="3"/>
  <c r="N1311" i="3"/>
  <c r="O1311" i="3"/>
  <c r="P1311" i="3"/>
  <c r="U1311" i="3"/>
  <c r="M1312" i="3"/>
  <c r="N1312" i="3"/>
  <c r="O1312" i="3"/>
  <c r="P1312" i="3"/>
  <c r="U1312" i="3"/>
  <c r="M1313" i="3"/>
  <c r="N1313" i="3"/>
  <c r="O1313" i="3"/>
  <c r="P1313" i="3"/>
  <c r="U1313" i="3"/>
  <c r="M1314" i="3"/>
  <c r="N1314" i="3"/>
  <c r="O1314" i="3"/>
  <c r="P1314" i="3"/>
  <c r="U1314" i="3"/>
  <c r="M1315" i="3"/>
  <c r="N1315" i="3"/>
  <c r="O1315" i="3"/>
  <c r="P1315" i="3"/>
  <c r="U1315" i="3"/>
  <c r="M1316" i="3"/>
  <c r="N1316" i="3"/>
  <c r="O1316" i="3"/>
  <c r="P1316" i="3"/>
  <c r="U1316" i="3"/>
  <c r="M1317" i="3"/>
  <c r="N1317" i="3"/>
  <c r="O1317" i="3"/>
  <c r="P1317" i="3"/>
  <c r="U1317" i="3"/>
  <c r="M1318" i="3"/>
  <c r="N1318" i="3"/>
  <c r="O1318" i="3"/>
  <c r="P1318" i="3"/>
  <c r="U1318" i="3"/>
  <c r="M1319" i="3"/>
  <c r="N1319" i="3"/>
  <c r="O1319" i="3"/>
  <c r="P1319" i="3"/>
  <c r="U1319" i="3"/>
  <c r="M1320" i="3"/>
  <c r="N1320" i="3"/>
  <c r="O1320" i="3"/>
  <c r="P1320" i="3"/>
  <c r="U1320" i="3"/>
  <c r="M1321" i="3"/>
  <c r="N1321" i="3"/>
  <c r="O1321" i="3"/>
  <c r="P1321" i="3"/>
  <c r="U1321" i="3"/>
  <c r="M1322" i="3"/>
  <c r="N1322" i="3"/>
  <c r="O1322" i="3"/>
  <c r="P1322" i="3"/>
  <c r="U1322" i="3"/>
  <c r="M1323" i="3"/>
  <c r="N1323" i="3"/>
  <c r="O1323" i="3"/>
  <c r="P1323" i="3"/>
  <c r="U1323" i="3"/>
  <c r="M1324" i="3"/>
  <c r="N1324" i="3"/>
  <c r="O1324" i="3"/>
  <c r="P1324" i="3"/>
  <c r="U1324" i="3"/>
  <c r="M1325" i="3"/>
  <c r="N1325" i="3"/>
  <c r="O1325" i="3"/>
  <c r="P1325" i="3"/>
  <c r="U1325" i="3"/>
  <c r="M1326" i="3"/>
  <c r="N1326" i="3"/>
  <c r="O1326" i="3"/>
  <c r="P1326" i="3"/>
  <c r="U1326" i="3"/>
  <c r="M1327" i="3"/>
  <c r="N1327" i="3"/>
  <c r="O1327" i="3"/>
  <c r="P1327" i="3"/>
  <c r="U1327" i="3"/>
  <c r="M1328" i="3"/>
  <c r="N1328" i="3"/>
  <c r="O1328" i="3"/>
  <c r="P1328" i="3"/>
  <c r="U1328" i="3"/>
  <c r="M1329" i="3"/>
  <c r="N1329" i="3"/>
  <c r="O1329" i="3"/>
  <c r="P1329" i="3"/>
  <c r="U1329" i="3"/>
  <c r="M1330" i="3"/>
  <c r="N1330" i="3"/>
  <c r="O1330" i="3"/>
  <c r="P1330" i="3"/>
  <c r="U1330" i="3"/>
  <c r="M1331" i="3"/>
  <c r="N1331" i="3"/>
  <c r="O1331" i="3"/>
  <c r="P1331" i="3"/>
  <c r="U1331" i="3"/>
  <c r="M1332" i="3"/>
  <c r="N1332" i="3"/>
  <c r="O1332" i="3"/>
  <c r="P1332" i="3"/>
  <c r="U1332" i="3"/>
  <c r="M1333" i="3"/>
  <c r="N1333" i="3"/>
  <c r="O1333" i="3"/>
  <c r="P1333" i="3"/>
  <c r="U1333" i="3"/>
  <c r="M1334" i="3"/>
  <c r="N1334" i="3"/>
  <c r="O1334" i="3"/>
  <c r="P1334" i="3"/>
  <c r="U1334" i="3"/>
  <c r="M1335" i="3"/>
  <c r="N1335" i="3"/>
  <c r="O1335" i="3"/>
  <c r="P1335" i="3"/>
  <c r="U1335" i="3"/>
  <c r="M1336" i="3"/>
  <c r="N1336" i="3"/>
  <c r="O1336" i="3"/>
  <c r="P1336" i="3"/>
  <c r="U1336" i="3"/>
  <c r="M1337" i="3"/>
  <c r="N1337" i="3"/>
  <c r="O1337" i="3"/>
  <c r="P1337" i="3"/>
  <c r="U1337" i="3"/>
  <c r="M1338" i="3"/>
  <c r="N1338" i="3"/>
  <c r="O1338" i="3"/>
  <c r="P1338" i="3"/>
  <c r="U1338" i="3"/>
  <c r="M1339" i="3"/>
  <c r="N1339" i="3"/>
  <c r="O1339" i="3"/>
  <c r="P1339" i="3"/>
  <c r="U1339" i="3"/>
  <c r="M1340" i="3"/>
  <c r="N1340" i="3"/>
  <c r="O1340" i="3"/>
  <c r="P1340" i="3"/>
  <c r="U1340" i="3"/>
  <c r="M1341" i="3"/>
  <c r="N1341" i="3"/>
  <c r="O1341" i="3"/>
  <c r="P1341" i="3"/>
  <c r="U1341" i="3"/>
  <c r="M1342" i="3"/>
  <c r="N1342" i="3"/>
  <c r="O1342" i="3"/>
  <c r="P1342" i="3"/>
  <c r="U1342" i="3"/>
  <c r="M1343" i="3"/>
  <c r="N1343" i="3"/>
  <c r="O1343" i="3"/>
  <c r="P1343" i="3"/>
  <c r="U1343" i="3"/>
  <c r="M1344" i="3"/>
  <c r="N1344" i="3"/>
  <c r="O1344" i="3"/>
  <c r="P1344" i="3"/>
  <c r="U1344" i="3"/>
  <c r="M1345" i="3"/>
  <c r="N1345" i="3"/>
  <c r="O1345" i="3"/>
  <c r="P1345" i="3"/>
  <c r="U1345" i="3"/>
  <c r="M1346" i="3"/>
  <c r="N1346" i="3"/>
  <c r="O1346" i="3"/>
  <c r="P1346" i="3"/>
  <c r="U1346" i="3"/>
  <c r="M1347" i="3"/>
  <c r="N1347" i="3"/>
  <c r="O1347" i="3"/>
  <c r="P1347" i="3"/>
  <c r="U1347" i="3"/>
  <c r="M1348" i="3"/>
  <c r="N1348" i="3"/>
  <c r="O1348" i="3"/>
  <c r="P1348" i="3"/>
  <c r="U1348" i="3"/>
  <c r="M1349" i="3"/>
  <c r="N1349" i="3"/>
  <c r="O1349" i="3"/>
  <c r="P1349" i="3"/>
  <c r="U1349" i="3"/>
  <c r="M1350" i="3"/>
  <c r="N1350" i="3"/>
  <c r="O1350" i="3"/>
  <c r="P1350" i="3"/>
  <c r="U1350" i="3"/>
  <c r="M1351" i="3"/>
  <c r="N1351" i="3"/>
  <c r="O1351" i="3"/>
  <c r="P1351" i="3"/>
  <c r="U1351" i="3"/>
  <c r="M1352" i="3"/>
  <c r="N1352" i="3"/>
  <c r="O1352" i="3"/>
  <c r="P1352" i="3"/>
  <c r="U1352" i="3"/>
  <c r="M1353" i="3"/>
  <c r="N1353" i="3"/>
  <c r="O1353" i="3"/>
  <c r="P1353" i="3"/>
  <c r="U1353" i="3"/>
  <c r="M1354" i="3"/>
  <c r="N1354" i="3"/>
  <c r="O1354" i="3"/>
  <c r="P1354" i="3"/>
  <c r="U1354" i="3"/>
  <c r="M1355" i="3"/>
  <c r="N1355" i="3"/>
  <c r="O1355" i="3"/>
  <c r="P1355" i="3"/>
  <c r="U1355" i="3"/>
  <c r="M1356" i="3"/>
  <c r="N1356" i="3"/>
  <c r="O1356" i="3"/>
  <c r="P1356" i="3"/>
  <c r="U1356" i="3"/>
  <c r="M1357" i="3"/>
  <c r="N1357" i="3"/>
  <c r="O1357" i="3"/>
  <c r="P1357" i="3"/>
  <c r="U1357" i="3"/>
  <c r="M1358" i="3"/>
  <c r="N1358" i="3"/>
  <c r="O1358" i="3"/>
  <c r="P1358" i="3"/>
  <c r="U1358" i="3"/>
  <c r="M1359" i="3"/>
  <c r="N1359" i="3"/>
  <c r="O1359" i="3"/>
  <c r="P1359" i="3"/>
  <c r="U1359" i="3"/>
  <c r="M1360" i="3"/>
  <c r="N1360" i="3"/>
  <c r="O1360" i="3"/>
  <c r="P1360" i="3"/>
  <c r="U1360" i="3"/>
  <c r="M1361" i="3"/>
  <c r="N1361" i="3"/>
  <c r="O1361" i="3"/>
  <c r="P1361" i="3"/>
  <c r="U1361" i="3"/>
  <c r="M1362" i="3"/>
  <c r="N1362" i="3"/>
  <c r="O1362" i="3"/>
  <c r="P1362" i="3"/>
  <c r="U1362" i="3"/>
  <c r="M1363" i="3"/>
  <c r="N1363" i="3"/>
  <c r="O1363" i="3"/>
  <c r="P1363" i="3"/>
  <c r="U1363" i="3"/>
  <c r="M1364" i="3"/>
  <c r="N1364" i="3"/>
  <c r="O1364" i="3"/>
  <c r="P1364" i="3"/>
  <c r="U1364" i="3"/>
  <c r="M1365" i="3"/>
  <c r="N1365" i="3"/>
  <c r="O1365" i="3"/>
  <c r="P1365" i="3"/>
  <c r="U1365" i="3"/>
  <c r="M1366" i="3"/>
  <c r="N1366" i="3"/>
  <c r="O1366" i="3"/>
  <c r="P1366" i="3"/>
  <c r="U1366" i="3"/>
  <c r="M1367" i="3"/>
  <c r="N1367" i="3"/>
  <c r="O1367" i="3"/>
  <c r="P1367" i="3"/>
  <c r="U1367" i="3"/>
  <c r="M1368" i="3"/>
  <c r="N1368" i="3"/>
  <c r="O1368" i="3"/>
  <c r="P1368" i="3"/>
  <c r="U1368" i="3"/>
  <c r="M1369" i="3"/>
  <c r="N1369" i="3"/>
  <c r="O1369" i="3"/>
  <c r="P1369" i="3"/>
  <c r="U1369" i="3"/>
  <c r="M1370" i="3"/>
  <c r="N1370" i="3"/>
  <c r="O1370" i="3"/>
  <c r="P1370" i="3"/>
  <c r="U1370" i="3"/>
  <c r="M1371" i="3"/>
  <c r="N1371" i="3"/>
  <c r="O1371" i="3"/>
  <c r="P1371" i="3"/>
  <c r="U1371" i="3"/>
  <c r="M1372" i="3"/>
  <c r="N1372" i="3"/>
  <c r="O1372" i="3"/>
  <c r="P1372" i="3"/>
  <c r="U1372" i="3"/>
  <c r="M1373" i="3"/>
  <c r="N1373" i="3"/>
  <c r="O1373" i="3"/>
  <c r="P1373" i="3"/>
  <c r="U1373" i="3"/>
  <c r="M1374" i="3"/>
  <c r="N1374" i="3"/>
  <c r="O1374" i="3"/>
  <c r="P1374" i="3"/>
  <c r="U1374" i="3"/>
  <c r="M1375" i="3"/>
  <c r="N1375" i="3"/>
  <c r="O1375" i="3"/>
  <c r="P1375" i="3"/>
  <c r="U1375" i="3"/>
  <c r="M1376" i="3"/>
  <c r="N1376" i="3"/>
  <c r="O1376" i="3"/>
  <c r="P1376" i="3"/>
  <c r="U1376" i="3"/>
  <c r="M1377" i="3"/>
  <c r="N1377" i="3"/>
  <c r="O1377" i="3"/>
  <c r="P1377" i="3"/>
  <c r="U1377" i="3"/>
  <c r="M1378" i="3"/>
  <c r="N1378" i="3"/>
  <c r="O1378" i="3"/>
  <c r="P1378" i="3"/>
  <c r="U1378" i="3"/>
  <c r="M1379" i="3"/>
  <c r="N1379" i="3"/>
  <c r="O1379" i="3"/>
  <c r="P1379" i="3"/>
  <c r="U1379" i="3"/>
  <c r="M1380" i="3"/>
  <c r="N1380" i="3"/>
  <c r="O1380" i="3"/>
  <c r="P1380" i="3"/>
  <c r="U1380" i="3"/>
  <c r="M1381" i="3"/>
  <c r="N1381" i="3"/>
  <c r="O1381" i="3"/>
  <c r="P1381" i="3"/>
  <c r="U1381" i="3"/>
  <c r="M1382" i="3"/>
  <c r="N1382" i="3"/>
  <c r="O1382" i="3"/>
  <c r="P1382" i="3"/>
  <c r="U1382" i="3"/>
  <c r="M1383" i="3"/>
  <c r="N1383" i="3"/>
  <c r="O1383" i="3"/>
  <c r="P1383" i="3"/>
  <c r="U1383" i="3"/>
  <c r="M1384" i="3"/>
  <c r="N1384" i="3"/>
  <c r="O1384" i="3"/>
  <c r="P1384" i="3"/>
  <c r="U1384" i="3"/>
  <c r="M1385" i="3"/>
  <c r="N1385" i="3"/>
  <c r="O1385" i="3"/>
  <c r="P1385" i="3"/>
  <c r="U1385" i="3"/>
  <c r="M1386" i="3"/>
  <c r="N1386" i="3"/>
  <c r="O1386" i="3"/>
  <c r="P1386" i="3"/>
  <c r="U1386" i="3"/>
  <c r="M1387" i="3"/>
  <c r="N1387" i="3"/>
  <c r="O1387" i="3"/>
  <c r="P1387" i="3"/>
  <c r="U1387" i="3"/>
  <c r="M1388" i="3"/>
  <c r="N1388" i="3"/>
  <c r="O1388" i="3"/>
  <c r="P1388" i="3"/>
  <c r="U1388" i="3"/>
  <c r="M1389" i="3"/>
  <c r="N1389" i="3"/>
  <c r="O1389" i="3"/>
  <c r="P1389" i="3"/>
  <c r="U1389" i="3"/>
  <c r="M1390" i="3"/>
  <c r="N1390" i="3"/>
  <c r="O1390" i="3"/>
  <c r="P1390" i="3"/>
  <c r="U1390" i="3"/>
  <c r="M1391" i="3"/>
  <c r="N1391" i="3"/>
  <c r="O1391" i="3"/>
  <c r="P1391" i="3"/>
  <c r="U1391" i="3"/>
  <c r="M1392" i="3"/>
  <c r="N1392" i="3"/>
  <c r="O1392" i="3"/>
  <c r="P1392" i="3"/>
  <c r="U1392" i="3"/>
  <c r="M1393" i="3"/>
  <c r="N1393" i="3"/>
  <c r="O1393" i="3"/>
  <c r="P1393" i="3"/>
  <c r="U1393" i="3"/>
  <c r="M1394" i="3"/>
  <c r="N1394" i="3"/>
  <c r="O1394" i="3"/>
  <c r="P1394" i="3"/>
  <c r="U1394" i="3"/>
  <c r="M1395" i="3"/>
  <c r="N1395" i="3"/>
  <c r="O1395" i="3"/>
  <c r="P1395" i="3"/>
  <c r="U1395" i="3"/>
  <c r="M1396" i="3"/>
  <c r="N1396" i="3"/>
  <c r="O1396" i="3"/>
  <c r="P1396" i="3"/>
  <c r="U1396" i="3"/>
  <c r="M1397" i="3"/>
  <c r="N1397" i="3"/>
  <c r="O1397" i="3"/>
  <c r="P1397" i="3"/>
  <c r="U1397" i="3"/>
  <c r="M1398" i="3"/>
  <c r="N1398" i="3"/>
  <c r="O1398" i="3"/>
  <c r="P1398" i="3"/>
  <c r="U1398" i="3"/>
  <c r="M1399" i="3"/>
  <c r="N1399" i="3"/>
  <c r="O1399" i="3"/>
  <c r="P1399" i="3"/>
  <c r="U1399" i="3"/>
  <c r="M1400" i="3"/>
  <c r="N1400" i="3"/>
  <c r="O1400" i="3"/>
  <c r="P1400" i="3"/>
  <c r="U1400" i="3"/>
  <c r="M1401" i="3"/>
  <c r="N1401" i="3"/>
  <c r="O1401" i="3"/>
  <c r="P1401" i="3"/>
  <c r="U1401" i="3"/>
  <c r="M1402" i="3"/>
  <c r="N1402" i="3"/>
  <c r="O1402" i="3"/>
  <c r="P1402" i="3"/>
  <c r="U1402" i="3"/>
  <c r="M1403" i="3"/>
  <c r="N1403" i="3"/>
  <c r="O1403" i="3"/>
  <c r="P1403" i="3"/>
  <c r="U1403" i="3"/>
  <c r="M1404" i="3"/>
  <c r="N1404" i="3"/>
  <c r="O1404" i="3"/>
  <c r="P1404" i="3"/>
  <c r="U1404" i="3"/>
  <c r="M1405" i="3"/>
  <c r="N1405" i="3"/>
  <c r="O1405" i="3"/>
  <c r="P1405" i="3"/>
  <c r="U1405" i="3"/>
  <c r="M1406" i="3"/>
  <c r="N1406" i="3"/>
  <c r="O1406" i="3"/>
  <c r="P1406" i="3"/>
  <c r="U1406" i="3"/>
  <c r="M1407" i="3"/>
  <c r="N1407" i="3"/>
  <c r="O1407" i="3"/>
  <c r="P1407" i="3"/>
  <c r="U1407" i="3"/>
  <c r="M1408" i="3"/>
  <c r="N1408" i="3"/>
  <c r="O1408" i="3"/>
  <c r="P1408" i="3"/>
  <c r="U1408" i="3"/>
  <c r="M1409" i="3"/>
  <c r="N1409" i="3"/>
  <c r="O1409" i="3"/>
  <c r="P1409" i="3"/>
  <c r="U1409" i="3"/>
  <c r="M1410" i="3"/>
  <c r="N1410" i="3"/>
  <c r="O1410" i="3"/>
  <c r="P1410" i="3"/>
  <c r="U1410" i="3"/>
  <c r="M1411" i="3"/>
  <c r="N1411" i="3"/>
  <c r="O1411" i="3"/>
  <c r="P1411" i="3"/>
  <c r="U1411" i="3"/>
  <c r="M1412" i="3"/>
  <c r="N1412" i="3"/>
  <c r="O1412" i="3"/>
  <c r="P1412" i="3"/>
  <c r="U1412" i="3"/>
  <c r="M1413" i="3"/>
  <c r="N1413" i="3"/>
  <c r="O1413" i="3"/>
  <c r="P1413" i="3"/>
  <c r="U1413" i="3"/>
  <c r="M1414" i="3"/>
  <c r="N1414" i="3"/>
  <c r="O1414" i="3"/>
  <c r="P1414" i="3"/>
  <c r="U1414" i="3"/>
  <c r="M1415" i="3"/>
  <c r="N1415" i="3"/>
  <c r="O1415" i="3"/>
  <c r="P1415" i="3"/>
  <c r="U1415" i="3"/>
  <c r="M1416" i="3"/>
  <c r="N1416" i="3"/>
  <c r="O1416" i="3"/>
  <c r="P1416" i="3"/>
  <c r="U1416" i="3"/>
  <c r="M1417" i="3"/>
  <c r="N1417" i="3"/>
  <c r="O1417" i="3"/>
  <c r="P1417" i="3"/>
  <c r="U1417" i="3"/>
  <c r="M1418" i="3"/>
  <c r="N1418" i="3"/>
  <c r="O1418" i="3"/>
  <c r="P1418" i="3"/>
  <c r="U1418" i="3"/>
  <c r="M1419" i="3"/>
  <c r="N1419" i="3"/>
  <c r="O1419" i="3"/>
  <c r="P1419" i="3"/>
  <c r="U1419" i="3"/>
  <c r="M1420" i="3"/>
  <c r="N1420" i="3"/>
  <c r="O1420" i="3"/>
  <c r="P1420" i="3"/>
  <c r="U1420" i="3"/>
  <c r="M1421" i="3"/>
  <c r="N1421" i="3"/>
  <c r="O1421" i="3"/>
  <c r="P1421" i="3"/>
  <c r="U1421" i="3"/>
  <c r="M1422" i="3"/>
  <c r="N1422" i="3"/>
  <c r="O1422" i="3"/>
  <c r="P1422" i="3"/>
  <c r="U1422" i="3"/>
  <c r="M1423" i="3"/>
  <c r="N1423" i="3"/>
  <c r="O1423" i="3"/>
  <c r="P1423" i="3"/>
  <c r="U1423" i="3"/>
  <c r="M1424" i="3"/>
  <c r="N1424" i="3"/>
  <c r="O1424" i="3"/>
  <c r="P1424" i="3"/>
  <c r="U1424" i="3"/>
  <c r="M1425" i="3"/>
  <c r="N1425" i="3"/>
  <c r="O1425" i="3"/>
  <c r="P1425" i="3"/>
  <c r="U1425" i="3"/>
  <c r="M1426" i="3"/>
  <c r="N1426" i="3"/>
  <c r="O1426" i="3"/>
  <c r="P1426" i="3"/>
  <c r="U1426" i="3"/>
  <c r="M1427" i="3"/>
  <c r="N1427" i="3"/>
  <c r="O1427" i="3"/>
  <c r="P1427" i="3"/>
  <c r="U1427" i="3"/>
  <c r="M1428" i="3"/>
  <c r="N1428" i="3"/>
  <c r="O1428" i="3"/>
  <c r="P1428" i="3"/>
  <c r="U1428" i="3"/>
  <c r="M1429" i="3"/>
  <c r="N1429" i="3"/>
  <c r="O1429" i="3"/>
  <c r="P1429" i="3"/>
  <c r="U1429" i="3"/>
  <c r="M1430" i="3"/>
  <c r="N1430" i="3"/>
  <c r="O1430" i="3"/>
  <c r="P1430" i="3"/>
  <c r="U1430" i="3"/>
  <c r="M1431" i="3"/>
  <c r="N1431" i="3"/>
  <c r="O1431" i="3"/>
  <c r="P1431" i="3"/>
  <c r="U1431" i="3"/>
  <c r="M1432" i="3"/>
  <c r="N1432" i="3"/>
  <c r="O1432" i="3"/>
  <c r="P1432" i="3"/>
  <c r="U1432" i="3"/>
  <c r="M1433" i="3"/>
  <c r="N1433" i="3"/>
  <c r="O1433" i="3"/>
  <c r="P1433" i="3"/>
  <c r="U1433" i="3"/>
  <c r="M1434" i="3"/>
  <c r="N1434" i="3"/>
  <c r="O1434" i="3"/>
  <c r="P1434" i="3"/>
  <c r="U1434" i="3"/>
  <c r="M1435" i="3"/>
  <c r="N1435" i="3"/>
  <c r="O1435" i="3"/>
  <c r="P1435" i="3"/>
  <c r="U1435" i="3"/>
  <c r="M1436" i="3"/>
  <c r="N1436" i="3"/>
  <c r="O1436" i="3"/>
  <c r="P1436" i="3"/>
  <c r="U1436" i="3"/>
  <c r="M1437" i="3"/>
  <c r="N1437" i="3"/>
  <c r="O1437" i="3"/>
  <c r="P1437" i="3"/>
  <c r="U1437" i="3"/>
  <c r="M1438" i="3"/>
  <c r="N1438" i="3"/>
  <c r="O1438" i="3"/>
  <c r="P1438" i="3"/>
  <c r="U1438" i="3"/>
  <c r="M1439" i="3"/>
  <c r="N1439" i="3"/>
  <c r="O1439" i="3"/>
  <c r="P1439" i="3"/>
  <c r="U1439" i="3"/>
  <c r="M1440" i="3"/>
  <c r="N1440" i="3"/>
  <c r="O1440" i="3"/>
  <c r="P1440" i="3"/>
  <c r="U1440" i="3"/>
  <c r="M1441" i="3"/>
  <c r="N1441" i="3"/>
  <c r="O1441" i="3"/>
  <c r="P1441" i="3"/>
  <c r="U1441" i="3"/>
  <c r="M1442" i="3"/>
  <c r="N1442" i="3"/>
  <c r="O1442" i="3"/>
  <c r="P1442" i="3"/>
  <c r="U1442" i="3"/>
  <c r="M1443" i="3"/>
  <c r="N1443" i="3"/>
  <c r="O1443" i="3"/>
  <c r="P1443" i="3"/>
  <c r="U1443" i="3"/>
  <c r="M1444" i="3"/>
  <c r="N1444" i="3"/>
  <c r="O1444" i="3"/>
  <c r="P1444" i="3"/>
  <c r="U1444" i="3"/>
  <c r="M1445" i="3"/>
  <c r="N1445" i="3"/>
  <c r="O1445" i="3"/>
  <c r="P1445" i="3"/>
  <c r="U1445" i="3"/>
  <c r="M1446" i="3"/>
  <c r="N1446" i="3"/>
  <c r="O1446" i="3"/>
  <c r="P1446" i="3"/>
  <c r="U1446" i="3"/>
  <c r="M1447" i="3"/>
  <c r="N1447" i="3"/>
  <c r="O1447" i="3"/>
  <c r="P1447" i="3"/>
  <c r="U1447" i="3"/>
  <c r="M1448" i="3"/>
  <c r="N1448" i="3"/>
  <c r="O1448" i="3"/>
  <c r="P1448" i="3"/>
  <c r="U1448" i="3"/>
  <c r="M1449" i="3"/>
  <c r="N1449" i="3"/>
  <c r="O1449" i="3"/>
  <c r="P1449" i="3"/>
  <c r="U1449" i="3"/>
  <c r="M1450" i="3"/>
  <c r="N1450" i="3"/>
  <c r="O1450" i="3"/>
  <c r="P1450" i="3"/>
  <c r="U1450" i="3"/>
  <c r="M1451" i="3"/>
  <c r="N1451" i="3"/>
  <c r="O1451" i="3"/>
  <c r="P1451" i="3"/>
  <c r="U1451" i="3"/>
  <c r="M1452" i="3"/>
  <c r="N1452" i="3"/>
  <c r="O1452" i="3"/>
  <c r="P1452" i="3"/>
  <c r="U1452" i="3"/>
  <c r="M1453" i="3"/>
  <c r="N1453" i="3"/>
  <c r="O1453" i="3"/>
  <c r="P1453" i="3"/>
  <c r="U1453" i="3"/>
  <c r="M1454" i="3"/>
  <c r="N1454" i="3"/>
  <c r="O1454" i="3"/>
  <c r="P1454" i="3"/>
  <c r="U1454" i="3"/>
  <c r="M1455" i="3"/>
  <c r="N1455" i="3"/>
  <c r="O1455" i="3"/>
  <c r="P1455" i="3"/>
  <c r="U1455" i="3"/>
  <c r="M1456" i="3"/>
  <c r="N1456" i="3"/>
  <c r="O1456" i="3"/>
  <c r="P1456" i="3"/>
  <c r="U1456" i="3"/>
  <c r="M1457" i="3"/>
  <c r="N1457" i="3"/>
  <c r="O1457" i="3"/>
  <c r="P1457" i="3"/>
  <c r="U1457" i="3"/>
  <c r="M1458" i="3"/>
  <c r="N1458" i="3"/>
  <c r="O1458" i="3"/>
  <c r="P1458" i="3"/>
  <c r="U1458" i="3"/>
  <c r="M1459" i="3"/>
  <c r="N1459" i="3"/>
  <c r="O1459" i="3"/>
  <c r="P1459" i="3"/>
  <c r="U1459" i="3"/>
  <c r="M1460" i="3"/>
  <c r="N1460" i="3"/>
  <c r="O1460" i="3"/>
  <c r="P1460" i="3"/>
  <c r="U1460" i="3"/>
  <c r="M1461" i="3"/>
  <c r="N1461" i="3"/>
  <c r="O1461" i="3"/>
  <c r="P1461" i="3"/>
  <c r="U1461" i="3"/>
  <c r="M1462" i="3"/>
  <c r="N1462" i="3"/>
  <c r="O1462" i="3"/>
  <c r="P1462" i="3"/>
  <c r="U1462" i="3"/>
  <c r="M1463" i="3"/>
  <c r="N1463" i="3"/>
  <c r="O1463" i="3"/>
  <c r="P1463" i="3"/>
  <c r="U1463" i="3"/>
  <c r="M1464" i="3"/>
  <c r="N1464" i="3"/>
  <c r="O1464" i="3"/>
  <c r="P1464" i="3"/>
  <c r="U1464" i="3"/>
  <c r="M1465" i="3"/>
  <c r="N1465" i="3"/>
  <c r="O1465" i="3"/>
  <c r="P1465" i="3"/>
  <c r="U1465" i="3"/>
  <c r="M1466" i="3"/>
  <c r="N1466" i="3"/>
  <c r="O1466" i="3"/>
  <c r="P1466" i="3"/>
  <c r="U1466" i="3"/>
  <c r="M1467" i="3"/>
  <c r="N1467" i="3"/>
  <c r="O1467" i="3"/>
  <c r="P1467" i="3"/>
  <c r="U1467" i="3"/>
  <c r="M1468" i="3"/>
  <c r="N1468" i="3"/>
  <c r="O1468" i="3"/>
  <c r="P1468" i="3"/>
  <c r="U1468" i="3"/>
  <c r="M1469" i="3"/>
  <c r="N1469" i="3"/>
  <c r="O1469" i="3"/>
  <c r="P1469" i="3"/>
  <c r="U1469" i="3"/>
  <c r="M1470" i="3"/>
  <c r="N1470" i="3"/>
  <c r="O1470" i="3"/>
  <c r="P1470" i="3"/>
  <c r="U1470" i="3"/>
  <c r="M1471" i="3"/>
  <c r="N1471" i="3"/>
  <c r="O1471" i="3"/>
  <c r="P1471" i="3"/>
  <c r="U1471" i="3"/>
  <c r="M1472" i="3"/>
  <c r="N1472" i="3"/>
  <c r="O1472" i="3"/>
  <c r="P1472" i="3"/>
  <c r="U1472" i="3"/>
  <c r="M1473" i="3"/>
  <c r="N1473" i="3"/>
  <c r="O1473" i="3"/>
  <c r="P1473" i="3"/>
  <c r="U1473" i="3"/>
  <c r="M1474" i="3"/>
  <c r="N1474" i="3"/>
  <c r="O1474" i="3"/>
  <c r="P1474" i="3"/>
  <c r="U1474" i="3"/>
  <c r="M1475" i="3"/>
  <c r="N1475" i="3"/>
  <c r="O1475" i="3"/>
  <c r="P1475" i="3"/>
  <c r="U1475" i="3"/>
  <c r="M1476" i="3"/>
  <c r="N1476" i="3"/>
  <c r="O1476" i="3"/>
  <c r="P1476" i="3"/>
  <c r="U1476" i="3"/>
  <c r="M1477" i="3"/>
  <c r="N1477" i="3"/>
  <c r="O1477" i="3"/>
  <c r="P1477" i="3"/>
  <c r="U1477" i="3"/>
  <c r="M1478" i="3"/>
  <c r="N1478" i="3"/>
  <c r="O1478" i="3"/>
  <c r="P1478" i="3"/>
  <c r="U1478" i="3"/>
  <c r="M1479" i="3"/>
  <c r="N1479" i="3"/>
  <c r="O1479" i="3"/>
  <c r="P1479" i="3"/>
  <c r="U1479" i="3"/>
  <c r="M1480" i="3"/>
  <c r="N1480" i="3"/>
  <c r="O1480" i="3"/>
  <c r="P1480" i="3"/>
  <c r="U1480" i="3"/>
  <c r="M1481" i="3"/>
  <c r="N1481" i="3"/>
  <c r="O1481" i="3"/>
  <c r="P1481" i="3"/>
  <c r="U1481" i="3"/>
  <c r="M1482" i="3"/>
  <c r="N1482" i="3"/>
  <c r="O1482" i="3"/>
  <c r="P1482" i="3"/>
  <c r="U1482" i="3"/>
  <c r="M1483" i="3"/>
  <c r="N1483" i="3"/>
  <c r="O1483" i="3"/>
  <c r="P1483" i="3"/>
  <c r="U1483" i="3"/>
  <c r="M1484" i="3"/>
  <c r="N1484" i="3"/>
  <c r="O1484" i="3"/>
  <c r="P1484" i="3"/>
  <c r="U1484" i="3"/>
  <c r="M1485" i="3"/>
  <c r="N1485" i="3"/>
  <c r="O1485" i="3"/>
  <c r="P1485" i="3"/>
  <c r="U1485" i="3"/>
  <c r="M1486" i="3"/>
  <c r="N1486" i="3"/>
  <c r="O1486" i="3"/>
  <c r="P1486" i="3"/>
  <c r="U1486" i="3"/>
  <c r="M1487" i="3"/>
  <c r="N1487" i="3"/>
  <c r="O1487" i="3"/>
  <c r="P1487" i="3"/>
  <c r="U1487" i="3"/>
  <c r="M1488" i="3"/>
  <c r="N1488" i="3"/>
  <c r="O1488" i="3"/>
  <c r="P1488" i="3"/>
  <c r="U1488" i="3"/>
  <c r="M1489" i="3"/>
  <c r="N1489" i="3"/>
  <c r="O1489" i="3"/>
  <c r="P1489" i="3"/>
  <c r="U1489" i="3"/>
  <c r="M1490" i="3"/>
  <c r="N1490" i="3"/>
  <c r="O1490" i="3"/>
  <c r="P1490" i="3"/>
  <c r="U1490" i="3"/>
  <c r="M1491" i="3"/>
  <c r="N1491" i="3"/>
  <c r="O1491" i="3"/>
  <c r="P1491" i="3"/>
  <c r="U1491" i="3"/>
  <c r="M1492" i="3"/>
  <c r="N1492" i="3"/>
  <c r="O1492" i="3"/>
  <c r="P1492" i="3"/>
  <c r="U1492" i="3"/>
  <c r="M1493" i="3"/>
  <c r="N1493" i="3"/>
  <c r="O1493" i="3"/>
  <c r="P1493" i="3"/>
  <c r="U1493" i="3"/>
  <c r="M1494" i="3"/>
  <c r="N1494" i="3"/>
  <c r="O1494" i="3"/>
  <c r="P1494" i="3"/>
  <c r="U1494" i="3"/>
  <c r="M1495" i="3"/>
  <c r="N1495" i="3"/>
  <c r="O1495" i="3"/>
  <c r="P1495" i="3"/>
  <c r="U1495" i="3"/>
  <c r="M1496" i="3"/>
  <c r="N1496" i="3"/>
  <c r="O1496" i="3"/>
  <c r="P1496" i="3"/>
  <c r="U1496" i="3"/>
  <c r="M1497" i="3"/>
  <c r="N1497" i="3"/>
  <c r="O1497" i="3"/>
  <c r="P1497" i="3"/>
  <c r="U1497" i="3"/>
  <c r="M1498" i="3"/>
  <c r="N1498" i="3"/>
  <c r="O1498" i="3"/>
  <c r="P1498" i="3"/>
  <c r="U1498" i="3"/>
  <c r="M1499" i="3"/>
  <c r="N1499" i="3"/>
  <c r="O1499" i="3"/>
  <c r="P1499" i="3"/>
  <c r="U1499" i="3"/>
  <c r="M1500" i="3"/>
  <c r="N1500" i="3"/>
  <c r="O1500" i="3"/>
  <c r="P1500" i="3"/>
  <c r="U1500" i="3"/>
  <c r="M1501" i="3"/>
  <c r="N1501" i="3"/>
  <c r="O1501" i="3"/>
  <c r="P1501" i="3"/>
  <c r="U1501" i="3"/>
  <c r="M1502" i="3"/>
  <c r="N1502" i="3"/>
  <c r="O1502" i="3"/>
  <c r="P1502" i="3"/>
  <c r="U1502" i="3"/>
  <c r="M1503" i="3"/>
  <c r="N1503" i="3"/>
  <c r="O1503" i="3"/>
  <c r="P1503" i="3"/>
  <c r="U1503" i="3"/>
  <c r="M1504" i="3"/>
  <c r="N1504" i="3"/>
  <c r="O1504" i="3"/>
  <c r="P1504" i="3"/>
  <c r="U1504" i="3"/>
  <c r="M1505" i="3"/>
  <c r="N1505" i="3"/>
  <c r="O1505" i="3"/>
  <c r="P1505" i="3"/>
  <c r="U1505" i="3"/>
  <c r="M1506" i="3"/>
  <c r="N1506" i="3"/>
  <c r="O1506" i="3"/>
  <c r="P1506" i="3"/>
  <c r="U1506" i="3"/>
  <c r="M1507" i="3"/>
  <c r="N1507" i="3"/>
  <c r="O1507" i="3"/>
  <c r="P1507" i="3"/>
  <c r="U1507" i="3"/>
  <c r="M1508" i="3"/>
  <c r="N1508" i="3"/>
  <c r="O1508" i="3"/>
  <c r="P1508" i="3"/>
  <c r="U1508" i="3"/>
  <c r="M1509" i="3"/>
  <c r="N1509" i="3"/>
  <c r="O1509" i="3"/>
  <c r="P1509" i="3"/>
  <c r="U1509" i="3"/>
  <c r="M1510" i="3"/>
  <c r="N1510" i="3"/>
  <c r="O1510" i="3"/>
  <c r="P1510" i="3"/>
  <c r="U1510" i="3"/>
  <c r="M1511" i="3"/>
  <c r="N1511" i="3"/>
  <c r="O1511" i="3"/>
  <c r="P1511" i="3"/>
  <c r="U1511" i="3"/>
  <c r="M1512" i="3"/>
  <c r="N1512" i="3"/>
  <c r="O1512" i="3"/>
  <c r="P1512" i="3"/>
  <c r="U1512" i="3"/>
  <c r="M1513" i="3"/>
  <c r="N1513" i="3"/>
  <c r="O1513" i="3"/>
  <c r="P1513" i="3"/>
  <c r="U1513" i="3"/>
  <c r="M1514" i="3"/>
  <c r="N1514" i="3"/>
  <c r="O1514" i="3"/>
  <c r="P1514" i="3"/>
  <c r="U1514" i="3"/>
  <c r="M1515" i="3"/>
  <c r="N1515" i="3"/>
  <c r="O1515" i="3"/>
  <c r="P1515" i="3"/>
  <c r="U1515" i="3"/>
  <c r="M1516" i="3"/>
  <c r="N1516" i="3"/>
  <c r="O1516" i="3"/>
  <c r="P1516" i="3"/>
  <c r="U1516" i="3"/>
  <c r="M1517" i="3"/>
  <c r="N1517" i="3"/>
  <c r="O1517" i="3"/>
  <c r="P1517" i="3"/>
  <c r="U1517" i="3"/>
  <c r="M1518" i="3"/>
  <c r="N1518" i="3"/>
  <c r="O1518" i="3"/>
  <c r="P1518" i="3"/>
  <c r="U1518" i="3"/>
  <c r="M1519" i="3"/>
  <c r="N1519" i="3"/>
  <c r="O1519" i="3"/>
  <c r="P1519" i="3"/>
  <c r="U1519" i="3"/>
  <c r="M1520" i="3"/>
  <c r="N1520" i="3"/>
  <c r="O1520" i="3"/>
  <c r="P1520" i="3"/>
  <c r="U1520" i="3"/>
  <c r="M1521" i="3"/>
  <c r="N1521" i="3"/>
  <c r="O1521" i="3"/>
  <c r="P1521" i="3"/>
  <c r="U1521" i="3"/>
  <c r="M1522" i="3"/>
  <c r="N1522" i="3"/>
  <c r="O1522" i="3"/>
  <c r="P1522" i="3"/>
  <c r="U1522" i="3"/>
  <c r="M1523" i="3"/>
  <c r="N1523" i="3"/>
  <c r="O1523" i="3"/>
  <c r="P1523" i="3"/>
  <c r="U1523" i="3"/>
  <c r="M1524" i="3"/>
  <c r="N1524" i="3"/>
  <c r="O1524" i="3"/>
  <c r="P1524" i="3"/>
  <c r="U1524" i="3"/>
  <c r="M1525" i="3"/>
  <c r="N1525" i="3"/>
  <c r="O1525" i="3"/>
  <c r="P1525" i="3"/>
  <c r="U1525" i="3"/>
  <c r="M1526" i="3"/>
  <c r="N1526" i="3"/>
  <c r="O1526" i="3"/>
  <c r="P1526" i="3"/>
  <c r="U1526" i="3"/>
  <c r="M1527" i="3"/>
  <c r="N1527" i="3"/>
  <c r="O1527" i="3"/>
  <c r="P1527" i="3"/>
  <c r="U1527" i="3"/>
  <c r="M1528" i="3"/>
  <c r="N1528" i="3"/>
  <c r="O1528" i="3"/>
  <c r="P1528" i="3"/>
  <c r="U1528" i="3"/>
  <c r="M1529" i="3"/>
  <c r="N1529" i="3"/>
  <c r="O1529" i="3"/>
  <c r="P1529" i="3"/>
  <c r="U1529" i="3"/>
  <c r="M1530" i="3"/>
  <c r="N1530" i="3"/>
  <c r="O1530" i="3"/>
  <c r="P1530" i="3"/>
  <c r="U1530" i="3"/>
  <c r="M1531" i="3"/>
  <c r="N1531" i="3"/>
  <c r="O1531" i="3"/>
  <c r="P1531" i="3"/>
  <c r="U1531" i="3"/>
  <c r="M1532" i="3"/>
  <c r="N1532" i="3"/>
  <c r="O1532" i="3"/>
  <c r="P1532" i="3"/>
  <c r="U1532" i="3"/>
  <c r="M1533" i="3"/>
  <c r="N1533" i="3"/>
  <c r="O1533" i="3"/>
  <c r="P1533" i="3"/>
  <c r="U1533" i="3"/>
  <c r="M1534" i="3"/>
  <c r="N1534" i="3"/>
  <c r="O1534" i="3"/>
  <c r="P1534" i="3"/>
  <c r="U1534" i="3"/>
  <c r="M1535" i="3"/>
  <c r="N1535" i="3"/>
  <c r="O1535" i="3"/>
  <c r="P1535" i="3"/>
  <c r="U1535" i="3"/>
  <c r="M1536" i="3"/>
  <c r="N1536" i="3"/>
  <c r="O1536" i="3"/>
  <c r="P1536" i="3"/>
  <c r="U1536" i="3"/>
  <c r="M1537" i="3"/>
  <c r="N1537" i="3"/>
  <c r="O1537" i="3"/>
  <c r="P1537" i="3"/>
  <c r="U1537" i="3"/>
  <c r="M1538" i="3"/>
  <c r="N1538" i="3"/>
  <c r="O1538" i="3"/>
  <c r="P1538" i="3"/>
  <c r="U1538" i="3"/>
  <c r="M1539" i="3"/>
  <c r="N1539" i="3"/>
  <c r="O1539" i="3"/>
  <c r="P1539" i="3"/>
  <c r="U1539" i="3"/>
  <c r="M1540" i="3"/>
  <c r="N1540" i="3"/>
  <c r="O1540" i="3"/>
  <c r="P1540" i="3"/>
  <c r="U1540" i="3"/>
  <c r="M1541" i="3"/>
  <c r="N1541" i="3"/>
  <c r="O1541" i="3"/>
  <c r="P1541" i="3"/>
  <c r="U1541" i="3"/>
  <c r="M1542" i="3"/>
  <c r="N1542" i="3"/>
  <c r="O1542" i="3"/>
  <c r="P1542" i="3"/>
  <c r="U1542" i="3"/>
  <c r="M1543" i="3"/>
  <c r="N1543" i="3"/>
  <c r="O1543" i="3"/>
  <c r="P1543" i="3"/>
  <c r="U1543" i="3"/>
  <c r="M1544" i="3"/>
  <c r="N1544" i="3"/>
  <c r="O1544" i="3"/>
  <c r="P1544" i="3"/>
  <c r="U1544" i="3"/>
  <c r="M1545" i="3"/>
  <c r="N1545" i="3"/>
  <c r="O1545" i="3"/>
  <c r="P1545" i="3"/>
  <c r="U1545" i="3"/>
  <c r="M1546" i="3"/>
  <c r="N1546" i="3"/>
  <c r="O1546" i="3"/>
  <c r="P1546" i="3"/>
  <c r="U1546" i="3"/>
  <c r="M1547" i="3"/>
  <c r="N1547" i="3"/>
  <c r="O1547" i="3"/>
  <c r="P1547" i="3"/>
  <c r="U1547" i="3"/>
  <c r="M1548" i="3"/>
  <c r="N1548" i="3"/>
  <c r="O1548" i="3"/>
  <c r="P1548" i="3"/>
  <c r="U1548" i="3"/>
  <c r="M1549" i="3"/>
  <c r="N1549" i="3"/>
  <c r="O1549" i="3"/>
  <c r="P1549" i="3"/>
  <c r="U1549" i="3"/>
  <c r="M1550" i="3"/>
  <c r="N1550" i="3"/>
  <c r="O1550" i="3"/>
  <c r="P1550" i="3"/>
  <c r="U1550" i="3"/>
  <c r="M1551" i="3"/>
  <c r="N1551" i="3"/>
  <c r="O1551" i="3"/>
  <c r="P1551" i="3"/>
  <c r="U1551" i="3"/>
  <c r="M1552" i="3"/>
  <c r="N1552" i="3"/>
  <c r="O1552" i="3"/>
  <c r="P1552" i="3"/>
  <c r="U1552" i="3"/>
  <c r="M1553" i="3"/>
  <c r="N1553" i="3"/>
  <c r="O1553" i="3"/>
  <c r="P1553" i="3"/>
  <c r="U1553" i="3"/>
  <c r="M1554" i="3"/>
  <c r="N1554" i="3"/>
  <c r="O1554" i="3"/>
  <c r="P1554" i="3"/>
  <c r="U1554" i="3"/>
  <c r="M1555" i="3"/>
  <c r="N1555" i="3"/>
  <c r="O1555" i="3"/>
  <c r="P1555" i="3"/>
  <c r="U1555" i="3"/>
  <c r="M1556" i="3"/>
  <c r="N1556" i="3"/>
  <c r="O1556" i="3"/>
  <c r="P1556" i="3"/>
  <c r="U1556" i="3"/>
  <c r="M1557" i="3"/>
  <c r="N1557" i="3"/>
  <c r="O1557" i="3"/>
  <c r="P1557" i="3"/>
  <c r="U1557" i="3"/>
  <c r="M1558" i="3"/>
  <c r="N1558" i="3"/>
  <c r="O1558" i="3"/>
  <c r="P1558" i="3"/>
  <c r="U1558" i="3"/>
  <c r="M1559" i="3"/>
  <c r="N1559" i="3"/>
  <c r="O1559" i="3"/>
  <c r="P1559" i="3"/>
  <c r="U1559" i="3"/>
  <c r="M1560" i="3"/>
  <c r="N1560" i="3"/>
  <c r="O1560" i="3"/>
  <c r="P1560" i="3"/>
  <c r="U1560" i="3"/>
  <c r="M1561" i="3"/>
  <c r="N1561" i="3"/>
  <c r="O1561" i="3"/>
  <c r="P1561" i="3"/>
  <c r="U1561" i="3"/>
  <c r="M1562" i="3"/>
  <c r="N1562" i="3"/>
  <c r="O1562" i="3"/>
  <c r="P1562" i="3"/>
  <c r="U1562" i="3"/>
  <c r="M1563" i="3"/>
  <c r="N1563" i="3"/>
  <c r="O1563" i="3"/>
  <c r="P1563" i="3"/>
  <c r="U1563" i="3"/>
  <c r="M1564" i="3"/>
  <c r="N1564" i="3"/>
  <c r="O1564" i="3"/>
  <c r="P1564" i="3"/>
  <c r="U1564" i="3"/>
  <c r="M1565" i="3"/>
  <c r="N1565" i="3"/>
  <c r="O1565" i="3"/>
  <c r="P1565" i="3"/>
  <c r="U1565" i="3"/>
  <c r="M1566" i="3"/>
  <c r="N1566" i="3"/>
  <c r="O1566" i="3"/>
  <c r="P1566" i="3"/>
  <c r="U1566" i="3"/>
  <c r="M1567" i="3"/>
  <c r="N1567" i="3"/>
  <c r="O1567" i="3"/>
  <c r="P1567" i="3"/>
  <c r="U1567" i="3"/>
  <c r="M1568" i="3"/>
  <c r="N1568" i="3"/>
  <c r="O1568" i="3"/>
  <c r="P1568" i="3"/>
  <c r="U1568" i="3"/>
  <c r="M1569" i="3"/>
  <c r="N1569" i="3"/>
  <c r="O1569" i="3"/>
  <c r="P1569" i="3"/>
  <c r="U1569" i="3"/>
  <c r="M1570" i="3"/>
  <c r="N1570" i="3"/>
  <c r="O1570" i="3"/>
  <c r="P1570" i="3"/>
  <c r="U1570" i="3"/>
  <c r="M1571" i="3"/>
  <c r="N1571" i="3"/>
  <c r="O1571" i="3"/>
  <c r="P1571" i="3"/>
  <c r="U1571" i="3"/>
  <c r="M1572" i="3"/>
  <c r="N1572" i="3"/>
  <c r="O1572" i="3"/>
  <c r="P1572" i="3"/>
  <c r="U1572" i="3"/>
  <c r="M1573" i="3"/>
  <c r="N1573" i="3"/>
  <c r="O1573" i="3"/>
  <c r="P1573" i="3"/>
  <c r="U1573" i="3"/>
  <c r="M1574" i="3"/>
  <c r="N1574" i="3"/>
  <c r="O1574" i="3"/>
  <c r="P1574" i="3"/>
  <c r="U1574" i="3"/>
  <c r="M1575" i="3"/>
  <c r="N1575" i="3"/>
  <c r="O1575" i="3"/>
  <c r="P1575" i="3"/>
  <c r="U1575" i="3"/>
  <c r="M1576" i="3"/>
  <c r="N1576" i="3"/>
  <c r="O1576" i="3"/>
  <c r="P1576" i="3"/>
  <c r="U1576" i="3"/>
  <c r="M1577" i="3"/>
  <c r="N1577" i="3"/>
  <c r="O1577" i="3"/>
  <c r="P1577" i="3"/>
  <c r="U1577" i="3"/>
  <c r="M1578" i="3"/>
  <c r="N1578" i="3"/>
  <c r="O1578" i="3"/>
  <c r="P1578" i="3"/>
  <c r="U1578" i="3"/>
  <c r="M1579" i="3"/>
  <c r="N1579" i="3"/>
  <c r="O1579" i="3"/>
  <c r="P1579" i="3"/>
  <c r="U1579" i="3"/>
  <c r="M1580" i="3"/>
  <c r="N1580" i="3"/>
  <c r="O1580" i="3"/>
  <c r="P1580" i="3"/>
  <c r="U1580" i="3"/>
  <c r="M1581" i="3"/>
  <c r="N1581" i="3"/>
  <c r="O1581" i="3"/>
  <c r="P1581" i="3"/>
  <c r="U1581" i="3"/>
  <c r="M1582" i="3"/>
  <c r="N1582" i="3"/>
  <c r="O1582" i="3"/>
  <c r="P1582" i="3"/>
  <c r="U1582" i="3"/>
  <c r="M1583" i="3"/>
  <c r="N1583" i="3"/>
  <c r="O1583" i="3"/>
  <c r="P1583" i="3"/>
  <c r="U1583" i="3"/>
  <c r="M1584" i="3"/>
  <c r="N1584" i="3"/>
  <c r="O1584" i="3"/>
  <c r="P1584" i="3"/>
  <c r="U1584" i="3"/>
  <c r="M1585" i="3"/>
  <c r="N1585" i="3"/>
  <c r="O1585" i="3"/>
  <c r="P1585" i="3"/>
  <c r="U1585" i="3"/>
  <c r="M1586" i="3"/>
  <c r="N1586" i="3"/>
  <c r="O1586" i="3"/>
  <c r="P1586" i="3"/>
  <c r="U1586" i="3"/>
  <c r="M1587" i="3"/>
  <c r="N1587" i="3"/>
  <c r="O1587" i="3"/>
  <c r="P1587" i="3"/>
  <c r="U1587" i="3"/>
  <c r="M1588" i="3"/>
  <c r="N1588" i="3"/>
  <c r="O1588" i="3"/>
  <c r="P1588" i="3"/>
  <c r="U1588" i="3"/>
  <c r="M1589" i="3"/>
  <c r="N1589" i="3"/>
  <c r="O1589" i="3"/>
  <c r="P1589" i="3"/>
  <c r="U1589" i="3"/>
  <c r="M1590" i="3"/>
  <c r="N1590" i="3"/>
  <c r="O1590" i="3"/>
  <c r="P1590" i="3"/>
  <c r="U1590" i="3"/>
  <c r="M1591" i="3"/>
  <c r="N1591" i="3"/>
  <c r="O1591" i="3"/>
  <c r="P1591" i="3"/>
  <c r="U1591" i="3"/>
  <c r="M1592" i="3"/>
  <c r="N1592" i="3"/>
  <c r="O1592" i="3"/>
  <c r="P1592" i="3"/>
  <c r="U1592" i="3"/>
  <c r="M1593" i="3"/>
  <c r="N1593" i="3"/>
  <c r="O1593" i="3"/>
  <c r="P1593" i="3"/>
  <c r="U1593" i="3"/>
  <c r="M1594" i="3"/>
  <c r="N1594" i="3"/>
  <c r="O1594" i="3"/>
  <c r="P1594" i="3"/>
  <c r="U1594" i="3"/>
  <c r="M1595" i="3"/>
  <c r="N1595" i="3"/>
  <c r="O1595" i="3"/>
  <c r="P1595" i="3"/>
  <c r="U1595" i="3"/>
  <c r="M1596" i="3"/>
  <c r="N1596" i="3"/>
  <c r="O1596" i="3"/>
  <c r="P1596" i="3"/>
  <c r="U1596" i="3"/>
  <c r="M1597" i="3"/>
  <c r="N1597" i="3"/>
  <c r="O1597" i="3"/>
  <c r="P1597" i="3"/>
  <c r="U1597" i="3"/>
  <c r="M1598" i="3"/>
  <c r="N1598" i="3"/>
  <c r="O1598" i="3"/>
  <c r="P1598" i="3"/>
  <c r="U1598" i="3"/>
  <c r="M1599" i="3"/>
  <c r="N1599" i="3"/>
  <c r="O1599" i="3"/>
  <c r="P1599" i="3"/>
  <c r="U1599" i="3"/>
  <c r="M1600" i="3"/>
  <c r="N1600" i="3"/>
  <c r="O1600" i="3"/>
  <c r="P1600" i="3"/>
  <c r="U1600" i="3"/>
  <c r="M1601" i="3"/>
  <c r="N1601" i="3"/>
  <c r="O1601" i="3"/>
  <c r="P1601" i="3"/>
  <c r="U1601" i="3"/>
  <c r="M1602" i="3"/>
  <c r="N1602" i="3"/>
  <c r="O1602" i="3"/>
  <c r="P1602" i="3"/>
  <c r="U1602" i="3"/>
  <c r="M1603" i="3"/>
  <c r="N1603" i="3"/>
  <c r="O1603" i="3"/>
  <c r="P1603" i="3"/>
  <c r="U1603" i="3"/>
  <c r="M1604" i="3"/>
  <c r="N1604" i="3"/>
  <c r="O1604" i="3"/>
  <c r="P1604" i="3"/>
  <c r="U1604" i="3"/>
  <c r="M1605" i="3"/>
  <c r="N1605" i="3"/>
  <c r="O1605" i="3"/>
  <c r="P1605" i="3"/>
  <c r="U1605" i="3"/>
  <c r="M1606" i="3"/>
  <c r="N1606" i="3"/>
  <c r="O1606" i="3"/>
  <c r="P1606" i="3"/>
  <c r="U1606" i="3"/>
  <c r="M1607" i="3"/>
  <c r="N1607" i="3"/>
  <c r="O1607" i="3"/>
  <c r="P1607" i="3"/>
  <c r="U1607" i="3"/>
  <c r="M1608" i="3"/>
  <c r="N1608" i="3"/>
  <c r="O1608" i="3"/>
  <c r="P1608" i="3"/>
  <c r="U1608" i="3"/>
  <c r="M1609" i="3"/>
  <c r="N1609" i="3"/>
  <c r="O1609" i="3"/>
  <c r="P1609" i="3"/>
  <c r="U1609" i="3"/>
  <c r="M1610" i="3"/>
  <c r="N1610" i="3"/>
  <c r="O1610" i="3"/>
  <c r="P1610" i="3"/>
  <c r="U1610" i="3"/>
  <c r="M1611" i="3"/>
  <c r="N1611" i="3"/>
  <c r="O1611" i="3"/>
  <c r="P1611" i="3"/>
  <c r="U1611" i="3"/>
  <c r="M1612" i="3"/>
  <c r="N1612" i="3"/>
  <c r="O1612" i="3"/>
  <c r="P1612" i="3"/>
  <c r="U1612" i="3"/>
  <c r="M1613" i="3"/>
  <c r="N1613" i="3"/>
  <c r="O1613" i="3"/>
  <c r="P1613" i="3"/>
  <c r="U1613" i="3"/>
  <c r="M1614" i="3"/>
  <c r="N1614" i="3"/>
  <c r="O1614" i="3"/>
  <c r="P1614" i="3"/>
  <c r="U1614" i="3"/>
  <c r="M1615" i="3"/>
  <c r="N1615" i="3"/>
  <c r="O1615" i="3"/>
  <c r="P1615" i="3"/>
  <c r="U1615" i="3"/>
  <c r="M1616" i="3"/>
  <c r="N1616" i="3"/>
  <c r="O1616" i="3"/>
  <c r="P1616" i="3"/>
  <c r="U1616" i="3"/>
  <c r="M1617" i="3"/>
  <c r="N1617" i="3"/>
  <c r="O1617" i="3"/>
  <c r="P1617" i="3"/>
  <c r="U1617" i="3"/>
  <c r="M1618" i="3"/>
  <c r="N1618" i="3"/>
  <c r="O1618" i="3"/>
  <c r="P1618" i="3"/>
  <c r="U1618" i="3"/>
  <c r="M1619" i="3"/>
  <c r="N1619" i="3"/>
  <c r="O1619" i="3"/>
  <c r="P1619" i="3"/>
  <c r="U1619" i="3"/>
  <c r="M1620" i="3"/>
  <c r="N1620" i="3"/>
  <c r="O1620" i="3"/>
  <c r="P1620" i="3"/>
  <c r="U1620" i="3"/>
  <c r="M1621" i="3"/>
  <c r="N1621" i="3"/>
  <c r="O1621" i="3"/>
  <c r="P1621" i="3"/>
  <c r="U1621" i="3"/>
  <c r="M1622" i="3"/>
  <c r="N1622" i="3"/>
  <c r="O1622" i="3"/>
  <c r="P1622" i="3"/>
  <c r="U1622" i="3"/>
  <c r="M1623" i="3"/>
  <c r="N1623" i="3"/>
  <c r="O1623" i="3"/>
  <c r="P1623" i="3"/>
  <c r="U1623" i="3"/>
  <c r="M1624" i="3"/>
  <c r="N1624" i="3"/>
  <c r="O1624" i="3"/>
  <c r="P1624" i="3"/>
  <c r="U1624" i="3"/>
  <c r="M1625" i="3"/>
  <c r="N1625" i="3"/>
  <c r="O1625" i="3"/>
  <c r="P1625" i="3"/>
  <c r="U1625" i="3"/>
  <c r="M1626" i="3"/>
  <c r="N1626" i="3"/>
  <c r="O1626" i="3"/>
  <c r="P1626" i="3"/>
  <c r="U1626" i="3"/>
  <c r="M1627" i="3"/>
  <c r="N1627" i="3"/>
  <c r="O1627" i="3"/>
  <c r="P1627" i="3"/>
  <c r="U1627" i="3"/>
  <c r="M1628" i="3"/>
  <c r="N1628" i="3"/>
  <c r="O1628" i="3"/>
  <c r="P1628" i="3"/>
  <c r="U1628" i="3"/>
  <c r="M1629" i="3"/>
  <c r="N1629" i="3"/>
  <c r="O1629" i="3"/>
  <c r="P1629" i="3"/>
  <c r="U1629" i="3"/>
  <c r="M1630" i="3"/>
  <c r="N1630" i="3"/>
  <c r="O1630" i="3"/>
  <c r="P1630" i="3"/>
  <c r="U1630" i="3"/>
  <c r="M1631" i="3"/>
  <c r="N1631" i="3"/>
  <c r="O1631" i="3"/>
  <c r="P1631" i="3"/>
  <c r="U1631" i="3"/>
  <c r="M1632" i="3"/>
  <c r="N1632" i="3"/>
  <c r="O1632" i="3"/>
  <c r="P1632" i="3"/>
  <c r="U1632" i="3"/>
  <c r="M1633" i="3"/>
  <c r="N1633" i="3"/>
  <c r="O1633" i="3"/>
  <c r="P1633" i="3"/>
  <c r="U1633" i="3"/>
  <c r="M1634" i="3"/>
  <c r="N1634" i="3"/>
  <c r="O1634" i="3"/>
  <c r="P1634" i="3"/>
  <c r="U1634" i="3"/>
  <c r="M1635" i="3"/>
  <c r="N1635" i="3"/>
  <c r="O1635" i="3"/>
  <c r="P1635" i="3"/>
  <c r="U1635" i="3"/>
  <c r="M1636" i="3"/>
  <c r="N1636" i="3"/>
  <c r="O1636" i="3"/>
  <c r="P1636" i="3"/>
  <c r="U1636" i="3"/>
  <c r="M1637" i="3"/>
  <c r="N1637" i="3"/>
  <c r="O1637" i="3"/>
  <c r="P1637" i="3"/>
  <c r="U1637" i="3"/>
  <c r="M1638" i="3"/>
  <c r="N1638" i="3"/>
  <c r="O1638" i="3"/>
  <c r="P1638" i="3"/>
  <c r="U1638" i="3"/>
  <c r="M1639" i="3"/>
  <c r="N1639" i="3"/>
  <c r="O1639" i="3"/>
  <c r="P1639" i="3"/>
  <c r="U1639" i="3"/>
  <c r="M1640" i="3"/>
  <c r="N1640" i="3"/>
  <c r="O1640" i="3"/>
  <c r="P1640" i="3"/>
  <c r="U1640" i="3"/>
  <c r="M1641" i="3"/>
  <c r="N1641" i="3"/>
  <c r="O1641" i="3"/>
  <c r="P1641" i="3"/>
  <c r="U1641" i="3"/>
  <c r="M1642" i="3"/>
  <c r="N1642" i="3"/>
  <c r="O1642" i="3"/>
  <c r="P1642" i="3"/>
  <c r="U1642" i="3"/>
  <c r="M1643" i="3"/>
  <c r="N1643" i="3"/>
  <c r="O1643" i="3"/>
  <c r="P1643" i="3"/>
  <c r="U1643" i="3"/>
  <c r="M1644" i="3"/>
  <c r="N1644" i="3"/>
  <c r="O1644" i="3"/>
  <c r="P1644" i="3"/>
  <c r="U1644" i="3"/>
  <c r="M1645" i="3"/>
  <c r="N1645" i="3"/>
  <c r="O1645" i="3"/>
  <c r="P1645" i="3"/>
  <c r="U1645" i="3"/>
  <c r="M1646" i="3"/>
  <c r="N1646" i="3"/>
  <c r="O1646" i="3"/>
  <c r="P1646" i="3"/>
  <c r="U1646" i="3"/>
  <c r="M1647" i="3"/>
  <c r="N1647" i="3"/>
  <c r="O1647" i="3"/>
  <c r="P1647" i="3"/>
  <c r="U1647" i="3"/>
  <c r="M1648" i="3"/>
  <c r="N1648" i="3"/>
  <c r="O1648" i="3"/>
  <c r="P1648" i="3"/>
  <c r="U1648" i="3"/>
  <c r="M1649" i="3"/>
  <c r="N1649" i="3"/>
  <c r="O1649" i="3"/>
  <c r="P1649" i="3"/>
  <c r="U1649" i="3"/>
  <c r="M1650" i="3"/>
  <c r="N1650" i="3"/>
  <c r="O1650" i="3"/>
  <c r="P1650" i="3"/>
  <c r="U1650" i="3"/>
  <c r="M1651" i="3"/>
  <c r="N1651" i="3"/>
  <c r="O1651" i="3"/>
  <c r="P1651" i="3"/>
  <c r="U1651" i="3"/>
  <c r="M1652" i="3"/>
  <c r="N1652" i="3"/>
  <c r="O1652" i="3"/>
  <c r="P1652" i="3"/>
  <c r="U1652" i="3"/>
  <c r="M1653" i="3"/>
  <c r="N1653" i="3"/>
  <c r="O1653" i="3"/>
  <c r="P1653" i="3"/>
  <c r="U1653" i="3"/>
  <c r="M1654" i="3"/>
  <c r="N1654" i="3"/>
  <c r="O1654" i="3"/>
  <c r="P1654" i="3"/>
  <c r="U1654" i="3"/>
  <c r="M1655" i="3"/>
  <c r="N1655" i="3"/>
  <c r="O1655" i="3"/>
  <c r="P1655" i="3"/>
  <c r="U1655" i="3"/>
  <c r="M1656" i="3"/>
  <c r="N1656" i="3"/>
  <c r="O1656" i="3"/>
  <c r="P1656" i="3"/>
  <c r="U1656" i="3"/>
  <c r="M1657" i="3"/>
  <c r="N1657" i="3"/>
  <c r="O1657" i="3"/>
  <c r="P1657" i="3"/>
  <c r="U1657" i="3"/>
  <c r="M1658" i="3"/>
  <c r="N1658" i="3"/>
  <c r="O1658" i="3"/>
  <c r="P1658" i="3"/>
  <c r="U1658" i="3"/>
  <c r="M1659" i="3"/>
  <c r="N1659" i="3"/>
  <c r="O1659" i="3"/>
  <c r="P1659" i="3"/>
  <c r="U1659" i="3"/>
  <c r="M1660" i="3"/>
  <c r="N1660" i="3"/>
  <c r="O1660" i="3"/>
  <c r="P1660" i="3"/>
  <c r="U1660" i="3"/>
  <c r="M1661" i="3"/>
  <c r="N1661" i="3"/>
  <c r="O1661" i="3"/>
  <c r="P1661" i="3"/>
  <c r="U1661" i="3"/>
  <c r="M1662" i="3"/>
  <c r="N1662" i="3"/>
  <c r="O1662" i="3"/>
  <c r="P1662" i="3"/>
  <c r="U1662" i="3"/>
  <c r="M1663" i="3"/>
  <c r="N1663" i="3"/>
  <c r="O1663" i="3"/>
  <c r="P1663" i="3"/>
  <c r="U1663" i="3"/>
  <c r="M1664" i="3"/>
  <c r="N1664" i="3"/>
  <c r="O1664" i="3"/>
  <c r="P1664" i="3"/>
  <c r="U1664" i="3"/>
  <c r="M1665" i="3"/>
  <c r="N1665" i="3"/>
  <c r="O1665" i="3"/>
  <c r="P1665" i="3"/>
  <c r="U1665" i="3"/>
  <c r="M1666" i="3"/>
  <c r="N1666" i="3"/>
  <c r="O1666" i="3"/>
  <c r="P1666" i="3"/>
  <c r="U1666" i="3"/>
  <c r="M1667" i="3"/>
  <c r="N1667" i="3"/>
  <c r="O1667" i="3"/>
  <c r="P1667" i="3"/>
  <c r="U1667" i="3"/>
  <c r="M1668" i="3"/>
  <c r="N1668" i="3"/>
  <c r="O1668" i="3"/>
  <c r="P1668" i="3"/>
  <c r="U1668" i="3"/>
  <c r="M1669" i="3"/>
  <c r="N1669" i="3"/>
  <c r="O1669" i="3"/>
  <c r="P1669" i="3"/>
  <c r="U1669" i="3"/>
  <c r="M1670" i="3"/>
  <c r="N1670" i="3"/>
  <c r="O1670" i="3"/>
  <c r="P1670" i="3"/>
  <c r="U1670" i="3"/>
  <c r="M1671" i="3"/>
  <c r="N1671" i="3"/>
  <c r="O1671" i="3"/>
  <c r="P1671" i="3"/>
  <c r="U1671" i="3"/>
  <c r="M1672" i="3"/>
  <c r="N1672" i="3"/>
  <c r="O1672" i="3"/>
  <c r="P1672" i="3"/>
  <c r="U1672" i="3"/>
  <c r="M1673" i="3"/>
  <c r="N1673" i="3"/>
  <c r="O1673" i="3"/>
  <c r="P1673" i="3"/>
  <c r="U1673" i="3"/>
  <c r="M1674" i="3"/>
  <c r="N1674" i="3"/>
  <c r="O1674" i="3"/>
  <c r="P1674" i="3"/>
  <c r="U1674" i="3"/>
  <c r="M1675" i="3"/>
  <c r="N1675" i="3"/>
  <c r="O1675" i="3"/>
  <c r="P1675" i="3"/>
  <c r="U1675" i="3"/>
  <c r="M1676" i="3"/>
  <c r="N1676" i="3"/>
  <c r="O1676" i="3"/>
  <c r="P1676" i="3"/>
  <c r="U1676" i="3"/>
  <c r="M1677" i="3"/>
  <c r="N1677" i="3"/>
  <c r="O1677" i="3"/>
  <c r="P1677" i="3"/>
  <c r="U1677" i="3"/>
  <c r="M1678" i="3"/>
  <c r="N1678" i="3"/>
  <c r="O1678" i="3"/>
  <c r="P1678" i="3"/>
  <c r="U1678" i="3"/>
  <c r="M1679" i="3"/>
  <c r="N1679" i="3"/>
  <c r="O1679" i="3"/>
  <c r="P1679" i="3"/>
  <c r="U1679" i="3"/>
  <c r="M1680" i="3"/>
  <c r="N1680" i="3"/>
  <c r="O1680" i="3"/>
  <c r="P1680" i="3"/>
  <c r="U1680" i="3"/>
  <c r="M1681" i="3"/>
  <c r="N1681" i="3"/>
  <c r="O1681" i="3"/>
  <c r="P1681" i="3"/>
  <c r="U1681" i="3"/>
  <c r="M1682" i="3"/>
  <c r="N1682" i="3"/>
  <c r="O1682" i="3"/>
  <c r="P1682" i="3"/>
  <c r="U1682" i="3"/>
  <c r="M1683" i="3"/>
  <c r="N1683" i="3"/>
  <c r="O1683" i="3"/>
  <c r="P1683" i="3"/>
  <c r="U1683" i="3"/>
  <c r="M1684" i="3"/>
  <c r="N1684" i="3"/>
  <c r="O1684" i="3"/>
  <c r="P1684" i="3"/>
  <c r="U1684" i="3"/>
  <c r="M1685" i="3"/>
  <c r="N1685" i="3"/>
  <c r="O1685" i="3"/>
  <c r="P1685" i="3"/>
  <c r="U1685" i="3"/>
  <c r="M1686" i="3"/>
  <c r="N1686" i="3"/>
  <c r="O1686" i="3"/>
  <c r="P1686" i="3"/>
  <c r="U1686" i="3"/>
  <c r="M1687" i="3"/>
  <c r="N1687" i="3"/>
  <c r="O1687" i="3"/>
  <c r="P1687" i="3"/>
  <c r="U1687" i="3"/>
  <c r="M1688" i="3"/>
  <c r="N1688" i="3"/>
  <c r="O1688" i="3"/>
  <c r="P1688" i="3"/>
  <c r="U1688" i="3"/>
  <c r="M1689" i="3"/>
  <c r="N1689" i="3"/>
  <c r="O1689" i="3"/>
  <c r="P1689" i="3"/>
  <c r="U1689" i="3"/>
  <c r="M1690" i="3"/>
  <c r="N1690" i="3"/>
  <c r="O1690" i="3"/>
  <c r="P1690" i="3"/>
  <c r="U1690" i="3"/>
  <c r="M1691" i="3"/>
  <c r="N1691" i="3"/>
  <c r="O1691" i="3"/>
  <c r="P1691" i="3"/>
  <c r="U1691" i="3"/>
  <c r="M1692" i="3"/>
  <c r="N1692" i="3"/>
  <c r="O1692" i="3"/>
  <c r="P1692" i="3"/>
  <c r="U1692" i="3"/>
  <c r="M1693" i="3"/>
  <c r="N1693" i="3"/>
  <c r="O1693" i="3"/>
  <c r="P1693" i="3"/>
  <c r="U1693" i="3"/>
  <c r="M1694" i="3"/>
  <c r="N1694" i="3"/>
  <c r="O1694" i="3"/>
  <c r="P1694" i="3"/>
  <c r="U1694" i="3"/>
  <c r="M1695" i="3"/>
  <c r="N1695" i="3"/>
  <c r="O1695" i="3"/>
  <c r="P1695" i="3"/>
  <c r="U1695" i="3"/>
  <c r="M1696" i="3"/>
  <c r="N1696" i="3"/>
  <c r="O1696" i="3"/>
  <c r="P1696" i="3"/>
  <c r="U1696" i="3"/>
  <c r="M1697" i="3"/>
  <c r="N1697" i="3"/>
  <c r="O1697" i="3"/>
  <c r="P1697" i="3"/>
  <c r="U1697" i="3"/>
  <c r="M1698" i="3"/>
  <c r="N1698" i="3"/>
  <c r="O1698" i="3"/>
  <c r="P1698" i="3"/>
  <c r="U1698" i="3"/>
  <c r="M1699" i="3"/>
  <c r="N1699" i="3"/>
  <c r="O1699" i="3"/>
  <c r="P1699" i="3"/>
  <c r="U1699" i="3"/>
  <c r="M1700" i="3"/>
  <c r="N1700" i="3"/>
  <c r="O1700" i="3"/>
  <c r="P1700" i="3"/>
  <c r="U1700" i="3"/>
  <c r="M1701" i="3"/>
  <c r="N1701" i="3"/>
  <c r="O1701" i="3"/>
  <c r="P1701" i="3"/>
  <c r="U1701" i="3"/>
  <c r="M1702" i="3"/>
  <c r="N1702" i="3"/>
  <c r="O1702" i="3"/>
  <c r="P1702" i="3"/>
  <c r="U1702" i="3"/>
  <c r="M1703" i="3"/>
  <c r="N1703" i="3"/>
  <c r="O1703" i="3"/>
  <c r="P1703" i="3"/>
  <c r="U1703" i="3"/>
  <c r="M1704" i="3"/>
  <c r="N1704" i="3"/>
  <c r="O1704" i="3"/>
  <c r="P1704" i="3"/>
  <c r="U1704" i="3"/>
  <c r="M1705" i="3"/>
  <c r="N1705" i="3"/>
  <c r="O1705" i="3"/>
  <c r="P1705" i="3"/>
  <c r="U1705" i="3"/>
  <c r="M1706" i="3"/>
  <c r="N1706" i="3"/>
  <c r="O1706" i="3"/>
  <c r="P1706" i="3"/>
  <c r="U1706" i="3"/>
  <c r="M1707" i="3"/>
  <c r="N1707" i="3"/>
  <c r="O1707" i="3"/>
  <c r="P1707" i="3"/>
  <c r="U1707" i="3"/>
  <c r="M1708" i="3"/>
  <c r="N1708" i="3"/>
  <c r="O1708" i="3"/>
  <c r="P1708" i="3"/>
  <c r="U1708" i="3"/>
  <c r="M1709" i="3"/>
  <c r="N1709" i="3"/>
  <c r="O1709" i="3"/>
  <c r="P1709" i="3"/>
  <c r="U1709" i="3"/>
  <c r="M1710" i="3"/>
  <c r="N1710" i="3"/>
  <c r="O1710" i="3"/>
  <c r="P1710" i="3"/>
  <c r="U1710" i="3"/>
  <c r="M1711" i="3"/>
  <c r="N1711" i="3"/>
  <c r="O1711" i="3"/>
  <c r="P1711" i="3"/>
  <c r="U1711" i="3"/>
  <c r="M1712" i="3"/>
  <c r="N1712" i="3"/>
  <c r="O1712" i="3"/>
  <c r="P1712" i="3"/>
  <c r="U1712" i="3"/>
  <c r="M1713" i="3"/>
  <c r="N1713" i="3"/>
  <c r="O1713" i="3"/>
  <c r="P1713" i="3"/>
  <c r="U1713" i="3"/>
  <c r="M1714" i="3"/>
  <c r="N1714" i="3"/>
  <c r="O1714" i="3"/>
  <c r="P1714" i="3"/>
  <c r="U1714" i="3"/>
  <c r="M1715" i="3"/>
  <c r="N1715" i="3"/>
  <c r="O1715" i="3"/>
  <c r="P1715" i="3"/>
  <c r="U1715" i="3"/>
  <c r="M1716" i="3"/>
  <c r="N1716" i="3"/>
  <c r="O1716" i="3"/>
  <c r="P1716" i="3"/>
  <c r="U1716" i="3"/>
  <c r="M1717" i="3"/>
  <c r="N1717" i="3"/>
  <c r="O1717" i="3"/>
  <c r="P1717" i="3"/>
  <c r="U1717" i="3"/>
  <c r="M1718" i="3"/>
  <c r="N1718" i="3"/>
  <c r="O1718" i="3"/>
  <c r="P1718" i="3"/>
  <c r="U1718" i="3"/>
  <c r="M1719" i="3"/>
  <c r="N1719" i="3"/>
  <c r="O1719" i="3"/>
  <c r="P1719" i="3"/>
  <c r="U1719" i="3"/>
  <c r="M1720" i="3"/>
  <c r="N1720" i="3"/>
  <c r="O1720" i="3"/>
  <c r="P1720" i="3"/>
  <c r="U1720" i="3"/>
  <c r="M1721" i="3"/>
  <c r="N1721" i="3"/>
  <c r="O1721" i="3"/>
  <c r="P1721" i="3"/>
  <c r="U1721" i="3"/>
  <c r="M1722" i="3"/>
  <c r="N1722" i="3"/>
  <c r="O1722" i="3"/>
  <c r="P1722" i="3"/>
  <c r="U1722" i="3"/>
  <c r="M1723" i="3"/>
  <c r="N1723" i="3"/>
  <c r="O1723" i="3"/>
  <c r="P1723" i="3"/>
  <c r="U1723" i="3"/>
  <c r="M1724" i="3"/>
  <c r="N1724" i="3"/>
  <c r="O1724" i="3"/>
  <c r="P1724" i="3"/>
  <c r="U1724" i="3"/>
  <c r="M1725" i="3"/>
  <c r="N1725" i="3"/>
  <c r="O1725" i="3"/>
  <c r="P1725" i="3"/>
  <c r="U1725" i="3"/>
  <c r="M1726" i="3"/>
  <c r="N1726" i="3"/>
  <c r="O1726" i="3"/>
  <c r="P1726" i="3"/>
  <c r="U1726" i="3"/>
  <c r="M1727" i="3"/>
  <c r="N1727" i="3"/>
  <c r="O1727" i="3"/>
  <c r="P1727" i="3"/>
  <c r="U1727" i="3"/>
  <c r="M1728" i="3"/>
  <c r="N1728" i="3"/>
  <c r="O1728" i="3"/>
  <c r="P1728" i="3"/>
  <c r="U1728" i="3"/>
  <c r="M1729" i="3"/>
  <c r="N1729" i="3"/>
  <c r="O1729" i="3"/>
  <c r="P1729" i="3"/>
  <c r="U1729" i="3"/>
  <c r="M1730" i="3"/>
  <c r="N1730" i="3"/>
  <c r="O1730" i="3"/>
  <c r="P1730" i="3"/>
  <c r="U1730" i="3"/>
  <c r="M1731" i="3"/>
  <c r="N1731" i="3"/>
  <c r="O1731" i="3"/>
  <c r="P1731" i="3"/>
  <c r="U1731" i="3"/>
  <c r="M1732" i="3"/>
  <c r="N1732" i="3"/>
  <c r="O1732" i="3"/>
  <c r="P1732" i="3"/>
  <c r="U1732" i="3"/>
  <c r="M1733" i="3"/>
  <c r="N1733" i="3"/>
  <c r="O1733" i="3"/>
  <c r="P1733" i="3"/>
  <c r="U1733" i="3"/>
  <c r="M1734" i="3"/>
  <c r="N1734" i="3"/>
  <c r="O1734" i="3"/>
  <c r="P1734" i="3"/>
  <c r="U1734" i="3"/>
  <c r="M1735" i="3"/>
  <c r="N1735" i="3"/>
  <c r="O1735" i="3"/>
  <c r="P1735" i="3"/>
  <c r="U1735" i="3"/>
  <c r="M1736" i="3"/>
  <c r="N1736" i="3"/>
  <c r="O1736" i="3"/>
  <c r="P1736" i="3"/>
  <c r="U1736" i="3"/>
  <c r="M1737" i="3"/>
  <c r="N1737" i="3"/>
  <c r="O1737" i="3"/>
  <c r="P1737" i="3"/>
  <c r="U1737" i="3"/>
  <c r="M1738" i="3"/>
  <c r="N1738" i="3"/>
  <c r="O1738" i="3"/>
  <c r="P1738" i="3"/>
  <c r="U1738" i="3"/>
  <c r="M1739" i="3"/>
  <c r="N1739" i="3"/>
  <c r="O1739" i="3"/>
  <c r="P1739" i="3"/>
  <c r="U1739" i="3"/>
  <c r="M1740" i="3"/>
  <c r="N1740" i="3"/>
  <c r="O1740" i="3"/>
  <c r="P1740" i="3"/>
  <c r="U1740" i="3"/>
  <c r="M1741" i="3"/>
  <c r="N1741" i="3"/>
  <c r="O1741" i="3"/>
  <c r="P1741" i="3"/>
  <c r="U1741" i="3"/>
  <c r="M1742" i="3"/>
  <c r="N1742" i="3"/>
  <c r="O1742" i="3"/>
  <c r="P1742" i="3"/>
  <c r="U1742" i="3"/>
  <c r="M1743" i="3"/>
  <c r="N1743" i="3"/>
  <c r="O1743" i="3"/>
  <c r="P1743" i="3"/>
  <c r="U1743" i="3"/>
  <c r="M1744" i="3"/>
  <c r="N1744" i="3"/>
  <c r="O1744" i="3"/>
  <c r="P1744" i="3"/>
  <c r="U1744" i="3"/>
  <c r="M1745" i="3"/>
  <c r="N1745" i="3"/>
  <c r="O1745" i="3"/>
  <c r="P1745" i="3"/>
  <c r="U1745" i="3"/>
  <c r="M1746" i="3"/>
  <c r="N1746" i="3"/>
  <c r="O1746" i="3"/>
  <c r="P1746" i="3"/>
  <c r="U1746" i="3"/>
  <c r="M1747" i="3"/>
  <c r="N1747" i="3"/>
  <c r="O1747" i="3"/>
  <c r="P1747" i="3"/>
  <c r="U1747" i="3"/>
  <c r="M1748" i="3"/>
  <c r="N1748" i="3"/>
  <c r="O1748" i="3"/>
  <c r="P1748" i="3"/>
  <c r="U1748" i="3"/>
  <c r="M1749" i="3"/>
  <c r="N1749" i="3"/>
  <c r="O1749" i="3"/>
  <c r="P1749" i="3"/>
  <c r="U1749" i="3"/>
  <c r="M1750" i="3"/>
  <c r="N1750" i="3"/>
  <c r="O1750" i="3"/>
  <c r="P1750" i="3"/>
  <c r="U1750" i="3"/>
  <c r="M1751" i="3"/>
  <c r="N1751" i="3"/>
  <c r="O1751" i="3"/>
  <c r="P1751" i="3"/>
  <c r="U1751" i="3"/>
  <c r="M1752" i="3"/>
  <c r="N1752" i="3"/>
  <c r="O1752" i="3"/>
  <c r="P1752" i="3"/>
  <c r="U1752" i="3"/>
  <c r="M1753" i="3"/>
  <c r="N1753" i="3"/>
  <c r="O1753" i="3"/>
  <c r="P1753" i="3"/>
  <c r="U1753" i="3"/>
  <c r="M1754" i="3"/>
  <c r="N1754" i="3"/>
  <c r="O1754" i="3"/>
  <c r="P1754" i="3"/>
  <c r="U1754" i="3"/>
  <c r="M1755" i="3"/>
  <c r="N1755" i="3"/>
  <c r="O1755" i="3"/>
  <c r="P1755" i="3"/>
  <c r="U1755" i="3"/>
  <c r="M1756" i="3"/>
  <c r="N1756" i="3"/>
  <c r="O1756" i="3"/>
  <c r="P1756" i="3"/>
  <c r="U1756" i="3"/>
  <c r="M1757" i="3"/>
  <c r="N1757" i="3"/>
  <c r="O1757" i="3"/>
  <c r="P1757" i="3"/>
  <c r="U1757" i="3"/>
  <c r="M1758" i="3"/>
  <c r="N1758" i="3"/>
  <c r="O1758" i="3"/>
  <c r="P1758" i="3"/>
  <c r="U1758" i="3"/>
  <c r="M1759" i="3"/>
  <c r="N1759" i="3"/>
  <c r="O1759" i="3"/>
  <c r="P1759" i="3"/>
  <c r="U1759" i="3"/>
  <c r="M1760" i="3"/>
  <c r="N1760" i="3"/>
  <c r="O1760" i="3"/>
  <c r="P1760" i="3"/>
  <c r="U1760" i="3"/>
  <c r="M1761" i="3"/>
  <c r="N1761" i="3"/>
  <c r="O1761" i="3"/>
  <c r="P1761" i="3"/>
  <c r="U1761" i="3"/>
  <c r="M1762" i="3"/>
  <c r="N1762" i="3"/>
  <c r="O1762" i="3"/>
  <c r="P1762" i="3"/>
  <c r="U1762" i="3"/>
  <c r="M1763" i="3"/>
  <c r="N1763" i="3"/>
  <c r="O1763" i="3"/>
  <c r="P1763" i="3"/>
  <c r="U1763" i="3"/>
  <c r="M1764" i="3"/>
  <c r="N1764" i="3"/>
  <c r="O1764" i="3"/>
  <c r="P1764" i="3"/>
  <c r="U1764" i="3"/>
  <c r="M1765" i="3"/>
  <c r="N1765" i="3"/>
  <c r="O1765" i="3"/>
  <c r="P1765" i="3"/>
  <c r="U1765" i="3"/>
  <c r="M1766" i="3"/>
  <c r="N1766" i="3"/>
  <c r="O1766" i="3"/>
  <c r="P1766" i="3"/>
  <c r="U1766" i="3"/>
  <c r="M1767" i="3"/>
  <c r="N1767" i="3"/>
  <c r="O1767" i="3"/>
  <c r="P1767" i="3"/>
  <c r="U1767" i="3"/>
  <c r="M1768" i="3"/>
  <c r="N1768" i="3"/>
  <c r="O1768" i="3"/>
  <c r="P1768" i="3"/>
  <c r="U1768" i="3"/>
  <c r="M1769" i="3"/>
  <c r="N1769" i="3"/>
  <c r="O1769" i="3"/>
  <c r="P1769" i="3"/>
  <c r="U1769" i="3"/>
  <c r="M1770" i="3"/>
  <c r="N1770" i="3"/>
  <c r="O1770" i="3"/>
  <c r="P1770" i="3"/>
  <c r="U1770" i="3"/>
  <c r="M1771" i="3"/>
  <c r="N1771" i="3"/>
  <c r="O1771" i="3"/>
  <c r="P1771" i="3"/>
  <c r="U1771" i="3"/>
  <c r="M1772" i="3"/>
  <c r="N1772" i="3"/>
  <c r="O1772" i="3"/>
  <c r="P1772" i="3"/>
  <c r="U1772" i="3"/>
  <c r="M1773" i="3"/>
  <c r="N1773" i="3"/>
  <c r="O1773" i="3"/>
  <c r="P1773" i="3"/>
  <c r="U1773" i="3"/>
  <c r="M1774" i="3"/>
  <c r="N1774" i="3"/>
  <c r="O1774" i="3"/>
  <c r="P1774" i="3"/>
  <c r="U1774" i="3"/>
  <c r="M1775" i="3"/>
  <c r="N1775" i="3"/>
  <c r="O1775" i="3"/>
  <c r="P1775" i="3"/>
  <c r="U1775" i="3"/>
  <c r="M1776" i="3"/>
  <c r="N1776" i="3"/>
  <c r="O1776" i="3"/>
  <c r="P1776" i="3"/>
  <c r="U1776" i="3"/>
  <c r="M1777" i="3"/>
  <c r="N1777" i="3"/>
  <c r="O1777" i="3"/>
  <c r="P1777" i="3"/>
  <c r="U1777" i="3"/>
  <c r="M1778" i="3"/>
  <c r="N1778" i="3"/>
  <c r="O1778" i="3"/>
  <c r="P1778" i="3"/>
  <c r="U1778" i="3"/>
  <c r="M1779" i="3"/>
  <c r="N1779" i="3"/>
  <c r="O1779" i="3"/>
  <c r="P1779" i="3"/>
  <c r="U1779" i="3"/>
  <c r="M1780" i="3"/>
  <c r="N1780" i="3"/>
  <c r="O1780" i="3"/>
  <c r="P1780" i="3"/>
  <c r="U1780" i="3"/>
  <c r="M1781" i="3"/>
  <c r="N1781" i="3"/>
  <c r="O1781" i="3"/>
  <c r="P1781" i="3"/>
  <c r="U1781" i="3"/>
  <c r="M1782" i="3"/>
  <c r="N1782" i="3"/>
  <c r="O1782" i="3"/>
  <c r="P1782" i="3"/>
  <c r="U1782" i="3"/>
  <c r="M1783" i="3"/>
  <c r="N1783" i="3"/>
  <c r="O1783" i="3"/>
  <c r="P1783" i="3"/>
  <c r="U1783" i="3"/>
  <c r="M1784" i="3"/>
  <c r="N1784" i="3"/>
  <c r="O1784" i="3"/>
  <c r="P1784" i="3"/>
  <c r="U1784" i="3"/>
  <c r="M1785" i="3"/>
  <c r="N1785" i="3"/>
  <c r="O1785" i="3"/>
  <c r="P1785" i="3"/>
  <c r="U1785" i="3"/>
  <c r="M1786" i="3"/>
  <c r="N1786" i="3"/>
  <c r="O1786" i="3"/>
  <c r="P1786" i="3"/>
  <c r="U1786" i="3"/>
  <c r="M1787" i="3"/>
  <c r="N1787" i="3"/>
  <c r="O1787" i="3"/>
  <c r="P1787" i="3"/>
  <c r="U1787" i="3"/>
  <c r="M1788" i="3"/>
  <c r="N1788" i="3"/>
  <c r="O1788" i="3"/>
  <c r="P1788" i="3"/>
  <c r="U1788" i="3"/>
  <c r="M1789" i="3"/>
  <c r="N1789" i="3"/>
  <c r="O1789" i="3"/>
  <c r="P1789" i="3"/>
  <c r="U1789" i="3"/>
  <c r="M1790" i="3"/>
  <c r="N1790" i="3"/>
  <c r="O1790" i="3"/>
  <c r="P1790" i="3"/>
  <c r="U1790" i="3"/>
  <c r="M1791" i="3"/>
  <c r="N1791" i="3"/>
  <c r="O1791" i="3"/>
  <c r="P1791" i="3"/>
  <c r="U1791" i="3"/>
  <c r="M1792" i="3"/>
  <c r="N1792" i="3"/>
  <c r="O1792" i="3"/>
  <c r="P1792" i="3"/>
  <c r="U1792" i="3"/>
  <c r="M1793" i="3"/>
  <c r="N1793" i="3"/>
  <c r="O1793" i="3"/>
  <c r="P1793" i="3"/>
  <c r="U1793" i="3"/>
  <c r="M1794" i="3"/>
  <c r="N1794" i="3"/>
  <c r="O1794" i="3"/>
  <c r="P1794" i="3"/>
  <c r="U1794" i="3"/>
  <c r="M1795" i="3"/>
  <c r="N1795" i="3"/>
  <c r="O1795" i="3"/>
  <c r="P1795" i="3"/>
  <c r="U1795" i="3"/>
  <c r="M1796" i="3"/>
  <c r="N1796" i="3"/>
  <c r="O1796" i="3"/>
  <c r="P1796" i="3"/>
  <c r="U1796" i="3"/>
  <c r="M1797" i="3"/>
  <c r="N1797" i="3"/>
  <c r="O1797" i="3"/>
  <c r="P1797" i="3"/>
  <c r="U1797" i="3"/>
  <c r="M1798" i="3"/>
  <c r="N1798" i="3"/>
  <c r="O1798" i="3"/>
  <c r="P1798" i="3"/>
  <c r="U1798" i="3"/>
  <c r="M1799" i="3"/>
  <c r="N1799" i="3"/>
  <c r="O1799" i="3"/>
  <c r="P1799" i="3"/>
  <c r="U1799" i="3"/>
  <c r="M1800" i="3"/>
  <c r="N1800" i="3"/>
  <c r="O1800" i="3"/>
  <c r="P1800" i="3"/>
  <c r="U1800" i="3"/>
  <c r="M1801" i="3"/>
  <c r="N1801" i="3"/>
  <c r="O1801" i="3"/>
  <c r="P1801" i="3"/>
  <c r="U1801" i="3"/>
  <c r="M1802" i="3"/>
  <c r="N1802" i="3"/>
  <c r="O1802" i="3"/>
  <c r="P1802" i="3"/>
  <c r="U1802" i="3"/>
  <c r="M1803" i="3"/>
  <c r="N1803" i="3"/>
  <c r="O1803" i="3"/>
  <c r="P1803" i="3"/>
  <c r="U1803" i="3"/>
  <c r="M1804" i="3"/>
  <c r="N1804" i="3"/>
  <c r="O1804" i="3"/>
  <c r="P1804" i="3"/>
  <c r="U1804" i="3"/>
  <c r="M1805" i="3"/>
  <c r="N1805" i="3"/>
  <c r="O1805" i="3"/>
  <c r="P1805" i="3"/>
  <c r="U1805" i="3"/>
  <c r="M1806" i="3"/>
  <c r="N1806" i="3"/>
  <c r="O1806" i="3"/>
  <c r="P1806" i="3"/>
  <c r="U1806" i="3"/>
  <c r="M1807" i="3"/>
  <c r="N1807" i="3"/>
  <c r="O1807" i="3"/>
  <c r="P1807" i="3"/>
  <c r="U1807" i="3"/>
  <c r="M1808" i="3"/>
  <c r="N1808" i="3"/>
  <c r="O1808" i="3"/>
  <c r="P1808" i="3"/>
  <c r="U1808" i="3"/>
  <c r="M1809" i="3"/>
  <c r="N1809" i="3"/>
  <c r="O1809" i="3"/>
  <c r="P1809" i="3"/>
  <c r="U1809" i="3"/>
  <c r="M1810" i="3"/>
  <c r="N1810" i="3"/>
  <c r="O1810" i="3"/>
  <c r="P1810" i="3"/>
  <c r="U1810" i="3"/>
  <c r="M1811" i="3"/>
  <c r="N1811" i="3"/>
  <c r="O1811" i="3"/>
  <c r="P1811" i="3"/>
  <c r="U1811" i="3"/>
  <c r="M1812" i="3"/>
  <c r="N1812" i="3"/>
  <c r="O1812" i="3"/>
  <c r="P1812" i="3"/>
  <c r="U1812" i="3"/>
  <c r="M1813" i="3"/>
  <c r="N1813" i="3"/>
  <c r="O1813" i="3"/>
  <c r="P1813" i="3"/>
  <c r="U1813" i="3"/>
  <c r="M1814" i="3"/>
  <c r="N1814" i="3"/>
  <c r="O1814" i="3"/>
  <c r="P1814" i="3"/>
  <c r="U1814" i="3"/>
  <c r="M1815" i="3"/>
  <c r="N1815" i="3"/>
  <c r="O1815" i="3"/>
  <c r="P1815" i="3"/>
  <c r="U1815" i="3"/>
  <c r="M1816" i="3"/>
  <c r="N1816" i="3"/>
  <c r="O1816" i="3"/>
  <c r="P1816" i="3"/>
  <c r="U1816" i="3"/>
  <c r="M1817" i="3"/>
  <c r="N1817" i="3"/>
  <c r="O1817" i="3"/>
  <c r="P1817" i="3"/>
  <c r="U1817" i="3"/>
  <c r="M1818" i="3"/>
  <c r="N1818" i="3"/>
  <c r="O1818" i="3"/>
  <c r="P1818" i="3"/>
  <c r="U1818" i="3"/>
  <c r="M1819" i="3"/>
  <c r="N1819" i="3"/>
  <c r="O1819" i="3"/>
  <c r="P1819" i="3"/>
  <c r="U1819" i="3"/>
  <c r="M1820" i="3"/>
  <c r="N1820" i="3"/>
  <c r="O1820" i="3"/>
  <c r="P1820" i="3"/>
  <c r="U1820" i="3"/>
  <c r="M1821" i="3"/>
  <c r="N1821" i="3"/>
  <c r="O1821" i="3"/>
  <c r="P1821" i="3"/>
  <c r="U1821" i="3"/>
  <c r="M1822" i="3"/>
  <c r="N1822" i="3"/>
  <c r="O1822" i="3"/>
  <c r="P1822" i="3"/>
  <c r="U1822" i="3"/>
  <c r="M1823" i="3"/>
  <c r="N1823" i="3"/>
  <c r="O1823" i="3"/>
  <c r="P1823" i="3"/>
  <c r="U1823" i="3"/>
  <c r="M1824" i="3"/>
  <c r="N1824" i="3"/>
  <c r="O1824" i="3"/>
  <c r="P1824" i="3"/>
  <c r="U1824" i="3"/>
  <c r="M1825" i="3"/>
  <c r="N1825" i="3"/>
  <c r="O1825" i="3"/>
  <c r="P1825" i="3"/>
  <c r="U1825" i="3"/>
  <c r="M1826" i="3"/>
  <c r="N1826" i="3"/>
  <c r="O1826" i="3"/>
  <c r="P1826" i="3"/>
  <c r="U1826" i="3"/>
  <c r="M1827" i="3"/>
  <c r="N1827" i="3"/>
  <c r="O1827" i="3"/>
  <c r="P1827" i="3"/>
  <c r="U1827" i="3"/>
  <c r="M1828" i="3"/>
  <c r="N1828" i="3"/>
  <c r="O1828" i="3"/>
  <c r="P1828" i="3"/>
  <c r="U1828" i="3"/>
  <c r="M1829" i="3"/>
  <c r="N1829" i="3"/>
  <c r="O1829" i="3"/>
  <c r="P1829" i="3"/>
  <c r="U1829" i="3"/>
  <c r="M1830" i="3"/>
  <c r="N1830" i="3"/>
  <c r="O1830" i="3"/>
  <c r="P1830" i="3"/>
  <c r="U1830" i="3"/>
  <c r="M1831" i="3"/>
  <c r="N1831" i="3"/>
  <c r="O1831" i="3"/>
  <c r="P1831" i="3"/>
  <c r="U1831" i="3"/>
  <c r="M1832" i="3"/>
  <c r="N1832" i="3"/>
  <c r="O1832" i="3"/>
  <c r="P1832" i="3"/>
  <c r="U1832" i="3"/>
  <c r="M1833" i="3"/>
  <c r="N1833" i="3"/>
  <c r="O1833" i="3"/>
  <c r="P1833" i="3"/>
  <c r="U1833" i="3"/>
  <c r="M1834" i="3"/>
  <c r="N1834" i="3"/>
  <c r="O1834" i="3"/>
  <c r="P1834" i="3"/>
  <c r="U1834" i="3"/>
  <c r="M1835" i="3"/>
  <c r="N1835" i="3"/>
  <c r="O1835" i="3"/>
  <c r="P1835" i="3"/>
  <c r="U1835" i="3"/>
  <c r="M1836" i="3"/>
  <c r="N1836" i="3"/>
  <c r="O1836" i="3"/>
  <c r="P1836" i="3"/>
  <c r="U1836" i="3"/>
  <c r="M1837" i="3"/>
  <c r="N1837" i="3"/>
  <c r="O1837" i="3"/>
  <c r="P1837" i="3"/>
  <c r="U1837" i="3"/>
  <c r="M1838" i="3"/>
  <c r="N1838" i="3"/>
  <c r="O1838" i="3"/>
  <c r="P1838" i="3"/>
  <c r="U1838" i="3"/>
  <c r="M1839" i="3"/>
  <c r="N1839" i="3"/>
  <c r="O1839" i="3"/>
  <c r="P1839" i="3"/>
  <c r="U1839" i="3"/>
  <c r="M1840" i="3"/>
  <c r="N1840" i="3"/>
  <c r="O1840" i="3"/>
  <c r="P1840" i="3"/>
  <c r="U1840" i="3"/>
  <c r="M1841" i="3"/>
  <c r="N1841" i="3"/>
  <c r="O1841" i="3"/>
  <c r="P1841" i="3"/>
  <c r="U1841" i="3"/>
  <c r="M1842" i="3"/>
  <c r="N1842" i="3"/>
  <c r="O1842" i="3"/>
  <c r="P1842" i="3"/>
  <c r="U1842" i="3"/>
  <c r="M1843" i="3"/>
  <c r="N1843" i="3"/>
  <c r="O1843" i="3"/>
  <c r="P1843" i="3"/>
  <c r="U1843" i="3"/>
  <c r="M1844" i="3"/>
  <c r="N1844" i="3"/>
  <c r="O1844" i="3"/>
  <c r="P1844" i="3"/>
  <c r="U1844" i="3"/>
  <c r="M1845" i="3"/>
  <c r="N1845" i="3"/>
  <c r="O1845" i="3"/>
  <c r="P1845" i="3"/>
  <c r="U1845" i="3"/>
  <c r="M1846" i="3"/>
  <c r="N1846" i="3"/>
  <c r="O1846" i="3"/>
  <c r="P1846" i="3"/>
  <c r="U1846" i="3"/>
  <c r="M1847" i="3"/>
  <c r="N1847" i="3"/>
  <c r="O1847" i="3"/>
  <c r="P1847" i="3"/>
  <c r="U1847" i="3"/>
  <c r="M1848" i="3"/>
  <c r="N1848" i="3"/>
  <c r="O1848" i="3"/>
  <c r="P1848" i="3"/>
  <c r="U1848" i="3"/>
  <c r="M1849" i="3"/>
  <c r="N1849" i="3"/>
  <c r="O1849" i="3"/>
  <c r="P1849" i="3"/>
  <c r="U1849" i="3"/>
  <c r="M1850" i="3"/>
  <c r="N1850" i="3"/>
  <c r="O1850" i="3"/>
  <c r="P1850" i="3"/>
  <c r="U1850" i="3"/>
  <c r="M1851" i="3"/>
  <c r="N1851" i="3"/>
  <c r="O1851" i="3"/>
  <c r="P1851" i="3"/>
  <c r="U1851" i="3"/>
  <c r="M1852" i="3"/>
  <c r="N1852" i="3"/>
  <c r="O1852" i="3"/>
  <c r="P1852" i="3"/>
  <c r="U1852" i="3"/>
  <c r="M1853" i="3"/>
  <c r="N1853" i="3"/>
  <c r="O1853" i="3"/>
  <c r="P1853" i="3"/>
  <c r="U1853" i="3"/>
  <c r="M1854" i="3"/>
  <c r="N1854" i="3"/>
  <c r="O1854" i="3"/>
  <c r="P1854" i="3"/>
  <c r="U1854" i="3"/>
  <c r="M1855" i="3"/>
  <c r="N1855" i="3"/>
  <c r="O1855" i="3"/>
  <c r="P1855" i="3"/>
  <c r="U1855" i="3"/>
  <c r="M1856" i="3"/>
  <c r="N1856" i="3"/>
  <c r="O1856" i="3"/>
  <c r="P1856" i="3"/>
  <c r="U1856" i="3"/>
  <c r="M1857" i="3"/>
  <c r="N1857" i="3"/>
  <c r="O1857" i="3"/>
  <c r="P1857" i="3"/>
  <c r="U1857" i="3"/>
  <c r="M1858" i="3"/>
  <c r="N1858" i="3"/>
  <c r="O1858" i="3"/>
  <c r="P1858" i="3"/>
  <c r="U1858" i="3"/>
  <c r="M1859" i="3"/>
  <c r="N1859" i="3"/>
  <c r="O1859" i="3"/>
  <c r="P1859" i="3"/>
  <c r="U1859" i="3"/>
  <c r="M1860" i="3"/>
  <c r="N1860" i="3"/>
  <c r="O1860" i="3"/>
  <c r="P1860" i="3"/>
  <c r="U1860" i="3"/>
  <c r="M1861" i="3"/>
  <c r="N1861" i="3"/>
  <c r="O1861" i="3"/>
  <c r="P1861" i="3"/>
  <c r="U1861" i="3"/>
  <c r="M1862" i="3"/>
  <c r="N1862" i="3"/>
  <c r="O1862" i="3"/>
  <c r="P1862" i="3"/>
  <c r="U1862" i="3"/>
  <c r="M1863" i="3"/>
  <c r="N1863" i="3"/>
  <c r="O1863" i="3"/>
  <c r="P1863" i="3"/>
  <c r="U1863" i="3"/>
  <c r="M1864" i="3"/>
  <c r="N1864" i="3"/>
  <c r="O1864" i="3"/>
  <c r="P1864" i="3"/>
  <c r="U1864" i="3"/>
  <c r="M1865" i="3"/>
  <c r="N1865" i="3"/>
  <c r="O1865" i="3"/>
  <c r="P1865" i="3"/>
  <c r="U1865" i="3"/>
  <c r="M1866" i="3"/>
  <c r="N1866" i="3"/>
  <c r="O1866" i="3"/>
  <c r="P1866" i="3"/>
  <c r="U1866" i="3"/>
  <c r="M1867" i="3"/>
  <c r="N1867" i="3"/>
  <c r="O1867" i="3"/>
  <c r="P1867" i="3"/>
  <c r="U1867" i="3"/>
  <c r="M1868" i="3"/>
  <c r="N1868" i="3"/>
  <c r="O1868" i="3"/>
  <c r="P1868" i="3"/>
  <c r="U1868" i="3"/>
  <c r="M1869" i="3"/>
  <c r="N1869" i="3"/>
  <c r="O1869" i="3"/>
  <c r="P1869" i="3"/>
  <c r="U1869" i="3"/>
  <c r="M1870" i="3"/>
  <c r="N1870" i="3"/>
  <c r="O1870" i="3"/>
  <c r="P1870" i="3"/>
  <c r="U1870" i="3"/>
  <c r="M1871" i="3"/>
  <c r="N1871" i="3"/>
  <c r="O1871" i="3"/>
  <c r="P1871" i="3"/>
  <c r="U1871" i="3"/>
  <c r="M1872" i="3"/>
  <c r="N1872" i="3"/>
  <c r="O1872" i="3"/>
  <c r="P1872" i="3"/>
  <c r="U1872" i="3"/>
  <c r="M1873" i="3"/>
  <c r="N1873" i="3"/>
  <c r="O1873" i="3"/>
  <c r="P1873" i="3"/>
  <c r="U1873" i="3"/>
  <c r="M1874" i="3"/>
  <c r="N1874" i="3"/>
  <c r="O1874" i="3"/>
  <c r="P1874" i="3"/>
  <c r="U1874" i="3"/>
  <c r="M1875" i="3"/>
  <c r="N1875" i="3"/>
  <c r="O1875" i="3"/>
  <c r="P1875" i="3"/>
  <c r="U1875" i="3"/>
  <c r="M1876" i="3"/>
  <c r="N1876" i="3"/>
  <c r="O1876" i="3"/>
  <c r="P1876" i="3"/>
  <c r="U1876" i="3"/>
  <c r="M1877" i="3"/>
  <c r="N1877" i="3"/>
  <c r="O1877" i="3"/>
  <c r="P1877" i="3"/>
  <c r="U1877" i="3"/>
  <c r="M1878" i="3"/>
  <c r="N1878" i="3"/>
  <c r="O1878" i="3"/>
  <c r="P1878" i="3"/>
  <c r="U1878" i="3"/>
  <c r="M1879" i="3"/>
  <c r="N1879" i="3"/>
  <c r="O1879" i="3"/>
  <c r="P1879" i="3"/>
  <c r="U1879" i="3"/>
  <c r="M1880" i="3"/>
  <c r="N1880" i="3"/>
  <c r="O1880" i="3"/>
  <c r="P1880" i="3"/>
  <c r="U1880" i="3"/>
  <c r="M1881" i="3"/>
  <c r="N1881" i="3"/>
  <c r="O1881" i="3"/>
  <c r="P1881" i="3"/>
  <c r="U1881" i="3"/>
  <c r="M1882" i="3"/>
  <c r="N1882" i="3"/>
  <c r="O1882" i="3"/>
  <c r="P1882" i="3"/>
  <c r="U1882" i="3"/>
  <c r="M1883" i="3"/>
  <c r="N1883" i="3"/>
  <c r="O1883" i="3"/>
  <c r="P1883" i="3"/>
  <c r="U1883" i="3"/>
  <c r="M1884" i="3"/>
  <c r="N1884" i="3"/>
  <c r="O1884" i="3"/>
  <c r="P1884" i="3"/>
  <c r="U1884" i="3"/>
  <c r="M1885" i="3"/>
  <c r="N1885" i="3"/>
  <c r="O1885" i="3"/>
  <c r="P1885" i="3"/>
  <c r="U1885" i="3"/>
  <c r="M1886" i="3"/>
  <c r="N1886" i="3"/>
  <c r="O1886" i="3"/>
  <c r="P1886" i="3"/>
  <c r="U1886" i="3"/>
  <c r="M1887" i="3"/>
  <c r="N1887" i="3"/>
  <c r="O1887" i="3"/>
  <c r="P1887" i="3"/>
  <c r="U1887" i="3"/>
  <c r="M1888" i="3"/>
  <c r="N1888" i="3"/>
  <c r="O1888" i="3"/>
  <c r="P1888" i="3"/>
  <c r="U1888" i="3"/>
  <c r="M1889" i="3"/>
  <c r="N1889" i="3"/>
  <c r="O1889" i="3"/>
  <c r="P1889" i="3"/>
  <c r="U1889" i="3"/>
  <c r="M1890" i="3"/>
  <c r="N1890" i="3"/>
  <c r="O1890" i="3"/>
  <c r="P1890" i="3"/>
  <c r="U1890" i="3"/>
  <c r="M1891" i="3"/>
  <c r="N1891" i="3"/>
  <c r="O1891" i="3"/>
  <c r="P1891" i="3"/>
  <c r="U1891" i="3"/>
  <c r="M1892" i="3"/>
  <c r="N1892" i="3"/>
  <c r="O1892" i="3"/>
  <c r="P1892" i="3"/>
  <c r="U1892" i="3"/>
  <c r="M1893" i="3"/>
  <c r="N1893" i="3"/>
  <c r="O1893" i="3"/>
  <c r="P1893" i="3"/>
  <c r="U1893" i="3"/>
  <c r="M1894" i="3"/>
  <c r="N1894" i="3"/>
  <c r="O1894" i="3"/>
  <c r="P1894" i="3"/>
  <c r="U1894" i="3"/>
  <c r="M1895" i="3"/>
  <c r="N1895" i="3"/>
  <c r="O1895" i="3"/>
  <c r="P1895" i="3"/>
  <c r="U1895" i="3"/>
  <c r="M1896" i="3"/>
  <c r="N1896" i="3"/>
  <c r="O1896" i="3"/>
  <c r="P1896" i="3"/>
  <c r="U1896" i="3"/>
  <c r="M1897" i="3"/>
  <c r="N1897" i="3"/>
  <c r="O1897" i="3"/>
  <c r="P1897" i="3"/>
  <c r="U1897" i="3"/>
  <c r="M1898" i="3"/>
  <c r="N1898" i="3"/>
  <c r="O1898" i="3"/>
  <c r="P1898" i="3"/>
  <c r="U1898" i="3"/>
  <c r="M1899" i="3"/>
  <c r="N1899" i="3"/>
  <c r="O1899" i="3"/>
  <c r="P1899" i="3"/>
  <c r="U1899" i="3"/>
  <c r="M1900" i="3"/>
  <c r="N1900" i="3"/>
  <c r="O1900" i="3"/>
  <c r="P1900" i="3"/>
  <c r="U1900" i="3"/>
  <c r="M1901" i="3"/>
  <c r="N1901" i="3"/>
  <c r="O1901" i="3"/>
  <c r="P1901" i="3"/>
  <c r="U1901" i="3"/>
  <c r="M1902" i="3"/>
  <c r="N1902" i="3"/>
  <c r="O1902" i="3"/>
  <c r="P1902" i="3"/>
  <c r="U1902" i="3"/>
  <c r="M1903" i="3"/>
  <c r="N1903" i="3"/>
  <c r="O1903" i="3"/>
  <c r="P1903" i="3"/>
  <c r="U1903" i="3"/>
  <c r="M1904" i="3"/>
  <c r="N1904" i="3"/>
  <c r="O1904" i="3"/>
  <c r="P1904" i="3"/>
  <c r="U1904" i="3"/>
  <c r="M1905" i="3"/>
  <c r="N1905" i="3"/>
  <c r="O1905" i="3"/>
  <c r="P1905" i="3"/>
  <c r="U1905" i="3"/>
  <c r="M1906" i="3"/>
  <c r="N1906" i="3"/>
  <c r="O1906" i="3"/>
  <c r="P1906" i="3"/>
  <c r="U1906" i="3"/>
  <c r="M1907" i="3"/>
  <c r="N1907" i="3"/>
  <c r="O1907" i="3"/>
  <c r="P1907" i="3"/>
  <c r="U1907" i="3"/>
  <c r="M1908" i="3"/>
  <c r="N1908" i="3"/>
  <c r="O1908" i="3"/>
  <c r="P1908" i="3"/>
  <c r="U1908" i="3"/>
  <c r="M1909" i="3"/>
  <c r="N1909" i="3"/>
  <c r="O1909" i="3"/>
  <c r="P1909" i="3"/>
  <c r="U1909" i="3"/>
  <c r="M1910" i="3"/>
  <c r="N1910" i="3"/>
  <c r="O1910" i="3"/>
  <c r="P1910" i="3"/>
  <c r="U1910" i="3"/>
  <c r="M1911" i="3"/>
  <c r="N1911" i="3"/>
  <c r="O1911" i="3"/>
  <c r="P1911" i="3"/>
  <c r="U1911" i="3"/>
  <c r="M1912" i="3"/>
  <c r="N1912" i="3"/>
  <c r="O1912" i="3"/>
  <c r="P1912" i="3"/>
  <c r="U1912" i="3"/>
  <c r="M1913" i="3"/>
  <c r="N1913" i="3"/>
  <c r="O1913" i="3"/>
  <c r="P1913" i="3"/>
  <c r="U1913" i="3"/>
  <c r="M1914" i="3"/>
  <c r="N1914" i="3"/>
  <c r="O1914" i="3"/>
  <c r="P1914" i="3"/>
  <c r="U1914" i="3"/>
  <c r="M1915" i="3"/>
  <c r="N1915" i="3"/>
  <c r="O1915" i="3"/>
  <c r="P1915" i="3"/>
  <c r="U1915" i="3"/>
  <c r="M1916" i="3"/>
  <c r="N1916" i="3"/>
  <c r="O1916" i="3"/>
  <c r="P1916" i="3"/>
  <c r="U1916" i="3"/>
  <c r="M1917" i="3"/>
  <c r="N1917" i="3"/>
  <c r="O1917" i="3"/>
  <c r="P1917" i="3"/>
  <c r="U1917" i="3"/>
  <c r="M1918" i="3"/>
  <c r="N1918" i="3"/>
  <c r="O1918" i="3"/>
  <c r="P1918" i="3"/>
  <c r="U1918" i="3"/>
  <c r="M1919" i="3"/>
  <c r="N1919" i="3"/>
  <c r="O1919" i="3"/>
  <c r="P1919" i="3"/>
  <c r="U1919" i="3"/>
  <c r="M1920" i="3"/>
  <c r="N1920" i="3"/>
  <c r="O1920" i="3"/>
  <c r="P1920" i="3"/>
  <c r="U1920" i="3"/>
  <c r="M1921" i="3"/>
  <c r="N1921" i="3"/>
  <c r="O1921" i="3"/>
  <c r="P1921" i="3"/>
  <c r="U1921" i="3"/>
  <c r="M1922" i="3"/>
  <c r="N1922" i="3"/>
  <c r="O1922" i="3"/>
  <c r="P1922" i="3"/>
  <c r="U1922" i="3"/>
  <c r="M1923" i="3"/>
  <c r="N1923" i="3"/>
  <c r="O1923" i="3"/>
  <c r="P1923" i="3"/>
  <c r="U1923" i="3"/>
  <c r="M1924" i="3"/>
  <c r="N1924" i="3"/>
  <c r="O1924" i="3"/>
  <c r="P1924" i="3"/>
  <c r="U1924" i="3"/>
  <c r="M1925" i="3"/>
  <c r="N1925" i="3"/>
  <c r="O1925" i="3"/>
  <c r="P1925" i="3"/>
  <c r="U1925" i="3"/>
  <c r="M1926" i="3"/>
  <c r="N1926" i="3"/>
  <c r="O1926" i="3"/>
  <c r="P1926" i="3"/>
  <c r="U1926" i="3"/>
  <c r="M1927" i="3"/>
  <c r="N1927" i="3"/>
  <c r="O1927" i="3"/>
  <c r="P1927" i="3"/>
  <c r="U1927" i="3"/>
  <c r="M1928" i="3"/>
  <c r="N1928" i="3"/>
  <c r="O1928" i="3"/>
  <c r="P1928" i="3"/>
  <c r="U1928" i="3"/>
  <c r="M1929" i="3"/>
  <c r="N1929" i="3"/>
  <c r="O1929" i="3"/>
  <c r="P1929" i="3"/>
  <c r="U1929" i="3"/>
  <c r="M1930" i="3"/>
  <c r="N1930" i="3"/>
  <c r="O1930" i="3"/>
  <c r="P1930" i="3"/>
  <c r="U1930" i="3"/>
  <c r="M1931" i="3"/>
  <c r="N1931" i="3"/>
  <c r="O1931" i="3"/>
  <c r="P1931" i="3"/>
  <c r="U1931" i="3"/>
  <c r="M1932" i="3"/>
  <c r="N1932" i="3"/>
  <c r="O1932" i="3"/>
  <c r="P1932" i="3"/>
  <c r="U1932" i="3"/>
  <c r="M1933" i="3"/>
  <c r="N1933" i="3"/>
  <c r="O1933" i="3"/>
  <c r="P1933" i="3"/>
  <c r="U1933" i="3"/>
  <c r="M1934" i="3"/>
  <c r="N1934" i="3"/>
  <c r="O1934" i="3"/>
  <c r="P1934" i="3"/>
  <c r="U1934" i="3"/>
  <c r="M1935" i="3"/>
  <c r="N1935" i="3"/>
  <c r="O1935" i="3"/>
  <c r="P1935" i="3"/>
  <c r="U1935" i="3"/>
  <c r="M1936" i="3"/>
  <c r="N1936" i="3"/>
  <c r="O1936" i="3"/>
  <c r="P1936" i="3"/>
  <c r="U1936" i="3"/>
  <c r="M1937" i="3"/>
  <c r="N1937" i="3"/>
  <c r="O1937" i="3"/>
  <c r="P1937" i="3"/>
  <c r="U1937" i="3"/>
  <c r="M1938" i="3"/>
  <c r="N1938" i="3"/>
  <c r="O1938" i="3"/>
  <c r="P1938" i="3"/>
  <c r="U1938" i="3"/>
  <c r="M1939" i="3"/>
  <c r="N1939" i="3"/>
  <c r="O1939" i="3"/>
  <c r="P1939" i="3"/>
  <c r="U1939" i="3"/>
  <c r="M1940" i="3"/>
  <c r="N1940" i="3"/>
  <c r="O1940" i="3"/>
  <c r="P1940" i="3"/>
  <c r="U1940" i="3"/>
  <c r="M1941" i="3"/>
  <c r="N1941" i="3"/>
  <c r="O1941" i="3"/>
  <c r="P1941" i="3"/>
  <c r="U1941" i="3"/>
  <c r="M1942" i="3"/>
  <c r="N1942" i="3"/>
  <c r="O1942" i="3"/>
  <c r="P1942" i="3"/>
  <c r="U1942" i="3"/>
  <c r="M1943" i="3"/>
  <c r="N1943" i="3"/>
  <c r="O1943" i="3"/>
  <c r="P1943" i="3"/>
  <c r="U1943" i="3"/>
  <c r="M1944" i="3"/>
  <c r="N1944" i="3"/>
  <c r="O1944" i="3"/>
  <c r="P1944" i="3"/>
  <c r="U1944" i="3"/>
  <c r="M1945" i="3"/>
  <c r="N1945" i="3"/>
  <c r="O1945" i="3"/>
  <c r="P1945" i="3"/>
  <c r="U1945" i="3"/>
  <c r="M1946" i="3"/>
  <c r="N1946" i="3"/>
  <c r="O1946" i="3"/>
  <c r="P1946" i="3"/>
  <c r="U1946" i="3"/>
  <c r="M1947" i="3"/>
  <c r="N1947" i="3"/>
  <c r="O1947" i="3"/>
  <c r="P1947" i="3"/>
  <c r="U1947" i="3"/>
  <c r="M1948" i="3"/>
  <c r="N1948" i="3"/>
  <c r="O1948" i="3"/>
  <c r="P1948" i="3"/>
  <c r="U1948" i="3"/>
  <c r="M1949" i="3"/>
  <c r="N1949" i="3"/>
  <c r="O1949" i="3"/>
  <c r="P1949" i="3"/>
  <c r="U1949" i="3"/>
  <c r="M1950" i="3"/>
  <c r="N1950" i="3"/>
  <c r="O1950" i="3"/>
  <c r="P1950" i="3"/>
  <c r="U1950" i="3"/>
  <c r="M1951" i="3"/>
  <c r="N1951" i="3"/>
  <c r="O1951" i="3"/>
  <c r="P1951" i="3"/>
  <c r="U1951" i="3"/>
  <c r="M1952" i="3"/>
  <c r="N1952" i="3"/>
  <c r="O1952" i="3"/>
  <c r="P1952" i="3"/>
  <c r="U1952" i="3"/>
  <c r="M1953" i="3"/>
  <c r="N1953" i="3"/>
  <c r="O1953" i="3"/>
  <c r="P1953" i="3"/>
  <c r="U1953" i="3"/>
  <c r="M1954" i="3"/>
  <c r="N1954" i="3"/>
  <c r="O1954" i="3"/>
  <c r="P1954" i="3"/>
  <c r="U1954" i="3"/>
  <c r="M1955" i="3"/>
  <c r="N1955" i="3"/>
  <c r="O1955" i="3"/>
  <c r="P1955" i="3"/>
  <c r="U1955" i="3"/>
  <c r="M1956" i="3"/>
  <c r="N1956" i="3"/>
  <c r="O1956" i="3"/>
  <c r="P1956" i="3"/>
  <c r="U1956" i="3"/>
  <c r="M1957" i="3"/>
  <c r="N1957" i="3"/>
  <c r="O1957" i="3"/>
  <c r="P1957" i="3"/>
  <c r="U1957" i="3"/>
  <c r="M1958" i="3"/>
  <c r="N1958" i="3"/>
  <c r="O1958" i="3"/>
  <c r="P1958" i="3"/>
  <c r="U1958" i="3"/>
  <c r="M1959" i="3"/>
  <c r="N1959" i="3"/>
  <c r="O1959" i="3"/>
  <c r="P1959" i="3"/>
  <c r="U1959" i="3"/>
  <c r="M1960" i="3"/>
  <c r="N1960" i="3"/>
  <c r="O1960" i="3"/>
  <c r="P1960" i="3"/>
  <c r="U1960" i="3"/>
  <c r="M1961" i="3"/>
  <c r="N1961" i="3"/>
  <c r="O1961" i="3"/>
  <c r="P1961" i="3"/>
  <c r="U1961" i="3"/>
  <c r="M1962" i="3"/>
  <c r="N1962" i="3"/>
  <c r="O1962" i="3"/>
  <c r="P1962" i="3"/>
  <c r="U1962" i="3"/>
  <c r="M1963" i="3"/>
  <c r="N1963" i="3"/>
  <c r="O1963" i="3"/>
  <c r="P1963" i="3"/>
  <c r="U1963" i="3"/>
  <c r="M1964" i="3"/>
  <c r="N1964" i="3"/>
  <c r="O1964" i="3"/>
  <c r="P1964" i="3"/>
  <c r="U1964" i="3"/>
  <c r="M1965" i="3"/>
  <c r="N1965" i="3"/>
  <c r="O1965" i="3"/>
  <c r="P1965" i="3"/>
  <c r="U1965" i="3"/>
  <c r="M1966" i="3"/>
  <c r="N1966" i="3"/>
  <c r="O1966" i="3"/>
  <c r="P1966" i="3"/>
  <c r="U1966" i="3"/>
  <c r="M1967" i="3"/>
  <c r="N1967" i="3"/>
  <c r="O1967" i="3"/>
  <c r="P1967" i="3"/>
  <c r="U1967" i="3"/>
  <c r="M1968" i="3"/>
  <c r="N1968" i="3"/>
  <c r="O1968" i="3"/>
  <c r="P1968" i="3"/>
  <c r="U1968" i="3"/>
  <c r="M1969" i="3"/>
  <c r="N1969" i="3"/>
  <c r="O1969" i="3"/>
  <c r="P1969" i="3"/>
  <c r="U1969" i="3"/>
  <c r="M1970" i="3"/>
  <c r="N1970" i="3"/>
  <c r="O1970" i="3"/>
  <c r="P1970" i="3"/>
  <c r="U1970" i="3"/>
  <c r="M1971" i="3"/>
  <c r="N1971" i="3"/>
  <c r="O1971" i="3"/>
  <c r="P1971" i="3"/>
  <c r="U1971" i="3"/>
  <c r="M1972" i="3"/>
  <c r="N1972" i="3"/>
  <c r="O1972" i="3"/>
  <c r="P1972" i="3"/>
  <c r="U1972" i="3"/>
  <c r="M1973" i="3"/>
  <c r="N1973" i="3"/>
  <c r="O1973" i="3"/>
  <c r="P1973" i="3"/>
  <c r="U1973" i="3"/>
  <c r="M1974" i="3"/>
  <c r="N1974" i="3"/>
  <c r="O1974" i="3"/>
  <c r="P1974" i="3"/>
  <c r="U1974" i="3"/>
  <c r="M1975" i="3"/>
  <c r="N1975" i="3"/>
  <c r="O1975" i="3"/>
  <c r="P1975" i="3"/>
  <c r="U1975" i="3"/>
  <c r="M1976" i="3"/>
  <c r="N1976" i="3"/>
  <c r="O1976" i="3"/>
  <c r="P1976" i="3"/>
  <c r="U1976" i="3"/>
  <c r="M1977" i="3"/>
  <c r="N1977" i="3"/>
  <c r="O1977" i="3"/>
  <c r="P1977" i="3"/>
  <c r="U1977" i="3"/>
  <c r="M1978" i="3"/>
  <c r="N1978" i="3"/>
  <c r="O1978" i="3"/>
  <c r="P1978" i="3"/>
  <c r="U1978" i="3"/>
  <c r="M1979" i="3"/>
  <c r="N1979" i="3"/>
  <c r="O1979" i="3"/>
  <c r="P1979" i="3"/>
  <c r="U1979" i="3"/>
  <c r="M1980" i="3"/>
  <c r="N1980" i="3"/>
  <c r="O1980" i="3"/>
  <c r="P1980" i="3"/>
  <c r="U1980" i="3"/>
  <c r="M1981" i="3"/>
  <c r="N1981" i="3"/>
  <c r="O1981" i="3"/>
  <c r="P1981" i="3"/>
  <c r="U1981" i="3"/>
  <c r="M1982" i="3"/>
  <c r="N1982" i="3"/>
  <c r="O1982" i="3"/>
  <c r="P1982" i="3"/>
  <c r="U1982" i="3"/>
  <c r="M1983" i="3"/>
  <c r="N1983" i="3"/>
  <c r="O1983" i="3"/>
  <c r="P1983" i="3"/>
  <c r="U1983" i="3"/>
  <c r="M1984" i="3"/>
  <c r="N1984" i="3"/>
  <c r="O1984" i="3"/>
  <c r="P1984" i="3"/>
  <c r="U1984" i="3"/>
  <c r="M1985" i="3"/>
  <c r="N1985" i="3"/>
  <c r="O1985" i="3"/>
  <c r="P1985" i="3"/>
  <c r="U1985" i="3"/>
  <c r="M1986" i="3"/>
  <c r="N1986" i="3"/>
  <c r="O1986" i="3"/>
  <c r="P1986" i="3"/>
  <c r="U1986" i="3"/>
  <c r="M1987" i="3"/>
  <c r="N1987" i="3"/>
  <c r="O1987" i="3"/>
  <c r="P1987" i="3"/>
  <c r="U1987" i="3"/>
  <c r="M1988" i="3"/>
  <c r="N1988" i="3"/>
  <c r="O1988" i="3"/>
  <c r="P1988" i="3"/>
  <c r="U1988" i="3"/>
  <c r="M1989" i="3"/>
  <c r="N1989" i="3"/>
  <c r="O1989" i="3"/>
  <c r="P1989" i="3"/>
  <c r="U1989" i="3"/>
  <c r="M1990" i="3"/>
  <c r="N1990" i="3"/>
  <c r="O1990" i="3"/>
  <c r="P1990" i="3"/>
  <c r="U1990" i="3"/>
  <c r="M1991" i="3"/>
  <c r="N1991" i="3"/>
  <c r="O1991" i="3"/>
  <c r="P1991" i="3"/>
  <c r="U1991" i="3"/>
  <c r="M1992" i="3"/>
  <c r="N1992" i="3"/>
  <c r="O1992" i="3"/>
  <c r="P1992" i="3"/>
  <c r="U1992" i="3"/>
  <c r="M1993" i="3"/>
  <c r="N1993" i="3"/>
  <c r="O1993" i="3"/>
  <c r="P1993" i="3"/>
  <c r="U1993" i="3"/>
  <c r="M1994" i="3"/>
  <c r="N1994" i="3"/>
  <c r="O1994" i="3"/>
  <c r="P1994" i="3"/>
  <c r="U1994" i="3"/>
  <c r="M1995" i="3"/>
  <c r="N1995" i="3"/>
  <c r="O1995" i="3"/>
  <c r="P1995" i="3"/>
  <c r="U1995" i="3"/>
  <c r="M1996" i="3"/>
  <c r="N1996" i="3"/>
  <c r="O1996" i="3"/>
  <c r="P1996" i="3"/>
  <c r="U1996" i="3"/>
  <c r="M1997" i="3"/>
  <c r="N1997" i="3"/>
  <c r="O1997" i="3"/>
  <c r="P1997" i="3"/>
  <c r="U1997" i="3"/>
  <c r="M1998" i="3"/>
  <c r="N1998" i="3"/>
  <c r="O1998" i="3"/>
  <c r="P1998" i="3"/>
  <c r="U1998" i="3"/>
  <c r="M1999" i="3"/>
  <c r="N1999" i="3"/>
  <c r="O1999" i="3"/>
  <c r="P1999" i="3"/>
  <c r="U1999" i="3"/>
  <c r="M2000" i="3"/>
  <c r="N2000" i="3"/>
  <c r="O2000" i="3"/>
  <c r="P2000" i="3"/>
  <c r="U2000" i="3"/>
  <c r="M2001" i="3"/>
  <c r="N2001" i="3"/>
  <c r="O2001" i="3"/>
  <c r="P2001" i="3"/>
  <c r="U2001" i="3"/>
  <c r="M2002" i="3"/>
  <c r="N2002" i="3"/>
  <c r="O2002" i="3"/>
  <c r="P2002" i="3"/>
  <c r="U2002" i="3"/>
  <c r="M2003" i="3"/>
  <c r="N2003" i="3"/>
  <c r="O2003" i="3"/>
  <c r="P2003" i="3"/>
  <c r="U2003" i="3"/>
  <c r="M2004" i="3"/>
  <c r="N2004" i="3"/>
  <c r="O2004" i="3"/>
  <c r="P2004" i="3"/>
  <c r="U2004" i="3"/>
  <c r="M2005" i="3"/>
  <c r="N2005" i="3"/>
  <c r="O2005" i="3"/>
  <c r="P2005" i="3"/>
  <c r="U2005" i="3"/>
  <c r="M2006" i="3"/>
  <c r="N2006" i="3"/>
  <c r="O2006" i="3"/>
  <c r="P2006" i="3"/>
  <c r="U2006" i="3"/>
  <c r="M2007" i="3"/>
  <c r="N2007" i="3"/>
  <c r="O2007" i="3"/>
  <c r="P2007" i="3"/>
  <c r="U2007" i="3"/>
  <c r="M2008" i="3"/>
  <c r="N2008" i="3"/>
  <c r="O2008" i="3"/>
  <c r="P2008" i="3"/>
  <c r="U2008" i="3"/>
  <c r="M2009" i="3"/>
  <c r="N2009" i="3"/>
  <c r="O2009" i="3"/>
  <c r="P2009" i="3"/>
  <c r="U2009" i="3"/>
  <c r="M2010" i="3"/>
  <c r="N2010" i="3"/>
  <c r="O2010" i="3"/>
  <c r="P2010" i="3"/>
  <c r="U2010" i="3"/>
  <c r="M2011" i="3"/>
  <c r="N2011" i="3"/>
  <c r="O2011" i="3"/>
  <c r="P2011" i="3"/>
  <c r="U2011" i="3"/>
  <c r="M2012" i="3"/>
  <c r="N2012" i="3"/>
  <c r="O2012" i="3"/>
  <c r="P2012" i="3"/>
  <c r="U2012" i="3"/>
  <c r="M2013" i="3"/>
  <c r="N2013" i="3"/>
  <c r="O2013" i="3"/>
  <c r="P2013" i="3"/>
  <c r="U2013" i="3"/>
  <c r="M2014" i="3"/>
  <c r="N2014" i="3"/>
  <c r="O2014" i="3"/>
  <c r="P2014" i="3"/>
  <c r="U2014" i="3"/>
  <c r="M2015" i="3"/>
  <c r="N2015" i="3"/>
  <c r="O2015" i="3"/>
  <c r="P2015" i="3"/>
  <c r="U2015" i="3"/>
  <c r="M2016" i="3"/>
  <c r="N2016" i="3"/>
  <c r="O2016" i="3"/>
  <c r="P2016" i="3"/>
  <c r="U2016" i="3"/>
  <c r="M2017" i="3"/>
  <c r="N2017" i="3"/>
  <c r="O2017" i="3"/>
  <c r="P2017" i="3"/>
  <c r="U2017" i="3"/>
  <c r="M2018" i="3"/>
  <c r="N2018" i="3"/>
  <c r="O2018" i="3"/>
  <c r="P2018" i="3"/>
  <c r="U2018" i="3"/>
  <c r="M2019" i="3"/>
  <c r="N2019" i="3"/>
  <c r="O2019" i="3"/>
  <c r="P2019" i="3"/>
  <c r="U2019" i="3"/>
  <c r="M2020" i="3"/>
  <c r="N2020" i="3"/>
  <c r="O2020" i="3"/>
  <c r="P2020" i="3"/>
  <c r="U2020" i="3"/>
  <c r="M2021" i="3"/>
  <c r="N2021" i="3"/>
  <c r="O2021" i="3"/>
  <c r="P2021" i="3"/>
  <c r="U2021" i="3"/>
  <c r="M2022" i="3"/>
  <c r="N2022" i="3"/>
  <c r="O2022" i="3"/>
  <c r="P2022" i="3"/>
  <c r="U2022" i="3"/>
  <c r="M2023" i="3"/>
  <c r="N2023" i="3"/>
  <c r="O2023" i="3"/>
  <c r="P2023" i="3"/>
  <c r="U2023" i="3"/>
  <c r="M2024" i="3"/>
  <c r="N2024" i="3"/>
  <c r="O2024" i="3"/>
  <c r="P2024" i="3"/>
  <c r="U2024" i="3"/>
  <c r="M2025" i="3"/>
  <c r="N2025" i="3"/>
  <c r="O2025" i="3"/>
  <c r="P2025" i="3"/>
  <c r="U2025" i="3"/>
  <c r="M2026" i="3"/>
  <c r="N2026" i="3"/>
  <c r="O2026" i="3"/>
  <c r="P2026" i="3"/>
  <c r="U2026" i="3"/>
  <c r="M2027" i="3"/>
  <c r="N2027" i="3"/>
  <c r="O2027" i="3"/>
  <c r="P2027" i="3"/>
  <c r="U2027" i="3"/>
  <c r="M2028" i="3"/>
  <c r="N2028" i="3"/>
  <c r="O2028" i="3"/>
  <c r="P2028" i="3"/>
  <c r="U2028" i="3"/>
  <c r="M2029" i="3"/>
  <c r="N2029" i="3"/>
  <c r="O2029" i="3"/>
  <c r="P2029" i="3"/>
  <c r="U2029" i="3"/>
  <c r="M2030" i="3"/>
  <c r="N2030" i="3"/>
  <c r="O2030" i="3"/>
  <c r="P2030" i="3"/>
  <c r="U2030" i="3"/>
  <c r="M2031" i="3"/>
  <c r="N2031" i="3"/>
  <c r="O2031" i="3"/>
  <c r="P2031" i="3"/>
  <c r="U2031" i="3"/>
  <c r="M2032" i="3"/>
  <c r="N2032" i="3"/>
  <c r="O2032" i="3"/>
  <c r="P2032" i="3"/>
  <c r="U2032" i="3"/>
  <c r="M2033" i="3"/>
  <c r="N2033" i="3"/>
  <c r="O2033" i="3"/>
  <c r="P2033" i="3"/>
  <c r="U2033" i="3"/>
  <c r="M2034" i="3"/>
  <c r="N2034" i="3"/>
  <c r="O2034" i="3"/>
  <c r="P2034" i="3"/>
  <c r="U2034" i="3"/>
  <c r="M2035" i="3"/>
  <c r="N2035" i="3"/>
  <c r="O2035" i="3"/>
  <c r="P2035" i="3"/>
  <c r="U2035" i="3"/>
  <c r="M2036" i="3"/>
  <c r="N2036" i="3"/>
  <c r="O2036" i="3"/>
  <c r="P2036" i="3"/>
  <c r="U2036" i="3"/>
  <c r="M2037" i="3"/>
  <c r="N2037" i="3"/>
  <c r="O2037" i="3"/>
  <c r="P2037" i="3"/>
  <c r="U2037" i="3"/>
  <c r="M2038" i="3"/>
  <c r="N2038" i="3"/>
  <c r="O2038" i="3"/>
  <c r="P2038" i="3"/>
  <c r="U2038" i="3"/>
  <c r="M2039" i="3"/>
  <c r="N2039" i="3"/>
  <c r="O2039" i="3"/>
  <c r="P2039" i="3"/>
  <c r="U2039" i="3"/>
  <c r="M2040" i="3"/>
  <c r="N2040" i="3"/>
  <c r="O2040" i="3"/>
  <c r="P2040" i="3"/>
  <c r="U2040" i="3"/>
  <c r="M2041" i="3"/>
  <c r="N2041" i="3"/>
  <c r="O2041" i="3"/>
  <c r="P2041" i="3"/>
  <c r="U2041" i="3"/>
  <c r="M2042" i="3"/>
  <c r="N2042" i="3"/>
  <c r="O2042" i="3"/>
  <c r="P2042" i="3"/>
  <c r="U2042" i="3"/>
  <c r="M2043" i="3"/>
  <c r="N2043" i="3"/>
  <c r="O2043" i="3"/>
  <c r="P2043" i="3"/>
  <c r="U2043" i="3"/>
  <c r="M2044" i="3"/>
  <c r="N2044" i="3"/>
  <c r="O2044" i="3"/>
  <c r="P2044" i="3"/>
  <c r="U2044" i="3"/>
  <c r="M2045" i="3"/>
  <c r="N2045" i="3"/>
  <c r="O2045" i="3"/>
  <c r="P2045" i="3"/>
  <c r="U2045" i="3"/>
  <c r="M2046" i="3"/>
  <c r="N2046" i="3"/>
  <c r="O2046" i="3"/>
  <c r="P2046" i="3"/>
  <c r="U2046" i="3"/>
  <c r="M2047" i="3"/>
  <c r="N2047" i="3"/>
  <c r="O2047" i="3"/>
  <c r="P2047" i="3"/>
  <c r="U2047" i="3"/>
  <c r="M2048" i="3"/>
  <c r="N2048" i="3"/>
  <c r="O2048" i="3"/>
  <c r="P2048" i="3"/>
  <c r="U2048" i="3"/>
  <c r="M2049" i="3"/>
  <c r="N2049" i="3"/>
  <c r="O2049" i="3"/>
  <c r="P2049" i="3"/>
  <c r="U2049" i="3"/>
  <c r="M2050" i="3"/>
  <c r="N2050" i="3"/>
  <c r="O2050" i="3"/>
  <c r="P2050" i="3"/>
  <c r="U2050" i="3"/>
  <c r="M2051" i="3"/>
  <c r="N2051" i="3"/>
  <c r="O2051" i="3"/>
  <c r="P2051" i="3"/>
  <c r="U2051" i="3"/>
  <c r="M2052" i="3"/>
  <c r="N2052" i="3"/>
  <c r="O2052" i="3"/>
  <c r="P2052" i="3"/>
  <c r="U2052" i="3"/>
  <c r="M2053" i="3"/>
  <c r="N2053" i="3"/>
  <c r="O2053" i="3"/>
  <c r="P2053" i="3"/>
  <c r="U2053" i="3"/>
  <c r="M2054" i="3"/>
  <c r="N2054" i="3"/>
  <c r="O2054" i="3"/>
  <c r="P2054" i="3"/>
  <c r="U2054" i="3"/>
  <c r="M2055" i="3"/>
  <c r="N2055" i="3"/>
  <c r="O2055" i="3"/>
  <c r="P2055" i="3"/>
  <c r="U2055" i="3"/>
  <c r="M2056" i="3"/>
  <c r="N2056" i="3"/>
  <c r="O2056" i="3"/>
  <c r="P2056" i="3"/>
  <c r="U2056" i="3"/>
  <c r="M2057" i="3"/>
  <c r="N2057" i="3"/>
  <c r="O2057" i="3"/>
  <c r="P2057" i="3"/>
  <c r="U2057" i="3"/>
  <c r="M2058" i="3"/>
  <c r="N2058" i="3"/>
  <c r="O2058" i="3"/>
  <c r="P2058" i="3"/>
  <c r="U2058" i="3"/>
  <c r="M2059" i="3"/>
  <c r="N2059" i="3"/>
  <c r="O2059" i="3"/>
  <c r="P2059" i="3"/>
  <c r="U2059" i="3"/>
  <c r="M2060" i="3"/>
  <c r="N2060" i="3"/>
  <c r="O2060" i="3"/>
  <c r="P2060" i="3"/>
  <c r="U2060" i="3"/>
  <c r="M2061" i="3"/>
  <c r="N2061" i="3"/>
  <c r="O2061" i="3"/>
  <c r="P2061" i="3"/>
  <c r="U2061" i="3"/>
  <c r="M2062" i="3"/>
  <c r="N2062" i="3"/>
  <c r="O2062" i="3"/>
  <c r="P2062" i="3"/>
  <c r="U2062" i="3"/>
  <c r="M2063" i="3"/>
  <c r="N2063" i="3"/>
  <c r="O2063" i="3"/>
  <c r="P2063" i="3"/>
  <c r="U2063" i="3"/>
  <c r="M2064" i="3"/>
  <c r="N2064" i="3"/>
  <c r="O2064" i="3"/>
  <c r="P2064" i="3"/>
  <c r="U2064" i="3"/>
  <c r="M2065" i="3"/>
  <c r="N2065" i="3"/>
  <c r="O2065" i="3"/>
  <c r="P2065" i="3"/>
  <c r="U2065" i="3"/>
  <c r="M2066" i="3"/>
  <c r="N2066" i="3"/>
  <c r="O2066" i="3"/>
  <c r="P2066" i="3"/>
  <c r="U2066" i="3"/>
  <c r="M2067" i="3"/>
  <c r="N2067" i="3"/>
  <c r="O2067" i="3"/>
  <c r="P2067" i="3"/>
  <c r="U2067" i="3"/>
  <c r="M2068" i="3"/>
  <c r="N2068" i="3"/>
  <c r="O2068" i="3"/>
  <c r="P2068" i="3"/>
  <c r="U2068" i="3"/>
  <c r="M2069" i="3"/>
  <c r="N2069" i="3"/>
  <c r="O2069" i="3"/>
  <c r="P2069" i="3"/>
  <c r="U2069" i="3"/>
  <c r="M2070" i="3"/>
  <c r="N2070" i="3"/>
  <c r="O2070" i="3"/>
  <c r="P2070" i="3"/>
  <c r="U2070" i="3"/>
  <c r="M2071" i="3"/>
  <c r="N2071" i="3"/>
  <c r="O2071" i="3"/>
  <c r="P2071" i="3"/>
  <c r="U2071" i="3"/>
  <c r="M2072" i="3"/>
  <c r="N2072" i="3"/>
  <c r="O2072" i="3"/>
  <c r="P2072" i="3"/>
  <c r="U2072" i="3"/>
  <c r="M2073" i="3"/>
  <c r="N2073" i="3"/>
  <c r="O2073" i="3"/>
  <c r="P2073" i="3"/>
  <c r="U2073" i="3"/>
  <c r="M2074" i="3"/>
  <c r="N2074" i="3"/>
  <c r="O2074" i="3"/>
  <c r="P2074" i="3"/>
  <c r="U2074" i="3"/>
  <c r="M2075" i="3"/>
  <c r="N2075" i="3"/>
  <c r="O2075" i="3"/>
  <c r="P2075" i="3"/>
  <c r="U2075" i="3"/>
  <c r="M2076" i="3"/>
  <c r="N2076" i="3"/>
  <c r="O2076" i="3"/>
  <c r="P2076" i="3"/>
  <c r="U2076" i="3"/>
  <c r="M2077" i="3"/>
  <c r="N2077" i="3"/>
  <c r="O2077" i="3"/>
  <c r="P2077" i="3"/>
  <c r="U2077" i="3"/>
  <c r="M2078" i="3"/>
  <c r="N2078" i="3"/>
  <c r="O2078" i="3"/>
  <c r="P2078" i="3"/>
  <c r="U2078" i="3"/>
  <c r="M2079" i="3"/>
  <c r="N2079" i="3"/>
  <c r="O2079" i="3"/>
  <c r="P2079" i="3"/>
  <c r="U2079" i="3"/>
  <c r="M2080" i="3"/>
  <c r="N2080" i="3"/>
  <c r="O2080" i="3"/>
  <c r="P2080" i="3"/>
  <c r="U2080" i="3"/>
  <c r="M2081" i="3"/>
  <c r="N2081" i="3"/>
  <c r="O2081" i="3"/>
  <c r="P2081" i="3"/>
  <c r="U2081" i="3"/>
  <c r="M2082" i="3"/>
  <c r="N2082" i="3"/>
  <c r="O2082" i="3"/>
  <c r="P2082" i="3"/>
  <c r="U2082" i="3"/>
  <c r="M2083" i="3"/>
  <c r="N2083" i="3"/>
  <c r="O2083" i="3"/>
  <c r="P2083" i="3"/>
  <c r="U2083" i="3"/>
  <c r="M2084" i="3"/>
  <c r="N2084" i="3"/>
  <c r="O2084" i="3"/>
  <c r="P2084" i="3"/>
  <c r="U2084" i="3"/>
  <c r="M2085" i="3"/>
  <c r="N2085" i="3"/>
  <c r="O2085" i="3"/>
  <c r="P2085" i="3"/>
  <c r="U2085" i="3"/>
  <c r="M2086" i="3"/>
  <c r="N2086" i="3"/>
  <c r="O2086" i="3"/>
  <c r="P2086" i="3"/>
  <c r="U2086" i="3"/>
  <c r="M2087" i="3"/>
  <c r="N2087" i="3"/>
  <c r="O2087" i="3"/>
  <c r="P2087" i="3"/>
  <c r="U2087" i="3"/>
  <c r="M2088" i="3"/>
  <c r="N2088" i="3"/>
  <c r="O2088" i="3"/>
  <c r="P2088" i="3"/>
  <c r="U2088" i="3"/>
  <c r="M2089" i="3"/>
  <c r="N2089" i="3"/>
  <c r="O2089" i="3"/>
  <c r="P2089" i="3"/>
  <c r="U2089" i="3"/>
  <c r="M2090" i="3"/>
  <c r="N2090" i="3"/>
  <c r="O2090" i="3"/>
  <c r="P2090" i="3"/>
  <c r="U2090" i="3"/>
  <c r="M2091" i="3"/>
  <c r="N2091" i="3"/>
  <c r="O2091" i="3"/>
  <c r="P2091" i="3"/>
  <c r="U2091" i="3"/>
  <c r="M2092" i="3"/>
  <c r="N2092" i="3"/>
  <c r="O2092" i="3"/>
  <c r="P2092" i="3"/>
  <c r="U2092" i="3"/>
  <c r="M2093" i="3"/>
  <c r="N2093" i="3"/>
  <c r="O2093" i="3"/>
  <c r="P2093" i="3"/>
  <c r="U2093" i="3"/>
  <c r="M2094" i="3"/>
  <c r="N2094" i="3"/>
  <c r="O2094" i="3"/>
  <c r="P2094" i="3"/>
  <c r="U2094" i="3"/>
  <c r="M2095" i="3"/>
  <c r="N2095" i="3"/>
  <c r="O2095" i="3"/>
  <c r="P2095" i="3"/>
  <c r="U2095" i="3"/>
  <c r="M2096" i="3"/>
  <c r="N2096" i="3"/>
  <c r="O2096" i="3"/>
  <c r="P2096" i="3"/>
  <c r="U2096" i="3"/>
  <c r="M2097" i="3"/>
  <c r="N2097" i="3"/>
  <c r="O2097" i="3"/>
  <c r="P2097" i="3"/>
  <c r="U2097" i="3"/>
  <c r="M2098" i="3"/>
  <c r="N2098" i="3"/>
  <c r="O2098" i="3"/>
  <c r="P2098" i="3"/>
  <c r="U2098" i="3"/>
  <c r="M2099" i="3"/>
  <c r="N2099" i="3"/>
  <c r="O2099" i="3"/>
  <c r="P2099" i="3"/>
  <c r="U2099" i="3"/>
  <c r="M2100" i="3"/>
  <c r="N2100" i="3"/>
  <c r="O2100" i="3"/>
  <c r="P2100" i="3"/>
  <c r="U2100" i="3"/>
  <c r="M2101" i="3"/>
  <c r="N2101" i="3"/>
  <c r="O2101" i="3"/>
  <c r="P2101" i="3"/>
  <c r="U2101" i="3"/>
  <c r="M2102" i="3"/>
  <c r="N2102" i="3"/>
  <c r="O2102" i="3"/>
  <c r="P2102" i="3"/>
  <c r="U2102" i="3"/>
  <c r="M2103" i="3"/>
  <c r="N2103" i="3"/>
  <c r="O2103" i="3"/>
  <c r="P2103" i="3"/>
  <c r="U2103" i="3"/>
  <c r="M2104" i="3"/>
  <c r="N2104" i="3"/>
  <c r="O2104" i="3"/>
  <c r="P2104" i="3"/>
  <c r="U2104" i="3"/>
  <c r="M2105" i="3"/>
  <c r="N2105" i="3"/>
  <c r="O2105" i="3"/>
  <c r="P2105" i="3"/>
  <c r="U2105" i="3"/>
  <c r="M2106" i="3"/>
  <c r="N2106" i="3"/>
  <c r="O2106" i="3"/>
  <c r="P2106" i="3"/>
  <c r="U2106" i="3"/>
  <c r="M2107" i="3"/>
  <c r="N2107" i="3"/>
  <c r="O2107" i="3"/>
  <c r="P2107" i="3"/>
  <c r="U2107" i="3"/>
  <c r="M2108" i="3"/>
  <c r="N2108" i="3"/>
  <c r="O2108" i="3"/>
  <c r="P2108" i="3"/>
  <c r="U2108" i="3"/>
  <c r="M2109" i="3"/>
  <c r="N2109" i="3"/>
  <c r="O2109" i="3"/>
  <c r="P2109" i="3"/>
  <c r="U2109" i="3"/>
  <c r="M2110" i="3"/>
  <c r="N2110" i="3"/>
  <c r="O2110" i="3"/>
  <c r="P2110" i="3"/>
  <c r="U2110" i="3"/>
  <c r="M2111" i="3"/>
  <c r="N2111" i="3"/>
  <c r="O2111" i="3"/>
  <c r="P2111" i="3"/>
  <c r="U2111" i="3"/>
  <c r="M2112" i="3"/>
  <c r="N2112" i="3"/>
  <c r="O2112" i="3"/>
  <c r="P2112" i="3"/>
  <c r="U2112" i="3"/>
  <c r="M2113" i="3"/>
  <c r="N2113" i="3"/>
  <c r="O2113" i="3"/>
  <c r="P2113" i="3"/>
  <c r="U2113" i="3"/>
  <c r="M2114" i="3"/>
  <c r="N2114" i="3"/>
  <c r="O2114" i="3"/>
  <c r="P2114" i="3"/>
  <c r="U2114" i="3"/>
  <c r="M2115" i="3"/>
  <c r="N2115" i="3"/>
  <c r="O2115" i="3"/>
  <c r="P2115" i="3"/>
  <c r="U2115" i="3"/>
  <c r="M2116" i="3"/>
  <c r="N2116" i="3"/>
  <c r="O2116" i="3"/>
  <c r="P2116" i="3"/>
  <c r="U2116" i="3"/>
  <c r="M2117" i="3"/>
  <c r="N2117" i="3"/>
  <c r="O2117" i="3"/>
  <c r="P2117" i="3"/>
  <c r="U2117" i="3"/>
  <c r="M2118" i="3"/>
  <c r="N2118" i="3"/>
  <c r="O2118" i="3"/>
  <c r="P2118" i="3"/>
  <c r="U2118" i="3"/>
  <c r="M2119" i="3"/>
  <c r="N2119" i="3"/>
  <c r="O2119" i="3"/>
  <c r="P2119" i="3"/>
  <c r="U2119" i="3"/>
  <c r="M2120" i="3"/>
  <c r="N2120" i="3"/>
  <c r="O2120" i="3"/>
  <c r="P2120" i="3"/>
  <c r="U2120" i="3"/>
  <c r="M2121" i="3"/>
  <c r="N2121" i="3"/>
  <c r="O2121" i="3"/>
  <c r="P2121" i="3"/>
  <c r="U2121" i="3"/>
  <c r="M2122" i="3"/>
  <c r="N2122" i="3"/>
  <c r="O2122" i="3"/>
  <c r="P2122" i="3"/>
  <c r="U2122" i="3"/>
  <c r="M2123" i="3"/>
  <c r="N2123" i="3"/>
  <c r="O2123" i="3"/>
  <c r="P2123" i="3"/>
  <c r="U2123" i="3"/>
  <c r="M2124" i="3"/>
  <c r="N2124" i="3"/>
  <c r="O2124" i="3"/>
  <c r="P2124" i="3"/>
  <c r="U2124" i="3"/>
  <c r="M2125" i="3"/>
  <c r="N2125" i="3"/>
  <c r="O2125" i="3"/>
  <c r="P2125" i="3"/>
  <c r="U2125" i="3"/>
  <c r="M2126" i="3"/>
  <c r="N2126" i="3"/>
  <c r="O2126" i="3"/>
  <c r="P2126" i="3"/>
  <c r="U2126" i="3"/>
  <c r="M2127" i="3"/>
  <c r="N2127" i="3"/>
  <c r="O2127" i="3"/>
  <c r="P2127" i="3"/>
  <c r="U2127" i="3"/>
  <c r="M2128" i="3"/>
  <c r="N2128" i="3"/>
  <c r="O2128" i="3"/>
  <c r="P2128" i="3"/>
  <c r="U2128" i="3"/>
  <c r="M2129" i="3"/>
  <c r="N2129" i="3"/>
  <c r="O2129" i="3"/>
  <c r="P2129" i="3"/>
  <c r="U2129" i="3"/>
  <c r="M2130" i="3"/>
  <c r="N2130" i="3"/>
  <c r="O2130" i="3"/>
  <c r="P2130" i="3"/>
  <c r="U2130" i="3"/>
  <c r="M2131" i="3"/>
  <c r="N2131" i="3"/>
  <c r="O2131" i="3"/>
  <c r="P2131" i="3"/>
  <c r="U2131" i="3"/>
  <c r="M2132" i="3"/>
  <c r="N2132" i="3"/>
  <c r="O2132" i="3"/>
  <c r="P2132" i="3"/>
  <c r="U2132" i="3"/>
  <c r="M2133" i="3"/>
  <c r="N2133" i="3"/>
  <c r="O2133" i="3"/>
  <c r="P2133" i="3"/>
  <c r="U2133" i="3"/>
  <c r="M2134" i="3"/>
  <c r="N2134" i="3"/>
  <c r="O2134" i="3"/>
  <c r="P2134" i="3"/>
  <c r="U2134" i="3"/>
  <c r="M2135" i="3"/>
  <c r="N2135" i="3"/>
  <c r="O2135" i="3"/>
  <c r="P2135" i="3"/>
  <c r="U2135" i="3"/>
  <c r="M2136" i="3"/>
  <c r="N2136" i="3"/>
  <c r="O2136" i="3"/>
  <c r="P2136" i="3"/>
  <c r="U2136" i="3"/>
  <c r="M2137" i="3"/>
  <c r="N2137" i="3"/>
  <c r="O2137" i="3"/>
  <c r="P2137" i="3"/>
  <c r="U2137" i="3"/>
  <c r="M2138" i="3"/>
  <c r="N2138" i="3"/>
  <c r="O2138" i="3"/>
  <c r="P2138" i="3"/>
  <c r="U2138" i="3"/>
  <c r="M2139" i="3"/>
  <c r="N2139" i="3"/>
  <c r="O2139" i="3"/>
  <c r="P2139" i="3"/>
  <c r="U2139" i="3"/>
  <c r="M2140" i="3"/>
  <c r="N2140" i="3"/>
  <c r="O2140" i="3"/>
  <c r="P2140" i="3"/>
  <c r="U2140" i="3"/>
  <c r="M2141" i="3"/>
  <c r="N2141" i="3"/>
  <c r="O2141" i="3"/>
  <c r="P2141" i="3"/>
  <c r="U2141" i="3"/>
  <c r="M2142" i="3"/>
  <c r="N2142" i="3"/>
  <c r="O2142" i="3"/>
  <c r="P2142" i="3"/>
  <c r="U2142" i="3"/>
  <c r="M2143" i="3"/>
  <c r="N2143" i="3"/>
  <c r="O2143" i="3"/>
  <c r="P2143" i="3"/>
  <c r="U2143" i="3"/>
  <c r="M2144" i="3"/>
  <c r="N2144" i="3"/>
  <c r="O2144" i="3"/>
  <c r="P2144" i="3"/>
  <c r="U2144" i="3"/>
  <c r="M2145" i="3"/>
  <c r="N2145" i="3"/>
  <c r="O2145" i="3"/>
  <c r="P2145" i="3"/>
  <c r="U2145" i="3"/>
  <c r="M2146" i="3"/>
  <c r="N2146" i="3"/>
  <c r="O2146" i="3"/>
  <c r="P2146" i="3"/>
  <c r="U2146" i="3"/>
  <c r="M2147" i="3"/>
  <c r="N2147" i="3"/>
  <c r="O2147" i="3"/>
  <c r="P2147" i="3"/>
  <c r="U2147" i="3"/>
  <c r="M2148" i="3"/>
  <c r="N2148" i="3"/>
  <c r="O2148" i="3"/>
  <c r="P2148" i="3"/>
  <c r="U2148" i="3"/>
  <c r="M2149" i="3"/>
  <c r="N2149" i="3"/>
  <c r="O2149" i="3"/>
  <c r="P2149" i="3"/>
  <c r="U2149" i="3"/>
  <c r="M2150" i="3"/>
  <c r="N2150" i="3"/>
  <c r="O2150" i="3"/>
  <c r="P2150" i="3"/>
  <c r="U2150" i="3"/>
  <c r="M2151" i="3"/>
  <c r="N2151" i="3"/>
  <c r="O2151" i="3"/>
  <c r="P2151" i="3"/>
  <c r="U2151" i="3"/>
  <c r="M2152" i="3"/>
  <c r="N2152" i="3"/>
  <c r="O2152" i="3"/>
  <c r="P2152" i="3"/>
  <c r="U2152" i="3"/>
  <c r="M2153" i="3"/>
  <c r="N2153" i="3"/>
  <c r="O2153" i="3"/>
  <c r="P2153" i="3"/>
  <c r="U2153" i="3"/>
  <c r="M2154" i="3"/>
  <c r="N2154" i="3"/>
  <c r="O2154" i="3"/>
  <c r="P2154" i="3"/>
  <c r="U2154" i="3"/>
  <c r="M2155" i="3"/>
  <c r="N2155" i="3"/>
  <c r="O2155" i="3"/>
  <c r="P2155" i="3"/>
  <c r="U2155" i="3"/>
  <c r="M2156" i="3"/>
  <c r="N2156" i="3"/>
  <c r="O2156" i="3"/>
  <c r="P2156" i="3"/>
  <c r="U2156" i="3"/>
  <c r="M2157" i="3"/>
  <c r="N2157" i="3"/>
  <c r="O2157" i="3"/>
  <c r="P2157" i="3"/>
  <c r="U2157" i="3"/>
  <c r="M2158" i="3"/>
  <c r="N2158" i="3"/>
  <c r="O2158" i="3"/>
  <c r="P2158" i="3"/>
  <c r="U2158" i="3"/>
  <c r="M2159" i="3"/>
  <c r="N2159" i="3"/>
  <c r="O2159" i="3"/>
  <c r="P2159" i="3"/>
  <c r="U2159" i="3"/>
  <c r="M2160" i="3"/>
  <c r="N2160" i="3"/>
  <c r="O2160" i="3"/>
  <c r="P2160" i="3"/>
  <c r="U2160" i="3"/>
  <c r="M2161" i="3"/>
  <c r="N2161" i="3"/>
  <c r="O2161" i="3"/>
  <c r="P2161" i="3"/>
  <c r="U2161" i="3"/>
  <c r="M2162" i="3"/>
  <c r="N2162" i="3"/>
  <c r="O2162" i="3"/>
  <c r="P2162" i="3"/>
  <c r="U2162" i="3"/>
  <c r="M2163" i="3"/>
  <c r="N2163" i="3"/>
  <c r="O2163" i="3"/>
  <c r="P2163" i="3"/>
  <c r="U2163" i="3"/>
  <c r="M2164" i="3"/>
  <c r="N2164" i="3"/>
  <c r="O2164" i="3"/>
  <c r="P2164" i="3"/>
  <c r="U2164" i="3"/>
  <c r="M2165" i="3"/>
  <c r="N2165" i="3"/>
  <c r="O2165" i="3"/>
  <c r="P2165" i="3"/>
  <c r="U2165" i="3"/>
  <c r="M2166" i="3"/>
  <c r="N2166" i="3"/>
  <c r="O2166" i="3"/>
  <c r="P2166" i="3"/>
  <c r="U2166" i="3"/>
  <c r="M2167" i="3"/>
  <c r="N2167" i="3"/>
  <c r="O2167" i="3"/>
  <c r="P2167" i="3"/>
  <c r="U2167" i="3"/>
  <c r="M2168" i="3"/>
  <c r="N2168" i="3"/>
  <c r="O2168" i="3"/>
  <c r="P2168" i="3"/>
  <c r="U2168" i="3"/>
  <c r="M2169" i="3"/>
  <c r="N2169" i="3"/>
  <c r="O2169" i="3"/>
  <c r="P2169" i="3"/>
  <c r="U2169" i="3"/>
  <c r="M2170" i="3"/>
  <c r="N2170" i="3"/>
  <c r="O2170" i="3"/>
  <c r="P2170" i="3"/>
  <c r="U2170" i="3"/>
  <c r="M2171" i="3"/>
  <c r="N2171" i="3"/>
  <c r="O2171" i="3"/>
  <c r="P2171" i="3"/>
  <c r="U2171" i="3"/>
  <c r="M2172" i="3"/>
  <c r="N2172" i="3"/>
  <c r="O2172" i="3"/>
  <c r="P2172" i="3"/>
  <c r="U2172" i="3"/>
  <c r="M2173" i="3"/>
  <c r="N2173" i="3"/>
  <c r="O2173" i="3"/>
  <c r="P2173" i="3"/>
  <c r="U2173" i="3"/>
  <c r="M2174" i="3"/>
  <c r="N2174" i="3"/>
  <c r="O2174" i="3"/>
  <c r="P2174" i="3"/>
  <c r="U2174" i="3"/>
  <c r="M2175" i="3"/>
  <c r="N2175" i="3"/>
  <c r="O2175" i="3"/>
  <c r="P2175" i="3"/>
  <c r="U2175" i="3"/>
  <c r="M2176" i="3"/>
  <c r="N2176" i="3"/>
  <c r="O2176" i="3"/>
  <c r="P2176" i="3"/>
  <c r="U2176" i="3"/>
  <c r="M2177" i="3"/>
  <c r="N2177" i="3"/>
  <c r="O2177" i="3"/>
  <c r="P2177" i="3"/>
  <c r="U2177" i="3"/>
  <c r="M2178" i="3"/>
  <c r="N2178" i="3"/>
  <c r="O2178" i="3"/>
  <c r="P2178" i="3"/>
  <c r="U2178" i="3"/>
  <c r="M2179" i="3"/>
  <c r="N2179" i="3"/>
  <c r="O2179" i="3"/>
  <c r="P2179" i="3"/>
  <c r="U2179" i="3"/>
  <c r="M2180" i="3"/>
  <c r="N2180" i="3"/>
  <c r="O2180" i="3"/>
  <c r="P2180" i="3"/>
  <c r="U2180" i="3"/>
  <c r="M2181" i="3"/>
  <c r="N2181" i="3"/>
  <c r="O2181" i="3"/>
  <c r="P2181" i="3"/>
  <c r="U2181" i="3"/>
  <c r="M2182" i="3"/>
  <c r="N2182" i="3"/>
  <c r="O2182" i="3"/>
  <c r="P2182" i="3"/>
  <c r="U2182" i="3"/>
  <c r="M2183" i="3"/>
  <c r="N2183" i="3"/>
  <c r="O2183" i="3"/>
  <c r="P2183" i="3"/>
  <c r="U2183" i="3"/>
  <c r="M2184" i="3"/>
  <c r="N2184" i="3"/>
  <c r="O2184" i="3"/>
  <c r="P2184" i="3"/>
  <c r="U2184" i="3"/>
  <c r="M2185" i="3"/>
  <c r="N2185" i="3"/>
  <c r="O2185" i="3"/>
  <c r="P2185" i="3"/>
  <c r="U2185" i="3"/>
  <c r="M2186" i="3"/>
  <c r="N2186" i="3"/>
  <c r="O2186" i="3"/>
  <c r="P2186" i="3"/>
  <c r="U2186" i="3"/>
  <c r="M2187" i="3"/>
  <c r="N2187" i="3"/>
  <c r="O2187" i="3"/>
  <c r="P2187" i="3"/>
  <c r="U2187" i="3"/>
  <c r="M2188" i="3"/>
  <c r="N2188" i="3"/>
  <c r="O2188" i="3"/>
  <c r="P2188" i="3"/>
  <c r="U2188" i="3"/>
  <c r="M2189" i="3"/>
  <c r="N2189" i="3"/>
  <c r="O2189" i="3"/>
  <c r="P2189" i="3"/>
  <c r="U2189" i="3"/>
  <c r="M2190" i="3"/>
  <c r="N2190" i="3"/>
  <c r="O2190" i="3"/>
  <c r="P2190" i="3"/>
  <c r="U2190" i="3"/>
  <c r="M2191" i="3"/>
  <c r="N2191" i="3"/>
  <c r="O2191" i="3"/>
  <c r="P2191" i="3"/>
  <c r="U2191" i="3"/>
  <c r="M2192" i="3"/>
  <c r="N2192" i="3"/>
  <c r="O2192" i="3"/>
  <c r="P2192" i="3"/>
  <c r="U2192" i="3"/>
  <c r="M2193" i="3"/>
  <c r="N2193" i="3"/>
  <c r="O2193" i="3"/>
  <c r="P2193" i="3"/>
  <c r="U2193" i="3"/>
  <c r="M2194" i="3"/>
  <c r="N2194" i="3"/>
  <c r="O2194" i="3"/>
  <c r="P2194" i="3"/>
  <c r="U2194" i="3"/>
  <c r="M2195" i="3"/>
  <c r="N2195" i="3"/>
  <c r="O2195" i="3"/>
  <c r="P2195" i="3"/>
  <c r="U2195" i="3"/>
  <c r="M2196" i="3"/>
  <c r="N2196" i="3"/>
  <c r="O2196" i="3"/>
  <c r="P2196" i="3"/>
  <c r="U2196" i="3"/>
  <c r="M2197" i="3"/>
  <c r="N2197" i="3"/>
  <c r="O2197" i="3"/>
  <c r="P2197" i="3"/>
  <c r="U2197" i="3"/>
  <c r="M2198" i="3"/>
  <c r="N2198" i="3"/>
  <c r="O2198" i="3"/>
  <c r="P2198" i="3"/>
  <c r="U2198" i="3"/>
  <c r="M2199" i="3"/>
  <c r="N2199" i="3"/>
  <c r="O2199" i="3"/>
  <c r="P2199" i="3"/>
  <c r="U2199" i="3"/>
  <c r="M2200" i="3"/>
  <c r="N2200" i="3"/>
  <c r="O2200" i="3"/>
  <c r="P2200" i="3"/>
  <c r="U2200" i="3"/>
  <c r="M2201" i="3"/>
  <c r="N2201" i="3"/>
  <c r="O2201" i="3"/>
  <c r="P2201" i="3"/>
  <c r="U2201" i="3"/>
  <c r="M2202" i="3"/>
  <c r="N2202" i="3"/>
  <c r="O2202" i="3"/>
  <c r="P2202" i="3"/>
  <c r="U2202" i="3"/>
  <c r="M2203" i="3"/>
  <c r="N2203" i="3"/>
  <c r="O2203" i="3"/>
  <c r="P2203" i="3"/>
  <c r="U2203" i="3"/>
  <c r="M2204" i="3"/>
  <c r="N2204" i="3"/>
  <c r="O2204" i="3"/>
  <c r="P2204" i="3"/>
  <c r="U2204" i="3"/>
  <c r="M2205" i="3"/>
  <c r="N2205" i="3"/>
  <c r="O2205" i="3"/>
  <c r="P2205" i="3"/>
  <c r="U2205" i="3"/>
  <c r="M2206" i="3"/>
  <c r="N2206" i="3"/>
  <c r="O2206" i="3"/>
  <c r="P2206" i="3"/>
  <c r="U2206" i="3"/>
  <c r="M2207" i="3"/>
  <c r="N2207" i="3"/>
  <c r="O2207" i="3"/>
  <c r="P2207" i="3"/>
  <c r="U2207" i="3"/>
  <c r="M2208" i="3"/>
  <c r="N2208" i="3"/>
  <c r="O2208" i="3"/>
  <c r="P2208" i="3"/>
  <c r="U2208" i="3"/>
  <c r="M2209" i="3"/>
  <c r="N2209" i="3"/>
  <c r="O2209" i="3"/>
  <c r="P2209" i="3"/>
  <c r="U2209" i="3"/>
  <c r="M2210" i="3"/>
  <c r="N2210" i="3"/>
  <c r="O2210" i="3"/>
  <c r="P2210" i="3"/>
  <c r="U2210" i="3"/>
  <c r="M2211" i="3"/>
  <c r="N2211" i="3"/>
  <c r="O2211" i="3"/>
  <c r="P2211" i="3"/>
  <c r="U2211" i="3"/>
  <c r="M2212" i="3"/>
  <c r="N2212" i="3"/>
  <c r="O2212" i="3"/>
  <c r="P2212" i="3"/>
  <c r="U2212" i="3"/>
  <c r="M2213" i="3"/>
  <c r="N2213" i="3"/>
  <c r="O2213" i="3"/>
  <c r="P2213" i="3"/>
  <c r="U2213" i="3"/>
  <c r="M2214" i="3"/>
  <c r="N2214" i="3"/>
  <c r="O2214" i="3"/>
  <c r="P2214" i="3"/>
  <c r="U2214" i="3"/>
  <c r="M2215" i="3"/>
  <c r="N2215" i="3"/>
  <c r="O2215" i="3"/>
  <c r="P2215" i="3"/>
  <c r="U2215" i="3"/>
  <c r="M2216" i="3"/>
  <c r="N2216" i="3"/>
  <c r="O2216" i="3"/>
  <c r="P2216" i="3"/>
  <c r="U2216" i="3"/>
  <c r="M2217" i="3"/>
  <c r="N2217" i="3"/>
  <c r="O2217" i="3"/>
  <c r="P2217" i="3"/>
  <c r="U2217" i="3"/>
  <c r="M2218" i="3"/>
  <c r="N2218" i="3"/>
  <c r="O2218" i="3"/>
  <c r="P2218" i="3"/>
  <c r="U2218" i="3"/>
  <c r="M2219" i="3"/>
  <c r="N2219" i="3"/>
  <c r="O2219" i="3"/>
  <c r="P2219" i="3"/>
  <c r="U2219" i="3"/>
  <c r="M2220" i="3"/>
  <c r="N2220" i="3"/>
  <c r="O2220" i="3"/>
  <c r="P2220" i="3"/>
  <c r="U2220" i="3"/>
  <c r="M2221" i="3"/>
  <c r="N2221" i="3"/>
  <c r="O2221" i="3"/>
  <c r="P2221" i="3"/>
  <c r="U2221" i="3"/>
  <c r="M2222" i="3"/>
  <c r="N2222" i="3"/>
  <c r="O2222" i="3"/>
  <c r="P2222" i="3"/>
  <c r="U2222" i="3"/>
  <c r="M2223" i="3"/>
  <c r="N2223" i="3"/>
  <c r="O2223" i="3"/>
  <c r="P2223" i="3"/>
  <c r="U2223" i="3"/>
  <c r="M2224" i="3"/>
  <c r="N2224" i="3"/>
  <c r="O2224" i="3"/>
  <c r="P2224" i="3"/>
  <c r="U2224" i="3"/>
  <c r="M2225" i="3"/>
  <c r="N2225" i="3"/>
  <c r="O2225" i="3"/>
  <c r="P2225" i="3"/>
  <c r="U2225" i="3"/>
  <c r="M2226" i="3"/>
  <c r="N2226" i="3"/>
  <c r="O2226" i="3"/>
  <c r="P2226" i="3"/>
  <c r="U2226" i="3"/>
  <c r="M2227" i="3"/>
  <c r="N2227" i="3"/>
  <c r="O2227" i="3"/>
  <c r="P2227" i="3"/>
  <c r="U2227" i="3"/>
  <c r="M2228" i="3"/>
  <c r="N2228" i="3"/>
  <c r="O2228" i="3"/>
  <c r="P2228" i="3"/>
  <c r="U2228" i="3"/>
  <c r="M2229" i="3"/>
  <c r="N2229" i="3"/>
  <c r="O2229" i="3"/>
  <c r="P2229" i="3"/>
  <c r="U2229" i="3"/>
  <c r="M2230" i="3"/>
  <c r="N2230" i="3"/>
  <c r="O2230" i="3"/>
  <c r="P2230" i="3"/>
  <c r="U2230" i="3"/>
  <c r="M2231" i="3"/>
  <c r="N2231" i="3"/>
  <c r="O2231" i="3"/>
  <c r="P2231" i="3"/>
  <c r="U2231" i="3"/>
  <c r="M2232" i="3"/>
  <c r="N2232" i="3"/>
  <c r="O2232" i="3"/>
  <c r="P2232" i="3"/>
  <c r="U2232" i="3"/>
  <c r="M2233" i="3"/>
  <c r="N2233" i="3"/>
  <c r="O2233" i="3"/>
  <c r="P2233" i="3"/>
  <c r="U2233" i="3"/>
  <c r="M2234" i="3"/>
  <c r="N2234" i="3"/>
  <c r="O2234" i="3"/>
  <c r="P2234" i="3"/>
  <c r="U2234" i="3"/>
  <c r="M2235" i="3"/>
  <c r="N2235" i="3"/>
  <c r="O2235" i="3"/>
  <c r="P2235" i="3"/>
  <c r="U2235" i="3"/>
  <c r="M2236" i="3"/>
  <c r="N2236" i="3"/>
  <c r="O2236" i="3"/>
  <c r="P2236" i="3"/>
  <c r="U2236" i="3"/>
  <c r="M2237" i="3"/>
  <c r="N2237" i="3"/>
  <c r="O2237" i="3"/>
  <c r="P2237" i="3"/>
  <c r="U2237" i="3"/>
  <c r="M2238" i="3"/>
  <c r="N2238" i="3"/>
  <c r="O2238" i="3"/>
  <c r="P2238" i="3"/>
  <c r="U2238" i="3"/>
  <c r="M2239" i="3"/>
  <c r="N2239" i="3"/>
  <c r="O2239" i="3"/>
  <c r="P2239" i="3"/>
  <c r="U2239" i="3"/>
  <c r="M2240" i="3"/>
  <c r="N2240" i="3"/>
  <c r="O2240" i="3"/>
  <c r="P2240" i="3"/>
  <c r="U2240" i="3"/>
  <c r="M2241" i="3"/>
  <c r="N2241" i="3"/>
  <c r="O2241" i="3"/>
  <c r="P2241" i="3"/>
  <c r="U2241" i="3"/>
  <c r="M2242" i="3"/>
  <c r="N2242" i="3"/>
  <c r="O2242" i="3"/>
  <c r="P2242" i="3"/>
  <c r="U2242" i="3"/>
  <c r="M2243" i="3"/>
  <c r="N2243" i="3"/>
  <c r="O2243" i="3"/>
  <c r="P2243" i="3"/>
  <c r="U2243" i="3"/>
  <c r="M2244" i="3"/>
  <c r="N2244" i="3"/>
  <c r="O2244" i="3"/>
  <c r="P2244" i="3"/>
  <c r="U2244" i="3"/>
  <c r="M2245" i="3"/>
  <c r="N2245" i="3"/>
  <c r="O2245" i="3"/>
  <c r="P2245" i="3"/>
  <c r="U2245" i="3"/>
  <c r="M2246" i="3"/>
  <c r="N2246" i="3"/>
  <c r="O2246" i="3"/>
  <c r="P2246" i="3"/>
  <c r="U2246" i="3"/>
  <c r="M2247" i="3"/>
  <c r="N2247" i="3"/>
  <c r="O2247" i="3"/>
  <c r="P2247" i="3"/>
  <c r="U2247" i="3"/>
  <c r="M2248" i="3"/>
  <c r="N2248" i="3"/>
  <c r="O2248" i="3"/>
  <c r="P2248" i="3"/>
  <c r="U2248" i="3"/>
  <c r="M2249" i="3"/>
  <c r="N2249" i="3"/>
  <c r="O2249" i="3"/>
  <c r="P2249" i="3"/>
  <c r="U2249" i="3"/>
  <c r="M2250" i="3"/>
  <c r="N2250" i="3"/>
  <c r="O2250" i="3"/>
  <c r="P2250" i="3"/>
  <c r="U2250" i="3"/>
  <c r="M2251" i="3"/>
  <c r="N2251" i="3"/>
  <c r="O2251" i="3"/>
  <c r="P2251" i="3"/>
  <c r="U2251" i="3"/>
  <c r="M2252" i="3"/>
  <c r="N2252" i="3"/>
  <c r="O2252" i="3"/>
  <c r="P2252" i="3"/>
  <c r="U2252" i="3"/>
  <c r="M2253" i="3"/>
  <c r="N2253" i="3"/>
  <c r="O2253" i="3"/>
  <c r="P2253" i="3"/>
  <c r="U2253" i="3"/>
  <c r="M2254" i="3"/>
  <c r="N2254" i="3"/>
  <c r="O2254" i="3"/>
  <c r="P2254" i="3"/>
  <c r="U2254" i="3"/>
  <c r="M2255" i="3"/>
  <c r="N2255" i="3"/>
  <c r="O2255" i="3"/>
  <c r="P2255" i="3"/>
  <c r="U2255" i="3"/>
  <c r="M2256" i="3"/>
  <c r="N2256" i="3"/>
  <c r="O2256" i="3"/>
  <c r="P2256" i="3"/>
  <c r="U2256" i="3"/>
  <c r="M2257" i="3"/>
  <c r="N2257" i="3"/>
  <c r="O2257" i="3"/>
  <c r="P2257" i="3"/>
  <c r="U2257" i="3"/>
  <c r="M2258" i="3"/>
  <c r="N2258" i="3"/>
  <c r="O2258" i="3"/>
  <c r="P2258" i="3"/>
  <c r="U2258" i="3"/>
  <c r="M2259" i="3"/>
  <c r="N2259" i="3"/>
  <c r="O2259" i="3"/>
  <c r="P2259" i="3"/>
  <c r="U2259" i="3"/>
  <c r="M2260" i="3"/>
  <c r="N2260" i="3"/>
  <c r="O2260" i="3"/>
  <c r="P2260" i="3"/>
  <c r="U2260" i="3"/>
  <c r="M2261" i="3"/>
  <c r="N2261" i="3"/>
  <c r="O2261" i="3"/>
  <c r="P2261" i="3"/>
  <c r="U2261" i="3"/>
  <c r="M2262" i="3"/>
  <c r="N2262" i="3"/>
  <c r="O2262" i="3"/>
  <c r="P2262" i="3"/>
  <c r="U2262" i="3"/>
  <c r="M2263" i="3"/>
  <c r="N2263" i="3"/>
  <c r="O2263" i="3"/>
  <c r="P2263" i="3"/>
  <c r="U2263" i="3"/>
  <c r="M2264" i="3"/>
  <c r="N2264" i="3"/>
  <c r="O2264" i="3"/>
  <c r="P2264" i="3"/>
  <c r="U2264" i="3"/>
  <c r="M2265" i="3"/>
  <c r="N2265" i="3"/>
  <c r="O2265" i="3"/>
  <c r="P2265" i="3"/>
  <c r="U2265" i="3"/>
  <c r="M2266" i="3"/>
  <c r="N2266" i="3"/>
  <c r="O2266" i="3"/>
  <c r="P2266" i="3"/>
  <c r="U2266" i="3"/>
  <c r="M2267" i="3"/>
  <c r="N2267" i="3"/>
  <c r="O2267" i="3"/>
  <c r="P2267" i="3"/>
  <c r="U2267" i="3"/>
  <c r="M2268" i="3"/>
  <c r="N2268" i="3"/>
  <c r="O2268" i="3"/>
  <c r="P2268" i="3"/>
  <c r="U2268" i="3"/>
  <c r="M2269" i="3"/>
  <c r="N2269" i="3"/>
  <c r="O2269" i="3"/>
  <c r="P2269" i="3"/>
  <c r="U2269" i="3"/>
  <c r="M2270" i="3"/>
  <c r="N2270" i="3"/>
  <c r="O2270" i="3"/>
  <c r="P2270" i="3"/>
  <c r="U2270" i="3"/>
  <c r="M2271" i="3"/>
  <c r="N2271" i="3"/>
  <c r="O2271" i="3"/>
  <c r="P2271" i="3"/>
  <c r="U2271" i="3"/>
  <c r="M2272" i="3"/>
  <c r="N2272" i="3"/>
  <c r="O2272" i="3"/>
  <c r="P2272" i="3"/>
  <c r="U2272" i="3"/>
  <c r="M2273" i="3"/>
  <c r="N2273" i="3"/>
  <c r="O2273" i="3"/>
  <c r="P2273" i="3"/>
  <c r="U2273" i="3"/>
  <c r="M2274" i="3"/>
  <c r="N2274" i="3"/>
  <c r="O2274" i="3"/>
  <c r="P2274" i="3"/>
  <c r="U2274" i="3"/>
  <c r="M2275" i="3"/>
  <c r="N2275" i="3"/>
  <c r="O2275" i="3"/>
  <c r="P2275" i="3"/>
  <c r="U2275" i="3"/>
  <c r="M2276" i="3"/>
  <c r="N2276" i="3"/>
  <c r="O2276" i="3"/>
  <c r="P2276" i="3"/>
  <c r="U2276" i="3"/>
  <c r="M2277" i="3"/>
  <c r="N2277" i="3"/>
  <c r="O2277" i="3"/>
  <c r="P2277" i="3"/>
  <c r="U2277" i="3"/>
  <c r="M2278" i="3"/>
  <c r="N2278" i="3"/>
  <c r="O2278" i="3"/>
  <c r="P2278" i="3"/>
  <c r="U2278" i="3"/>
  <c r="M2279" i="3"/>
  <c r="N2279" i="3"/>
  <c r="O2279" i="3"/>
  <c r="P2279" i="3"/>
  <c r="U2279" i="3"/>
  <c r="M2280" i="3"/>
  <c r="N2280" i="3"/>
  <c r="O2280" i="3"/>
  <c r="P2280" i="3"/>
  <c r="U2280" i="3"/>
  <c r="M2281" i="3"/>
  <c r="N2281" i="3"/>
  <c r="O2281" i="3"/>
  <c r="P2281" i="3"/>
  <c r="U2281" i="3"/>
  <c r="M2282" i="3"/>
  <c r="N2282" i="3"/>
  <c r="O2282" i="3"/>
  <c r="P2282" i="3"/>
  <c r="U2282" i="3"/>
  <c r="M2283" i="3"/>
  <c r="N2283" i="3"/>
  <c r="O2283" i="3"/>
  <c r="P2283" i="3"/>
  <c r="U2283" i="3"/>
  <c r="M2284" i="3"/>
  <c r="N2284" i="3"/>
  <c r="O2284" i="3"/>
  <c r="P2284" i="3"/>
  <c r="U2284" i="3"/>
  <c r="M2285" i="3"/>
  <c r="N2285" i="3"/>
  <c r="O2285" i="3"/>
  <c r="P2285" i="3"/>
  <c r="U2285" i="3"/>
  <c r="M2286" i="3"/>
  <c r="N2286" i="3"/>
  <c r="O2286" i="3"/>
  <c r="P2286" i="3"/>
  <c r="U2286" i="3"/>
  <c r="M2287" i="3"/>
  <c r="N2287" i="3"/>
  <c r="O2287" i="3"/>
  <c r="P2287" i="3"/>
  <c r="U2287" i="3"/>
  <c r="M2288" i="3"/>
  <c r="N2288" i="3"/>
  <c r="O2288" i="3"/>
  <c r="P2288" i="3"/>
  <c r="U2288" i="3"/>
  <c r="M2289" i="3"/>
  <c r="N2289" i="3"/>
  <c r="O2289" i="3"/>
  <c r="P2289" i="3"/>
  <c r="U2289" i="3"/>
  <c r="M2290" i="3"/>
  <c r="N2290" i="3"/>
  <c r="O2290" i="3"/>
  <c r="P2290" i="3"/>
  <c r="U2290" i="3"/>
  <c r="M2291" i="3"/>
  <c r="N2291" i="3"/>
  <c r="O2291" i="3"/>
  <c r="P2291" i="3"/>
  <c r="U2291" i="3"/>
  <c r="M2292" i="3"/>
  <c r="N2292" i="3"/>
  <c r="O2292" i="3"/>
  <c r="P2292" i="3"/>
  <c r="U2292" i="3"/>
  <c r="M2293" i="3"/>
  <c r="N2293" i="3"/>
  <c r="O2293" i="3"/>
  <c r="P2293" i="3"/>
  <c r="U2293" i="3"/>
  <c r="M2294" i="3"/>
  <c r="N2294" i="3"/>
  <c r="O2294" i="3"/>
  <c r="P2294" i="3"/>
  <c r="U2294" i="3"/>
  <c r="M2295" i="3"/>
  <c r="N2295" i="3"/>
  <c r="O2295" i="3"/>
  <c r="P2295" i="3"/>
  <c r="U2295" i="3"/>
  <c r="M2296" i="3"/>
  <c r="N2296" i="3"/>
  <c r="O2296" i="3"/>
  <c r="P2296" i="3"/>
  <c r="U2296" i="3"/>
  <c r="M2297" i="3"/>
  <c r="N2297" i="3"/>
  <c r="O2297" i="3"/>
  <c r="P2297" i="3"/>
  <c r="U2297" i="3"/>
  <c r="M2298" i="3"/>
  <c r="N2298" i="3"/>
  <c r="O2298" i="3"/>
  <c r="P2298" i="3"/>
  <c r="U2298" i="3"/>
  <c r="M2299" i="3"/>
  <c r="N2299" i="3"/>
  <c r="O2299" i="3"/>
  <c r="P2299" i="3"/>
  <c r="U2299" i="3"/>
  <c r="M2300" i="3"/>
  <c r="N2300" i="3"/>
  <c r="O2300" i="3"/>
  <c r="P2300" i="3"/>
  <c r="U2300" i="3"/>
  <c r="M2301" i="3"/>
  <c r="N2301" i="3"/>
  <c r="O2301" i="3"/>
  <c r="P2301" i="3"/>
  <c r="U2301" i="3"/>
  <c r="M2302" i="3"/>
  <c r="N2302" i="3"/>
  <c r="O2302" i="3"/>
  <c r="P2302" i="3"/>
  <c r="U2302" i="3"/>
  <c r="M2303" i="3"/>
  <c r="N2303" i="3"/>
  <c r="O2303" i="3"/>
  <c r="P2303" i="3"/>
  <c r="U2303" i="3"/>
  <c r="M2304" i="3"/>
  <c r="N2304" i="3"/>
  <c r="O2304" i="3"/>
  <c r="P2304" i="3"/>
  <c r="U2304" i="3"/>
  <c r="M2305" i="3"/>
  <c r="N2305" i="3"/>
  <c r="O2305" i="3"/>
  <c r="P2305" i="3"/>
  <c r="U2305" i="3"/>
  <c r="M2306" i="3"/>
  <c r="N2306" i="3"/>
  <c r="O2306" i="3"/>
  <c r="P2306" i="3"/>
  <c r="U2306" i="3"/>
  <c r="M2307" i="3"/>
  <c r="N2307" i="3"/>
  <c r="O2307" i="3"/>
  <c r="P2307" i="3"/>
  <c r="U2307" i="3"/>
  <c r="M2308" i="3"/>
  <c r="N2308" i="3"/>
  <c r="O2308" i="3"/>
  <c r="P2308" i="3"/>
  <c r="U2308" i="3"/>
  <c r="M2309" i="3"/>
  <c r="N2309" i="3"/>
  <c r="O2309" i="3"/>
  <c r="P2309" i="3"/>
  <c r="U2309" i="3"/>
  <c r="M2310" i="3"/>
  <c r="N2310" i="3"/>
  <c r="O2310" i="3"/>
  <c r="P2310" i="3"/>
  <c r="U2310" i="3"/>
  <c r="M2311" i="3"/>
  <c r="N2311" i="3"/>
  <c r="O2311" i="3"/>
  <c r="P2311" i="3"/>
  <c r="U2311" i="3"/>
  <c r="M2312" i="3"/>
  <c r="N2312" i="3"/>
  <c r="O2312" i="3"/>
  <c r="P2312" i="3"/>
  <c r="U2312" i="3"/>
  <c r="M2313" i="3"/>
  <c r="N2313" i="3"/>
  <c r="O2313" i="3"/>
  <c r="P2313" i="3"/>
  <c r="U2313" i="3"/>
  <c r="M2314" i="3"/>
  <c r="N2314" i="3"/>
  <c r="O2314" i="3"/>
  <c r="P2314" i="3"/>
  <c r="U2314" i="3"/>
  <c r="M2315" i="3"/>
  <c r="N2315" i="3"/>
  <c r="O2315" i="3"/>
  <c r="P2315" i="3"/>
  <c r="U2315" i="3"/>
  <c r="M2316" i="3"/>
  <c r="N2316" i="3"/>
  <c r="O2316" i="3"/>
  <c r="P2316" i="3"/>
  <c r="U2316" i="3"/>
  <c r="M2317" i="3"/>
  <c r="N2317" i="3"/>
  <c r="O2317" i="3"/>
  <c r="P2317" i="3"/>
  <c r="U2317" i="3"/>
  <c r="M2318" i="3"/>
  <c r="N2318" i="3"/>
  <c r="O2318" i="3"/>
  <c r="P2318" i="3"/>
  <c r="U2318" i="3"/>
  <c r="M2319" i="3"/>
  <c r="N2319" i="3"/>
  <c r="O2319" i="3"/>
  <c r="P2319" i="3"/>
  <c r="U2319" i="3"/>
  <c r="M2320" i="3"/>
  <c r="N2320" i="3"/>
  <c r="O2320" i="3"/>
  <c r="P2320" i="3"/>
  <c r="U2320" i="3"/>
  <c r="M2321" i="3"/>
  <c r="N2321" i="3"/>
  <c r="O2321" i="3"/>
  <c r="P2321" i="3"/>
  <c r="U2321" i="3"/>
  <c r="M2322" i="3"/>
  <c r="N2322" i="3"/>
  <c r="O2322" i="3"/>
  <c r="P2322" i="3"/>
  <c r="U2322" i="3"/>
  <c r="M2323" i="3"/>
  <c r="N2323" i="3"/>
  <c r="O2323" i="3"/>
  <c r="P2323" i="3"/>
  <c r="U2323" i="3"/>
  <c r="M2324" i="3"/>
  <c r="N2324" i="3"/>
  <c r="O2324" i="3"/>
  <c r="P2324" i="3"/>
  <c r="U2324" i="3"/>
  <c r="M2325" i="3"/>
  <c r="N2325" i="3"/>
  <c r="O2325" i="3"/>
  <c r="P2325" i="3"/>
  <c r="U2325" i="3"/>
  <c r="M2326" i="3"/>
  <c r="N2326" i="3"/>
  <c r="O2326" i="3"/>
  <c r="P2326" i="3"/>
  <c r="U2326" i="3"/>
  <c r="M2327" i="3"/>
  <c r="N2327" i="3"/>
  <c r="O2327" i="3"/>
  <c r="P2327" i="3"/>
  <c r="U2327" i="3"/>
  <c r="M2328" i="3"/>
  <c r="N2328" i="3"/>
  <c r="O2328" i="3"/>
  <c r="P2328" i="3"/>
  <c r="U2328" i="3"/>
  <c r="M2329" i="3"/>
  <c r="N2329" i="3"/>
  <c r="O2329" i="3"/>
  <c r="P2329" i="3"/>
  <c r="U2329" i="3"/>
  <c r="M2330" i="3"/>
  <c r="N2330" i="3"/>
  <c r="O2330" i="3"/>
  <c r="P2330" i="3"/>
  <c r="U2330" i="3"/>
  <c r="M2331" i="3"/>
  <c r="N2331" i="3"/>
  <c r="O2331" i="3"/>
  <c r="P2331" i="3"/>
  <c r="U2331" i="3"/>
  <c r="M2332" i="3"/>
  <c r="N2332" i="3"/>
  <c r="O2332" i="3"/>
  <c r="P2332" i="3"/>
  <c r="U2332" i="3"/>
  <c r="M2333" i="3"/>
  <c r="N2333" i="3"/>
  <c r="O2333" i="3"/>
  <c r="P2333" i="3"/>
  <c r="U2333" i="3"/>
  <c r="M2334" i="3"/>
  <c r="N2334" i="3"/>
  <c r="O2334" i="3"/>
  <c r="P2334" i="3"/>
  <c r="U2334" i="3"/>
  <c r="M2335" i="3"/>
  <c r="N2335" i="3"/>
  <c r="O2335" i="3"/>
  <c r="P2335" i="3"/>
  <c r="U2335" i="3"/>
  <c r="M2336" i="3"/>
  <c r="N2336" i="3"/>
  <c r="O2336" i="3"/>
  <c r="P2336" i="3"/>
  <c r="U2336" i="3"/>
  <c r="M2337" i="3"/>
  <c r="N2337" i="3"/>
  <c r="O2337" i="3"/>
  <c r="P2337" i="3"/>
  <c r="U2337" i="3"/>
  <c r="M2338" i="3"/>
  <c r="N2338" i="3"/>
  <c r="O2338" i="3"/>
  <c r="P2338" i="3"/>
  <c r="U2338" i="3"/>
  <c r="M2339" i="3"/>
  <c r="N2339" i="3"/>
  <c r="O2339" i="3"/>
  <c r="P2339" i="3"/>
  <c r="U2339" i="3"/>
  <c r="M2340" i="3"/>
  <c r="N2340" i="3"/>
  <c r="O2340" i="3"/>
  <c r="P2340" i="3"/>
  <c r="U2340" i="3"/>
  <c r="M2341" i="3"/>
  <c r="N2341" i="3"/>
  <c r="O2341" i="3"/>
  <c r="P2341" i="3"/>
  <c r="U2341" i="3"/>
  <c r="M2342" i="3"/>
  <c r="N2342" i="3"/>
  <c r="O2342" i="3"/>
  <c r="P2342" i="3"/>
  <c r="U2342" i="3"/>
  <c r="M2343" i="3"/>
  <c r="N2343" i="3"/>
  <c r="O2343" i="3"/>
  <c r="P2343" i="3"/>
  <c r="U2343" i="3"/>
  <c r="M2344" i="3"/>
  <c r="N2344" i="3"/>
  <c r="O2344" i="3"/>
  <c r="P2344" i="3"/>
  <c r="U2344" i="3"/>
  <c r="M2345" i="3"/>
  <c r="N2345" i="3"/>
  <c r="O2345" i="3"/>
  <c r="P2345" i="3"/>
  <c r="U2345" i="3"/>
  <c r="M2346" i="3"/>
  <c r="N2346" i="3"/>
  <c r="O2346" i="3"/>
  <c r="P2346" i="3"/>
  <c r="U2346" i="3"/>
  <c r="M2347" i="3"/>
  <c r="N2347" i="3"/>
  <c r="O2347" i="3"/>
  <c r="P2347" i="3"/>
  <c r="U2347" i="3"/>
  <c r="M2348" i="3"/>
  <c r="N2348" i="3"/>
  <c r="O2348" i="3"/>
  <c r="P2348" i="3"/>
  <c r="U2348" i="3"/>
  <c r="M2349" i="3"/>
  <c r="N2349" i="3"/>
  <c r="O2349" i="3"/>
  <c r="P2349" i="3"/>
  <c r="U2349" i="3"/>
  <c r="M2350" i="3"/>
  <c r="N2350" i="3"/>
  <c r="O2350" i="3"/>
  <c r="P2350" i="3"/>
  <c r="U2350" i="3"/>
  <c r="M2351" i="3"/>
  <c r="N2351" i="3"/>
  <c r="O2351" i="3"/>
  <c r="P2351" i="3"/>
  <c r="U2351" i="3"/>
  <c r="M2352" i="3"/>
  <c r="N2352" i="3"/>
  <c r="O2352" i="3"/>
  <c r="P2352" i="3"/>
  <c r="U2352" i="3"/>
  <c r="M2353" i="3"/>
  <c r="N2353" i="3"/>
  <c r="O2353" i="3"/>
  <c r="P2353" i="3"/>
  <c r="U2353" i="3"/>
  <c r="M2354" i="3"/>
  <c r="N2354" i="3"/>
  <c r="O2354" i="3"/>
  <c r="P2354" i="3"/>
  <c r="U2354" i="3"/>
  <c r="M2355" i="3"/>
  <c r="N2355" i="3"/>
  <c r="O2355" i="3"/>
  <c r="P2355" i="3"/>
  <c r="U2355" i="3"/>
  <c r="M2356" i="3"/>
  <c r="N2356" i="3"/>
  <c r="O2356" i="3"/>
  <c r="P2356" i="3"/>
  <c r="U2356" i="3"/>
  <c r="M2357" i="3"/>
  <c r="N2357" i="3"/>
  <c r="O2357" i="3"/>
  <c r="P2357" i="3"/>
  <c r="U2357" i="3"/>
  <c r="M2358" i="3"/>
  <c r="N2358" i="3"/>
  <c r="O2358" i="3"/>
  <c r="P2358" i="3"/>
  <c r="U2358" i="3"/>
  <c r="M2359" i="3"/>
  <c r="N2359" i="3"/>
  <c r="O2359" i="3"/>
  <c r="P2359" i="3"/>
  <c r="U2359" i="3"/>
  <c r="M2360" i="3"/>
  <c r="N2360" i="3"/>
  <c r="O2360" i="3"/>
  <c r="P2360" i="3"/>
  <c r="U2360" i="3"/>
  <c r="M2361" i="3"/>
  <c r="N2361" i="3"/>
  <c r="O2361" i="3"/>
  <c r="P2361" i="3"/>
  <c r="U2361" i="3"/>
  <c r="M2362" i="3"/>
  <c r="N2362" i="3"/>
  <c r="O2362" i="3"/>
  <c r="P2362" i="3"/>
  <c r="U2362" i="3"/>
  <c r="M2363" i="3"/>
  <c r="N2363" i="3"/>
  <c r="O2363" i="3"/>
  <c r="P2363" i="3"/>
  <c r="U2363" i="3"/>
  <c r="M2364" i="3"/>
  <c r="N2364" i="3"/>
  <c r="O2364" i="3"/>
  <c r="P2364" i="3"/>
  <c r="U2364" i="3"/>
  <c r="M2365" i="3"/>
  <c r="N2365" i="3"/>
  <c r="O2365" i="3"/>
  <c r="P2365" i="3"/>
  <c r="U2365" i="3"/>
  <c r="M2366" i="3"/>
  <c r="N2366" i="3"/>
  <c r="O2366" i="3"/>
  <c r="P2366" i="3"/>
  <c r="U2366" i="3"/>
  <c r="M2367" i="3"/>
  <c r="N2367" i="3"/>
  <c r="O2367" i="3"/>
  <c r="P2367" i="3"/>
  <c r="U2367" i="3"/>
  <c r="M2368" i="3"/>
  <c r="N2368" i="3"/>
  <c r="O2368" i="3"/>
  <c r="P2368" i="3"/>
  <c r="U2368" i="3"/>
  <c r="M2369" i="3"/>
  <c r="N2369" i="3"/>
  <c r="O2369" i="3"/>
  <c r="P2369" i="3"/>
  <c r="U2369" i="3"/>
  <c r="M2370" i="3"/>
  <c r="N2370" i="3"/>
  <c r="O2370" i="3"/>
  <c r="P2370" i="3"/>
  <c r="U2370" i="3"/>
  <c r="M2371" i="3"/>
  <c r="N2371" i="3"/>
  <c r="O2371" i="3"/>
  <c r="P2371" i="3"/>
  <c r="U2371" i="3"/>
  <c r="M2372" i="3"/>
  <c r="N2372" i="3"/>
  <c r="O2372" i="3"/>
  <c r="P2372" i="3"/>
  <c r="U2372" i="3"/>
  <c r="M2373" i="3"/>
  <c r="N2373" i="3"/>
  <c r="O2373" i="3"/>
  <c r="P2373" i="3"/>
  <c r="U2373" i="3"/>
  <c r="M2374" i="3"/>
  <c r="N2374" i="3"/>
  <c r="O2374" i="3"/>
  <c r="P2374" i="3"/>
  <c r="U2374" i="3"/>
  <c r="M2375" i="3"/>
  <c r="N2375" i="3"/>
  <c r="O2375" i="3"/>
  <c r="P2375" i="3"/>
  <c r="U2375" i="3"/>
  <c r="M2376" i="3"/>
  <c r="N2376" i="3"/>
  <c r="O2376" i="3"/>
  <c r="P2376" i="3"/>
  <c r="U2376" i="3"/>
  <c r="M2377" i="3"/>
  <c r="N2377" i="3"/>
  <c r="O2377" i="3"/>
  <c r="P2377" i="3"/>
  <c r="U2377" i="3"/>
  <c r="M2378" i="3"/>
  <c r="N2378" i="3"/>
  <c r="O2378" i="3"/>
  <c r="P2378" i="3"/>
  <c r="U2378" i="3"/>
  <c r="M2379" i="3"/>
  <c r="N2379" i="3"/>
  <c r="O2379" i="3"/>
  <c r="P2379" i="3"/>
  <c r="U2379" i="3"/>
  <c r="M2380" i="3"/>
  <c r="N2380" i="3"/>
  <c r="O2380" i="3"/>
  <c r="P2380" i="3"/>
  <c r="U2380" i="3"/>
  <c r="M2381" i="3"/>
  <c r="N2381" i="3"/>
  <c r="O2381" i="3"/>
  <c r="P2381" i="3"/>
  <c r="U2381" i="3"/>
  <c r="M2382" i="3"/>
  <c r="N2382" i="3"/>
  <c r="O2382" i="3"/>
  <c r="P2382" i="3"/>
  <c r="U2382" i="3"/>
  <c r="M2383" i="3"/>
  <c r="N2383" i="3"/>
  <c r="O2383" i="3"/>
  <c r="P2383" i="3"/>
  <c r="U2383" i="3"/>
  <c r="M2384" i="3"/>
  <c r="N2384" i="3"/>
  <c r="O2384" i="3"/>
  <c r="P2384" i="3"/>
  <c r="U2384" i="3"/>
  <c r="M2385" i="3"/>
  <c r="N2385" i="3"/>
  <c r="O2385" i="3"/>
  <c r="P2385" i="3"/>
  <c r="U2385" i="3"/>
  <c r="M2386" i="3"/>
  <c r="N2386" i="3"/>
  <c r="O2386" i="3"/>
  <c r="P2386" i="3"/>
  <c r="U2386" i="3"/>
  <c r="M2387" i="3"/>
  <c r="N2387" i="3"/>
  <c r="O2387" i="3"/>
  <c r="P2387" i="3"/>
  <c r="U2387" i="3"/>
  <c r="M2388" i="3"/>
  <c r="N2388" i="3"/>
  <c r="O2388" i="3"/>
  <c r="P2388" i="3"/>
  <c r="U2388" i="3"/>
  <c r="M2389" i="3"/>
  <c r="N2389" i="3"/>
  <c r="O2389" i="3"/>
  <c r="P2389" i="3"/>
  <c r="U2389" i="3"/>
  <c r="M2390" i="3"/>
  <c r="N2390" i="3"/>
  <c r="O2390" i="3"/>
  <c r="P2390" i="3"/>
  <c r="U2390" i="3"/>
  <c r="M2391" i="3"/>
  <c r="N2391" i="3"/>
  <c r="O2391" i="3"/>
  <c r="P2391" i="3"/>
  <c r="U2391" i="3"/>
  <c r="M2392" i="3"/>
  <c r="N2392" i="3"/>
  <c r="O2392" i="3"/>
  <c r="P2392" i="3"/>
  <c r="U2392" i="3"/>
  <c r="M2393" i="3"/>
  <c r="N2393" i="3"/>
  <c r="O2393" i="3"/>
  <c r="P2393" i="3"/>
  <c r="U2393" i="3"/>
  <c r="M2394" i="3"/>
  <c r="N2394" i="3"/>
  <c r="O2394" i="3"/>
  <c r="P2394" i="3"/>
  <c r="U2394" i="3"/>
  <c r="M2395" i="3"/>
  <c r="N2395" i="3"/>
  <c r="O2395" i="3"/>
  <c r="P2395" i="3"/>
  <c r="U2395" i="3"/>
  <c r="M2396" i="3"/>
  <c r="N2396" i="3"/>
  <c r="O2396" i="3"/>
  <c r="P2396" i="3"/>
  <c r="U2396" i="3"/>
  <c r="M2397" i="3"/>
  <c r="N2397" i="3"/>
  <c r="O2397" i="3"/>
  <c r="P2397" i="3"/>
  <c r="U2397" i="3"/>
  <c r="M2398" i="3"/>
  <c r="N2398" i="3"/>
  <c r="O2398" i="3"/>
  <c r="P2398" i="3"/>
  <c r="U2398" i="3"/>
  <c r="M2399" i="3"/>
  <c r="N2399" i="3"/>
  <c r="O2399" i="3"/>
  <c r="P2399" i="3"/>
  <c r="U2399" i="3"/>
  <c r="M2400" i="3"/>
  <c r="N2400" i="3"/>
  <c r="O2400" i="3"/>
  <c r="P2400" i="3"/>
  <c r="U2400" i="3"/>
  <c r="M2401" i="3"/>
  <c r="N2401" i="3"/>
  <c r="O2401" i="3"/>
  <c r="P2401" i="3"/>
  <c r="U2401" i="3"/>
  <c r="M2402" i="3"/>
  <c r="N2402" i="3"/>
  <c r="O2402" i="3"/>
  <c r="P2402" i="3"/>
  <c r="U2402" i="3"/>
  <c r="M2403" i="3"/>
  <c r="N2403" i="3"/>
  <c r="O2403" i="3"/>
  <c r="P2403" i="3"/>
  <c r="U2403" i="3"/>
  <c r="M2404" i="3"/>
  <c r="N2404" i="3"/>
  <c r="O2404" i="3"/>
  <c r="P2404" i="3"/>
  <c r="U2404" i="3"/>
  <c r="M2405" i="3"/>
  <c r="N2405" i="3"/>
  <c r="O2405" i="3"/>
  <c r="P2405" i="3"/>
  <c r="U2405" i="3"/>
  <c r="M2406" i="3"/>
  <c r="N2406" i="3"/>
  <c r="O2406" i="3"/>
  <c r="P2406" i="3"/>
  <c r="U2406" i="3"/>
  <c r="M2407" i="3"/>
  <c r="N2407" i="3"/>
  <c r="O2407" i="3"/>
  <c r="P2407" i="3"/>
  <c r="U2407" i="3"/>
  <c r="M2408" i="3"/>
  <c r="N2408" i="3"/>
  <c r="O2408" i="3"/>
  <c r="P2408" i="3"/>
  <c r="U2408" i="3"/>
  <c r="M2409" i="3"/>
  <c r="N2409" i="3"/>
  <c r="O2409" i="3"/>
  <c r="P2409" i="3"/>
  <c r="U2409" i="3"/>
  <c r="M2410" i="3"/>
  <c r="N2410" i="3"/>
  <c r="O2410" i="3"/>
  <c r="P2410" i="3"/>
  <c r="U2410" i="3"/>
  <c r="M2411" i="3"/>
  <c r="N2411" i="3"/>
  <c r="O2411" i="3"/>
  <c r="P2411" i="3"/>
  <c r="U2411" i="3"/>
  <c r="M2412" i="3"/>
  <c r="N2412" i="3"/>
  <c r="O2412" i="3"/>
  <c r="P2412" i="3"/>
  <c r="U2412" i="3"/>
  <c r="M2413" i="3"/>
  <c r="N2413" i="3"/>
  <c r="O2413" i="3"/>
  <c r="P2413" i="3"/>
  <c r="U2413" i="3"/>
  <c r="M2414" i="3"/>
  <c r="N2414" i="3"/>
  <c r="O2414" i="3"/>
  <c r="P2414" i="3"/>
  <c r="U2414" i="3"/>
  <c r="M2415" i="3"/>
  <c r="N2415" i="3"/>
  <c r="O2415" i="3"/>
  <c r="P2415" i="3"/>
  <c r="U2415" i="3"/>
  <c r="M2416" i="3"/>
  <c r="N2416" i="3"/>
  <c r="O2416" i="3"/>
  <c r="P2416" i="3"/>
  <c r="U2416" i="3"/>
  <c r="M2417" i="3"/>
  <c r="N2417" i="3"/>
  <c r="O2417" i="3"/>
  <c r="P2417" i="3"/>
  <c r="U2417" i="3"/>
  <c r="M2418" i="3"/>
  <c r="N2418" i="3"/>
  <c r="O2418" i="3"/>
  <c r="P2418" i="3"/>
  <c r="U2418" i="3"/>
  <c r="M2419" i="3"/>
  <c r="N2419" i="3"/>
  <c r="O2419" i="3"/>
  <c r="P2419" i="3"/>
  <c r="U2419" i="3"/>
  <c r="M2420" i="3"/>
  <c r="N2420" i="3"/>
  <c r="O2420" i="3"/>
  <c r="P2420" i="3"/>
  <c r="U2420" i="3"/>
  <c r="M2421" i="3"/>
  <c r="N2421" i="3"/>
  <c r="O2421" i="3"/>
  <c r="P2421" i="3"/>
  <c r="U2421" i="3"/>
  <c r="M2422" i="3"/>
  <c r="N2422" i="3"/>
  <c r="O2422" i="3"/>
  <c r="P2422" i="3"/>
  <c r="U2422" i="3"/>
  <c r="M2423" i="3"/>
  <c r="N2423" i="3"/>
  <c r="O2423" i="3"/>
  <c r="P2423" i="3"/>
  <c r="U2423" i="3"/>
  <c r="M2424" i="3"/>
  <c r="N2424" i="3"/>
  <c r="O2424" i="3"/>
  <c r="P2424" i="3"/>
  <c r="U2424" i="3"/>
  <c r="M2425" i="3"/>
  <c r="N2425" i="3"/>
  <c r="O2425" i="3"/>
  <c r="P2425" i="3"/>
  <c r="U2425" i="3"/>
  <c r="M2426" i="3"/>
  <c r="N2426" i="3"/>
  <c r="O2426" i="3"/>
  <c r="P2426" i="3"/>
  <c r="U2426" i="3"/>
  <c r="M2427" i="3"/>
  <c r="N2427" i="3"/>
  <c r="O2427" i="3"/>
  <c r="P2427" i="3"/>
  <c r="U2427" i="3"/>
  <c r="M2428" i="3"/>
  <c r="N2428" i="3"/>
  <c r="O2428" i="3"/>
  <c r="P2428" i="3"/>
  <c r="U2428" i="3"/>
  <c r="M2429" i="3"/>
  <c r="N2429" i="3"/>
  <c r="O2429" i="3"/>
  <c r="P2429" i="3"/>
  <c r="U2429" i="3"/>
  <c r="M2430" i="3"/>
  <c r="N2430" i="3"/>
  <c r="O2430" i="3"/>
  <c r="P2430" i="3"/>
  <c r="U2430" i="3"/>
  <c r="M2431" i="3"/>
  <c r="N2431" i="3"/>
  <c r="O2431" i="3"/>
  <c r="P2431" i="3"/>
  <c r="U2431" i="3"/>
  <c r="M2432" i="3"/>
  <c r="N2432" i="3"/>
  <c r="O2432" i="3"/>
  <c r="P2432" i="3"/>
  <c r="U2432" i="3"/>
  <c r="M2433" i="3"/>
  <c r="N2433" i="3"/>
  <c r="O2433" i="3"/>
  <c r="P2433" i="3"/>
  <c r="U2433" i="3"/>
  <c r="M2434" i="3"/>
  <c r="N2434" i="3"/>
  <c r="O2434" i="3"/>
  <c r="P2434" i="3"/>
  <c r="U2434" i="3"/>
  <c r="M2435" i="3"/>
  <c r="N2435" i="3"/>
  <c r="O2435" i="3"/>
  <c r="P2435" i="3"/>
  <c r="U2435" i="3"/>
  <c r="M2436" i="3"/>
  <c r="N2436" i="3"/>
  <c r="O2436" i="3"/>
  <c r="P2436" i="3"/>
  <c r="U2436" i="3"/>
  <c r="M2437" i="3"/>
  <c r="N2437" i="3"/>
  <c r="O2437" i="3"/>
  <c r="P2437" i="3"/>
  <c r="U2437" i="3"/>
  <c r="M2438" i="3"/>
  <c r="N2438" i="3"/>
  <c r="O2438" i="3"/>
  <c r="P2438" i="3"/>
  <c r="U2438" i="3"/>
  <c r="M2439" i="3"/>
  <c r="N2439" i="3"/>
  <c r="O2439" i="3"/>
  <c r="P2439" i="3"/>
  <c r="U2439" i="3"/>
  <c r="M2440" i="3"/>
  <c r="N2440" i="3"/>
  <c r="O2440" i="3"/>
  <c r="P2440" i="3"/>
  <c r="U2440" i="3"/>
  <c r="M2441" i="3"/>
  <c r="N2441" i="3"/>
  <c r="O2441" i="3"/>
  <c r="P2441" i="3"/>
  <c r="U2441" i="3"/>
  <c r="M2442" i="3"/>
  <c r="N2442" i="3"/>
  <c r="O2442" i="3"/>
  <c r="P2442" i="3"/>
  <c r="U2442" i="3"/>
  <c r="M2443" i="3"/>
  <c r="N2443" i="3"/>
  <c r="O2443" i="3"/>
  <c r="P2443" i="3"/>
  <c r="U2443" i="3"/>
  <c r="M2444" i="3"/>
  <c r="N2444" i="3"/>
  <c r="O2444" i="3"/>
  <c r="P2444" i="3"/>
  <c r="U2444" i="3"/>
  <c r="M2445" i="3"/>
  <c r="N2445" i="3"/>
  <c r="O2445" i="3"/>
  <c r="P2445" i="3"/>
  <c r="U2445" i="3"/>
  <c r="M2446" i="3"/>
  <c r="N2446" i="3"/>
  <c r="O2446" i="3"/>
  <c r="P2446" i="3"/>
  <c r="U2446" i="3"/>
  <c r="M2447" i="3"/>
  <c r="N2447" i="3"/>
  <c r="O2447" i="3"/>
  <c r="P2447" i="3"/>
  <c r="U2447" i="3"/>
  <c r="M2448" i="3"/>
  <c r="N2448" i="3"/>
  <c r="O2448" i="3"/>
  <c r="P2448" i="3"/>
  <c r="U2448" i="3"/>
  <c r="M2449" i="3"/>
  <c r="N2449" i="3"/>
  <c r="O2449" i="3"/>
  <c r="P2449" i="3"/>
  <c r="U2449" i="3"/>
  <c r="M2450" i="3"/>
  <c r="N2450" i="3"/>
  <c r="O2450" i="3"/>
  <c r="P2450" i="3"/>
  <c r="U2450" i="3"/>
  <c r="M2451" i="3"/>
  <c r="N2451" i="3"/>
  <c r="O2451" i="3"/>
  <c r="P2451" i="3"/>
  <c r="U2451" i="3"/>
  <c r="M2452" i="3"/>
  <c r="N2452" i="3"/>
  <c r="O2452" i="3"/>
  <c r="P2452" i="3"/>
  <c r="U2452" i="3"/>
  <c r="M2453" i="3"/>
  <c r="N2453" i="3"/>
  <c r="O2453" i="3"/>
  <c r="P2453" i="3"/>
  <c r="U2453" i="3"/>
  <c r="M2454" i="3"/>
  <c r="N2454" i="3"/>
  <c r="O2454" i="3"/>
  <c r="P2454" i="3"/>
  <c r="U2454" i="3"/>
  <c r="M2455" i="3"/>
  <c r="N2455" i="3"/>
  <c r="O2455" i="3"/>
  <c r="P2455" i="3"/>
  <c r="U2455" i="3"/>
  <c r="M2456" i="3"/>
  <c r="N2456" i="3"/>
  <c r="O2456" i="3"/>
  <c r="P2456" i="3"/>
  <c r="U2456" i="3"/>
  <c r="M2457" i="3"/>
  <c r="N2457" i="3"/>
  <c r="O2457" i="3"/>
  <c r="P2457" i="3"/>
  <c r="U2457" i="3"/>
  <c r="M2458" i="3"/>
  <c r="N2458" i="3"/>
  <c r="O2458" i="3"/>
  <c r="P2458" i="3"/>
  <c r="U2458" i="3"/>
  <c r="M2459" i="3"/>
  <c r="N2459" i="3"/>
  <c r="O2459" i="3"/>
  <c r="P2459" i="3"/>
  <c r="U2459" i="3"/>
  <c r="M2460" i="3"/>
  <c r="N2460" i="3"/>
  <c r="O2460" i="3"/>
  <c r="P2460" i="3"/>
  <c r="U2460" i="3"/>
  <c r="M2461" i="3"/>
  <c r="N2461" i="3"/>
  <c r="O2461" i="3"/>
  <c r="P2461" i="3"/>
  <c r="U2461" i="3"/>
  <c r="M2462" i="3"/>
  <c r="N2462" i="3"/>
  <c r="O2462" i="3"/>
  <c r="P2462" i="3"/>
  <c r="U2462" i="3"/>
  <c r="M2463" i="3"/>
  <c r="N2463" i="3"/>
  <c r="O2463" i="3"/>
  <c r="P2463" i="3"/>
  <c r="U2463" i="3"/>
  <c r="M2464" i="3"/>
  <c r="N2464" i="3"/>
  <c r="O2464" i="3"/>
  <c r="P2464" i="3"/>
  <c r="U2464" i="3"/>
  <c r="M2465" i="3"/>
  <c r="N2465" i="3"/>
  <c r="O2465" i="3"/>
  <c r="P2465" i="3"/>
  <c r="U2465" i="3"/>
  <c r="M2466" i="3"/>
  <c r="N2466" i="3"/>
  <c r="O2466" i="3"/>
  <c r="P2466" i="3"/>
  <c r="U2466" i="3"/>
  <c r="M2467" i="3"/>
  <c r="N2467" i="3"/>
  <c r="O2467" i="3"/>
  <c r="P2467" i="3"/>
  <c r="U2467" i="3"/>
  <c r="M2468" i="3"/>
  <c r="N2468" i="3"/>
  <c r="O2468" i="3"/>
  <c r="P2468" i="3"/>
  <c r="U2468" i="3"/>
  <c r="M2469" i="3"/>
  <c r="N2469" i="3"/>
  <c r="O2469" i="3"/>
  <c r="P2469" i="3"/>
  <c r="U2469" i="3"/>
  <c r="M2470" i="3"/>
  <c r="N2470" i="3"/>
  <c r="O2470" i="3"/>
  <c r="P2470" i="3"/>
  <c r="U2470" i="3"/>
  <c r="M2471" i="3"/>
  <c r="N2471" i="3"/>
  <c r="O2471" i="3"/>
  <c r="P2471" i="3"/>
  <c r="U2471" i="3"/>
  <c r="M2472" i="3"/>
  <c r="N2472" i="3"/>
  <c r="O2472" i="3"/>
  <c r="P2472" i="3"/>
  <c r="U2472" i="3"/>
  <c r="M2473" i="3"/>
  <c r="N2473" i="3"/>
  <c r="O2473" i="3"/>
  <c r="P2473" i="3"/>
  <c r="U2473" i="3"/>
  <c r="M2474" i="3"/>
  <c r="N2474" i="3"/>
  <c r="O2474" i="3"/>
  <c r="P2474" i="3"/>
  <c r="U2474" i="3"/>
  <c r="M2475" i="3"/>
  <c r="N2475" i="3"/>
  <c r="O2475" i="3"/>
  <c r="P2475" i="3"/>
  <c r="U2475" i="3"/>
  <c r="M2476" i="3"/>
  <c r="N2476" i="3"/>
  <c r="O2476" i="3"/>
  <c r="P2476" i="3"/>
  <c r="U2476" i="3"/>
  <c r="M2477" i="3"/>
  <c r="N2477" i="3"/>
  <c r="O2477" i="3"/>
  <c r="P2477" i="3"/>
  <c r="U2477" i="3"/>
  <c r="M2478" i="3"/>
  <c r="N2478" i="3"/>
  <c r="O2478" i="3"/>
  <c r="P2478" i="3"/>
  <c r="U2478" i="3"/>
  <c r="M2479" i="3"/>
  <c r="N2479" i="3"/>
  <c r="O2479" i="3"/>
  <c r="P2479" i="3"/>
  <c r="U2479" i="3"/>
  <c r="M2480" i="3"/>
  <c r="N2480" i="3"/>
  <c r="O2480" i="3"/>
  <c r="P2480" i="3"/>
  <c r="U2480" i="3"/>
  <c r="M2481" i="3"/>
  <c r="N2481" i="3"/>
  <c r="O2481" i="3"/>
  <c r="P2481" i="3"/>
  <c r="U2481" i="3"/>
  <c r="M2482" i="3"/>
  <c r="N2482" i="3"/>
  <c r="O2482" i="3"/>
  <c r="P2482" i="3"/>
  <c r="U2482" i="3"/>
  <c r="M2483" i="3"/>
  <c r="N2483" i="3"/>
  <c r="O2483" i="3"/>
  <c r="P2483" i="3"/>
  <c r="U2483" i="3"/>
  <c r="M2484" i="3"/>
  <c r="N2484" i="3"/>
  <c r="O2484" i="3"/>
  <c r="P2484" i="3"/>
  <c r="U2484" i="3"/>
  <c r="M2485" i="3"/>
  <c r="N2485" i="3"/>
  <c r="O2485" i="3"/>
  <c r="P2485" i="3"/>
  <c r="U2485" i="3"/>
  <c r="M2486" i="3"/>
  <c r="N2486" i="3"/>
  <c r="O2486" i="3"/>
  <c r="P2486" i="3"/>
  <c r="U2486" i="3"/>
  <c r="M2487" i="3"/>
  <c r="N2487" i="3"/>
  <c r="O2487" i="3"/>
  <c r="P2487" i="3"/>
  <c r="U2487" i="3"/>
  <c r="M2488" i="3"/>
  <c r="N2488" i="3"/>
  <c r="O2488" i="3"/>
  <c r="P2488" i="3"/>
  <c r="U2488" i="3"/>
  <c r="M2489" i="3"/>
  <c r="N2489" i="3"/>
  <c r="O2489" i="3"/>
  <c r="P2489" i="3"/>
  <c r="U2489" i="3"/>
  <c r="M2490" i="3"/>
  <c r="N2490" i="3"/>
  <c r="O2490" i="3"/>
  <c r="P2490" i="3"/>
  <c r="U2490" i="3"/>
  <c r="M2491" i="3"/>
  <c r="N2491" i="3"/>
  <c r="O2491" i="3"/>
  <c r="P2491" i="3"/>
  <c r="U2491" i="3"/>
  <c r="M2492" i="3"/>
  <c r="N2492" i="3"/>
  <c r="O2492" i="3"/>
  <c r="P2492" i="3"/>
  <c r="U2492" i="3"/>
  <c r="M2493" i="3"/>
  <c r="N2493" i="3"/>
  <c r="O2493" i="3"/>
  <c r="P2493" i="3"/>
  <c r="U2493" i="3"/>
  <c r="M2494" i="3"/>
  <c r="N2494" i="3"/>
  <c r="O2494" i="3"/>
  <c r="P2494" i="3"/>
  <c r="U2494" i="3"/>
  <c r="M2495" i="3"/>
  <c r="N2495" i="3"/>
  <c r="O2495" i="3"/>
  <c r="P2495" i="3"/>
  <c r="U2495" i="3"/>
  <c r="M2496" i="3"/>
  <c r="N2496" i="3"/>
  <c r="O2496" i="3"/>
  <c r="P2496" i="3"/>
  <c r="U2496" i="3"/>
  <c r="M2497" i="3"/>
  <c r="N2497" i="3"/>
  <c r="O2497" i="3"/>
  <c r="P2497" i="3"/>
  <c r="U2497" i="3"/>
  <c r="M2498" i="3"/>
  <c r="N2498" i="3"/>
  <c r="O2498" i="3"/>
  <c r="P2498" i="3"/>
  <c r="U2498" i="3"/>
  <c r="M2499" i="3"/>
  <c r="N2499" i="3"/>
  <c r="O2499" i="3"/>
  <c r="P2499" i="3"/>
  <c r="U2499" i="3"/>
  <c r="M2500" i="3"/>
  <c r="N2500" i="3"/>
  <c r="O2500" i="3"/>
  <c r="P2500" i="3"/>
  <c r="U2500" i="3"/>
  <c r="M2501" i="3"/>
  <c r="N2501" i="3"/>
  <c r="O2501" i="3"/>
  <c r="P2501" i="3"/>
  <c r="U2501" i="3"/>
  <c r="M2502" i="3"/>
  <c r="N2502" i="3"/>
  <c r="O2502" i="3"/>
  <c r="P2502" i="3"/>
  <c r="U2502" i="3"/>
  <c r="M2503" i="3"/>
  <c r="N2503" i="3"/>
  <c r="O2503" i="3"/>
  <c r="P2503" i="3"/>
  <c r="U2503" i="3"/>
  <c r="M2504" i="3"/>
  <c r="N2504" i="3"/>
  <c r="O2504" i="3"/>
  <c r="P2504" i="3"/>
  <c r="U2504" i="3"/>
  <c r="M2505" i="3"/>
  <c r="N2505" i="3"/>
  <c r="O2505" i="3"/>
  <c r="P2505" i="3"/>
  <c r="U2505" i="3"/>
  <c r="M2506" i="3"/>
  <c r="N2506" i="3"/>
  <c r="O2506" i="3"/>
  <c r="P2506" i="3"/>
  <c r="U2506" i="3"/>
  <c r="M2507" i="3"/>
  <c r="N2507" i="3"/>
  <c r="O2507" i="3"/>
  <c r="P2507" i="3"/>
  <c r="U2507" i="3"/>
  <c r="M2508" i="3"/>
  <c r="N2508" i="3"/>
  <c r="O2508" i="3"/>
  <c r="P2508" i="3"/>
  <c r="U2508" i="3"/>
  <c r="M2509" i="3"/>
  <c r="N2509" i="3"/>
  <c r="O2509" i="3"/>
  <c r="P2509" i="3"/>
  <c r="U2509" i="3"/>
  <c r="M2510" i="3"/>
  <c r="N2510" i="3"/>
  <c r="O2510" i="3"/>
  <c r="P2510" i="3"/>
  <c r="U2510" i="3"/>
  <c r="M2511" i="3"/>
  <c r="N2511" i="3"/>
  <c r="O2511" i="3"/>
  <c r="P2511" i="3"/>
  <c r="U2511" i="3"/>
  <c r="M2512" i="3"/>
  <c r="N2512" i="3"/>
  <c r="O2512" i="3"/>
  <c r="P2512" i="3"/>
  <c r="U2512" i="3"/>
  <c r="M2513" i="3"/>
  <c r="N2513" i="3"/>
  <c r="O2513" i="3"/>
  <c r="P2513" i="3"/>
  <c r="U2513" i="3"/>
  <c r="M2514" i="3"/>
  <c r="N2514" i="3"/>
  <c r="O2514" i="3"/>
  <c r="P2514" i="3"/>
  <c r="U2514" i="3"/>
  <c r="M2515" i="3"/>
  <c r="N2515" i="3"/>
  <c r="O2515" i="3"/>
  <c r="P2515" i="3"/>
  <c r="U2515" i="3"/>
  <c r="M2516" i="3"/>
  <c r="N2516" i="3"/>
  <c r="O2516" i="3"/>
  <c r="P2516" i="3"/>
  <c r="U2516" i="3"/>
  <c r="M2517" i="3"/>
  <c r="N2517" i="3"/>
  <c r="O2517" i="3"/>
  <c r="P2517" i="3"/>
  <c r="U2517" i="3"/>
  <c r="M2518" i="3"/>
  <c r="N2518" i="3"/>
  <c r="O2518" i="3"/>
  <c r="P2518" i="3"/>
  <c r="U2518" i="3"/>
  <c r="M2519" i="3"/>
  <c r="N2519" i="3"/>
  <c r="O2519" i="3"/>
  <c r="P2519" i="3"/>
  <c r="U2519" i="3"/>
  <c r="M2520" i="3"/>
  <c r="N2520" i="3"/>
  <c r="O2520" i="3"/>
  <c r="P2520" i="3"/>
  <c r="U2520" i="3"/>
  <c r="M2521" i="3"/>
  <c r="N2521" i="3"/>
  <c r="O2521" i="3"/>
  <c r="P2521" i="3"/>
  <c r="U2521" i="3"/>
  <c r="M2522" i="3"/>
  <c r="N2522" i="3"/>
  <c r="O2522" i="3"/>
  <c r="P2522" i="3"/>
  <c r="U2522" i="3"/>
  <c r="M2523" i="3"/>
  <c r="N2523" i="3"/>
  <c r="O2523" i="3"/>
  <c r="P2523" i="3"/>
  <c r="U2523" i="3"/>
  <c r="M2524" i="3"/>
  <c r="N2524" i="3"/>
  <c r="O2524" i="3"/>
  <c r="P2524" i="3"/>
  <c r="U2524" i="3"/>
  <c r="M2525" i="3"/>
  <c r="N2525" i="3"/>
  <c r="O2525" i="3"/>
  <c r="P2525" i="3"/>
  <c r="U2525" i="3"/>
  <c r="M2526" i="3"/>
  <c r="N2526" i="3"/>
  <c r="O2526" i="3"/>
  <c r="P2526" i="3"/>
  <c r="U2526" i="3"/>
  <c r="M2527" i="3"/>
  <c r="N2527" i="3"/>
  <c r="O2527" i="3"/>
  <c r="P2527" i="3"/>
  <c r="U2527" i="3"/>
  <c r="M2528" i="3"/>
  <c r="N2528" i="3"/>
  <c r="O2528" i="3"/>
  <c r="P2528" i="3"/>
  <c r="U2528" i="3"/>
  <c r="M2529" i="3"/>
  <c r="N2529" i="3"/>
  <c r="O2529" i="3"/>
  <c r="P2529" i="3"/>
  <c r="U2529" i="3"/>
  <c r="M2530" i="3"/>
  <c r="N2530" i="3"/>
  <c r="O2530" i="3"/>
  <c r="P2530" i="3"/>
  <c r="U2530" i="3"/>
  <c r="M2531" i="3"/>
  <c r="N2531" i="3"/>
  <c r="O2531" i="3"/>
  <c r="P2531" i="3"/>
  <c r="U2531" i="3"/>
  <c r="M2532" i="3"/>
  <c r="N2532" i="3"/>
  <c r="O2532" i="3"/>
  <c r="P2532" i="3"/>
  <c r="U2532" i="3"/>
  <c r="M2533" i="3"/>
  <c r="N2533" i="3"/>
  <c r="O2533" i="3"/>
  <c r="P2533" i="3"/>
  <c r="U2533" i="3"/>
  <c r="M2534" i="3"/>
  <c r="N2534" i="3"/>
  <c r="O2534" i="3"/>
  <c r="P2534" i="3"/>
  <c r="U2534" i="3"/>
  <c r="M2535" i="3"/>
  <c r="N2535" i="3"/>
  <c r="O2535" i="3"/>
  <c r="P2535" i="3"/>
  <c r="U2535" i="3"/>
  <c r="M2536" i="3"/>
  <c r="N2536" i="3"/>
  <c r="O2536" i="3"/>
  <c r="P2536" i="3"/>
  <c r="U2536" i="3"/>
  <c r="M2537" i="3"/>
  <c r="N2537" i="3"/>
  <c r="O2537" i="3"/>
  <c r="P2537" i="3"/>
  <c r="U2537" i="3"/>
  <c r="M2538" i="3"/>
  <c r="N2538" i="3"/>
  <c r="O2538" i="3"/>
  <c r="P2538" i="3"/>
  <c r="U2538" i="3"/>
  <c r="M2539" i="3"/>
  <c r="N2539" i="3"/>
  <c r="O2539" i="3"/>
  <c r="P2539" i="3"/>
  <c r="U2539" i="3"/>
  <c r="M2540" i="3"/>
  <c r="N2540" i="3"/>
  <c r="O2540" i="3"/>
  <c r="P2540" i="3"/>
  <c r="U2540" i="3"/>
  <c r="M2541" i="3"/>
  <c r="N2541" i="3"/>
  <c r="O2541" i="3"/>
  <c r="P2541" i="3"/>
  <c r="U2541" i="3"/>
  <c r="M2542" i="3"/>
  <c r="N2542" i="3"/>
  <c r="O2542" i="3"/>
  <c r="P2542" i="3"/>
  <c r="U2542" i="3"/>
  <c r="M2543" i="3"/>
  <c r="N2543" i="3"/>
  <c r="O2543" i="3"/>
  <c r="P2543" i="3"/>
  <c r="U2543" i="3"/>
  <c r="M2544" i="3"/>
  <c r="N2544" i="3"/>
  <c r="O2544" i="3"/>
  <c r="P2544" i="3"/>
  <c r="U2544" i="3"/>
  <c r="M2545" i="3"/>
  <c r="N2545" i="3"/>
  <c r="O2545" i="3"/>
  <c r="P2545" i="3"/>
  <c r="U2545" i="3"/>
  <c r="M2546" i="3"/>
  <c r="N2546" i="3"/>
  <c r="O2546" i="3"/>
  <c r="P2546" i="3"/>
  <c r="U2546" i="3"/>
  <c r="M2547" i="3"/>
  <c r="N2547" i="3"/>
  <c r="O2547" i="3"/>
  <c r="P2547" i="3"/>
  <c r="U2547" i="3"/>
  <c r="M2548" i="3"/>
  <c r="N2548" i="3"/>
  <c r="O2548" i="3"/>
  <c r="P2548" i="3"/>
  <c r="U2548" i="3"/>
  <c r="M2549" i="3"/>
  <c r="N2549" i="3"/>
  <c r="O2549" i="3"/>
  <c r="P2549" i="3"/>
  <c r="U2549" i="3"/>
  <c r="M2550" i="3"/>
  <c r="N2550" i="3"/>
  <c r="O2550" i="3"/>
  <c r="P2550" i="3"/>
  <c r="U2550" i="3"/>
  <c r="M2551" i="3"/>
  <c r="N2551" i="3"/>
  <c r="O2551" i="3"/>
  <c r="P2551" i="3"/>
  <c r="U2551" i="3"/>
  <c r="M2552" i="3"/>
  <c r="N2552" i="3"/>
  <c r="O2552" i="3"/>
  <c r="P2552" i="3"/>
  <c r="U2552" i="3"/>
  <c r="M2553" i="3"/>
  <c r="N2553" i="3"/>
  <c r="O2553" i="3"/>
  <c r="P2553" i="3"/>
  <c r="U2553" i="3"/>
  <c r="M2554" i="3"/>
  <c r="N2554" i="3"/>
  <c r="O2554" i="3"/>
  <c r="P2554" i="3"/>
  <c r="U2554" i="3"/>
  <c r="M2555" i="3"/>
  <c r="N2555" i="3"/>
  <c r="O2555" i="3"/>
  <c r="P2555" i="3"/>
  <c r="U2555" i="3"/>
  <c r="M2556" i="3"/>
  <c r="N2556" i="3"/>
  <c r="O2556" i="3"/>
  <c r="P2556" i="3"/>
  <c r="U2556" i="3"/>
  <c r="M2557" i="3"/>
  <c r="N2557" i="3"/>
  <c r="O2557" i="3"/>
  <c r="P2557" i="3"/>
  <c r="U2557" i="3"/>
  <c r="M2558" i="3"/>
  <c r="N2558" i="3"/>
  <c r="O2558" i="3"/>
  <c r="P2558" i="3"/>
  <c r="U2558" i="3"/>
  <c r="M2559" i="3"/>
  <c r="N2559" i="3"/>
  <c r="O2559" i="3"/>
  <c r="P2559" i="3"/>
  <c r="U2559" i="3"/>
  <c r="M2560" i="3"/>
  <c r="N2560" i="3"/>
  <c r="O2560" i="3"/>
  <c r="P2560" i="3"/>
  <c r="U2560" i="3"/>
  <c r="M2561" i="3"/>
  <c r="N2561" i="3"/>
  <c r="O2561" i="3"/>
  <c r="P2561" i="3"/>
  <c r="U2561" i="3"/>
  <c r="M2562" i="3"/>
  <c r="N2562" i="3"/>
  <c r="O2562" i="3"/>
  <c r="P2562" i="3"/>
  <c r="U2562" i="3"/>
  <c r="M2563" i="3"/>
  <c r="N2563" i="3"/>
  <c r="O2563" i="3"/>
  <c r="P2563" i="3"/>
  <c r="U2563" i="3"/>
  <c r="M2564" i="3"/>
  <c r="N2564" i="3"/>
  <c r="O2564" i="3"/>
  <c r="P2564" i="3"/>
  <c r="U2564" i="3"/>
  <c r="M2565" i="3"/>
  <c r="N2565" i="3"/>
  <c r="O2565" i="3"/>
  <c r="P2565" i="3"/>
  <c r="U2565" i="3"/>
  <c r="M2566" i="3"/>
  <c r="N2566" i="3"/>
  <c r="O2566" i="3"/>
  <c r="P2566" i="3"/>
  <c r="U2566" i="3"/>
  <c r="M2567" i="3"/>
  <c r="N2567" i="3"/>
  <c r="O2567" i="3"/>
  <c r="P2567" i="3"/>
  <c r="U2567" i="3"/>
  <c r="M2568" i="3"/>
  <c r="N2568" i="3"/>
  <c r="O2568" i="3"/>
  <c r="P2568" i="3"/>
  <c r="U2568" i="3"/>
  <c r="M2569" i="3"/>
  <c r="N2569" i="3"/>
  <c r="O2569" i="3"/>
  <c r="P2569" i="3"/>
  <c r="U2569" i="3"/>
  <c r="M2570" i="3"/>
  <c r="N2570" i="3"/>
  <c r="O2570" i="3"/>
  <c r="P2570" i="3"/>
  <c r="U2570" i="3"/>
  <c r="M2571" i="3"/>
  <c r="N2571" i="3"/>
  <c r="O2571" i="3"/>
  <c r="P2571" i="3"/>
  <c r="U2571" i="3"/>
  <c r="M2572" i="3"/>
  <c r="N2572" i="3"/>
  <c r="O2572" i="3"/>
  <c r="P2572" i="3"/>
  <c r="U2572" i="3"/>
  <c r="M2573" i="3"/>
  <c r="N2573" i="3"/>
  <c r="O2573" i="3"/>
  <c r="P2573" i="3"/>
  <c r="U2573" i="3"/>
  <c r="M2574" i="3"/>
  <c r="N2574" i="3"/>
  <c r="O2574" i="3"/>
  <c r="P2574" i="3"/>
  <c r="U2574" i="3"/>
  <c r="M2575" i="3"/>
  <c r="N2575" i="3"/>
  <c r="O2575" i="3"/>
  <c r="P2575" i="3"/>
  <c r="U2575" i="3"/>
  <c r="M2576" i="3"/>
  <c r="N2576" i="3"/>
  <c r="O2576" i="3"/>
  <c r="P2576" i="3"/>
  <c r="U2576" i="3"/>
  <c r="M2577" i="3"/>
  <c r="N2577" i="3"/>
  <c r="O2577" i="3"/>
  <c r="P2577" i="3"/>
  <c r="U2577" i="3"/>
  <c r="M2578" i="3"/>
  <c r="N2578" i="3"/>
  <c r="O2578" i="3"/>
  <c r="P2578" i="3"/>
  <c r="U2578" i="3"/>
  <c r="M2579" i="3"/>
  <c r="N2579" i="3"/>
  <c r="O2579" i="3"/>
  <c r="P2579" i="3"/>
  <c r="U2579" i="3"/>
  <c r="M2580" i="3"/>
  <c r="N2580" i="3"/>
  <c r="O2580" i="3"/>
  <c r="P2580" i="3"/>
  <c r="U2580" i="3"/>
  <c r="M2581" i="3"/>
  <c r="N2581" i="3"/>
  <c r="O2581" i="3"/>
  <c r="P2581" i="3"/>
  <c r="U2581" i="3"/>
  <c r="M2582" i="3"/>
  <c r="N2582" i="3"/>
  <c r="O2582" i="3"/>
  <c r="P2582" i="3"/>
  <c r="U2582" i="3"/>
  <c r="M2583" i="3"/>
  <c r="N2583" i="3"/>
  <c r="O2583" i="3"/>
  <c r="P2583" i="3"/>
  <c r="U2583" i="3"/>
  <c r="M2584" i="3"/>
  <c r="N2584" i="3"/>
  <c r="O2584" i="3"/>
  <c r="P2584" i="3"/>
  <c r="U2584" i="3"/>
  <c r="M2585" i="3"/>
  <c r="N2585" i="3"/>
  <c r="O2585" i="3"/>
  <c r="P2585" i="3"/>
  <c r="U2585" i="3"/>
  <c r="M2586" i="3"/>
  <c r="N2586" i="3"/>
  <c r="O2586" i="3"/>
  <c r="P2586" i="3"/>
  <c r="U2586" i="3"/>
  <c r="M2587" i="3"/>
  <c r="N2587" i="3"/>
  <c r="O2587" i="3"/>
  <c r="P2587" i="3"/>
  <c r="U2587" i="3"/>
  <c r="M2588" i="3"/>
  <c r="N2588" i="3"/>
  <c r="O2588" i="3"/>
  <c r="P2588" i="3"/>
  <c r="U2588" i="3"/>
  <c r="M2589" i="3"/>
  <c r="N2589" i="3"/>
  <c r="O2589" i="3"/>
  <c r="P2589" i="3"/>
  <c r="U2589" i="3"/>
  <c r="M2590" i="3"/>
  <c r="N2590" i="3"/>
  <c r="O2590" i="3"/>
  <c r="P2590" i="3"/>
  <c r="U2590" i="3"/>
  <c r="M2591" i="3"/>
  <c r="N2591" i="3"/>
  <c r="O2591" i="3"/>
  <c r="P2591" i="3"/>
  <c r="U2591" i="3"/>
  <c r="M2592" i="3"/>
  <c r="N2592" i="3"/>
  <c r="O2592" i="3"/>
  <c r="P2592" i="3"/>
  <c r="U2592" i="3"/>
  <c r="M2593" i="3"/>
  <c r="N2593" i="3"/>
  <c r="O2593" i="3"/>
  <c r="P2593" i="3"/>
  <c r="U2593" i="3"/>
  <c r="M2594" i="3"/>
  <c r="N2594" i="3"/>
  <c r="O2594" i="3"/>
  <c r="P2594" i="3"/>
  <c r="U2594" i="3"/>
  <c r="M2595" i="3"/>
  <c r="N2595" i="3"/>
  <c r="O2595" i="3"/>
  <c r="P2595" i="3"/>
  <c r="U2595" i="3"/>
  <c r="M2596" i="3"/>
  <c r="N2596" i="3"/>
  <c r="O2596" i="3"/>
  <c r="P2596" i="3"/>
  <c r="U2596" i="3"/>
  <c r="M2597" i="3"/>
  <c r="N2597" i="3"/>
  <c r="O2597" i="3"/>
  <c r="P2597" i="3"/>
  <c r="U2597" i="3"/>
  <c r="M2598" i="3"/>
  <c r="N2598" i="3"/>
  <c r="O2598" i="3"/>
  <c r="P2598" i="3"/>
  <c r="U2598" i="3"/>
  <c r="M2599" i="3"/>
  <c r="N2599" i="3"/>
  <c r="O2599" i="3"/>
  <c r="P2599" i="3"/>
  <c r="U2599" i="3"/>
  <c r="M2600" i="3"/>
  <c r="N2600" i="3"/>
  <c r="O2600" i="3"/>
  <c r="P2600" i="3"/>
  <c r="U2600" i="3"/>
  <c r="M2601" i="3"/>
  <c r="N2601" i="3"/>
  <c r="O2601" i="3"/>
  <c r="P2601" i="3"/>
  <c r="U2601" i="3"/>
  <c r="M2602" i="3"/>
  <c r="N2602" i="3"/>
  <c r="O2602" i="3"/>
  <c r="P2602" i="3"/>
  <c r="U2602" i="3"/>
  <c r="M2603" i="3"/>
  <c r="N2603" i="3"/>
  <c r="O2603" i="3"/>
  <c r="P2603" i="3"/>
  <c r="U2603" i="3"/>
  <c r="M2604" i="3"/>
  <c r="N2604" i="3"/>
  <c r="O2604" i="3"/>
  <c r="P2604" i="3"/>
  <c r="U2604" i="3"/>
  <c r="M2605" i="3"/>
  <c r="N2605" i="3"/>
  <c r="O2605" i="3"/>
  <c r="P2605" i="3"/>
  <c r="U2605" i="3"/>
  <c r="M2606" i="3"/>
  <c r="N2606" i="3"/>
  <c r="O2606" i="3"/>
  <c r="P2606" i="3"/>
  <c r="U2606" i="3"/>
  <c r="M2607" i="3"/>
  <c r="N2607" i="3"/>
  <c r="O2607" i="3"/>
  <c r="P2607" i="3"/>
  <c r="U2607" i="3"/>
  <c r="M2608" i="3"/>
  <c r="N2608" i="3"/>
  <c r="O2608" i="3"/>
  <c r="P2608" i="3"/>
  <c r="U2608" i="3"/>
  <c r="M2609" i="3"/>
  <c r="N2609" i="3"/>
  <c r="O2609" i="3"/>
  <c r="P2609" i="3"/>
  <c r="U2609" i="3"/>
  <c r="M2610" i="3"/>
  <c r="N2610" i="3"/>
  <c r="O2610" i="3"/>
  <c r="P2610" i="3"/>
  <c r="U2610" i="3"/>
  <c r="M2611" i="3"/>
  <c r="N2611" i="3"/>
  <c r="O2611" i="3"/>
  <c r="P2611" i="3"/>
  <c r="U2611" i="3"/>
  <c r="M2612" i="3"/>
  <c r="N2612" i="3"/>
  <c r="O2612" i="3"/>
  <c r="P2612" i="3"/>
  <c r="U2612" i="3"/>
  <c r="M2613" i="3"/>
  <c r="N2613" i="3"/>
  <c r="O2613" i="3"/>
  <c r="P2613" i="3"/>
  <c r="U2613" i="3"/>
  <c r="M2614" i="3"/>
  <c r="N2614" i="3"/>
  <c r="O2614" i="3"/>
  <c r="P2614" i="3"/>
  <c r="U2614" i="3"/>
  <c r="M2615" i="3"/>
  <c r="N2615" i="3"/>
  <c r="O2615" i="3"/>
  <c r="P2615" i="3"/>
  <c r="U2615" i="3"/>
  <c r="M2616" i="3"/>
  <c r="N2616" i="3"/>
  <c r="O2616" i="3"/>
  <c r="P2616" i="3"/>
  <c r="U2616" i="3"/>
  <c r="M2617" i="3"/>
  <c r="N2617" i="3"/>
  <c r="O2617" i="3"/>
  <c r="P2617" i="3"/>
  <c r="U2617" i="3"/>
  <c r="M2618" i="3"/>
  <c r="N2618" i="3"/>
  <c r="O2618" i="3"/>
  <c r="P2618" i="3"/>
  <c r="U2618" i="3"/>
  <c r="M2619" i="3"/>
  <c r="N2619" i="3"/>
  <c r="O2619" i="3"/>
  <c r="P2619" i="3"/>
  <c r="U2619" i="3"/>
  <c r="M2620" i="3"/>
  <c r="N2620" i="3"/>
  <c r="O2620" i="3"/>
  <c r="P2620" i="3"/>
  <c r="U2620" i="3"/>
  <c r="M2621" i="3"/>
  <c r="N2621" i="3"/>
  <c r="O2621" i="3"/>
  <c r="P2621" i="3"/>
  <c r="U2621" i="3"/>
  <c r="M2622" i="3"/>
  <c r="N2622" i="3"/>
  <c r="O2622" i="3"/>
  <c r="P2622" i="3"/>
  <c r="U2622" i="3"/>
  <c r="M2623" i="3"/>
  <c r="N2623" i="3"/>
  <c r="O2623" i="3"/>
  <c r="P2623" i="3"/>
  <c r="U2623" i="3"/>
  <c r="M2624" i="3"/>
  <c r="N2624" i="3"/>
  <c r="O2624" i="3"/>
  <c r="P2624" i="3"/>
  <c r="U2624" i="3"/>
  <c r="M2625" i="3"/>
  <c r="N2625" i="3"/>
  <c r="O2625" i="3"/>
  <c r="P2625" i="3"/>
  <c r="U2625" i="3"/>
  <c r="M2626" i="3"/>
  <c r="N2626" i="3"/>
  <c r="O2626" i="3"/>
  <c r="P2626" i="3"/>
  <c r="U2626" i="3"/>
  <c r="M2627" i="3"/>
  <c r="N2627" i="3"/>
  <c r="O2627" i="3"/>
  <c r="P2627" i="3"/>
  <c r="U2627" i="3"/>
  <c r="M2628" i="3"/>
  <c r="N2628" i="3"/>
  <c r="O2628" i="3"/>
  <c r="P2628" i="3"/>
  <c r="U2628" i="3"/>
  <c r="M2629" i="3"/>
  <c r="N2629" i="3"/>
  <c r="O2629" i="3"/>
  <c r="P2629" i="3"/>
  <c r="U2629" i="3"/>
  <c r="M2630" i="3"/>
  <c r="N2630" i="3"/>
  <c r="O2630" i="3"/>
  <c r="P2630" i="3"/>
  <c r="U2630" i="3"/>
  <c r="M2631" i="3"/>
  <c r="N2631" i="3"/>
  <c r="O2631" i="3"/>
  <c r="P2631" i="3"/>
  <c r="U2631" i="3"/>
  <c r="M2632" i="3"/>
  <c r="N2632" i="3"/>
  <c r="O2632" i="3"/>
  <c r="P2632" i="3"/>
  <c r="U2632" i="3"/>
  <c r="M2633" i="3"/>
  <c r="N2633" i="3"/>
  <c r="O2633" i="3"/>
  <c r="P2633" i="3"/>
  <c r="U2633" i="3"/>
  <c r="M2634" i="3"/>
  <c r="N2634" i="3"/>
  <c r="O2634" i="3"/>
  <c r="P2634" i="3"/>
  <c r="U2634" i="3"/>
  <c r="M2635" i="3"/>
  <c r="N2635" i="3"/>
  <c r="O2635" i="3"/>
  <c r="P2635" i="3"/>
  <c r="U2635" i="3"/>
  <c r="M2636" i="3"/>
  <c r="N2636" i="3"/>
  <c r="O2636" i="3"/>
  <c r="P2636" i="3"/>
  <c r="U2636" i="3"/>
  <c r="M2637" i="3"/>
  <c r="N2637" i="3"/>
  <c r="O2637" i="3"/>
  <c r="P2637" i="3"/>
  <c r="U2637" i="3"/>
  <c r="M2638" i="3"/>
  <c r="N2638" i="3"/>
  <c r="O2638" i="3"/>
  <c r="P2638" i="3"/>
  <c r="U2638" i="3"/>
  <c r="M2639" i="3"/>
  <c r="N2639" i="3"/>
  <c r="O2639" i="3"/>
  <c r="P2639" i="3"/>
  <c r="U2639" i="3"/>
  <c r="M2640" i="3"/>
  <c r="N2640" i="3"/>
  <c r="O2640" i="3"/>
  <c r="P2640" i="3"/>
  <c r="U2640" i="3"/>
  <c r="M2641" i="3"/>
  <c r="N2641" i="3"/>
  <c r="O2641" i="3"/>
  <c r="P2641" i="3"/>
  <c r="U2641" i="3"/>
  <c r="M2642" i="3"/>
  <c r="N2642" i="3"/>
  <c r="O2642" i="3"/>
  <c r="P2642" i="3"/>
  <c r="U2642" i="3"/>
  <c r="M2643" i="3"/>
  <c r="N2643" i="3"/>
  <c r="O2643" i="3"/>
  <c r="P2643" i="3"/>
  <c r="U2643" i="3"/>
  <c r="M2644" i="3"/>
  <c r="N2644" i="3"/>
  <c r="O2644" i="3"/>
  <c r="P2644" i="3"/>
  <c r="U2644" i="3"/>
  <c r="M2645" i="3"/>
  <c r="N2645" i="3"/>
  <c r="O2645" i="3"/>
  <c r="P2645" i="3"/>
  <c r="U2645" i="3"/>
  <c r="M2646" i="3"/>
  <c r="N2646" i="3"/>
  <c r="O2646" i="3"/>
  <c r="P2646" i="3"/>
  <c r="U2646" i="3"/>
  <c r="M2647" i="3"/>
  <c r="N2647" i="3"/>
  <c r="O2647" i="3"/>
  <c r="P2647" i="3"/>
  <c r="U2647" i="3"/>
  <c r="M2648" i="3"/>
  <c r="N2648" i="3"/>
  <c r="O2648" i="3"/>
  <c r="P2648" i="3"/>
  <c r="U2648" i="3"/>
  <c r="M2649" i="3"/>
  <c r="N2649" i="3"/>
  <c r="O2649" i="3"/>
  <c r="P2649" i="3"/>
  <c r="U2649" i="3"/>
  <c r="M2650" i="3"/>
  <c r="N2650" i="3"/>
  <c r="O2650" i="3"/>
  <c r="P2650" i="3"/>
  <c r="U2650" i="3"/>
  <c r="M2651" i="3"/>
  <c r="N2651" i="3"/>
  <c r="O2651" i="3"/>
  <c r="P2651" i="3"/>
  <c r="U2651" i="3"/>
  <c r="M2652" i="3"/>
  <c r="N2652" i="3"/>
  <c r="O2652" i="3"/>
  <c r="P2652" i="3"/>
  <c r="U2652" i="3"/>
  <c r="M2653" i="3"/>
  <c r="N2653" i="3"/>
  <c r="O2653" i="3"/>
  <c r="P2653" i="3"/>
  <c r="U2653" i="3"/>
  <c r="M2654" i="3"/>
  <c r="N2654" i="3"/>
  <c r="O2654" i="3"/>
  <c r="P2654" i="3"/>
  <c r="U2654" i="3"/>
  <c r="M2655" i="3"/>
  <c r="N2655" i="3"/>
  <c r="O2655" i="3"/>
  <c r="P2655" i="3"/>
  <c r="U2655" i="3"/>
  <c r="M2656" i="3"/>
  <c r="N2656" i="3"/>
  <c r="O2656" i="3"/>
  <c r="P2656" i="3"/>
  <c r="U2656" i="3"/>
  <c r="M2657" i="3"/>
  <c r="N2657" i="3"/>
  <c r="O2657" i="3"/>
  <c r="P2657" i="3"/>
  <c r="U2657" i="3"/>
  <c r="M2658" i="3"/>
  <c r="N2658" i="3"/>
  <c r="O2658" i="3"/>
  <c r="P2658" i="3"/>
  <c r="U2658" i="3"/>
  <c r="M2659" i="3"/>
  <c r="N2659" i="3"/>
  <c r="O2659" i="3"/>
  <c r="P2659" i="3"/>
  <c r="U2659" i="3"/>
  <c r="M2660" i="3"/>
  <c r="N2660" i="3"/>
  <c r="O2660" i="3"/>
  <c r="P2660" i="3"/>
  <c r="U2660" i="3"/>
  <c r="M2661" i="3"/>
  <c r="N2661" i="3"/>
  <c r="O2661" i="3"/>
  <c r="P2661" i="3"/>
  <c r="U2661" i="3"/>
  <c r="M2662" i="3"/>
  <c r="N2662" i="3"/>
  <c r="O2662" i="3"/>
  <c r="P2662" i="3"/>
  <c r="U2662" i="3"/>
  <c r="M2663" i="3"/>
  <c r="N2663" i="3"/>
  <c r="O2663" i="3"/>
  <c r="P2663" i="3"/>
  <c r="U2663" i="3"/>
  <c r="M2664" i="3"/>
  <c r="N2664" i="3"/>
  <c r="O2664" i="3"/>
  <c r="P2664" i="3"/>
  <c r="U2664" i="3"/>
  <c r="M2665" i="3"/>
  <c r="N2665" i="3"/>
  <c r="O2665" i="3"/>
  <c r="P2665" i="3"/>
  <c r="U2665" i="3"/>
  <c r="M2666" i="3"/>
  <c r="N2666" i="3"/>
  <c r="O2666" i="3"/>
  <c r="P2666" i="3"/>
  <c r="U2666" i="3"/>
  <c r="M2667" i="3"/>
  <c r="N2667" i="3"/>
  <c r="O2667" i="3"/>
  <c r="P2667" i="3"/>
  <c r="U2667" i="3"/>
  <c r="M2668" i="3"/>
  <c r="N2668" i="3"/>
  <c r="O2668" i="3"/>
  <c r="P2668" i="3"/>
  <c r="U2668" i="3"/>
  <c r="M2669" i="3"/>
  <c r="N2669" i="3"/>
  <c r="O2669" i="3"/>
  <c r="P2669" i="3"/>
  <c r="U2669" i="3"/>
  <c r="M2670" i="3"/>
  <c r="N2670" i="3"/>
  <c r="O2670" i="3"/>
  <c r="P2670" i="3"/>
  <c r="U2670" i="3"/>
  <c r="M2671" i="3"/>
  <c r="N2671" i="3"/>
  <c r="O2671" i="3"/>
  <c r="P2671" i="3"/>
  <c r="U2671" i="3"/>
  <c r="M2672" i="3"/>
  <c r="N2672" i="3"/>
  <c r="O2672" i="3"/>
  <c r="P2672" i="3"/>
  <c r="U2672" i="3"/>
  <c r="M2673" i="3"/>
  <c r="N2673" i="3"/>
  <c r="O2673" i="3"/>
  <c r="P2673" i="3"/>
  <c r="U2673" i="3"/>
  <c r="M2674" i="3"/>
  <c r="N2674" i="3"/>
  <c r="O2674" i="3"/>
  <c r="P2674" i="3"/>
  <c r="U2674" i="3"/>
  <c r="M2675" i="3"/>
  <c r="N2675" i="3"/>
  <c r="O2675" i="3"/>
  <c r="P2675" i="3"/>
  <c r="U2675" i="3"/>
  <c r="M2676" i="3"/>
  <c r="N2676" i="3"/>
  <c r="O2676" i="3"/>
  <c r="P2676" i="3"/>
  <c r="U2676" i="3"/>
  <c r="M2677" i="3"/>
  <c r="N2677" i="3"/>
  <c r="O2677" i="3"/>
  <c r="P2677" i="3"/>
  <c r="U2677" i="3"/>
  <c r="M2678" i="3"/>
  <c r="N2678" i="3"/>
  <c r="O2678" i="3"/>
  <c r="P2678" i="3"/>
  <c r="U2678" i="3"/>
  <c r="M2679" i="3"/>
  <c r="N2679" i="3"/>
  <c r="O2679" i="3"/>
  <c r="P2679" i="3"/>
  <c r="U2679" i="3"/>
  <c r="M2680" i="3"/>
  <c r="N2680" i="3"/>
  <c r="O2680" i="3"/>
  <c r="P2680" i="3"/>
  <c r="U2680" i="3"/>
  <c r="M2681" i="3"/>
  <c r="N2681" i="3"/>
  <c r="O2681" i="3"/>
  <c r="P2681" i="3"/>
  <c r="U2681" i="3"/>
  <c r="M2682" i="3"/>
  <c r="N2682" i="3"/>
  <c r="O2682" i="3"/>
  <c r="P2682" i="3"/>
  <c r="U2682" i="3"/>
  <c r="M2683" i="3"/>
  <c r="N2683" i="3"/>
  <c r="O2683" i="3"/>
  <c r="P2683" i="3"/>
  <c r="U2683" i="3"/>
  <c r="M2684" i="3"/>
  <c r="N2684" i="3"/>
  <c r="O2684" i="3"/>
  <c r="P2684" i="3"/>
  <c r="U2684" i="3"/>
  <c r="M2685" i="3"/>
  <c r="N2685" i="3"/>
  <c r="O2685" i="3"/>
  <c r="P2685" i="3"/>
  <c r="U2685" i="3"/>
  <c r="M2686" i="3"/>
  <c r="N2686" i="3"/>
  <c r="O2686" i="3"/>
  <c r="P2686" i="3"/>
  <c r="U2686" i="3"/>
  <c r="M2687" i="3"/>
  <c r="N2687" i="3"/>
  <c r="O2687" i="3"/>
  <c r="P2687" i="3"/>
  <c r="U2687" i="3"/>
  <c r="M2688" i="3"/>
  <c r="N2688" i="3"/>
  <c r="O2688" i="3"/>
  <c r="P2688" i="3"/>
  <c r="U2688" i="3"/>
  <c r="M2689" i="3"/>
  <c r="N2689" i="3"/>
  <c r="O2689" i="3"/>
  <c r="P2689" i="3"/>
  <c r="U2689" i="3"/>
  <c r="M2690" i="3"/>
  <c r="N2690" i="3"/>
  <c r="O2690" i="3"/>
  <c r="P2690" i="3"/>
  <c r="U2690" i="3"/>
  <c r="M2691" i="3"/>
  <c r="N2691" i="3"/>
  <c r="O2691" i="3"/>
  <c r="P2691" i="3"/>
  <c r="U2691" i="3"/>
  <c r="M2692" i="3"/>
  <c r="N2692" i="3"/>
  <c r="O2692" i="3"/>
  <c r="P2692" i="3"/>
  <c r="U2692" i="3"/>
  <c r="M2693" i="3"/>
  <c r="N2693" i="3"/>
  <c r="O2693" i="3"/>
  <c r="P2693" i="3"/>
  <c r="U2693" i="3"/>
  <c r="M2694" i="3"/>
  <c r="N2694" i="3"/>
  <c r="O2694" i="3"/>
  <c r="P2694" i="3"/>
  <c r="U2694" i="3"/>
  <c r="M2695" i="3"/>
  <c r="N2695" i="3"/>
  <c r="O2695" i="3"/>
  <c r="P2695" i="3"/>
  <c r="U2695" i="3"/>
  <c r="M2696" i="3"/>
  <c r="N2696" i="3"/>
  <c r="O2696" i="3"/>
  <c r="P2696" i="3"/>
  <c r="U2696" i="3"/>
  <c r="M2697" i="3"/>
  <c r="N2697" i="3"/>
  <c r="O2697" i="3"/>
  <c r="P2697" i="3"/>
  <c r="U2697" i="3"/>
  <c r="M2698" i="3"/>
  <c r="N2698" i="3"/>
  <c r="O2698" i="3"/>
  <c r="P2698" i="3"/>
  <c r="U2698" i="3"/>
  <c r="M2699" i="3"/>
  <c r="N2699" i="3"/>
  <c r="O2699" i="3"/>
  <c r="P2699" i="3"/>
  <c r="U2699" i="3"/>
  <c r="M2700" i="3"/>
  <c r="N2700" i="3"/>
  <c r="O2700" i="3"/>
  <c r="P2700" i="3"/>
  <c r="U2700" i="3"/>
  <c r="M2701" i="3"/>
  <c r="N2701" i="3"/>
  <c r="O2701" i="3"/>
  <c r="P2701" i="3"/>
  <c r="U2701" i="3"/>
  <c r="M2702" i="3"/>
  <c r="N2702" i="3"/>
  <c r="O2702" i="3"/>
  <c r="P2702" i="3"/>
  <c r="U2702" i="3"/>
  <c r="M2703" i="3"/>
  <c r="N2703" i="3"/>
  <c r="O2703" i="3"/>
  <c r="P2703" i="3"/>
  <c r="U2703" i="3"/>
  <c r="M2704" i="3"/>
  <c r="N2704" i="3"/>
  <c r="O2704" i="3"/>
  <c r="P2704" i="3"/>
  <c r="U2704" i="3"/>
  <c r="M2705" i="3"/>
  <c r="N2705" i="3"/>
  <c r="O2705" i="3"/>
  <c r="P2705" i="3"/>
  <c r="U2705" i="3"/>
  <c r="M2706" i="3"/>
  <c r="N2706" i="3"/>
  <c r="O2706" i="3"/>
  <c r="P2706" i="3"/>
  <c r="U2706" i="3"/>
  <c r="M2707" i="3"/>
  <c r="N2707" i="3"/>
  <c r="O2707" i="3"/>
  <c r="P2707" i="3"/>
  <c r="U2707" i="3"/>
  <c r="M2708" i="3"/>
  <c r="N2708" i="3"/>
  <c r="O2708" i="3"/>
  <c r="P2708" i="3"/>
  <c r="U2708" i="3"/>
  <c r="M2709" i="3"/>
  <c r="N2709" i="3"/>
  <c r="O2709" i="3"/>
  <c r="P2709" i="3"/>
  <c r="U2709" i="3"/>
  <c r="M2710" i="3"/>
  <c r="N2710" i="3"/>
  <c r="O2710" i="3"/>
  <c r="P2710" i="3"/>
  <c r="U2710" i="3"/>
  <c r="M2711" i="3"/>
  <c r="N2711" i="3"/>
  <c r="O2711" i="3"/>
  <c r="P2711" i="3"/>
  <c r="U2711" i="3"/>
  <c r="M2712" i="3"/>
  <c r="N2712" i="3"/>
  <c r="O2712" i="3"/>
  <c r="P2712" i="3"/>
  <c r="U2712" i="3"/>
  <c r="M2713" i="3"/>
  <c r="N2713" i="3"/>
  <c r="O2713" i="3"/>
  <c r="P2713" i="3"/>
  <c r="U2713" i="3"/>
  <c r="M2714" i="3"/>
  <c r="N2714" i="3"/>
  <c r="O2714" i="3"/>
  <c r="P2714" i="3"/>
  <c r="U2714" i="3"/>
  <c r="M2715" i="3"/>
  <c r="N2715" i="3"/>
  <c r="O2715" i="3"/>
  <c r="P2715" i="3"/>
  <c r="U2715" i="3"/>
  <c r="M2716" i="3"/>
  <c r="N2716" i="3"/>
  <c r="O2716" i="3"/>
  <c r="P2716" i="3"/>
  <c r="U2716" i="3"/>
  <c r="M2717" i="3"/>
  <c r="N2717" i="3"/>
  <c r="O2717" i="3"/>
  <c r="P2717" i="3"/>
  <c r="U2717" i="3"/>
  <c r="M2718" i="3"/>
  <c r="N2718" i="3"/>
  <c r="O2718" i="3"/>
  <c r="P2718" i="3"/>
  <c r="U2718" i="3"/>
  <c r="M2719" i="3"/>
  <c r="N2719" i="3"/>
  <c r="O2719" i="3"/>
  <c r="P2719" i="3"/>
  <c r="U2719" i="3"/>
  <c r="M2720" i="3"/>
  <c r="N2720" i="3"/>
  <c r="O2720" i="3"/>
  <c r="P2720" i="3"/>
  <c r="U2720" i="3"/>
  <c r="M2721" i="3"/>
  <c r="N2721" i="3"/>
  <c r="O2721" i="3"/>
  <c r="P2721" i="3"/>
  <c r="U2721" i="3"/>
  <c r="M2722" i="3"/>
  <c r="N2722" i="3"/>
  <c r="O2722" i="3"/>
  <c r="P2722" i="3"/>
  <c r="U2722" i="3"/>
  <c r="M2723" i="3"/>
  <c r="N2723" i="3"/>
  <c r="O2723" i="3"/>
  <c r="P2723" i="3"/>
  <c r="U2723" i="3"/>
  <c r="M2724" i="3"/>
  <c r="N2724" i="3"/>
  <c r="O2724" i="3"/>
  <c r="P2724" i="3"/>
  <c r="U2724" i="3"/>
  <c r="M2725" i="3"/>
  <c r="N2725" i="3"/>
  <c r="O2725" i="3"/>
  <c r="P2725" i="3"/>
  <c r="U2725" i="3"/>
  <c r="M2726" i="3"/>
  <c r="N2726" i="3"/>
  <c r="O2726" i="3"/>
  <c r="P2726" i="3"/>
  <c r="U2726" i="3"/>
  <c r="M2727" i="3"/>
  <c r="N2727" i="3"/>
  <c r="O2727" i="3"/>
  <c r="P2727" i="3"/>
  <c r="U2727" i="3"/>
  <c r="M2728" i="3"/>
  <c r="N2728" i="3"/>
  <c r="O2728" i="3"/>
  <c r="P2728" i="3"/>
  <c r="U2728" i="3"/>
  <c r="M2729" i="3"/>
  <c r="N2729" i="3"/>
  <c r="O2729" i="3"/>
  <c r="P2729" i="3"/>
  <c r="U2729" i="3"/>
  <c r="M2730" i="3"/>
  <c r="N2730" i="3"/>
  <c r="O2730" i="3"/>
  <c r="P2730" i="3"/>
  <c r="U2730" i="3"/>
  <c r="M2731" i="3"/>
  <c r="N2731" i="3"/>
  <c r="O2731" i="3"/>
  <c r="P2731" i="3"/>
  <c r="U2731" i="3"/>
  <c r="M2732" i="3"/>
  <c r="N2732" i="3"/>
  <c r="O2732" i="3"/>
  <c r="P2732" i="3"/>
  <c r="U2732" i="3"/>
  <c r="M2733" i="3"/>
  <c r="N2733" i="3"/>
  <c r="O2733" i="3"/>
  <c r="P2733" i="3"/>
  <c r="U2733" i="3"/>
  <c r="M2734" i="3"/>
  <c r="N2734" i="3"/>
  <c r="O2734" i="3"/>
  <c r="P2734" i="3"/>
  <c r="U2734" i="3"/>
  <c r="M2735" i="3"/>
  <c r="N2735" i="3"/>
  <c r="O2735" i="3"/>
  <c r="P2735" i="3"/>
  <c r="U2735" i="3"/>
  <c r="M2736" i="3"/>
  <c r="N2736" i="3"/>
  <c r="O2736" i="3"/>
  <c r="P2736" i="3"/>
  <c r="U2736" i="3"/>
  <c r="M2737" i="3"/>
  <c r="N2737" i="3"/>
  <c r="O2737" i="3"/>
  <c r="P2737" i="3"/>
  <c r="U2737" i="3"/>
  <c r="M2738" i="3"/>
  <c r="N2738" i="3"/>
  <c r="O2738" i="3"/>
  <c r="P2738" i="3"/>
  <c r="U2738" i="3"/>
  <c r="M2739" i="3"/>
  <c r="N2739" i="3"/>
  <c r="O2739" i="3"/>
  <c r="P2739" i="3"/>
  <c r="U2739" i="3"/>
  <c r="M2740" i="3"/>
  <c r="N2740" i="3"/>
  <c r="O2740" i="3"/>
  <c r="P2740" i="3"/>
  <c r="U2740" i="3"/>
  <c r="M2741" i="3"/>
  <c r="N2741" i="3"/>
  <c r="O2741" i="3"/>
  <c r="P2741" i="3"/>
  <c r="U2741" i="3"/>
  <c r="M2742" i="3"/>
  <c r="N2742" i="3"/>
  <c r="O2742" i="3"/>
  <c r="P2742" i="3"/>
  <c r="U2742" i="3"/>
  <c r="M2743" i="3"/>
  <c r="N2743" i="3"/>
  <c r="O2743" i="3"/>
  <c r="P2743" i="3"/>
  <c r="U2743" i="3"/>
  <c r="M2744" i="3"/>
  <c r="N2744" i="3"/>
  <c r="O2744" i="3"/>
  <c r="P2744" i="3"/>
  <c r="U2744" i="3"/>
  <c r="M2745" i="3"/>
  <c r="N2745" i="3"/>
  <c r="O2745" i="3"/>
  <c r="P2745" i="3"/>
  <c r="U2745" i="3"/>
  <c r="M2746" i="3"/>
  <c r="N2746" i="3"/>
  <c r="O2746" i="3"/>
  <c r="P2746" i="3"/>
  <c r="U2746" i="3"/>
  <c r="M2747" i="3"/>
  <c r="N2747" i="3"/>
  <c r="O2747" i="3"/>
  <c r="P2747" i="3"/>
  <c r="U2747" i="3"/>
  <c r="M2748" i="3"/>
  <c r="N2748" i="3"/>
  <c r="O2748" i="3"/>
  <c r="P2748" i="3"/>
  <c r="U2748" i="3"/>
  <c r="M2749" i="3"/>
  <c r="N2749" i="3"/>
  <c r="O2749" i="3"/>
  <c r="P2749" i="3"/>
  <c r="U2749" i="3"/>
  <c r="M2750" i="3"/>
  <c r="N2750" i="3"/>
  <c r="O2750" i="3"/>
  <c r="P2750" i="3"/>
  <c r="U2750" i="3"/>
  <c r="M2751" i="3"/>
  <c r="N2751" i="3"/>
  <c r="O2751" i="3"/>
  <c r="P2751" i="3"/>
  <c r="U2751" i="3"/>
  <c r="M2752" i="3"/>
  <c r="N2752" i="3"/>
  <c r="O2752" i="3"/>
  <c r="P2752" i="3"/>
  <c r="U2752" i="3"/>
  <c r="M2753" i="3"/>
  <c r="N2753" i="3"/>
  <c r="O2753" i="3"/>
  <c r="P2753" i="3"/>
  <c r="U2753" i="3"/>
  <c r="M2754" i="3"/>
  <c r="N2754" i="3"/>
  <c r="O2754" i="3"/>
  <c r="P2754" i="3"/>
  <c r="U2754" i="3"/>
  <c r="M2755" i="3"/>
  <c r="N2755" i="3"/>
  <c r="O2755" i="3"/>
  <c r="P2755" i="3"/>
  <c r="U2755" i="3"/>
  <c r="M2756" i="3"/>
  <c r="N2756" i="3"/>
  <c r="O2756" i="3"/>
  <c r="P2756" i="3"/>
  <c r="U2756" i="3"/>
  <c r="M2757" i="3"/>
  <c r="N2757" i="3"/>
  <c r="O2757" i="3"/>
  <c r="P2757" i="3"/>
  <c r="U2757" i="3"/>
  <c r="M2758" i="3"/>
  <c r="N2758" i="3"/>
  <c r="O2758" i="3"/>
  <c r="P2758" i="3"/>
  <c r="U2758" i="3"/>
  <c r="M2759" i="3"/>
  <c r="N2759" i="3"/>
  <c r="O2759" i="3"/>
  <c r="P2759" i="3"/>
  <c r="U2759" i="3"/>
  <c r="M2760" i="3"/>
  <c r="N2760" i="3"/>
  <c r="O2760" i="3"/>
  <c r="P2760" i="3"/>
  <c r="U2760" i="3"/>
  <c r="M2761" i="3"/>
  <c r="N2761" i="3"/>
  <c r="O2761" i="3"/>
  <c r="P2761" i="3"/>
  <c r="U2761" i="3"/>
  <c r="M2762" i="3"/>
  <c r="N2762" i="3"/>
  <c r="O2762" i="3"/>
  <c r="P2762" i="3"/>
  <c r="U2762" i="3"/>
  <c r="M2763" i="3"/>
  <c r="N2763" i="3"/>
  <c r="O2763" i="3"/>
  <c r="P2763" i="3"/>
  <c r="U2763" i="3"/>
  <c r="M2764" i="3"/>
  <c r="N2764" i="3"/>
  <c r="O2764" i="3"/>
  <c r="P2764" i="3"/>
  <c r="U2764" i="3"/>
  <c r="M2765" i="3"/>
  <c r="N2765" i="3"/>
  <c r="O2765" i="3"/>
  <c r="P2765" i="3"/>
  <c r="U2765" i="3"/>
  <c r="M2766" i="3"/>
  <c r="N2766" i="3"/>
  <c r="O2766" i="3"/>
  <c r="P2766" i="3"/>
  <c r="U2766" i="3"/>
  <c r="M2767" i="3"/>
  <c r="N2767" i="3"/>
  <c r="O2767" i="3"/>
  <c r="P2767" i="3"/>
  <c r="U2767" i="3"/>
  <c r="M2768" i="3"/>
  <c r="N2768" i="3"/>
  <c r="O2768" i="3"/>
  <c r="P2768" i="3"/>
  <c r="U2768" i="3"/>
  <c r="M2769" i="3"/>
  <c r="N2769" i="3"/>
  <c r="O2769" i="3"/>
  <c r="P2769" i="3"/>
  <c r="U2769" i="3"/>
  <c r="M2770" i="3"/>
  <c r="N2770" i="3"/>
  <c r="O2770" i="3"/>
  <c r="P2770" i="3"/>
  <c r="U2770" i="3"/>
  <c r="M2771" i="3"/>
  <c r="N2771" i="3"/>
  <c r="O2771" i="3"/>
  <c r="P2771" i="3"/>
  <c r="U2771" i="3"/>
  <c r="M2772" i="3"/>
  <c r="N2772" i="3"/>
  <c r="O2772" i="3"/>
  <c r="P2772" i="3"/>
  <c r="U2772" i="3"/>
  <c r="M2773" i="3"/>
  <c r="N2773" i="3"/>
  <c r="O2773" i="3"/>
  <c r="P2773" i="3"/>
  <c r="U2773" i="3"/>
  <c r="M2774" i="3"/>
  <c r="N2774" i="3"/>
  <c r="O2774" i="3"/>
  <c r="P2774" i="3"/>
  <c r="U2774" i="3"/>
  <c r="M2775" i="3"/>
  <c r="N2775" i="3"/>
  <c r="O2775" i="3"/>
  <c r="P2775" i="3"/>
  <c r="U2775" i="3"/>
  <c r="M2776" i="3"/>
  <c r="N2776" i="3"/>
  <c r="O2776" i="3"/>
  <c r="P2776" i="3"/>
  <c r="U2776" i="3"/>
  <c r="M2777" i="3"/>
  <c r="N2777" i="3"/>
  <c r="O2777" i="3"/>
  <c r="P2777" i="3"/>
  <c r="U2777" i="3"/>
  <c r="M2778" i="3"/>
  <c r="N2778" i="3"/>
  <c r="O2778" i="3"/>
  <c r="P2778" i="3"/>
  <c r="U2778" i="3"/>
  <c r="M2779" i="3"/>
  <c r="N2779" i="3"/>
  <c r="O2779" i="3"/>
  <c r="P2779" i="3"/>
  <c r="U2779" i="3"/>
  <c r="M2780" i="3"/>
  <c r="N2780" i="3"/>
  <c r="O2780" i="3"/>
  <c r="P2780" i="3"/>
  <c r="U2780" i="3"/>
  <c r="M2781" i="3"/>
  <c r="N2781" i="3"/>
  <c r="O2781" i="3"/>
  <c r="P2781" i="3"/>
  <c r="U2781" i="3"/>
  <c r="M2782" i="3"/>
  <c r="N2782" i="3"/>
  <c r="O2782" i="3"/>
  <c r="P2782" i="3"/>
  <c r="U2782" i="3"/>
  <c r="M2783" i="3"/>
  <c r="N2783" i="3"/>
  <c r="O2783" i="3"/>
  <c r="P2783" i="3"/>
  <c r="U2783" i="3"/>
  <c r="M2784" i="3"/>
  <c r="N2784" i="3"/>
  <c r="O2784" i="3"/>
  <c r="P2784" i="3"/>
  <c r="U2784" i="3"/>
  <c r="M2785" i="3"/>
  <c r="N2785" i="3"/>
  <c r="O2785" i="3"/>
  <c r="P2785" i="3"/>
  <c r="U2785" i="3"/>
  <c r="M2786" i="3"/>
  <c r="N2786" i="3"/>
  <c r="O2786" i="3"/>
  <c r="P2786" i="3"/>
  <c r="U2786" i="3"/>
  <c r="M2787" i="3"/>
  <c r="N2787" i="3"/>
  <c r="O2787" i="3"/>
  <c r="P2787" i="3"/>
  <c r="U2787" i="3"/>
  <c r="M2788" i="3"/>
  <c r="N2788" i="3"/>
  <c r="O2788" i="3"/>
  <c r="P2788" i="3"/>
  <c r="U2788" i="3"/>
  <c r="M2789" i="3"/>
  <c r="N2789" i="3"/>
  <c r="O2789" i="3"/>
  <c r="P2789" i="3"/>
  <c r="U2789" i="3"/>
  <c r="M2790" i="3"/>
  <c r="N2790" i="3"/>
  <c r="O2790" i="3"/>
  <c r="P2790" i="3"/>
  <c r="U2790" i="3"/>
  <c r="M2791" i="3"/>
  <c r="N2791" i="3"/>
  <c r="O2791" i="3"/>
  <c r="P2791" i="3"/>
  <c r="U2791" i="3"/>
  <c r="M2792" i="3"/>
  <c r="N2792" i="3"/>
  <c r="O2792" i="3"/>
  <c r="P2792" i="3"/>
  <c r="U2792" i="3"/>
  <c r="M2793" i="3"/>
  <c r="N2793" i="3"/>
  <c r="O2793" i="3"/>
  <c r="P2793" i="3"/>
  <c r="U2793" i="3"/>
  <c r="M2794" i="3"/>
  <c r="N2794" i="3"/>
  <c r="O2794" i="3"/>
  <c r="P2794" i="3"/>
  <c r="U2794" i="3"/>
  <c r="M2795" i="3"/>
  <c r="N2795" i="3"/>
  <c r="O2795" i="3"/>
  <c r="P2795" i="3"/>
  <c r="U2795" i="3"/>
  <c r="M2796" i="3"/>
  <c r="N2796" i="3"/>
  <c r="O2796" i="3"/>
  <c r="P2796" i="3"/>
  <c r="U2796" i="3"/>
  <c r="M2797" i="3"/>
  <c r="N2797" i="3"/>
  <c r="O2797" i="3"/>
  <c r="P2797" i="3"/>
  <c r="U2797" i="3"/>
  <c r="M2798" i="3"/>
  <c r="N2798" i="3"/>
  <c r="O2798" i="3"/>
  <c r="P2798" i="3"/>
  <c r="U2798" i="3"/>
  <c r="M2799" i="3"/>
  <c r="N2799" i="3"/>
  <c r="O2799" i="3"/>
  <c r="P2799" i="3"/>
  <c r="U2799" i="3"/>
  <c r="M2800" i="3"/>
  <c r="N2800" i="3"/>
  <c r="O2800" i="3"/>
  <c r="P2800" i="3"/>
  <c r="U2800" i="3"/>
  <c r="M2801" i="3"/>
  <c r="N2801" i="3"/>
  <c r="O2801" i="3"/>
  <c r="P2801" i="3"/>
  <c r="U2801" i="3"/>
  <c r="M2802" i="3"/>
  <c r="N2802" i="3"/>
  <c r="O2802" i="3"/>
  <c r="P2802" i="3"/>
  <c r="U2802" i="3"/>
  <c r="M2803" i="3"/>
  <c r="N2803" i="3"/>
  <c r="O2803" i="3"/>
  <c r="P2803" i="3"/>
  <c r="U2803" i="3"/>
  <c r="M2804" i="3"/>
  <c r="N2804" i="3"/>
  <c r="O2804" i="3"/>
  <c r="P2804" i="3"/>
  <c r="U2804" i="3"/>
  <c r="M2805" i="3"/>
  <c r="N2805" i="3"/>
  <c r="O2805" i="3"/>
  <c r="P2805" i="3"/>
  <c r="U2805" i="3"/>
  <c r="M2806" i="3"/>
  <c r="N2806" i="3"/>
  <c r="O2806" i="3"/>
  <c r="P2806" i="3"/>
  <c r="U2806" i="3"/>
  <c r="M2807" i="3"/>
  <c r="N2807" i="3"/>
  <c r="O2807" i="3"/>
  <c r="P2807" i="3"/>
  <c r="U2807" i="3"/>
  <c r="M2808" i="3"/>
  <c r="N2808" i="3"/>
  <c r="O2808" i="3"/>
  <c r="P2808" i="3"/>
  <c r="U2808" i="3"/>
  <c r="M2809" i="3"/>
  <c r="N2809" i="3"/>
  <c r="O2809" i="3"/>
  <c r="P2809" i="3"/>
  <c r="U2809" i="3"/>
  <c r="M2810" i="3"/>
  <c r="N2810" i="3"/>
  <c r="O2810" i="3"/>
  <c r="P2810" i="3"/>
  <c r="U2810" i="3"/>
  <c r="M2811" i="3"/>
  <c r="N2811" i="3"/>
  <c r="O2811" i="3"/>
  <c r="P2811" i="3"/>
  <c r="U2811" i="3"/>
  <c r="M2812" i="3"/>
  <c r="N2812" i="3"/>
  <c r="O2812" i="3"/>
  <c r="P2812" i="3"/>
  <c r="U2812" i="3"/>
  <c r="M2813" i="3"/>
  <c r="N2813" i="3"/>
  <c r="O2813" i="3"/>
  <c r="P2813" i="3"/>
  <c r="U2813" i="3"/>
  <c r="M2814" i="3"/>
  <c r="N2814" i="3"/>
  <c r="O2814" i="3"/>
  <c r="P2814" i="3"/>
  <c r="U2814" i="3"/>
  <c r="M2815" i="3"/>
  <c r="N2815" i="3"/>
  <c r="O2815" i="3"/>
  <c r="P2815" i="3"/>
  <c r="U2815" i="3"/>
  <c r="M2816" i="3"/>
  <c r="N2816" i="3"/>
  <c r="O2816" i="3"/>
  <c r="P2816" i="3"/>
  <c r="U2816" i="3"/>
  <c r="M2817" i="3"/>
  <c r="N2817" i="3"/>
  <c r="O2817" i="3"/>
  <c r="P2817" i="3"/>
  <c r="U2817" i="3"/>
  <c r="M2818" i="3"/>
  <c r="N2818" i="3"/>
  <c r="O2818" i="3"/>
  <c r="P2818" i="3"/>
  <c r="U2818" i="3"/>
  <c r="M2819" i="3"/>
  <c r="N2819" i="3"/>
  <c r="O2819" i="3"/>
  <c r="P2819" i="3"/>
  <c r="U2819" i="3"/>
  <c r="M2820" i="3"/>
  <c r="N2820" i="3"/>
  <c r="O2820" i="3"/>
  <c r="P2820" i="3"/>
  <c r="U2820" i="3"/>
  <c r="M2821" i="3"/>
  <c r="N2821" i="3"/>
  <c r="O2821" i="3"/>
  <c r="P2821" i="3"/>
  <c r="U2821" i="3"/>
  <c r="M2822" i="3"/>
  <c r="N2822" i="3"/>
  <c r="O2822" i="3"/>
  <c r="P2822" i="3"/>
  <c r="U2822" i="3"/>
  <c r="M2823" i="3"/>
  <c r="N2823" i="3"/>
  <c r="O2823" i="3"/>
  <c r="P2823" i="3"/>
  <c r="U2823" i="3"/>
  <c r="M2824" i="3"/>
  <c r="N2824" i="3"/>
  <c r="O2824" i="3"/>
  <c r="P2824" i="3"/>
  <c r="U2824" i="3"/>
  <c r="M2825" i="3"/>
  <c r="N2825" i="3"/>
  <c r="O2825" i="3"/>
  <c r="P2825" i="3"/>
  <c r="U2825" i="3"/>
  <c r="M2826" i="3"/>
  <c r="N2826" i="3"/>
  <c r="O2826" i="3"/>
  <c r="P2826" i="3"/>
  <c r="U2826" i="3"/>
  <c r="M2827" i="3"/>
  <c r="N2827" i="3"/>
  <c r="O2827" i="3"/>
  <c r="P2827" i="3"/>
  <c r="U2827" i="3"/>
  <c r="M2828" i="3"/>
  <c r="N2828" i="3"/>
  <c r="O2828" i="3"/>
  <c r="P2828" i="3"/>
  <c r="U2828" i="3"/>
  <c r="M2829" i="3"/>
  <c r="N2829" i="3"/>
  <c r="O2829" i="3"/>
  <c r="P2829" i="3"/>
  <c r="U2829" i="3"/>
  <c r="M2830" i="3"/>
  <c r="N2830" i="3"/>
  <c r="O2830" i="3"/>
  <c r="P2830" i="3"/>
  <c r="U2830" i="3"/>
  <c r="M2831" i="3"/>
  <c r="N2831" i="3"/>
  <c r="O2831" i="3"/>
  <c r="P2831" i="3"/>
  <c r="U2831" i="3"/>
  <c r="M2832" i="3"/>
  <c r="N2832" i="3"/>
  <c r="O2832" i="3"/>
  <c r="P2832" i="3"/>
  <c r="U2832" i="3"/>
  <c r="M2833" i="3"/>
  <c r="N2833" i="3"/>
  <c r="O2833" i="3"/>
  <c r="P2833" i="3"/>
  <c r="U2833" i="3"/>
  <c r="M2834" i="3"/>
  <c r="N2834" i="3"/>
  <c r="O2834" i="3"/>
  <c r="P2834" i="3"/>
  <c r="U2834" i="3"/>
  <c r="M2835" i="3"/>
  <c r="N2835" i="3"/>
  <c r="O2835" i="3"/>
  <c r="P2835" i="3"/>
  <c r="U2835" i="3"/>
  <c r="M2836" i="3"/>
  <c r="N2836" i="3"/>
  <c r="O2836" i="3"/>
  <c r="P2836" i="3"/>
  <c r="U2836" i="3"/>
  <c r="M2837" i="3"/>
  <c r="N2837" i="3"/>
  <c r="O2837" i="3"/>
  <c r="P2837" i="3"/>
  <c r="U2837" i="3"/>
  <c r="M2838" i="3"/>
  <c r="N2838" i="3"/>
  <c r="O2838" i="3"/>
  <c r="P2838" i="3"/>
  <c r="U2838" i="3"/>
  <c r="M2839" i="3"/>
  <c r="N2839" i="3"/>
  <c r="O2839" i="3"/>
  <c r="P2839" i="3"/>
  <c r="U2839" i="3"/>
  <c r="M2840" i="3"/>
  <c r="N2840" i="3"/>
  <c r="O2840" i="3"/>
  <c r="P2840" i="3"/>
  <c r="U2840" i="3"/>
  <c r="M2841" i="3"/>
  <c r="N2841" i="3"/>
  <c r="O2841" i="3"/>
  <c r="P2841" i="3"/>
  <c r="U2841" i="3"/>
  <c r="M2842" i="3"/>
  <c r="N2842" i="3"/>
  <c r="O2842" i="3"/>
  <c r="P2842" i="3"/>
  <c r="U2842" i="3"/>
  <c r="M2843" i="3"/>
  <c r="N2843" i="3"/>
  <c r="O2843" i="3"/>
  <c r="P2843" i="3"/>
  <c r="U2843" i="3"/>
  <c r="M2844" i="3"/>
  <c r="N2844" i="3"/>
  <c r="O2844" i="3"/>
  <c r="P2844" i="3"/>
  <c r="U2844" i="3"/>
  <c r="M2845" i="3"/>
  <c r="N2845" i="3"/>
  <c r="O2845" i="3"/>
  <c r="P2845" i="3"/>
  <c r="U2845" i="3"/>
  <c r="M2846" i="3"/>
  <c r="N2846" i="3"/>
  <c r="O2846" i="3"/>
  <c r="P2846" i="3"/>
  <c r="U2846" i="3"/>
  <c r="M2847" i="3"/>
  <c r="N2847" i="3"/>
  <c r="O2847" i="3"/>
  <c r="P2847" i="3"/>
  <c r="U2847" i="3"/>
  <c r="M2848" i="3"/>
  <c r="N2848" i="3"/>
  <c r="O2848" i="3"/>
  <c r="P2848" i="3"/>
  <c r="U2848" i="3"/>
  <c r="M2849" i="3"/>
  <c r="N2849" i="3"/>
  <c r="O2849" i="3"/>
  <c r="P2849" i="3"/>
  <c r="U2849" i="3"/>
  <c r="M2850" i="3"/>
  <c r="N2850" i="3"/>
  <c r="O2850" i="3"/>
  <c r="P2850" i="3"/>
  <c r="U2850" i="3"/>
  <c r="M2851" i="3"/>
  <c r="N2851" i="3"/>
  <c r="O2851" i="3"/>
  <c r="P2851" i="3"/>
  <c r="U2851" i="3"/>
  <c r="M2852" i="3"/>
  <c r="N2852" i="3"/>
  <c r="O2852" i="3"/>
  <c r="P2852" i="3"/>
  <c r="U2852" i="3"/>
  <c r="M2853" i="3"/>
  <c r="N2853" i="3"/>
  <c r="O2853" i="3"/>
  <c r="P2853" i="3"/>
  <c r="U2853" i="3"/>
  <c r="M2854" i="3"/>
  <c r="N2854" i="3"/>
  <c r="O2854" i="3"/>
  <c r="P2854" i="3"/>
  <c r="U2854" i="3"/>
  <c r="M2855" i="3"/>
  <c r="N2855" i="3"/>
  <c r="O2855" i="3"/>
  <c r="P2855" i="3"/>
  <c r="U2855" i="3"/>
  <c r="M2856" i="3"/>
  <c r="N2856" i="3"/>
  <c r="O2856" i="3"/>
  <c r="P2856" i="3"/>
  <c r="U2856" i="3"/>
  <c r="M2857" i="3"/>
  <c r="N2857" i="3"/>
  <c r="O2857" i="3"/>
  <c r="P2857" i="3"/>
  <c r="U2857" i="3"/>
  <c r="M2858" i="3"/>
  <c r="N2858" i="3"/>
  <c r="O2858" i="3"/>
  <c r="P2858" i="3"/>
  <c r="U2858" i="3"/>
  <c r="M2859" i="3"/>
  <c r="N2859" i="3"/>
  <c r="O2859" i="3"/>
  <c r="P2859" i="3"/>
  <c r="U2859" i="3"/>
  <c r="M2860" i="3"/>
  <c r="N2860" i="3"/>
  <c r="O2860" i="3"/>
  <c r="P2860" i="3"/>
  <c r="U2860" i="3"/>
  <c r="M2861" i="3"/>
  <c r="N2861" i="3"/>
  <c r="O2861" i="3"/>
  <c r="P2861" i="3"/>
  <c r="U2861" i="3"/>
  <c r="M2862" i="3"/>
  <c r="N2862" i="3"/>
  <c r="O2862" i="3"/>
  <c r="P2862" i="3"/>
  <c r="U2862" i="3"/>
  <c r="M2863" i="3"/>
  <c r="N2863" i="3"/>
  <c r="O2863" i="3"/>
  <c r="P2863" i="3"/>
  <c r="U2863" i="3"/>
  <c r="M2864" i="3"/>
  <c r="N2864" i="3"/>
  <c r="O2864" i="3"/>
  <c r="P2864" i="3"/>
  <c r="U2864" i="3"/>
  <c r="M2865" i="3"/>
  <c r="N2865" i="3"/>
  <c r="O2865" i="3"/>
  <c r="P2865" i="3"/>
  <c r="U2865" i="3"/>
  <c r="M2866" i="3"/>
  <c r="N2866" i="3"/>
  <c r="O2866" i="3"/>
  <c r="P2866" i="3"/>
  <c r="U2866" i="3"/>
  <c r="M2867" i="3"/>
  <c r="N2867" i="3"/>
  <c r="O2867" i="3"/>
  <c r="P2867" i="3"/>
  <c r="U2867" i="3"/>
  <c r="M2868" i="3"/>
  <c r="N2868" i="3"/>
  <c r="O2868" i="3"/>
  <c r="P2868" i="3"/>
  <c r="U2868" i="3"/>
  <c r="M2869" i="3"/>
  <c r="N2869" i="3"/>
  <c r="O2869" i="3"/>
  <c r="P2869" i="3"/>
  <c r="U2869" i="3"/>
  <c r="M2870" i="3"/>
  <c r="N2870" i="3"/>
  <c r="O2870" i="3"/>
  <c r="P2870" i="3"/>
  <c r="U2870" i="3"/>
  <c r="M2871" i="3"/>
  <c r="N2871" i="3"/>
  <c r="O2871" i="3"/>
  <c r="P2871" i="3"/>
  <c r="U2871" i="3"/>
  <c r="M2872" i="3"/>
  <c r="N2872" i="3"/>
  <c r="O2872" i="3"/>
  <c r="P2872" i="3"/>
  <c r="U2872" i="3"/>
  <c r="M2873" i="3"/>
  <c r="N2873" i="3"/>
  <c r="O2873" i="3"/>
  <c r="P2873" i="3"/>
  <c r="U2873" i="3"/>
  <c r="M2874" i="3"/>
  <c r="N2874" i="3"/>
  <c r="O2874" i="3"/>
  <c r="P2874" i="3"/>
  <c r="U2874" i="3"/>
  <c r="M2875" i="3"/>
  <c r="N2875" i="3"/>
  <c r="O2875" i="3"/>
  <c r="P2875" i="3"/>
  <c r="U2875" i="3"/>
  <c r="M2876" i="3"/>
  <c r="N2876" i="3"/>
  <c r="O2876" i="3"/>
  <c r="P2876" i="3"/>
  <c r="U2876" i="3"/>
  <c r="M2877" i="3"/>
  <c r="N2877" i="3"/>
  <c r="O2877" i="3"/>
  <c r="P2877" i="3"/>
  <c r="U2877" i="3"/>
  <c r="M2878" i="3"/>
  <c r="N2878" i="3"/>
  <c r="O2878" i="3"/>
  <c r="P2878" i="3"/>
  <c r="U2878" i="3"/>
  <c r="M2879" i="3"/>
  <c r="N2879" i="3"/>
  <c r="O2879" i="3"/>
  <c r="P2879" i="3"/>
  <c r="U2879" i="3"/>
  <c r="M2880" i="3"/>
  <c r="N2880" i="3"/>
  <c r="O2880" i="3"/>
  <c r="P2880" i="3"/>
  <c r="U2880" i="3"/>
  <c r="M2881" i="3"/>
  <c r="N2881" i="3"/>
  <c r="O2881" i="3"/>
  <c r="P2881" i="3"/>
  <c r="U2881" i="3"/>
  <c r="M2882" i="3"/>
  <c r="N2882" i="3"/>
  <c r="O2882" i="3"/>
  <c r="P2882" i="3"/>
  <c r="U2882" i="3"/>
  <c r="M2883" i="3"/>
  <c r="N2883" i="3"/>
  <c r="O2883" i="3"/>
  <c r="P2883" i="3"/>
  <c r="U2883" i="3"/>
  <c r="M2884" i="3"/>
  <c r="N2884" i="3"/>
  <c r="O2884" i="3"/>
  <c r="P2884" i="3"/>
  <c r="U2884" i="3"/>
  <c r="M2885" i="3"/>
  <c r="N2885" i="3"/>
  <c r="O2885" i="3"/>
  <c r="P2885" i="3"/>
  <c r="U2885" i="3"/>
  <c r="M2886" i="3"/>
  <c r="N2886" i="3"/>
  <c r="O2886" i="3"/>
  <c r="P2886" i="3"/>
  <c r="U2886" i="3"/>
  <c r="M2887" i="3"/>
  <c r="N2887" i="3"/>
  <c r="O2887" i="3"/>
  <c r="P2887" i="3"/>
  <c r="U2887" i="3"/>
  <c r="M2888" i="3"/>
  <c r="N2888" i="3"/>
  <c r="O2888" i="3"/>
  <c r="P2888" i="3"/>
  <c r="U2888" i="3"/>
  <c r="M2889" i="3"/>
  <c r="N2889" i="3"/>
  <c r="O2889" i="3"/>
  <c r="P2889" i="3"/>
  <c r="U2889" i="3"/>
  <c r="M2890" i="3"/>
  <c r="N2890" i="3"/>
  <c r="O2890" i="3"/>
  <c r="P2890" i="3"/>
  <c r="U2890" i="3"/>
  <c r="M2891" i="3"/>
  <c r="N2891" i="3"/>
  <c r="O2891" i="3"/>
  <c r="P2891" i="3"/>
  <c r="U2891" i="3"/>
  <c r="M2892" i="3"/>
  <c r="N2892" i="3"/>
  <c r="O2892" i="3"/>
  <c r="P2892" i="3"/>
  <c r="U2892" i="3"/>
  <c r="M2893" i="3"/>
  <c r="N2893" i="3"/>
  <c r="O2893" i="3"/>
  <c r="P2893" i="3"/>
  <c r="U2893" i="3"/>
  <c r="M2894" i="3"/>
  <c r="N2894" i="3"/>
  <c r="O2894" i="3"/>
  <c r="P2894" i="3"/>
  <c r="U2894" i="3"/>
  <c r="M2895" i="3"/>
  <c r="N2895" i="3"/>
  <c r="O2895" i="3"/>
  <c r="P2895" i="3"/>
  <c r="U2895" i="3"/>
  <c r="M2896" i="3"/>
  <c r="N2896" i="3"/>
  <c r="O2896" i="3"/>
  <c r="P2896" i="3"/>
  <c r="U2896" i="3"/>
  <c r="M2897" i="3"/>
  <c r="N2897" i="3"/>
  <c r="O2897" i="3"/>
  <c r="P2897" i="3"/>
  <c r="U2897" i="3"/>
  <c r="M2898" i="3"/>
  <c r="N2898" i="3"/>
  <c r="O2898" i="3"/>
  <c r="P2898" i="3"/>
  <c r="U2898" i="3"/>
  <c r="M2899" i="3"/>
  <c r="N2899" i="3"/>
  <c r="O2899" i="3"/>
  <c r="P2899" i="3"/>
  <c r="U2899" i="3"/>
  <c r="M2900" i="3"/>
  <c r="N2900" i="3"/>
  <c r="O2900" i="3"/>
  <c r="P2900" i="3"/>
  <c r="U2900" i="3"/>
  <c r="M2901" i="3"/>
  <c r="N2901" i="3"/>
  <c r="O2901" i="3"/>
  <c r="P2901" i="3"/>
  <c r="U2901" i="3"/>
  <c r="M2902" i="3"/>
  <c r="N2902" i="3"/>
  <c r="O2902" i="3"/>
  <c r="P2902" i="3"/>
  <c r="U2902" i="3"/>
  <c r="M2903" i="3"/>
  <c r="N2903" i="3"/>
  <c r="O2903" i="3"/>
  <c r="P2903" i="3"/>
  <c r="U2903" i="3"/>
  <c r="M2904" i="3"/>
  <c r="N2904" i="3"/>
  <c r="O2904" i="3"/>
  <c r="P2904" i="3"/>
  <c r="U2904" i="3"/>
  <c r="M2905" i="3"/>
  <c r="N2905" i="3"/>
  <c r="O2905" i="3"/>
  <c r="P2905" i="3"/>
  <c r="U2905" i="3"/>
  <c r="M2906" i="3"/>
  <c r="N2906" i="3"/>
  <c r="O2906" i="3"/>
  <c r="P2906" i="3"/>
  <c r="U2906" i="3"/>
  <c r="M2907" i="3"/>
  <c r="N2907" i="3"/>
  <c r="O2907" i="3"/>
  <c r="P2907" i="3"/>
  <c r="U2907" i="3"/>
  <c r="M2908" i="3"/>
  <c r="N2908" i="3"/>
  <c r="O2908" i="3"/>
  <c r="P2908" i="3"/>
  <c r="U2908" i="3"/>
  <c r="M2909" i="3"/>
  <c r="N2909" i="3"/>
  <c r="O2909" i="3"/>
  <c r="P2909" i="3"/>
  <c r="U2909" i="3"/>
  <c r="M2910" i="3"/>
  <c r="N2910" i="3"/>
  <c r="O2910" i="3"/>
  <c r="P2910" i="3"/>
  <c r="U2910" i="3"/>
  <c r="M2911" i="3"/>
  <c r="N2911" i="3"/>
  <c r="O2911" i="3"/>
  <c r="P2911" i="3"/>
  <c r="U2911" i="3"/>
  <c r="M2912" i="3"/>
  <c r="N2912" i="3"/>
  <c r="O2912" i="3"/>
  <c r="P2912" i="3"/>
  <c r="U2912" i="3"/>
  <c r="M2913" i="3"/>
  <c r="N2913" i="3"/>
  <c r="O2913" i="3"/>
  <c r="P2913" i="3"/>
  <c r="U2913" i="3"/>
  <c r="M2914" i="3"/>
  <c r="N2914" i="3"/>
  <c r="O2914" i="3"/>
  <c r="P2914" i="3"/>
  <c r="U2914" i="3"/>
  <c r="M2915" i="3"/>
  <c r="N2915" i="3"/>
  <c r="O2915" i="3"/>
  <c r="P2915" i="3"/>
  <c r="U2915" i="3"/>
  <c r="M2916" i="3"/>
  <c r="N2916" i="3"/>
  <c r="O2916" i="3"/>
  <c r="P2916" i="3"/>
  <c r="U2916" i="3"/>
  <c r="M2917" i="3"/>
  <c r="N2917" i="3"/>
  <c r="O2917" i="3"/>
  <c r="P2917" i="3"/>
  <c r="U2917" i="3"/>
  <c r="M2918" i="3"/>
  <c r="N2918" i="3"/>
  <c r="O2918" i="3"/>
  <c r="P2918" i="3"/>
  <c r="U2918" i="3"/>
  <c r="M2919" i="3"/>
  <c r="N2919" i="3"/>
  <c r="O2919" i="3"/>
  <c r="P2919" i="3"/>
  <c r="U2919" i="3"/>
  <c r="M2920" i="3"/>
  <c r="N2920" i="3"/>
  <c r="O2920" i="3"/>
  <c r="P2920" i="3"/>
  <c r="U2920" i="3"/>
  <c r="M2921" i="3"/>
  <c r="N2921" i="3"/>
  <c r="O2921" i="3"/>
  <c r="P2921" i="3"/>
  <c r="U2921" i="3"/>
  <c r="M2922" i="3"/>
  <c r="N2922" i="3"/>
  <c r="O2922" i="3"/>
  <c r="P2922" i="3"/>
  <c r="U2922" i="3"/>
  <c r="M2923" i="3"/>
  <c r="N2923" i="3"/>
  <c r="O2923" i="3"/>
  <c r="P2923" i="3"/>
  <c r="U2923" i="3"/>
  <c r="M2924" i="3"/>
  <c r="N2924" i="3"/>
  <c r="O2924" i="3"/>
  <c r="P2924" i="3"/>
  <c r="U2924" i="3"/>
  <c r="M2925" i="3"/>
  <c r="N2925" i="3"/>
  <c r="O2925" i="3"/>
  <c r="P2925" i="3"/>
  <c r="U2925" i="3"/>
  <c r="M2926" i="3"/>
  <c r="N2926" i="3"/>
  <c r="O2926" i="3"/>
  <c r="P2926" i="3"/>
  <c r="U2926" i="3"/>
  <c r="M2927" i="3"/>
  <c r="N2927" i="3"/>
  <c r="O2927" i="3"/>
  <c r="P2927" i="3"/>
  <c r="U2927" i="3"/>
  <c r="M2928" i="3"/>
  <c r="N2928" i="3"/>
  <c r="O2928" i="3"/>
  <c r="P2928" i="3"/>
  <c r="U2928" i="3"/>
  <c r="M2929" i="3"/>
  <c r="N2929" i="3"/>
  <c r="O2929" i="3"/>
  <c r="P2929" i="3"/>
  <c r="U2929" i="3"/>
  <c r="M2930" i="3"/>
  <c r="N2930" i="3"/>
  <c r="O2930" i="3"/>
  <c r="P2930" i="3"/>
  <c r="U2930" i="3"/>
  <c r="M2931" i="3"/>
  <c r="N2931" i="3"/>
  <c r="O2931" i="3"/>
  <c r="P2931" i="3"/>
  <c r="U2931" i="3"/>
  <c r="M2932" i="3"/>
  <c r="N2932" i="3"/>
  <c r="O2932" i="3"/>
  <c r="P2932" i="3"/>
  <c r="U2932" i="3"/>
  <c r="M2933" i="3"/>
  <c r="N2933" i="3"/>
  <c r="O2933" i="3"/>
  <c r="P2933" i="3"/>
  <c r="U2933" i="3"/>
  <c r="M2934" i="3"/>
  <c r="N2934" i="3"/>
  <c r="O2934" i="3"/>
  <c r="P2934" i="3"/>
  <c r="U2934" i="3"/>
  <c r="M2935" i="3"/>
  <c r="N2935" i="3"/>
  <c r="O2935" i="3"/>
  <c r="P2935" i="3"/>
  <c r="U2935" i="3"/>
  <c r="M2936" i="3"/>
  <c r="N2936" i="3"/>
  <c r="O2936" i="3"/>
  <c r="P2936" i="3"/>
  <c r="U2936" i="3"/>
  <c r="M2937" i="3"/>
  <c r="N2937" i="3"/>
  <c r="O2937" i="3"/>
  <c r="P2937" i="3"/>
  <c r="U2937" i="3"/>
  <c r="M2938" i="3"/>
  <c r="N2938" i="3"/>
  <c r="O2938" i="3"/>
  <c r="P2938" i="3"/>
  <c r="U2938" i="3"/>
  <c r="M2939" i="3"/>
  <c r="N2939" i="3"/>
  <c r="O2939" i="3"/>
  <c r="P2939" i="3"/>
  <c r="U2939" i="3"/>
  <c r="M2940" i="3"/>
  <c r="N2940" i="3"/>
  <c r="O2940" i="3"/>
  <c r="P2940" i="3"/>
  <c r="U2940" i="3"/>
  <c r="M2941" i="3"/>
  <c r="N2941" i="3"/>
  <c r="O2941" i="3"/>
  <c r="P2941" i="3"/>
  <c r="U2941" i="3"/>
  <c r="M2942" i="3"/>
  <c r="N2942" i="3"/>
  <c r="O2942" i="3"/>
  <c r="P2942" i="3"/>
  <c r="U2942" i="3"/>
  <c r="M2943" i="3"/>
  <c r="N2943" i="3"/>
  <c r="O2943" i="3"/>
  <c r="P2943" i="3"/>
  <c r="U2943" i="3"/>
  <c r="M2944" i="3"/>
  <c r="N2944" i="3"/>
  <c r="O2944" i="3"/>
  <c r="P2944" i="3"/>
  <c r="U2944" i="3"/>
  <c r="M2945" i="3"/>
  <c r="N2945" i="3"/>
  <c r="O2945" i="3"/>
  <c r="P2945" i="3"/>
  <c r="U2945" i="3"/>
  <c r="M2946" i="3"/>
  <c r="N2946" i="3"/>
  <c r="O2946" i="3"/>
  <c r="P2946" i="3"/>
  <c r="U2946" i="3"/>
  <c r="M2947" i="3"/>
  <c r="N2947" i="3"/>
  <c r="O2947" i="3"/>
  <c r="P2947" i="3"/>
  <c r="U2947" i="3"/>
  <c r="M2948" i="3"/>
  <c r="N2948" i="3"/>
  <c r="O2948" i="3"/>
  <c r="P2948" i="3"/>
  <c r="U2948" i="3"/>
  <c r="M2949" i="3"/>
  <c r="N2949" i="3"/>
  <c r="O2949" i="3"/>
  <c r="P2949" i="3"/>
  <c r="U2949" i="3"/>
  <c r="M2950" i="3"/>
  <c r="N2950" i="3"/>
  <c r="O2950" i="3"/>
  <c r="P2950" i="3"/>
  <c r="U2950" i="3"/>
  <c r="M2951" i="3"/>
  <c r="N2951" i="3"/>
  <c r="O2951" i="3"/>
  <c r="P2951" i="3"/>
  <c r="U2951" i="3"/>
  <c r="M2952" i="3"/>
  <c r="N2952" i="3"/>
  <c r="O2952" i="3"/>
  <c r="P2952" i="3"/>
  <c r="U2952" i="3"/>
  <c r="M2953" i="3"/>
  <c r="N2953" i="3"/>
  <c r="O2953" i="3"/>
  <c r="P2953" i="3"/>
  <c r="U2953" i="3"/>
  <c r="M2954" i="3"/>
  <c r="N2954" i="3"/>
  <c r="O2954" i="3"/>
  <c r="P2954" i="3"/>
  <c r="U2954" i="3"/>
  <c r="M2955" i="3"/>
  <c r="N2955" i="3"/>
  <c r="O2955" i="3"/>
  <c r="P2955" i="3"/>
  <c r="U2955" i="3"/>
  <c r="M2956" i="3"/>
  <c r="N2956" i="3"/>
  <c r="O2956" i="3"/>
  <c r="P2956" i="3"/>
  <c r="U2956" i="3"/>
  <c r="M2957" i="3"/>
  <c r="N2957" i="3"/>
  <c r="O2957" i="3"/>
  <c r="P2957" i="3"/>
  <c r="U2957" i="3"/>
  <c r="M2958" i="3"/>
  <c r="N2958" i="3"/>
  <c r="O2958" i="3"/>
  <c r="P2958" i="3"/>
  <c r="U2958" i="3"/>
  <c r="M2959" i="3"/>
  <c r="N2959" i="3"/>
  <c r="O2959" i="3"/>
  <c r="P2959" i="3"/>
  <c r="U2959" i="3"/>
  <c r="M2960" i="3"/>
  <c r="N2960" i="3"/>
  <c r="O2960" i="3"/>
  <c r="P2960" i="3"/>
  <c r="U2960" i="3"/>
  <c r="M2961" i="3"/>
  <c r="N2961" i="3"/>
  <c r="O2961" i="3"/>
  <c r="P2961" i="3"/>
  <c r="U2961" i="3"/>
  <c r="M2962" i="3"/>
  <c r="N2962" i="3"/>
  <c r="O2962" i="3"/>
  <c r="P2962" i="3"/>
  <c r="U2962" i="3"/>
  <c r="M2963" i="3"/>
  <c r="N2963" i="3"/>
  <c r="O2963" i="3"/>
  <c r="P2963" i="3"/>
  <c r="U2963" i="3"/>
  <c r="M2964" i="3"/>
  <c r="N2964" i="3"/>
  <c r="O2964" i="3"/>
  <c r="P2964" i="3"/>
  <c r="U2964" i="3"/>
  <c r="M2965" i="3"/>
  <c r="N2965" i="3"/>
  <c r="O2965" i="3"/>
  <c r="P2965" i="3"/>
  <c r="U2965" i="3"/>
  <c r="M2966" i="3"/>
  <c r="N2966" i="3"/>
  <c r="O2966" i="3"/>
  <c r="P2966" i="3"/>
  <c r="U2966" i="3"/>
  <c r="M2967" i="3"/>
  <c r="N2967" i="3"/>
  <c r="O2967" i="3"/>
  <c r="P2967" i="3"/>
  <c r="U2967" i="3"/>
  <c r="M2968" i="3"/>
  <c r="N2968" i="3"/>
  <c r="O2968" i="3"/>
  <c r="P2968" i="3"/>
  <c r="U2968" i="3"/>
  <c r="M2969" i="3"/>
  <c r="N2969" i="3"/>
  <c r="O2969" i="3"/>
  <c r="P2969" i="3"/>
  <c r="U2969" i="3"/>
  <c r="M2970" i="3"/>
  <c r="N2970" i="3"/>
  <c r="O2970" i="3"/>
  <c r="P2970" i="3"/>
  <c r="U2970" i="3"/>
  <c r="M2971" i="3"/>
  <c r="N2971" i="3"/>
  <c r="O2971" i="3"/>
  <c r="P2971" i="3"/>
  <c r="U2971" i="3"/>
  <c r="M2972" i="3"/>
  <c r="N2972" i="3"/>
  <c r="O2972" i="3"/>
  <c r="P2972" i="3"/>
  <c r="U2972" i="3"/>
  <c r="M2973" i="3"/>
  <c r="N2973" i="3"/>
  <c r="O2973" i="3"/>
  <c r="P2973" i="3"/>
  <c r="U2973" i="3"/>
  <c r="M2974" i="3"/>
  <c r="N2974" i="3"/>
  <c r="O2974" i="3"/>
  <c r="P2974" i="3"/>
  <c r="U2974" i="3"/>
  <c r="M2975" i="3"/>
  <c r="N2975" i="3"/>
  <c r="O2975" i="3"/>
  <c r="P2975" i="3"/>
  <c r="U2975" i="3"/>
  <c r="M2976" i="3"/>
  <c r="N2976" i="3"/>
  <c r="O2976" i="3"/>
  <c r="P2976" i="3"/>
  <c r="U2976" i="3"/>
  <c r="M2977" i="3"/>
  <c r="N2977" i="3"/>
  <c r="O2977" i="3"/>
  <c r="P2977" i="3"/>
  <c r="U2977" i="3"/>
  <c r="M2978" i="3"/>
  <c r="N2978" i="3"/>
  <c r="O2978" i="3"/>
  <c r="P2978" i="3"/>
  <c r="U2978" i="3"/>
  <c r="M2979" i="3"/>
  <c r="N2979" i="3"/>
  <c r="O2979" i="3"/>
  <c r="P2979" i="3"/>
  <c r="U2979" i="3"/>
  <c r="M2980" i="3"/>
  <c r="N2980" i="3"/>
  <c r="O2980" i="3"/>
  <c r="P2980" i="3"/>
  <c r="U2980" i="3"/>
  <c r="M2981" i="3"/>
  <c r="N2981" i="3"/>
  <c r="O2981" i="3"/>
  <c r="P2981" i="3"/>
  <c r="U2981" i="3"/>
  <c r="M2982" i="3"/>
  <c r="N2982" i="3"/>
  <c r="O2982" i="3"/>
  <c r="P2982" i="3"/>
  <c r="U2982" i="3"/>
  <c r="M2983" i="3"/>
  <c r="N2983" i="3"/>
  <c r="O2983" i="3"/>
  <c r="P2983" i="3"/>
  <c r="U2983" i="3"/>
  <c r="M2984" i="3"/>
  <c r="N2984" i="3"/>
  <c r="O2984" i="3"/>
  <c r="P2984" i="3"/>
  <c r="U2984" i="3"/>
  <c r="M2985" i="3"/>
  <c r="N2985" i="3"/>
  <c r="O2985" i="3"/>
  <c r="P2985" i="3"/>
  <c r="U2985" i="3"/>
  <c r="M2986" i="3"/>
  <c r="N2986" i="3"/>
  <c r="O2986" i="3"/>
  <c r="P2986" i="3"/>
  <c r="U2986" i="3"/>
  <c r="M2987" i="3"/>
  <c r="N2987" i="3"/>
  <c r="O2987" i="3"/>
  <c r="P2987" i="3"/>
  <c r="U2987" i="3"/>
  <c r="M2988" i="3"/>
  <c r="N2988" i="3"/>
  <c r="O2988" i="3"/>
  <c r="P2988" i="3"/>
  <c r="U2988" i="3"/>
  <c r="M2989" i="3"/>
  <c r="N2989" i="3"/>
  <c r="O2989" i="3"/>
  <c r="P2989" i="3"/>
  <c r="U2989" i="3"/>
  <c r="M2990" i="3"/>
  <c r="N2990" i="3"/>
  <c r="O2990" i="3"/>
  <c r="P2990" i="3"/>
  <c r="U2990" i="3"/>
  <c r="M2991" i="3"/>
  <c r="N2991" i="3"/>
  <c r="O2991" i="3"/>
  <c r="P2991" i="3"/>
  <c r="U2991" i="3"/>
  <c r="M2992" i="3"/>
  <c r="N2992" i="3"/>
  <c r="O2992" i="3"/>
  <c r="P2992" i="3"/>
  <c r="U2992" i="3"/>
  <c r="M2993" i="3"/>
  <c r="N2993" i="3"/>
  <c r="O2993" i="3"/>
  <c r="P2993" i="3"/>
  <c r="U2993" i="3"/>
  <c r="M2994" i="3"/>
  <c r="N2994" i="3"/>
  <c r="O2994" i="3"/>
  <c r="P2994" i="3"/>
  <c r="U2994" i="3"/>
  <c r="M2995" i="3"/>
  <c r="N2995" i="3"/>
  <c r="O2995" i="3"/>
  <c r="P2995" i="3"/>
  <c r="U2995" i="3"/>
  <c r="M2996" i="3"/>
  <c r="N2996" i="3"/>
  <c r="O2996" i="3"/>
  <c r="P2996" i="3"/>
  <c r="U2996" i="3"/>
  <c r="M2997" i="3"/>
  <c r="N2997" i="3"/>
  <c r="O2997" i="3"/>
  <c r="P2997" i="3"/>
  <c r="U2997" i="3"/>
  <c r="M2998" i="3"/>
  <c r="N2998" i="3"/>
  <c r="O2998" i="3"/>
  <c r="P2998" i="3"/>
  <c r="U2998" i="3"/>
  <c r="M2999" i="3"/>
  <c r="N2999" i="3"/>
  <c r="O2999" i="3"/>
  <c r="P2999" i="3"/>
  <c r="U2999" i="3"/>
  <c r="M3000" i="3"/>
  <c r="N3000" i="3"/>
  <c r="O3000" i="3"/>
  <c r="P3000" i="3"/>
  <c r="U3000" i="3"/>
  <c r="B5" i="14" l="1"/>
  <c r="E5" i="5"/>
  <c r="H5" i="5" s="1"/>
  <c r="R3" i="9"/>
  <c r="S3" i="9"/>
  <c r="T3" i="9"/>
  <c r="U3" i="9"/>
  <c r="R4" i="9"/>
  <c r="S4" i="9"/>
  <c r="T4" i="9"/>
  <c r="U4" i="9"/>
  <c r="R5" i="9"/>
  <c r="S5" i="9"/>
  <c r="T5" i="9"/>
  <c r="U5" i="9"/>
  <c r="R6" i="9"/>
  <c r="S6" i="9"/>
  <c r="T6" i="9"/>
  <c r="U6" i="9"/>
  <c r="R7" i="9"/>
  <c r="S7" i="9"/>
  <c r="T7" i="9"/>
  <c r="U7" i="9"/>
  <c r="R8" i="9"/>
  <c r="S8" i="9"/>
  <c r="T8" i="9"/>
  <c r="U8" i="9"/>
  <c r="R9" i="9"/>
  <c r="S9" i="9"/>
  <c r="T9" i="9"/>
  <c r="U9" i="9"/>
  <c r="R10" i="9"/>
  <c r="S10" i="9"/>
  <c r="T10" i="9"/>
  <c r="U10" i="9"/>
  <c r="R11" i="9"/>
  <c r="S11" i="9"/>
  <c r="T11" i="9"/>
  <c r="U11" i="9"/>
  <c r="R12" i="9"/>
  <c r="S12" i="9"/>
  <c r="T12" i="9"/>
  <c r="U12" i="9"/>
  <c r="R13" i="9"/>
  <c r="S13" i="9"/>
  <c r="T13" i="9"/>
  <c r="U13" i="9"/>
  <c r="R14" i="9"/>
  <c r="S14" i="9"/>
  <c r="T14" i="9"/>
  <c r="U14" i="9"/>
  <c r="R15" i="9"/>
  <c r="S15" i="9"/>
  <c r="T15" i="9"/>
  <c r="U15" i="9"/>
  <c r="R16" i="9"/>
  <c r="S16" i="9"/>
  <c r="T16" i="9"/>
  <c r="U16" i="9"/>
  <c r="R17" i="9"/>
  <c r="S17" i="9"/>
  <c r="T17" i="9"/>
  <c r="U17" i="9"/>
  <c r="R18" i="9"/>
  <c r="S18" i="9"/>
  <c r="T18" i="9"/>
  <c r="U18" i="9"/>
  <c r="R19" i="9"/>
  <c r="S19" i="9"/>
  <c r="T19" i="9"/>
  <c r="U19" i="9"/>
  <c r="R20" i="9"/>
  <c r="S20" i="9"/>
  <c r="T20" i="9"/>
  <c r="U20" i="9"/>
  <c r="R21" i="9"/>
  <c r="S21" i="9"/>
  <c r="T21" i="9"/>
  <c r="U21" i="9"/>
  <c r="R22" i="9"/>
  <c r="S22" i="9"/>
  <c r="T22" i="9"/>
  <c r="U22" i="9"/>
  <c r="R23" i="9"/>
  <c r="S23" i="9"/>
  <c r="T23" i="9"/>
  <c r="U23" i="9"/>
  <c r="R24" i="9"/>
  <c r="S24" i="9"/>
  <c r="T24" i="9"/>
  <c r="U24" i="9"/>
  <c r="R25" i="9"/>
  <c r="S25" i="9"/>
  <c r="T25" i="9"/>
  <c r="U25" i="9"/>
  <c r="R26" i="9"/>
  <c r="S26" i="9"/>
  <c r="T26" i="9"/>
  <c r="U26" i="9"/>
  <c r="R27" i="9"/>
  <c r="S27" i="9"/>
  <c r="T27" i="9"/>
  <c r="U27" i="9"/>
  <c r="R28" i="9"/>
  <c r="S28" i="9"/>
  <c r="T28" i="9"/>
  <c r="U28" i="9"/>
  <c r="R29" i="9"/>
  <c r="S29" i="9"/>
  <c r="T29" i="9"/>
  <c r="U29" i="9"/>
  <c r="R30" i="9"/>
  <c r="S30" i="9"/>
  <c r="T30" i="9"/>
  <c r="U30" i="9"/>
  <c r="R31" i="9"/>
  <c r="S31" i="9"/>
  <c r="T31" i="9"/>
  <c r="U31" i="9"/>
  <c r="R32" i="9"/>
  <c r="S32" i="9"/>
  <c r="T32" i="9"/>
  <c r="U32" i="9"/>
  <c r="R33" i="9"/>
  <c r="S33" i="9"/>
  <c r="T33" i="9"/>
  <c r="U33" i="9"/>
  <c r="R34" i="9"/>
  <c r="S34" i="9"/>
  <c r="T34" i="9"/>
  <c r="U34" i="9"/>
  <c r="R35" i="9"/>
  <c r="S35" i="9"/>
  <c r="T35" i="9"/>
  <c r="U35" i="9"/>
  <c r="R36" i="9"/>
  <c r="S36" i="9"/>
  <c r="T36" i="9"/>
  <c r="U36" i="9"/>
  <c r="R37" i="9"/>
  <c r="S37" i="9"/>
  <c r="T37" i="9"/>
  <c r="U37" i="9"/>
  <c r="R38" i="9"/>
  <c r="S38" i="9"/>
  <c r="T38" i="9"/>
  <c r="U38" i="9"/>
  <c r="R39" i="9"/>
  <c r="S39" i="9"/>
  <c r="T39" i="9"/>
  <c r="U39" i="9"/>
  <c r="R40" i="9"/>
  <c r="S40" i="9"/>
  <c r="T40" i="9"/>
  <c r="U40" i="9"/>
  <c r="R41" i="9"/>
  <c r="S41" i="9"/>
  <c r="T41" i="9"/>
  <c r="U41" i="9"/>
  <c r="R42" i="9"/>
  <c r="S42" i="9"/>
  <c r="T42" i="9"/>
  <c r="U42" i="9"/>
  <c r="R43" i="9"/>
  <c r="S43" i="9"/>
  <c r="T43" i="9"/>
  <c r="U43" i="9"/>
  <c r="R44" i="9"/>
  <c r="S44" i="9"/>
  <c r="T44" i="9"/>
  <c r="U44" i="9"/>
  <c r="R45" i="9"/>
  <c r="S45" i="9"/>
  <c r="T45" i="9"/>
  <c r="U45" i="9"/>
  <c r="R46" i="9"/>
  <c r="S46" i="9"/>
  <c r="T46" i="9"/>
  <c r="U46" i="9"/>
  <c r="R47" i="9"/>
  <c r="S47" i="9"/>
  <c r="T47" i="9"/>
  <c r="U47" i="9"/>
  <c r="R48" i="9"/>
  <c r="S48" i="9"/>
  <c r="T48" i="9"/>
  <c r="U48" i="9"/>
  <c r="R49" i="9"/>
  <c r="S49" i="9"/>
  <c r="T49" i="9"/>
  <c r="U49" i="9"/>
  <c r="R50" i="9"/>
  <c r="S50" i="9"/>
  <c r="T50" i="9"/>
  <c r="U50" i="9"/>
  <c r="R51" i="9"/>
  <c r="S51" i="9"/>
  <c r="T51" i="9"/>
  <c r="U51" i="9"/>
  <c r="U2" i="9"/>
  <c r="T2" i="9"/>
  <c r="S2" i="9"/>
  <c r="R2" i="9"/>
  <c r="L3" i="9"/>
  <c r="M3" i="9"/>
  <c r="N3" i="9"/>
  <c r="O3" i="9"/>
  <c r="P3" i="9"/>
  <c r="L4" i="9"/>
  <c r="M4" i="9"/>
  <c r="N4" i="9"/>
  <c r="O4" i="9"/>
  <c r="P4" i="9"/>
  <c r="L5" i="9"/>
  <c r="M5" i="9"/>
  <c r="N5" i="9"/>
  <c r="O5" i="9"/>
  <c r="P5" i="9"/>
  <c r="L6" i="9"/>
  <c r="M6" i="9"/>
  <c r="N6" i="9"/>
  <c r="O6" i="9"/>
  <c r="P6" i="9"/>
  <c r="L7" i="9"/>
  <c r="M7" i="9"/>
  <c r="N7" i="9"/>
  <c r="O7" i="9"/>
  <c r="P7" i="9"/>
  <c r="L8" i="9"/>
  <c r="M8" i="9"/>
  <c r="N8" i="9"/>
  <c r="O8" i="9"/>
  <c r="P8" i="9"/>
  <c r="L9" i="9"/>
  <c r="M9" i="9"/>
  <c r="N9" i="9"/>
  <c r="O9" i="9"/>
  <c r="P9" i="9"/>
  <c r="L10" i="9"/>
  <c r="M10" i="9"/>
  <c r="N10" i="9"/>
  <c r="O10" i="9"/>
  <c r="P10" i="9"/>
  <c r="L11" i="9"/>
  <c r="M11" i="9"/>
  <c r="N11" i="9"/>
  <c r="O11" i="9"/>
  <c r="P11" i="9"/>
  <c r="L12" i="9"/>
  <c r="M12" i="9"/>
  <c r="N12" i="9"/>
  <c r="O12" i="9"/>
  <c r="P12" i="9"/>
  <c r="L13" i="9"/>
  <c r="M13" i="9"/>
  <c r="N13" i="9"/>
  <c r="O13" i="9"/>
  <c r="P13" i="9"/>
  <c r="L14" i="9"/>
  <c r="M14" i="9"/>
  <c r="N14" i="9"/>
  <c r="O14" i="9"/>
  <c r="P14" i="9"/>
  <c r="L15" i="9"/>
  <c r="M15" i="9"/>
  <c r="N15" i="9"/>
  <c r="O15" i="9"/>
  <c r="P15" i="9"/>
  <c r="L16" i="9"/>
  <c r="M16" i="9"/>
  <c r="N16" i="9"/>
  <c r="O16" i="9"/>
  <c r="P16" i="9"/>
  <c r="L17" i="9"/>
  <c r="M17" i="9"/>
  <c r="N17" i="9"/>
  <c r="O17" i="9"/>
  <c r="P17" i="9"/>
  <c r="L18" i="9"/>
  <c r="M18" i="9"/>
  <c r="N18" i="9"/>
  <c r="O18" i="9"/>
  <c r="P18" i="9"/>
  <c r="L19" i="9"/>
  <c r="M19" i="9"/>
  <c r="N19" i="9"/>
  <c r="O19" i="9"/>
  <c r="P19" i="9"/>
  <c r="L20" i="9"/>
  <c r="M20" i="9"/>
  <c r="N20" i="9"/>
  <c r="O20" i="9"/>
  <c r="P20" i="9"/>
  <c r="L21" i="9"/>
  <c r="M21" i="9"/>
  <c r="N21" i="9"/>
  <c r="O21" i="9"/>
  <c r="P21" i="9"/>
  <c r="L22" i="9"/>
  <c r="M22" i="9"/>
  <c r="N22" i="9"/>
  <c r="O22" i="9"/>
  <c r="P22" i="9"/>
  <c r="L23" i="9"/>
  <c r="M23" i="9"/>
  <c r="N23" i="9"/>
  <c r="O23" i="9"/>
  <c r="P23" i="9"/>
  <c r="L24" i="9"/>
  <c r="M24" i="9"/>
  <c r="N24" i="9"/>
  <c r="O24" i="9"/>
  <c r="P24" i="9"/>
  <c r="L25" i="9"/>
  <c r="M25" i="9"/>
  <c r="N25" i="9"/>
  <c r="O25" i="9"/>
  <c r="P25" i="9"/>
  <c r="L26" i="9"/>
  <c r="M26" i="9"/>
  <c r="N26" i="9"/>
  <c r="O26" i="9"/>
  <c r="P26" i="9"/>
  <c r="L27" i="9"/>
  <c r="M27" i="9"/>
  <c r="N27" i="9"/>
  <c r="O27" i="9"/>
  <c r="P27" i="9"/>
  <c r="L28" i="9"/>
  <c r="M28" i="9"/>
  <c r="N28" i="9"/>
  <c r="O28" i="9"/>
  <c r="P28" i="9"/>
  <c r="L29" i="9"/>
  <c r="M29" i="9"/>
  <c r="N29" i="9"/>
  <c r="O29" i="9"/>
  <c r="P29" i="9"/>
  <c r="L30" i="9"/>
  <c r="M30" i="9"/>
  <c r="N30" i="9"/>
  <c r="O30" i="9"/>
  <c r="P30" i="9"/>
  <c r="L31" i="9"/>
  <c r="M31" i="9"/>
  <c r="N31" i="9"/>
  <c r="O31" i="9"/>
  <c r="P31" i="9"/>
  <c r="L32" i="9"/>
  <c r="M32" i="9"/>
  <c r="N32" i="9"/>
  <c r="O32" i="9"/>
  <c r="P32" i="9"/>
  <c r="L33" i="9"/>
  <c r="M33" i="9"/>
  <c r="N33" i="9"/>
  <c r="O33" i="9"/>
  <c r="P33" i="9"/>
  <c r="L34" i="9"/>
  <c r="M34" i="9"/>
  <c r="N34" i="9"/>
  <c r="O34" i="9"/>
  <c r="P34" i="9"/>
  <c r="L35" i="9"/>
  <c r="M35" i="9"/>
  <c r="N35" i="9"/>
  <c r="O35" i="9"/>
  <c r="P35" i="9"/>
  <c r="L36" i="9"/>
  <c r="M36" i="9"/>
  <c r="N36" i="9"/>
  <c r="O36" i="9"/>
  <c r="P36" i="9"/>
  <c r="L37" i="9"/>
  <c r="M37" i="9"/>
  <c r="N37" i="9"/>
  <c r="O37" i="9"/>
  <c r="P37" i="9"/>
  <c r="L38" i="9"/>
  <c r="M38" i="9"/>
  <c r="N38" i="9"/>
  <c r="O38" i="9"/>
  <c r="P38" i="9"/>
  <c r="L39" i="9"/>
  <c r="M39" i="9"/>
  <c r="N39" i="9"/>
  <c r="O39" i="9"/>
  <c r="P39" i="9"/>
  <c r="L40" i="9"/>
  <c r="M40" i="9"/>
  <c r="N40" i="9"/>
  <c r="O40" i="9"/>
  <c r="P40" i="9"/>
  <c r="L41" i="9"/>
  <c r="M41" i="9"/>
  <c r="N41" i="9"/>
  <c r="O41" i="9"/>
  <c r="P41" i="9"/>
  <c r="L42" i="9"/>
  <c r="M42" i="9"/>
  <c r="N42" i="9"/>
  <c r="O42" i="9"/>
  <c r="P42" i="9"/>
  <c r="L43" i="9"/>
  <c r="M43" i="9"/>
  <c r="N43" i="9"/>
  <c r="O43" i="9"/>
  <c r="P43" i="9"/>
  <c r="L44" i="9"/>
  <c r="M44" i="9"/>
  <c r="N44" i="9"/>
  <c r="O44" i="9"/>
  <c r="P44" i="9"/>
  <c r="L45" i="9"/>
  <c r="M45" i="9"/>
  <c r="N45" i="9"/>
  <c r="O45" i="9"/>
  <c r="P45" i="9"/>
  <c r="L46" i="9"/>
  <c r="M46" i="9"/>
  <c r="N46" i="9"/>
  <c r="O46" i="9"/>
  <c r="P46" i="9"/>
  <c r="L47" i="9"/>
  <c r="M47" i="9"/>
  <c r="N47" i="9"/>
  <c r="O47" i="9"/>
  <c r="P47" i="9"/>
  <c r="L48" i="9"/>
  <c r="M48" i="9"/>
  <c r="N48" i="9"/>
  <c r="O48" i="9"/>
  <c r="P48" i="9"/>
  <c r="L49" i="9"/>
  <c r="M49" i="9"/>
  <c r="N49" i="9"/>
  <c r="O49" i="9"/>
  <c r="P49" i="9"/>
  <c r="L50" i="9"/>
  <c r="M50" i="9"/>
  <c r="N50" i="9"/>
  <c r="O50" i="9"/>
  <c r="P50" i="9"/>
  <c r="L51" i="9"/>
  <c r="M51" i="9"/>
  <c r="N51" i="9"/>
  <c r="O51" i="9"/>
  <c r="P51" i="9"/>
  <c r="P2" i="9"/>
  <c r="O2" i="9"/>
  <c r="N2" i="9"/>
  <c r="M2" i="9"/>
  <c r="L2" i="9"/>
  <c r="N3" i="8"/>
  <c r="N3" i="14"/>
  <c r="D5" i="5"/>
  <c r="G5" i="5" s="1"/>
  <c r="AJ3" i="15"/>
  <c r="AE3" i="15" s="1"/>
  <c r="AJ4" i="15"/>
  <c r="AJ5" i="15"/>
  <c r="AJ6" i="15"/>
  <c r="AC6" i="15" s="1"/>
  <c r="AJ7" i="15"/>
  <c r="AJ8" i="15"/>
  <c r="AJ9" i="15"/>
  <c r="AC9" i="15" s="1"/>
  <c r="AJ10" i="15"/>
  <c r="AC10" i="15" s="1"/>
  <c r="AJ11" i="15"/>
  <c r="AJ12" i="15"/>
  <c r="AJ13" i="15"/>
  <c r="D13" i="15" s="1"/>
  <c r="AJ14" i="15"/>
  <c r="AJ15" i="15"/>
  <c r="AJ16" i="15"/>
  <c r="AJ17" i="15"/>
  <c r="AJ18" i="15"/>
  <c r="D18" i="15" s="1"/>
  <c r="AJ19" i="15"/>
  <c r="AJ20" i="15"/>
  <c r="AJ21" i="15"/>
  <c r="D21" i="15" s="1"/>
  <c r="AJ22" i="15"/>
  <c r="F22" i="15" s="1"/>
  <c r="AJ23" i="15"/>
  <c r="AJ24" i="15"/>
  <c r="AJ25" i="15"/>
  <c r="C25" i="15" s="1"/>
  <c r="AJ26" i="15"/>
  <c r="G26" i="15" s="1"/>
  <c r="AJ27" i="15"/>
  <c r="AJ28" i="15"/>
  <c r="AC28" i="15" s="1"/>
  <c r="AJ29" i="15"/>
  <c r="AJ30" i="15"/>
  <c r="AJ31" i="15"/>
  <c r="AJ32" i="15"/>
  <c r="AJ33" i="15"/>
  <c r="AJ34" i="15"/>
  <c r="G34" i="15" s="1"/>
  <c r="AJ35" i="15"/>
  <c r="H35" i="15" s="1"/>
  <c r="AJ36" i="15"/>
  <c r="G36" i="15" s="1"/>
  <c r="AJ37" i="15"/>
  <c r="G37" i="15" s="1"/>
  <c r="AJ38" i="15"/>
  <c r="AJ39" i="15"/>
  <c r="AJ40" i="15"/>
  <c r="AJ41" i="15"/>
  <c r="AJ42" i="15"/>
  <c r="E42" i="15" s="1"/>
  <c r="AJ43" i="15"/>
  <c r="I43" i="15" s="1"/>
  <c r="AJ44" i="15"/>
  <c r="E44" i="15" s="1"/>
  <c r="AJ45" i="15"/>
  <c r="D45" i="15" s="1"/>
  <c r="AJ46" i="15"/>
  <c r="AJ47" i="15"/>
  <c r="AJ48" i="15"/>
  <c r="AJ49" i="15"/>
  <c r="I49" i="15" s="1"/>
  <c r="AJ50" i="15"/>
  <c r="E50" i="15" s="1"/>
  <c r="AJ51" i="15"/>
  <c r="C51" i="15" s="1"/>
  <c r="A3" i="15"/>
  <c r="B3" i="15"/>
  <c r="J3" i="15"/>
  <c r="V3" i="15"/>
  <c r="Z3" i="15"/>
  <c r="A4" i="15"/>
  <c r="B4" i="15"/>
  <c r="J4" i="15"/>
  <c r="V4" i="15"/>
  <c r="Z4" i="15"/>
  <c r="A5" i="15"/>
  <c r="B5" i="15"/>
  <c r="J5" i="15"/>
  <c r="V5" i="15"/>
  <c r="Z5" i="15"/>
  <c r="A6" i="15"/>
  <c r="B6" i="15"/>
  <c r="J6" i="15"/>
  <c r="V6" i="15"/>
  <c r="Z6" i="15"/>
  <c r="A7" i="15"/>
  <c r="B7" i="15"/>
  <c r="J7" i="15"/>
  <c r="V7" i="15"/>
  <c r="Z7" i="15"/>
  <c r="A8" i="15"/>
  <c r="B8" i="15"/>
  <c r="J8" i="15"/>
  <c r="V8" i="15"/>
  <c r="Z8" i="15"/>
  <c r="A9" i="15"/>
  <c r="B9" i="15"/>
  <c r="J9" i="15"/>
  <c r="V9" i="15"/>
  <c r="Z9" i="15"/>
  <c r="A10" i="15"/>
  <c r="B10" i="15"/>
  <c r="J10" i="15"/>
  <c r="V10" i="15"/>
  <c r="Z10" i="15"/>
  <c r="A11" i="15"/>
  <c r="B11" i="15"/>
  <c r="J11" i="15"/>
  <c r="V11" i="15"/>
  <c r="Z11" i="15"/>
  <c r="A12" i="15"/>
  <c r="B12" i="15"/>
  <c r="J12" i="15"/>
  <c r="V12" i="15"/>
  <c r="Z12" i="15"/>
  <c r="A13" i="15"/>
  <c r="B13" i="15"/>
  <c r="J13" i="15"/>
  <c r="V13" i="15"/>
  <c r="Z13" i="15"/>
  <c r="A14" i="15"/>
  <c r="B14" i="15"/>
  <c r="J14" i="15"/>
  <c r="V14" i="15"/>
  <c r="Z14" i="15"/>
  <c r="AE14" i="15"/>
  <c r="A15" i="15"/>
  <c r="B15" i="15"/>
  <c r="J15" i="15"/>
  <c r="V15" i="15"/>
  <c r="Z15" i="15"/>
  <c r="A16" i="15"/>
  <c r="B16" i="15"/>
  <c r="J16" i="15"/>
  <c r="V16" i="15"/>
  <c r="Z16" i="15"/>
  <c r="A17" i="15"/>
  <c r="B17" i="15"/>
  <c r="J17" i="15"/>
  <c r="V17" i="15"/>
  <c r="Z17" i="15"/>
  <c r="A18" i="15"/>
  <c r="B18" i="15"/>
  <c r="J18" i="15"/>
  <c r="V18" i="15"/>
  <c r="Z18" i="15"/>
  <c r="A19" i="15"/>
  <c r="B19" i="15"/>
  <c r="J19" i="15"/>
  <c r="V19" i="15"/>
  <c r="Z19" i="15"/>
  <c r="A20" i="15"/>
  <c r="B20" i="15"/>
  <c r="J20" i="15"/>
  <c r="V20" i="15"/>
  <c r="Z20" i="15"/>
  <c r="A21" i="15"/>
  <c r="B21" i="15"/>
  <c r="J21" i="15"/>
  <c r="V21" i="15"/>
  <c r="Z21" i="15"/>
  <c r="A22" i="15"/>
  <c r="AD22" i="15" s="1"/>
  <c r="B22" i="15"/>
  <c r="J22" i="15"/>
  <c r="V22" i="15"/>
  <c r="Z22" i="15"/>
  <c r="AC22" i="15"/>
  <c r="A23" i="15"/>
  <c r="B23" i="15"/>
  <c r="J23" i="15"/>
  <c r="V23" i="15"/>
  <c r="Z23" i="15"/>
  <c r="A24" i="15"/>
  <c r="B24" i="15"/>
  <c r="J24" i="15"/>
  <c r="V24" i="15"/>
  <c r="Z24" i="15"/>
  <c r="A25" i="15"/>
  <c r="B25" i="15"/>
  <c r="J25" i="15"/>
  <c r="V25" i="15"/>
  <c r="Z25" i="15"/>
  <c r="A26" i="15"/>
  <c r="B26" i="15"/>
  <c r="J26" i="15"/>
  <c r="V26" i="15"/>
  <c r="Z26" i="15"/>
  <c r="A27" i="15"/>
  <c r="B27" i="15"/>
  <c r="J27" i="15"/>
  <c r="K27" i="15"/>
  <c r="V27" i="15"/>
  <c r="Z27" i="15"/>
  <c r="A28" i="15"/>
  <c r="B28" i="15"/>
  <c r="J28" i="15"/>
  <c r="V28" i="15"/>
  <c r="Z28" i="15"/>
  <c r="A29" i="15"/>
  <c r="B29" i="15"/>
  <c r="H29" i="15"/>
  <c r="J29" i="15"/>
  <c r="V29" i="15"/>
  <c r="Z29" i="15"/>
  <c r="A30" i="15"/>
  <c r="B30" i="15"/>
  <c r="F30" i="15"/>
  <c r="H30" i="15"/>
  <c r="J30" i="15"/>
  <c r="V30" i="15"/>
  <c r="Z30" i="15"/>
  <c r="A31" i="15"/>
  <c r="B31" i="15"/>
  <c r="J31" i="15"/>
  <c r="V31" i="15"/>
  <c r="Z31" i="15"/>
  <c r="A32" i="15"/>
  <c r="B32" i="15"/>
  <c r="J32" i="15"/>
  <c r="V32" i="15"/>
  <c r="Z32" i="15"/>
  <c r="A33" i="15"/>
  <c r="B33" i="15"/>
  <c r="H33" i="15"/>
  <c r="J33" i="15"/>
  <c r="V33" i="15"/>
  <c r="Z33" i="15"/>
  <c r="A34" i="15"/>
  <c r="B34" i="15"/>
  <c r="J34" i="15"/>
  <c r="V34" i="15"/>
  <c r="Z34" i="15"/>
  <c r="A35" i="15"/>
  <c r="B35" i="15"/>
  <c r="I35" i="15"/>
  <c r="J35" i="15"/>
  <c r="V35" i="15"/>
  <c r="Z35" i="15"/>
  <c r="AC35" i="15"/>
  <c r="A36" i="15"/>
  <c r="B36" i="15"/>
  <c r="I36" i="15"/>
  <c r="J36" i="15"/>
  <c r="V36" i="15"/>
  <c r="Z36" i="15"/>
  <c r="AC36" i="15"/>
  <c r="A37" i="15"/>
  <c r="B37" i="15"/>
  <c r="H37" i="15"/>
  <c r="I37" i="15"/>
  <c r="J37" i="15"/>
  <c r="V37" i="15"/>
  <c r="Z37" i="15"/>
  <c r="AC37" i="15"/>
  <c r="A38" i="15"/>
  <c r="B38" i="15"/>
  <c r="E38" i="15"/>
  <c r="F38" i="15"/>
  <c r="G38" i="15"/>
  <c r="J38" i="15"/>
  <c r="V38" i="15"/>
  <c r="Z38" i="15"/>
  <c r="A39" i="15"/>
  <c r="B39" i="15"/>
  <c r="J39" i="15"/>
  <c r="V39" i="15"/>
  <c r="Z39" i="15"/>
  <c r="A40" i="15"/>
  <c r="B40" i="15"/>
  <c r="J40" i="15"/>
  <c r="V40" i="15"/>
  <c r="Z40" i="15"/>
  <c r="A41" i="15"/>
  <c r="B41" i="15"/>
  <c r="C41" i="15"/>
  <c r="D41" i="15"/>
  <c r="J41" i="15"/>
  <c r="V41" i="15"/>
  <c r="Z41" i="15"/>
  <c r="A42" i="15"/>
  <c r="B42" i="15"/>
  <c r="J42" i="15"/>
  <c r="V42" i="15"/>
  <c r="Z42" i="15"/>
  <c r="A43" i="15"/>
  <c r="B43" i="15"/>
  <c r="H43" i="15"/>
  <c r="J43" i="15"/>
  <c r="V43" i="15"/>
  <c r="Z43" i="15"/>
  <c r="AC43" i="15"/>
  <c r="A44" i="15"/>
  <c r="B44" i="15"/>
  <c r="G44" i="15"/>
  <c r="J44" i="15"/>
  <c r="V44" i="15"/>
  <c r="Z44" i="15"/>
  <c r="A45" i="15"/>
  <c r="S45" i="15" s="1"/>
  <c r="B45" i="15"/>
  <c r="G45" i="15"/>
  <c r="H45" i="15"/>
  <c r="J45" i="15"/>
  <c r="K45" i="15"/>
  <c r="V45" i="15"/>
  <c r="Z45" i="15"/>
  <c r="A46" i="15"/>
  <c r="B46" i="15"/>
  <c r="F46" i="15"/>
  <c r="G46" i="15"/>
  <c r="H46" i="15"/>
  <c r="I46" i="15"/>
  <c r="J46" i="15"/>
  <c r="V46" i="15"/>
  <c r="Z46" i="15"/>
  <c r="AC46" i="15"/>
  <c r="A47" i="15"/>
  <c r="B47" i="15"/>
  <c r="J47" i="15"/>
  <c r="V47" i="15"/>
  <c r="Z47" i="15"/>
  <c r="A48" i="15"/>
  <c r="B48" i="15"/>
  <c r="J48" i="15"/>
  <c r="V48" i="15"/>
  <c r="Z48" i="15"/>
  <c r="A49" i="15"/>
  <c r="B49" i="15"/>
  <c r="H49" i="15"/>
  <c r="J49" i="15"/>
  <c r="V49" i="15"/>
  <c r="Z49" i="15"/>
  <c r="AC49" i="15"/>
  <c r="A50" i="15"/>
  <c r="B50" i="15"/>
  <c r="J50" i="15"/>
  <c r="V50" i="15"/>
  <c r="Z50" i="15"/>
  <c r="A51" i="15"/>
  <c r="B51" i="15"/>
  <c r="J51" i="15"/>
  <c r="V51" i="15"/>
  <c r="Z51" i="15"/>
  <c r="J2" i="15"/>
  <c r="B2" i="15"/>
  <c r="T11" i="14"/>
  <c r="T12" i="14"/>
  <c r="T13" i="14"/>
  <c r="T14" i="14"/>
  <c r="T15" i="14"/>
  <c r="T16" i="14"/>
  <c r="T17" i="14"/>
  <c r="T18" i="14"/>
  <c r="T19" i="14"/>
  <c r="T20" i="14"/>
  <c r="T21" i="14"/>
  <c r="T22" i="14"/>
  <c r="T23" i="14"/>
  <c r="T24" i="14"/>
  <c r="T25" i="14"/>
  <c r="T26" i="14"/>
  <c r="T27" i="14"/>
  <c r="T28" i="14"/>
  <c r="T29" i="14"/>
  <c r="T30" i="14"/>
  <c r="T31" i="14"/>
  <c r="T32" i="14"/>
  <c r="T33" i="14"/>
  <c r="T34" i="14"/>
  <c r="T35" i="14"/>
  <c r="T36" i="14"/>
  <c r="T37" i="14"/>
  <c r="T38" i="14"/>
  <c r="T39" i="14"/>
  <c r="T40" i="14"/>
  <c r="T41" i="14"/>
  <c r="T42" i="14"/>
  <c r="T43" i="14"/>
  <c r="T44" i="14"/>
  <c r="T45" i="14"/>
  <c r="T46" i="14"/>
  <c r="T47" i="14"/>
  <c r="T48" i="14"/>
  <c r="T49" i="14"/>
  <c r="T50" i="14"/>
  <c r="T51" i="14"/>
  <c r="T52" i="14"/>
  <c r="T53" i="14"/>
  <c r="T54" i="14"/>
  <c r="T55" i="14"/>
  <c r="T56" i="14"/>
  <c r="T57" i="14"/>
  <c r="T58" i="14"/>
  <c r="T59" i="14"/>
  <c r="T10" i="14"/>
  <c r="F59" i="14"/>
  <c r="E59" i="14"/>
  <c r="D59" i="14"/>
  <c r="F58" i="14"/>
  <c r="E58" i="14"/>
  <c r="D58" i="14"/>
  <c r="F57" i="14"/>
  <c r="E57" i="14"/>
  <c r="D57" i="14"/>
  <c r="F56" i="14"/>
  <c r="E56" i="14"/>
  <c r="D56" i="14"/>
  <c r="F55" i="14"/>
  <c r="E55" i="14"/>
  <c r="D55" i="14"/>
  <c r="F54" i="14"/>
  <c r="E54" i="14"/>
  <c r="D54" i="14"/>
  <c r="F53" i="14"/>
  <c r="E53" i="14"/>
  <c r="D53" i="14"/>
  <c r="F52" i="14"/>
  <c r="E52" i="14"/>
  <c r="D52" i="14"/>
  <c r="F51" i="14"/>
  <c r="E51" i="14"/>
  <c r="D51" i="14"/>
  <c r="F50" i="14"/>
  <c r="E50" i="14"/>
  <c r="D50" i="14"/>
  <c r="F49" i="14"/>
  <c r="E49" i="14"/>
  <c r="D49" i="14"/>
  <c r="F48" i="14"/>
  <c r="E48" i="14"/>
  <c r="D48" i="14"/>
  <c r="F47" i="14"/>
  <c r="E47" i="14"/>
  <c r="D47" i="14"/>
  <c r="F46" i="14"/>
  <c r="E46" i="14"/>
  <c r="D46" i="14"/>
  <c r="F45" i="14"/>
  <c r="E45" i="14"/>
  <c r="D45" i="14"/>
  <c r="F44" i="14"/>
  <c r="E44" i="14"/>
  <c r="D44" i="14"/>
  <c r="F43" i="14"/>
  <c r="E43" i="14"/>
  <c r="D43" i="14"/>
  <c r="F42" i="14"/>
  <c r="E42" i="14"/>
  <c r="D42" i="14"/>
  <c r="F41" i="14"/>
  <c r="E41" i="14"/>
  <c r="D41" i="14"/>
  <c r="F40" i="14"/>
  <c r="E40" i="14"/>
  <c r="D40" i="14"/>
  <c r="F39" i="14"/>
  <c r="E39" i="14"/>
  <c r="D39" i="14"/>
  <c r="F38" i="14"/>
  <c r="E38" i="14"/>
  <c r="D38" i="14"/>
  <c r="F37" i="14"/>
  <c r="E37" i="14"/>
  <c r="D37" i="14"/>
  <c r="F36" i="14"/>
  <c r="E36" i="14"/>
  <c r="D36" i="14"/>
  <c r="F35" i="14"/>
  <c r="E35" i="14"/>
  <c r="D35" i="14"/>
  <c r="F34" i="14"/>
  <c r="E34" i="14"/>
  <c r="D34" i="14"/>
  <c r="F33" i="14"/>
  <c r="E33" i="14"/>
  <c r="D33" i="14"/>
  <c r="F32" i="14"/>
  <c r="E32" i="14"/>
  <c r="D32" i="14"/>
  <c r="F31" i="14"/>
  <c r="E31" i="14"/>
  <c r="D31" i="14"/>
  <c r="F30" i="14"/>
  <c r="E30" i="14"/>
  <c r="D30" i="14"/>
  <c r="F29" i="14"/>
  <c r="E29" i="14"/>
  <c r="D29" i="14"/>
  <c r="F28" i="14"/>
  <c r="E28" i="14"/>
  <c r="D28" i="14"/>
  <c r="F27" i="14"/>
  <c r="E27" i="14"/>
  <c r="D27" i="14"/>
  <c r="F26" i="14"/>
  <c r="E26" i="14"/>
  <c r="D26" i="14"/>
  <c r="F25" i="14"/>
  <c r="E25" i="14"/>
  <c r="D25" i="14"/>
  <c r="F24" i="14"/>
  <c r="E24" i="14"/>
  <c r="D24" i="14"/>
  <c r="F23" i="14"/>
  <c r="E23" i="14"/>
  <c r="D23" i="14"/>
  <c r="F22" i="14"/>
  <c r="E22" i="14"/>
  <c r="D22" i="14"/>
  <c r="F21" i="14"/>
  <c r="E21" i="14"/>
  <c r="D21" i="14"/>
  <c r="F20" i="14"/>
  <c r="E20" i="14"/>
  <c r="D20" i="14"/>
  <c r="F19" i="14"/>
  <c r="E19" i="14"/>
  <c r="D19" i="14"/>
  <c r="F18" i="14"/>
  <c r="E18" i="14"/>
  <c r="D18" i="14"/>
  <c r="F17" i="14"/>
  <c r="E17" i="14"/>
  <c r="D17" i="14"/>
  <c r="F16" i="14"/>
  <c r="E16" i="14"/>
  <c r="D16" i="14"/>
  <c r="F15" i="14"/>
  <c r="E15" i="14"/>
  <c r="D15" i="14"/>
  <c r="F14" i="14"/>
  <c r="E14" i="14"/>
  <c r="D14" i="14"/>
  <c r="F13" i="14"/>
  <c r="E13" i="14"/>
  <c r="D13" i="14"/>
  <c r="F12" i="14"/>
  <c r="E12" i="14"/>
  <c r="D12" i="14"/>
  <c r="F11" i="14"/>
  <c r="E11" i="14"/>
  <c r="D11" i="14"/>
  <c r="E10" i="14"/>
  <c r="D10" i="14"/>
  <c r="D48" i="15"/>
  <c r="F47" i="15"/>
  <c r="C46" i="15"/>
  <c r="F45" i="15"/>
  <c r="H44" i="15"/>
  <c r="AE43" i="15"/>
  <c r="H41" i="15"/>
  <c r="F39" i="15"/>
  <c r="AE38" i="15"/>
  <c r="D37" i="15"/>
  <c r="H36" i="15"/>
  <c r="G35" i="15"/>
  <c r="C33" i="15"/>
  <c r="C32" i="15"/>
  <c r="D31" i="15"/>
  <c r="AC30" i="15"/>
  <c r="D29" i="15"/>
  <c r="I27" i="15"/>
  <c r="E26" i="15"/>
  <c r="F24" i="15"/>
  <c r="F23" i="15"/>
  <c r="AC21" i="15"/>
  <c r="H20" i="15"/>
  <c r="F17" i="15"/>
  <c r="H16" i="15"/>
  <c r="F14" i="15"/>
  <c r="AC13" i="15"/>
  <c r="F7" i="15"/>
  <c r="D5" i="15"/>
  <c r="AJ2" i="15"/>
  <c r="Z2" i="15"/>
  <c r="V2" i="15"/>
  <c r="A2" i="15"/>
  <c r="AG59" i="14"/>
  <c r="AE59" i="14"/>
  <c r="AC59" i="14"/>
  <c r="X59" i="14"/>
  <c r="V59" i="14"/>
  <c r="AG58" i="14"/>
  <c r="AE58" i="14"/>
  <c r="AC58" i="14"/>
  <c r="X58" i="14"/>
  <c r="V58" i="14"/>
  <c r="AG57" i="14"/>
  <c r="AE57" i="14"/>
  <c r="AC57" i="14"/>
  <c r="X57" i="14"/>
  <c r="V57" i="14"/>
  <c r="AG56" i="14"/>
  <c r="AE56" i="14"/>
  <c r="AC56" i="14"/>
  <c r="X56" i="14"/>
  <c r="V56" i="14"/>
  <c r="AG55" i="14"/>
  <c r="AE55" i="14"/>
  <c r="AC55" i="14"/>
  <c r="X55" i="14"/>
  <c r="V55" i="14"/>
  <c r="AG54" i="14"/>
  <c r="AE54" i="14"/>
  <c r="AC54" i="14"/>
  <c r="X54" i="14"/>
  <c r="V54" i="14"/>
  <c r="AG53" i="14"/>
  <c r="AE53" i="14"/>
  <c r="AC53" i="14"/>
  <c r="X53" i="14"/>
  <c r="V53" i="14"/>
  <c r="AG52" i="14"/>
  <c r="AE52" i="14"/>
  <c r="AC52" i="14"/>
  <c r="X52" i="14"/>
  <c r="V52" i="14"/>
  <c r="AG51" i="14"/>
  <c r="AE51" i="14"/>
  <c r="AC51" i="14"/>
  <c r="X51" i="14"/>
  <c r="V51" i="14"/>
  <c r="AG50" i="14"/>
  <c r="AE50" i="14"/>
  <c r="AC50" i="14"/>
  <c r="X50" i="14"/>
  <c r="V50" i="14"/>
  <c r="AG49" i="14"/>
  <c r="AE49" i="14"/>
  <c r="AC49" i="14"/>
  <c r="X49" i="14"/>
  <c r="V49" i="14"/>
  <c r="AG48" i="14"/>
  <c r="AE48" i="14"/>
  <c r="AC48" i="14"/>
  <c r="X48" i="14"/>
  <c r="V48" i="14"/>
  <c r="AG47" i="14"/>
  <c r="AE47" i="14"/>
  <c r="AC47" i="14"/>
  <c r="X47" i="14"/>
  <c r="V47" i="14"/>
  <c r="AG46" i="14"/>
  <c r="AE46" i="14"/>
  <c r="AC46" i="14"/>
  <c r="X46" i="14"/>
  <c r="V46" i="14"/>
  <c r="AG45" i="14"/>
  <c r="AE45" i="14"/>
  <c r="AC45" i="14"/>
  <c r="X45" i="14"/>
  <c r="V45" i="14"/>
  <c r="AG44" i="14"/>
  <c r="AE44" i="14"/>
  <c r="AC44" i="14"/>
  <c r="X44" i="14"/>
  <c r="V44" i="14"/>
  <c r="AG43" i="14"/>
  <c r="AE43" i="14"/>
  <c r="AC43" i="14"/>
  <c r="X43" i="14"/>
  <c r="V43" i="14"/>
  <c r="AG42" i="14"/>
  <c r="AE42" i="14"/>
  <c r="AC42" i="14"/>
  <c r="X42" i="14"/>
  <c r="V42" i="14"/>
  <c r="AG41" i="14"/>
  <c r="AE41" i="14"/>
  <c r="AC41" i="14"/>
  <c r="X41" i="14"/>
  <c r="V41" i="14"/>
  <c r="AG40" i="14"/>
  <c r="AE40" i="14"/>
  <c r="AC40" i="14"/>
  <c r="X40" i="14"/>
  <c r="V40" i="14"/>
  <c r="AG39" i="14"/>
  <c r="AE39" i="14"/>
  <c r="AC39" i="14"/>
  <c r="X39" i="14"/>
  <c r="V39" i="14"/>
  <c r="AG38" i="14"/>
  <c r="AE38" i="14"/>
  <c r="AC38" i="14"/>
  <c r="X38" i="14"/>
  <c r="V38" i="14"/>
  <c r="AG37" i="14"/>
  <c r="AE37" i="14"/>
  <c r="AC37" i="14"/>
  <c r="X37" i="14"/>
  <c r="V37" i="14"/>
  <c r="AG36" i="14"/>
  <c r="AE36" i="14"/>
  <c r="AC36" i="14"/>
  <c r="X36" i="14"/>
  <c r="V36" i="14"/>
  <c r="AG35" i="14"/>
  <c r="AE35" i="14"/>
  <c r="AC35" i="14"/>
  <c r="X35" i="14"/>
  <c r="V35" i="14"/>
  <c r="AG34" i="14"/>
  <c r="AE34" i="14"/>
  <c r="AC34" i="14"/>
  <c r="X34" i="14"/>
  <c r="V34" i="14"/>
  <c r="AG33" i="14"/>
  <c r="AE33" i="14"/>
  <c r="AC33" i="14"/>
  <c r="X33" i="14"/>
  <c r="V33" i="14"/>
  <c r="AG32" i="14"/>
  <c r="AE32" i="14"/>
  <c r="AC32" i="14"/>
  <c r="X32" i="14"/>
  <c r="V32" i="14"/>
  <c r="AG31" i="14"/>
  <c r="AE31" i="14"/>
  <c r="AC31" i="14"/>
  <c r="X31" i="14"/>
  <c r="V31" i="14"/>
  <c r="AG30" i="14"/>
  <c r="AE30" i="14"/>
  <c r="AC30" i="14"/>
  <c r="X30" i="14"/>
  <c r="V30" i="14"/>
  <c r="AG29" i="14"/>
  <c r="AE29" i="14"/>
  <c r="AC29" i="14"/>
  <c r="X29" i="14"/>
  <c r="V29" i="14"/>
  <c r="AG28" i="14"/>
  <c r="AE28" i="14"/>
  <c r="AC28" i="14"/>
  <c r="X28" i="14"/>
  <c r="V28" i="14"/>
  <c r="AG27" i="14"/>
  <c r="AE27" i="14"/>
  <c r="AC27" i="14"/>
  <c r="X27" i="14"/>
  <c r="V27" i="14"/>
  <c r="AG26" i="14"/>
  <c r="AE26" i="14"/>
  <c r="AC26" i="14"/>
  <c r="X26" i="14"/>
  <c r="V26" i="14"/>
  <c r="AG25" i="14"/>
  <c r="AE25" i="14"/>
  <c r="AC25" i="14"/>
  <c r="X25" i="14"/>
  <c r="V25" i="14"/>
  <c r="AG24" i="14"/>
  <c r="AE24" i="14"/>
  <c r="AC24" i="14"/>
  <c r="X24" i="14"/>
  <c r="V24" i="14"/>
  <c r="AG23" i="14"/>
  <c r="AE23" i="14"/>
  <c r="AC23" i="14"/>
  <c r="X23" i="14"/>
  <c r="V23" i="14"/>
  <c r="AG22" i="14"/>
  <c r="AE22" i="14"/>
  <c r="AC22" i="14"/>
  <c r="X22" i="14"/>
  <c r="V22" i="14"/>
  <c r="AG21" i="14"/>
  <c r="AE21" i="14"/>
  <c r="AC21" i="14"/>
  <c r="X21" i="14"/>
  <c r="V21" i="14"/>
  <c r="AG20" i="14"/>
  <c r="AE20" i="14"/>
  <c r="AC20" i="14"/>
  <c r="X20" i="14"/>
  <c r="V20" i="14"/>
  <c r="AG19" i="14"/>
  <c r="AE19" i="14"/>
  <c r="AC19" i="14"/>
  <c r="X19" i="14"/>
  <c r="V19" i="14"/>
  <c r="AG18" i="14"/>
  <c r="AE18" i="14"/>
  <c r="AC18" i="14"/>
  <c r="X18" i="14"/>
  <c r="V18" i="14"/>
  <c r="AG17" i="14"/>
  <c r="AE17" i="14"/>
  <c r="AC17" i="14"/>
  <c r="X17" i="14"/>
  <c r="V17" i="14"/>
  <c r="AG16" i="14"/>
  <c r="AE16" i="14"/>
  <c r="AC16" i="14"/>
  <c r="X16" i="14"/>
  <c r="V16" i="14"/>
  <c r="AG15" i="14"/>
  <c r="AE15" i="14"/>
  <c r="AC15" i="14"/>
  <c r="X15" i="14"/>
  <c r="V15" i="14"/>
  <c r="AG14" i="14"/>
  <c r="AE14" i="14"/>
  <c r="AC14" i="14"/>
  <c r="X14" i="14"/>
  <c r="V14" i="14"/>
  <c r="AG13" i="14"/>
  <c r="AE13" i="14"/>
  <c r="AC13" i="14"/>
  <c r="X13" i="14"/>
  <c r="V13" i="14"/>
  <c r="AG12" i="14"/>
  <c r="AE12" i="14"/>
  <c r="AC12" i="14"/>
  <c r="X12" i="14"/>
  <c r="V12" i="14"/>
  <c r="AG11" i="14"/>
  <c r="AE11" i="14"/>
  <c r="AC11" i="14"/>
  <c r="X11" i="14"/>
  <c r="V11" i="14"/>
  <c r="AG10" i="14"/>
  <c r="AE10" i="14"/>
  <c r="AC10" i="14"/>
  <c r="X10" i="14"/>
  <c r="V10" i="14"/>
  <c r="P5" i="14"/>
  <c r="L5" i="14"/>
  <c r="P3" i="14"/>
  <c r="B3" i="14"/>
  <c r="N3" i="15" s="1"/>
  <c r="B1" i="14"/>
  <c r="A3" i="9"/>
  <c r="B3" i="9"/>
  <c r="J3" i="9"/>
  <c r="V3" i="9"/>
  <c r="Z3" i="9"/>
  <c r="AJ3" i="9"/>
  <c r="D3" i="9" s="1"/>
  <c r="A4" i="9"/>
  <c r="AD4" i="9" s="1"/>
  <c r="B4" i="9"/>
  <c r="J4" i="9"/>
  <c r="V4" i="9"/>
  <c r="Z4" i="9"/>
  <c r="AJ4" i="9"/>
  <c r="D4" i="9" s="1"/>
  <c r="A5" i="9"/>
  <c r="AD5" i="9" s="1"/>
  <c r="B5" i="9"/>
  <c r="J5" i="9"/>
  <c r="V5" i="9"/>
  <c r="Z5" i="9"/>
  <c r="AJ5" i="9"/>
  <c r="F5" i="9" s="1"/>
  <c r="A6" i="9"/>
  <c r="B6" i="9"/>
  <c r="J6" i="9"/>
  <c r="V6" i="9"/>
  <c r="Z6" i="9"/>
  <c r="AJ6" i="9"/>
  <c r="H6" i="9" s="1"/>
  <c r="A7" i="9"/>
  <c r="B7" i="9"/>
  <c r="J7" i="9"/>
  <c r="V7" i="9"/>
  <c r="Z7" i="9"/>
  <c r="AJ7" i="9"/>
  <c r="F7" i="9" s="1"/>
  <c r="A8" i="9"/>
  <c r="B8" i="9"/>
  <c r="J8" i="9"/>
  <c r="V8" i="9"/>
  <c r="Z8" i="9"/>
  <c r="AJ8" i="9"/>
  <c r="H8" i="9" s="1"/>
  <c r="A9" i="9"/>
  <c r="AD9" i="9" s="1"/>
  <c r="B9" i="9"/>
  <c r="J9" i="9"/>
  <c r="V9" i="9"/>
  <c r="Z9" i="9"/>
  <c r="AJ9" i="9"/>
  <c r="H9" i="9" s="1"/>
  <c r="A10" i="9"/>
  <c r="B10" i="9"/>
  <c r="J10" i="9"/>
  <c r="V10" i="9"/>
  <c r="Z10" i="9"/>
  <c r="AJ10" i="9"/>
  <c r="K10" i="9" s="1"/>
  <c r="A11" i="9"/>
  <c r="B11" i="9"/>
  <c r="J11" i="9"/>
  <c r="V11" i="9"/>
  <c r="Z11" i="9"/>
  <c r="AJ11" i="9"/>
  <c r="E11" i="9" s="1"/>
  <c r="A12" i="9"/>
  <c r="B12" i="9"/>
  <c r="J12" i="9"/>
  <c r="V12" i="9"/>
  <c r="Z12" i="9"/>
  <c r="AJ12" i="9"/>
  <c r="K12" i="9" s="1"/>
  <c r="A13" i="9"/>
  <c r="AD13" i="9" s="1"/>
  <c r="B13" i="9"/>
  <c r="J13" i="9"/>
  <c r="V13" i="9"/>
  <c r="Z13" i="9"/>
  <c r="AJ13" i="9"/>
  <c r="G13" i="9" s="1"/>
  <c r="A14" i="9"/>
  <c r="AD14" i="9" s="1"/>
  <c r="B14" i="9"/>
  <c r="E14" i="9"/>
  <c r="J14" i="9"/>
  <c r="V14" i="9"/>
  <c r="Z14" i="9"/>
  <c r="AJ14" i="9"/>
  <c r="I14" i="9" s="1"/>
  <c r="A15" i="9"/>
  <c r="AD15" i="9" s="1"/>
  <c r="B15" i="9"/>
  <c r="J15" i="9"/>
  <c r="V15" i="9"/>
  <c r="Z15" i="9"/>
  <c r="AJ15" i="9"/>
  <c r="G15" i="9" s="1"/>
  <c r="A16" i="9"/>
  <c r="AD16" i="9" s="1"/>
  <c r="B16" i="9"/>
  <c r="J16" i="9"/>
  <c r="V16" i="9"/>
  <c r="Z16" i="9"/>
  <c r="AJ16" i="9"/>
  <c r="H16" i="9" s="1"/>
  <c r="A17" i="9"/>
  <c r="AD17" i="9" s="1"/>
  <c r="B17" i="9"/>
  <c r="J17" i="9"/>
  <c r="V17" i="9"/>
  <c r="Z17" i="9"/>
  <c r="AJ17" i="9"/>
  <c r="AC17" i="9" s="1"/>
  <c r="A18" i="9"/>
  <c r="B18" i="9"/>
  <c r="J18" i="9"/>
  <c r="V18" i="9"/>
  <c r="Z18" i="9"/>
  <c r="AJ18" i="9"/>
  <c r="H18" i="9" s="1"/>
  <c r="A19" i="9"/>
  <c r="AD19" i="9" s="1"/>
  <c r="B19" i="9"/>
  <c r="J19" i="9"/>
  <c r="V19" i="9"/>
  <c r="Z19" i="9"/>
  <c r="AJ19" i="9"/>
  <c r="G19" i="9" s="1"/>
  <c r="A20" i="9"/>
  <c r="AD20" i="9" s="1"/>
  <c r="B20" i="9"/>
  <c r="J20" i="9"/>
  <c r="V20" i="9"/>
  <c r="Z20" i="9"/>
  <c r="AJ20" i="9"/>
  <c r="K20" i="9" s="1"/>
  <c r="A21" i="9"/>
  <c r="AD21" i="9" s="1"/>
  <c r="B21" i="9"/>
  <c r="J21" i="9"/>
  <c r="V21" i="9"/>
  <c r="Z21" i="9"/>
  <c r="AJ21" i="9"/>
  <c r="A22" i="9"/>
  <c r="AD22" i="9" s="1"/>
  <c r="B22" i="9"/>
  <c r="J22" i="9"/>
  <c r="V22" i="9"/>
  <c r="Z22" i="9"/>
  <c r="AJ22" i="9"/>
  <c r="G22" i="9" s="1"/>
  <c r="A23" i="9"/>
  <c r="B23" i="9"/>
  <c r="J23" i="9"/>
  <c r="V23" i="9"/>
  <c r="Z23" i="9"/>
  <c r="AJ23" i="9"/>
  <c r="AC23" i="9" s="1"/>
  <c r="A24" i="9"/>
  <c r="AD24" i="9" s="1"/>
  <c r="B24" i="9"/>
  <c r="J24" i="9"/>
  <c r="V24" i="9"/>
  <c r="Z24" i="9"/>
  <c r="AJ24" i="9"/>
  <c r="G24" i="9" s="1"/>
  <c r="A25" i="9"/>
  <c r="AD25" i="9" s="1"/>
  <c r="B25" i="9"/>
  <c r="J25" i="9"/>
  <c r="V25" i="9"/>
  <c r="Z25" i="9"/>
  <c r="AJ25" i="9"/>
  <c r="E25" i="9" s="1"/>
  <c r="A26" i="9"/>
  <c r="AD26" i="9" s="1"/>
  <c r="B26" i="9"/>
  <c r="J26" i="9"/>
  <c r="V26" i="9"/>
  <c r="Z26" i="9"/>
  <c r="AJ26" i="9"/>
  <c r="E26" i="9" s="1"/>
  <c r="A27" i="9"/>
  <c r="AD27" i="9" s="1"/>
  <c r="B27" i="9"/>
  <c r="J27" i="9"/>
  <c r="V27" i="9"/>
  <c r="Z27" i="9"/>
  <c r="AJ27" i="9"/>
  <c r="G27" i="9" s="1"/>
  <c r="A28" i="9"/>
  <c r="AD28" i="9" s="1"/>
  <c r="B28" i="9"/>
  <c r="J28" i="9"/>
  <c r="V28" i="9"/>
  <c r="Z28" i="9"/>
  <c r="AJ28" i="9"/>
  <c r="E28" i="9" s="1"/>
  <c r="A29" i="9"/>
  <c r="AD29" i="9" s="1"/>
  <c r="B29" i="9"/>
  <c r="J29" i="9"/>
  <c r="V29" i="9"/>
  <c r="Z29" i="9"/>
  <c r="AC29" i="9"/>
  <c r="AJ29" i="9"/>
  <c r="K29" i="9" s="1"/>
  <c r="A30" i="9"/>
  <c r="AD30" i="9" s="1"/>
  <c r="B30" i="9"/>
  <c r="J30" i="9"/>
  <c r="V30" i="9"/>
  <c r="Z30" i="9"/>
  <c r="AJ30" i="9"/>
  <c r="F30" i="9" s="1"/>
  <c r="A31" i="9"/>
  <c r="B31" i="9"/>
  <c r="J31" i="9"/>
  <c r="V31" i="9"/>
  <c r="Z31" i="9"/>
  <c r="AJ31" i="9"/>
  <c r="D31" i="9" s="1"/>
  <c r="A32" i="9"/>
  <c r="AD32" i="9" s="1"/>
  <c r="B32" i="9"/>
  <c r="J32" i="9"/>
  <c r="V32" i="9"/>
  <c r="Z32" i="9"/>
  <c r="AJ32" i="9"/>
  <c r="I32" i="9" s="1"/>
  <c r="A33" i="9"/>
  <c r="AD33" i="9" s="1"/>
  <c r="B33" i="9"/>
  <c r="J33" i="9"/>
  <c r="V33" i="9"/>
  <c r="Z33" i="9"/>
  <c r="AJ33" i="9"/>
  <c r="H33" i="9" s="1"/>
  <c r="A34" i="9"/>
  <c r="AD34" i="9" s="1"/>
  <c r="B34" i="9"/>
  <c r="J34" i="9"/>
  <c r="V34" i="9"/>
  <c r="Z34" i="9"/>
  <c r="AJ34" i="9"/>
  <c r="D34" i="9" s="1"/>
  <c r="A35" i="9"/>
  <c r="AD35" i="9" s="1"/>
  <c r="B35" i="9"/>
  <c r="J35" i="9"/>
  <c r="V35" i="9"/>
  <c r="Z35" i="9"/>
  <c r="AJ35" i="9"/>
  <c r="D35" i="9" s="1"/>
  <c r="A36" i="9"/>
  <c r="B36" i="9"/>
  <c r="J36" i="9"/>
  <c r="V36" i="9"/>
  <c r="Z36" i="9"/>
  <c r="AJ36" i="9"/>
  <c r="A37" i="9"/>
  <c r="AD37" i="9" s="1"/>
  <c r="B37" i="9"/>
  <c r="J37" i="9"/>
  <c r="V37" i="9"/>
  <c r="Z37" i="9"/>
  <c r="AJ37" i="9"/>
  <c r="K37" i="9" s="1"/>
  <c r="A38" i="9"/>
  <c r="AD38" i="9" s="1"/>
  <c r="B38" i="9"/>
  <c r="J38" i="9"/>
  <c r="V38" i="9"/>
  <c r="Z38" i="9"/>
  <c r="AJ38" i="9"/>
  <c r="E38" i="9" s="1"/>
  <c r="A39" i="9"/>
  <c r="B39" i="9"/>
  <c r="J39" i="9"/>
  <c r="V39" i="9"/>
  <c r="Z39" i="9"/>
  <c r="AJ39" i="9"/>
  <c r="D39" i="9" s="1"/>
  <c r="A40" i="9"/>
  <c r="AD40" i="9" s="1"/>
  <c r="B40" i="9"/>
  <c r="J40" i="9"/>
  <c r="V40" i="9"/>
  <c r="Z40" i="9"/>
  <c r="AJ40" i="9"/>
  <c r="D40" i="9" s="1"/>
  <c r="A41" i="9"/>
  <c r="AD41" i="9" s="1"/>
  <c r="B41" i="9"/>
  <c r="J41" i="9"/>
  <c r="V41" i="9"/>
  <c r="Z41" i="9"/>
  <c r="AJ41" i="9"/>
  <c r="H41" i="9" s="1"/>
  <c r="A42" i="9"/>
  <c r="AD42" i="9" s="1"/>
  <c r="B42" i="9"/>
  <c r="J42" i="9"/>
  <c r="V42" i="9"/>
  <c r="Z42" i="9"/>
  <c r="AJ42" i="9"/>
  <c r="C42" i="9" s="1"/>
  <c r="A43" i="9"/>
  <c r="B43" i="9"/>
  <c r="J43" i="9"/>
  <c r="V43" i="9"/>
  <c r="Z43" i="9"/>
  <c r="AJ43" i="9"/>
  <c r="C43" i="9" s="1"/>
  <c r="A44" i="9"/>
  <c r="B44" i="9"/>
  <c r="J44" i="9"/>
  <c r="V44" i="9"/>
  <c r="Z44" i="9"/>
  <c r="AJ44" i="9"/>
  <c r="I44" i="9" s="1"/>
  <c r="A45" i="9"/>
  <c r="AD45" i="9" s="1"/>
  <c r="B45" i="9"/>
  <c r="J45" i="9"/>
  <c r="V45" i="9"/>
  <c r="Z45" i="9"/>
  <c r="AJ45" i="9"/>
  <c r="E45" i="9" s="1"/>
  <c r="A46" i="9"/>
  <c r="B46" i="9"/>
  <c r="J46" i="9"/>
  <c r="V46" i="9"/>
  <c r="Z46" i="9"/>
  <c r="AJ46" i="9"/>
  <c r="E46" i="9" s="1"/>
  <c r="A47" i="9"/>
  <c r="AD47" i="9" s="1"/>
  <c r="B47" i="9"/>
  <c r="J47" i="9"/>
  <c r="V47" i="9"/>
  <c r="Z47" i="9"/>
  <c r="AJ47" i="9"/>
  <c r="K47" i="9" s="1"/>
  <c r="A48" i="9"/>
  <c r="AD48" i="9" s="1"/>
  <c r="B48" i="9"/>
  <c r="J48" i="9"/>
  <c r="V48" i="9"/>
  <c r="Z48" i="9"/>
  <c r="AJ48" i="9"/>
  <c r="I48" i="9" s="1"/>
  <c r="A49" i="9"/>
  <c r="AD49" i="9" s="1"/>
  <c r="B49" i="9"/>
  <c r="J49" i="9"/>
  <c r="V49" i="9"/>
  <c r="Z49" i="9"/>
  <c r="AJ49" i="9"/>
  <c r="D49" i="9" s="1"/>
  <c r="A50" i="9"/>
  <c r="AD50" i="9" s="1"/>
  <c r="B50" i="9"/>
  <c r="J50" i="9"/>
  <c r="V50" i="9"/>
  <c r="Z50" i="9"/>
  <c r="AJ50" i="9"/>
  <c r="AE50" i="9" s="1"/>
  <c r="A51" i="9"/>
  <c r="B51" i="9"/>
  <c r="J51" i="9"/>
  <c r="V51" i="9"/>
  <c r="Z51" i="9"/>
  <c r="AJ51" i="9"/>
  <c r="V2" i="9"/>
  <c r="Z2" i="9"/>
  <c r="J2" i="9"/>
  <c r="B2" i="9"/>
  <c r="A2" i="9"/>
  <c r="AJ2" i="9"/>
  <c r="AG11" i="8"/>
  <c r="AG12" i="8"/>
  <c r="AG13" i="8"/>
  <c r="AG14" i="8"/>
  <c r="AG15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28" i="8"/>
  <c r="AG29" i="8"/>
  <c r="AG30" i="8"/>
  <c r="AG31" i="8"/>
  <c r="AG32" i="8"/>
  <c r="AG33" i="8"/>
  <c r="AG34" i="8"/>
  <c r="AG35" i="8"/>
  <c r="AG36" i="8"/>
  <c r="AG37" i="8"/>
  <c r="AG38" i="8"/>
  <c r="AG39" i="8"/>
  <c r="AG40" i="8"/>
  <c r="AG41" i="8"/>
  <c r="AG42" i="8"/>
  <c r="AG43" i="8"/>
  <c r="AG44" i="8"/>
  <c r="AG45" i="8"/>
  <c r="AG46" i="8"/>
  <c r="AG47" i="8"/>
  <c r="AG48" i="8"/>
  <c r="AG49" i="8"/>
  <c r="AG50" i="8"/>
  <c r="AG51" i="8"/>
  <c r="AG52" i="8"/>
  <c r="AG53" i="8"/>
  <c r="AG54" i="8"/>
  <c r="AG55" i="8"/>
  <c r="AG56" i="8"/>
  <c r="AG57" i="8"/>
  <c r="AG58" i="8"/>
  <c r="AG59" i="8"/>
  <c r="AE11" i="8"/>
  <c r="AE12" i="8"/>
  <c r="AE13" i="8"/>
  <c r="AE14" i="8"/>
  <c r="AE15" i="8"/>
  <c r="AE16" i="8"/>
  <c r="AE17" i="8"/>
  <c r="AE18" i="8"/>
  <c r="AE19" i="8"/>
  <c r="AE20" i="8"/>
  <c r="AE21" i="8"/>
  <c r="AE22" i="8"/>
  <c r="AE23" i="8"/>
  <c r="AE24" i="8"/>
  <c r="AE25" i="8"/>
  <c r="AE26" i="8"/>
  <c r="AE27" i="8"/>
  <c r="AE28" i="8"/>
  <c r="AE29" i="8"/>
  <c r="AE30" i="8"/>
  <c r="AE31" i="8"/>
  <c r="AE32" i="8"/>
  <c r="AE33" i="8"/>
  <c r="AE34" i="8"/>
  <c r="AE35" i="8"/>
  <c r="AE36" i="8"/>
  <c r="AE37" i="8"/>
  <c r="AE38" i="8"/>
  <c r="AE39" i="8"/>
  <c r="AE40" i="8"/>
  <c r="AE41" i="8"/>
  <c r="AE42" i="8"/>
  <c r="AE43" i="8"/>
  <c r="AE44" i="8"/>
  <c r="AE45" i="8"/>
  <c r="AE46" i="8"/>
  <c r="AE47" i="8"/>
  <c r="AE48" i="8"/>
  <c r="AE49" i="8"/>
  <c r="AE50" i="8"/>
  <c r="AE51" i="8"/>
  <c r="AE52" i="8"/>
  <c r="AE53" i="8"/>
  <c r="AE54" i="8"/>
  <c r="AE55" i="8"/>
  <c r="AE56" i="8"/>
  <c r="AE57" i="8"/>
  <c r="AE58" i="8"/>
  <c r="AE59" i="8"/>
  <c r="AC11" i="8"/>
  <c r="AC12" i="8"/>
  <c r="AC13" i="8"/>
  <c r="AC14" i="8"/>
  <c r="AC15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28" i="8"/>
  <c r="AC29" i="8"/>
  <c r="AC30" i="8"/>
  <c r="AC31" i="8"/>
  <c r="AC32" i="8"/>
  <c r="AC33" i="8"/>
  <c r="AC34" i="8"/>
  <c r="AC35" i="8"/>
  <c r="AC36" i="8"/>
  <c r="AC37" i="8"/>
  <c r="AC38" i="8"/>
  <c r="AC39" i="8"/>
  <c r="AC40" i="8"/>
  <c r="AC41" i="8"/>
  <c r="AC42" i="8"/>
  <c r="AC43" i="8"/>
  <c r="AC44" i="8"/>
  <c r="AC45" i="8"/>
  <c r="AC46" i="8"/>
  <c r="AC47" i="8"/>
  <c r="AC48" i="8"/>
  <c r="AC49" i="8"/>
  <c r="AC50" i="8"/>
  <c r="AC51" i="8"/>
  <c r="AC52" i="8"/>
  <c r="AC53" i="8"/>
  <c r="AC54" i="8"/>
  <c r="AC55" i="8"/>
  <c r="AC56" i="8"/>
  <c r="AC57" i="8"/>
  <c r="AC58" i="8"/>
  <c r="AC59" i="8"/>
  <c r="X11" i="8"/>
  <c r="X12" i="8"/>
  <c r="X13" i="8"/>
  <c r="X14" i="8"/>
  <c r="X15" i="8"/>
  <c r="X16" i="8"/>
  <c r="X17" i="8"/>
  <c r="X18" i="8"/>
  <c r="X19" i="8"/>
  <c r="X20" i="8"/>
  <c r="X21" i="8"/>
  <c r="X22" i="8"/>
  <c r="X23" i="8"/>
  <c r="X24" i="8"/>
  <c r="X25" i="8"/>
  <c r="X26" i="8"/>
  <c r="X27" i="8"/>
  <c r="X28" i="8"/>
  <c r="X29" i="8"/>
  <c r="X30" i="8"/>
  <c r="X31" i="8"/>
  <c r="X32" i="8"/>
  <c r="X33" i="8"/>
  <c r="X34" i="8"/>
  <c r="X35" i="8"/>
  <c r="X36" i="8"/>
  <c r="X37" i="8"/>
  <c r="X38" i="8"/>
  <c r="X39" i="8"/>
  <c r="X40" i="8"/>
  <c r="X41" i="8"/>
  <c r="X42" i="8"/>
  <c r="X43" i="8"/>
  <c r="X44" i="8"/>
  <c r="X45" i="8"/>
  <c r="X46" i="8"/>
  <c r="X47" i="8"/>
  <c r="X48" i="8"/>
  <c r="X49" i="8"/>
  <c r="X50" i="8"/>
  <c r="X51" i="8"/>
  <c r="X52" i="8"/>
  <c r="X53" i="8"/>
  <c r="X54" i="8"/>
  <c r="X55" i="8"/>
  <c r="X56" i="8"/>
  <c r="X57" i="8"/>
  <c r="X58" i="8"/>
  <c r="X59" i="8"/>
  <c r="V11" i="8"/>
  <c r="V12" i="8"/>
  <c r="V13" i="8"/>
  <c r="V14" i="8"/>
  <c r="V15" i="8"/>
  <c r="V16" i="8"/>
  <c r="V17" i="8"/>
  <c r="V18" i="8"/>
  <c r="V19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40" i="8"/>
  <c r="V41" i="8"/>
  <c r="V42" i="8"/>
  <c r="V43" i="8"/>
  <c r="V44" i="8"/>
  <c r="V45" i="8"/>
  <c r="V46" i="8"/>
  <c r="V47" i="8"/>
  <c r="V48" i="8"/>
  <c r="V49" i="8"/>
  <c r="V50" i="8"/>
  <c r="V51" i="8"/>
  <c r="V52" i="8"/>
  <c r="V53" i="8"/>
  <c r="V54" i="8"/>
  <c r="V55" i="8"/>
  <c r="V56" i="8"/>
  <c r="V57" i="8"/>
  <c r="V58" i="8"/>
  <c r="V59" i="8"/>
  <c r="T11" i="8"/>
  <c r="T12" i="8"/>
  <c r="T13" i="8"/>
  <c r="T14" i="8"/>
  <c r="T15" i="8"/>
  <c r="T16" i="8"/>
  <c r="T17" i="8"/>
  <c r="T18" i="8"/>
  <c r="T19" i="8"/>
  <c r="T20" i="8"/>
  <c r="T21" i="8"/>
  <c r="T22" i="8"/>
  <c r="T23" i="8"/>
  <c r="T24" i="8"/>
  <c r="T25" i="8"/>
  <c r="T26" i="8"/>
  <c r="T27" i="8"/>
  <c r="T28" i="8"/>
  <c r="T29" i="8"/>
  <c r="T30" i="8"/>
  <c r="T31" i="8"/>
  <c r="T32" i="8"/>
  <c r="T33" i="8"/>
  <c r="T34" i="8"/>
  <c r="T35" i="8"/>
  <c r="T36" i="8"/>
  <c r="T37" i="8"/>
  <c r="T38" i="8"/>
  <c r="T39" i="8"/>
  <c r="T40" i="8"/>
  <c r="T41" i="8"/>
  <c r="T42" i="8"/>
  <c r="T43" i="8"/>
  <c r="T44" i="8"/>
  <c r="T45" i="8"/>
  <c r="T46" i="8"/>
  <c r="T47" i="8"/>
  <c r="T48" i="8"/>
  <c r="T49" i="8"/>
  <c r="T50" i="8"/>
  <c r="T51" i="8"/>
  <c r="T52" i="8"/>
  <c r="T53" i="8"/>
  <c r="T54" i="8"/>
  <c r="T55" i="8"/>
  <c r="T56" i="8"/>
  <c r="T57" i="8"/>
  <c r="T58" i="8"/>
  <c r="T59" i="8"/>
  <c r="D11" i="8"/>
  <c r="E11" i="8"/>
  <c r="D12" i="8"/>
  <c r="E12" i="8"/>
  <c r="F12" i="8"/>
  <c r="D13" i="8"/>
  <c r="E13" i="8"/>
  <c r="F13" i="8"/>
  <c r="D14" i="8"/>
  <c r="E14" i="8"/>
  <c r="F14" i="8"/>
  <c r="D15" i="8"/>
  <c r="E15" i="8"/>
  <c r="F15" i="8"/>
  <c r="D16" i="8"/>
  <c r="E16" i="8"/>
  <c r="F16" i="8"/>
  <c r="D17" i="8"/>
  <c r="E17" i="8"/>
  <c r="F17" i="8"/>
  <c r="D18" i="8"/>
  <c r="E18" i="8"/>
  <c r="F18" i="8"/>
  <c r="D19" i="8"/>
  <c r="E19" i="8"/>
  <c r="F19" i="8"/>
  <c r="D20" i="8"/>
  <c r="E20" i="8"/>
  <c r="F20" i="8"/>
  <c r="D21" i="8"/>
  <c r="E21" i="8"/>
  <c r="F21" i="8"/>
  <c r="D22" i="8"/>
  <c r="E22" i="8"/>
  <c r="F22" i="8"/>
  <c r="D23" i="8"/>
  <c r="E23" i="8"/>
  <c r="F23" i="8"/>
  <c r="D24" i="8"/>
  <c r="E24" i="8"/>
  <c r="F24" i="8"/>
  <c r="D25" i="8"/>
  <c r="E25" i="8"/>
  <c r="F25" i="8"/>
  <c r="D26" i="8"/>
  <c r="E26" i="8"/>
  <c r="F26" i="8"/>
  <c r="D27" i="8"/>
  <c r="E27" i="8"/>
  <c r="F27" i="8"/>
  <c r="D28" i="8"/>
  <c r="E28" i="8"/>
  <c r="F28" i="8"/>
  <c r="D29" i="8"/>
  <c r="E29" i="8"/>
  <c r="F29" i="8"/>
  <c r="D30" i="8"/>
  <c r="E30" i="8"/>
  <c r="F30" i="8"/>
  <c r="D31" i="8"/>
  <c r="E31" i="8"/>
  <c r="F31" i="8"/>
  <c r="D32" i="8"/>
  <c r="E32" i="8"/>
  <c r="F32" i="8"/>
  <c r="D33" i="8"/>
  <c r="E33" i="8"/>
  <c r="F33" i="8"/>
  <c r="D34" i="8"/>
  <c r="E34" i="8"/>
  <c r="F34" i="8"/>
  <c r="D35" i="8"/>
  <c r="E35" i="8"/>
  <c r="F35" i="8"/>
  <c r="D36" i="8"/>
  <c r="E36" i="8"/>
  <c r="F36" i="8"/>
  <c r="D37" i="8"/>
  <c r="E37" i="8"/>
  <c r="F37" i="8"/>
  <c r="D38" i="8"/>
  <c r="E38" i="8"/>
  <c r="F38" i="8"/>
  <c r="D39" i="8"/>
  <c r="E39" i="8"/>
  <c r="F39" i="8"/>
  <c r="D40" i="8"/>
  <c r="E40" i="8"/>
  <c r="F40" i="8"/>
  <c r="D41" i="8"/>
  <c r="E41" i="8"/>
  <c r="F41" i="8"/>
  <c r="D42" i="8"/>
  <c r="E42" i="8"/>
  <c r="F42" i="8"/>
  <c r="D43" i="8"/>
  <c r="E43" i="8"/>
  <c r="F43" i="8"/>
  <c r="D44" i="8"/>
  <c r="E44" i="8"/>
  <c r="F44" i="8"/>
  <c r="D45" i="8"/>
  <c r="E45" i="8"/>
  <c r="F45" i="8"/>
  <c r="D46" i="8"/>
  <c r="E46" i="8"/>
  <c r="F46" i="8"/>
  <c r="D47" i="8"/>
  <c r="E47" i="8"/>
  <c r="F47" i="8"/>
  <c r="D48" i="8"/>
  <c r="E48" i="8"/>
  <c r="F48" i="8"/>
  <c r="D49" i="8"/>
  <c r="E49" i="8"/>
  <c r="F49" i="8"/>
  <c r="D50" i="8"/>
  <c r="E50" i="8"/>
  <c r="F50" i="8"/>
  <c r="D51" i="8"/>
  <c r="E51" i="8"/>
  <c r="F51" i="8"/>
  <c r="D52" i="8"/>
  <c r="E52" i="8"/>
  <c r="F52" i="8"/>
  <c r="D53" i="8"/>
  <c r="E53" i="8"/>
  <c r="F53" i="8"/>
  <c r="D54" i="8"/>
  <c r="E54" i="8"/>
  <c r="F54" i="8"/>
  <c r="D55" i="8"/>
  <c r="E55" i="8"/>
  <c r="F55" i="8"/>
  <c r="D56" i="8"/>
  <c r="E56" i="8"/>
  <c r="F56" i="8"/>
  <c r="D57" i="8"/>
  <c r="E57" i="8"/>
  <c r="F57" i="8"/>
  <c r="D58" i="8"/>
  <c r="E58" i="8"/>
  <c r="F58" i="8"/>
  <c r="D59" i="8"/>
  <c r="E59" i="8"/>
  <c r="AE10" i="8"/>
  <c r="AG10" i="8"/>
  <c r="AC10" i="8"/>
  <c r="X10" i="8"/>
  <c r="V10" i="8"/>
  <c r="B3" i="1"/>
  <c r="B2" i="1"/>
  <c r="P5" i="8"/>
  <c r="P3" i="8"/>
  <c r="L5" i="8"/>
  <c r="B5" i="8"/>
  <c r="B3" i="8"/>
  <c r="E45" i="15" l="1"/>
  <c r="F44" i="15"/>
  <c r="G43" i="15"/>
  <c r="E37" i="15"/>
  <c r="C49" i="15"/>
  <c r="AE45" i="15"/>
  <c r="C45" i="15"/>
  <c r="AE37" i="15"/>
  <c r="AC37" i="9"/>
  <c r="G23" i="9"/>
  <c r="H13" i="9"/>
  <c r="D13" i="9"/>
  <c r="G25" i="9"/>
  <c r="G20" i="9"/>
  <c r="E15" i="9"/>
  <c r="H43" i="9"/>
  <c r="D20" i="9"/>
  <c r="AD3" i="9"/>
  <c r="AD2" i="9"/>
  <c r="D5" i="9"/>
  <c r="D6" i="15"/>
  <c r="X8" i="15"/>
  <c r="AC51" i="15"/>
  <c r="K51" i="15"/>
  <c r="AD51" i="15"/>
  <c r="D51" i="15"/>
  <c r="I51" i="15"/>
  <c r="H51" i="15"/>
  <c r="AE51" i="15"/>
  <c r="D9" i="15"/>
  <c r="S3" i="15"/>
  <c r="AD12" i="9"/>
  <c r="AD11" i="9"/>
  <c r="AD8" i="9"/>
  <c r="AD7" i="9"/>
  <c r="L44" i="15"/>
  <c r="AD44" i="15"/>
  <c r="M32" i="15"/>
  <c r="AD32" i="15"/>
  <c r="O10" i="15"/>
  <c r="AD10" i="15"/>
  <c r="AA44" i="15"/>
  <c r="L40" i="15"/>
  <c r="AD40" i="15"/>
  <c r="O13" i="15"/>
  <c r="AD13" i="15"/>
  <c r="T7" i="15"/>
  <c r="AD7" i="15"/>
  <c r="T45" i="15"/>
  <c r="AD45" i="15"/>
  <c r="U37" i="15"/>
  <c r="AD37" i="15"/>
  <c r="L36" i="15"/>
  <c r="AD36" i="15"/>
  <c r="T19" i="15"/>
  <c r="AD19" i="15"/>
  <c r="U16" i="15"/>
  <c r="AD16" i="15"/>
  <c r="T47" i="15"/>
  <c r="AD47" i="15"/>
  <c r="X29" i="15"/>
  <c r="AD29" i="15"/>
  <c r="R26" i="15"/>
  <c r="AD26" i="15"/>
  <c r="N23" i="15"/>
  <c r="AD23" i="15"/>
  <c r="M4" i="15"/>
  <c r="AD4" i="15"/>
  <c r="T49" i="15"/>
  <c r="AD49" i="15"/>
  <c r="T33" i="15"/>
  <c r="AD33" i="15"/>
  <c r="U20" i="15"/>
  <c r="AD20" i="15"/>
  <c r="P17" i="15"/>
  <c r="AD17" i="15"/>
  <c r="O14" i="15"/>
  <c r="AD14" i="15"/>
  <c r="T11" i="15"/>
  <c r="AD11" i="15"/>
  <c r="L50" i="15"/>
  <c r="AD50" i="15"/>
  <c r="T43" i="15"/>
  <c r="AD43" i="15"/>
  <c r="T35" i="15"/>
  <c r="AD35" i="15"/>
  <c r="T25" i="15"/>
  <c r="AD25" i="15"/>
  <c r="O6" i="15"/>
  <c r="AD6" i="15"/>
  <c r="L46" i="15"/>
  <c r="AD46" i="15"/>
  <c r="U41" i="15"/>
  <c r="AD41" i="15"/>
  <c r="R30" i="15"/>
  <c r="AD30" i="15"/>
  <c r="M8" i="15"/>
  <c r="AD8" i="15"/>
  <c r="L48" i="15"/>
  <c r="AD48" i="15"/>
  <c r="L42" i="15"/>
  <c r="AD42" i="15"/>
  <c r="AB34" i="15"/>
  <c r="AD34" i="15"/>
  <c r="T31" i="15"/>
  <c r="AD31" i="15"/>
  <c r="S27" i="15"/>
  <c r="AD27" i="15"/>
  <c r="U24" i="15"/>
  <c r="AD24" i="15"/>
  <c r="M18" i="15"/>
  <c r="AD18" i="15"/>
  <c r="T15" i="15"/>
  <c r="AD15" i="15"/>
  <c r="T6" i="15"/>
  <c r="O5" i="15"/>
  <c r="AD5" i="15"/>
  <c r="T39" i="15"/>
  <c r="AD39" i="15"/>
  <c r="L38" i="15"/>
  <c r="AD38" i="15"/>
  <c r="P21" i="15"/>
  <c r="AD21" i="15"/>
  <c r="M12" i="15"/>
  <c r="AD12" i="15"/>
  <c r="O9" i="15"/>
  <c r="AD9" i="15"/>
  <c r="M28" i="15"/>
  <c r="AD28" i="15"/>
  <c r="X17" i="15"/>
  <c r="T3" i="15"/>
  <c r="AD51" i="9"/>
  <c r="AA43" i="9"/>
  <c r="AD43" i="9"/>
  <c r="X39" i="9"/>
  <c r="AD39" i="9"/>
  <c r="X10" i="9"/>
  <c r="AD10" i="9"/>
  <c r="AD6" i="9"/>
  <c r="Y44" i="9"/>
  <c r="AD44" i="9"/>
  <c r="X31" i="9"/>
  <c r="AD31" i="9"/>
  <c r="AB36" i="9"/>
  <c r="AD36" i="9"/>
  <c r="AA23" i="9"/>
  <c r="AD23" i="9"/>
  <c r="Y18" i="9"/>
  <c r="AD18" i="9"/>
  <c r="X46" i="9"/>
  <c r="AD46" i="9"/>
  <c r="R17" i="15"/>
  <c r="U4" i="15"/>
  <c r="S25" i="15"/>
  <c r="P4" i="15"/>
  <c r="T38" i="15"/>
  <c r="L4" i="15"/>
  <c r="R44" i="15"/>
  <c r="AA20" i="15"/>
  <c r="AB25" i="15"/>
  <c r="H10" i="9"/>
  <c r="U18" i="15"/>
  <c r="S17" i="15"/>
  <c r="T16" i="15"/>
  <c r="T12" i="15"/>
  <c r="U6" i="15"/>
  <c r="U5" i="15"/>
  <c r="T8" i="15"/>
  <c r="N30" i="15"/>
  <c r="X48" i="15"/>
  <c r="T36" i="15"/>
  <c r="N17" i="15"/>
  <c r="S8" i="15"/>
  <c r="N6" i="15"/>
  <c r="U34" i="15"/>
  <c r="N8" i="15"/>
  <c r="AA17" i="15"/>
  <c r="L8" i="15"/>
  <c r="AB8" i="15"/>
  <c r="AA21" i="15"/>
  <c r="U48" i="15"/>
  <c r="X40" i="15"/>
  <c r="X21" i="15"/>
  <c r="AB17" i="15"/>
  <c r="L17" i="15"/>
  <c r="N13" i="15"/>
  <c r="Y8" i="15"/>
  <c r="AA4" i="15"/>
  <c r="S41" i="15"/>
  <c r="W23" i="15"/>
  <c r="U22" i="15"/>
  <c r="S36" i="15"/>
  <c r="T30" i="15"/>
  <c r="T21" i="15"/>
  <c r="W6" i="15"/>
  <c r="Y4" i="15"/>
  <c r="P30" i="15"/>
  <c r="AB26" i="15"/>
  <c r="X25" i="15"/>
  <c r="Y24" i="15"/>
  <c r="R10" i="15"/>
  <c r="U8" i="15"/>
  <c r="G2" i="15"/>
  <c r="AB47" i="15"/>
  <c r="X30" i="15"/>
  <c r="U25" i="15"/>
  <c r="R22" i="15"/>
  <c r="U12" i="15"/>
  <c r="R6" i="15"/>
  <c r="O4" i="15"/>
  <c r="P50" i="15"/>
  <c r="Y38" i="15"/>
  <c r="P24" i="15"/>
  <c r="S9" i="15"/>
  <c r="AB37" i="15"/>
  <c r="T48" i="15"/>
  <c r="AB45" i="15"/>
  <c r="L21" i="15"/>
  <c r="T20" i="15"/>
  <c r="R18" i="15"/>
  <c r="R14" i="15"/>
  <c r="S13" i="15"/>
  <c r="AB12" i="15"/>
  <c r="S12" i="15"/>
  <c r="N10" i="15"/>
  <c r="R9" i="15"/>
  <c r="AA8" i="15"/>
  <c r="R8" i="15"/>
  <c r="W7" i="15"/>
  <c r="AB6" i="15"/>
  <c r="M6" i="15"/>
  <c r="X4" i="15"/>
  <c r="M48" i="15"/>
  <c r="S47" i="15"/>
  <c r="P44" i="15"/>
  <c r="Y40" i="15"/>
  <c r="U38" i="15"/>
  <c r="AB33" i="15"/>
  <c r="S31" i="15"/>
  <c r="T28" i="15"/>
  <c r="S20" i="15"/>
  <c r="N18" i="15"/>
  <c r="U15" i="15"/>
  <c r="N14" i="15"/>
  <c r="R13" i="15"/>
  <c r="AA12" i="15"/>
  <c r="R12" i="15"/>
  <c r="N9" i="15"/>
  <c r="O8" i="15"/>
  <c r="L6" i="15"/>
  <c r="T32" i="15"/>
  <c r="P20" i="15"/>
  <c r="O12" i="15"/>
  <c r="R7" i="15"/>
  <c r="U45" i="15"/>
  <c r="P38" i="15"/>
  <c r="X12" i="15"/>
  <c r="N12" i="15"/>
  <c r="T4" i="15"/>
  <c r="U40" i="15"/>
  <c r="O38" i="15"/>
  <c r="AB20" i="15"/>
  <c r="W12" i="15"/>
  <c r="L12" i="15"/>
  <c r="AB4" i="15"/>
  <c r="S4" i="15"/>
  <c r="W8" i="15"/>
  <c r="W34" i="15"/>
  <c r="W14" i="15"/>
  <c r="W10" i="15"/>
  <c r="Y3" i="15"/>
  <c r="W17" i="15"/>
  <c r="W3" i="15"/>
  <c r="T51" i="15"/>
  <c r="Y5" i="9"/>
  <c r="AA10" i="9"/>
  <c r="AA5" i="9"/>
  <c r="C37" i="9"/>
  <c r="AE33" i="9"/>
  <c r="Y31" i="9"/>
  <c r="G26" i="9"/>
  <c r="AB42" i="9"/>
  <c r="AC14" i="9"/>
  <c r="AB37" i="9"/>
  <c r="K32" i="9"/>
  <c r="X30" i="9"/>
  <c r="AA29" i="9"/>
  <c r="AB44" i="9"/>
  <c r="AE27" i="9"/>
  <c r="I25" i="9"/>
  <c r="AE5" i="9"/>
  <c r="K43" i="9"/>
  <c r="Y42" i="9"/>
  <c r="I31" i="9"/>
  <c r="X28" i="9"/>
  <c r="AB27" i="9"/>
  <c r="AA25" i="9"/>
  <c r="I20" i="9"/>
  <c r="X42" i="9"/>
  <c r="E31" i="9"/>
  <c r="AB5" i="9"/>
  <c r="E30" i="9"/>
  <c r="D26" i="9"/>
  <c r="C13" i="9"/>
  <c r="C12" i="9"/>
  <c r="AE8" i="9"/>
  <c r="AE9" i="9"/>
  <c r="G40" i="9"/>
  <c r="K39" i="9"/>
  <c r="F25" i="9"/>
  <c r="I42" i="9"/>
  <c r="AA38" i="9"/>
  <c r="D37" i="9"/>
  <c r="H34" i="9"/>
  <c r="C32" i="9"/>
  <c r="F20" i="9"/>
  <c r="AE13" i="9"/>
  <c r="AB7" i="9"/>
  <c r="AC4" i="9"/>
  <c r="K48" i="9"/>
  <c r="H42" i="9"/>
  <c r="I39" i="9"/>
  <c r="H29" i="9"/>
  <c r="AE20" i="9"/>
  <c r="E20" i="9"/>
  <c r="H19" i="9"/>
  <c r="X17" i="9"/>
  <c r="AE14" i="9"/>
  <c r="K14" i="9"/>
  <c r="AA7" i="9"/>
  <c r="H5" i="9"/>
  <c r="AC49" i="9"/>
  <c r="F19" i="9"/>
  <c r="I9" i="9"/>
  <c r="I4" i="9"/>
  <c r="D30" i="9"/>
  <c r="H50" i="9"/>
  <c r="E49" i="9"/>
  <c r="G39" i="9"/>
  <c r="X21" i="9"/>
  <c r="AE40" i="9"/>
  <c r="AC39" i="9"/>
  <c r="F39" i="9"/>
  <c r="K30" i="9"/>
  <c r="H27" i="9"/>
  <c r="AE25" i="9"/>
  <c r="D19" i="9"/>
  <c r="I18" i="9"/>
  <c r="I16" i="9"/>
  <c r="AB14" i="9"/>
  <c r="G14" i="9"/>
  <c r="K13" i="9"/>
  <c r="G9" i="9"/>
  <c r="I8" i="9"/>
  <c r="Y7" i="9"/>
  <c r="G4" i="9"/>
  <c r="C39" i="9"/>
  <c r="Y34" i="9"/>
  <c r="E27" i="9"/>
  <c r="AC25" i="9"/>
  <c r="C18" i="9"/>
  <c r="I17" i="9"/>
  <c r="F15" i="9"/>
  <c r="G8" i="9"/>
  <c r="U11" i="15"/>
  <c r="R46" i="15"/>
  <c r="U44" i="15"/>
  <c r="P40" i="15"/>
  <c r="R34" i="15"/>
  <c r="S32" i="15"/>
  <c r="U29" i="15"/>
  <c r="S28" i="15"/>
  <c r="M24" i="15"/>
  <c r="S21" i="15"/>
  <c r="L18" i="15"/>
  <c r="S15" i="15"/>
  <c r="M14" i="15"/>
  <c r="Y13" i="15"/>
  <c r="M13" i="15"/>
  <c r="S11" i="15"/>
  <c r="AE10" i="15"/>
  <c r="M10" i="15"/>
  <c r="Y9" i="15"/>
  <c r="M9" i="15"/>
  <c r="P7" i="15"/>
  <c r="AA6" i="15"/>
  <c r="S6" i="15"/>
  <c r="S5" i="15"/>
  <c r="R3" i="15"/>
  <c r="O50" i="15"/>
  <c r="Y50" i="15"/>
  <c r="N50" i="15"/>
  <c r="AB49" i="15"/>
  <c r="T44" i="15"/>
  <c r="W42" i="15"/>
  <c r="O40" i="15"/>
  <c r="S39" i="15"/>
  <c r="X38" i="15"/>
  <c r="N38" i="15"/>
  <c r="P34" i="15"/>
  <c r="AB32" i="15"/>
  <c r="R32" i="15"/>
  <c r="T29" i="15"/>
  <c r="AB28" i="15"/>
  <c r="R28" i="15"/>
  <c r="Y26" i="15"/>
  <c r="T23" i="15"/>
  <c r="R21" i="15"/>
  <c r="Y18" i="15"/>
  <c r="R15" i="15"/>
  <c r="U14" i="15"/>
  <c r="L14" i="15"/>
  <c r="W13" i="15"/>
  <c r="L13" i="15"/>
  <c r="R11" i="15"/>
  <c r="U10" i="15"/>
  <c r="L10" i="15"/>
  <c r="W9" i="15"/>
  <c r="L9" i="15"/>
  <c r="AA7" i="15"/>
  <c r="N7" i="15"/>
  <c r="R5" i="15"/>
  <c r="P3" i="15"/>
  <c r="X50" i="15"/>
  <c r="M50" i="15"/>
  <c r="AC45" i="15"/>
  <c r="I45" i="15"/>
  <c r="AB44" i="15"/>
  <c r="S44" i="15"/>
  <c r="M40" i="15"/>
  <c r="W38" i="15"/>
  <c r="M38" i="15"/>
  <c r="F37" i="15"/>
  <c r="U36" i="15"/>
  <c r="O34" i="15"/>
  <c r="U33" i="15"/>
  <c r="AA32" i="15"/>
  <c r="P32" i="15"/>
  <c r="S29" i="15"/>
  <c r="AA28" i="15"/>
  <c r="P28" i="15"/>
  <c r="W26" i="15"/>
  <c r="S23" i="15"/>
  <c r="AB21" i="15"/>
  <c r="N21" i="15"/>
  <c r="W18" i="15"/>
  <c r="T17" i="15"/>
  <c r="AA15" i="15"/>
  <c r="P15" i="15"/>
  <c r="AB14" i="15"/>
  <c r="T14" i="15"/>
  <c r="Y12" i="15"/>
  <c r="P12" i="15"/>
  <c r="AA11" i="15"/>
  <c r="P11" i="15"/>
  <c r="AB10" i="15"/>
  <c r="T10" i="15"/>
  <c r="P8" i="15"/>
  <c r="Y6" i="15"/>
  <c r="P6" i="15"/>
  <c r="N5" i="15"/>
  <c r="R4" i="15"/>
  <c r="AA3" i="15"/>
  <c r="T46" i="15"/>
  <c r="W50" i="15"/>
  <c r="U42" i="15"/>
  <c r="S33" i="15"/>
  <c r="O32" i="15"/>
  <c r="N29" i="15"/>
  <c r="O28" i="15"/>
  <c r="R23" i="15"/>
  <c r="N15" i="15"/>
  <c r="AA14" i="15"/>
  <c r="S14" i="15"/>
  <c r="U13" i="15"/>
  <c r="N11" i="15"/>
  <c r="AA10" i="15"/>
  <c r="S10" i="15"/>
  <c r="U9" i="15"/>
  <c r="Y7" i="15"/>
  <c r="X6" i="15"/>
  <c r="AA5" i="15"/>
  <c r="M5" i="15"/>
  <c r="F50" i="15"/>
  <c r="AB46" i="15"/>
  <c r="M42" i="15"/>
  <c r="Y32" i="15"/>
  <c r="L32" i="15"/>
  <c r="AB29" i="15"/>
  <c r="Y28" i="15"/>
  <c r="L28" i="15"/>
  <c r="AB23" i="15"/>
  <c r="P23" i="15"/>
  <c r="Y15" i="15"/>
  <c r="L15" i="15"/>
  <c r="Y11" i="15"/>
  <c r="L11" i="15"/>
  <c r="L5" i="15"/>
  <c r="U50" i="15"/>
  <c r="D50" i="15"/>
  <c r="Y44" i="15"/>
  <c r="O44" i="15"/>
  <c r="AA23" i="15"/>
  <c r="W15" i="15"/>
  <c r="Y14" i="15"/>
  <c r="P14" i="15"/>
  <c r="W11" i="15"/>
  <c r="Y10" i="15"/>
  <c r="P10" i="15"/>
  <c r="W5" i="15"/>
  <c r="C34" i="15"/>
  <c r="AE50" i="15"/>
  <c r="T50" i="15"/>
  <c r="X44" i="15"/>
  <c r="M44" i="15"/>
  <c r="AB39" i="15"/>
  <c r="AB38" i="15"/>
  <c r="R38" i="15"/>
  <c r="U32" i="15"/>
  <c r="U28" i="15"/>
  <c r="T24" i="15"/>
  <c r="P18" i="15"/>
  <c r="X14" i="15"/>
  <c r="AA13" i="15"/>
  <c r="P13" i="15"/>
  <c r="X10" i="15"/>
  <c r="AA9" i="15"/>
  <c r="P9" i="15"/>
  <c r="S7" i="15"/>
  <c r="K42" i="15"/>
  <c r="D28" i="15"/>
  <c r="AE42" i="15"/>
  <c r="AE34" i="15"/>
  <c r="I26" i="15"/>
  <c r="C42" i="15"/>
  <c r="G50" i="15"/>
  <c r="H34" i="15"/>
  <c r="C8" i="15"/>
  <c r="K8" i="15"/>
  <c r="D8" i="15"/>
  <c r="AC8" i="15"/>
  <c r="E8" i="15"/>
  <c r="F8" i="15"/>
  <c r="AE8" i="15"/>
  <c r="G8" i="15"/>
  <c r="I8" i="15"/>
  <c r="D40" i="15"/>
  <c r="AE40" i="15"/>
  <c r="AE48" i="15"/>
  <c r="K48" i="15"/>
  <c r="C48" i="15"/>
  <c r="E47" i="15"/>
  <c r="H32" i="15"/>
  <c r="AB43" i="15"/>
  <c r="AC32" i="15"/>
  <c r="F32" i="15"/>
  <c r="H2" i="15"/>
  <c r="K50" i="15"/>
  <c r="C50" i="15"/>
  <c r="F49" i="15"/>
  <c r="AC48" i="15"/>
  <c r="I48" i="15"/>
  <c r="K47" i="15"/>
  <c r="C47" i="15"/>
  <c r="Y46" i="15"/>
  <c r="O46" i="15"/>
  <c r="D44" i="15"/>
  <c r="F43" i="15"/>
  <c r="AC42" i="15"/>
  <c r="T42" i="15"/>
  <c r="I42" i="15"/>
  <c r="AE41" i="15"/>
  <c r="T41" i="15"/>
  <c r="AB41" i="15"/>
  <c r="K40" i="15"/>
  <c r="C39" i="15"/>
  <c r="D38" i="15"/>
  <c r="AB36" i="15"/>
  <c r="P36" i="15"/>
  <c r="F36" i="15"/>
  <c r="AB35" i="15"/>
  <c r="E34" i="15"/>
  <c r="F33" i="15"/>
  <c r="D32" i="15"/>
  <c r="D30" i="15"/>
  <c r="F29" i="15"/>
  <c r="H23" i="15"/>
  <c r="H7" i="15"/>
  <c r="F6" i="15"/>
  <c r="AC31" i="15"/>
  <c r="E9" i="15"/>
  <c r="F9" i="15"/>
  <c r="AE9" i="15"/>
  <c r="G9" i="15"/>
  <c r="H9" i="15"/>
  <c r="I9" i="15"/>
  <c r="C9" i="15"/>
  <c r="K9" i="15"/>
  <c r="I17" i="15"/>
  <c r="AC17" i="15"/>
  <c r="C17" i="15"/>
  <c r="K17" i="15"/>
  <c r="D17" i="15"/>
  <c r="AE17" i="15"/>
  <c r="E17" i="15"/>
  <c r="G17" i="15"/>
  <c r="F25" i="15"/>
  <c r="AE25" i="15"/>
  <c r="H25" i="15"/>
  <c r="I25" i="15"/>
  <c r="D25" i="15"/>
  <c r="AC25" i="15"/>
  <c r="G33" i="15"/>
  <c r="I3" i="15"/>
  <c r="C3" i="15"/>
  <c r="K3" i="15"/>
  <c r="D3" i="15"/>
  <c r="AC3" i="15"/>
  <c r="E3" i="15"/>
  <c r="G3" i="15"/>
  <c r="I11" i="15"/>
  <c r="C11" i="15"/>
  <c r="K11" i="15"/>
  <c r="D11" i="15"/>
  <c r="AC11" i="15"/>
  <c r="E11" i="15"/>
  <c r="G11" i="15"/>
  <c r="C19" i="15"/>
  <c r="K19" i="15"/>
  <c r="D19" i="15"/>
  <c r="E19" i="15"/>
  <c r="F19" i="15"/>
  <c r="G19" i="15"/>
  <c r="AC19" i="15"/>
  <c r="I19" i="15"/>
  <c r="D27" i="15"/>
  <c r="F27" i="15"/>
  <c r="G27" i="15"/>
  <c r="H27" i="15"/>
  <c r="F35" i="15"/>
  <c r="AE35" i="15"/>
  <c r="AB51" i="15"/>
  <c r="G51" i="15"/>
  <c r="U49" i="15"/>
  <c r="E49" i="15"/>
  <c r="AB48" i="15"/>
  <c r="S48" i="15"/>
  <c r="H48" i="15"/>
  <c r="AE47" i="15"/>
  <c r="X46" i="15"/>
  <c r="N46" i="15"/>
  <c r="E46" i="15"/>
  <c r="AE44" i="15"/>
  <c r="K44" i="15"/>
  <c r="C44" i="15"/>
  <c r="E43" i="15"/>
  <c r="AB42" i="15"/>
  <c r="R42" i="15"/>
  <c r="H42" i="15"/>
  <c r="I41" i="15"/>
  <c r="K39" i="15"/>
  <c r="C38" i="15"/>
  <c r="O36" i="15"/>
  <c r="E36" i="15"/>
  <c r="E35" i="15"/>
  <c r="M34" i="15"/>
  <c r="D34" i="15"/>
  <c r="D33" i="15"/>
  <c r="AE30" i="15"/>
  <c r="AE27" i="15"/>
  <c r="E27" i="15"/>
  <c r="AC24" i="15"/>
  <c r="H24" i="15"/>
  <c r="AE21" i="15"/>
  <c r="H19" i="15"/>
  <c r="AC14" i="15"/>
  <c r="G23" i="15"/>
  <c r="I23" i="15"/>
  <c r="C23" i="15"/>
  <c r="K23" i="15"/>
  <c r="E23" i="15"/>
  <c r="AC23" i="15"/>
  <c r="G32" i="15"/>
  <c r="I32" i="15"/>
  <c r="E32" i="15"/>
  <c r="G49" i="15"/>
  <c r="D47" i="15"/>
  <c r="P46" i="15"/>
  <c r="G10" i="15"/>
  <c r="H10" i="15"/>
  <c r="I10" i="15"/>
  <c r="C10" i="15"/>
  <c r="K10" i="15"/>
  <c r="E10" i="15"/>
  <c r="E18" i="15"/>
  <c r="F18" i="15"/>
  <c r="G18" i="15"/>
  <c r="H18" i="15"/>
  <c r="AC18" i="15"/>
  <c r="I18" i="15"/>
  <c r="C18" i="15"/>
  <c r="K18" i="15"/>
  <c r="C4" i="15"/>
  <c r="K4" i="15"/>
  <c r="D4" i="15"/>
  <c r="AC4" i="15"/>
  <c r="E4" i="15"/>
  <c r="F4" i="15"/>
  <c r="AE4" i="15"/>
  <c r="G4" i="15"/>
  <c r="I4" i="15"/>
  <c r="C12" i="15"/>
  <c r="K12" i="15"/>
  <c r="D12" i="15"/>
  <c r="AC12" i="15"/>
  <c r="E12" i="15"/>
  <c r="F12" i="15"/>
  <c r="AE12" i="15"/>
  <c r="G12" i="15"/>
  <c r="I12" i="15"/>
  <c r="C20" i="15"/>
  <c r="K20" i="15"/>
  <c r="D20" i="15"/>
  <c r="AC20" i="15"/>
  <c r="E20" i="15"/>
  <c r="F20" i="15"/>
  <c r="AE20" i="15"/>
  <c r="G20" i="15"/>
  <c r="I20" i="15"/>
  <c r="G28" i="15"/>
  <c r="I28" i="15"/>
  <c r="C28" i="15"/>
  <c r="K28" i="15"/>
  <c r="E28" i="15"/>
  <c r="F51" i="15"/>
  <c r="AC50" i="15"/>
  <c r="I50" i="15"/>
  <c r="S49" i="15"/>
  <c r="D49" i="15"/>
  <c r="AA48" i="15"/>
  <c r="R48" i="15"/>
  <c r="G48" i="15"/>
  <c r="I47" i="15"/>
  <c r="W46" i="15"/>
  <c r="M46" i="15"/>
  <c r="D46" i="15"/>
  <c r="S43" i="15"/>
  <c r="D43" i="15"/>
  <c r="P42" i="15"/>
  <c r="G42" i="15"/>
  <c r="AC41" i="15"/>
  <c r="G41" i="15"/>
  <c r="AC40" i="15"/>
  <c r="T40" i="15"/>
  <c r="I40" i="15"/>
  <c r="AE39" i="15"/>
  <c r="K38" i="15"/>
  <c r="C37" i="15"/>
  <c r="Y36" i="15"/>
  <c r="M36" i="15"/>
  <c r="D36" i="15"/>
  <c r="D35" i="15"/>
  <c r="Y34" i="15"/>
  <c r="L34" i="15"/>
  <c r="M30" i="15"/>
  <c r="W30" i="15"/>
  <c r="O30" i="15"/>
  <c r="Y30" i="15"/>
  <c r="U30" i="15"/>
  <c r="AC27" i="15"/>
  <c r="C27" i="15"/>
  <c r="P26" i="15"/>
  <c r="T26" i="15"/>
  <c r="U26" i="15"/>
  <c r="L26" i="15"/>
  <c r="N26" i="15"/>
  <c r="X26" i="15"/>
  <c r="K25" i="15"/>
  <c r="D23" i="15"/>
  <c r="H12" i="15"/>
  <c r="H8" i="15"/>
  <c r="H3" i="15"/>
  <c r="I7" i="15"/>
  <c r="C7" i="15"/>
  <c r="K7" i="15"/>
  <c r="D7" i="15"/>
  <c r="AC7" i="15"/>
  <c r="E7" i="15"/>
  <c r="G7" i="15"/>
  <c r="I15" i="15"/>
  <c r="C15" i="15"/>
  <c r="K15" i="15"/>
  <c r="D15" i="15"/>
  <c r="AC15" i="15"/>
  <c r="E15" i="15"/>
  <c r="G15" i="15"/>
  <c r="I31" i="15"/>
  <c r="C31" i="15"/>
  <c r="K31" i="15"/>
  <c r="G31" i="15"/>
  <c r="C16" i="15"/>
  <c r="K16" i="15"/>
  <c r="D16" i="15"/>
  <c r="E16" i="15"/>
  <c r="F16" i="15"/>
  <c r="G16" i="15"/>
  <c r="I16" i="15"/>
  <c r="E39" i="15"/>
  <c r="E33" i="15"/>
  <c r="I33" i="15"/>
  <c r="AC33" i="15"/>
  <c r="K41" i="15"/>
  <c r="C40" i="15"/>
  <c r="D39" i="15"/>
  <c r="H17" i="15"/>
  <c r="AC34" i="15"/>
  <c r="F34" i="15"/>
  <c r="E5" i="15"/>
  <c r="F5" i="15"/>
  <c r="AE5" i="15"/>
  <c r="G5" i="15"/>
  <c r="H5" i="15"/>
  <c r="I5" i="15"/>
  <c r="C5" i="15"/>
  <c r="K5" i="15"/>
  <c r="E13" i="15"/>
  <c r="F13" i="15"/>
  <c r="AE13" i="15"/>
  <c r="G13" i="15"/>
  <c r="H13" i="15"/>
  <c r="I13" i="15"/>
  <c r="C13" i="15"/>
  <c r="K13" i="15"/>
  <c r="E21" i="15"/>
  <c r="F21" i="15"/>
  <c r="G21" i="15"/>
  <c r="H21" i="15"/>
  <c r="I21" i="15"/>
  <c r="C21" i="15"/>
  <c r="K21" i="15"/>
  <c r="C29" i="15"/>
  <c r="K29" i="15"/>
  <c r="E29" i="15"/>
  <c r="G29" i="15"/>
  <c r="I29" i="15"/>
  <c r="E51" i="15"/>
  <c r="AB50" i="15"/>
  <c r="R50" i="15"/>
  <c r="H50" i="15"/>
  <c r="AE49" i="15"/>
  <c r="K49" i="15"/>
  <c r="P48" i="15"/>
  <c r="F48" i="15"/>
  <c r="AC47" i="15"/>
  <c r="H47" i="15"/>
  <c r="AE46" i="15"/>
  <c r="K46" i="15"/>
  <c r="AC44" i="15"/>
  <c r="I44" i="15"/>
  <c r="K43" i="15"/>
  <c r="C43" i="15"/>
  <c r="Y42" i="15"/>
  <c r="O42" i="15"/>
  <c r="F42" i="15"/>
  <c r="F41" i="15"/>
  <c r="AB40" i="15"/>
  <c r="S40" i="15"/>
  <c r="H40" i="15"/>
  <c r="I39" i="15"/>
  <c r="K37" i="15"/>
  <c r="X36" i="15"/>
  <c r="C36" i="15"/>
  <c r="S35" i="15"/>
  <c r="C35" i="15"/>
  <c r="K34" i="15"/>
  <c r="H31" i="15"/>
  <c r="AB30" i="15"/>
  <c r="L30" i="15"/>
  <c r="AE29" i="15"/>
  <c r="O26" i="15"/>
  <c r="AE16" i="15"/>
  <c r="H15" i="15"/>
  <c r="H11" i="15"/>
  <c r="F10" i="15"/>
  <c r="H4" i="15"/>
  <c r="F3" i="15"/>
  <c r="I24" i="15"/>
  <c r="C24" i="15"/>
  <c r="K24" i="15"/>
  <c r="AE24" i="15"/>
  <c r="D24" i="15"/>
  <c r="E24" i="15"/>
  <c r="G24" i="15"/>
  <c r="E40" i="15"/>
  <c r="H26" i="15"/>
  <c r="AC26" i="15"/>
  <c r="C26" i="15"/>
  <c r="K26" i="15"/>
  <c r="D26" i="15"/>
  <c r="AE26" i="15"/>
  <c r="F26" i="15"/>
  <c r="G6" i="15"/>
  <c r="H6" i="15"/>
  <c r="I6" i="15"/>
  <c r="C6" i="15"/>
  <c r="K6" i="15"/>
  <c r="E6" i="15"/>
  <c r="G14" i="15"/>
  <c r="H14" i="15"/>
  <c r="I14" i="15"/>
  <c r="C14" i="15"/>
  <c r="K14" i="15"/>
  <c r="E14" i="15"/>
  <c r="I22" i="15"/>
  <c r="C22" i="15"/>
  <c r="K22" i="15"/>
  <c r="D22" i="15"/>
  <c r="E22" i="15"/>
  <c r="G22" i="15"/>
  <c r="E30" i="15"/>
  <c r="G30" i="15"/>
  <c r="C30" i="15"/>
  <c r="K30" i="15"/>
  <c r="I38" i="15"/>
  <c r="AC38" i="15"/>
  <c r="S51" i="15"/>
  <c r="Y48" i="15"/>
  <c r="O48" i="15"/>
  <c r="E48" i="15"/>
  <c r="G47" i="15"/>
  <c r="U46" i="15"/>
  <c r="X42" i="15"/>
  <c r="N42" i="15"/>
  <c r="D42" i="15"/>
  <c r="E41" i="15"/>
  <c r="AA40" i="15"/>
  <c r="R40" i="15"/>
  <c r="G40" i="15"/>
  <c r="AC39" i="15"/>
  <c r="H39" i="15"/>
  <c r="H38" i="15"/>
  <c r="T37" i="15"/>
  <c r="S37" i="15"/>
  <c r="K36" i="15"/>
  <c r="K35" i="15"/>
  <c r="T34" i="15"/>
  <c r="N34" i="15"/>
  <c r="X34" i="15"/>
  <c r="K33" i="15"/>
  <c r="K32" i="15"/>
  <c r="AE31" i="15"/>
  <c r="F31" i="15"/>
  <c r="AE28" i="15"/>
  <c r="H28" i="15"/>
  <c r="O27" i="15"/>
  <c r="T27" i="15"/>
  <c r="Y27" i="15"/>
  <c r="AB27" i="15"/>
  <c r="M26" i="15"/>
  <c r="G25" i="15"/>
  <c r="AE19" i="15"/>
  <c r="AE18" i="15"/>
  <c r="F15" i="15"/>
  <c r="D14" i="15"/>
  <c r="F11" i="15"/>
  <c r="D10" i="15"/>
  <c r="AE6" i="15"/>
  <c r="F40" i="15"/>
  <c r="G39" i="15"/>
  <c r="AE36" i="15"/>
  <c r="R36" i="15"/>
  <c r="AA36" i="15"/>
  <c r="I34" i="15"/>
  <c r="AE33" i="15"/>
  <c r="AE32" i="15"/>
  <c r="E31" i="15"/>
  <c r="I30" i="15"/>
  <c r="AC29" i="15"/>
  <c r="F28" i="15"/>
  <c r="E25" i="15"/>
  <c r="AE23" i="15"/>
  <c r="AE22" i="15"/>
  <c r="H22" i="15"/>
  <c r="AC16" i="15"/>
  <c r="AE15" i="15"/>
  <c r="AE11" i="15"/>
  <c r="AE7" i="15"/>
  <c r="AC5" i="15"/>
  <c r="X32" i="15"/>
  <c r="AB31" i="15"/>
  <c r="X28" i="15"/>
  <c r="N25" i="15"/>
  <c r="U21" i="15"/>
  <c r="O17" i="15"/>
  <c r="X15" i="15"/>
  <c r="O15" i="15"/>
  <c r="AB13" i="15"/>
  <c r="T13" i="15"/>
  <c r="X11" i="15"/>
  <c r="O11" i="15"/>
  <c r="AB9" i="15"/>
  <c r="T9" i="15"/>
  <c r="X7" i="15"/>
  <c r="O7" i="15"/>
  <c r="AB5" i="15"/>
  <c r="T5" i="15"/>
  <c r="X3" i="15"/>
  <c r="O3" i="15"/>
  <c r="M17" i="15"/>
  <c r="M15" i="15"/>
  <c r="M11" i="15"/>
  <c r="M7" i="15"/>
  <c r="M3" i="15"/>
  <c r="U7" i="15"/>
  <c r="L7" i="15"/>
  <c r="Y5" i="15"/>
  <c r="P5" i="15"/>
  <c r="W4" i="15"/>
  <c r="N4" i="15"/>
  <c r="U3" i="15"/>
  <c r="L3" i="15"/>
  <c r="O21" i="15"/>
  <c r="R20" i="15"/>
  <c r="O18" i="15"/>
  <c r="U17" i="15"/>
  <c r="AB15" i="15"/>
  <c r="X13" i="15"/>
  <c r="AB11" i="15"/>
  <c r="X9" i="15"/>
  <c r="AB7" i="15"/>
  <c r="X5" i="15"/>
  <c r="AB3" i="15"/>
  <c r="W21" i="15"/>
  <c r="M21" i="15"/>
  <c r="X18" i="15"/>
  <c r="S22" i="15"/>
  <c r="AA22" i="15"/>
  <c r="T22" i="15"/>
  <c r="AB22" i="15"/>
  <c r="L19" i="15"/>
  <c r="U19" i="15"/>
  <c r="M19" i="15"/>
  <c r="N16" i="15"/>
  <c r="W16" i="15"/>
  <c r="O16" i="15"/>
  <c r="X16" i="15"/>
  <c r="L51" i="15"/>
  <c r="U51" i="15"/>
  <c r="P49" i="15"/>
  <c r="Y49" i="15"/>
  <c r="L47" i="15"/>
  <c r="U47" i="15"/>
  <c r="P45" i="15"/>
  <c r="Y45" i="15"/>
  <c r="L43" i="15"/>
  <c r="U43" i="15"/>
  <c r="P41" i="15"/>
  <c r="Y41" i="15"/>
  <c r="L39" i="15"/>
  <c r="U39" i="15"/>
  <c r="P37" i="15"/>
  <c r="Y37" i="15"/>
  <c r="L35" i="15"/>
  <c r="U35" i="15"/>
  <c r="P33" i="15"/>
  <c r="Y33" i="15"/>
  <c r="L31" i="15"/>
  <c r="U31" i="15"/>
  <c r="P29" i="15"/>
  <c r="Y29" i="15"/>
  <c r="L27" i="15"/>
  <c r="U27" i="15"/>
  <c r="P25" i="15"/>
  <c r="Y25" i="15"/>
  <c r="X24" i="15"/>
  <c r="L24" i="15"/>
  <c r="P22" i="15"/>
  <c r="AB19" i="15"/>
  <c r="S19" i="15"/>
  <c r="S16" i="15"/>
  <c r="AA51" i="15"/>
  <c r="R51" i="15"/>
  <c r="AA49" i="15"/>
  <c r="R49" i="15"/>
  <c r="AA47" i="15"/>
  <c r="R47" i="15"/>
  <c r="AA45" i="15"/>
  <c r="R45" i="15"/>
  <c r="AA43" i="15"/>
  <c r="R43" i="15"/>
  <c r="AA41" i="15"/>
  <c r="R41" i="15"/>
  <c r="AA39" i="15"/>
  <c r="R39" i="15"/>
  <c r="AA37" i="15"/>
  <c r="R37" i="15"/>
  <c r="AA35" i="15"/>
  <c r="R35" i="15"/>
  <c r="AA33" i="15"/>
  <c r="R33" i="15"/>
  <c r="AA31" i="15"/>
  <c r="R31" i="15"/>
  <c r="AA29" i="15"/>
  <c r="R29" i="15"/>
  <c r="AA27" i="15"/>
  <c r="R27" i="15"/>
  <c r="AA25" i="15"/>
  <c r="R25" i="15"/>
  <c r="Y23" i="15"/>
  <c r="O23" i="15"/>
  <c r="O22" i="15"/>
  <c r="M20" i="15"/>
  <c r="AA19" i="15"/>
  <c r="R19" i="15"/>
  <c r="S18" i="15"/>
  <c r="AA18" i="15"/>
  <c r="T18" i="15"/>
  <c r="AB18" i="15"/>
  <c r="AB16" i="15"/>
  <c r="R16" i="15"/>
  <c r="P51" i="15"/>
  <c r="O49" i="15"/>
  <c r="P47" i="15"/>
  <c r="O45" i="15"/>
  <c r="P43" i="15"/>
  <c r="O41" i="15"/>
  <c r="P39" i="15"/>
  <c r="O37" i="15"/>
  <c r="P35" i="15"/>
  <c r="O33" i="15"/>
  <c r="P31" i="15"/>
  <c r="O29" i="15"/>
  <c r="P27" i="15"/>
  <c r="O25" i="15"/>
  <c r="X23" i="15"/>
  <c r="Y22" i="15"/>
  <c r="N22" i="15"/>
  <c r="Y20" i="15"/>
  <c r="L20" i="15"/>
  <c r="P19" i="15"/>
  <c r="AA16" i="15"/>
  <c r="P16" i="15"/>
  <c r="Y51" i="15"/>
  <c r="O51" i="15"/>
  <c r="X49" i="15"/>
  <c r="N49" i="15"/>
  <c r="Y47" i="15"/>
  <c r="O47" i="15"/>
  <c r="X45" i="15"/>
  <c r="N45" i="15"/>
  <c r="Y43" i="15"/>
  <c r="O43" i="15"/>
  <c r="X41" i="15"/>
  <c r="N41" i="15"/>
  <c r="Y39" i="15"/>
  <c r="O39" i="15"/>
  <c r="X37" i="15"/>
  <c r="N37" i="15"/>
  <c r="Y35" i="15"/>
  <c r="O35" i="15"/>
  <c r="X33" i="15"/>
  <c r="N33" i="15"/>
  <c r="Y31" i="15"/>
  <c r="O31" i="15"/>
  <c r="N24" i="15"/>
  <c r="W24" i="15"/>
  <c r="O24" i="15"/>
  <c r="X22" i="15"/>
  <c r="M22" i="15"/>
  <c r="Y19" i="15"/>
  <c r="O19" i="15"/>
  <c r="M16" i="15"/>
  <c r="X51" i="15"/>
  <c r="N51" i="15"/>
  <c r="S50" i="15"/>
  <c r="AA50" i="15"/>
  <c r="W49" i="15"/>
  <c r="M49" i="15"/>
  <c r="N48" i="15"/>
  <c r="W48" i="15"/>
  <c r="X47" i="15"/>
  <c r="N47" i="15"/>
  <c r="S46" i="15"/>
  <c r="AA46" i="15"/>
  <c r="W45" i="15"/>
  <c r="M45" i="15"/>
  <c r="N44" i="15"/>
  <c r="W44" i="15"/>
  <c r="X43" i="15"/>
  <c r="N43" i="15"/>
  <c r="S42" i="15"/>
  <c r="AA42" i="15"/>
  <c r="W41" i="15"/>
  <c r="M41" i="15"/>
  <c r="N40" i="15"/>
  <c r="W40" i="15"/>
  <c r="X39" i="15"/>
  <c r="N39" i="15"/>
  <c r="S38" i="15"/>
  <c r="AA38" i="15"/>
  <c r="W37" i="15"/>
  <c r="M37" i="15"/>
  <c r="N36" i="15"/>
  <c r="W36" i="15"/>
  <c r="X35" i="15"/>
  <c r="N35" i="15"/>
  <c r="S34" i="15"/>
  <c r="AA34" i="15"/>
  <c r="W33" i="15"/>
  <c r="M33" i="15"/>
  <c r="N32" i="15"/>
  <c r="W32" i="15"/>
  <c r="X31" i="15"/>
  <c r="N31" i="15"/>
  <c r="S30" i="15"/>
  <c r="AA30" i="15"/>
  <c r="W29" i="15"/>
  <c r="M29" i="15"/>
  <c r="N28" i="15"/>
  <c r="W28" i="15"/>
  <c r="X27" i="15"/>
  <c r="N27" i="15"/>
  <c r="S26" i="15"/>
  <c r="AA26" i="15"/>
  <c r="W25" i="15"/>
  <c r="M25" i="15"/>
  <c r="AB24" i="15"/>
  <c r="S24" i="15"/>
  <c r="W22" i="15"/>
  <c r="L22" i="15"/>
  <c r="X19" i="15"/>
  <c r="N19" i="15"/>
  <c r="Y16" i="15"/>
  <c r="L16" i="15"/>
  <c r="W51" i="15"/>
  <c r="M51" i="15"/>
  <c r="L49" i="15"/>
  <c r="W47" i="15"/>
  <c r="M47" i="15"/>
  <c r="L45" i="15"/>
  <c r="W43" i="15"/>
  <c r="M43" i="15"/>
  <c r="L41" i="15"/>
  <c r="W39" i="15"/>
  <c r="M39" i="15"/>
  <c r="L37" i="15"/>
  <c r="W35" i="15"/>
  <c r="M35" i="15"/>
  <c r="L33" i="15"/>
  <c r="W31" i="15"/>
  <c r="M31" i="15"/>
  <c r="L29" i="15"/>
  <c r="W27" i="15"/>
  <c r="M27" i="15"/>
  <c r="L25" i="15"/>
  <c r="AA24" i="15"/>
  <c r="R24" i="15"/>
  <c r="L23" i="15"/>
  <c r="U23" i="15"/>
  <c r="M23" i="15"/>
  <c r="N20" i="15"/>
  <c r="W20" i="15"/>
  <c r="O20" i="15"/>
  <c r="X20" i="15"/>
  <c r="W19" i="15"/>
  <c r="Y21" i="15"/>
  <c r="Y17" i="15"/>
  <c r="AA41" i="9"/>
  <c r="AA27" i="9"/>
  <c r="Y26" i="9"/>
  <c r="Y38" i="9"/>
  <c r="X37" i="9"/>
  <c r="AB28" i="9"/>
  <c r="X26" i="9"/>
  <c r="AB19" i="9"/>
  <c r="AB15" i="9"/>
  <c r="Y9" i="9"/>
  <c r="AB30" i="9"/>
  <c r="Y25" i="9"/>
  <c r="AA15" i="9"/>
  <c r="AB12" i="9"/>
  <c r="Y10" i="9"/>
  <c r="X9" i="9"/>
  <c r="AB8" i="9"/>
  <c r="X7" i="9"/>
  <c r="AA12" i="9"/>
  <c r="AA9" i="9"/>
  <c r="Y15" i="9"/>
  <c r="X5" i="9"/>
  <c r="AA42" i="9"/>
  <c r="X15" i="9"/>
  <c r="AB13" i="9"/>
  <c r="X12" i="9"/>
  <c r="AA26" i="9"/>
  <c r="X2" i="15"/>
  <c r="O2" i="15"/>
  <c r="AB2" i="15"/>
  <c r="T2" i="15"/>
  <c r="AA2" i="15"/>
  <c r="L2" i="15"/>
  <c r="W2" i="15"/>
  <c r="N2" i="15"/>
  <c r="P2" i="15"/>
  <c r="Y2" i="15"/>
  <c r="R2" i="15"/>
  <c r="S2" i="15"/>
  <c r="M2" i="15"/>
  <c r="U2" i="15"/>
  <c r="E50" i="9"/>
  <c r="Y46" i="9"/>
  <c r="AA46" i="9"/>
  <c r="G50" i="9"/>
  <c r="F50" i="9"/>
  <c r="AC50" i="9"/>
  <c r="D50" i="9"/>
  <c r="K50" i="9"/>
  <c r="C50" i="9"/>
  <c r="F49" i="9"/>
  <c r="C49" i="9"/>
  <c r="H49" i="9"/>
  <c r="K49" i="9"/>
  <c r="I49" i="9"/>
  <c r="G36" i="9"/>
  <c r="H36" i="9"/>
  <c r="AC36" i="9"/>
  <c r="I36" i="9"/>
  <c r="K36" i="9"/>
  <c r="C36" i="9"/>
  <c r="D36" i="9"/>
  <c r="E36" i="9"/>
  <c r="D51" i="9"/>
  <c r="G51" i="9"/>
  <c r="F51" i="9"/>
  <c r="I50" i="9"/>
  <c r="F36" i="9"/>
  <c r="AE36" i="9"/>
  <c r="Y36" i="9"/>
  <c r="AA36" i="9"/>
  <c r="X35" i="9"/>
  <c r="D28" i="9"/>
  <c r="D27" i="9"/>
  <c r="C26" i="9"/>
  <c r="Y24" i="9"/>
  <c r="AE22" i="9"/>
  <c r="C19" i="9"/>
  <c r="AA13" i="9"/>
  <c r="I12" i="9"/>
  <c r="AE11" i="9"/>
  <c r="E10" i="9"/>
  <c r="F9" i="9"/>
  <c r="F8" i="9"/>
  <c r="AC7" i="9"/>
  <c r="AE6" i="9"/>
  <c r="C5" i="9"/>
  <c r="I3" i="9"/>
  <c r="Y29" i="9"/>
  <c r="G29" i="9"/>
  <c r="AA28" i="9"/>
  <c r="C28" i="9"/>
  <c r="C27" i="9"/>
  <c r="C25" i="9"/>
  <c r="X24" i="9"/>
  <c r="AB20" i="9"/>
  <c r="AE19" i="9"/>
  <c r="K19" i="9"/>
  <c r="AE17" i="9"/>
  <c r="G12" i="9"/>
  <c r="AC11" i="9"/>
  <c r="I11" i="9"/>
  <c r="C10" i="9"/>
  <c r="D9" i="9"/>
  <c r="Y8" i="9"/>
  <c r="E8" i="9"/>
  <c r="H3" i="9"/>
  <c r="X44" i="9"/>
  <c r="AE43" i="9"/>
  <c r="E40" i="9"/>
  <c r="X38" i="9"/>
  <c r="AB34" i="9"/>
  <c r="I34" i="9"/>
  <c r="X29" i="9"/>
  <c r="F29" i="9"/>
  <c r="K27" i="9"/>
  <c r="K26" i="9"/>
  <c r="X25" i="9"/>
  <c r="AC22" i="9"/>
  <c r="I22" i="9"/>
  <c r="AA20" i="9"/>
  <c r="AC19" i="9"/>
  <c r="K18" i="9"/>
  <c r="Y13" i="9"/>
  <c r="F13" i="9"/>
  <c r="AC12" i="9"/>
  <c r="E12" i="9"/>
  <c r="AB11" i="9"/>
  <c r="H11" i="9"/>
  <c r="AB10" i="9"/>
  <c r="X8" i="9"/>
  <c r="C8" i="9"/>
  <c r="H7" i="9"/>
  <c r="AE3" i="9"/>
  <c r="F3" i="9"/>
  <c r="K11" i="9"/>
  <c r="AA34" i="9"/>
  <c r="K25" i="9"/>
  <c r="H22" i="9"/>
  <c r="AB21" i="9"/>
  <c r="I19" i="9"/>
  <c r="Y17" i="9"/>
  <c r="X13" i="9"/>
  <c r="E13" i="9"/>
  <c r="D12" i="9"/>
  <c r="AA11" i="9"/>
  <c r="F11" i="9"/>
  <c r="K8" i="9"/>
  <c r="G7" i="9"/>
  <c r="AC5" i="9"/>
  <c r="K5" i="9"/>
  <c r="C3" i="9"/>
  <c r="I27" i="9"/>
  <c r="H26" i="9"/>
  <c r="F22" i="9"/>
  <c r="AA21" i="9"/>
  <c r="X20" i="9"/>
  <c r="D11" i="9"/>
  <c r="D7" i="9"/>
  <c r="X18" i="9"/>
  <c r="Y11" i="9"/>
  <c r="C11" i="9"/>
  <c r="C6" i="9"/>
  <c r="K35" i="9"/>
  <c r="E22" i="9"/>
  <c r="AA44" i="9"/>
  <c r="G44" i="9"/>
  <c r="X43" i="9"/>
  <c r="I43" i="9"/>
  <c r="H39" i="9"/>
  <c r="AB38" i="9"/>
  <c r="AB35" i="9"/>
  <c r="X34" i="9"/>
  <c r="AB29" i="9"/>
  <c r="AE28" i="9"/>
  <c r="K28" i="9"/>
  <c r="AC27" i="9"/>
  <c r="F27" i="9"/>
  <c r="AC26" i="9"/>
  <c r="AB25" i="9"/>
  <c r="H25" i="9"/>
  <c r="AB24" i="9"/>
  <c r="C22" i="9"/>
  <c r="Y21" i="9"/>
  <c r="E19" i="9"/>
  <c r="H17" i="9"/>
  <c r="H15" i="9"/>
  <c r="AC13" i="9"/>
  <c r="AC9" i="9"/>
  <c r="AE7" i="9"/>
  <c r="E5" i="9"/>
  <c r="X4" i="9"/>
  <c r="K3" i="9"/>
  <c r="D41" i="9"/>
  <c r="AC41" i="9"/>
  <c r="E41" i="9"/>
  <c r="F41" i="9"/>
  <c r="AA39" i="9"/>
  <c r="D47" i="9"/>
  <c r="AC47" i="9"/>
  <c r="E47" i="9"/>
  <c r="Y40" i="9"/>
  <c r="I38" i="9"/>
  <c r="K38" i="9"/>
  <c r="C38" i="9"/>
  <c r="AC38" i="9"/>
  <c r="X33" i="9"/>
  <c r="Y33" i="9"/>
  <c r="AA32" i="9"/>
  <c r="AB32" i="9"/>
  <c r="I21" i="9"/>
  <c r="E21" i="9"/>
  <c r="AE21" i="9"/>
  <c r="AC21" i="9"/>
  <c r="C21" i="9"/>
  <c r="G21" i="9"/>
  <c r="K21" i="9"/>
  <c r="E51" i="9"/>
  <c r="AC48" i="9"/>
  <c r="AE47" i="9"/>
  <c r="I47" i="9"/>
  <c r="AE46" i="9"/>
  <c r="H46" i="9"/>
  <c r="H45" i="9"/>
  <c r="AE44" i="9"/>
  <c r="E44" i="9"/>
  <c r="AC43" i="9"/>
  <c r="D43" i="9"/>
  <c r="G42" i="9"/>
  <c r="C41" i="9"/>
  <c r="X40" i="9"/>
  <c r="AE38" i="9"/>
  <c r="Y37" i="9"/>
  <c r="AA37" i="9"/>
  <c r="I35" i="9"/>
  <c r="G34" i="9"/>
  <c r="AB33" i="9"/>
  <c r="D32" i="9"/>
  <c r="AC32" i="9"/>
  <c r="H32" i="9"/>
  <c r="E32" i="9"/>
  <c r="F32" i="9"/>
  <c r="G32" i="9"/>
  <c r="C31" i="9"/>
  <c r="K31" i="9"/>
  <c r="AE31" i="9"/>
  <c r="F31" i="9"/>
  <c r="G31" i="9"/>
  <c r="H31" i="9"/>
  <c r="AC31" i="9"/>
  <c r="AB31" i="9"/>
  <c r="AA31" i="9"/>
  <c r="AA45" i="9"/>
  <c r="AB45" i="9"/>
  <c r="E48" i="9"/>
  <c r="F48" i="9"/>
  <c r="AE48" i="9"/>
  <c r="I46" i="9"/>
  <c r="G41" i="9"/>
  <c r="D38" i="9"/>
  <c r="AB50" i="9"/>
  <c r="AB48" i="9"/>
  <c r="H48" i="9"/>
  <c r="AB47" i="9"/>
  <c r="H47" i="9"/>
  <c r="G46" i="9"/>
  <c r="AC45" i="9"/>
  <c r="G45" i="9"/>
  <c r="D44" i="9"/>
  <c r="AB43" i="9"/>
  <c r="F42" i="9"/>
  <c r="AB41" i="9"/>
  <c r="X36" i="9"/>
  <c r="F34" i="9"/>
  <c r="AA33" i="9"/>
  <c r="K33" i="9"/>
  <c r="AE32" i="9"/>
  <c r="G30" i="9"/>
  <c r="H30" i="9"/>
  <c r="AC30" i="9"/>
  <c r="I30" i="9"/>
  <c r="AE30" i="9"/>
  <c r="C30" i="9"/>
  <c r="C23" i="9"/>
  <c r="K23" i="9"/>
  <c r="AE23" i="9"/>
  <c r="F23" i="9"/>
  <c r="I23" i="9"/>
  <c r="D23" i="9"/>
  <c r="E23" i="9"/>
  <c r="H23" i="9"/>
  <c r="X50" i="9"/>
  <c r="Y50" i="9"/>
  <c r="X49" i="9"/>
  <c r="H51" i="9"/>
  <c r="I51" i="9"/>
  <c r="C51" i="9"/>
  <c r="AA50" i="9"/>
  <c r="AB49" i="9"/>
  <c r="AA48" i="9"/>
  <c r="G48" i="9"/>
  <c r="AA47" i="9"/>
  <c r="G47" i="9"/>
  <c r="F46" i="9"/>
  <c r="F45" i="9"/>
  <c r="AC44" i="9"/>
  <c r="C44" i="9"/>
  <c r="D42" i="9"/>
  <c r="X41" i="9"/>
  <c r="Y41" i="9"/>
  <c r="H37" i="9"/>
  <c r="F37" i="9"/>
  <c r="G37" i="9"/>
  <c r="F35" i="9"/>
  <c r="AE35" i="9"/>
  <c r="E35" i="9"/>
  <c r="G35" i="9"/>
  <c r="H35" i="9"/>
  <c r="C35" i="9"/>
  <c r="H21" i="9"/>
  <c r="I45" i="9"/>
  <c r="AE51" i="9"/>
  <c r="AA49" i="9"/>
  <c r="D48" i="9"/>
  <c r="F47" i="9"/>
  <c r="Y45" i="9"/>
  <c r="K44" i="9"/>
  <c r="Y43" i="9"/>
  <c r="K41" i="9"/>
  <c r="C40" i="9"/>
  <c r="K40" i="9"/>
  <c r="H40" i="9"/>
  <c r="I40" i="9"/>
  <c r="AC40" i="9"/>
  <c r="F40" i="9"/>
  <c r="AB39" i="9"/>
  <c r="H38" i="9"/>
  <c r="AE37" i="9"/>
  <c r="I37" i="9"/>
  <c r="I33" i="9"/>
  <c r="Y32" i="9"/>
  <c r="F21" i="9"/>
  <c r="C45" i="9"/>
  <c r="K45" i="9"/>
  <c r="AE41" i="9"/>
  <c r="Y48" i="9"/>
  <c r="C48" i="9"/>
  <c r="Y47" i="9"/>
  <c r="C47" i="9"/>
  <c r="X45" i="9"/>
  <c r="D45" i="9"/>
  <c r="E42" i="9"/>
  <c r="K42" i="9"/>
  <c r="AC42" i="9"/>
  <c r="G38" i="9"/>
  <c r="E37" i="9"/>
  <c r="AC35" i="9"/>
  <c r="Y35" i="9"/>
  <c r="AA35" i="9"/>
  <c r="X32" i="9"/>
  <c r="AB23" i="9"/>
  <c r="X23" i="9"/>
  <c r="Y23" i="9"/>
  <c r="D21" i="9"/>
  <c r="C46" i="9"/>
  <c r="K46" i="9"/>
  <c r="D46" i="9"/>
  <c r="AC46" i="9"/>
  <c r="AE45" i="9"/>
  <c r="F44" i="9"/>
  <c r="AB40" i="9"/>
  <c r="AA40" i="9"/>
  <c r="K51" i="9"/>
  <c r="AC51" i="9"/>
  <c r="Y49" i="9"/>
  <c r="X48" i="9"/>
  <c r="X47" i="9"/>
  <c r="AB46" i="9"/>
  <c r="H44" i="9"/>
  <c r="F43" i="9"/>
  <c r="E43" i="9"/>
  <c r="G43" i="9"/>
  <c r="AE42" i="9"/>
  <c r="I41" i="9"/>
  <c r="Y39" i="9"/>
  <c r="F38" i="9"/>
  <c r="E34" i="9"/>
  <c r="K34" i="9"/>
  <c r="AC34" i="9"/>
  <c r="C34" i="9"/>
  <c r="AE34" i="9"/>
  <c r="D33" i="9"/>
  <c r="AC33" i="9"/>
  <c r="E33" i="9"/>
  <c r="F33" i="9"/>
  <c r="G33" i="9"/>
  <c r="C33" i="9"/>
  <c r="H28" i="9"/>
  <c r="AC28" i="9"/>
  <c r="F28" i="9"/>
  <c r="G28" i="9"/>
  <c r="I28" i="9"/>
  <c r="D24" i="9"/>
  <c r="AC24" i="9"/>
  <c r="H24" i="9"/>
  <c r="E24" i="9"/>
  <c r="I24" i="9"/>
  <c r="AE24" i="9"/>
  <c r="K24" i="9"/>
  <c r="C24" i="9"/>
  <c r="F24" i="9"/>
  <c r="AA22" i="9"/>
  <c r="Y22" i="9"/>
  <c r="X22" i="9"/>
  <c r="AB22" i="9"/>
  <c r="AA30" i="9"/>
  <c r="Y30" i="9"/>
  <c r="G49" i="9"/>
  <c r="E39" i="9"/>
  <c r="I29" i="9"/>
  <c r="E29" i="9"/>
  <c r="AE29" i="9"/>
  <c r="D29" i="9"/>
  <c r="X27" i="9"/>
  <c r="Y27" i="9"/>
  <c r="AB26" i="9"/>
  <c r="AE49" i="9"/>
  <c r="AE39" i="9"/>
  <c r="C29" i="9"/>
  <c r="F26" i="9"/>
  <c r="AE26" i="9"/>
  <c r="I26" i="9"/>
  <c r="AA24" i="9"/>
  <c r="D22" i="9"/>
  <c r="H20" i="9"/>
  <c r="AC20" i="9"/>
  <c r="C20" i="9"/>
  <c r="AA19" i="9"/>
  <c r="AB17" i="9"/>
  <c r="AA17" i="9"/>
  <c r="H14" i="9"/>
  <c r="C14" i="9"/>
  <c r="D14" i="9"/>
  <c r="F14" i="9"/>
  <c r="Y6" i="9"/>
  <c r="AA6" i="9"/>
  <c r="X6" i="9"/>
  <c r="AB6" i="9"/>
  <c r="D16" i="9"/>
  <c r="AC16" i="9"/>
  <c r="F16" i="9"/>
  <c r="G16" i="9"/>
  <c r="E16" i="9"/>
  <c r="K22" i="9"/>
  <c r="AE16" i="9"/>
  <c r="C16" i="9"/>
  <c r="Y14" i="9"/>
  <c r="AA14" i="9"/>
  <c r="X14" i="9"/>
  <c r="X19" i="9"/>
  <c r="Y19" i="9"/>
  <c r="AA16" i="9"/>
  <c r="AB16" i="9"/>
  <c r="D18" i="9"/>
  <c r="AC18" i="9"/>
  <c r="F18" i="9"/>
  <c r="AE18" i="9"/>
  <c r="E18" i="9"/>
  <c r="G18" i="9"/>
  <c r="AA18" i="9"/>
  <c r="AB18" i="9"/>
  <c r="Y16" i="9"/>
  <c r="K16" i="9"/>
  <c r="I15" i="9"/>
  <c r="C15" i="9"/>
  <c r="K15" i="9"/>
  <c r="AC15" i="9"/>
  <c r="D15" i="9"/>
  <c r="C17" i="9"/>
  <c r="K17" i="9"/>
  <c r="E17" i="9"/>
  <c r="F17" i="9"/>
  <c r="G17" i="9"/>
  <c r="D17" i="9"/>
  <c r="X16" i="9"/>
  <c r="AE15" i="9"/>
  <c r="Y12" i="9"/>
  <c r="AB9" i="9"/>
  <c r="I6" i="9"/>
  <c r="Y28" i="9"/>
  <c r="D25" i="9"/>
  <c r="Y20" i="9"/>
  <c r="F12" i="9"/>
  <c r="AE12" i="9"/>
  <c r="H12" i="9"/>
  <c r="X11" i="9"/>
  <c r="C9" i="9"/>
  <c r="K9" i="9"/>
  <c r="E9" i="9"/>
  <c r="D8" i="9"/>
  <c r="AC8" i="9"/>
  <c r="AA8" i="9"/>
  <c r="AC6" i="9"/>
  <c r="G6" i="9"/>
  <c r="AA4" i="9"/>
  <c r="AB4" i="9"/>
  <c r="Y4" i="9"/>
  <c r="D10" i="9"/>
  <c r="AC10" i="9"/>
  <c r="F10" i="9"/>
  <c r="AE10" i="9"/>
  <c r="I10" i="9"/>
  <c r="I7" i="9"/>
  <c r="C7" i="9"/>
  <c r="K7" i="9"/>
  <c r="E7" i="9"/>
  <c r="F6" i="9"/>
  <c r="E6" i="9"/>
  <c r="C4" i="9"/>
  <c r="K4" i="9"/>
  <c r="E4" i="9"/>
  <c r="F4" i="9"/>
  <c r="AE4" i="9"/>
  <c r="H4" i="9"/>
  <c r="G10" i="9"/>
  <c r="D6" i="9"/>
  <c r="K6" i="9"/>
  <c r="I13" i="9"/>
  <c r="G11" i="9"/>
  <c r="I5" i="9"/>
  <c r="G3" i="9"/>
  <c r="G5" i="9"/>
  <c r="E3" i="9"/>
  <c r="AC3" i="9"/>
  <c r="G2" i="9"/>
  <c r="H2" i="9"/>
  <c r="I5" i="5" l="1"/>
  <c r="B1" i="8"/>
  <c r="E10" i="8"/>
  <c r="D10" i="8"/>
  <c r="F2" i="15"/>
  <c r="E2" i="15"/>
  <c r="F2" i="9"/>
  <c r="E2" i="9"/>
  <c r="W7" i="9" l="1"/>
  <c r="W17" i="9"/>
  <c r="W30" i="9"/>
  <c r="AA3" i="9"/>
  <c r="W22" i="9"/>
  <c r="W28" i="9"/>
  <c r="W9" i="9"/>
  <c r="W16" i="9"/>
  <c r="W15" i="9"/>
  <c r="W41" i="9"/>
  <c r="AB51" i="9"/>
  <c r="W34" i="9"/>
  <c r="W5" i="9"/>
  <c r="W42" i="9"/>
  <c r="W3" i="9"/>
  <c r="AB2" i="9"/>
  <c r="W51" i="9"/>
  <c r="X51" i="9"/>
  <c r="Y2" i="9"/>
  <c r="W24" i="9"/>
  <c r="W38" i="9"/>
  <c r="W10" i="9"/>
  <c r="W46" i="9"/>
  <c r="AA51" i="9"/>
  <c r="Y3" i="9"/>
  <c r="W14" i="9"/>
  <c r="W47" i="9"/>
  <c r="W36" i="9"/>
  <c r="W21" i="9"/>
  <c r="W44" i="9"/>
  <c r="W20" i="9"/>
  <c r="W11" i="9"/>
  <c r="W39" i="9"/>
  <c r="W37" i="9"/>
  <c r="W50" i="9"/>
  <c r="W45" i="9"/>
  <c r="W18" i="9"/>
  <c r="W12" i="9"/>
  <c r="W23" i="9"/>
  <c r="X2" i="9"/>
  <c r="W27" i="9"/>
  <c r="AB3" i="9"/>
  <c r="W49" i="9"/>
  <c r="W33" i="9"/>
  <c r="W32" i="9"/>
  <c r="W25" i="9"/>
  <c r="W31" i="9"/>
  <c r="W29" i="9"/>
  <c r="W8" i="9"/>
  <c r="W13" i="9"/>
  <c r="W4" i="9"/>
  <c r="W43" i="9"/>
  <c r="W35" i="9"/>
  <c r="W26" i="9"/>
  <c r="W19" i="9"/>
  <c r="W40" i="9"/>
  <c r="W6" i="9"/>
  <c r="X3" i="9"/>
  <c r="W48" i="9"/>
  <c r="Y51" i="9"/>
  <c r="AA2" i="9"/>
  <c r="W2" i="9"/>
  <c r="F5" i="5"/>
  <c r="B2" i="5"/>
  <c r="F11" i="8"/>
  <c r="AE2" i="9"/>
  <c r="AC2" i="9"/>
  <c r="D2" i="9"/>
  <c r="C2" i="9"/>
  <c r="AE2" i="15"/>
  <c r="AC2" i="15"/>
  <c r="K2" i="15"/>
  <c r="D2" i="15"/>
  <c r="C2" i="15"/>
  <c r="B14" i="2"/>
  <c r="F10" i="14" l="1"/>
  <c r="I2" i="15"/>
  <c r="K2" i="9"/>
  <c r="F59" i="8"/>
  <c r="I2" i="9" l="1"/>
  <c r="F10" i="8"/>
</calcChain>
</file>

<file path=xl/sharedStrings.xml><?xml version="1.0" encoding="utf-8"?>
<sst xmlns="http://schemas.openxmlformats.org/spreadsheetml/2006/main" count="28064" uniqueCount="14778">
  <si>
    <t>申込責任者</t>
    <rPh sb="0" eb="2">
      <t>モウシコミ</t>
    </rPh>
    <rPh sb="2" eb="5">
      <t>セキニンシャ</t>
    </rPh>
    <phoneticPr fontId="3"/>
  </si>
  <si>
    <t>氏名</t>
    <rPh sb="0" eb="2">
      <t>シメイ</t>
    </rPh>
    <phoneticPr fontId="3"/>
  </si>
  <si>
    <t>連絡先〒</t>
    <rPh sb="0" eb="3">
      <t>レンラクサキ</t>
    </rPh>
    <phoneticPr fontId="3"/>
  </si>
  <si>
    <t>連絡先電話番号</t>
    <rPh sb="0" eb="3">
      <t>レンラクサキ</t>
    </rPh>
    <rPh sb="3" eb="7">
      <t>デンワバンゴウ</t>
    </rPh>
    <phoneticPr fontId="3"/>
  </si>
  <si>
    <t>連絡先住所</t>
    <rPh sb="0" eb="3">
      <t>レンラクサキ</t>
    </rPh>
    <rPh sb="3" eb="5">
      <t>ジュウショ</t>
    </rPh>
    <phoneticPr fontId="3"/>
  </si>
  <si>
    <t>追手門学院大</t>
  </si>
  <si>
    <t>大阪医科薬科大</t>
  </si>
  <si>
    <t>大阪大谷大</t>
  </si>
  <si>
    <t>大阪学院大</t>
  </si>
  <si>
    <t>大阪教育大</t>
  </si>
  <si>
    <t>大阪経済大</t>
  </si>
  <si>
    <t>大阪経済法科大</t>
  </si>
  <si>
    <t>大阪芸術大</t>
  </si>
  <si>
    <t>大阪工業大</t>
  </si>
  <si>
    <t>大阪国際大</t>
  </si>
  <si>
    <t>大阪産業大</t>
  </si>
  <si>
    <t>大阪商業大</t>
  </si>
  <si>
    <t>大阪成蹊大</t>
  </si>
  <si>
    <t>大阪体育大</t>
  </si>
  <si>
    <t>大阪大</t>
  </si>
  <si>
    <t>大谷大</t>
  </si>
  <si>
    <t>関西外国語大</t>
  </si>
  <si>
    <t>関西大</t>
  </si>
  <si>
    <t>関西福祉大</t>
  </si>
  <si>
    <t>関西学院大</t>
  </si>
  <si>
    <t>京都外国語大</t>
  </si>
  <si>
    <t>京都教育大</t>
  </si>
  <si>
    <t>京都光華女子大</t>
  </si>
  <si>
    <t>京都工芸繊維大</t>
  </si>
  <si>
    <t>京都産業大</t>
  </si>
  <si>
    <t>京都女子大</t>
  </si>
  <si>
    <t>京都大</t>
  </si>
  <si>
    <t>京都橘大</t>
  </si>
  <si>
    <t>京都府立医科大</t>
  </si>
  <si>
    <t>京都府立大</t>
  </si>
  <si>
    <t>京都薬科大</t>
  </si>
  <si>
    <t>近畿大</t>
  </si>
  <si>
    <t>甲南大</t>
  </si>
  <si>
    <t>神戸学院大</t>
  </si>
  <si>
    <t>神戸国際大</t>
  </si>
  <si>
    <t>神戸大</t>
  </si>
  <si>
    <t>滋賀医科大</t>
  </si>
  <si>
    <t>滋賀県立大</t>
  </si>
  <si>
    <t>滋賀大</t>
  </si>
  <si>
    <t>四天王寺大</t>
  </si>
  <si>
    <t>摂南大</t>
  </si>
  <si>
    <t>園田学園女子大</t>
  </si>
  <si>
    <t>天理大</t>
  </si>
  <si>
    <t>同志社女子大</t>
  </si>
  <si>
    <t>同志社大</t>
  </si>
  <si>
    <t>奈良教育大</t>
  </si>
  <si>
    <t>奈良県立医科大</t>
  </si>
  <si>
    <t>羽衣国際大</t>
  </si>
  <si>
    <t>阪南大</t>
  </si>
  <si>
    <t>東大阪大</t>
  </si>
  <si>
    <t>兵庫教育大</t>
  </si>
  <si>
    <t>兵庫県立大</t>
  </si>
  <si>
    <t>兵庫大</t>
  </si>
  <si>
    <t>びわこ学院大</t>
  </si>
  <si>
    <t>佛教大</t>
  </si>
  <si>
    <t>放送大関西</t>
  </si>
  <si>
    <t>武庫川女子大</t>
  </si>
  <si>
    <t>明治国際医療大</t>
  </si>
  <si>
    <t>桃山学院大</t>
  </si>
  <si>
    <t>森ノ宮医療大</t>
  </si>
  <si>
    <t>大和大</t>
  </si>
  <si>
    <t>立命館大</t>
  </si>
  <si>
    <t>龍谷大</t>
  </si>
  <si>
    <t>流通科学大</t>
  </si>
  <si>
    <t>和歌山大</t>
  </si>
  <si>
    <t>関西医科大</t>
  </si>
  <si>
    <t>奈良女子大</t>
  </si>
  <si>
    <t>神戸薬科大</t>
  </si>
  <si>
    <t>大阪人間科学大</t>
  </si>
  <si>
    <t>奈良大</t>
  </si>
  <si>
    <t>所属</t>
    <rPh sb="0" eb="2">
      <t>ショゾク</t>
    </rPh>
    <phoneticPr fontId="3"/>
  </si>
  <si>
    <t>所属団体名</t>
    <rPh sb="0" eb="5">
      <t>ショゾクダンタイメイ</t>
    </rPh>
    <phoneticPr fontId="3"/>
  </si>
  <si>
    <t>JAAFID</t>
  </si>
  <si>
    <t>立命館大学</t>
  </si>
  <si>
    <t>岐阜県</t>
  </si>
  <si>
    <t>滋賀県</t>
  </si>
  <si>
    <t>Asahi</t>
  </si>
  <si>
    <t>Daiki</t>
  </si>
  <si>
    <t>奈良県</t>
  </si>
  <si>
    <t>Kentaro</t>
  </si>
  <si>
    <t>愛知県</t>
  </si>
  <si>
    <t>FUJITA</t>
  </si>
  <si>
    <t>Takumi</t>
  </si>
  <si>
    <t>京都府</t>
  </si>
  <si>
    <t>HARADA</t>
  </si>
  <si>
    <t>Ryohei</t>
  </si>
  <si>
    <t>香川県</t>
  </si>
  <si>
    <t>Yuki</t>
  </si>
  <si>
    <t>YAMADA</t>
  </si>
  <si>
    <t>Maki</t>
  </si>
  <si>
    <t>MATSUYAMA</t>
  </si>
  <si>
    <t>Akira</t>
  </si>
  <si>
    <t>兵庫県</t>
  </si>
  <si>
    <t>Riku</t>
  </si>
  <si>
    <t>大阪府</t>
  </si>
  <si>
    <t>SAITO</t>
  </si>
  <si>
    <t>Hayate</t>
  </si>
  <si>
    <t>静岡県</t>
  </si>
  <si>
    <t>Takamasa</t>
  </si>
  <si>
    <t>福井県</t>
  </si>
  <si>
    <t>Sota</t>
  </si>
  <si>
    <t>石川県</t>
  </si>
  <si>
    <t>NAKAGAWA</t>
  </si>
  <si>
    <t>Kazuya</t>
  </si>
  <si>
    <t>Nao</t>
  </si>
  <si>
    <t>Tsuyoshi</t>
  </si>
  <si>
    <t>YAMASHITA</t>
  </si>
  <si>
    <t>Ayumu</t>
  </si>
  <si>
    <t>千葉県</t>
  </si>
  <si>
    <t>FUKUDA</t>
  </si>
  <si>
    <t>Haruki</t>
  </si>
  <si>
    <t>三重県</t>
  </si>
  <si>
    <t>Yusuke</t>
  </si>
  <si>
    <t>MORITA</t>
  </si>
  <si>
    <t>TAKAMURA</t>
  </si>
  <si>
    <t>Akifumi</t>
  </si>
  <si>
    <t>YOSHIDA</t>
  </si>
  <si>
    <t>Ryusei</t>
  </si>
  <si>
    <t>山梨県</t>
  </si>
  <si>
    <t>ANDO</t>
  </si>
  <si>
    <t>Ryuhei</t>
  </si>
  <si>
    <t>KOJIMA</t>
  </si>
  <si>
    <t>Yuto</t>
  </si>
  <si>
    <t>Issei</t>
  </si>
  <si>
    <t>ENDO</t>
  </si>
  <si>
    <t>Kosuke</t>
  </si>
  <si>
    <t>Tomoki</t>
  </si>
  <si>
    <t>広島県</t>
  </si>
  <si>
    <t>KURIBAYASHI</t>
  </si>
  <si>
    <t>ITO</t>
  </si>
  <si>
    <t>Koki</t>
  </si>
  <si>
    <t>TANIGUCHI</t>
  </si>
  <si>
    <t>Harunobu</t>
  </si>
  <si>
    <t>岡山県</t>
  </si>
  <si>
    <t>OISHI</t>
  </si>
  <si>
    <t>Koji</t>
  </si>
  <si>
    <t>Hayato</t>
  </si>
  <si>
    <t>福字　涼太郎</t>
  </si>
  <si>
    <t>ﾌｸｼﾞ ﾘｮｳﾀﾛｳ</t>
  </si>
  <si>
    <t>山口県</t>
  </si>
  <si>
    <t>FUKUJI</t>
  </si>
  <si>
    <t>Ryotaro</t>
  </si>
  <si>
    <t>NAKAMURA</t>
  </si>
  <si>
    <t>Yosuke</t>
  </si>
  <si>
    <t>KIKUCHI</t>
  </si>
  <si>
    <t>Rei</t>
  </si>
  <si>
    <t>岩手県</t>
  </si>
  <si>
    <t>KAWAMOTO</t>
  </si>
  <si>
    <t>Shintaro</t>
  </si>
  <si>
    <t>山崎　公士</t>
  </si>
  <si>
    <t>ﾔﾏｻﾞｷ ｺｳｼ</t>
  </si>
  <si>
    <t>宮城県</t>
  </si>
  <si>
    <t>YAMAZAKI</t>
  </si>
  <si>
    <t>Koshi</t>
  </si>
  <si>
    <t>Tsubasa</t>
  </si>
  <si>
    <t>SAKAI</t>
  </si>
  <si>
    <t>Yuya</t>
  </si>
  <si>
    <t>KIMURA</t>
  </si>
  <si>
    <t>神奈川県</t>
  </si>
  <si>
    <t>ABE</t>
  </si>
  <si>
    <t>YAMANAKA</t>
  </si>
  <si>
    <t>Seiya</t>
  </si>
  <si>
    <t>NAKAYAMA</t>
  </si>
  <si>
    <t>Shotaro</t>
  </si>
  <si>
    <t>Kenta</t>
  </si>
  <si>
    <t>福岡県</t>
  </si>
  <si>
    <t>NAKAO</t>
  </si>
  <si>
    <t>Kazutaka</t>
  </si>
  <si>
    <t>鳥取県</t>
  </si>
  <si>
    <t>TERAI</t>
  </si>
  <si>
    <t>Tomoya</t>
  </si>
  <si>
    <t>岩井　星澄</t>
  </si>
  <si>
    <t>ｲﾜｲ ｾｲﾄ</t>
  </si>
  <si>
    <t>IWAI</t>
  </si>
  <si>
    <t>Seito</t>
  </si>
  <si>
    <t>北海道</t>
  </si>
  <si>
    <t>Haruto</t>
  </si>
  <si>
    <t>YAMAGUCHI</t>
  </si>
  <si>
    <t>Yoshiaki</t>
  </si>
  <si>
    <t>HIGUCHI</t>
  </si>
  <si>
    <t>富山県</t>
  </si>
  <si>
    <t>ISHIKAWA</t>
  </si>
  <si>
    <t>Arata</t>
  </si>
  <si>
    <t>Soichi</t>
  </si>
  <si>
    <t>FUJIMOTO</t>
  </si>
  <si>
    <t>Yasuaki</t>
  </si>
  <si>
    <t>小林　一稀</t>
  </si>
  <si>
    <t>ｺﾊﾞﾔｼ ｶｽﾞｷ</t>
  </si>
  <si>
    <t>KOBAYASHI</t>
  </si>
  <si>
    <t>Kazuki</t>
  </si>
  <si>
    <t>清水　優輝</t>
  </si>
  <si>
    <t>ｼﾐｽﾞ ﾕｳｷ</t>
  </si>
  <si>
    <t>SHIMIZU</t>
  </si>
  <si>
    <t>INADA</t>
  </si>
  <si>
    <t>西山　在喜</t>
  </si>
  <si>
    <t>ﾆｼﾔﾏ ｱﾘｷ</t>
  </si>
  <si>
    <t>NISHIYAMA</t>
  </si>
  <si>
    <t>Ariki</t>
  </si>
  <si>
    <t>NISHIMURA</t>
  </si>
  <si>
    <t>Seitaro</t>
  </si>
  <si>
    <t>MATSUDA</t>
  </si>
  <si>
    <t>YAMASAKI</t>
  </si>
  <si>
    <t>Kota</t>
  </si>
  <si>
    <t>Ryunosuke</t>
  </si>
  <si>
    <t>NAKATA</t>
  </si>
  <si>
    <t>MURASHIMA</t>
  </si>
  <si>
    <t>山本　智丈</t>
  </si>
  <si>
    <t>ﾔﾏﾓﾄ ﾄﾓﾋﾛ</t>
  </si>
  <si>
    <t>東京都</t>
  </si>
  <si>
    <t>YAMAMOTO</t>
  </si>
  <si>
    <t>Tomohiro</t>
  </si>
  <si>
    <t>細江　友暉</t>
  </si>
  <si>
    <t>ﾎｿｴ ﾕｳｷ</t>
  </si>
  <si>
    <t>HOSOE</t>
  </si>
  <si>
    <t>SUGANUMA</t>
  </si>
  <si>
    <t>Reo</t>
  </si>
  <si>
    <t>橋本　慶太</t>
  </si>
  <si>
    <t>ﾊｼﾓﾄ ｹｲﾀ</t>
  </si>
  <si>
    <t>HASHIMOTO</t>
  </si>
  <si>
    <t>Keita</t>
  </si>
  <si>
    <t>OZAKI</t>
  </si>
  <si>
    <t>関　晃太朗</t>
  </si>
  <si>
    <t>ｾｷ ｺｳﾀﾛｳ</t>
  </si>
  <si>
    <t>SEKI</t>
  </si>
  <si>
    <t>Kotaro</t>
  </si>
  <si>
    <t>中村　一貴</t>
  </si>
  <si>
    <t>ﾅｶﾑﾗ ｶｽﾞﾀｶ</t>
  </si>
  <si>
    <t>ISHIHARA</t>
  </si>
  <si>
    <t>YONEZAWA</t>
  </si>
  <si>
    <t>Ryosuke</t>
  </si>
  <si>
    <t>TAMAKI</t>
  </si>
  <si>
    <t>Yuta</t>
  </si>
  <si>
    <t>YANO</t>
  </si>
  <si>
    <t>栗本　遥生</t>
  </si>
  <si>
    <t>ｸﾘﾓﾄ ﾊﾙｷ</t>
  </si>
  <si>
    <t>KURIMOTO</t>
  </si>
  <si>
    <t>渡邊　泰生</t>
  </si>
  <si>
    <t>ﾜﾀﾅﾍﾞ ﾀｲｷ</t>
  </si>
  <si>
    <t>WATANABE</t>
  </si>
  <si>
    <t>Taiki</t>
  </si>
  <si>
    <t>尾林　恒星</t>
  </si>
  <si>
    <t>ｵﾊﾞﾔｼ ｺｳｾｲ</t>
  </si>
  <si>
    <t>OBAYASHI</t>
  </si>
  <si>
    <t>Kosei</t>
  </si>
  <si>
    <t>坂口　賢太朗</t>
  </si>
  <si>
    <t>ｻｶｸﾞﾁ ｹﾝﾀﾛｳ</t>
  </si>
  <si>
    <t>SAKAGUCHI</t>
  </si>
  <si>
    <t>田部　央</t>
  </si>
  <si>
    <t>ﾀﾅﾍﾞ ｵｳ</t>
  </si>
  <si>
    <t>井上　龍太</t>
  </si>
  <si>
    <t>ｲﾉｳｴ ﾘｭｳﾀ</t>
  </si>
  <si>
    <t>INOUE</t>
  </si>
  <si>
    <t>Ryuta</t>
  </si>
  <si>
    <t>金高　哲哉</t>
  </si>
  <si>
    <t>ｷﾝﾀｶ ﾃﾂﾔ</t>
  </si>
  <si>
    <t>KINTAKA</t>
  </si>
  <si>
    <t>Tetsuya</t>
  </si>
  <si>
    <t>土屋　温希</t>
  </si>
  <si>
    <t>ﾂﾁﾔ ｱﾂｷ</t>
  </si>
  <si>
    <t>TSUCHIYA</t>
  </si>
  <si>
    <t>Atsuki</t>
  </si>
  <si>
    <t>八木　丞太郎</t>
  </si>
  <si>
    <t>ﾔｷﾞ ｼｮｳﾀﾛｳ</t>
  </si>
  <si>
    <t>YAGI</t>
  </si>
  <si>
    <t>福谷　苑樹</t>
  </si>
  <si>
    <t>ﾌｸﾀﾆ ｴﾝｼﾞｭ</t>
  </si>
  <si>
    <t>FUKUTANI</t>
  </si>
  <si>
    <t>Enju</t>
  </si>
  <si>
    <t>倉橋　慶</t>
  </si>
  <si>
    <t>ｸﾗﾊｼ ｹｲ</t>
  </si>
  <si>
    <t>Kei</t>
  </si>
  <si>
    <t>長澤　悠太</t>
  </si>
  <si>
    <t>ﾅｶﾞｻﾜ ﾕｳﾀ</t>
  </si>
  <si>
    <t>茶木　涼介</t>
  </si>
  <si>
    <t>ﾁｬｷ ﾘｮｳｽｹ</t>
  </si>
  <si>
    <t>CHAKI</t>
  </si>
  <si>
    <t>高　蓮太郎</t>
  </si>
  <si>
    <t>ｺｳ ﾚﾝﾀﾛｳ</t>
  </si>
  <si>
    <t>Rentaro</t>
  </si>
  <si>
    <t>小林　生承</t>
  </si>
  <si>
    <t>ｺﾊﾞﾔｼ ｷｼｮｳ</t>
  </si>
  <si>
    <t>Kisho</t>
  </si>
  <si>
    <t>上田　瑞樹</t>
  </si>
  <si>
    <t>UEDA</t>
  </si>
  <si>
    <t>Mizuki</t>
  </si>
  <si>
    <t>木下　凌輔</t>
  </si>
  <si>
    <t>ｷﾉｼﾀ ﾘｮｳｽｹ</t>
  </si>
  <si>
    <t>KINOSHITA</t>
  </si>
  <si>
    <t>松井　聰</t>
  </si>
  <si>
    <t>ﾏﾂｲ ﾊｼﾞﾒ</t>
  </si>
  <si>
    <t>MATSUI</t>
  </si>
  <si>
    <t>Hajime</t>
  </si>
  <si>
    <t>田原　佳悟</t>
  </si>
  <si>
    <t>ﾀﾊﾗ ｹｲｺﾞ</t>
  </si>
  <si>
    <t>TAHARA</t>
  </si>
  <si>
    <t>Keigo</t>
  </si>
  <si>
    <t>KISHIDA</t>
  </si>
  <si>
    <t>Shingo</t>
  </si>
  <si>
    <t>西山　慧</t>
  </si>
  <si>
    <t>ﾆｼﾔﾏ ｹｲ</t>
  </si>
  <si>
    <t>横田　紘季</t>
  </si>
  <si>
    <t>ﾖｺﾀ ｺｳｷ</t>
  </si>
  <si>
    <t>YOKOTA</t>
  </si>
  <si>
    <t>北川　広大</t>
  </si>
  <si>
    <t>ｷﾀｶﾞﾜ ｺｳﾀﾞｲ</t>
  </si>
  <si>
    <t>KITAGAWA</t>
  </si>
  <si>
    <t>Kodai</t>
  </si>
  <si>
    <t>関西学院大学</t>
  </si>
  <si>
    <t>FUJIKI</t>
  </si>
  <si>
    <t>Atsushi</t>
  </si>
  <si>
    <t>Taisuke</t>
  </si>
  <si>
    <t>Suguru</t>
  </si>
  <si>
    <t>MORIMOTO</t>
  </si>
  <si>
    <t>Kazuho</t>
  </si>
  <si>
    <t>TAKEUCHI</t>
  </si>
  <si>
    <t>KATAYAMA</t>
  </si>
  <si>
    <t>Takuya</t>
  </si>
  <si>
    <t>Daichi</t>
  </si>
  <si>
    <t>MATSUMOTO</t>
  </si>
  <si>
    <t>FUJIWARA</t>
  </si>
  <si>
    <t>Homare</t>
  </si>
  <si>
    <t>KOTANI</t>
  </si>
  <si>
    <t>Yushi</t>
  </si>
  <si>
    <t>Genki</t>
  </si>
  <si>
    <t>IMAI</t>
  </si>
  <si>
    <t>IWAMOTO</t>
  </si>
  <si>
    <t>IDE</t>
  </si>
  <si>
    <t>Kakeru</t>
  </si>
  <si>
    <t>OKADA</t>
  </si>
  <si>
    <t>Taichi</t>
  </si>
  <si>
    <t>大分県</t>
  </si>
  <si>
    <t>ONO</t>
  </si>
  <si>
    <t>Rikiya</t>
  </si>
  <si>
    <t>熊本県</t>
  </si>
  <si>
    <t>Ryo</t>
  </si>
  <si>
    <t>NISHIO</t>
  </si>
  <si>
    <t>MAEDA</t>
  </si>
  <si>
    <t>IKEGAMI</t>
  </si>
  <si>
    <t>Ayuto</t>
  </si>
  <si>
    <t>高知県</t>
  </si>
  <si>
    <t>HAMADA</t>
  </si>
  <si>
    <t>Shogo</t>
  </si>
  <si>
    <t>KAWAGUCHI</t>
  </si>
  <si>
    <t>Shuhei</t>
  </si>
  <si>
    <t>Shuta</t>
  </si>
  <si>
    <t>KUBOTA</t>
  </si>
  <si>
    <t>YAMAOKA</t>
  </si>
  <si>
    <t>Ryuki</t>
  </si>
  <si>
    <t>Kohei</t>
  </si>
  <si>
    <t>TANAKA</t>
  </si>
  <si>
    <t>Tatsuya</t>
  </si>
  <si>
    <t>Kenshiro</t>
  </si>
  <si>
    <t>Kengo</t>
  </si>
  <si>
    <t>Shoya</t>
  </si>
  <si>
    <t>YASUDA</t>
  </si>
  <si>
    <t>Shun</t>
  </si>
  <si>
    <t>OKAMOTO</t>
  </si>
  <si>
    <t>Naoya</t>
  </si>
  <si>
    <t>OJIMA</t>
  </si>
  <si>
    <t>So</t>
  </si>
  <si>
    <t>ｲｼｲ ﾘｸﾄ</t>
  </si>
  <si>
    <t>ISHII</t>
  </si>
  <si>
    <t>Rikuto</t>
  </si>
  <si>
    <t>Ryogo</t>
  </si>
  <si>
    <t>愛媛県</t>
  </si>
  <si>
    <t>Shuto</t>
  </si>
  <si>
    <t>SATO</t>
  </si>
  <si>
    <t>OGINO</t>
  </si>
  <si>
    <t>SHIBATA</t>
  </si>
  <si>
    <t>Yuma</t>
  </si>
  <si>
    <t>群馬県</t>
  </si>
  <si>
    <t>TAKADA</t>
  </si>
  <si>
    <t>HAYASHI</t>
  </si>
  <si>
    <t>NAKATANI</t>
  </si>
  <si>
    <t>SUTO</t>
  </si>
  <si>
    <t>Makoto</t>
  </si>
  <si>
    <t>OMURA</t>
  </si>
  <si>
    <t>Kazuto</t>
  </si>
  <si>
    <t>YOKOI</t>
  </si>
  <si>
    <t>Masaki</t>
  </si>
  <si>
    <t>MAKI</t>
  </si>
  <si>
    <t>Shinya</t>
  </si>
  <si>
    <t>Yusei</t>
  </si>
  <si>
    <t>Yohei</t>
  </si>
  <si>
    <t>長崎県</t>
  </si>
  <si>
    <t>Taro</t>
  </si>
  <si>
    <t>Soshi</t>
  </si>
  <si>
    <t>YAMAGAMI</t>
  </si>
  <si>
    <t>Atsuhiro</t>
  </si>
  <si>
    <t>Shunsuke</t>
  </si>
  <si>
    <t>YAMAGISHI</t>
  </si>
  <si>
    <t>IHARA</t>
  </si>
  <si>
    <t>UMEMURA</t>
  </si>
  <si>
    <t>OKA</t>
  </si>
  <si>
    <t>EDA</t>
  </si>
  <si>
    <t>Masanori</t>
  </si>
  <si>
    <t>NAKAI</t>
  </si>
  <si>
    <t>Takaya</t>
  </si>
  <si>
    <t>中田　泰聖</t>
  </si>
  <si>
    <t>ﾅｶﾀ ﾀｲｾｲ</t>
  </si>
  <si>
    <t>Taisei</t>
  </si>
  <si>
    <t>山田　悠月</t>
  </si>
  <si>
    <t>ﾔﾏﾀﾞ ﾕﾂﾞｷ</t>
  </si>
  <si>
    <t>Yuzuki</t>
  </si>
  <si>
    <t>佐脇　岳</t>
  </si>
  <si>
    <t>ｻﾜｷ ｶﾞｸ</t>
  </si>
  <si>
    <t>SAWAKI</t>
  </si>
  <si>
    <t>Gaku</t>
  </si>
  <si>
    <t>山田　彩翔</t>
  </si>
  <si>
    <t>ﾔﾏﾀﾞ ｱﾔﾄ</t>
  </si>
  <si>
    <t>Ayato</t>
  </si>
  <si>
    <t>宮地　築</t>
  </si>
  <si>
    <t>ﾐﾔｼﾞ ｷﾂﾞｸ</t>
  </si>
  <si>
    <t>MIYAJI</t>
  </si>
  <si>
    <t>Kizuku</t>
  </si>
  <si>
    <t>田中　智</t>
  </si>
  <si>
    <t>ﾀﾅｶ ｻﾄｼ</t>
  </si>
  <si>
    <t>Satoshi</t>
  </si>
  <si>
    <t>家田　惇基</t>
  </si>
  <si>
    <t>ｲｴﾀﾞ ﾄｼｷ</t>
  </si>
  <si>
    <t>IEDA</t>
  </si>
  <si>
    <t>Toshiki</t>
  </si>
  <si>
    <t>太田　駿</t>
  </si>
  <si>
    <t>ｵｵﾀ ｼｭﾝ</t>
  </si>
  <si>
    <t>OTA</t>
  </si>
  <si>
    <t>小川　龍之介</t>
  </si>
  <si>
    <t>ｵｶﾞﾜ ﾘｭｳﾉｽｹ</t>
  </si>
  <si>
    <t>牧野　大輝</t>
  </si>
  <si>
    <t>ﾏｷﾉ ﾀｲｷ</t>
  </si>
  <si>
    <t>MAKINO</t>
  </si>
  <si>
    <t>川手　友希</t>
  </si>
  <si>
    <t>ｶﾜﾃ ﾕｳｷ</t>
  </si>
  <si>
    <t>KAWATE</t>
  </si>
  <si>
    <t>浜田　聖也</t>
  </si>
  <si>
    <t>ﾊﾏﾀﾞ ｾｲﾔ</t>
  </si>
  <si>
    <t>山本　雅也</t>
  </si>
  <si>
    <t>ﾔﾏﾓﾄ ﾏｻﾔ</t>
  </si>
  <si>
    <t>Masaya</t>
  </si>
  <si>
    <t>末留　颯楽</t>
  </si>
  <si>
    <t>ｽｴﾄﾒ ｿﾗ</t>
  </si>
  <si>
    <t>SUETOME</t>
  </si>
  <si>
    <t>Sora</t>
  </si>
  <si>
    <t>森　大喜</t>
  </si>
  <si>
    <t>ﾓﾘ ﾀｲｷ</t>
  </si>
  <si>
    <t>MORI</t>
  </si>
  <si>
    <t>ﾊﾀﾔﾏ ﾖｳｾｲ</t>
  </si>
  <si>
    <t>HATAYAMA</t>
  </si>
  <si>
    <t>Yosei</t>
  </si>
  <si>
    <t>新海　弘一朗</t>
  </si>
  <si>
    <t>ｼﾝｶｲ ｺｳｲﾁﾛｳ</t>
  </si>
  <si>
    <t>SHINKAI</t>
  </si>
  <si>
    <t>Koichiro</t>
  </si>
  <si>
    <t>関西大学</t>
  </si>
  <si>
    <t>SAKAMOTO</t>
  </si>
  <si>
    <t>Kai</t>
  </si>
  <si>
    <t>UTSUMI</t>
  </si>
  <si>
    <t>TAKAGI</t>
  </si>
  <si>
    <t>Yamato</t>
  </si>
  <si>
    <t>Hideki</t>
  </si>
  <si>
    <t>HARA</t>
  </si>
  <si>
    <t>Hiroto</t>
  </si>
  <si>
    <t>NABARA</t>
  </si>
  <si>
    <t>SASAKI</t>
  </si>
  <si>
    <t>Kento</t>
  </si>
  <si>
    <t>和歌山県</t>
  </si>
  <si>
    <t>OMAE</t>
  </si>
  <si>
    <t>UEMURA</t>
  </si>
  <si>
    <t>OKABE</t>
  </si>
  <si>
    <t>Hiroshi</t>
  </si>
  <si>
    <t>MASUDA</t>
  </si>
  <si>
    <t>Shion</t>
  </si>
  <si>
    <t>MIYAUCHI</t>
  </si>
  <si>
    <t>FUJII</t>
  </si>
  <si>
    <t>BANDO</t>
  </si>
  <si>
    <t>Keitaro</t>
  </si>
  <si>
    <t>FUKUHARA</t>
  </si>
  <si>
    <t>TOMIOKA</t>
  </si>
  <si>
    <t>KURIHARA</t>
  </si>
  <si>
    <t>Kazuma</t>
  </si>
  <si>
    <t>KITA</t>
  </si>
  <si>
    <t>Ryoki</t>
  </si>
  <si>
    <t>SAKURAI</t>
  </si>
  <si>
    <t>TANABE</t>
  </si>
  <si>
    <t>HISATOMI</t>
  </si>
  <si>
    <t>HAMA</t>
  </si>
  <si>
    <t>Yudai</t>
  </si>
  <si>
    <t>IWATA</t>
  </si>
  <si>
    <t>Jumpei</t>
  </si>
  <si>
    <t>坂本　亘生</t>
  </si>
  <si>
    <t>ｻｶﾓﾄ ｺｳｾｲ</t>
  </si>
  <si>
    <t>高梨　有仁</t>
  </si>
  <si>
    <t>ﾀｶﾅｼ ｱﾙﾋﾄ</t>
  </si>
  <si>
    <t>TAKANASHI</t>
  </si>
  <si>
    <t>Aruhito</t>
  </si>
  <si>
    <t>UMENO</t>
  </si>
  <si>
    <t>ADACHI</t>
  </si>
  <si>
    <t>Takeru</t>
  </si>
  <si>
    <t>SAKABE</t>
  </si>
  <si>
    <t>Kaita</t>
  </si>
  <si>
    <t>Takayuki</t>
  </si>
  <si>
    <t>Kanta</t>
  </si>
  <si>
    <t>Ryoya</t>
  </si>
  <si>
    <t>YOSHIMOTO</t>
  </si>
  <si>
    <t>TAKAOKA</t>
  </si>
  <si>
    <t>Shuji</t>
  </si>
  <si>
    <t>Haru</t>
  </si>
  <si>
    <t>GOTO</t>
  </si>
  <si>
    <t>Atomu</t>
  </si>
  <si>
    <t>FURUICHI</t>
  </si>
  <si>
    <t>Zen</t>
  </si>
  <si>
    <t>YOSHIOKA</t>
  </si>
  <si>
    <t>Tensei</t>
  </si>
  <si>
    <t>KANAYAMA</t>
  </si>
  <si>
    <t>ｱｷﾔﾏ ｼｮｳﾀﾛｳ</t>
  </si>
  <si>
    <t>AKIYAMA</t>
  </si>
  <si>
    <t>芝　秀介</t>
  </si>
  <si>
    <t>ｼﾊﾞ ｼｭｳｽｹ</t>
  </si>
  <si>
    <t>SHIBA</t>
  </si>
  <si>
    <t>Shusuke</t>
  </si>
  <si>
    <t>谷村　恒晟</t>
  </si>
  <si>
    <t>ﾀﾆﾑﾗ ｺｳｾｲ</t>
  </si>
  <si>
    <t>TANIMURA</t>
  </si>
  <si>
    <t>嶋田　匠海</t>
  </si>
  <si>
    <t>ｼﾏﾀﾞ ﾀｸﾐ</t>
  </si>
  <si>
    <t>SHIMADA</t>
  </si>
  <si>
    <t>市川　侑生</t>
  </si>
  <si>
    <t>ｲﾁｶﾜ ﾕｳｾｲ</t>
  </si>
  <si>
    <t>ICHIKAWA</t>
  </si>
  <si>
    <t>藤井　蓮也</t>
  </si>
  <si>
    <t>ﾌｼﾞｲ ﾚﾝﾔ</t>
  </si>
  <si>
    <t>FUJI</t>
  </si>
  <si>
    <t>Renya</t>
  </si>
  <si>
    <t>垣内　慶紀</t>
  </si>
  <si>
    <t>ｶｷｳﾁ ﾖｼｷ</t>
  </si>
  <si>
    <t>KAKIUCHI</t>
  </si>
  <si>
    <t>Yoshiki</t>
  </si>
  <si>
    <t>山田　雄大</t>
  </si>
  <si>
    <t>ﾔﾏﾀﾞ ﾕｳﾀﾞｲ</t>
  </si>
  <si>
    <t>京竹　泰雅</t>
  </si>
  <si>
    <t>ｷｮｳﾀｹ ﾀｲｶﾞ</t>
  </si>
  <si>
    <t>KYOTAKE</t>
  </si>
  <si>
    <t>Taiga</t>
  </si>
  <si>
    <t>菅沼　慶斗</t>
  </si>
  <si>
    <t>ｽｶﾞﾇﾏ ｹｲﾄ</t>
  </si>
  <si>
    <t>Keito</t>
  </si>
  <si>
    <t>ﾓﾘﾊﾗ ﾚﾝﾄ</t>
  </si>
  <si>
    <t>MORIHARA</t>
  </si>
  <si>
    <t>Rento</t>
  </si>
  <si>
    <t>AIKAWA</t>
  </si>
  <si>
    <t>大阪体育大学</t>
  </si>
  <si>
    <t>Naoto</t>
  </si>
  <si>
    <t>Takuma</t>
  </si>
  <si>
    <t>TSUDA</t>
  </si>
  <si>
    <t>Ryutaro</t>
  </si>
  <si>
    <t>NAKAJIMA</t>
  </si>
  <si>
    <t>AKAO</t>
  </si>
  <si>
    <t>Kiichi</t>
  </si>
  <si>
    <t>Ryota</t>
  </si>
  <si>
    <t>KOI</t>
  </si>
  <si>
    <t>Kaisei</t>
  </si>
  <si>
    <t>HOSOMI</t>
  </si>
  <si>
    <t>Shunichi</t>
  </si>
  <si>
    <t>KODAMA</t>
  </si>
  <si>
    <t>Junta</t>
  </si>
  <si>
    <t>Ryoga</t>
  </si>
  <si>
    <t>HATA</t>
  </si>
  <si>
    <t>Hiroaki</t>
  </si>
  <si>
    <t>OKUMURA</t>
  </si>
  <si>
    <t>SONE</t>
  </si>
  <si>
    <t>IWASAKI</t>
  </si>
  <si>
    <t>KAWANISHI</t>
  </si>
  <si>
    <t>KAWABATA</t>
  </si>
  <si>
    <t>NAKANO</t>
  </si>
  <si>
    <t>Shota</t>
  </si>
  <si>
    <t>Shohei</t>
  </si>
  <si>
    <t>Fumiya</t>
  </si>
  <si>
    <t>ISHIDA</t>
  </si>
  <si>
    <t>Soma</t>
  </si>
  <si>
    <t>島根県</t>
  </si>
  <si>
    <t>Hibiki</t>
  </si>
  <si>
    <t>KOGA</t>
  </si>
  <si>
    <t>Kensuke</t>
  </si>
  <si>
    <t>MARUYAMA</t>
  </si>
  <si>
    <t>MIURA</t>
  </si>
  <si>
    <t>Tokio</t>
  </si>
  <si>
    <t>KAJI</t>
  </si>
  <si>
    <t>OKAWA</t>
  </si>
  <si>
    <t>Kaito</t>
  </si>
  <si>
    <t>NISHIDA</t>
  </si>
  <si>
    <t>Misaki</t>
  </si>
  <si>
    <t>Tatsuki</t>
  </si>
  <si>
    <t>黒田　翔貴</t>
  </si>
  <si>
    <t>ｸﾛﾀﾞ ｼｮｳｷ</t>
  </si>
  <si>
    <t>KURODA</t>
  </si>
  <si>
    <t>Shoki</t>
  </si>
  <si>
    <t>ﾕｱｻ ｶｲﾄ</t>
  </si>
  <si>
    <t>YUASA</t>
  </si>
  <si>
    <t>MORISHITA</t>
  </si>
  <si>
    <t>Tomoyuki</t>
  </si>
  <si>
    <t>OGAWA</t>
  </si>
  <si>
    <t>NAKANISHI</t>
  </si>
  <si>
    <t>Hiroki</t>
  </si>
  <si>
    <t>Nozomu</t>
  </si>
  <si>
    <t>Shin</t>
  </si>
  <si>
    <t>Tasuku</t>
  </si>
  <si>
    <t>鹿児島県</t>
  </si>
  <si>
    <t>Itsuki</t>
  </si>
  <si>
    <t>BAN</t>
  </si>
  <si>
    <t>FURUTANI</t>
  </si>
  <si>
    <t>Fuma</t>
  </si>
  <si>
    <t>ONISHI</t>
  </si>
  <si>
    <t>TATSUMI</t>
  </si>
  <si>
    <t>Junya</t>
  </si>
  <si>
    <t>Sogo</t>
  </si>
  <si>
    <t>TAKANO</t>
  </si>
  <si>
    <t>IZUMI</t>
  </si>
  <si>
    <t>NAKAZAWA</t>
  </si>
  <si>
    <t>ARAKAWA</t>
  </si>
  <si>
    <t>Jun</t>
  </si>
  <si>
    <t>IIDA</t>
  </si>
  <si>
    <t>MIKI</t>
  </si>
  <si>
    <t>AKAMATSU</t>
  </si>
  <si>
    <t>諏訪　皓己</t>
  </si>
  <si>
    <t>ｽﾜ ｺｳｷ</t>
  </si>
  <si>
    <t>SUWA</t>
  </si>
  <si>
    <t>KATO</t>
  </si>
  <si>
    <t>Ko</t>
  </si>
  <si>
    <t>ｲﾉｳｴ ﾀｸﾐ</t>
  </si>
  <si>
    <t>ﾊﾔｼ ｺｳｷ</t>
  </si>
  <si>
    <t>IKEDA</t>
  </si>
  <si>
    <t>TAMADA</t>
  </si>
  <si>
    <t>Aoto</t>
  </si>
  <si>
    <t>FUKUMOTO</t>
  </si>
  <si>
    <t>NISHI</t>
  </si>
  <si>
    <t>佐賀県</t>
  </si>
  <si>
    <t>Ryuto</t>
  </si>
  <si>
    <t>HIRATA</t>
  </si>
  <si>
    <t>URAKAWA</t>
  </si>
  <si>
    <t>AOKI</t>
  </si>
  <si>
    <t>Hikaru</t>
  </si>
  <si>
    <t>Akihiro</t>
  </si>
  <si>
    <t>近畿大学</t>
  </si>
  <si>
    <t>TAKAYAMA</t>
  </si>
  <si>
    <t>Mahiro</t>
  </si>
  <si>
    <t>KOMORI</t>
  </si>
  <si>
    <t>TSUCHIDE</t>
  </si>
  <si>
    <t>Naoki</t>
  </si>
  <si>
    <t>URABE</t>
  </si>
  <si>
    <t>Takuto</t>
  </si>
  <si>
    <t>Masayuki</t>
  </si>
  <si>
    <t>尾崎　友基</t>
  </si>
  <si>
    <t>ｵｻﾞｷ ﾕｳｷ</t>
  </si>
  <si>
    <t>TANI</t>
  </si>
  <si>
    <t>TANO</t>
  </si>
  <si>
    <t>HAMAGUCHI</t>
  </si>
  <si>
    <t>Toma</t>
  </si>
  <si>
    <t>KIMOTO</t>
  </si>
  <si>
    <t>Wataru</t>
  </si>
  <si>
    <t>MATSUZAKI</t>
  </si>
  <si>
    <t>Takuro</t>
  </si>
  <si>
    <t>HIRANO</t>
  </si>
  <si>
    <t>Rui</t>
  </si>
  <si>
    <t>Shinji</t>
  </si>
  <si>
    <t>BESSHO</t>
  </si>
  <si>
    <t>安川　楓</t>
  </si>
  <si>
    <t>ﾔｽｶﾜ ｶｴﾃﾞ</t>
  </si>
  <si>
    <t>YASUKAWA</t>
  </si>
  <si>
    <t>Kaede</t>
  </si>
  <si>
    <t>城戸　裕登</t>
  </si>
  <si>
    <t>ｷﾄﾞ ﾕｳﾄ</t>
  </si>
  <si>
    <t>KIDO</t>
  </si>
  <si>
    <t>FURUKAWA</t>
  </si>
  <si>
    <t>KOMATSU</t>
  </si>
  <si>
    <t>ARAKI</t>
  </si>
  <si>
    <t>Tomohito</t>
  </si>
  <si>
    <t>新山　優弥</t>
  </si>
  <si>
    <t>ｼﾝﾔﾏ ｳﾐ</t>
  </si>
  <si>
    <t>SHINYAMA</t>
  </si>
  <si>
    <t>Umi</t>
  </si>
  <si>
    <t>山本　拓実</t>
  </si>
  <si>
    <t>ﾔﾏﾓﾄ ﾀｸﾐ</t>
  </si>
  <si>
    <t>阿河　孝樹</t>
  </si>
  <si>
    <t>ｱｶﾞ ｺｳｷ</t>
  </si>
  <si>
    <t>瀬古　陸斗</t>
  </si>
  <si>
    <t>ｾｺ ﾘｸﾄ</t>
  </si>
  <si>
    <t>SEKO</t>
  </si>
  <si>
    <t>三浦　康生</t>
  </si>
  <si>
    <t>ﾐｳﾗ ｺｳｾｲ</t>
  </si>
  <si>
    <t>梅本　宜広</t>
  </si>
  <si>
    <t>ｳﾒﾓﾄ ﾖｼﾋﾛ</t>
  </si>
  <si>
    <t>UMEMOTO</t>
  </si>
  <si>
    <t>Yoshihiro</t>
  </si>
  <si>
    <t>山城　嘉人</t>
  </si>
  <si>
    <t>ﾔﾏｼﾛ ｶｲﾄ</t>
  </si>
  <si>
    <t>YAMASHIRO</t>
  </si>
  <si>
    <t>有方　修斗</t>
  </si>
  <si>
    <t>ｱﾘｶﾀ ｼｭｳﾄ</t>
  </si>
  <si>
    <t>ARIKATA</t>
  </si>
  <si>
    <t>圓句　知也</t>
  </si>
  <si>
    <t>ｴﾝｸ ﾄﾓﾔ</t>
  </si>
  <si>
    <t>ENKU</t>
  </si>
  <si>
    <t>松本　拳志郎</t>
  </si>
  <si>
    <t>ﾏﾂﾓﾄ ｹﾝｼﾛｳ</t>
  </si>
  <si>
    <t>小林　想</t>
  </si>
  <si>
    <t>ｺﾊﾞﾔｼ ｿｳ</t>
  </si>
  <si>
    <t>久保　幸陽</t>
  </si>
  <si>
    <t>ｸﾎﾞ ｺｳﾖｳ</t>
  </si>
  <si>
    <t>KUBO</t>
  </si>
  <si>
    <t>Koyo</t>
  </si>
  <si>
    <t>大阪学院大学</t>
  </si>
  <si>
    <t>びわこ成蹊スポーツ大学</t>
  </si>
  <si>
    <t>UENO</t>
  </si>
  <si>
    <t>Yuji</t>
  </si>
  <si>
    <t>OCHIAI</t>
  </si>
  <si>
    <t>Shinichiro</t>
  </si>
  <si>
    <t>Jin</t>
  </si>
  <si>
    <t>楠見　涼介</t>
  </si>
  <si>
    <t>ｸｽﾐ ﾘｮｳｽｹ</t>
  </si>
  <si>
    <t>KUSUMI</t>
  </si>
  <si>
    <t>TADA</t>
  </si>
  <si>
    <t>Ryoma</t>
  </si>
  <si>
    <t>Taito</t>
  </si>
  <si>
    <t>HIRAI</t>
  </si>
  <si>
    <t>MAEKAWA</t>
  </si>
  <si>
    <t>Sho</t>
  </si>
  <si>
    <t>MAKITA</t>
  </si>
  <si>
    <t>MIYAMOTO</t>
  </si>
  <si>
    <t>YAMAMURA</t>
  </si>
  <si>
    <t>徳島県</t>
  </si>
  <si>
    <t>Ren</t>
  </si>
  <si>
    <t>Chihiro</t>
  </si>
  <si>
    <t>石田　淳人</t>
  </si>
  <si>
    <t>ｲｼﾀﾞ ｼﾞｭﾝﾄ</t>
  </si>
  <si>
    <t>Junto</t>
  </si>
  <si>
    <t>KANEMITSU</t>
  </si>
  <si>
    <t>KAMEISHI</t>
  </si>
  <si>
    <t>川北　脩斗</t>
  </si>
  <si>
    <t>ｶﾜｷﾀ ｼｭｳﾄ</t>
  </si>
  <si>
    <t>KAWAKITA</t>
  </si>
  <si>
    <t>Akito</t>
  </si>
  <si>
    <t>SHIMAMOTO</t>
  </si>
  <si>
    <t>TAGUCHI</t>
  </si>
  <si>
    <t>竹谷　幸希也</t>
  </si>
  <si>
    <t>ﾀｹﾀﾆ ﾕｷﾔ</t>
  </si>
  <si>
    <t>TAKETANI</t>
  </si>
  <si>
    <t>Yukiya</t>
  </si>
  <si>
    <t>富田　惇史</t>
  </si>
  <si>
    <t>ﾄﾐﾀ ｱﾂｼ</t>
  </si>
  <si>
    <t>TOMITA</t>
  </si>
  <si>
    <t>NAGANO</t>
  </si>
  <si>
    <t>Koshiro</t>
  </si>
  <si>
    <t>MATSUBARA</t>
  </si>
  <si>
    <t>MOCHIZUKI</t>
  </si>
  <si>
    <t>Yuito</t>
  </si>
  <si>
    <t>KUWAHARA</t>
  </si>
  <si>
    <t>Asato</t>
  </si>
  <si>
    <t>IMURA</t>
  </si>
  <si>
    <t>奥谷　俊介</t>
  </si>
  <si>
    <t>ｵｸﾀﾆ ｼｭﾝｽｹ</t>
  </si>
  <si>
    <t>OKUTANI</t>
  </si>
  <si>
    <t>OGURA</t>
  </si>
  <si>
    <t>KANAZAWA</t>
  </si>
  <si>
    <t>KAWATA</t>
  </si>
  <si>
    <t>KUROKI</t>
  </si>
  <si>
    <t>ｻｲﾄｳ ｶﾞｸ</t>
  </si>
  <si>
    <t>Yutaro</t>
  </si>
  <si>
    <t>SEO</t>
  </si>
  <si>
    <t>DANJO</t>
  </si>
  <si>
    <t>Yota</t>
  </si>
  <si>
    <t>Ruki</t>
  </si>
  <si>
    <t>同志社大学</t>
  </si>
  <si>
    <t>Noriaki</t>
  </si>
  <si>
    <t>長野県</t>
  </si>
  <si>
    <t>KITAMURA</t>
  </si>
  <si>
    <t>WADA</t>
  </si>
  <si>
    <t>SHINJO</t>
  </si>
  <si>
    <t>HIROSE</t>
  </si>
  <si>
    <t>Fumiaki</t>
  </si>
  <si>
    <t>KONO</t>
  </si>
  <si>
    <t>Shoma</t>
  </si>
  <si>
    <t>MIYOSHI</t>
  </si>
  <si>
    <t>NISHIKAWA</t>
  </si>
  <si>
    <t>TANIMOTO</t>
  </si>
  <si>
    <t>TSUJIMOTO</t>
  </si>
  <si>
    <t>ODA</t>
  </si>
  <si>
    <t>SAWADA</t>
  </si>
  <si>
    <t>MURAKAMI</t>
  </si>
  <si>
    <t>KAMIMURA</t>
  </si>
  <si>
    <t>岩堀　剛己</t>
  </si>
  <si>
    <t>ｲﾜﾎﾘ ｺﾞｳｷ</t>
  </si>
  <si>
    <t>IWAHORI</t>
  </si>
  <si>
    <t>Goki</t>
  </si>
  <si>
    <t>武林　悠天</t>
  </si>
  <si>
    <t>ﾀｹﾊﾞﾔｼ ﾊﾙﾀｶ</t>
  </si>
  <si>
    <t>TAKEBAYASHI</t>
  </si>
  <si>
    <t>Harutaka</t>
  </si>
  <si>
    <t>Ryoji</t>
  </si>
  <si>
    <t>KATAOKA</t>
  </si>
  <si>
    <t>Naohiro</t>
  </si>
  <si>
    <t>Riki</t>
  </si>
  <si>
    <t>西田　拓暉</t>
  </si>
  <si>
    <t>ﾆｼﾀﾞ ﾋﾛｷ</t>
  </si>
  <si>
    <t>大石　真也</t>
  </si>
  <si>
    <t>ｵｵｲｼ ｼﾝﾔ</t>
  </si>
  <si>
    <t>Miyabi</t>
  </si>
  <si>
    <t>TAKAHASHI</t>
  </si>
  <si>
    <t>NOZAKI</t>
  </si>
  <si>
    <t>Daiya</t>
  </si>
  <si>
    <t>AMANO</t>
  </si>
  <si>
    <t>ﾌｼﾞｲ ﾉﾘﾌﾐ</t>
  </si>
  <si>
    <t>Norifumi</t>
  </si>
  <si>
    <t>茨城県</t>
  </si>
  <si>
    <t>OKANO</t>
  </si>
  <si>
    <t>HARAGUCHI</t>
  </si>
  <si>
    <t>Taishi</t>
  </si>
  <si>
    <t>二村　草輔</t>
  </si>
  <si>
    <t>ﾆﾑﾗ ｿｳｽｹ</t>
  </si>
  <si>
    <t>NIMURA</t>
  </si>
  <si>
    <t>Sosuke</t>
  </si>
  <si>
    <t>Reiya</t>
  </si>
  <si>
    <t>Rintaro</t>
  </si>
  <si>
    <t>井上　貴文</t>
  </si>
  <si>
    <t>ｲﾉｳｴ ﾀｶﾌﾐ</t>
  </si>
  <si>
    <t>Takafumi</t>
  </si>
  <si>
    <t>田中　駿一朗</t>
  </si>
  <si>
    <t>ﾀﾅｶ ｼｭﾝｲﾁﾛｳ</t>
  </si>
  <si>
    <t>Shunichiro</t>
  </si>
  <si>
    <t>SHIRAI</t>
  </si>
  <si>
    <t>TAKASE</t>
  </si>
  <si>
    <t>Mikiya</t>
  </si>
  <si>
    <t>埼玉県</t>
  </si>
  <si>
    <t>IRIE</t>
  </si>
  <si>
    <t>山口　大凱</t>
  </si>
  <si>
    <t>ﾔﾏｸﾞﾁ ﾀｲｶﾞ</t>
  </si>
  <si>
    <t>京都大学</t>
  </si>
  <si>
    <t>Hideaki</t>
  </si>
  <si>
    <t>ASAI</t>
  </si>
  <si>
    <t>HASEGAWA</t>
  </si>
  <si>
    <t>栃木県</t>
  </si>
  <si>
    <t>KUROKAWA</t>
  </si>
  <si>
    <t>SUZUKI</t>
  </si>
  <si>
    <t>Yotaro</t>
  </si>
  <si>
    <t>Shunta</t>
  </si>
  <si>
    <t>NAGATA</t>
  </si>
  <si>
    <t>NODA</t>
  </si>
  <si>
    <t>HIRAOKA</t>
  </si>
  <si>
    <t>Taku</t>
  </si>
  <si>
    <t>前田　朝陽</t>
  </si>
  <si>
    <t>ﾏｴﾀﾞ ｱｻﾋ</t>
  </si>
  <si>
    <t>MURO</t>
  </si>
  <si>
    <t>Ritsuki</t>
  </si>
  <si>
    <t>MATSUOKA</t>
  </si>
  <si>
    <t>IMANISHI</t>
  </si>
  <si>
    <t>KOZAKI</t>
  </si>
  <si>
    <t>Ikuto</t>
  </si>
  <si>
    <t>齋藤　啓</t>
  </si>
  <si>
    <t>ｻｲﾄｳ ｹｲ</t>
  </si>
  <si>
    <t>OHARA</t>
  </si>
  <si>
    <t>梶　慎介</t>
  </si>
  <si>
    <t>ｶｼﾞ ｼﾝｽｹ</t>
  </si>
  <si>
    <t>Shinsuke</t>
  </si>
  <si>
    <t>木之下　隆弘</t>
  </si>
  <si>
    <t>ｷﾉｼﾀ ﾀｶﾋﾛ</t>
  </si>
  <si>
    <t>Takahiro</t>
  </si>
  <si>
    <t>島村　夏惟</t>
  </si>
  <si>
    <t>ｼﾏﾑﾗ ｶｲ</t>
  </si>
  <si>
    <t>SHIMAMURA</t>
  </si>
  <si>
    <t>MIYAZAWA</t>
  </si>
  <si>
    <t>MIYAZONO</t>
  </si>
  <si>
    <t>江端　康汰</t>
  </si>
  <si>
    <t>ｴﾊﾞﾀ ｺｳﾀ</t>
  </si>
  <si>
    <t>EBATA</t>
  </si>
  <si>
    <t>OSHIHARA</t>
  </si>
  <si>
    <t>原　圭佑</t>
  </si>
  <si>
    <t>ﾊﾗ ｹｲｽｹ</t>
  </si>
  <si>
    <t>Keisuke</t>
  </si>
  <si>
    <t>NAKAKITA</t>
  </si>
  <si>
    <t>Takato</t>
  </si>
  <si>
    <t>KAWASAKI</t>
  </si>
  <si>
    <t>Reiji</t>
  </si>
  <si>
    <t>中川　遥仁</t>
  </si>
  <si>
    <t>ﾅｶｶﾞﾜ ﾊﾙﾄ</t>
  </si>
  <si>
    <t>山中　駿</t>
  </si>
  <si>
    <t>ﾔﾏﾅｶ ｼｭﾝ</t>
  </si>
  <si>
    <t>長田　雅史</t>
  </si>
  <si>
    <t>ﾅｶﾞﾀ ﾏｻｼ</t>
  </si>
  <si>
    <t>Masashi</t>
  </si>
  <si>
    <t>Hijiri</t>
  </si>
  <si>
    <t>西川　洸平</t>
  </si>
  <si>
    <t>ﾆｼｶﾜ ｺｳﾍｲ</t>
  </si>
  <si>
    <t>平山　悦章</t>
  </si>
  <si>
    <t>ﾋﾗﾔﾏ ﾖｼｱｷ</t>
  </si>
  <si>
    <t>HIRAYAMA</t>
  </si>
  <si>
    <t>金盛　圭悟</t>
  </si>
  <si>
    <t>ｶﾅﾓﾘ ｹｲｺﾞ</t>
  </si>
  <si>
    <t>KANAMORI</t>
  </si>
  <si>
    <t>髙山　兼輔</t>
  </si>
  <si>
    <t>ﾀｶﾔﾏ ｹﾝｽｹ</t>
  </si>
  <si>
    <t>HATTORI</t>
  </si>
  <si>
    <t>髙田　雄平</t>
  </si>
  <si>
    <t>ﾀｶﾀﾞ ﾕｳﾍｲ</t>
  </si>
  <si>
    <t>Yuhei</t>
  </si>
  <si>
    <t>三嶋　友貴</t>
  </si>
  <si>
    <t>ﾐｼﾏ ﾄﾓｷ</t>
  </si>
  <si>
    <t>MISHIMA</t>
  </si>
  <si>
    <t>小笹　陽輝</t>
  </si>
  <si>
    <t>ｵｻﾞｻ ﾊﾙｷ</t>
  </si>
  <si>
    <t>OZASA</t>
  </si>
  <si>
    <t>松本　良平</t>
  </si>
  <si>
    <t>ﾏﾂﾓﾄ ﾘｮｳﾍｲ</t>
  </si>
  <si>
    <t>小井　稜真</t>
  </si>
  <si>
    <t>ｺｲ ﾘｮｳﾏ</t>
  </si>
  <si>
    <t>梅原　佑介</t>
  </si>
  <si>
    <t>ｳﾒﾊﾗ ﾕｳｽｹ</t>
  </si>
  <si>
    <t>UMEHARA</t>
  </si>
  <si>
    <t>新潟県</t>
  </si>
  <si>
    <t>山田　慎之助</t>
  </si>
  <si>
    <t>ﾔﾏﾀﾞ ｼﾝﾉｽｹ</t>
  </si>
  <si>
    <t>Shinnosuke</t>
  </si>
  <si>
    <t>岩本　翔太</t>
  </si>
  <si>
    <t>ｲﾜﾓﾄ ｼｮｳﾀ</t>
  </si>
  <si>
    <t>Soichiro</t>
  </si>
  <si>
    <t>大阪教育大学</t>
  </si>
  <si>
    <t>TERASAKI</t>
  </si>
  <si>
    <t>TERAMOTO</t>
  </si>
  <si>
    <t>堀田　和志</t>
  </si>
  <si>
    <t>HORITA</t>
  </si>
  <si>
    <t>Kazushi</t>
  </si>
  <si>
    <t>YASUI</t>
  </si>
  <si>
    <t>田中　陽介</t>
  </si>
  <si>
    <t>ﾀﾅｶ ﾖｳｽｹ</t>
  </si>
  <si>
    <t>Kojiro</t>
  </si>
  <si>
    <t>内藤　源一郎</t>
  </si>
  <si>
    <t>ﾅｲﾄｳ ｹﾞﾝｲﾁﾛｳ</t>
  </si>
  <si>
    <t>NAITO</t>
  </si>
  <si>
    <t>Genichiro</t>
  </si>
  <si>
    <t>中島　央人</t>
  </si>
  <si>
    <t>ﾅｶｼﾏ ﾋﾛﾄ</t>
  </si>
  <si>
    <t>NAKASHIMA</t>
  </si>
  <si>
    <t>中本　大地</t>
  </si>
  <si>
    <t>ﾅｶﾓﾄ ﾀﾞｲﾁ</t>
  </si>
  <si>
    <t>NAKAMOTO</t>
  </si>
  <si>
    <t>HASHIGUCHI</t>
  </si>
  <si>
    <t>蜂須賀　辰政</t>
  </si>
  <si>
    <t>ﾊﾁｽｶ ﾀﾂﾏｻ</t>
  </si>
  <si>
    <t>HACHISUKA</t>
  </si>
  <si>
    <t>Tatsumasa</t>
  </si>
  <si>
    <t>Atsuya</t>
  </si>
  <si>
    <t>FUJISAWA</t>
  </si>
  <si>
    <t>Jo</t>
  </si>
  <si>
    <t>吉門　宏祐</t>
  </si>
  <si>
    <t>ﾖｼｶﾄﾞ ｺｳｽｹ</t>
  </si>
  <si>
    <t>YOSHIKADO</t>
  </si>
  <si>
    <t>朝田　康聖</t>
  </si>
  <si>
    <t>ｱｻﾀﾞ ｺｳｾｲ</t>
  </si>
  <si>
    <t>ASADA</t>
  </si>
  <si>
    <t>木村　元</t>
  </si>
  <si>
    <t>SHIBUYA</t>
  </si>
  <si>
    <t>島田　拓実</t>
  </si>
  <si>
    <t>福﨑　友喜</t>
  </si>
  <si>
    <t>ﾌｸｻﾞｷ ﾄﾓｷ</t>
  </si>
  <si>
    <t>FUKUZAKI</t>
  </si>
  <si>
    <t>FURUNO</t>
  </si>
  <si>
    <t>吉田　健太郎</t>
  </si>
  <si>
    <t>ﾖｼﾀﾞ ｹﾝﾀﾛｳ</t>
  </si>
  <si>
    <t>YONEDA</t>
  </si>
  <si>
    <t>藤野　大翔</t>
  </si>
  <si>
    <t>ﾌｼﾞﾉ ﾋﾛﾄ</t>
  </si>
  <si>
    <t>FUJINO</t>
  </si>
  <si>
    <t>天理大学</t>
  </si>
  <si>
    <t>SANO</t>
  </si>
  <si>
    <t>Yoshiyuki</t>
  </si>
  <si>
    <t>TAKEMOTO</t>
  </si>
  <si>
    <t>TSUKAMOTO</t>
  </si>
  <si>
    <t>Ryuma</t>
  </si>
  <si>
    <t>DOI</t>
  </si>
  <si>
    <t>KAMEYAMA</t>
  </si>
  <si>
    <t>ｷﾑﾗ ｶｲ</t>
  </si>
  <si>
    <t>SHIOTA</t>
  </si>
  <si>
    <t>Takanori</t>
  </si>
  <si>
    <t>YAMANE</t>
  </si>
  <si>
    <t>IMAIZUMI</t>
  </si>
  <si>
    <t>OKUBO</t>
  </si>
  <si>
    <t>SAKODA</t>
  </si>
  <si>
    <t>ﾀｹﾀﾞ ﾕｳｷ</t>
  </si>
  <si>
    <t>TAKEDA</t>
  </si>
  <si>
    <t>石川　真那斗</t>
  </si>
  <si>
    <t>ｲｼｶﾜ ﾏﾅﾄ</t>
  </si>
  <si>
    <t>Manato</t>
  </si>
  <si>
    <t>尾田　力飛</t>
  </si>
  <si>
    <t>ｵﾀﾞ ﾘｸﾄ</t>
  </si>
  <si>
    <t>田中　慎也</t>
  </si>
  <si>
    <t>ﾀﾅｶ ｼﾝﾔ</t>
  </si>
  <si>
    <t>高瀬　一晟</t>
  </si>
  <si>
    <t>ﾀｶｾ ｲｯｾｲ</t>
  </si>
  <si>
    <t>びわこ学院大学</t>
  </si>
  <si>
    <t>MIYAZAKI</t>
  </si>
  <si>
    <t>Rukiya</t>
  </si>
  <si>
    <t>DOHI</t>
  </si>
  <si>
    <t>NAGAI</t>
  </si>
  <si>
    <t>Daisuke</t>
  </si>
  <si>
    <t>KAWASE</t>
  </si>
  <si>
    <t>TANOUE</t>
  </si>
  <si>
    <t>入江　聖空</t>
  </si>
  <si>
    <t>ｲﾘｴ ｿﾗ</t>
  </si>
  <si>
    <t>髙　聖翔</t>
  </si>
  <si>
    <t>ﾀｶ ﾏｻﾄ</t>
  </si>
  <si>
    <t>TAKA</t>
  </si>
  <si>
    <t>Masato</t>
  </si>
  <si>
    <t>辻　蒼汰</t>
  </si>
  <si>
    <t>ﾂｼﾞ ｿｳﾀ</t>
  </si>
  <si>
    <t>TSUJI</t>
  </si>
  <si>
    <t>寺本　京介</t>
  </si>
  <si>
    <t>ﾃﾗﾓﾄ ｷｮｳｽｹ</t>
  </si>
  <si>
    <t>Kyosuke</t>
  </si>
  <si>
    <t>土井　琉遠</t>
  </si>
  <si>
    <t>ﾄﾞｲ ﾘｵﾝ</t>
  </si>
  <si>
    <t>Rion</t>
  </si>
  <si>
    <t>HORIGUCHI</t>
  </si>
  <si>
    <t>HIRAO</t>
  </si>
  <si>
    <t>Shuma</t>
  </si>
  <si>
    <t>大阪経済大学</t>
  </si>
  <si>
    <t>KUSUMOTO</t>
  </si>
  <si>
    <t>SUGIMOTO</t>
  </si>
  <si>
    <t>TAKAMI</t>
  </si>
  <si>
    <t>HORI</t>
  </si>
  <si>
    <t>TERATANI</t>
  </si>
  <si>
    <t>FUJIMURA</t>
  </si>
  <si>
    <t>KUWANO</t>
  </si>
  <si>
    <t>KOMURA</t>
  </si>
  <si>
    <t>樹　亮太</t>
  </si>
  <si>
    <t>ｳｴｷ ﾘｮｳﾀ</t>
  </si>
  <si>
    <t>UEKI</t>
  </si>
  <si>
    <t>須田　真央</t>
  </si>
  <si>
    <t>ｽﾀﾞ ﾏﾋﾛ</t>
  </si>
  <si>
    <t>婦木　拓実</t>
  </si>
  <si>
    <t>ﾌｷ ﾀｸﾐ</t>
  </si>
  <si>
    <t>FUKI</t>
  </si>
  <si>
    <t>宮﨑　源喜</t>
  </si>
  <si>
    <t>ﾐﾔｻﾞｷ ｹﾞﾝｷ</t>
  </si>
  <si>
    <t>山﨑　真聖</t>
  </si>
  <si>
    <t>Masatoshi</t>
  </si>
  <si>
    <t>田村　奏人</t>
  </si>
  <si>
    <t>ﾀﾑﾗ ｶﾅﾄ</t>
  </si>
  <si>
    <t>TAMURA</t>
  </si>
  <si>
    <t>Kanato</t>
  </si>
  <si>
    <t>兵庫県立大学</t>
  </si>
  <si>
    <t>YAO</t>
  </si>
  <si>
    <t>Tomonori</t>
  </si>
  <si>
    <t>ﾖｼﾀﾞ ﾕｳﾏ</t>
  </si>
  <si>
    <t>Hiromu</t>
  </si>
  <si>
    <t>池本　陽介</t>
  </si>
  <si>
    <t>ｲｹﾓﾄ ﾖｳｽｹ</t>
  </si>
  <si>
    <t>IKEMOTO</t>
  </si>
  <si>
    <t>原　麻嘉</t>
  </si>
  <si>
    <t>ﾊﾗ ﾏﾋﾛ</t>
  </si>
  <si>
    <t>HIROHATA</t>
  </si>
  <si>
    <t>Mikito</t>
  </si>
  <si>
    <t>兵庫大学</t>
  </si>
  <si>
    <t>Yumeto</t>
  </si>
  <si>
    <t>ARITA</t>
  </si>
  <si>
    <t>MORIKAWA</t>
  </si>
  <si>
    <t>TACHIBANA</t>
  </si>
  <si>
    <t>池本　大介</t>
  </si>
  <si>
    <t>ｲｹﾓﾄ ﾀﾞｲｽｹ</t>
  </si>
  <si>
    <t>柴崎　優</t>
  </si>
  <si>
    <t>ｼﾊﾞｻｷ ﾕｳ</t>
  </si>
  <si>
    <t>SHIBASAKI</t>
  </si>
  <si>
    <t>Yu</t>
  </si>
  <si>
    <t>末藤　唯人</t>
  </si>
  <si>
    <t>ｽｴﾄｳ ﾕｲﾄ</t>
  </si>
  <si>
    <t>SUETO</t>
  </si>
  <si>
    <t>東原　知輝</t>
  </si>
  <si>
    <t>ﾋｶﾞｼﾊﾗ ｶｽﾞｷ</t>
  </si>
  <si>
    <t>HIGASHIHARA</t>
  </si>
  <si>
    <t>山本　慈喜</t>
  </si>
  <si>
    <t>ﾔﾏﾓﾄ ｲﾂｷ</t>
  </si>
  <si>
    <t>吉川　新</t>
  </si>
  <si>
    <t>ﾖｼｶﾜ ｱﾗﾀ</t>
  </si>
  <si>
    <t>YOSHIKAWA</t>
  </si>
  <si>
    <t>甲南大学</t>
  </si>
  <si>
    <t>MURATA</t>
  </si>
  <si>
    <t>Natsuki</t>
  </si>
  <si>
    <t>SHIKATA</t>
  </si>
  <si>
    <t>SUGINO</t>
  </si>
  <si>
    <t>Seita</t>
  </si>
  <si>
    <t>OHIRA</t>
  </si>
  <si>
    <t>KINUGASA</t>
  </si>
  <si>
    <t>ｺｼﾞﾏ ｼｮｳﾀ</t>
  </si>
  <si>
    <t>Yui</t>
  </si>
  <si>
    <t>NAKADA</t>
  </si>
  <si>
    <t>MIHARA</t>
  </si>
  <si>
    <t>兵庫教育大学</t>
  </si>
  <si>
    <t>若松　天晴</t>
  </si>
  <si>
    <t>ﾜｶﾏﾂ ﾃﾝｾｲ</t>
  </si>
  <si>
    <t>WAKAMATSU</t>
  </si>
  <si>
    <t>松井　洋輔</t>
  </si>
  <si>
    <t>ﾏﾂｲ ﾖｳｽｹ</t>
  </si>
  <si>
    <t>FUJIE</t>
  </si>
  <si>
    <t>神戸大学</t>
  </si>
  <si>
    <t>Masataka</t>
  </si>
  <si>
    <t>TANIGAKI</t>
  </si>
  <si>
    <t>NAMBU</t>
  </si>
  <si>
    <t>Futa</t>
  </si>
  <si>
    <t>MIYAKE</t>
  </si>
  <si>
    <t>佐藤　勇斗</t>
  </si>
  <si>
    <t>ｻﾄｳ ﾊﾔﾄ</t>
  </si>
  <si>
    <t>山崎　大毅</t>
  </si>
  <si>
    <t>ﾔﾏｻﾞｷ ﾀｲｷ</t>
  </si>
  <si>
    <t>佐々木　太一</t>
  </si>
  <si>
    <t>ｻｻｷ ﾀｲﾁ</t>
  </si>
  <si>
    <t>横谷　陸哉</t>
  </si>
  <si>
    <t>ﾖｺﾀﾆ ﾘｸﾔ</t>
  </si>
  <si>
    <t>YOKOTANI</t>
  </si>
  <si>
    <t>Rikuya</t>
  </si>
  <si>
    <t>山科　真之介</t>
  </si>
  <si>
    <t>ﾔﾏｼﾅ ｼﾝﾉｽｹ</t>
  </si>
  <si>
    <t>YAMASHINA</t>
  </si>
  <si>
    <t>塚原　啓太</t>
  </si>
  <si>
    <t>ﾂｶﾊﾗ ｹｲﾀ</t>
  </si>
  <si>
    <t>TSUKAHARA</t>
  </si>
  <si>
    <t>前村　土温</t>
  </si>
  <si>
    <t>ﾏｴﾑﾗ ﾄｵﾝ</t>
  </si>
  <si>
    <t>MAEMURA</t>
  </si>
  <si>
    <t>Toon</t>
  </si>
  <si>
    <t>上田　陽介</t>
  </si>
  <si>
    <t>ｳｴﾀﾞ ﾖｳｽｹ</t>
  </si>
  <si>
    <t>MATSUSHITA</t>
  </si>
  <si>
    <t>高見　哉多</t>
  </si>
  <si>
    <t>ﾀｶﾐ ｶﾅﾀ</t>
  </si>
  <si>
    <t>Kanata</t>
  </si>
  <si>
    <t>平田　岳</t>
  </si>
  <si>
    <t>ﾋﾗﾀ ｶﾞｸ</t>
  </si>
  <si>
    <t>MIYATA</t>
  </si>
  <si>
    <t>MORIWAKI</t>
  </si>
  <si>
    <t>HATANAKA</t>
  </si>
  <si>
    <t>青野　智也</t>
  </si>
  <si>
    <t>ｱｵﾉ ﾄﾓﾔ</t>
  </si>
  <si>
    <t>AONO</t>
  </si>
  <si>
    <t>福本　雄太</t>
  </si>
  <si>
    <t>ﾌｸﾓﾄ ﾕｳﾀ</t>
  </si>
  <si>
    <t>谷垣　幹</t>
  </si>
  <si>
    <t>ﾀﾆｶﾞｷ ﾂﾖｼ</t>
  </si>
  <si>
    <t>Taiyo</t>
  </si>
  <si>
    <t>伊藤　拓真</t>
  </si>
  <si>
    <t>ｲﾄｳ ﾀｸﾏ</t>
  </si>
  <si>
    <t>角川　裕哉</t>
  </si>
  <si>
    <t>ｶﾄﾞｶﾜ ﾕｳﾔ</t>
  </si>
  <si>
    <t>KADOKAWA</t>
  </si>
  <si>
    <t>中山　翔太</t>
  </si>
  <si>
    <t>ﾅｶﾔﾏ ｼｮｳﾀ</t>
  </si>
  <si>
    <t>木子　雄斗</t>
  </si>
  <si>
    <t>ｷｺﾞ ﾕｳﾄ</t>
  </si>
  <si>
    <t>KIGO</t>
  </si>
  <si>
    <t>宮田　晴人</t>
  </si>
  <si>
    <t>ﾐﾔﾀ ﾊﾙﾄ</t>
  </si>
  <si>
    <t>神戸学院大学</t>
  </si>
  <si>
    <t>ASAO</t>
  </si>
  <si>
    <t>Kazunari</t>
  </si>
  <si>
    <t>KASE</t>
  </si>
  <si>
    <t>SHIMODA</t>
  </si>
  <si>
    <t>KONDO</t>
  </si>
  <si>
    <t>TSURUTA</t>
  </si>
  <si>
    <t>TSUJII</t>
  </si>
  <si>
    <t>Towa</t>
  </si>
  <si>
    <t>流通科学大学</t>
  </si>
  <si>
    <t>KONISHI</t>
  </si>
  <si>
    <t>Takumu</t>
  </si>
  <si>
    <t>KOMIYA</t>
  </si>
  <si>
    <t>OSADA</t>
  </si>
  <si>
    <t>大阪産業大学</t>
  </si>
  <si>
    <t>OMORI</t>
  </si>
  <si>
    <t>Shunnosuke</t>
  </si>
  <si>
    <t>SANADA</t>
  </si>
  <si>
    <t>Kenshin</t>
  </si>
  <si>
    <t>OBA</t>
  </si>
  <si>
    <t>緒方　将人</t>
  </si>
  <si>
    <t>ｵｶﾞﾀ ﾏｻﾄ</t>
  </si>
  <si>
    <t>OGATA</t>
  </si>
  <si>
    <t>KUROSE</t>
  </si>
  <si>
    <t>桃山学院大学</t>
  </si>
  <si>
    <t>HOSODA</t>
  </si>
  <si>
    <t>NISHINO</t>
  </si>
  <si>
    <t>濱田　雅人</t>
  </si>
  <si>
    <t>ﾊﾏﾀﾞ ﾏｻﾄ</t>
  </si>
  <si>
    <t>大阪成蹊大学</t>
  </si>
  <si>
    <t>MIMURA</t>
  </si>
  <si>
    <t>Masahiro</t>
  </si>
  <si>
    <t>長島　聖</t>
  </si>
  <si>
    <t>ﾅｶﾞｼﾏ ﾋｼﾞﾘ</t>
  </si>
  <si>
    <t>NAGASHIMA</t>
  </si>
  <si>
    <t>MATSUURA</t>
  </si>
  <si>
    <t>SAKAKURA</t>
  </si>
  <si>
    <t>大阪工業大学</t>
  </si>
  <si>
    <t>SAWAI</t>
  </si>
  <si>
    <t>KITAMOTO</t>
  </si>
  <si>
    <t>Takeaki</t>
  </si>
  <si>
    <t>YOKOTE</t>
  </si>
  <si>
    <t>池辺　雄哉</t>
  </si>
  <si>
    <t>ｲｹﾍﾞ ﾕｳﾔ</t>
  </si>
  <si>
    <t>IKEBE</t>
  </si>
  <si>
    <t>Akinori</t>
  </si>
  <si>
    <t>大阪国際大学</t>
  </si>
  <si>
    <t>SAIKI</t>
  </si>
  <si>
    <t>ﾀｶﾊｼ ｺｳｷ</t>
  </si>
  <si>
    <t>TOKUNAGA</t>
  </si>
  <si>
    <t>NOMURA</t>
  </si>
  <si>
    <t>HAYAKAWA</t>
  </si>
  <si>
    <t>福田　悠翔</t>
  </si>
  <si>
    <t>ﾌｸﾀﾞ ﾕｳﾄ</t>
  </si>
  <si>
    <t>Genta</t>
  </si>
  <si>
    <t>Shoei</t>
  </si>
  <si>
    <t>TAKAMATSU</t>
  </si>
  <si>
    <t>Takaaki</t>
  </si>
  <si>
    <t>HONDA</t>
  </si>
  <si>
    <t>Teruki</t>
  </si>
  <si>
    <t>ｲｻｼﾞ ﾕｳﾄ</t>
  </si>
  <si>
    <t>ISAJI</t>
  </si>
  <si>
    <t>KAWAMURA</t>
  </si>
  <si>
    <t>HIRONO</t>
  </si>
  <si>
    <t>Minato</t>
  </si>
  <si>
    <t>Ryosei</t>
  </si>
  <si>
    <t>大葉　遼</t>
  </si>
  <si>
    <t>ｵｵﾊﾞ ﾘｮｳ</t>
  </si>
  <si>
    <t>押井　耀</t>
  </si>
  <si>
    <t>ｵｼｲ ｶｶﾞﾔ</t>
  </si>
  <si>
    <t>OSHII</t>
  </si>
  <si>
    <t>Kagaya</t>
  </si>
  <si>
    <t>梶田　風也</t>
  </si>
  <si>
    <t>ｶｼﾞﾀ ﾌｳﾔ</t>
  </si>
  <si>
    <t>KAJITA</t>
  </si>
  <si>
    <t>Fuya</t>
  </si>
  <si>
    <t>北澤　太晟</t>
  </si>
  <si>
    <t>ｷﾀｻﾞﾜ ﾀｲｾｲ</t>
  </si>
  <si>
    <t>KITAZAWA</t>
  </si>
  <si>
    <t>ｷﾑﾗ ﾊｼﾞﾒ</t>
  </si>
  <si>
    <t>木村　海和</t>
  </si>
  <si>
    <t>ｷﾑﾗ ﾐﾅﾄ</t>
  </si>
  <si>
    <t>黒岩　依央</t>
  </si>
  <si>
    <t>ｸﾛｲﾜ ｲｵ</t>
  </si>
  <si>
    <t>KUROIWA</t>
  </si>
  <si>
    <t>Io</t>
  </si>
  <si>
    <t>國谷　和飛</t>
  </si>
  <si>
    <t>ｸﾆﾀﾆ ｶｽﾞﾄ</t>
  </si>
  <si>
    <t>KUNITANI</t>
  </si>
  <si>
    <t>陶　康平</t>
  </si>
  <si>
    <t>ｽｴ ｺｳﾍｲ</t>
  </si>
  <si>
    <t>SUE</t>
  </si>
  <si>
    <t>ﾀｶﾊｼ ｼｮｳﾀ</t>
  </si>
  <si>
    <t>竹内　優作</t>
  </si>
  <si>
    <t>ﾀｹｳﾁ ﾕｳｻｸ</t>
  </si>
  <si>
    <t>Yusaku</t>
  </si>
  <si>
    <t>田中　裕一郎</t>
  </si>
  <si>
    <t>ﾀﾅｶ ﾕｳｲﾁﾛｳ</t>
  </si>
  <si>
    <t>Yuichiro</t>
  </si>
  <si>
    <t>飛田　駿星</t>
  </si>
  <si>
    <t>ﾄﾋﾞﾀ ﾘｭｳﾄ</t>
  </si>
  <si>
    <t>TOBITA</t>
  </si>
  <si>
    <t>濵田　竜宜</t>
  </si>
  <si>
    <t>ﾊﾏﾀﾞ ﾘｭｳｷ</t>
  </si>
  <si>
    <t>Isshin</t>
  </si>
  <si>
    <t>Ibuki</t>
  </si>
  <si>
    <t>宮田　成輝</t>
  </si>
  <si>
    <t>ﾐﾔﾀ ﾅﾙｷ</t>
  </si>
  <si>
    <t>Naruki</t>
  </si>
  <si>
    <t>山下　太陽</t>
  </si>
  <si>
    <t>ﾔﾏｼﾀ ﾀｲﾖｳ</t>
  </si>
  <si>
    <t>Satoru</t>
  </si>
  <si>
    <t>山岸　健太</t>
  </si>
  <si>
    <t>ﾔﾏｷﾞｼ ｹﾝﾀ</t>
  </si>
  <si>
    <t>原口　篤志</t>
  </si>
  <si>
    <t>ﾊﾗｸﾞﾁ ｱﾂｼ</t>
  </si>
  <si>
    <t>ｲﾉｳｴ ﾀﾞｲｽｹ</t>
  </si>
  <si>
    <t>大和大学</t>
  </si>
  <si>
    <t>KAWABE</t>
  </si>
  <si>
    <t>大阪商業大学</t>
  </si>
  <si>
    <t>YONEYAMA</t>
  </si>
  <si>
    <t>NAGAOKA</t>
  </si>
  <si>
    <t>Keijiro</t>
  </si>
  <si>
    <t>TODA</t>
  </si>
  <si>
    <t>OYAMA</t>
  </si>
  <si>
    <t>大阪公立大学</t>
  </si>
  <si>
    <t>YAMANA</t>
  </si>
  <si>
    <t>INABA</t>
  </si>
  <si>
    <t>KAKUMOTO</t>
  </si>
  <si>
    <t>坂口　智樹</t>
  </si>
  <si>
    <t>ｻｶｸﾞﾁ ﾄﾓｷ</t>
  </si>
  <si>
    <t>AKITA</t>
  </si>
  <si>
    <t>Takeshi</t>
  </si>
  <si>
    <t>HAMASAKI</t>
  </si>
  <si>
    <t>Keima</t>
  </si>
  <si>
    <t>UNO</t>
  </si>
  <si>
    <t>OKAJIMA</t>
  </si>
  <si>
    <t>Shumpei</t>
  </si>
  <si>
    <t>宜野座金　流亜</t>
  </si>
  <si>
    <t>ｷﾞﾉｻﾞｷﾑ ﾙｱ</t>
  </si>
  <si>
    <t>GINOZAKIMU</t>
  </si>
  <si>
    <t>Rua</t>
  </si>
  <si>
    <t>島田　昌佳</t>
  </si>
  <si>
    <t>ｼﾏﾀﾞ ﾏｻﾖｼ</t>
  </si>
  <si>
    <t>Masayoshi</t>
  </si>
  <si>
    <t>高橋　考輝</t>
  </si>
  <si>
    <t>山口　龍真</t>
  </si>
  <si>
    <t>ﾔﾏｸﾞﾁ ﾘｭｳｼﾝ</t>
  </si>
  <si>
    <t>Ryushin</t>
  </si>
  <si>
    <t>山田　恭佑</t>
  </si>
  <si>
    <t>ﾔﾏﾀﾞ ｷｮｳｽｹ</t>
  </si>
  <si>
    <t>瀬川　大翔</t>
  </si>
  <si>
    <t>ｾｶﾞﾜ ﾋﾛﾄ</t>
  </si>
  <si>
    <t>SEGAWA</t>
  </si>
  <si>
    <t>NAKABE</t>
  </si>
  <si>
    <t>NINOMIYA</t>
  </si>
  <si>
    <t>FUKATSU</t>
  </si>
  <si>
    <t>Kanshi</t>
  </si>
  <si>
    <t>Haruhiko</t>
  </si>
  <si>
    <t>Shuya</t>
  </si>
  <si>
    <t>YOKOYAMA</t>
  </si>
  <si>
    <t>KITADA</t>
  </si>
  <si>
    <t>HATANO</t>
  </si>
  <si>
    <t>高木　大地</t>
  </si>
  <si>
    <t>ﾀｶｷﾞ ﾀﾞｲﾁ</t>
  </si>
  <si>
    <t>藤本　真生</t>
  </si>
  <si>
    <t>ﾌｼﾞﾓﾄ ﾏﾅｾ</t>
  </si>
  <si>
    <t>Manase</t>
  </si>
  <si>
    <t>Kazumasa</t>
  </si>
  <si>
    <t>森永　悠斗</t>
  </si>
  <si>
    <t>ﾓﾘﾅｶﾞ ﾕｳﾄ</t>
  </si>
  <si>
    <t>MORINAGA</t>
  </si>
  <si>
    <t>今井　智也</t>
  </si>
  <si>
    <t>ｲﾏｲ ﾄﾓﾔ</t>
  </si>
  <si>
    <t>土井　陽向</t>
  </si>
  <si>
    <t>ﾄﾞｲ ﾋﾅﾀ</t>
  </si>
  <si>
    <t>Hinata</t>
  </si>
  <si>
    <t>大阪医科薬科大学</t>
  </si>
  <si>
    <t>辻　翔平</t>
  </si>
  <si>
    <t>ﾂｼﾞ ｼｮｳﾍｲ</t>
  </si>
  <si>
    <t>中野　正隆</t>
  </si>
  <si>
    <t>ﾅｶﾉ ﾏｻﾀｶ</t>
  </si>
  <si>
    <t>久保　慎太朗</t>
  </si>
  <si>
    <t>ｸﾎﾞ ｼﾝﾀﾛｳ</t>
  </si>
  <si>
    <t>KAMIYA</t>
  </si>
  <si>
    <t>KUWAZURU</t>
  </si>
  <si>
    <t>松田　大輝</t>
  </si>
  <si>
    <t>ﾏﾂﾀﾞ ﾀﾞｲｷ</t>
  </si>
  <si>
    <t>大阪大学</t>
  </si>
  <si>
    <t>MIKAMI</t>
  </si>
  <si>
    <t>HADA</t>
  </si>
  <si>
    <t>大塚　遼</t>
  </si>
  <si>
    <t>ｵｵﾂｶ ﾘｮｳ</t>
  </si>
  <si>
    <t>OTSUKA</t>
  </si>
  <si>
    <t>木高　佳周</t>
  </si>
  <si>
    <t>ｷﾀﾞｶ ﾖｼﾅﾘ</t>
  </si>
  <si>
    <t>KIDAKA</t>
  </si>
  <si>
    <t>Yoshinari</t>
  </si>
  <si>
    <t>Shoichi</t>
  </si>
  <si>
    <t>CHO</t>
  </si>
  <si>
    <t>OFUCHI</t>
  </si>
  <si>
    <t>TAKAHARA</t>
  </si>
  <si>
    <t>Ken</t>
  </si>
  <si>
    <t>TAMAI</t>
  </si>
  <si>
    <t>Hirokazu</t>
  </si>
  <si>
    <t>FURUSAWA</t>
  </si>
  <si>
    <t>小野　弘貴</t>
  </si>
  <si>
    <t>ｵﾉ ﾋﾛｷ</t>
  </si>
  <si>
    <t>KAWAKAMI</t>
  </si>
  <si>
    <t>Ryuji</t>
  </si>
  <si>
    <t>MOMONO</t>
  </si>
  <si>
    <t>Tomoaki</t>
  </si>
  <si>
    <t>SUGANO</t>
  </si>
  <si>
    <t>ﾆｼﾀﾞ ﾀｸﾐ</t>
  </si>
  <si>
    <t>大塚　陽斗</t>
  </si>
  <si>
    <t>ｵｵﾂｶ ﾊﾙﾄ</t>
  </si>
  <si>
    <t>OKUNO</t>
  </si>
  <si>
    <t>奥村　涼介</t>
  </si>
  <si>
    <t>ｵｸﾑﾗ ﾘｮｳｽｹ</t>
  </si>
  <si>
    <t>海北　遼介</t>
  </si>
  <si>
    <t>ｶｲｷﾀ ﾘｮｳｽｹ</t>
  </si>
  <si>
    <t>KAIKITA</t>
  </si>
  <si>
    <t>KAWADA</t>
  </si>
  <si>
    <t>小林　恒方</t>
  </si>
  <si>
    <t>ｺﾊﾞﾔｼ ﾂﾈﾏｻ</t>
  </si>
  <si>
    <t>Tsunemasa</t>
  </si>
  <si>
    <t>佐伯　有輝人</t>
  </si>
  <si>
    <t>ｻｴｷ ﾕｷﾄ</t>
  </si>
  <si>
    <t>SAEKI</t>
  </si>
  <si>
    <t>Yukito</t>
  </si>
  <si>
    <t>佐藤　耀介</t>
  </si>
  <si>
    <t>ｻﾄｳ ﾖｳｽｹ</t>
  </si>
  <si>
    <t>冨田　和道</t>
  </si>
  <si>
    <t>ﾄﾐﾀ ｶｽﾞﾐﾁ</t>
  </si>
  <si>
    <t>Kazumichi</t>
  </si>
  <si>
    <t>山本　崇人</t>
  </si>
  <si>
    <t>ﾔﾏﾓﾄ ﾀｶﾄ</t>
  </si>
  <si>
    <t>Noriyuki</t>
  </si>
  <si>
    <t>田上　陽悠</t>
  </si>
  <si>
    <t>ﾀｶﾞﾐ ﾊﾙﾋｻ</t>
  </si>
  <si>
    <t>TAGAMI</t>
  </si>
  <si>
    <t>Haruhisa</t>
  </si>
  <si>
    <t>ﾅｶﾞｲ ｼﾞｭﾝﾍﾟｲ</t>
  </si>
  <si>
    <t>ﾔｷﾞｼﾀ ﾄﾓｼ</t>
  </si>
  <si>
    <t>YAGISHITA</t>
  </si>
  <si>
    <t>Tomoshi</t>
  </si>
  <si>
    <t>Sohei</t>
  </si>
  <si>
    <t>中村　拓矢</t>
  </si>
  <si>
    <t>ﾅｶﾑﾗ ﾀｸﾔ</t>
  </si>
  <si>
    <t>菊池　太賀</t>
  </si>
  <si>
    <t>ｷｸﾁ ﾀｲｶﾞ</t>
  </si>
  <si>
    <t>西岡田　航大</t>
  </si>
  <si>
    <t>ﾆｼｵｶﾀﾞ ｺｳﾀﾞｲ</t>
  </si>
  <si>
    <t>NISHIOKADA</t>
  </si>
  <si>
    <t>武田　博樹</t>
  </si>
  <si>
    <t>ﾀｹﾀﾞ ﾋﾛｷ</t>
  </si>
  <si>
    <t>沖田　啓紀</t>
  </si>
  <si>
    <t>ｵｷﾀ ﾋﾛｷ</t>
  </si>
  <si>
    <t>OKITA</t>
  </si>
  <si>
    <t>UMEDA</t>
  </si>
  <si>
    <t>尾田　晴風</t>
  </si>
  <si>
    <t>ｵﾀﾞ ﾊﾔｶ</t>
  </si>
  <si>
    <t>Hayaka</t>
  </si>
  <si>
    <t>野田　雄也</t>
  </si>
  <si>
    <t>ﾉﾀﾞ ﾕｳﾔ</t>
  </si>
  <si>
    <t>山路　涼太</t>
  </si>
  <si>
    <t>ﾔﾏｼﾞ ﾘｮｳﾀ</t>
  </si>
  <si>
    <t>YAMAJI</t>
  </si>
  <si>
    <t>辻本　駿葵</t>
  </si>
  <si>
    <t>ﾂｼﾞﾓﾄ ｼｭﾝｷ</t>
  </si>
  <si>
    <t>Shunki</t>
  </si>
  <si>
    <t>川井　流星</t>
  </si>
  <si>
    <t>ｶﾜｲ ﾘｭｳｾｲ</t>
  </si>
  <si>
    <t>KAWAI</t>
  </si>
  <si>
    <t>小南　翔</t>
  </si>
  <si>
    <t>ｺﾐﾅﾐ ｼｮｳ</t>
  </si>
  <si>
    <t>KOMINAMI</t>
  </si>
  <si>
    <t>河本　琉希</t>
  </si>
  <si>
    <t>ｶﾜﾓﾄ ﾘｭｳｷ</t>
  </si>
  <si>
    <t>天白　陸斗</t>
  </si>
  <si>
    <t>ﾃﾝﾊﾟｸ ﾘｸﾄ</t>
  </si>
  <si>
    <t>TEMPAKU</t>
  </si>
  <si>
    <t>島谷　浩明</t>
  </si>
  <si>
    <t>ｼﾏﾔ ﾋﾛｱｷ</t>
  </si>
  <si>
    <t>SHIMAYA</t>
  </si>
  <si>
    <t>屋宜　峻輔</t>
  </si>
  <si>
    <t>ﾔｷﾞ ｼｭﾝｽｹ</t>
  </si>
  <si>
    <t>石谷　崚</t>
  </si>
  <si>
    <t>ｲｼﾀﾆ ﾘｮｳ</t>
  </si>
  <si>
    <t>ISHITANI</t>
  </si>
  <si>
    <t>関西外国語大学</t>
  </si>
  <si>
    <t>YAMAKAWA</t>
  </si>
  <si>
    <t>OKAMURA</t>
  </si>
  <si>
    <t>追手門学院大学</t>
  </si>
  <si>
    <t>KOHARA</t>
  </si>
  <si>
    <t>奈良県立医科大学</t>
  </si>
  <si>
    <t>KITANO</t>
  </si>
  <si>
    <t>野本　大介</t>
  </si>
  <si>
    <t>ﾉﾓﾄ ﾀﾞｲｽｹ</t>
  </si>
  <si>
    <t>NOMOTO</t>
  </si>
  <si>
    <t>西川　祥多</t>
  </si>
  <si>
    <t>ﾆｼｶﾜ ｼｮｳﾀ</t>
  </si>
  <si>
    <t>齋藤　岳</t>
  </si>
  <si>
    <t>朝井　啓斗</t>
  </si>
  <si>
    <t>ｱｻｲ ｹｲﾄ</t>
  </si>
  <si>
    <t>馬渕　健彰</t>
  </si>
  <si>
    <t>ﾏﾌﾞﾁ ｹﾝｼｮｳ</t>
  </si>
  <si>
    <t>MABUCHI</t>
  </si>
  <si>
    <t>Kensho</t>
  </si>
  <si>
    <t>井口　一歩</t>
  </si>
  <si>
    <t>ｲﾉｸﾞﾁ ｲﾂﾎ</t>
  </si>
  <si>
    <t>INOGUCHI</t>
  </si>
  <si>
    <t>Itsuho</t>
  </si>
  <si>
    <t>京都橘大学</t>
  </si>
  <si>
    <t>Atsuro</t>
  </si>
  <si>
    <t>和歌山大学</t>
  </si>
  <si>
    <t>OOKA</t>
  </si>
  <si>
    <t>UCHIDA</t>
  </si>
  <si>
    <t>KASHIWAGI</t>
  </si>
  <si>
    <t>MIZUNO</t>
  </si>
  <si>
    <t>摂南大学</t>
  </si>
  <si>
    <t>Yoshihiko</t>
  </si>
  <si>
    <t>SHIRAISHI</t>
  </si>
  <si>
    <t>大藪　輝</t>
  </si>
  <si>
    <t>ｵｵﾔﾌﾞ ｱｷﾗ</t>
  </si>
  <si>
    <t>OYABU</t>
  </si>
  <si>
    <t>YOSHIMURA</t>
  </si>
  <si>
    <t>Keiichi</t>
  </si>
  <si>
    <t>NAKAHIRA</t>
  </si>
  <si>
    <t>NISHIBATA</t>
  </si>
  <si>
    <t>MASUTANI</t>
  </si>
  <si>
    <t>Chikara</t>
  </si>
  <si>
    <t>OJI</t>
  </si>
  <si>
    <t>明治国際医療大学</t>
  </si>
  <si>
    <t>SHIMOMURA</t>
  </si>
  <si>
    <t>IBE</t>
  </si>
  <si>
    <t>Ryoto</t>
  </si>
  <si>
    <t>Yugo</t>
  </si>
  <si>
    <t>Seidai</t>
  </si>
  <si>
    <t>HIROTA</t>
  </si>
  <si>
    <t>KIDA</t>
  </si>
  <si>
    <t>Miyu</t>
  </si>
  <si>
    <t>ﾀﾅｶ ﾕｳﾔ</t>
  </si>
  <si>
    <t>松原　光汰</t>
  </si>
  <si>
    <t>ﾏﾂﾊﾞﾗ ｺｳﾀ</t>
  </si>
  <si>
    <t>Shu</t>
  </si>
  <si>
    <t>Junki</t>
  </si>
  <si>
    <t>福井　伯</t>
  </si>
  <si>
    <t>ﾌｸｲ ﾊｸ</t>
  </si>
  <si>
    <t>FUKUI</t>
  </si>
  <si>
    <t>Haku</t>
  </si>
  <si>
    <t>浅野　晴樹</t>
  </si>
  <si>
    <t>ｱｻﾉ ﾊﾙｷ</t>
  </si>
  <si>
    <t>ASANO</t>
  </si>
  <si>
    <t>中山　文太</t>
  </si>
  <si>
    <t>ﾅｶﾔﾏ ﾌﾞﾝﾀ</t>
  </si>
  <si>
    <t>Bunta</t>
  </si>
  <si>
    <t>村本　海玖斗</t>
  </si>
  <si>
    <t>ﾑﾗﾓﾄ ﾐｸﾄ</t>
  </si>
  <si>
    <t>MURAMOTO</t>
  </si>
  <si>
    <t>Mikuto</t>
  </si>
  <si>
    <t>島袋　李陸</t>
  </si>
  <si>
    <t>ｼﾏﾌﾞｸﾛ ﾘﾘｸ</t>
  </si>
  <si>
    <t>沖縄県</t>
  </si>
  <si>
    <t>SHIMABUKURO</t>
  </si>
  <si>
    <t>Ririku</t>
  </si>
  <si>
    <t>徳永　光涼</t>
  </si>
  <si>
    <t>ﾄｸﾅｶﾞ ｺｳﾘｮｳ</t>
  </si>
  <si>
    <t>Koryo</t>
  </si>
  <si>
    <t>Shunya</t>
  </si>
  <si>
    <t>河野　純太</t>
  </si>
  <si>
    <t>ｺｳﾉ ｼﾞｭﾝﾀ</t>
  </si>
  <si>
    <t>酒井　優</t>
  </si>
  <si>
    <t>ｻｶｲ ﾕｳ</t>
  </si>
  <si>
    <t>奥村　夏生</t>
  </si>
  <si>
    <t>ｵｸﾑﾗ ﾅｵ</t>
  </si>
  <si>
    <t>下村　瞭河</t>
  </si>
  <si>
    <t>ｼﾓﾑﾗ ﾘｮｳｶﾞ</t>
  </si>
  <si>
    <t>中野　海斗</t>
  </si>
  <si>
    <t>ﾅｶﾉ ｶｲﾄ</t>
  </si>
  <si>
    <t>IINO</t>
  </si>
  <si>
    <t>中田　アドリアン勝</t>
  </si>
  <si>
    <t>ﾅｶﾀ ｱﾄﾞﾘｱﾝﾏｻﾙ</t>
  </si>
  <si>
    <t>Adrianmasaru</t>
  </si>
  <si>
    <t>京都外国語大学</t>
  </si>
  <si>
    <t>KAN</t>
  </si>
  <si>
    <t>Yuwa</t>
  </si>
  <si>
    <t>Temma</t>
  </si>
  <si>
    <t>京都府立大学</t>
  </si>
  <si>
    <t>髙野　龍也</t>
  </si>
  <si>
    <t>ﾀｶﾉ ﾀﾂﾔ</t>
  </si>
  <si>
    <t>京都薬科大学</t>
  </si>
  <si>
    <t>佛教大学</t>
  </si>
  <si>
    <t>MATSUMURA</t>
  </si>
  <si>
    <t>UOTANI</t>
  </si>
  <si>
    <t>平井　迅</t>
  </si>
  <si>
    <t>ﾋﾗｲ ｼﾞﾝ</t>
  </si>
  <si>
    <t>DAIMON</t>
  </si>
  <si>
    <t>Hiyori</t>
  </si>
  <si>
    <t>滋賀医科大学</t>
  </si>
  <si>
    <t>長谷川　大智</t>
  </si>
  <si>
    <t>ﾊｾｶﾞﾜ ﾀﾞｲﾁ</t>
  </si>
  <si>
    <t>村上　将悟</t>
  </si>
  <si>
    <t>ﾑﾗｶﾐ ｼｮｳｺﾞ</t>
  </si>
  <si>
    <t>阿賀　康生</t>
  </si>
  <si>
    <t>ｱｶﾞ ﾔｽｵ</t>
  </si>
  <si>
    <t>AGA</t>
  </si>
  <si>
    <t>Yasuo</t>
  </si>
  <si>
    <t>KOMAI</t>
  </si>
  <si>
    <t>久冨　優太</t>
  </si>
  <si>
    <t>ﾋｻﾄﾐ ﾕｳﾀ</t>
  </si>
  <si>
    <t>滋賀県立大学</t>
  </si>
  <si>
    <t>藤木　悠理</t>
  </si>
  <si>
    <t>ﾌｼﾞｷ ﾕｳﾘ</t>
  </si>
  <si>
    <t>Yuri</t>
  </si>
  <si>
    <t>ｲﾄｳ ﾕｳﾀ</t>
  </si>
  <si>
    <t>吉岡　流空</t>
  </si>
  <si>
    <t>ﾖｼｵｶ ﾘｸ</t>
  </si>
  <si>
    <t>滋賀大学</t>
  </si>
  <si>
    <t>Yuhi</t>
  </si>
  <si>
    <t>HORIUCHI</t>
  </si>
  <si>
    <t>ﾂｼﾞ ｶｲﾄ</t>
  </si>
  <si>
    <t>YOSHIHARA</t>
  </si>
  <si>
    <t>OI</t>
  </si>
  <si>
    <t>大阪大谷大学</t>
  </si>
  <si>
    <t>IGUCHI</t>
  </si>
  <si>
    <t>OSAWA</t>
  </si>
  <si>
    <t>辰巳　開陸</t>
  </si>
  <si>
    <t>ﾀﾂﾐ ｶｲﾘ</t>
  </si>
  <si>
    <t>Kairi</t>
  </si>
  <si>
    <t>南山　大於起</t>
  </si>
  <si>
    <t>ﾐﾅﾐﾔﾏ ﾋﾛｵｷ</t>
  </si>
  <si>
    <t>MINAMIYAMA</t>
  </si>
  <si>
    <t>Hirooki</t>
  </si>
  <si>
    <t>青木　陸</t>
  </si>
  <si>
    <t>ｱｵｷ ﾘｸ</t>
  </si>
  <si>
    <t>龍谷大学</t>
  </si>
  <si>
    <t>NISHIJIMA</t>
  </si>
  <si>
    <t>MINAMI</t>
  </si>
  <si>
    <t>KAMEI</t>
  </si>
  <si>
    <t>山形県</t>
  </si>
  <si>
    <t>KITAURA</t>
  </si>
  <si>
    <t>OHASHI</t>
  </si>
  <si>
    <t>OKU</t>
  </si>
  <si>
    <t>MIZUTANI</t>
  </si>
  <si>
    <t>Yasumasa</t>
  </si>
  <si>
    <t>HONJO</t>
  </si>
  <si>
    <t>HAYASHIDA</t>
  </si>
  <si>
    <t>UDO</t>
  </si>
  <si>
    <t>古川　健輔</t>
  </si>
  <si>
    <t>ﾌﾙｶﾜ ｹﾝｽｹ</t>
  </si>
  <si>
    <t>伴　遼典</t>
  </si>
  <si>
    <t>ﾊﾞﾝ ﾘｮｳｽｹ</t>
  </si>
  <si>
    <t>油谷　陽輝</t>
  </si>
  <si>
    <t>ｱﾌﾞﾗﾀﾆ ﾊﾙｷ</t>
  </si>
  <si>
    <t>ABURATANI</t>
  </si>
  <si>
    <t>柳楽　康太</t>
  </si>
  <si>
    <t>ﾅｷﾞﾗ ｺｳﾀ</t>
  </si>
  <si>
    <t>NAGIRA</t>
  </si>
  <si>
    <t>土方　大也</t>
  </si>
  <si>
    <t>ﾋｼﾞｶﾀ ﾀﾞｲﾔ</t>
  </si>
  <si>
    <t>HIJIKATA</t>
  </si>
  <si>
    <t>馬場　寛太</t>
  </si>
  <si>
    <t>ｳﾏﾊﾞ ｶﾝﾀ</t>
  </si>
  <si>
    <t>UMABA</t>
  </si>
  <si>
    <t>原　稜介</t>
  </si>
  <si>
    <t>ﾊﾗ ﾘｮｳｽｹ</t>
  </si>
  <si>
    <t>山内　望</t>
  </si>
  <si>
    <t>ﾔﾏｳﾁ ﾉｿﾞﾑ</t>
  </si>
  <si>
    <t>YAMAUCHI</t>
  </si>
  <si>
    <t>京都産業大学</t>
  </si>
  <si>
    <t>Shodai</t>
  </si>
  <si>
    <t>OTSUKI</t>
  </si>
  <si>
    <t>HIRAMATSU</t>
  </si>
  <si>
    <t>HATTA</t>
  </si>
  <si>
    <t>SUGIURA</t>
  </si>
  <si>
    <t>Shido</t>
  </si>
  <si>
    <t>壹岐　元太</t>
  </si>
  <si>
    <t>ｲｷ ｹﾞﾝﾀ</t>
  </si>
  <si>
    <t>IKI</t>
  </si>
  <si>
    <t>田中　颯</t>
  </si>
  <si>
    <t>ﾀﾅｶ ﾊﾔﾃ</t>
  </si>
  <si>
    <t>岡嶋　大地</t>
  </si>
  <si>
    <t>ｵｶｼﾞﾏ ﾀﾞｲﾁ</t>
  </si>
  <si>
    <t>川口　大輝</t>
  </si>
  <si>
    <t>ｶﾜｸﾞﾁ ﾀﾞｲｷ</t>
  </si>
  <si>
    <t>冨岡　凜太郎</t>
  </si>
  <si>
    <t>ﾄﾐｵｶ ﾘﾝﾀﾛｳ</t>
  </si>
  <si>
    <t>ﾂｼﾞﾀ ｺｳｷ</t>
  </si>
  <si>
    <t>TSUJITA</t>
  </si>
  <si>
    <t>Shuntaro</t>
  </si>
  <si>
    <t>TOMINAGA</t>
  </si>
  <si>
    <t>SENDA</t>
  </si>
  <si>
    <t>上戸　一真</t>
  </si>
  <si>
    <t>ｶﾐﾄ ｶｽﾞﾏ</t>
  </si>
  <si>
    <t>KAMITO</t>
  </si>
  <si>
    <t>渡邉　陽介</t>
  </si>
  <si>
    <t>ﾜﾀﾅﾍﾞ ﾖｳｽｹ</t>
  </si>
  <si>
    <t>NOGAMI</t>
  </si>
  <si>
    <t>ｷｼﾓﾄ ﾀﾞｲｷ</t>
  </si>
  <si>
    <t>KISHIMOTO</t>
  </si>
  <si>
    <t>KOIZUMI</t>
  </si>
  <si>
    <t>多田　颯汰</t>
  </si>
  <si>
    <t>ﾀﾀﾞ ｿｳﾀ</t>
  </si>
  <si>
    <t>ﾅｶﾑﾗ ｺｳｷ</t>
  </si>
  <si>
    <t>AWAI</t>
  </si>
  <si>
    <t>庵地　祐希</t>
  </si>
  <si>
    <t>ｱﾝﾁ ﾕｳｷ</t>
  </si>
  <si>
    <t>ANCHI</t>
  </si>
  <si>
    <t>内海　師童</t>
  </si>
  <si>
    <t>ｳﾂﾐ ｼﾄﾞｳ</t>
  </si>
  <si>
    <t>木下　太成</t>
  </si>
  <si>
    <t>ｷﾉｼﾀ ﾀｲｾｲ</t>
  </si>
  <si>
    <t>久保　明央人</t>
  </si>
  <si>
    <t>ｸﾎﾞ ｱｵﾄ</t>
  </si>
  <si>
    <t>桒田　大樹</t>
  </si>
  <si>
    <t>ｸﾜﾀ ﾀﾞｲｷ</t>
  </si>
  <si>
    <t>KUWATA</t>
  </si>
  <si>
    <t>鈴木　優一郎</t>
  </si>
  <si>
    <t>ｽｽﾞｷ ﾕｳｲﾁﾛｳ</t>
  </si>
  <si>
    <t>武内　里賢</t>
  </si>
  <si>
    <t>ﾀｹｳﾁ ｻﾄｼ</t>
  </si>
  <si>
    <t>米田　勇輝</t>
  </si>
  <si>
    <t>ﾖﾈﾀﾞ ﾕｳｷ</t>
  </si>
  <si>
    <t>西村　稜太</t>
  </si>
  <si>
    <t>ﾆｼﾑﾗ ﾘｮｳﾀ</t>
  </si>
  <si>
    <t>倉松　健</t>
  </si>
  <si>
    <t>ｸﾗﾏﾂ ｹﾝ</t>
  </si>
  <si>
    <t>KURAMATSU</t>
  </si>
  <si>
    <t>藤原　悠月</t>
  </si>
  <si>
    <t>ﾌｼﾞﾜﾗ ﾕﾂﾞｷ</t>
  </si>
  <si>
    <t>京都工芸繊維大学</t>
  </si>
  <si>
    <t>栗山　玲温</t>
  </si>
  <si>
    <t>ｸﾘﾔﾏ ﾚｵﾝ</t>
  </si>
  <si>
    <t>KURIYAMA</t>
  </si>
  <si>
    <t>Reon</t>
  </si>
  <si>
    <t>臼井　健悟</t>
  </si>
  <si>
    <t>ｳｽｲ ｹﾝｺﾞ</t>
  </si>
  <si>
    <t>USUI</t>
  </si>
  <si>
    <t>白矢　昂汰</t>
  </si>
  <si>
    <t>ｼﾗﾔ ｺｳﾀ</t>
  </si>
  <si>
    <t>SHIRAYA</t>
  </si>
  <si>
    <t>松永　宗大</t>
  </si>
  <si>
    <t>ﾏﾂﾅｶﾞ ｿｳﾀ</t>
  </si>
  <si>
    <t>MATSUNAGA</t>
  </si>
  <si>
    <t>安井　涼音</t>
  </si>
  <si>
    <t>ﾔｽｲ ﾘｮｵ</t>
  </si>
  <si>
    <t>京都教育大学</t>
  </si>
  <si>
    <t>山前　諒真</t>
  </si>
  <si>
    <t>ﾔﾏﾏｴ ﾘｮｳﾏ</t>
  </si>
  <si>
    <t>YAMAMAE</t>
  </si>
  <si>
    <t>板東　帝太</t>
  </si>
  <si>
    <t>ﾊﾞﾝﾄﾞｳ ｵｳﾀ</t>
  </si>
  <si>
    <t>Ota</t>
  </si>
  <si>
    <t>井上　陽登</t>
  </si>
  <si>
    <t>ｲﾉｳｴ ｱｷﾄ</t>
  </si>
  <si>
    <t>佐藤　智樹</t>
  </si>
  <si>
    <t>ｻﾄｳ ﾄﾓｷ</t>
  </si>
  <si>
    <t>志水　宙斗</t>
  </si>
  <si>
    <t>ｼﾐｽﾞ ﾋﾛﾄ</t>
  </si>
  <si>
    <t>中井　一成</t>
  </si>
  <si>
    <t>ﾅｶｲ ｲｯｾｲ</t>
  </si>
  <si>
    <t>西川　諒</t>
  </si>
  <si>
    <t>ﾆｼｶﾜ ﾘｮｳ</t>
  </si>
  <si>
    <t>ｱﾀﾞﾁ ｶﾅﾀ</t>
  </si>
  <si>
    <t>奈良教育大学</t>
  </si>
  <si>
    <t>FURUTA</t>
  </si>
  <si>
    <t>Nanami</t>
  </si>
  <si>
    <t>木挽　幹太</t>
  </si>
  <si>
    <t>ｺﾋﾞｷ ｶﾝﾀ</t>
  </si>
  <si>
    <t>KOBIKI</t>
  </si>
  <si>
    <t>並川　颯晟</t>
  </si>
  <si>
    <t>ﾅﾐｶﾜ ﾊﾔｾ</t>
  </si>
  <si>
    <t>NAMIKAWA</t>
  </si>
  <si>
    <t>Hayase</t>
  </si>
  <si>
    <t>堀　匠舞</t>
  </si>
  <si>
    <t>ﾎﾘ ｼｮｳﾌﾞ</t>
  </si>
  <si>
    <t>Shobu</t>
  </si>
  <si>
    <t>OBATA</t>
  </si>
  <si>
    <t>SENOO</t>
  </si>
  <si>
    <t>赤井　伊夫貴</t>
  </si>
  <si>
    <t>ｱｶｲ ｲﾌﾞｷ</t>
  </si>
  <si>
    <t>AKAI</t>
  </si>
  <si>
    <t>IDA</t>
  </si>
  <si>
    <t>大川　秀仁</t>
  </si>
  <si>
    <t>ｵｵｶﾜ ﾋﾃﾞﾋﾄ</t>
  </si>
  <si>
    <t>Hidehito</t>
  </si>
  <si>
    <t>岡本　憲弥</t>
  </si>
  <si>
    <t>ｵｶﾓﾄ ｶｽﾞﾔ</t>
  </si>
  <si>
    <t>甲斐　楽海</t>
  </si>
  <si>
    <t>ｶｲ ﾓﾄﾐ</t>
  </si>
  <si>
    <t>KAI</t>
  </si>
  <si>
    <t>Motomi</t>
  </si>
  <si>
    <t>片岡　大輔</t>
  </si>
  <si>
    <t>ｶﾀｵｶ ﾀﾞｲｽｹ</t>
  </si>
  <si>
    <t>加納　大河</t>
  </si>
  <si>
    <t>ｶﾉｳ ﾀｲｶﾞ</t>
  </si>
  <si>
    <t>KANO</t>
  </si>
  <si>
    <t>川北　隼平</t>
  </si>
  <si>
    <t>ｶﾜｷﾀ ｼｭﾝﾍﾟｲ</t>
  </si>
  <si>
    <t>倉　凌雅</t>
  </si>
  <si>
    <t>ｸﾗ ﾘｮｳｶﾞ</t>
  </si>
  <si>
    <t>KURA</t>
  </si>
  <si>
    <t>小﨑　昂</t>
  </si>
  <si>
    <t>ｺｻﾞｷ ｱｷﾗ</t>
  </si>
  <si>
    <t>小村　陸月</t>
  </si>
  <si>
    <t>ｺﾑﾗ ﾘﾂｷ</t>
  </si>
  <si>
    <t>塩路　添真</t>
  </si>
  <si>
    <t>ｼｵｼﾞ ﾃﾝﾏ</t>
  </si>
  <si>
    <t>SHIOJI</t>
  </si>
  <si>
    <t>下川　玲布</t>
  </si>
  <si>
    <t>ｼﾓｶﾜ ﾚﾉ</t>
  </si>
  <si>
    <t>SHIMOKAWA</t>
  </si>
  <si>
    <t>Reno</t>
  </si>
  <si>
    <t>髙木　一之進</t>
  </si>
  <si>
    <t>ﾀｶｷﾞ ｲﾁﾉｼﾝ</t>
  </si>
  <si>
    <t>Ichinoshin</t>
  </si>
  <si>
    <t>Musashi</t>
  </si>
  <si>
    <t>田原　和歩</t>
  </si>
  <si>
    <t>ﾀﾊﾗ ｶｽﾞﾎ</t>
  </si>
  <si>
    <t>中鶴　颯</t>
  </si>
  <si>
    <t>ﾅｶﾂﾙ ｿｳ</t>
  </si>
  <si>
    <t>NAKATSURU</t>
  </si>
  <si>
    <t>服部　右夢</t>
  </si>
  <si>
    <t>ﾊｯﾄﾘ ﾐﾓ</t>
  </si>
  <si>
    <t>Mimo</t>
  </si>
  <si>
    <t>阪東　海斗</t>
  </si>
  <si>
    <t>ﾊﾞﾝﾄﾞｳ ｶｲﾄ</t>
  </si>
  <si>
    <t>深海　響輝</t>
  </si>
  <si>
    <t>ﾌｶﾐ ﾋﾋﾞｷ</t>
  </si>
  <si>
    <t>FUKAMI</t>
  </si>
  <si>
    <t>藤澤　龍吾</t>
  </si>
  <si>
    <t>ﾌｼﾞｻﾜ ﾘｭｳｺﾞ</t>
  </si>
  <si>
    <t>Ryugo</t>
  </si>
  <si>
    <t>古久保　壮舞</t>
  </si>
  <si>
    <t>ﾌﾙｸﾎﾞ ｿｳﾏ</t>
  </si>
  <si>
    <t>FURUKUBO</t>
  </si>
  <si>
    <t>古田　蒼空</t>
  </si>
  <si>
    <t>ﾌﾙﾀ ｿﾗ</t>
  </si>
  <si>
    <t>堀田　力也</t>
  </si>
  <si>
    <t>ﾎﾘﾀ ﾘｷﾔ</t>
  </si>
  <si>
    <t>松岡　浩光</t>
  </si>
  <si>
    <t>ﾏﾂｵｶ ﾋﾛﾐ</t>
  </si>
  <si>
    <t>Hiromi</t>
  </si>
  <si>
    <t>松山　巧</t>
  </si>
  <si>
    <t>ﾏﾂﾔﾏ ﾀｸﾐ</t>
  </si>
  <si>
    <t>宮﨑　泉光</t>
  </si>
  <si>
    <t>ﾐﾔｻﾞｷ ｲｽﾞﾐ</t>
  </si>
  <si>
    <t>Izumi</t>
  </si>
  <si>
    <t>宮本　一樹</t>
  </si>
  <si>
    <t>ﾐﾔﾓﾄ ｲﾂｷ</t>
  </si>
  <si>
    <t>村山　巧</t>
  </si>
  <si>
    <t>ﾑﾗﾔﾏ ﾀｸﾐ</t>
  </si>
  <si>
    <t>MURAYAMA</t>
  </si>
  <si>
    <t>吉岡　晴輝</t>
  </si>
  <si>
    <t>ﾖｼｵｶ ﾊﾙｷ</t>
  </si>
  <si>
    <t>和田　一晃</t>
  </si>
  <si>
    <t>ﾜﾀﾞ ｶｽﾞｱｷ</t>
  </si>
  <si>
    <t>Kazuaki</t>
  </si>
  <si>
    <t>則岡　颯太</t>
  </si>
  <si>
    <t>ﾉﾘｵｶ ｿｳﾀ</t>
  </si>
  <si>
    <t>NORIOKA</t>
  </si>
  <si>
    <t>藤本　亮</t>
  </si>
  <si>
    <t>ﾌｼﾞﾓﾄ ﾘｮｳ</t>
  </si>
  <si>
    <t>田中　一範</t>
  </si>
  <si>
    <t>ﾀﾅｶ ｶｽﾞﾉﾘ</t>
  </si>
  <si>
    <t>Kazunori</t>
  </si>
  <si>
    <t>菅野　壱心</t>
  </si>
  <si>
    <t>ｶﾝﾉ ｲｯｼﾝ</t>
  </si>
  <si>
    <t>KANNO</t>
  </si>
  <si>
    <t>藤川　亜都夢</t>
  </si>
  <si>
    <t>ﾌｼﾞｶﾜ ｱﾄﾑ</t>
  </si>
  <si>
    <t>TAMAGAWA</t>
  </si>
  <si>
    <t>諸岡　一也</t>
  </si>
  <si>
    <t>ﾓﾛｵｶ ｶｽﾞﾔ</t>
  </si>
  <si>
    <t>MOROOKA</t>
  </si>
  <si>
    <t>中川　悠</t>
  </si>
  <si>
    <t>ﾅｶｶﾞﾜ ﾕｳ</t>
  </si>
  <si>
    <t>中村　大雅</t>
  </si>
  <si>
    <t>ﾅｶﾑﾗ ﾀｲｶﾞ</t>
  </si>
  <si>
    <t>福井　清流</t>
  </si>
  <si>
    <t>ﾌｸｲ ｷｵﾗ</t>
  </si>
  <si>
    <t>Kiora</t>
  </si>
  <si>
    <t>山田　晃大</t>
  </si>
  <si>
    <t>ﾔﾏﾀﾞ ｺｳﾀﾞｲ</t>
  </si>
  <si>
    <t>藤田　勇人</t>
  </si>
  <si>
    <t>ﾌｼﾞﾀ ﾕｳﾄ</t>
  </si>
  <si>
    <t>南野　佑貴</t>
  </si>
  <si>
    <t>ﾐﾅﾐﾉ ﾕｳｷ</t>
  </si>
  <si>
    <t>MINAMINO</t>
  </si>
  <si>
    <t>岡本　隆太</t>
  </si>
  <si>
    <t>ｵｶﾓﾄ ﾘｭｳﾀ</t>
  </si>
  <si>
    <t>嘉勢　悠夏</t>
  </si>
  <si>
    <t>ｶｾ ﾕｳｶ</t>
  </si>
  <si>
    <t>Yuka</t>
  </si>
  <si>
    <t>新居　駿介</t>
  </si>
  <si>
    <t>ﾆｲ ｼｭﾝｽｹ</t>
  </si>
  <si>
    <t>NII</t>
  </si>
  <si>
    <t>牧野　光晟</t>
  </si>
  <si>
    <t>ﾏｷﾉ ｺｳｾｲ</t>
  </si>
  <si>
    <t>澤田　武丸</t>
  </si>
  <si>
    <t>ｻﾜﾀﾞ ﾀｹﾏﾙ</t>
  </si>
  <si>
    <t>Takemaru</t>
  </si>
  <si>
    <t>ｲﾜｻｷ ﾀｸﾐ</t>
  </si>
  <si>
    <t>秋山　鴻太</t>
  </si>
  <si>
    <t>ｱｷﾔﾏ ｺｳﾀ</t>
  </si>
  <si>
    <t>林　亘希</t>
  </si>
  <si>
    <t>吉川　和真</t>
  </si>
  <si>
    <t>ﾖｼｶﾜ ｶｽﾞﾏ</t>
  </si>
  <si>
    <t>村上　龍永</t>
  </si>
  <si>
    <t>ﾑﾗｶﾐ ﾘｭｳｴｲ</t>
  </si>
  <si>
    <t>Ryuei</t>
  </si>
  <si>
    <t>森元　湧稀</t>
  </si>
  <si>
    <t>ﾓﾘﾓﾄ ﾕｳｷ</t>
  </si>
  <si>
    <t>田中　一輝</t>
  </si>
  <si>
    <t>ﾀﾅｶ ｶｽﾞｷ</t>
  </si>
  <si>
    <t>足立　颯吾</t>
  </si>
  <si>
    <t>ｱﾀﾞﾁ ｿｳｺﾞ</t>
  </si>
  <si>
    <t>橋本　昂星</t>
  </si>
  <si>
    <t>ﾊｼﾓﾄ ｺｳｾｲ</t>
  </si>
  <si>
    <t>清水　敬晶</t>
  </si>
  <si>
    <t>ｼﾐｽﾞ ｹｲｼｮｳ</t>
  </si>
  <si>
    <t>Keisho</t>
  </si>
  <si>
    <t>中村　颯征</t>
  </si>
  <si>
    <t>ﾅｶﾑﾗ ﾘｭｳｾｲ</t>
  </si>
  <si>
    <t>奥田　倖成</t>
  </si>
  <si>
    <t>ｵｸﾀﾞ ｺｳｾｲ</t>
  </si>
  <si>
    <t>OKUDA</t>
  </si>
  <si>
    <t>山口　悠登</t>
  </si>
  <si>
    <t>ﾔﾏｸﾞﾁ ﾕｳﾄ</t>
  </si>
  <si>
    <t>足立　稜河</t>
  </si>
  <si>
    <t>ｱﾀﾞﾁ ﾘｮｳｶﾞ</t>
  </si>
  <si>
    <t>高瀬　悠輝</t>
  </si>
  <si>
    <t>ﾀｶｾ ﾕｳｷ</t>
  </si>
  <si>
    <t>吉原　白虎</t>
  </si>
  <si>
    <t>ﾖｼﾊﾗ ﾊｸﾄ</t>
  </si>
  <si>
    <t>Hakuto</t>
  </si>
  <si>
    <t>内山　大希</t>
  </si>
  <si>
    <t>ｳﾁﾔﾏ ﾀﾞｲｷ</t>
  </si>
  <si>
    <t>UCHIYAMA</t>
  </si>
  <si>
    <t>中北　廉太郞</t>
  </si>
  <si>
    <t>ﾅｶｷﾀ ﾚﾝﾀﾛｳ</t>
  </si>
  <si>
    <t>廣田　風吾</t>
  </si>
  <si>
    <t>ﾋﾛﾀ ﾌｳｺﾞ</t>
  </si>
  <si>
    <t>Fugo</t>
  </si>
  <si>
    <t>河村　昂樹</t>
  </si>
  <si>
    <t>ｶﾜﾑﾗ ｺｳｷ</t>
  </si>
  <si>
    <t>中松　暖弥</t>
  </si>
  <si>
    <t>ﾅｶﾏﾂ ﾊﾙﾔ</t>
  </si>
  <si>
    <t>NAKAMATSU</t>
  </si>
  <si>
    <t>Haruya</t>
  </si>
  <si>
    <t>西川　巧巳</t>
  </si>
  <si>
    <t>ﾆｼｶﾜ ﾀｸﾐ</t>
  </si>
  <si>
    <t>須藤　勇大</t>
  </si>
  <si>
    <t>ｽﾄｳ ﾕｳﾀﾞｲ</t>
  </si>
  <si>
    <t>鈴木　陸人</t>
  </si>
  <si>
    <t>ｽｽﾞｷ ﾘｸﾄ</t>
  </si>
  <si>
    <t>内田　大稀</t>
  </si>
  <si>
    <t>ｳﾁﾀﾞ ﾋﾛｷ</t>
  </si>
  <si>
    <t>大荒　大翔</t>
  </si>
  <si>
    <t>ｵｵｱﾚ ﾀﾞｲﾄ</t>
  </si>
  <si>
    <t>OARE</t>
  </si>
  <si>
    <t>Daito</t>
  </si>
  <si>
    <t>尾崎　竜毅</t>
  </si>
  <si>
    <t>ｵｻﾞｷ ﾀﾂｷ</t>
  </si>
  <si>
    <t>甲斐　直樹</t>
  </si>
  <si>
    <t>ｶｲ ﾅｵｷ</t>
  </si>
  <si>
    <t>西本　旬雄</t>
  </si>
  <si>
    <t>ﾆｼﾓﾄ ﾄｷｵ</t>
  </si>
  <si>
    <t>NISHIMOTO</t>
  </si>
  <si>
    <t>山下　椋生</t>
  </si>
  <si>
    <t>ﾔﾏｼﾀ ﾘｮｳｾｲ</t>
  </si>
  <si>
    <t>青山　陽太</t>
  </si>
  <si>
    <t>ｱｵﾔﾏ ﾋﾅﾀ</t>
  </si>
  <si>
    <t>AOYAMA</t>
  </si>
  <si>
    <t>伊藤　大輔</t>
  </si>
  <si>
    <t>ｲﾄｳ ﾀﾞｲｽｹ</t>
  </si>
  <si>
    <t>川原　玄靖</t>
  </si>
  <si>
    <t>ｶﾜﾊﾗ ｹﾞﾝｾｲ</t>
  </si>
  <si>
    <t>KAWAHARA</t>
  </si>
  <si>
    <t>Gensei</t>
  </si>
  <si>
    <t>喜多村　涼</t>
  </si>
  <si>
    <t>ｷﾀﾑﾗ ﾘｮｳ</t>
  </si>
  <si>
    <t>小林　成夢</t>
  </si>
  <si>
    <t>ｺﾊﾞﾔｼ ﾅﾙﾑ</t>
  </si>
  <si>
    <t>Narumu</t>
  </si>
  <si>
    <t>NOGUCHI</t>
  </si>
  <si>
    <t>末盛　巧</t>
  </si>
  <si>
    <t>ｽｴﾓﾘ ﾀｸ</t>
  </si>
  <si>
    <t>SUEMORI</t>
  </si>
  <si>
    <t>谷口　知弘</t>
  </si>
  <si>
    <t>ﾀﾆｸﾞﾁ ﾄﾓﾋﾛ</t>
  </si>
  <si>
    <t>TAKAGAKI</t>
  </si>
  <si>
    <t>塚元　一輝</t>
  </si>
  <si>
    <t>ﾂｶﾓﾄ ｶｽﾞｷ</t>
  </si>
  <si>
    <t>安福　柊汰</t>
  </si>
  <si>
    <t>ｱﾌﾞｸ ｼｭｳﾀ</t>
  </si>
  <si>
    <t>ABUKU</t>
  </si>
  <si>
    <t>神髙　達也</t>
  </si>
  <si>
    <t>ｶﾝﾀﾞｶ ﾀﾂﾔ</t>
  </si>
  <si>
    <t>KANDAKA</t>
  </si>
  <si>
    <t>杉浦　宏我</t>
  </si>
  <si>
    <t>ｽｷﾞｳﾗ ｺｳｶﾞ</t>
  </si>
  <si>
    <t>Koga</t>
  </si>
  <si>
    <t>田中　湧晟</t>
  </si>
  <si>
    <t>ﾀﾅｶ ﾕｳｾｲ</t>
  </si>
  <si>
    <t>千草　開</t>
  </si>
  <si>
    <t>ﾁｸﾞｻ ﾊﾙｷ</t>
  </si>
  <si>
    <t>CHIGUSA</t>
  </si>
  <si>
    <t>藤本　陽紀</t>
  </si>
  <si>
    <t>ﾌｼﾞﾓﾄ ﾊﾙｷ</t>
  </si>
  <si>
    <t>濵　直佑</t>
  </si>
  <si>
    <t>ﾊﾏ ﾅｵｽｹ</t>
  </si>
  <si>
    <t>Naosuke</t>
  </si>
  <si>
    <t>吉田　直剛</t>
  </si>
  <si>
    <t>ﾖｼﾀﾞ ﾅｵﾀｹ</t>
  </si>
  <si>
    <t>Naotake</t>
  </si>
  <si>
    <t>田中　昇一</t>
  </si>
  <si>
    <t>ﾀﾅｶ ｼｮｳｲﾁ</t>
  </si>
  <si>
    <t>齋藤　圭人</t>
  </si>
  <si>
    <t>ｻｲﾄｳ ｹｲﾄ</t>
  </si>
  <si>
    <t>清水　慎太郎</t>
  </si>
  <si>
    <t>ｼﾐｽﾞ ｼﾝﾀﾛｳ</t>
  </si>
  <si>
    <t>山下　諒</t>
  </si>
  <si>
    <t>ﾔﾏｼﾀ ﾘｮｳ</t>
  </si>
  <si>
    <t>依田　巧磨</t>
  </si>
  <si>
    <t>ﾖﾀﾞ ﾀｸﾏ</t>
  </si>
  <si>
    <t>YODA</t>
  </si>
  <si>
    <t>檀上　亜里</t>
  </si>
  <si>
    <t>ﾀﾞﾝｼﾞｮｳ ｱｻﾄ</t>
  </si>
  <si>
    <t>山口　達也</t>
  </si>
  <si>
    <t>ﾔﾏｸﾞﾁ ﾀﾂﾔ</t>
  </si>
  <si>
    <t>清水　隼人</t>
  </si>
  <si>
    <t>ｼﾐｽﾞ ﾊﾔﾄ</t>
  </si>
  <si>
    <t>恵南　優貴</t>
  </si>
  <si>
    <t>ｴﾅﾐ ﾕｳｷ</t>
  </si>
  <si>
    <t>ENAMI</t>
  </si>
  <si>
    <t>渡邉　拓</t>
  </si>
  <si>
    <t>ﾜﾀﾅﾍﾞ ﾀｸ</t>
  </si>
  <si>
    <t>門脇　優</t>
  </si>
  <si>
    <t>ｶﾄﾞﾜｷ ﾕｳ</t>
  </si>
  <si>
    <t>KADOWAKI</t>
  </si>
  <si>
    <t>黒瀬　涼大</t>
  </si>
  <si>
    <t>ｸﾛｾ ﾘｮｳﾀ</t>
  </si>
  <si>
    <t>中野　峻作</t>
  </si>
  <si>
    <t>ﾅｶﾉ ｼｭﾝｻｸ</t>
  </si>
  <si>
    <t>Shunsaku</t>
  </si>
  <si>
    <t>橋本　翔太</t>
  </si>
  <si>
    <t>ﾊｼﾓﾄ ｼｮｳﾀ</t>
  </si>
  <si>
    <t>中島　慶大</t>
  </si>
  <si>
    <t>ﾅｶｼﾏ ｹｲﾀ</t>
  </si>
  <si>
    <t>宿野　咲太</t>
  </si>
  <si>
    <t>ｼｭｸﾉ ｻｸﾀ</t>
  </si>
  <si>
    <t>SHUKUNO</t>
  </si>
  <si>
    <t>Sakuta</t>
  </si>
  <si>
    <t>福谷　知紀</t>
  </si>
  <si>
    <t>ﾌｸﾀﾆ ﾄﾓｷ</t>
  </si>
  <si>
    <t>久留宮　圭祐</t>
  </si>
  <si>
    <t>ｸﾙﾐﾔ ｹｲｽｹ</t>
  </si>
  <si>
    <t>KURUMIYA</t>
  </si>
  <si>
    <t>増田　涼</t>
  </si>
  <si>
    <t>ﾏｽﾀﾞ ﾘｮｳ</t>
  </si>
  <si>
    <t>山上　海斗</t>
  </si>
  <si>
    <t>ﾔﾏｶﾞﾐ ｶｲﾄ</t>
  </si>
  <si>
    <t>宇野　京弥</t>
  </si>
  <si>
    <t>ｳﾉ ｷｮｳﾔ</t>
  </si>
  <si>
    <t>Kyoya</t>
  </si>
  <si>
    <t>福井　大斗</t>
  </si>
  <si>
    <t>ﾌｸｲ ﾀﾞｲﾄ</t>
  </si>
  <si>
    <t>籾谷　憲司</t>
  </si>
  <si>
    <t>ﾓﾐﾀﾆ ｹﾝｼﾞ</t>
  </si>
  <si>
    <t>Kenji</t>
  </si>
  <si>
    <t>住田　夢大</t>
  </si>
  <si>
    <t>ｽﾐﾀ ﾕｳﾄ</t>
  </si>
  <si>
    <t>SUMITA</t>
  </si>
  <si>
    <t>堀内　貫志</t>
  </si>
  <si>
    <t>ﾎﾘｳﾁ ｶﾝｼ</t>
  </si>
  <si>
    <t>木村　烈</t>
  </si>
  <si>
    <t>ｷﾑﾗ ﾚﾂ</t>
  </si>
  <si>
    <t>Retsu</t>
  </si>
  <si>
    <t>藤田　剛史</t>
  </si>
  <si>
    <t>ﾌｼﾞﾀ ﾂﾖｼ</t>
  </si>
  <si>
    <t>筒井　翔星</t>
  </si>
  <si>
    <t>ﾂﾂｲ ｼｮｳｾｲ</t>
  </si>
  <si>
    <t>TSUTSUI</t>
  </si>
  <si>
    <t>Shosei</t>
  </si>
  <si>
    <t>ｲﾂｼﾞ ｶｲﾀ</t>
  </si>
  <si>
    <t>ITSUJI</t>
  </si>
  <si>
    <t>中西　海翔</t>
  </si>
  <si>
    <t>ﾅｶﾆｼ ｶｲﾄ</t>
  </si>
  <si>
    <t>山元　悠也</t>
  </si>
  <si>
    <t>ﾔﾏﾓﾄ ﾕｳﾔ</t>
  </si>
  <si>
    <t>赤井　優斗</t>
  </si>
  <si>
    <t>ｱｶｲ ﾕｳﾄ</t>
  </si>
  <si>
    <t>中西　優弥</t>
  </si>
  <si>
    <t>ﾅｶﾆｼ ﾕｳﾔ</t>
  </si>
  <si>
    <t>石原　一真</t>
  </si>
  <si>
    <t>ｲｼﾊﾗ ｶｽﾞﾏ</t>
  </si>
  <si>
    <t>青栁　佑</t>
  </si>
  <si>
    <t>ｱｵﾔｷﾞ ﾕｳ</t>
  </si>
  <si>
    <t>AOYAGI</t>
  </si>
  <si>
    <t>高橋　昂生</t>
  </si>
  <si>
    <t>ﾀｶﾊｼ ｺｳｾｲ</t>
  </si>
  <si>
    <t>奥村　究</t>
  </si>
  <si>
    <t>ｵｸﾑﾗ ｷｭｳ</t>
  </si>
  <si>
    <t>Kyu</t>
  </si>
  <si>
    <t>杉原　一冴</t>
  </si>
  <si>
    <t>ｽｷﾞﾊﾗ ｶｽﾞｻ</t>
  </si>
  <si>
    <t>SUGIHARA</t>
  </si>
  <si>
    <t>Kazusa</t>
  </si>
  <si>
    <t>伊藤　寿真</t>
  </si>
  <si>
    <t>ｲﾄｳ ｶｽﾞﾏ</t>
  </si>
  <si>
    <t>田中　颯真</t>
  </si>
  <si>
    <t>ﾀﾅｶ ｿｳﾏ</t>
  </si>
  <si>
    <t>田渕　凌</t>
  </si>
  <si>
    <t>ﾀﾌﾞﾁ ﾘｮｳ</t>
  </si>
  <si>
    <t>TABUCHI</t>
  </si>
  <si>
    <t>宇野　誠純</t>
  </si>
  <si>
    <t>ｳﾉ ｾｲｼﾞｭﾝ</t>
  </si>
  <si>
    <t>Seijun</t>
  </si>
  <si>
    <t>OYA</t>
  </si>
  <si>
    <t>村田　悠人</t>
  </si>
  <si>
    <t>ﾑﾗﾀ ﾕｳﾄ</t>
  </si>
  <si>
    <t>神田　遥輝</t>
  </si>
  <si>
    <t>ｶﾝﾀﾞ ﾊﾙｷ</t>
  </si>
  <si>
    <t>藤本　真吾</t>
  </si>
  <si>
    <t>ﾌｼﾞﾓﾄ ｼﾝｺﾞ</t>
  </si>
  <si>
    <t>齋藤　拳</t>
  </si>
  <si>
    <t>ｻｲﾄｳ ｹﾝ</t>
  </si>
  <si>
    <t>Ichita</t>
  </si>
  <si>
    <t>岡本　啓志</t>
  </si>
  <si>
    <t>ｵｶﾓﾄ ｹｲｼ</t>
  </si>
  <si>
    <t>Keishi</t>
  </si>
  <si>
    <t>高木　祐汰</t>
  </si>
  <si>
    <t>ﾀｶｷﾞ ﾕｳﾀﾞｲ</t>
  </si>
  <si>
    <t>吉田　隼人</t>
  </si>
  <si>
    <t>ﾖｼﾀﾞ ﾊﾔﾄ</t>
  </si>
  <si>
    <t>嘉藤　和真</t>
  </si>
  <si>
    <t>ｶﾄｳ ｶｽﾞﾏ</t>
  </si>
  <si>
    <t>木村　悠</t>
  </si>
  <si>
    <t>ｷﾑﾗ ﾕｳ</t>
  </si>
  <si>
    <t>中西　大悟</t>
  </si>
  <si>
    <t>ﾅｶﾆｼ ﾀﾞｲｺﾞ</t>
  </si>
  <si>
    <t>Daigo</t>
  </si>
  <si>
    <t>岡　俊輔</t>
  </si>
  <si>
    <t>ｵｶ ｼｭﾝｽｹ</t>
  </si>
  <si>
    <t>金子　アレックス</t>
  </si>
  <si>
    <t>ｶﾈｺ ｱﾚｯｸｽ</t>
  </si>
  <si>
    <t>KANEKO</t>
  </si>
  <si>
    <t>Alex</t>
  </si>
  <si>
    <t>松井　天</t>
  </si>
  <si>
    <t>ﾏﾂｲ ﾃﾝ</t>
  </si>
  <si>
    <t>Ten</t>
  </si>
  <si>
    <t>幸田　稔也</t>
  </si>
  <si>
    <t>ｺｳﾀﾞ ﾄｼﾔ</t>
  </si>
  <si>
    <t>KODA</t>
  </si>
  <si>
    <t>Toshiya</t>
  </si>
  <si>
    <t>出雲　滉己</t>
  </si>
  <si>
    <t>ｲｽﾞﾓ ｺｳｷ</t>
  </si>
  <si>
    <t>大久保　慧輝</t>
  </si>
  <si>
    <t>ｵｵｸﾎﾞ ｻﾄｷ</t>
  </si>
  <si>
    <t>Satoki</t>
  </si>
  <si>
    <t>TAKESHITA</t>
  </si>
  <si>
    <t>松原　慎之介</t>
  </si>
  <si>
    <t>ﾏﾂﾊﾞﾗ ｼﾝﾉｽｹ</t>
  </si>
  <si>
    <t>SUGIMURA</t>
  </si>
  <si>
    <t>池田　悠司</t>
  </si>
  <si>
    <t>ｲｹﾀﾞ ﾕｳｼﾞ</t>
  </si>
  <si>
    <t>AZUMA</t>
  </si>
  <si>
    <t>Hironori</t>
  </si>
  <si>
    <t>IWAKI</t>
  </si>
  <si>
    <t>西村　倫太朗</t>
  </si>
  <si>
    <t>ﾆｼﾑﾗ ﾘﾝﾀﾛｳ</t>
  </si>
  <si>
    <t>桂　蓮</t>
  </si>
  <si>
    <t>ｶﾂﾗ ﾚﾝ</t>
  </si>
  <si>
    <t>KATSURA</t>
  </si>
  <si>
    <t>落合　春希</t>
  </si>
  <si>
    <t>ｵﾁｱｲ ﾊﾙｷ</t>
  </si>
  <si>
    <t>浅野　雄策</t>
  </si>
  <si>
    <t>ｱｻﾉ ﾕｳｻｸ</t>
  </si>
  <si>
    <t>藤田　歩夢</t>
  </si>
  <si>
    <t>ﾌｼﾞﾀ ｱﾕﾑ</t>
  </si>
  <si>
    <t>SERA</t>
  </si>
  <si>
    <t>大國　拓人</t>
  </si>
  <si>
    <t>ｵｵｸﾆ ﾀｸﾄ</t>
  </si>
  <si>
    <t>OKUNI</t>
  </si>
  <si>
    <t>竹内　蓮</t>
  </si>
  <si>
    <t>ﾀｹｳﾁ ﾚﾝ</t>
  </si>
  <si>
    <t>NAKAHARA</t>
  </si>
  <si>
    <t>出口　友淳</t>
  </si>
  <si>
    <t>ﾃﾞｸﾞﾁ ﾄﾓｱﾂ</t>
  </si>
  <si>
    <t>DEGUCHI</t>
  </si>
  <si>
    <t>Tomoatsu</t>
  </si>
  <si>
    <t>西田　匠見</t>
  </si>
  <si>
    <t>増田　圭紀</t>
  </si>
  <si>
    <t>ﾏｽﾀﾞ ﾖｼｷ</t>
  </si>
  <si>
    <t>宮阪　朋宏</t>
  </si>
  <si>
    <t>ﾐﾔｻｶ ﾄﾓﾋﾛ</t>
  </si>
  <si>
    <t>MIYASAKA</t>
  </si>
  <si>
    <t>YOSHINO</t>
  </si>
  <si>
    <t>平尾　瑛</t>
  </si>
  <si>
    <t>ﾋﾗｵ ｱｷﾗ</t>
  </si>
  <si>
    <t>岡部　恵大</t>
  </si>
  <si>
    <t>ｵｶﾍﾞ ｹｲﾀ</t>
  </si>
  <si>
    <t>岡田　亮太</t>
  </si>
  <si>
    <t>ｵｶﾀﾞ ﾘｮｳﾀ</t>
  </si>
  <si>
    <t>平井　康士朗</t>
  </si>
  <si>
    <t>ﾋﾗｲ ｺｳｼﾛｳ</t>
  </si>
  <si>
    <t>小田　悠汰</t>
  </si>
  <si>
    <t>ｵﾀﾞ ﾕｳﾀ</t>
  </si>
  <si>
    <t>新谷　浩生</t>
  </si>
  <si>
    <t>ｼﾝﾀﾆ ﾋﾛｷ</t>
  </si>
  <si>
    <t>SHINTANI</t>
  </si>
  <si>
    <t>唐治谷　翔大</t>
  </si>
  <si>
    <t>ﾄｼﾞﾀﾆ ｼｮｳﾀﾞｲ</t>
  </si>
  <si>
    <t>TOJITANI</t>
  </si>
  <si>
    <t>山本　倫士</t>
  </si>
  <si>
    <t>ﾔﾏﾓﾄ ｻﾄｼ</t>
  </si>
  <si>
    <t>段塚　夢叶</t>
  </si>
  <si>
    <t>ﾀﾞﾝﾂｶ ﾕｳﾄ</t>
  </si>
  <si>
    <t>DANTSUKA</t>
  </si>
  <si>
    <t>小西　勘太</t>
  </si>
  <si>
    <t>ｺﾆｼ ｶﾝﾀ</t>
  </si>
  <si>
    <t>北浦　佑季</t>
  </si>
  <si>
    <t>ｷﾀｳﾗ ﾕｳｷ</t>
  </si>
  <si>
    <t>北村　拓斗</t>
  </si>
  <si>
    <t>ｷﾀﾑﾗ ﾀｸﾄ</t>
  </si>
  <si>
    <t>KASUE</t>
  </si>
  <si>
    <t>山崎　龍摩</t>
  </si>
  <si>
    <t>ﾔﾏｻｷ ﾘｮｳﾏ</t>
  </si>
  <si>
    <t>Tamaki</t>
  </si>
  <si>
    <t>嶋　航暢</t>
  </si>
  <si>
    <t>ｼﾏ ｶｽﾞﾏｻ</t>
  </si>
  <si>
    <t>SHIMA</t>
  </si>
  <si>
    <t>KITAJIMA</t>
  </si>
  <si>
    <t>廣畑　玖人</t>
  </si>
  <si>
    <t>ﾋﾛﾊﾀ ﾋｻﾄ</t>
  </si>
  <si>
    <t>Hisato</t>
  </si>
  <si>
    <t>岡本　怜士</t>
  </si>
  <si>
    <t>ｵｶﾓﾄ ﾚｲｼﾞ</t>
  </si>
  <si>
    <t>大谷　光希</t>
  </si>
  <si>
    <t>ｵｵﾀﾆ ｺｳｷ</t>
  </si>
  <si>
    <t>北本　雄士</t>
  </si>
  <si>
    <t>ｷﾀﾓﾄ ﾕｳｼﾞ</t>
  </si>
  <si>
    <t>植田　絢慎</t>
  </si>
  <si>
    <t>ｳｴﾀﾞ ｹﾝｼﾝ</t>
  </si>
  <si>
    <t>伊藤　茜哉</t>
  </si>
  <si>
    <t>ｲﾄｳ ｾﾝﾔ</t>
  </si>
  <si>
    <t>Senya</t>
  </si>
  <si>
    <t>東奥　倖希</t>
  </si>
  <si>
    <t>ﾋｶﾞｼｵｸ ｺｳｷ</t>
  </si>
  <si>
    <t>HIGASHIOKU</t>
  </si>
  <si>
    <t>森ノ宮医療大学</t>
  </si>
  <si>
    <t>MIYAGI</t>
  </si>
  <si>
    <t>Haruyuki</t>
  </si>
  <si>
    <t>河崎　侑真</t>
  </si>
  <si>
    <t>ｶﾜｻｷ ﾕｳﾏ</t>
  </si>
  <si>
    <t>前口　将志</t>
  </si>
  <si>
    <t>ﾏｴｸﾞﾁ ﾏｻｼ</t>
  </si>
  <si>
    <t>MAEGUCHI</t>
  </si>
  <si>
    <t>佐藤　優大</t>
  </si>
  <si>
    <t>ｻﾄｳ ﾏｵ</t>
  </si>
  <si>
    <t>Mao</t>
  </si>
  <si>
    <t>水田　陸斗</t>
  </si>
  <si>
    <t>ﾐｽﾞﾀ ﾘｸﾄ</t>
  </si>
  <si>
    <t>MIZUTA</t>
  </si>
  <si>
    <t>新本　寛起</t>
  </si>
  <si>
    <t>ｼﾝﾓﾄ ﾋﾛｷ</t>
  </si>
  <si>
    <t>SHIMMOTO</t>
  </si>
  <si>
    <t>細川　剛</t>
  </si>
  <si>
    <t>ﾎｿｶﾜ ｺﾞｳ</t>
  </si>
  <si>
    <t>HOSOKAWA</t>
  </si>
  <si>
    <t>Go</t>
  </si>
  <si>
    <t>成田　賢信</t>
  </si>
  <si>
    <t>ﾅﾘﾀ ｹﾝｼﾝ</t>
  </si>
  <si>
    <t>NARITA</t>
  </si>
  <si>
    <t>三越　匠真</t>
  </si>
  <si>
    <t>ﾐｺｼ ﾀｸﾏ</t>
  </si>
  <si>
    <t>MIKOSHI</t>
  </si>
  <si>
    <t>前田　修冶</t>
  </si>
  <si>
    <t>ﾏｴﾀﾞ ｼｭｳﾔ</t>
  </si>
  <si>
    <t>服部　隼</t>
  </si>
  <si>
    <t>ﾊｯﾄﾘ ﾊﾔﾄ</t>
  </si>
  <si>
    <t>喜多　博一</t>
  </si>
  <si>
    <t>ｷﾀ ﾋﾛｶｽﾞ</t>
  </si>
  <si>
    <t>葛西　央明</t>
  </si>
  <si>
    <t>ｶｻｲ ﾋﾛｱｷ</t>
  </si>
  <si>
    <t>KASAI</t>
  </si>
  <si>
    <t>北垣　拓己</t>
  </si>
  <si>
    <t>ｷﾀｶﾞｷ ﾀｸﾐ</t>
  </si>
  <si>
    <t>KITAGAKI</t>
  </si>
  <si>
    <t>ｸﾛｾ ﾀｸﾏ</t>
  </si>
  <si>
    <t>近藤　啓太</t>
  </si>
  <si>
    <t>ｺﾝﾄﾞｳ ｹｲﾀ</t>
  </si>
  <si>
    <t>森田　慧</t>
  </si>
  <si>
    <t>ﾓﾘﾀ ｹｲ</t>
  </si>
  <si>
    <t>渡辺　直意</t>
  </si>
  <si>
    <t>ﾜﾀﾅﾍﾞ ﾅｵｲ</t>
  </si>
  <si>
    <t>Naoi</t>
  </si>
  <si>
    <t>吉里　憧大</t>
  </si>
  <si>
    <t>ﾖｼｻﾞﾄ ｼｮｳﾀ</t>
  </si>
  <si>
    <t>YOSHIZATO</t>
  </si>
  <si>
    <t>吉田　頼人</t>
  </si>
  <si>
    <t>ﾖｼﾀﾞ ﾗｲﾄ</t>
  </si>
  <si>
    <t>Raito</t>
  </si>
  <si>
    <t>水口　智貴</t>
  </si>
  <si>
    <t>ﾐｽﾞｸﾞﾁ ﾄﾓｷ</t>
  </si>
  <si>
    <t>MIZUGUCHI</t>
  </si>
  <si>
    <t>Katsuhiro</t>
  </si>
  <si>
    <t>西本　統士</t>
  </si>
  <si>
    <t>ﾆｼﾓﾄ ﾄｳｼﾞ</t>
  </si>
  <si>
    <t>Toji</t>
  </si>
  <si>
    <t>八重尾　鴻</t>
  </si>
  <si>
    <t>ﾔｴｵ ｺｳ</t>
  </si>
  <si>
    <t>宮崎県</t>
  </si>
  <si>
    <t>YAEO</t>
  </si>
  <si>
    <t>IMAJO</t>
  </si>
  <si>
    <t>桑水流　颯大</t>
  </si>
  <si>
    <t>ｸﾜｽﾞﾙ ｿｳﾀ</t>
  </si>
  <si>
    <t>迫田　祥太</t>
  </si>
  <si>
    <t>ｻｺﾀﾞ ｼｮｳﾀ</t>
  </si>
  <si>
    <t>登尾　元哉</t>
  </si>
  <si>
    <t>ﾉﾎﾞﾘｵ ﾓﾄﾔ</t>
  </si>
  <si>
    <t>NOBORIO</t>
  </si>
  <si>
    <t>Motoya</t>
  </si>
  <si>
    <t>中瀬　駿介</t>
  </si>
  <si>
    <t>ﾅｶｾ ｼｭﾝｽｹ</t>
  </si>
  <si>
    <t>NAKASE</t>
  </si>
  <si>
    <t>西岡　貴星翔</t>
  </si>
  <si>
    <t>ﾆｼｵｶ ｷﾗﾄ</t>
  </si>
  <si>
    <t>NISHIOKA</t>
  </si>
  <si>
    <t>Kirato</t>
  </si>
  <si>
    <t>蓮　陽向</t>
  </si>
  <si>
    <t>ﾊｽ ﾋﾅﾀ</t>
  </si>
  <si>
    <t>HASU</t>
  </si>
  <si>
    <t>池田　晃成</t>
  </si>
  <si>
    <t>ｲｹﾀﾞ ｺｳｾｲ</t>
  </si>
  <si>
    <t>吉村　直仁</t>
  </si>
  <si>
    <t>ﾖｼﾑﾗ ﾅｵﾋﾄ</t>
  </si>
  <si>
    <t>Naohito</t>
  </si>
  <si>
    <t>鈴木　歩夢</t>
  </si>
  <si>
    <t>ｽｽﾞｷ ｱﾕﾑ</t>
  </si>
  <si>
    <t>伊藤　大雅</t>
  </si>
  <si>
    <t>ｲﾄｳ ﾀｲｶﾞ</t>
  </si>
  <si>
    <t>杉山　慧</t>
  </si>
  <si>
    <t>ｽｷﾞﾔﾏ ｻﾄﾙ</t>
  </si>
  <si>
    <t>中戸　大樹</t>
  </si>
  <si>
    <t>ﾅｶﾄ ﾀﾞｲｷ</t>
  </si>
  <si>
    <t>NAKATO</t>
  </si>
  <si>
    <t>西中　達哉</t>
  </si>
  <si>
    <t>ﾆｼﾅｶ ﾀﾂﾔ</t>
  </si>
  <si>
    <t>NISHINAKA</t>
  </si>
  <si>
    <t>山村　瞭太</t>
  </si>
  <si>
    <t>ﾔﾏﾑﾗ ﾘｮｳﾀ</t>
  </si>
  <si>
    <t>ｴﾝﾄﾞｳ ﾐｽﾞｷ</t>
  </si>
  <si>
    <t>山本　郁斗</t>
  </si>
  <si>
    <t>ﾔﾏﾓﾄ ｲｸﾄ</t>
  </si>
  <si>
    <t>南川　祐也</t>
  </si>
  <si>
    <t>ﾐﾅﾐｶﾞﾜ ﾕｳﾔ</t>
  </si>
  <si>
    <t>MINAMIGAWA</t>
  </si>
  <si>
    <t>関西医科大学</t>
  </si>
  <si>
    <t>ｳｴﾀﾞ ｺｳﾍｲ</t>
  </si>
  <si>
    <t>MAEGAWA</t>
  </si>
  <si>
    <t>Tetsuo</t>
  </si>
  <si>
    <t>飯田　啓太</t>
  </si>
  <si>
    <t>ｲｲﾀﾞ ｹｲﾀ</t>
  </si>
  <si>
    <t>大西　慶</t>
  </si>
  <si>
    <t>ｵｵﾆｼ ｹｲ</t>
  </si>
  <si>
    <t>重村　幸鷹</t>
  </si>
  <si>
    <t>ｼｹﾞﾑﾗ ｺｳﾖｳ</t>
  </si>
  <si>
    <t>SHIGEMURA</t>
  </si>
  <si>
    <t>AKAHORI</t>
  </si>
  <si>
    <t>福村　仁紀</t>
  </si>
  <si>
    <t>ﾌｸﾑﾗ ﾋﾄｷ</t>
  </si>
  <si>
    <t>FUKUMURA</t>
  </si>
  <si>
    <t>Hitoki</t>
  </si>
  <si>
    <t>宮園　晃人</t>
  </si>
  <si>
    <t>ﾐﾔｿﾞﾉ ｱｷﾄ</t>
  </si>
  <si>
    <t>杉谷　将太</t>
  </si>
  <si>
    <t>ｽｷﾞﾀﾆ ｼｮｳﾀ</t>
  </si>
  <si>
    <t>SUGITANI</t>
  </si>
  <si>
    <t>Minori</t>
  </si>
  <si>
    <t>妹尾　楓真</t>
  </si>
  <si>
    <t>ｾﾉｵ ﾌｳﾏ</t>
  </si>
  <si>
    <t>新　博貴</t>
  </si>
  <si>
    <t>ｼﾝ ﾋﾛｷ</t>
  </si>
  <si>
    <t>SHIN</t>
  </si>
  <si>
    <t>河井　颯</t>
  </si>
  <si>
    <t>ｶﾜｲ ﾊﾔﾃ</t>
  </si>
  <si>
    <t>中井　真太郎</t>
  </si>
  <si>
    <t>ﾅｶｲ ｼﾝﾀﾛｳ</t>
  </si>
  <si>
    <t>上野　竜樹</t>
  </si>
  <si>
    <t>ｳｴﾉ ﾀﾂｷ</t>
  </si>
  <si>
    <t>西藤　聖弥</t>
  </si>
  <si>
    <t>ｻｲﾄｳ ｾｲﾔ</t>
  </si>
  <si>
    <t>松村　大二郎</t>
  </si>
  <si>
    <t>ﾏﾂﾑﾗ ﾀﾞｲｼﾞﾛｳ</t>
  </si>
  <si>
    <t>Daijiro</t>
  </si>
  <si>
    <t>竹内　鴻</t>
  </si>
  <si>
    <t>ﾀｹｳﾁ ｺｳ</t>
  </si>
  <si>
    <t>藤原　巧</t>
  </si>
  <si>
    <t>ﾌｼﾞﾜﾗ ﾀｸﾐ</t>
  </si>
  <si>
    <t>三千田　雅治</t>
  </si>
  <si>
    <t>ﾐﾁﾀﾞ ﾏｻﾊﾙ</t>
  </si>
  <si>
    <t>MICHIDA</t>
  </si>
  <si>
    <t>Masaharu</t>
  </si>
  <si>
    <t>清永　航平</t>
  </si>
  <si>
    <t>ｷﾖﾅｶﾞ ｺｳﾍｲ</t>
  </si>
  <si>
    <t>KIYONAGA</t>
  </si>
  <si>
    <t>源　佳己</t>
  </si>
  <si>
    <t>ｹﾞﾝ ﾖｼｷ</t>
  </si>
  <si>
    <t>GEN</t>
  </si>
  <si>
    <t>籔内　允士</t>
  </si>
  <si>
    <t>ﾔﾌﾞｳﾁ ﾏｻｼ</t>
  </si>
  <si>
    <t>YABUUCHI</t>
  </si>
  <si>
    <t>羽田　怜遠</t>
  </si>
  <si>
    <t>ﾊﾀﾞ ﾚｵﾝ</t>
  </si>
  <si>
    <t>ﾀｶﾓﾘ ｼﾝｶﾞ</t>
  </si>
  <si>
    <t>TAKAMORI</t>
  </si>
  <si>
    <t>Shinga</t>
  </si>
  <si>
    <t>宮本　真久翔</t>
  </si>
  <si>
    <t>ﾐﾔﾓﾄ ﾏｸﾄ</t>
  </si>
  <si>
    <t>Makuto</t>
  </si>
  <si>
    <t>大橋　星太</t>
  </si>
  <si>
    <t>ｵｵﾊｼ ｼｮｳﾀ</t>
  </si>
  <si>
    <t>井口　大地</t>
  </si>
  <si>
    <t>ｲｸﾞﾁ ﾀﾞｲﾁ</t>
  </si>
  <si>
    <t>愚川　瑛晨</t>
  </si>
  <si>
    <t>ｸﾞｶﾜ ｴｲｷ</t>
  </si>
  <si>
    <t>GUKAWA</t>
  </si>
  <si>
    <t>Eiki</t>
  </si>
  <si>
    <t>大門　悟</t>
  </si>
  <si>
    <t>ﾀﾞｲﾓﾝ ｻﾄﾙ</t>
  </si>
  <si>
    <t>吉田　篤郎</t>
  </si>
  <si>
    <t>ﾖｼﾀﾞ ｱﾂﾛｳ</t>
  </si>
  <si>
    <t>戸田　晶</t>
  </si>
  <si>
    <t>ﾄﾀﾞ ｱｷﾗ</t>
  </si>
  <si>
    <t>徳田　天馬</t>
  </si>
  <si>
    <t>ﾄｸﾀ ﾃﾝﾏ</t>
  </si>
  <si>
    <t>TOKUTA</t>
  </si>
  <si>
    <t>岡田　友徳</t>
  </si>
  <si>
    <t>ｵｶﾀﾞ ﾄﾓﾉﾘ</t>
  </si>
  <si>
    <t>竹上　寛建</t>
  </si>
  <si>
    <t>ﾀｹｶﾞﾐ ｶﾝﾀ</t>
  </si>
  <si>
    <t>TAKEGAMI</t>
  </si>
  <si>
    <t>吉田　一貴</t>
  </si>
  <si>
    <t>ﾖｼﾀﾞ ｶｽﾞｷ</t>
  </si>
  <si>
    <t>貝出　智亮</t>
  </si>
  <si>
    <t>ｶｲﾃﾞ ﾄﾓｱｷ</t>
  </si>
  <si>
    <t>KAIDE</t>
  </si>
  <si>
    <t>寺本　翔</t>
  </si>
  <si>
    <t>ﾃﾗﾓﾄ ｶｹﾙ</t>
  </si>
  <si>
    <t>永山　翔貴</t>
  </si>
  <si>
    <t>ﾅｶﾞﾔﾏ ｼｮｳｷ</t>
  </si>
  <si>
    <t>NAGAYAMA</t>
  </si>
  <si>
    <t>水谷　友哉</t>
  </si>
  <si>
    <t>ﾐｽﾞﾀﾆ ﾄﾓﾔ</t>
  </si>
  <si>
    <t>滝本　恵果</t>
  </si>
  <si>
    <t>ﾀｷﾓﾄ ｹｲｶ</t>
  </si>
  <si>
    <t>TAKIMOTO</t>
  </si>
  <si>
    <t>Keika</t>
  </si>
  <si>
    <t>田中　大空</t>
  </si>
  <si>
    <t>ﾀﾅｶ ｿﾗ</t>
  </si>
  <si>
    <t>西濱　充</t>
  </si>
  <si>
    <t>ﾆｼﾊﾏ ﾐﾂﾙ</t>
  </si>
  <si>
    <t>NISHIHAMA</t>
  </si>
  <si>
    <t>Mitsuru</t>
  </si>
  <si>
    <t>福本　陸晴</t>
  </si>
  <si>
    <t>ﾌｸﾓﾄ ﾘﾊﾞ</t>
  </si>
  <si>
    <t>Riba</t>
  </si>
  <si>
    <t>野崎　景勝</t>
  </si>
  <si>
    <t>ﾉｻﾞｷ ｶｹﾞｶﾂ</t>
  </si>
  <si>
    <t>Kagekatsu</t>
  </si>
  <si>
    <t>澤田　潤</t>
  </si>
  <si>
    <t>ｻﾜﾀﾞ ｼﾞｭﾝ</t>
  </si>
  <si>
    <t>岩崎　海人</t>
  </si>
  <si>
    <t>ｲﾜｻｷ ｶｲﾄ</t>
  </si>
  <si>
    <t>堀ノ内　駿登</t>
  </si>
  <si>
    <t>ﾎﾘﾉｳﾁ ﾊﾔﾄ</t>
  </si>
  <si>
    <t>HORINOUCHI</t>
  </si>
  <si>
    <t>米山　竜也</t>
  </si>
  <si>
    <t>ﾖﾈﾔﾏ ﾀﾂﾔ</t>
  </si>
  <si>
    <t>北村　駿</t>
  </si>
  <si>
    <t>ｷﾀﾑﾗ ｼｭﾝ</t>
  </si>
  <si>
    <t>関根　功織</t>
  </si>
  <si>
    <t>ｾｷﾈ ｲｵﾘ</t>
  </si>
  <si>
    <t>SEKINE</t>
  </si>
  <si>
    <t>Iori</t>
  </si>
  <si>
    <t>渦岡　祐貴</t>
  </si>
  <si>
    <t>ｳｽﾞｵｶ ﾕｳｷ</t>
  </si>
  <si>
    <t>UZUOKA</t>
  </si>
  <si>
    <t>吉村　祐真</t>
  </si>
  <si>
    <t>ﾖｼﾑﾗ ﾕｳﾏ</t>
  </si>
  <si>
    <t>市川　達也</t>
  </si>
  <si>
    <t>ｲﾁｶﾜ ﾀﾂﾔ</t>
  </si>
  <si>
    <t>濱田　誉生</t>
  </si>
  <si>
    <t>ﾊﾏﾀﾞ ﾎﾏﾚ</t>
  </si>
  <si>
    <t>遠池　悠貴</t>
  </si>
  <si>
    <t>ﾄｵﾁ ﾕｳｷ</t>
  </si>
  <si>
    <t>TOCHI</t>
  </si>
  <si>
    <t>ﾏｴｶﾜ ｼｭﾝｽｹ</t>
  </si>
  <si>
    <t>松村　安晃</t>
  </si>
  <si>
    <t>ﾏﾂﾑﾗ ﾔｽｱｷ</t>
  </si>
  <si>
    <t>加納　哲杜</t>
  </si>
  <si>
    <t>ｶﾉｳ ﾃﾂﾄ</t>
  </si>
  <si>
    <t>Tetsuto</t>
  </si>
  <si>
    <t>高田　大也</t>
  </si>
  <si>
    <t>ﾀｶﾀ ﾏｻﾔ</t>
  </si>
  <si>
    <t>TAKATA</t>
  </si>
  <si>
    <t>宮口　絹道</t>
  </si>
  <si>
    <t>ﾐﾔｸﾞﾁ ﾏｻﾐﾁ</t>
  </si>
  <si>
    <t>MIYAGUCHI</t>
  </si>
  <si>
    <t>Masamichi</t>
  </si>
  <si>
    <t>細川　怜央</t>
  </si>
  <si>
    <t>ﾎｿｶﾜ ﾚｵ</t>
  </si>
  <si>
    <t>白川　拓実</t>
  </si>
  <si>
    <t>ｼﾗｶﾜ ﾀｸﾐ</t>
  </si>
  <si>
    <t>SHIRAKAWA</t>
  </si>
  <si>
    <t>難波　颯太</t>
  </si>
  <si>
    <t>ﾅﾝﾊﾞ ｿｳﾀ</t>
  </si>
  <si>
    <t>NAMBA</t>
  </si>
  <si>
    <t>Aoi</t>
  </si>
  <si>
    <t>ﾀｶﾀ ﾀｲｶﾞ</t>
  </si>
  <si>
    <t>南　侑希</t>
  </si>
  <si>
    <t>ﾐﾅﾐ ﾕｳｷ</t>
  </si>
  <si>
    <t>大川　祥太</t>
  </si>
  <si>
    <t>ｵｵｶﾜ ｼｮｳﾀ</t>
  </si>
  <si>
    <t>吉川　偉己</t>
  </si>
  <si>
    <t>ﾖｼｶﾜ ｲﾂｷ</t>
  </si>
  <si>
    <t>浅井　謙臣</t>
  </si>
  <si>
    <t>ｱｻｲ ｹﾝｼﾝ</t>
  </si>
  <si>
    <t>田中　修平</t>
  </si>
  <si>
    <t>ﾀﾅｶ ｼｭｳﾍｲ</t>
  </si>
  <si>
    <t>畑　諒太郎</t>
  </si>
  <si>
    <t>ﾊﾀ ﾘｮｳﾀﾛｳ</t>
  </si>
  <si>
    <t>浅沼　紀貴</t>
  </si>
  <si>
    <t>ｱｻﾇﾏ ﾄｼｷ</t>
  </si>
  <si>
    <t>ASANUMA</t>
  </si>
  <si>
    <t>八若　航平</t>
  </si>
  <si>
    <t>ﾔﾜｶ ｺｳﾍｲ</t>
  </si>
  <si>
    <t>YAWAKA</t>
  </si>
  <si>
    <t>森　颯人</t>
  </si>
  <si>
    <t>ﾓﾘ ﾊﾔﾄ</t>
  </si>
  <si>
    <t>椿原　大洋</t>
  </si>
  <si>
    <t>ﾂﾊﾞｷﾊﾗ ﾀｲﾖｳ</t>
  </si>
  <si>
    <t>TSUBAKIHARA</t>
  </si>
  <si>
    <t>北川　勝久</t>
  </si>
  <si>
    <t>ｷﾀｶﾞﾜ ｶﾂﾋｻ</t>
  </si>
  <si>
    <t>Katsuhisa</t>
  </si>
  <si>
    <t>米澤　晴惟</t>
  </si>
  <si>
    <t>ﾖﾈｻﾞﾜ ﾊﾙﾉﾌﾞ</t>
  </si>
  <si>
    <t>大藪　敬二郎</t>
  </si>
  <si>
    <t>ｵｵﾔﾌﾞ ｹｲｼﾞﾛｳ</t>
  </si>
  <si>
    <t>仲宗根　遼太郎</t>
  </si>
  <si>
    <t>ﾅｶｿﾈ ﾘｮｳﾀﾛｳ</t>
  </si>
  <si>
    <t>NAKASONE</t>
  </si>
  <si>
    <t>趙　秀太</t>
  </si>
  <si>
    <t>ﾁｮｳ ｼｭｳﾀ</t>
  </si>
  <si>
    <t>吉村　要</t>
  </si>
  <si>
    <t>ﾖｼﾑﾗ ｶﾅﾒ</t>
  </si>
  <si>
    <t>Kaname</t>
  </si>
  <si>
    <t>飯塚　翔平</t>
  </si>
  <si>
    <t>ｲｲﾂﾞｶ ｼｮｳﾍｲ</t>
  </si>
  <si>
    <t>IIZUKA</t>
  </si>
  <si>
    <t>小郷　翼</t>
  </si>
  <si>
    <t>ｵｺﾞｳ ﾂﾊﾞｻ</t>
  </si>
  <si>
    <t>OGO</t>
  </si>
  <si>
    <t>金谷　拓弥</t>
  </si>
  <si>
    <t>ｶﾅﾀﾆ ﾀｸﾐ</t>
  </si>
  <si>
    <t>KANATANI</t>
  </si>
  <si>
    <t>Masanari</t>
  </si>
  <si>
    <t>木村　駿太</t>
  </si>
  <si>
    <t>ｷﾑﾗ ｼｭﾝﾀ</t>
  </si>
  <si>
    <t>山本　琉稀</t>
  </si>
  <si>
    <t>ﾔﾏﾓﾄ ﾘｭｳｷ</t>
  </si>
  <si>
    <t>天野　孝紀</t>
  </si>
  <si>
    <t>ｱﾏﾉ ｺｳｷ</t>
  </si>
  <si>
    <t>佐地　伸之輔</t>
  </si>
  <si>
    <t>ｻﾁ ｼﾝﾉｽｹ</t>
  </si>
  <si>
    <t>SACHI</t>
  </si>
  <si>
    <t>麻生　海斗</t>
  </si>
  <si>
    <t>ｱｿｳ ｶｲﾄ</t>
  </si>
  <si>
    <t>城谷　賢祐</t>
  </si>
  <si>
    <t>ｼﾛﾀﾆ ｹﾝｽｹ</t>
  </si>
  <si>
    <t>SHIROTANI</t>
  </si>
  <si>
    <t>広瀬　裕大</t>
  </si>
  <si>
    <t>ﾋﾛｾ ﾕｳﾀ</t>
  </si>
  <si>
    <t>室　公輔</t>
  </si>
  <si>
    <t>ﾑﾛ ｺｳｽｹ</t>
  </si>
  <si>
    <t>新庄　健</t>
  </si>
  <si>
    <t>ｼﾝｼﾞｮｳ ﾀｹｼ</t>
  </si>
  <si>
    <t>照山　潤</t>
  </si>
  <si>
    <t>ﾃﾙﾔﾏ ｼﾞｭﾝ</t>
  </si>
  <si>
    <t>TERUYAMA</t>
  </si>
  <si>
    <t>稲田　正裕</t>
  </si>
  <si>
    <t>ｲﾅﾀﾞ ﾏｻﾋﾛ</t>
  </si>
  <si>
    <t>白星　祥吾</t>
  </si>
  <si>
    <t>ｼﾗﾎｼ ｼｮｳｺﾞ</t>
  </si>
  <si>
    <t>SHIRAHOSHI</t>
  </si>
  <si>
    <t>松井　和輝</t>
  </si>
  <si>
    <t>ﾏﾂｲ ｶｽﾞｷ</t>
  </si>
  <si>
    <t>服部　来羅</t>
  </si>
  <si>
    <t>ﾊｯﾄﾘ ﾗｲﾗ</t>
  </si>
  <si>
    <t>Raira</t>
  </si>
  <si>
    <t>千代田　景悟</t>
  </si>
  <si>
    <t>ﾁﾖﾀﾞ ｹｲｺﾞ</t>
  </si>
  <si>
    <t>CHIYODA</t>
  </si>
  <si>
    <t>岡田　雅也</t>
  </si>
  <si>
    <t>ｵｶﾀﾞ ﾏｻﾔ</t>
  </si>
  <si>
    <t>吉冨　文暁</t>
  </si>
  <si>
    <t>ﾖｼﾄﾐ ﾌﾐｱｷ</t>
  </si>
  <si>
    <t>YOSHITOMI</t>
  </si>
  <si>
    <t>川瀬　稔己</t>
  </si>
  <si>
    <t>ｶﾜｾ ﾄｼｷ</t>
  </si>
  <si>
    <t>大住　圭樹</t>
  </si>
  <si>
    <t>ｵｵｽﾐ ｹｲｼﾞｭ</t>
  </si>
  <si>
    <t>OSUMI</t>
  </si>
  <si>
    <t>Keiju</t>
  </si>
  <si>
    <t>Ryoichi</t>
  </si>
  <si>
    <t>山藤　優斗</t>
  </si>
  <si>
    <t>ｻﾝﾄｳ ﾕｳﾄ</t>
  </si>
  <si>
    <t>SANTO</t>
  </si>
  <si>
    <t>坂本　崇輔</t>
  </si>
  <si>
    <t>ｻｶﾓﾄ ｼｭｳｽｹ</t>
  </si>
  <si>
    <t>蔵合　貴大</t>
  </si>
  <si>
    <t>ｿﾞｳｺﾞｳ ﾀｶﾋﾛ</t>
  </si>
  <si>
    <t>ZOGO</t>
  </si>
  <si>
    <t>池原　悠真</t>
  </si>
  <si>
    <t>ｲｹﾊﾗ ﾕｳﾏ</t>
  </si>
  <si>
    <t>IKEHARA</t>
  </si>
  <si>
    <t>神戸薬科大学</t>
  </si>
  <si>
    <t>増井　貴哉</t>
  </si>
  <si>
    <t>ﾏｽｲ ﾀｶﾔ</t>
  </si>
  <si>
    <t>MASUI</t>
  </si>
  <si>
    <t>ﾓﾘ ｶｶﾞﾔ</t>
  </si>
  <si>
    <t>中田　力稀</t>
  </si>
  <si>
    <t>ﾅｶﾀ ﾘｷ</t>
  </si>
  <si>
    <t>古田　萌人</t>
  </si>
  <si>
    <t>ﾌﾙﾀ ﾓｴﾄ</t>
  </si>
  <si>
    <t>Moeto</t>
  </si>
  <si>
    <t>TERASHITA</t>
  </si>
  <si>
    <t>田中　亜周</t>
  </si>
  <si>
    <t>ﾀﾅｶ ｱｼｭｳ</t>
  </si>
  <si>
    <t>Ashu</t>
  </si>
  <si>
    <t>FUJIOKA</t>
  </si>
  <si>
    <t>春名　友貴</t>
  </si>
  <si>
    <t>ﾊﾙﾅ ﾄﾓｷ</t>
  </si>
  <si>
    <t>HARUNA</t>
  </si>
  <si>
    <t>Haruka</t>
  </si>
  <si>
    <t>寺村　滉平</t>
  </si>
  <si>
    <t>ﾃﾗﾑﾗ ｺｳﾍｲ</t>
  </si>
  <si>
    <t>TERAMURA</t>
  </si>
  <si>
    <t>中谷　優斗</t>
  </si>
  <si>
    <t>ﾅｶﾀﾆ ﾕｳﾄ</t>
  </si>
  <si>
    <t>宮成　輝一</t>
  </si>
  <si>
    <t>ﾐﾔﾅﾘ ｷｲﾁ</t>
  </si>
  <si>
    <t>MIYANARI</t>
  </si>
  <si>
    <t>国吉　遼河</t>
  </si>
  <si>
    <t>ｸﾆﾖｼ ﾘｮｳｶﾞ</t>
  </si>
  <si>
    <t>KUNIYOSHI</t>
  </si>
  <si>
    <t>中治　秀朗</t>
  </si>
  <si>
    <t>ﾅｶｼﾞ ﾋﾃﾞｱｷ</t>
  </si>
  <si>
    <t>NAKAJI</t>
  </si>
  <si>
    <t>Eito</t>
  </si>
  <si>
    <t>桝谷　佳生</t>
  </si>
  <si>
    <t>ﾏｽﾀﾆ ｶｲ</t>
  </si>
  <si>
    <t>KANZAWA</t>
  </si>
  <si>
    <t>吉津　心雄</t>
  </si>
  <si>
    <t>ﾖｼﾂﾞ ｼﾕｳ</t>
  </si>
  <si>
    <t>阿部　慶己</t>
  </si>
  <si>
    <t>ｱﾍﾞ ﾖｼｷ</t>
  </si>
  <si>
    <t>三富　慎</t>
  </si>
  <si>
    <t>ﾐﾄﾐ ｼﾝ</t>
  </si>
  <si>
    <t>MITOMI</t>
  </si>
  <si>
    <t>古閑　翔大</t>
  </si>
  <si>
    <t>ｺｶﾞ ｼｮｳﾀ</t>
  </si>
  <si>
    <t>奈良大学</t>
  </si>
  <si>
    <t>Aito</t>
  </si>
  <si>
    <t>岡本　海渡</t>
  </si>
  <si>
    <t>ｵｶﾓﾄ ｶｲﾄ</t>
  </si>
  <si>
    <t>石田　侑輝</t>
  </si>
  <si>
    <t>ｲｼﾀﾞ ﾕｳｷ</t>
  </si>
  <si>
    <t>保田　吉輝</t>
  </si>
  <si>
    <t>ﾔｽﾀﾞ ﾖｼｷ</t>
  </si>
  <si>
    <t>HIGASHI</t>
  </si>
  <si>
    <t>成田　啓史</t>
  </si>
  <si>
    <t>ﾅﾘﾀ ｻﾄｼ</t>
  </si>
  <si>
    <t>芹澤　柊飛</t>
  </si>
  <si>
    <t>ｾﾘｻﾞﾜ ｼｭｳﾄ</t>
  </si>
  <si>
    <t>SERIZAWA</t>
  </si>
  <si>
    <t>北埜　一真</t>
  </si>
  <si>
    <t>ｷﾀﾉ ｶｽﾞﾏ</t>
  </si>
  <si>
    <t>藤原　悠成</t>
  </si>
  <si>
    <t>ﾌｼﾞﾜﾗ ﾕｳｾｲ</t>
  </si>
  <si>
    <t>田岡　信一</t>
  </si>
  <si>
    <t>ﾀｵｶ ｼﾝｲﾁ</t>
  </si>
  <si>
    <t>TAOKA</t>
  </si>
  <si>
    <t>Shinichi</t>
  </si>
  <si>
    <t>牧田　武陽心</t>
  </si>
  <si>
    <t>ﾏｷﾀ ﾀｹﾋｺ</t>
  </si>
  <si>
    <t>Takehiko</t>
  </si>
  <si>
    <t>黒木　俊吾</t>
  </si>
  <si>
    <t>ｸﾛｷ ｼｭﾝｺﾞ</t>
  </si>
  <si>
    <t>Shungo</t>
  </si>
  <si>
    <t>島　向陽</t>
  </si>
  <si>
    <t>ｼﾏ ﾋﾅﾀ</t>
  </si>
  <si>
    <t>杉本　蓮</t>
  </si>
  <si>
    <t>ｽｷﾞﾓﾄ ﾚﾝ</t>
  </si>
  <si>
    <t>近藤　善行</t>
  </si>
  <si>
    <t>ｺﾝﾄﾞｳ ﾖｼﾕｷ</t>
  </si>
  <si>
    <t>南垣　斗磨</t>
  </si>
  <si>
    <t>ﾐﾅﾐｶﾞｷ ﾄｳﾏ</t>
  </si>
  <si>
    <t>MINAMIGAKI</t>
  </si>
  <si>
    <t>氏</t>
    <rPh sb="0" eb="1">
      <t>ウジ</t>
    </rPh>
    <phoneticPr fontId="3"/>
  </si>
  <si>
    <t>名</t>
    <rPh sb="0" eb="1">
      <t>ナ</t>
    </rPh>
    <phoneticPr fontId="3"/>
  </si>
  <si>
    <t>ｶﾅ氏</t>
    <rPh sb="2" eb="3">
      <t>ウジ</t>
    </rPh>
    <phoneticPr fontId="3"/>
  </si>
  <si>
    <t>ｶﾅ名</t>
    <rPh sb="2" eb="3">
      <t>メイ</t>
    </rPh>
    <phoneticPr fontId="3"/>
  </si>
  <si>
    <t>年齢</t>
    <rPh sb="0" eb="2">
      <t>ネンレイ</t>
    </rPh>
    <phoneticPr fontId="3"/>
  </si>
  <si>
    <t>生年月日</t>
  </si>
  <si>
    <t>生年月日</t>
    <rPh sb="0" eb="4">
      <t>セイネンガッピ</t>
    </rPh>
    <phoneticPr fontId="3"/>
  </si>
  <si>
    <t>男子ﾍﾞｽﾄﾀｲﾑ距離</t>
    <rPh sb="0" eb="2">
      <t>ダンシ</t>
    </rPh>
    <rPh sb="9" eb="11">
      <t>キョリ</t>
    </rPh>
    <phoneticPr fontId="3"/>
  </si>
  <si>
    <t>女子ﾍﾞｽﾄﾀｲﾑ距離</t>
    <rPh sb="0" eb="2">
      <t>ジョシ</t>
    </rPh>
    <rPh sb="9" eb="11">
      <t>キョリ</t>
    </rPh>
    <phoneticPr fontId="3"/>
  </si>
  <si>
    <t>ﾍﾞｽﾄﾀｲﾑ実施年</t>
    <rPh sb="7" eb="10">
      <t>ジッシネン</t>
    </rPh>
    <phoneticPr fontId="3"/>
  </si>
  <si>
    <t>10000ｍ</t>
    <phoneticPr fontId="3"/>
  </si>
  <si>
    <t>5000m</t>
    <phoneticPr fontId="3"/>
  </si>
  <si>
    <t>血液型</t>
  </si>
  <si>
    <t>血液型</t>
    <rPh sb="0" eb="3">
      <t>ケツエキガタ</t>
    </rPh>
    <phoneticPr fontId="3"/>
  </si>
  <si>
    <t>A</t>
    <phoneticPr fontId="3"/>
  </si>
  <si>
    <t>B</t>
    <phoneticPr fontId="3"/>
  </si>
  <si>
    <t>O</t>
    <phoneticPr fontId="3"/>
  </si>
  <si>
    <t>AB</t>
    <phoneticPr fontId="3"/>
  </si>
  <si>
    <t>登録陸協</t>
    <rPh sb="0" eb="4">
      <t>トウロクリクキョウ</t>
    </rPh>
    <phoneticPr fontId="3"/>
  </si>
  <si>
    <t>JAAFID</t>
    <phoneticPr fontId="3"/>
  </si>
  <si>
    <t>所属クラブ名</t>
    <rPh sb="0" eb="2">
      <t>ショゾク</t>
    </rPh>
    <rPh sb="5" eb="6">
      <t>メイ</t>
    </rPh>
    <phoneticPr fontId="3"/>
  </si>
  <si>
    <t>Momoka</t>
  </si>
  <si>
    <t>Ayana</t>
  </si>
  <si>
    <t>Azumi</t>
  </si>
  <si>
    <t>Kotomi</t>
  </si>
  <si>
    <t>Ayumi</t>
  </si>
  <si>
    <t>Ami</t>
  </si>
  <si>
    <t>Rena</t>
  </si>
  <si>
    <t>Tomoka</t>
  </si>
  <si>
    <t>Mio</t>
  </si>
  <si>
    <t>Kanon</t>
  </si>
  <si>
    <t>Shiori</t>
  </si>
  <si>
    <t>Hina</t>
  </si>
  <si>
    <t>Sari</t>
  </si>
  <si>
    <t>Kurumi</t>
  </si>
  <si>
    <t>Sakura</t>
  </si>
  <si>
    <t>廣瀬　桃奈</t>
  </si>
  <si>
    <t>ﾋﾛｾ ﾓﾓﾅ</t>
  </si>
  <si>
    <t>Momona</t>
  </si>
  <si>
    <t>Ayaka</t>
  </si>
  <si>
    <t>Miho</t>
  </si>
  <si>
    <t>Mayu</t>
  </si>
  <si>
    <t>Kokoro</t>
  </si>
  <si>
    <t>Suzuka</t>
  </si>
  <si>
    <t>Mana</t>
  </si>
  <si>
    <t>Riko</t>
  </si>
  <si>
    <t>Manaka</t>
  </si>
  <si>
    <t>Yume</t>
  </si>
  <si>
    <t>Akari</t>
  </si>
  <si>
    <t>Arisa</t>
  </si>
  <si>
    <t>定池　弥音</t>
  </si>
  <si>
    <t>ｻﾀﾞｲｹ ﾐﾈ</t>
  </si>
  <si>
    <t>SADAIKE</t>
  </si>
  <si>
    <t>Mine</t>
  </si>
  <si>
    <t>Kano</t>
  </si>
  <si>
    <t>Manami</t>
  </si>
  <si>
    <t>Aika</t>
  </si>
  <si>
    <t>Haruna</t>
  </si>
  <si>
    <t>Eri</t>
  </si>
  <si>
    <t>Kotone</t>
  </si>
  <si>
    <t>村上　和葉</t>
  </si>
  <si>
    <t>ﾑﾗｶﾐ ｶｽﾞﾊ</t>
  </si>
  <si>
    <t>Kazuha</t>
  </si>
  <si>
    <t>Wakana</t>
  </si>
  <si>
    <t>Ai</t>
  </si>
  <si>
    <t>入山　眞菜</t>
  </si>
  <si>
    <t>ｲﾘﾔﾏ ﾏﾅ</t>
  </si>
  <si>
    <t>IRIYAMA</t>
  </si>
  <si>
    <t>Momoko</t>
  </si>
  <si>
    <t>荻野　優美</t>
  </si>
  <si>
    <t>ｵｷﾞﾉ ﾕｳﾐ</t>
  </si>
  <si>
    <t>Yumi</t>
  </si>
  <si>
    <t>Rin</t>
  </si>
  <si>
    <t>木岡　優芽</t>
  </si>
  <si>
    <t>ｷｵｶ ﾕﾒ</t>
  </si>
  <si>
    <t>KIOKA</t>
  </si>
  <si>
    <t>岸本　冬羽</t>
  </si>
  <si>
    <t>ｷｼﾓﾄ ﾌｳ</t>
  </si>
  <si>
    <t>Fu</t>
  </si>
  <si>
    <t>清水　優萌</t>
  </si>
  <si>
    <t>ｷﾖﾐｽﾞ ﾕﾒ</t>
  </si>
  <si>
    <t>KIYOMIZU</t>
  </si>
  <si>
    <t>小林　琉奈</t>
  </si>
  <si>
    <t>ｺﾊﾞﾔｼ ﾙﾅ</t>
  </si>
  <si>
    <t>Runa</t>
  </si>
  <si>
    <t>白金　愛沙海</t>
  </si>
  <si>
    <t>ｼﾛｶﾞﾈ ｱｻﾐ</t>
  </si>
  <si>
    <t>SHIROGANE</t>
  </si>
  <si>
    <t>Asami</t>
  </si>
  <si>
    <t>高垣　実夢</t>
  </si>
  <si>
    <t>ﾀｶｶﾞｷ ﾐﾕ</t>
  </si>
  <si>
    <t>武元　美澪</t>
  </si>
  <si>
    <t>ﾀｹﾓﾄ ﾐﾚｲ</t>
  </si>
  <si>
    <t>Mirei</t>
  </si>
  <si>
    <t>田村　璃々花</t>
  </si>
  <si>
    <t>ﾀﾑﾗ ﾘﾘｶ</t>
  </si>
  <si>
    <t>Ririka</t>
  </si>
  <si>
    <t>栃尾　陽菜</t>
  </si>
  <si>
    <t>ﾄﾁｵ ﾋﾅﾀ</t>
  </si>
  <si>
    <t>TOCHIO</t>
  </si>
  <si>
    <t>鳥羽　千晴</t>
  </si>
  <si>
    <t>ﾄﾊﾞ ﾁﾊﾙ</t>
  </si>
  <si>
    <t>TOBA</t>
  </si>
  <si>
    <t>Chiharu</t>
  </si>
  <si>
    <t>内藤　澪</t>
  </si>
  <si>
    <t>ﾅｲﾄｳ ﾚｲ</t>
  </si>
  <si>
    <t>中村　咲心</t>
  </si>
  <si>
    <t>ﾅｶﾑﾗ ｻｷ</t>
  </si>
  <si>
    <t>Saki</t>
  </si>
  <si>
    <t>西崎　来実</t>
  </si>
  <si>
    <t>ﾆｼｻﾞｷ ｸﾙﾐ</t>
  </si>
  <si>
    <t>NISHIZAKI</t>
  </si>
  <si>
    <t>藤本　色映</t>
  </si>
  <si>
    <t>ﾌｼﾞﾓﾄ ｲﾛﾊ</t>
  </si>
  <si>
    <t>Iroha</t>
  </si>
  <si>
    <t>松本　彩華</t>
  </si>
  <si>
    <t>ﾏﾂﾓﾄ ｱﾔｶ</t>
  </si>
  <si>
    <t>松本　百音</t>
  </si>
  <si>
    <t>ﾏﾂﾓﾄ ﾓﾈ</t>
  </si>
  <si>
    <t>Mone</t>
  </si>
  <si>
    <t>山本　心葉</t>
  </si>
  <si>
    <t>ﾔﾏﾓﾄ ｺｺﾊ</t>
  </si>
  <si>
    <t>Aiko</t>
  </si>
  <si>
    <t>Ayane</t>
  </si>
  <si>
    <t>Koharu</t>
  </si>
  <si>
    <t>Miki</t>
  </si>
  <si>
    <t>SHISHIDO</t>
  </si>
  <si>
    <t>Yae</t>
  </si>
  <si>
    <t>Sayaka</t>
  </si>
  <si>
    <t>Natsumi</t>
  </si>
  <si>
    <t>Rinka</t>
  </si>
  <si>
    <t>Misuzu</t>
  </si>
  <si>
    <t>Miu</t>
  </si>
  <si>
    <t>Rina</t>
  </si>
  <si>
    <t>Minami</t>
  </si>
  <si>
    <t>Nonoka</t>
  </si>
  <si>
    <t>Mei</t>
  </si>
  <si>
    <t>Saya</t>
  </si>
  <si>
    <t>青森県</t>
  </si>
  <si>
    <t>NAKACHI</t>
  </si>
  <si>
    <t>FUKUNAGA</t>
  </si>
  <si>
    <t>Fuka</t>
  </si>
  <si>
    <t>MURAMATSU</t>
  </si>
  <si>
    <t>Sena</t>
  </si>
  <si>
    <t>Nodoka</t>
  </si>
  <si>
    <t>秋澤　花音</t>
  </si>
  <si>
    <t>ｱｷｻﾞﾜ ﾊﾅﾈ</t>
  </si>
  <si>
    <t>AKIZAWA</t>
  </si>
  <si>
    <t>Hanane</t>
  </si>
  <si>
    <t>浅木　都紀葉</t>
  </si>
  <si>
    <t>ｱｻｷﾞ ﾂｷﾊ</t>
  </si>
  <si>
    <t>金　華鈴</t>
  </si>
  <si>
    <t>ｷﾝ ｶﾘﾝ</t>
  </si>
  <si>
    <t>KIN</t>
  </si>
  <si>
    <t>Karin</t>
  </si>
  <si>
    <t>日下　あやな</t>
  </si>
  <si>
    <t>ｸｻｶ ｱﾔﾅ</t>
  </si>
  <si>
    <t>KUSAKA</t>
  </si>
  <si>
    <t>角　良子</t>
  </si>
  <si>
    <t>ｽﾐ ﾘｮｳｺ</t>
  </si>
  <si>
    <t>SUMI</t>
  </si>
  <si>
    <t>Ryoko</t>
  </si>
  <si>
    <t>永石　小雪</t>
  </si>
  <si>
    <t>ﾅｶﾞｲｼ ｺﾕｷ</t>
  </si>
  <si>
    <t>NAGAISHI</t>
  </si>
  <si>
    <t>Koyuki</t>
  </si>
  <si>
    <t>村松　結</t>
  </si>
  <si>
    <t>ﾑﾗﾏﾂ ﾕｳ</t>
  </si>
  <si>
    <t>土屋　舞琴</t>
  </si>
  <si>
    <t>ﾂﾁﾔ ﾏｺﾄ</t>
  </si>
  <si>
    <t>柳井　綾音</t>
  </si>
  <si>
    <t>ﾔﾅｲ ｱﾔﾈ</t>
  </si>
  <si>
    <t>YANAI</t>
  </si>
  <si>
    <t>外間　礼那</t>
  </si>
  <si>
    <t>ｿﾄﾏ ﾚｲﾅ</t>
  </si>
  <si>
    <t>SOTOMA</t>
  </si>
  <si>
    <t>Reina</t>
  </si>
  <si>
    <t>宮澤　実亜</t>
  </si>
  <si>
    <t>ﾐﾔｻﾞﾜ ﾐｱ</t>
  </si>
  <si>
    <t>Mia</t>
  </si>
  <si>
    <t>Honoka</t>
  </si>
  <si>
    <t>Chinatsu</t>
  </si>
  <si>
    <t>Mai</t>
  </si>
  <si>
    <t>Suzuna</t>
  </si>
  <si>
    <t>Mako</t>
  </si>
  <si>
    <t>Namika</t>
  </si>
  <si>
    <t>Kana</t>
  </si>
  <si>
    <t>Reika</t>
  </si>
  <si>
    <t>Otoha</t>
  </si>
  <si>
    <t>MORIOKA</t>
  </si>
  <si>
    <t>KIJIMA</t>
  </si>
  <si>
    <t>KADOBAYASHI</t>
  </si>
  <si>
    <t>Airi</t>
  </si>
  <si>
    <t>NOMA</t>
  </si>
  <si>
    <t>Yuna</t>
  </si>
  <si>
    <t>Rika</t>
  </si>
  <si>
    <t>武庫川女子大学</t>
  </si>
  <si>
    <t>Kyoka</t>
  </si>
  <si>
    <t>Moe</t>
  </si>
  <si>
    <t>Maho</t>
  </si>
  <si>
    <t>Rino</t>
  </si>
  <si>
    <t>Sae</t>
  </si>
  <si>
    <t>Kaori</t>
  </si>
  <si>
    <t>MINEMOTO</t>
  </si>
  <si>
    <t>YABUTA</t>
  </si>
  <si>
    <t>Miku</t>
  </si>
  <si>
    <t>ISHINO</t>
  </si>
  <si>
    <t>Nagisa</t>
  </si>
  <si>
    <t>加藤　りの</t>
  </si>
  <si>
    <t>ｶﾄｳ ﾘﾉ</t>
  </si>
  <si>
    <t>植村　莉子</t>
  </si>
  <si>
    <t>ｳｴﾑﾗ ﾘｺ</t>
  </si>
  <si>
    <t>片山　歩香</t>
  </si>
  <si>
    <t>ｶﾀﾔﾏ ｱﾕｶ</t>
  </si>
  <si>
    <t>Ayuka</t>
  </si>
  <si>
    <t>香取　美春</t>
  </si>
  <si>
    <t>ｶﾄﾘ ﾐﾊﾙ</t>
  </si>
  <si>
    <t>KATORI</t>
  </si>
  <si>
    <t>Miharu</t>
  </si>
  <si>
    <t>杉本　美優音</t>
  </si>
  <si>
    <t>ｽｷﾞﾓﾄ ﾐﾕﾈ</t>
  </si>
  <si>
    <t>Miyune</t>
  </si>
  <si>
    <t>野田　真杜</t>
  </si>
  <si>
    <t>ﾉﾀﾞ ﾏｺﾄ</t>
  </si>
  <si>
    <t>福井　雅</t>
  </si>
  <si>
    <t>ﾌｸｲ ﾐﾔﾋﾞ</t>
  </si>
  <si>
    <t>横田　桃子</t>
  </si>
  <si>
    <t>ﾖｺﾀ ﾓﾓｺ</t>
  </si>
  <si>
    <t>FUKUOKA</t>
  </si>
  <si>
    <t>TOYAMA</t>
  </si>
  <si>
    <t>Momo</t>
  </si>
  <si>
    <t>Akane</t>
  </si>
  <si>
    <t>ﾑﾗﾀ ﾅﾂﾐ</t>
  </si>
  <si>
    <t>川田　美沙希</t>
  </si>
  <si>
    <t>ｶﾜﾀ ﾐｻｷ</t>
  </si>
  <si>
    <t>太田　愛梨</t>
  </si>
  <si>
    <t>ｵｵﾀ ｱｲﾘ</t>
  </si>
  <si>
    <t>宍戸　花帆</t>
  </si>
  <si>
    <t>ｼｼﾄﾞ ｶﾎ</t>
  </si>
  <si>
    <t>Kaho</t>
  </si>
  <si>
    <t>石野　帆奈</t>
  </si>
  <si>
    <t>ｲｼﾉ ﾊﾝﾅ</t>
  </si>
  <si>
    <t>Hanna</t>
  </si>
  <si>
    <t>土橋　心暖</t>
  </si>
  <si>
    <t>ﾄﾞﾊﾞｼ ｺｺﾛ</t>
  </si>
  <si>
    <t>DOBASHI</t>
  </si>
  <si>
    <t>鶴井　美友</t>
  </si>
  <si>
    <t>ﾂﾙｲ ﾐﾕｳ</t>
  </si>
  <si>
    <t>TSURUI</t>
  </si>
  <si>
    <t>Yuko</t>
  </si>
  <si>
    <t>ARAI</t>
  </si>
  <si>
    <t>Mika</t>
  </si>
  <si>
    <t>Narumi</t>
  </si>
  <si>
    <t>SHIMANAKA</t>
  </si>
  <si>
    <t>Nozomi</t>
  </si>
  <si>
    <t>Ayami</t>
  </si>
  <si>
    <t>Chisa</t>
  </si>
  <si>
    <t>Risa</t>
  </si>
  <si>
    <t>TOKUHARA</t>
  </si>
  <si>
    <t>OSHITA</t>
  </si>
  <si>
    <t>Nanako</t>
  </si>
  <si>
    <t>Nami</t>
  </si>
  <si>
    <t>小野寺　萌華</t>
  </si>
  <si>
    <t>ｵﾉﾃﾞﾗ ﾓｴｶ</t>
  </si>
  <si>
    <t>ONODERA</t>
  </si>
  <si>
    <t>Moeka</t>
  </si>
  <si>
    <t>河本　瑞華</t>
  </si>
  <si>
    <t>ｶﾜﾓﾄ ﾐｽﾞｶ</t>
  </si>
  <si>
    <t>Mizuka</t>
  </si>
  <si>
    <t>三好　紗椰</t>
  </si>
  <si>
    <t>ﾐﾖｼ ｻﾔ</t>
  </si>
  <si>
    <t>日野谷　レナ</t>
  </si>
  <si>
    <t>ﾋﾉﾀﾆ ﾚﾅ</t>
  </si>
  <si>
    <t>HINOTANI</t>
  </si>
  <si>
    <t>篠田　佳奈</t>
  </si>
  <si>
    <t>ｼﾉﾀﾞ ｶﾅ</t>
  </si>
  <si>
    <t>SHINODA</t>
  </si>
  <si>
    <t>OSAKI</t>
  </si>
  <si>
    <t>Misato</t>
  </si>
  <si>
    <t>Nana</t>
  </si>
  <si>
    <t>MIYADE</t>
  </si>
  <si>
    <t>Yukino</t>
  </si>
  <si>
    <t>Natsu</t>
  </si>
  <si>
    <t>Karen</t>
  </si>
  <si>
    <t>世良　柚実乃</t>
  </si>
  <si>
    <t>ｾﾗ ﾕﾐﾉ</t>
  </si>
  <si>
    <t>Yumino</t>
  </si>
  <si>
    <t>山岸　朱里</t>
  </si>
  <si>
    <t>ﾔﾏｷﾞｼ ｱｶﾘ</t>
  </si>
  <si>
    <t>Nanaka</t>
  </si>
  <si>
    <t>MIZUKOSHI</t>
  </si>
  <si>
    <t>新免　菜央</t>
  </si>
  <si>
    <t>ｼﾝﾒﾝ ﾅｵ</t>
  </si>
  <si>
    <t>SHIMMEN</t>
  </si>
  <si>
    <t>ﾐｻｷ ﾕﾘﾅ</t>
  </si>
  <si>
    <t>MISAKI</t>
  </si>
  <si>
    <t>Yurina</t>
  </si>
  <si>
    <t>星場　麗羽</t>
  </si>
  <si>
    <t>ﾎｼﾊﾞ ｳﾙﾊ</t>
  </si>
  <si>
    <t>HOSHIBA</t>
  </si>
  <si>
    <t>Uruha</t>
  </si>
  <si>
    <t>寺本　葵</t>
  </si>
  <si>
    <t>ﾃﾗﾓﾄ ｱｵｲ</t>
  </si>
  <si>
    <t>田中　凜</t>
  </si>
  <si>
    <t>ﾀﾅｶ ﾘﾝ</t>
  </si>
  <si>
    <t>中尾　美咲</t>
  </si>
  <si>
    <t>ﾅｶｵ ﾐｻｷ</t>
  </si>
  <si>
    <t>Ema</t>
  </si>
  <si>
    <t>Anzu</t>
  </si>
  <si>
    <t>三宅　彩菜</t>
  </si>
  <si>
    <t>ﾐﾔｹ ｱﾔﾅ</t>
  </si>
  <si>
    <t>Ayako</t>
  </si>
  <si>
    <t>Kanna</t>
  </si>
  <si>
    <t>Satsuki</t>
  </si>
  <si>
    <t>尾中　花和</t>
  </si>
  <si>
    <t>ｵﾅｶ ﾊﾅﾅ</t>
  </si>
  <si>
    <t>ONAKA</t>
  </si>
  <si>
    <t>Hanana</t>
  </si>
  <si>
    <t>SUDA</t>
  </si>
  <si>
    <t>Hinano</t>
  </si>
  <si>
    <t>YUMOTO</t>
  </si>
  <si>
    <t>北野　小槙</t>
  </si>
  <si>
    <t>ｷﾀﾉ ｺﾏｷ</t>
  </si>
  <si>
    <t>Komaki</t>
  </si>
  <si>
    <t>桑田　渚</t>
  </si>
  <si>
    <t>ｸﾜﾀ ﾅｷﾞｻ</t>
  </si>
  <si>
    <t>佐藤　友香</t>
  </si>
  <si>
    <t>ｻﾄｳ ﾄﾓｶ</t>
  </si>
  <si>
    <t>ﾐﾔｻﾀﾞ ｱﾐ</t>
  </si>
  <si>
    <t>MIYASADA</t>
  </si>
  <si>
    <t>Naoko</t>
  </si>
  <si>
    <t>Shiho</t>
  </si>
  <si>
    <t>KIRIKURI</t>
  </si>
  <si>
    <t>Yumena</t>
  </si>
  <si>
    <t>Anna</t>
  </si>
  <si>
    <t>岩本　風音</t>
  </si>
  <si>
    <t>ｲﾜﾓﾄ ｶｻﾞﾈ</t>
  </si>
  <si>
    <t>Kazane</t>
  </si>
  <si>
    <t>ｲｹｻﾞｷ ﾓｴ</t>
  </si>
  <si>
    <t>有田　茉合香</t>
  </si>
  <si>
    <t>ｱﾘﾀ ﾏﾘｶ</t>
  </si>
  <si>
    <t>Marika</t>
  </si>
  <si>
    <t>澤田　佳奈</t>
  </si>
  <si>
    <t>ｻﾜﾀﾞ ｶﾅ</t>
  </si>
  <si>
    <t>野川　明莉</t>
  </si>
  <si>
    <t>ﾉｶﾞﾜ ｱｶﾘ</t>
  </si>
  <si>
    <t>NOGAWA</t>
  </si>
  <si>
    <t>Yua</t>
  </si>
  <si>
    <t>後藤　みのり</t>
  </si>
  <si>
    <t>ｺﾞﾄｳ ﾐﾉﾘ</t>
  </si>
  <si>
    <t>出口　綾乃</t>
  </si>
  <si>
    <t>ﾃﾞｸﾞﾁ ｱﾔﾉ</t>
  </si>
  <si>
    <t>Ayano</t>
  </si>
  <si>
    <t>京都女子大学</t>
  </si>
  <si>
    <t>Naho</t>
  </si>
  <si>
    <t>IKUTA</t>
  </si>
  <si>
    <t>Riho</t>
  </si>
  <si>
    <t>TABATA</t>
  </si>
  <si>
    <t>OKAZAKI</t>
  </si>
  <si>
    <t>Hinako</t>
  </si>
  <si>
    <t>ISOBE</t>
  </si>
  <si>
    <t>TAWA</t>
  </si>
  <si>
    <t>NAGAO</t>
  </si>
  <si>
    <t>KUNIMOTO</t>
  </si>
  <si>
    <t>ﾔｽﾀﾞ ｱﾔﾉ</t>
  </si>
  <si>
    <t>伊原　こころ</t>
  </si>
  <si>
    <t>ｲﾊﾗ ｺｺﾛ</t>
  </si>
  <si>
    <t>岡田　結愛</t>
  </si>
  <si>
    <t>ｵｶﾀﾞ ﾕﾒ</t>
  </si>
  <si>
    <t>岡根　和奏</t>
  </si>
  <si>
    <t>ｵｶﾈ ﾜｶﾅ</t>
  </si>
  <si>
    <t>OKANE</t>
  </si>
  <si>
    <t>岡野　弥幸</t>
  </si>
  <si>
    <t>ｵｶﾉ ﾐｻｷ</t>
  </si>
  <si>
    <t>奥野　由萌</t>
  </si>
  <si>
    <t>ｵｸﾉ ﾕﾒ</t>
  </si>
  <si>
    <t>林　七実</t>
  </si>
  <si>
    <t>ﾊﾔｼ ﾅﾅﾐ</t>
  </si>
  <si>
    <t>三宅　舞</t>
  </si>
  <si>
    <t>ﾐﾔｹ ﾏｲ</t>
  </si>
  <si>
    <t>NAGASE</t>
  </si>
  <si>
    <t>鈴木　凪</t>
  </si>
  <si>
    <t>ｽｽﾞｷ ﾅｷﾞ</t>
  </si>
  <si>
    <t>Nagi</t>
  </si>
  <si>
    <t>二ノ宮　沙那</t>
  </si>
  <si>
    <t>ﾆﾉﾐﾔ ｻﾅ</t>
  </si>
  <si>
    <t>Sana</t>
  </si>
  <si>
    <t>SUGIYAMA</t>
  </si>
  <si>
    <t>宮崎　佳乃</t>
  </si>
  <si>
    <t>ﾐﾔｻﾞｷ ｶﾉ</t>
  </si>
  <si>
    <t>山根　千歩</t>
  </si>
  <si>
    <t>ﾔﾏﾈ ﾁﾎ</t>
  </si>
  <si>
    <t>Chiho</t>
  </si>
  <si>
    <t>黒田　結生</t>
  </si>
  <si>
    <t>ｸﾛﾀﾞ ﾕｲﾅ</t>
  </si>
  <si>
    <t>Yuina</t>
  </si>
  <si>
    <t>石田　悠月</t>
  </si>
  <si>
    <t>ｲｼﾀﾞ ﾕｽﾞｷ</t>
  </si>
  <si>
    <t>高橋　茉柚</t>
  </si>
  <si>
    <t>ﾀｶﾊｼ ﾏﾕ</t>
  </si>
  <si>
    <t>福田　七海</t>
  </si>
  <si>
    <t>ﾌｸﾀﾞ ﾅﾐ</t>
  </si>
  <si>
    <t>菅原　真桜</t>
  </si>
  <si>
    <t>ｽｶﾞﾜﾗ ﾏｵ</t>
  </si>
  <si>
    <t>SUGAWARA</t>
  </si>
  <si>
    <t>Hazuki</t>
  </si>
  <si>
    <t>HORIKAWA</t>
  </si>
  <si>
    <t>YOSHIKI</t>
  </si>
  <si>
    <t>Chisato</t>
  </si>
  <si>
    <t>小林　弓珠</t>
  </si>
  <si>
    <t>ｺﾊﾞﾔｼ ﾕｽﾞ</t>
  </si>
  <si>
    <t>Yuzu</t>
  </si>
  <si>
    <t>松村　佳代子</t>
  </si>
  <si>
    <t>ﾏﾂﾑﾗ ｶﾖｺ</t>
  </si>
  <si>
    <t>Kayoko</t>
  </si>
  <si>
    <t>MUKAI</t>
  </si>
  <si>
    <t>Rio</t>
  </si>
  <si>
    <t>Yoshino</t>
  </si>
  <si>
    <t>OZAWA</t>
  </si>
  <si>
    <t>大阪芸術大学</t>
  </si>
  <si>
    <t>Hanami</t>
  </si>
  <si>
    <t>NONAKA</t>
  </si>
  <si>
    <t>菅﨑　南花</t>
  </si>
  <si>
    <t>ｽｶﾞｻｷ ﾅﾐｶ</t>
  </si>
  <si>
    <t>SUGASAKI</t>
  </si>
  <si>
    <t>青栁　朋花</t>
  </si>
  <si>
    <t>ｱｵﾔｷﾞ ﾄﾓｶ</t>
  </si>
  <si>
    <t>KASHIMA</t>
  </si>
  <si>
    <t>Nina</t>
  </si>
  <si>
    <t>鎌田　幸来</t>
  </si>
  <si>
    <t>ｶﾏﾀﾞ ｺｺ</t>
  </si>
  <si>
    <t>KAMADA</t>
  </si>
  <si>
    <t>Koko</t>
  </si>
  <si>
    <t>三浦　萌</t>
  </si>
  <si>
    <t>ﾐｳﾗ ﾓｴ</t>
  </si>
  <si>
    <t>秋田県</t>
  </si>
  <si>
    <t>山下　彩菜</t>
  </si>
  <si>
    <t>ﾔﾏｼﾀ ｱﾔﾅ</t>
  </si>
  <si>
    <t>Kae</t>
  </si>
  <si>
    <t>SHINDO</t>
  </si>
  <si>
    <t>Akiho</t>
  </si>
  <si>
    <t>奥澤　虹雨</t>
  </si>
  <si>
    <t>ｵｸｻﾞﾜ ｺｳ</t>
  </si>
  <si>
    <t>OKUZAWA</t>
  </si>
  <si>
    <t>河本　優希</t>
  </si>
  <si>
    <t>ｶﾜﾓﾄ ﾕｷ</t>
  </si>
  <si>
    <t>木村　心咲</t>
  </si>
  <si>
    <t>ｷﾑﾗ ﾐｻｷ</t>
  </si>
  <si>
    <t>Risako</t>
  </si>
  <si>
    <t>隅本　千遥</t>
  </si>
  <si>
    <t>ｽﾐﾓﾄ ﾁﾊﾙ</t>
  </si>
  <si>
    <t>SUMIMOTO</t>
  </si>
  <si>
    <t>Ruka</t>
  </si>
  <si>
    <t>杉林　歩</t>
  </si>
  <si>
    <t>ｽｷﾞﾊﾞﾔｼ ｱﾕﾐ</t>
  </si>
  <si>
    <t>SUGIBAYASHI</t>
  </si>
  <si>
    <t>濱田　惠美</t>
  </si>
  <si>
    <t>ﾊﾏﾀﾞ ｴﾐ</t>
  </si>
  <si>
    <t>Emi</t>
  </si>
  <si>
    <t>MIWA</t>
  </si>
  <si>
    <t>札場　美桜</t>
  </si>
  <si>
    <t>ﾌﾀﾞﾊﾞ ﾐｵ</t>
  </si>
  <si>
    <t>FUDABA</t>
  </si>
  <si>
    <t>松井　あれさ</t>
  </si>
  <si>
    <t>ﾏﾂｲ ｱﾚｻ</t>
  </si>
  <si>
    <t>Aresa</t>
  </si>
  <si>
    <t>水川　陽香留</t>
  </si>
  <si>
    <t>ﾐｽﾞｶﾜ ﾋｶﾙ</t>
  </si>
  <si>
    <t>MIZUKAWA</t>
  </si>
  <si>
    <t>室山　優奈</t>
  </si>
  <si>
    <t>ﾑﾛﾔﾏ ﾕｳﾅ</t>
  </si>
  <si>
    <t>MUROYAMA</t>
  </si>
  <si>
    <t>白石　羽蘭</t>
  </si>
  <si>
    <t>ｼﾗｲｼ ｳﾗﾝ</t>
  </si>
  <si>
    <t>Uran</t>
  </si>
  <si>
    <t>KAINUMA</t>
  </si>
  <si>
    <t>Erina</t>
  </si>
  <si>
    <t>宮下　実羽</t>
  </si>
  <si>
    <t>ﾐﾔｼﾀ ﾐｳ</t>
  </si>
  <si>
    <t>MIYASHITA</t>
  </si>
  <si>
    <t>宮﨑　奈桜</t>
  </si>
  <si>
    <t>ﾐﾔｻﾞｷ ﾅｵ</t>
  </si>
  <si>
    <t>Yumeho</t>
  </si>
  <si>
    <t>Yoko</t>
  </si>
  <si>
    <t>AKIMOTO</t>
  </si>
  <si>
    <t>Yura</t>
  </si>
  <si>
    <t>KAMO</t>
  </si>
  <si>
    <t>Mayuko</t>
  </si>
  <si>
    <t>OGUMA</t>
  </si>
  <si>
    <t>Himeka</t>
  </si>
  <si>
    <t>Sayu</t>
  </si>
  <si>
    <t>WAKISAKA</t>
  </si>
  <si>
    <t>岩田　乃映</t>
  </si>
  <si>
    <t>ｲﾜﾀ ﾉｱ</t>
  </si>
  <si>
    <t>Noa</t>
  </si>
  <si>
    <t>忰山　碧</t>
  </si>
  <si>
    <t>ｶｾﾔﾏ ｱｵｲ</t>
  </si>
  <si>
    <t>KASEYAMA</t>
  </si>
  <si>
    <t>田　春菜</t>
  </si>
  <si>
    <t>ﾃﾞﾝ ﾊﾙﾅ</t>
  </si>
  <si>
    <t>DEN</t>
  </si>
  <si>
    <t>辰巳　沙也加</t>
  </si>
  <si>
    <t>ﾀﾂﾐ ｻﾔｶ</t>
  </si>
  <si>
    <t>TAI</t>
  </si>
  <si>
    <t>MARUO</t>
  </si>
  <si>
    <t>京都光華女子大学</t>
  </si>
  <si>
    <t>Serina</t>
  </si>
  <si>
    <t>Moyu</t>
  </si>
  <si>
    <t>来間　美月</t>
  </si>
  <si>
    <t>ｸﾙﾏ ﾐﾂﾞｷ</t>
  </si>
  <si>
    <t>KURUMA</t>
  </si>
  <si>
    <t>Hana</t>
  </si>
  <si>
    <t>松浦　優夏</t>
  </si>
  <si>
    <t>ﾏﾂｳﾗ ﾕｳﾅ</t>
  </si>
  <si>
    <t>藪内　あゆみ</t>
  </si>
  <si>
    <t>ﾔﾌﾞｳﾁ ｱﾕﾐ</t>
  </si>
  <si>
    <t>Ran</t>
  </si>
  <si>
    <t>Madoka</t>
  </si>
  <si>
    <t>Miko</t>
  </si>
  <si>
    <t>Mayuki</t>
  </si>
  <si>
    <t>Juria</t>
  </si>
  <si>
    <t>古西　亜海</t>
  </si>
  <si>
    <t>ﾌﾙﾆｼ ｱﾐ</t>
  </si>
  <si>
    <t>FURUNISHI</t>
  </si>
  <si>
    <t>吉田　優衣</t>
  </si>
  <si>
    <t>ﾖｼﾀﾞ ﾕｲ</t>
  </si>
  <si>
    <t>村山　美乃</t>
  </si>
  <si>
    <t>ﾑﾗﾔﾏ ﾖｼﾉ</t>
  </si>
  <si>
    <t>同志社女子大学</t>
  </si>
  <si>
    <t>Aimi</t>
  </si>
  <si>
    <t>Misako</t>
  </si>
  <si>
    <t>池田　朱里</t>
  </si>
  <si>
    <t>石田　遥花</t>
  </si>
  <si>
    <t>ｲｼﾀﾞ ﾊﾙｶ</t>
  </si>
  <si>
    <t>井本　彩文</t>
  </si>
  <si>
    <t>IMOTO</t>
  </si>
  <si>
    <t>Saaya</t>
  </si>
  <si>
    <t>柴田　さくら</t>
  </si>
  <si>
    <t>ｼﾊﾞﾀ ｻｸﾗ</t>
  </si>
  <si>
    <t>前野　美優</t>
  </si>
  <si>
    <t>ﾏｴﾉ ﾐﾕ</t>
  </si>
  <si>
    <t>MAENO</t>
  </si>
  <si>
    <t>村井　美友</t>
  </si>
  <si>
    <t>ﾑﾗｲ ﾐﾕｳ</t>
  </si>
  <si>
    <t>MURAI</t>
  </si>
  <si>
    <t>山本　莉瑳</t>
  </si>
  <si>
    <t>ﾔﾏﾓﾄ ﾘｻ</t>
  </si>
  <si>
    <t>ONOUE</t>
  </si>
  <si>
    <t>NOISHIKI</t>
  </si>
  <si>
    <t>Mirai</t>
  </si>
  <si>
    <t>高橋　萌々子</t>
  </si>
  <si>
    <t>ﾀｶﾊｼ ﾓﾓｺ</t>
  </si>
  <si>
    <t>西込　珠輝来</t>
  </si>
  <si>
    <t>ﾆｼｺﾞﾐ ｽﾃﾗ</t>
  </si>
  <si>
    <t>NISHIGOMI</t>
  </si>
  <si>
    <t>Sutera</t>
  </si>
  <si>
    <t>TOYODA</t>
  </si>
  <si>
    <t>中本　香</t>
  </si>
  <si>
    <t>ﾅｶﾓﾄ ｶｵﾘ</t>
  </si>
  <si>
    <t>福島県</t>
  </si>
  <si>
    <t>Yurika</t>
  </si>
  <si>
    <t>粟　愛華</t>
  </si>
  <si>
    <t>ｱﾜ ﾏﾅｶ</t>
  </si>
  <si>
    <t>AWA</t>
  </si>
  <si>
    <t>福井　彩乃</t>
  </si>
  <si>
    <t>ﾌｸｲ ｱﾔﾉ</t>
  </si>
  <si>
    <t>Sara</t>
  </si>
  <si>
    <t>Satomi</t>
  </si>
  <si>
    <t>長谷川　麻央</t>
  </si>
  <si>
    <t>ﾊｾｶﾞﾜ ﾏﾋﾛ</t>
  </si>
  <si>
    <t>藤原　一華</t>
  </si>
  <si>
    <t>ﾌｼﾞﾜﾗ ｲﾁｶ</t>
  </si>
  <si>
    <t>Ichika</t>
  </si>
  <si>
    <t>山下　和笑</t>
  </si>
  <si>
    <t>ﾔﾏｼﾀ ｶｴ</t>
  </si>
  <si>
    <t>大西　夢七</t>
  </si>
  <si>
    <t>ｵｵﾆｼ ﾕﾒﾅ</t>
  </si>
  <si>
    <t>Aya</t>
  </si>
  <si>
    <t>中部　遥</t>
  </si>
  <si>
    <t>ﾅｶﾍﾞ ﾊﾙｶ</t>
  </si>
  <si>
    <t>前原　ゆい</t>
  </si>
  <si>
    <t>ﾏｴﾊﾗ ﾕｲ</t>
  </si>
  <si>
    <t>MAEHARA</t>
  </si>
  <si>
    <t>福本　涼音</t>
  </si>
  <si>
    <t>ﾌｸﾓﾄ ｽｽﾞﾈ</t>
  </si>
  <si>
    <t>Suzune</t>
  </si>
  <si>
    <t>波江野　夏帆</t>
  </si>
  <si>
    <t>ﾊｴﾉ ﾅﾂﾎ</t>
  </si>
  <si>
    <t>HAENO</t>
  </si>
  <si>
    <t>Natsuho</t>
  </si>
  <si>
    <t>矢野　遥楓</t>
  </si>
  <si>
    <t>ﾔﾉ ﾊﾙｶ</t>
  </si>
  <si>
    <t>川合　小想</t>
  </si>
  <si>
    <t>ｶﾜｲ ｺｺﾛ</t>
  </si>
  <si>
    <t>進藤　きらら</t>
  </si>
  <si>
    <t>ｼﾝﾄﾞｳ ｷﾗﾗ</t>
  </si>
  <si>
    <t>Kirara</t>
  </si>
  <si>
    <t>下間　星来</t>
  </si>
  <si>
    <t>ｼﾓﾂﾏ ｾｲﾗ</t>
  </si>
  <si>
    <t>SHIMOTSUMA</t>
  </si>
  <si>
    <t>Seira</t>
  </si>
  <si>
    <t>大谷　華未</t>
  </si>
  <si>
    <t>ｵｵﾀﾆ ﾊﾅﾐ</t>
  </si>
  <si>
    <t>OTANI</t>
  </si>
  <si>
    <t>大野　藍美</t>
  </si>
  <si>
    <t>ｵｵﾉ ｱｲﾐ</t>
  </si>
  <si>
    <t>松本　愛子</t>
  </si>
  <si>
    <t>ﾏﾂﾓﾄ ｱｲｺ</t>
  </si>
  <si>
    <t>瀬尾　あやす</t>
  </si>
  <si>
    <t>ｾｵ ｱﾔｽ</t>
  </si>
  <si>
    <t>Ayasu</t>
  </si>
  <si>
    <t>正木　恵</t>
  </si>
  <si>
    <t>ﾏｻｷ ﾒｸﾞﾐ</t>
  </si>
  <si>
    <t>MASAKI</t>
  </si>
  <si>
    <t>Megumi</t>
  </si>
  <si>
    <t>柴田　博冬菜</t>
  </si>
  <si>
    <t>ｼﾊﾞﾀ ﾋﾄﾅ</t>
  </si>
  <si>
    <t>Hitona</t>
  </si>
  <si>
    <t>ｵｶｻﾞﾜ ﾌﾐ</t>
  </si>
  <si>
    <t>OKAZAWA</t>
  </si>
  <si>
    <t>Fumi</t>
  </si>
  <si>
    <t>藤澤　夏海</t>
  </si>
  <si>
    <t>ﾌｼﾞｻﾜ ﾅﾂﾐ</t>
  </si>
  <si>
    <t>Mitsuki</t>
  </si>
  <si>
    <t>小倉　唯愛</t>
  </si>
  <si>
    <t>ｵｸﾞﾗ ﾕｲﾅ</t>
  </si>
  <si>
    <t>平松　藍</t>
  </si>
  <si>
    <t>ﾋﾗﾏﾂ ﾗﾝ</t>
  </si>
  <si>
    <t>中野　直子</t>
  </si>
  <si>
    <t>ﾅｶﾉ ﾅｵｺ</t>
  </si>
  <si>
    <t>ｵﾉ ｱｵｲ</t>
  </si>
  <si>
    <t>小川　真帆</t>
  </si>
  <si>
    <t>ｵｶﾞﾜ ﾏﾎ</t>
  </si>
  <si>
    <t>中谷　心愛</t>
  </si>
  <si>
    <t>ﾅｶﾀﾆ ｺｺｱ</t>
  </si>
  <si>
    <t>Kokoa</t>
  </si>
  <si>
    <t>塩井　春翔</t>
  </si>
  <si>
    <t>ｼｵｲ ﾊﾙｶ</t>
  </si>
  <si>
    <t>SHIOI</t>
  </si>
  <si>
    <t>友久　実咲</t>
  </si>
  <si>
    <t>ﾄﾓﾋｻ ﾐｻｷ</t>
  </si>
  <si>
    <t>TOMOHISA</t>
  </si>
  <si>
    <t>足立　桐華</t>
  </si>
  <si>
    <t>ｱﾀﾞﾁ ﾄｳｶ</t>
  </si>
  <si>
    <t>Toka</t>
  </si>
  <si>
    <t>中島　美咲</t>
  </si>
  <si>
    <t>ﾅｶｼﾞﾏ ﾐｻｷ</t>
  </si>
  <si>
    <t>中口　綾乃</t>
  </si>
  <si>
    <t>ﾅｶｸﾞﾁ ｱﾔﾉ</t>
  </si>
  <si>
    <t>NAKAGUCHI</t>
  </si>
  <si>
    <t>長澤　小雪</t>
  </si>
  <si>
    <t>ﾅｶﾞｻﾜ ｺﾕｷ</t>
  </si>
  <si>
    <t>NAGASAWA</t>
  </si>
  <si>
    <t>河口　くるみ</t>
  </si>
  <si>
    <t>ｶﾜｸﾞﾁ ｸﾙﾐ</t>
  </si>
  <si>
    <t>金谷　菜々実</t>
  </si>
  <si>
    <t>井出　美聡</t>
  </si>
  <si>
    <t>ｲﾃﾞ ﾐｻﾄ</t>
  </si>
  <si>
    <t>中蔵　里咲</t>
  </si>
  <si>
    <t>ﾅｶｸﾗ ﾘｻ</t>
  </si>
  <si>
    <t>NAKAKURA</t>
  </si>
  <si>
    <t>阿部田　莉月</t>
  </si>
  <si>
    <t>ｱﾍﾞﾀ ﾘﾂﾞｷ</t>
  </si>
  <si>
    <t>Rizuki</t>
  </si>
  <si>
    <t>宮垣　有希</t>
  </si>
  <si>
    <t>ﾐﾔｶﾞｷ ﾕｷ</t>
  </si>
  <si>
    <t>MIYAGAKI</t>
  </si>
  <si>
    <t>豊瀬　綾野</t>
  </si>
  <si>
    <t>ﾄﾖｾ ｱﾔﾉ</t>
  </si>
  <si>
    <t>TOYOSE</t>
  </si>
  <si>
    <t>ﾀﾅｶ ﾊﾅ</t>
  </si>
  <si>
    <t>太農　晴菜</t>
  </si>
  <si>
    <t>ﾀﾉｳ ﾊﾙﾅ</t>
  </si>
  <si>
    <t>藤井　すずな</t>
  </si>
  <si>
    <t>ﾌｼﾞｲ ｽｽﾞﾅ</t>
  </si>
  <si>
    <t>南　咲里</t>
  </si>
  <si>
    <t>ﾐﾅﾐ ｻﾘ</t>
  </si>
  <si>
    <t>渡邉　結衣</t>
  </si>
  <si>
    <t>ﾜﾀﾅﾍﾞ ﾕｲ</t>
  </si>
  <si>
    <t>坂倉　希望</t>
  </si>
  <si>
    <t>ｻｶｸﾗ ﾉｿﾞﾐ</t>
  </si>
  <si>
    <t>OMICHI</t>
  </si>
  <si>
    <t>Hikari</t>
  </si>
  <si>
    <t>ｲﾄｳ ﾏﾕ</t>
  </si>
  <si>
    <t>ﾀｶｵ ｻﾜ</t>
  </si>
  <si>
    <t>TAKAO</t>
  </si>
  <si>
    <t>Sawa</t>
  </si>
  <si>
    <t>ﾌｼﾞﾓﾄ ﾐｽｽﾞ</t>
  </si>
  <si>
    <t>塩田　美羽</t>
  </si>
  <si>
    <t>ｼｵﾀ ﾐｳ</t>
  </si>
  <si>
    <t>赤堀　もも</t>
  </si>
  <si>
    <t>ｱｶﾎﾘ ﾓﾓ</t>
  </si>
  <si>
    <t>田中　紅衣</t>
  </si>
  <si>
    <t>ﾀﾅｶ ｱｲ</t>
  </si>
  <si>
    <t>上木　杏香音</t>
  </si>
  <si>
    <t>ｳｴｷ ｱｶﾈ</t>
  </si>
  <si>
    <t>IMAZU</t>
  </si>
  <si>
    <t>仲野　舞</t>
  </si>
  <si>
    <t>ﾅｶﾉ ﾏｲ</t>
  </si>
  <si>
    <t>清水　結衣</t>
  </si>
  <si>
    <t>ｼﾐｽﾞ ﾕｲ</t>
  </si>
  <si>
    <t>本多　美乃梨</t>
  </si>
  <si>
    <t>ﾎﾝﾀﾞ ﾐﾉﾘ</t>
  </si>
  <si>
    <t>大名門　里歩</t>
  </si>
  <si>
    <t>ｵｵﾅｶﾄﾞ ﾘﾎ</t>
  </si>
  <si>
    <t>Rimi</t>
  </si>
  <si>
    <t>唐澤　栞</t>
  </si>
  <si>
    <t>ｶﾗｻﾜ ｼｵﾘ</t>
  </si>
  <si>
    <t>KARASAWA</t>
  </si>
  <si>
    <t>神谷　輝</t>
  </si>
  <si>
    <t>ｶﾐﾔ ﾋｶﾙ</t>
  </si>
  <si>
    <t>久保　真帆</t>
  </si>
  <si>
    <t>ｸﾎﾞ ﾏﾅﾎ</t>
  </si>
  <si>
    <t>Manaho</t>
  </si>
  <si>
    <t>大澤　歩佳</t>
  </si>
  <si>
    <t>ｵｵｻﾜ ｱﾕｶ</t>
  </si>
  <si>
    <t>宮武　愛珠</t>
  </si>
  <si>
    <t>ﾐﾔﾀｹ ﾏﾅﾐ</t>
  </si>
  <si>
    <t>MIYATAKE</t>
  </si>
  <si>
    <t>Yuha</t>
  </si>
  <si>
    <t>西川　愛美</t>
  </si>
  <si>
    <t>ﾆｼｶﾜ ｱｲﾐ</t>
  </si>
  <si>
    <t>山口　紗季</t>
  </si>
  <si>
    <t>ﾔﾏｸﾞﾁ ｻｷ</t>
  </si>
  <si>
    <t>山本　愛花</t>
  </si>
  <si>
    <t>ﾔﾏﾓﾄ ｱｲｶ</t>
  </si>
  <si>
    <t>池田　ひな</t>
  </si>
  <si>
    <t>ｲｹﾀﾞ ﾋﾅ</t>
  </si>
  <si>
    <t>小川　日菜子</t>
  </si>
  <si>
    <t>ｵｶﾞﾜ ﾋﾅｺ</t>
  </si>
  <si>
    <t>棚橋　ほのか</t>
  </si>
  <si>
    <t>ﾀﾅﾊｼ ﾎﾉｶ</t>
  </si>
  <si>
    <t>TANAHASHI</t>
  </si>
  <si>
    <t>長瀬　桃里</t>
  </si>
  <si>
    <t>ﾅｶﾞｾ ﾓﾓﾘ</t>
  </si>
  <si>
    <t>Momori</t>
  </si>
  <si>
    <t>早川　菜緒</t>
  </si>
  <si>
    <t>ﾊﾔｶﾜ ﾅｵ</t>
  </si>
  <si>
    <t>山名　彩香</t>
  </si>
  <si>
    <t>ﾔﾏﾅ ｱﾔｶ</t>
  </si>
  <si>
    <t>MIZOGUCHI</t>
  </si>
  <si>
    <t>拜郷　夢帆</t>
  </si>
  <si>
    <t>ﾊｲｺﾞｳ ﾕﾒﾎ</t>
  </si>
  <si>
    <t>HAIGO</t>
  </si>
  <si>
    <t>用貝　光穂</t>
  </si>
  <si>
    <t>ﾖｳｶﾞｲ ﾐﾎ</t>
  </si>
  <si>
    <t>上田　万葉</t>
  </si>
  <si>
    <t>ｳｴﾀﾞ ﾏﾖ</t>
  </si>
  <si>
    <t>Mayo</t>
  </si>
  <si>
    <t>関　麻衣子</t>
  </si>
  <si>
    <t>ｾｷ ﾏｲｺ</t>
  </si>
  <si>
    <t>Maiko</t>
  </si>
  <si>
    <t>齋藤　虹香</t>
  </si>
  <si>
    <t>ｻｲﾄｳ ﾆｼﾞｶ</t>
  </si>
  <si>
    <t>Nijika</t>
  </si>
  <si>
    <t>平岡　雪乃</t>
  </si>
  <si>
    <t>ﾋﾗｵｶ ﾕｷﾉ</t>
  </si>
  <si>
    <t>Yumeno</t>
  </si>
  <si>
    <t>向井　久美子</t>
  </si>
  <si>
    <t>ﾑｶｲ ｸﾐｺ</t>
  </si>
  <si>
    <t>Kumiko</t>
  </si>
  <si>
    <t>髙場　茄乃</t>
  </si>
  <si>
    <t>ﾀｶﾊﾞ ｶﾉ</t>
  </si>
  <si>
    <t>TAKABA</t>
  </si>
  <si>
    <t>平田　空</t>
  </si>
  <si>
    <t>ﾋﾗﾀ ｿﾗ</t>
  </si>
  <si>
    <t>ｺﾞﾄｳ ﾊﾅﾈ</t>
  </si>
  <si>
    <t>ﾂｼﾞ ｻﾔ</t>
  </si>
  <si>
    <t>梅田　夏希</t>
  </si>
  <si>
    <t>ｳﾒﾀﾞ ﾅﾂｷ</t>
  </si>
  <si>
    <t>FUKUSHIMA</t>
  </si>
  <si>
    <t>Saika</t>
  </si>
  <si>
    <t>吉永　梨桜</t>
  </si>
  <si>
    <t>ﾖｼﾅｶﾞ ﾘｵ</t>
  </si>
  <si>
    <t>髙橋　八重</t>
  </si>
  <si>
    <t>ﾀｶﾊｼ ﾔｴ</t>
  </si>
  <si>
    <t>石戸　知奈</t>
  </si>
  <si>
    <t>ｲｼﾄﾞ ﾁﾅ</t>
  </si>
  <si>
    <t>ISHIDO</t>
  </si>
  <si>
    <t>China</t>
  </si>
  <si>
    <t>吉村　優希</t>
  </si>
  <si>
    <t>ﾖｼﾑﾗ ﾕｳｷ</t>
  </si>
  <si>
    <t>三木　双葉</t>
  </si>
  <si>
    <t>ﾐｷ ﾌﾀﾊﾞ</t>
  </si>
  <si>
    <t>Futaba</t>
  </si>
  <si>
    <t>新見　咲耶</t>
  </si>
  <si>
    <t>ﾆｲﾐ ｻﾔ</t>
  </si>
  <si>
    <t>巽　朋瑛</t>
  </si>
  <si>
    <t>ﾀﾂﾐ ﾄﾓｴ</t>
  </si>
  <si>
    <t>Tomoe</t>
  </si>
  <si>
    <t>単価</t>
    <rPh sb="0" eb="2">
      <t>タンカ</t>
    </rPh>
    <phoneticPr fontId="2"/>
  </si>
  <si>
    <t>種目</t>
    <rPh sb="0" eb="2">
      <t>シュモク</t>
    </rPh>
    <phoneticPr fontId="2"/>
  </si>
  <si>
    <t>人数</t>
    <rPh sb="0" eb="2">
      <t>ニンズウ</t>
    </rPh>
    <phoneticPr fontId="2"/>
  </si>
  <si>
    <t>エントリー料</t>
    <rPh sb="5" eb="6">
      <t>リョウ</t>
    </rPh>
    <phoneticPr fontId="2"/>
  </si>
  <si>
    <t>男子</t>
    <rPh sb="0" eb="2">
      <t>ダンシ</t>
    </rPh>
    <phoneticPr fontId="2"/>
  </si>
  <si>
    <t>女子</t>
    <rPh sb="0" eb="2">
      <t>ジョシ</t>
    </rPh>
    <phoneticPr fontId="2"/>
  </si>
  <si>
    <t>合計</t>
    <rPh sb="0" eb="2">
      <t>ゴウケイ</t>
    </rPh>
    <phoneticPr fontId="2"/>
  </si>
  <si>
    <t>ハーフマラソン</t>
  </si>
  <si>
    <t>申込番号</t>
  </si>
  <si>
    <t>種目名</t>
  </si>
  <si>
    <t>名前　姓</t>
    <rPh sb="3" eb="4">
      <t>セイ</t>
    </rPh>
    <phoneticPr fontId="9"/>
  </si>
  <si>
    <t>名前　名</t>
    <rPh sb="3" eb="4">
      <t>メイ</t>
    </rPh>
    <phoneticPr fontId="9"/>
  </si>
  <si>
    <t>名前ローマ字（姓、すべて大文字）</t>
    <rPh sb="0" eb="2">
      <t>ナマエ</t>
    </rPh>
    <rPh sb="5" eb="6">
      <t>ジ</t>
    </rPh>
    <rPh sb="7" eb="8">
      <t>セイ</t>
    </rPh>
    <rPh sb="12" eb="15">
      <t>オオモジ</t>
    </rPh>
    <phoneticPr fontId="9"/>
  </si>
  <si>
    <t>名前ローマ字（名、頭文字だけ大文字）</t>
    <rPh sb="0" eb="2">
      <t>ナマエ</t>
    </rPh>
    <rPh sb="5" eb="6">
      <t>ジ</t>
    </rPh>
    <rPh sb="7" eb="8">
      <t>メイ</t>
    </rPh>
    <rPh sb="9" eb="12">
      <t>カシラモジ</t>
    </rPh>
    <rPh sb="14" eb="17">
      <t>オオモジ</t>
    </rPh>
    <phoneticPr fontId="9"/>
  </si>
  <si>
    <t>年齢（大会当日）</t>
  </si>
  <si>
    <t>性別</t>
    <rPh sb="0" eb="2">
      <t>セイベツ</t>
    </rPh>
    <phoneticPr fontId="9"/>
  </si>
  <si>
    <t>郵便番号</t>
  </si>
  <si>
    <t>都道府県</t>
  </si>
  <si>
    <t>住所１</t>
  </si>
  <si>
    <t>住所２</t>
  </si>
  <si>
    <t>住所３</t>
  </si>
  <si>
    <t>様方・気付</t>
  </si>
  <si>
    <t>自宅電話番号</t>
  </si>
  <si>
    <t>緊急連絡先</t>
  </si>
  <si>
    <t>ベストタイム</t>
  </si>
  <si>
    <t>ベストタイム実施年（過去2年）</t>
    <rPh sb="10" eb="12">
      <t>カコ</t>
    </rPh>
    <rPh sb="13" eb="14">
      <t>ネン</t>
    </rPh>
    <phoneticPr fontId="9"/>
  </si>
  <si>
    <t>ベストタイムを記録した大会名（全角）</t>
  </si>
  <si>
    <t>ベストタイム距離</t>
    <rPh sb="6" eb="8">
      <t>キョリ</t>
    </rPh>
    <phoneticPr fontId="9"/>
  </si>
  <si>
    <t>目標タイム</t>
  </si>
  <si>
    <t>伴走者
有1無0</t>
  </si>
  <si>
    <t>所属陸協都道府県名（全角）</t>
  </si>
  <si>
    <t>所属クラブ名（全角）</t>
  </si>
  <si>
    <t>備考</t>
    <rPh sb="0" eb="2">
      <t>ビコウ</t>
    </rPh>
    <phoneticPr fontId="9"/>
  </si>
  <si>
    <t>611-0021</t>
  </si>
  <si>
    <t>宇治市宇治</t>
  </si>
  <si>
    <t>母</t>
  </si>
  <si>
    <t>大阪ハーフマラソン</t>
  </si>
  <si>
    <t>Ａ</t>
  </si>
  <si>
    <t>都道府県</t>
    <rPh sb="0" eb="4">
      <t>トドウフケン</t>
    </rPh>
    <phoneticPr fontId="5"/>
  </si>
  <si>
    <t>登録
番号</t>
    <rPh sb="0" eb="2">
      <t>トウロク</t>
    </rPh>
    <rPh sb="3" eb="5">
      <t>バンゴウ</t>
    </rPh>
    <phoneticPr fontId="5"/>
  </si>
  <si>
    <t>都道府県</t>
    <rPh sb="0" eb="4">
      <t>トドウフケン</t>
    </rPh>
    <phoneticPr fontId="3"/>
  </si>
  <si>
    <t>青森県</t>
    <rPh sb="0" eb="3">
      <t>アオモリケン</t>
    </rPh>
    <phoneticPr fontId="8"/>
  </si>
  <si>
    <t>岩手県</t>
    <rPh sb="0" eb="3">
      <t>イワテケン</t>
    </rPh>
    <phoneticPr fontId="8"/>
  </si>
  <si>
    <t>東京都</t>
    <rPh sb="2" eb="3">
      <t>ト</t>
    </rPh>
    <phoneticPr fontId="8"/>
  </si>
  <si>
    <t>京都府</t>
    <rPh sb="2" eb="3">
      <t>フ</t>
    </rPh>
    <phoneticPr fontId="8"/>
  </si>
  <si>
    <t>大阪府</t>
    <rPh sb="2" eb="3">
      <t>フ</t>
    </rPh>
    <phoneticPr fontId="8"/>
  </si>
  <si>
    <t>国外</t>
    <rPh sb="0" eb="2">
      <t>コクガイ</t>
    </rPh>
    <phoneticPr fontId="8"/>
  </si>
  <si>
    <t>JAAF ID
（半角11桁）</t>
    <phoneticPr fontId="3"/>
  </si>
  <si>
    <t>4-4-8</t>
  </si>
  <si>
    <t>○○マンション201</t>
  </si>
  <si>
    <t>080-4323-9***</t>
  </si>
  <si>
    <t>年齢
(大会当日)</t>
    <phoneticPr fontId="3"/>
  </si>
  <si>
    <t>例</t>
    <rPh sb="0" eb="1">
      <t>レイ</t>
    </rPh>
    <phoneticPr fontId="3"/>
  </si>
  <si>
    <t>山田　太郎</t>
    <rPh sb="0" eb="2">
      <t>ヤマダ</t>
    </rPh>
    <rPh sb="3" eb="5">
      <t>タロウ</t>
    </rPh>
    <phoneticPr fontId="3"/>
  </si>
  <si>
    <t>ﾔﾏﾀﾞ ﾀﾛｳ</t>
    <phoneticPr fontId="3"/>
  </si>
  <si>
    <t>氏名</t>
    <rPh sb="0" eb="2">
      <t>シメイ</t>
    </rPh>
    <phoneticPr fontId="5"/>
  </si>
  <si>
    <t>ﾌﾘｶﾞﾅ</t>
    <phoneticPr fontId="5"/>
  </si>
  <si>
    <t>緊急連絡先</t>
    <phoneticPr fontId="3"/>
  </si>
  <si>
    <t>電話番号</t>
    <rPh sb="0" eb="4">
      <t>デンワバンゴウ</t>
    </rPh>
    <phoneticPr fontId="3"/>
  </si>
  <si>
    <t>氏名</t>
    <rPh sb="0" eb="2">
      <t>シメイ</t>
    </rPh>
    <phoneticPr fontId="3"/>
  </si>
  <si>
    <t>続柄</t>
    <rPh sb="0" eb="2">
      <t>ツヅキガラ</t>
    </rPh>
    <phoneticPr fontId="3"/>
  </si>
  <si>
    <t>住所</t>
    <phoneticPr fontId="3"/>
  </si>
  <si>
    <t>自宅または携帯
電話番号</t>
    <rPh sb="0" eb="2">
      <t>ジタク</t>
    </rPh>
    <rPh sb="5" eb="7">
      <t>ケイタイ</t>
    </rPh>
    <rPh sb="8" eb="12">
      <t>デンワバンゴウ</t>
    </rPh>
    <phoneticPr fontId="3"/>
  </si>
  <si>
    <t>実施年</t>
    <rPh sb="0" eb="3">
      <t>ジッシネン</t>
    </rPh>
    <phoneticPr fontId="3"/>
  </si>
  <si>
    <t>競技会名</t>
    <rPh sb="0" eb="3">
      <t>キョウギカイ</t>
    </rPh>
    <rPh sb="3" eb="4">
      <t>メイ</t>
    </rPh>
    <phoneticPr fontId="3"/>
  </si>
  <si>
    <t>種目</t>
    <rPh sb="0" eb="2">
      <t>シュモク</t>
    </rPh>
    <phoneticPr fontId="3"/>
  </si>
  <si>
    <t>伴走者</t>
    <phoneticPr fontId="3"/>
  </si>
  <si>
    <t>00123456789</t>
    <phoneticPr fontId="3"/>
  </si>
  <si>
    <t>090-3000-0***</t>
    <phoneticPr fontId="3"/>
  </si>
  <si>
    <t>山田　和子</t>
    <rPh sb="0" eb="2">
      <t>ヤマダ</t>
    </rPh>
    <phoneticPr fontId="3"/>
  </si>
  <si>
    <t>ハーフマラソン</t>
    <phoneticPr fontId="3"/>
  </si>
  <si>
    <t>2021年</t>
    <rPh sb="4" eb="5">
      <t>ネン</t>
    </rPh>
    <phoneticPr fontId="3"/>
  </si>
  <si>
    <t>有</t>
    <phoneticPr fontId="3"/>
  </si>
  <si>
    <t>競技会名</t>
    <rPh sb="0" eb="3">
      <t>キョウギカイ</t>
    </rPh>
    <rPh sb="3" eb="4">
      <t>メイ</t>
    </rPh>
    <phoneticPr fontId="3"/>
  </si>
  <si>
    <t>申込責任者氏名</t>
    <rPh sb="0" eb="2">
      <t>モウシコミ</t>
    </rPh>
    <rPh sb="2" eb="5">
      <t>セキニンシャ</t>
    </rPh>
    <rPh sb="5" eb="7">
      <t>シメイ</t>
    </rPh>
    <phoneticPr fontId="3"/>
  </si>
  <si>
    <t>性別</t>
    <rPh sb="0" eb="2">
      <t>セイベツ</t>
    </rPh>
    <phoneticPr fontId="3"/>
  </si>
  <si>
    <t>申込人数</t>
    <rPh sb="0" eb="4">
      <t>モウシコミニンズウ</t>
    </rPh>
    <phoneticPr fontId="3"/>
  </si>
  <si>
    <t>連絡先郵便番号</t>
    <rPh sb="0" eb="3">
      <t>レンラクサキ</t>
    </rPh>
    <rPh sb="3" eb="7">
      <t>ユウビンバンゴウ</t>
    </rPh>
    <phoneticPr fontId="3"/>
  </si>
  <si>
    <t>連絡先電話番号</t>
    <rPh sb="0" eb="3">
      <t>レンラクサキ</t>
    </rPh>
    <rPh sb="3" eb="7">
      <t>デンワバンゴウ</t>
    </rPh>
    <phoneticPr fontId="3"/>
  </si>
  <si>
    <t>連絡先住所</t>
    <rPh sb="0" eb="3">
      <t>レンラクサキ</t>
    </rPh>
    <rPh sb="3" eb="5">
      <t>ジュウショ</t>
    </rPh>
    <phoneticPr fontId="3"/>
  </si>
  <si>
    <t>時間</t>
    <rPh sb="0" eb="2">
      <t>ジカン</t>
    </rPh>
    <phoneticPr fontId="3"/>
  </si>
  <si>
    <t>分</t>
    <rPh sb="0" eb="1">
      <t>フン</t>
    </rPh>
    <phoneticPr fontId="3"/>
  </si>
  <si>
    <t>秒</t>
    <rPh sb="0" eb="1">
      <t>ビョウ</t>
    </rPh>
    <phoneticPr fontId="3"/>
  </si>
  <si>
    <t>記録</t>
    <rPh sb="0" eb="2">
      <t>キロク</t>
    </rPh>
    <phoneticPr fontId="3"/>
  </si>
  <si>
    <t>目標記録</t>
    <rPh sb="0" eb="2">
      <t>モクヒョウ</t>
    </rPh>
    <rPh sb="2" eb="4">
      <t>キロク</t>
    </rPh>
    <phoneticPr fontId="3"/>
  </si>
  <si>
    <t>所属団体名</t>
    <rPh sb="0" eb="2">
      <t>ショゾク</t>
    </rPh>
    <rPh sb="2" eb="5">
      <t>ダンタイメイ</t>
    </rPh>
    <phoneticPr fontId="3"/>
  </si>
  <si>
    <t>No.</t>
    <phoneticPr fontId="3"/>
  </si>
  <si>
    <t>ハーフマラソン</t>
    <phoneticPr fontId="3"/>
  </si>
  <si>
    <t>女子</t>
    <rPh sb="0" eb="2">
      <t>ジョシ</t>
    </rPh>
    <phoneticPr fontId="3"/>
  </si>
  <si>
    <t>男子</t>
    <rPh sb="0" eb="2">
      <t>ダンシ</t>
    </rPh>
    <phoneticPr fontId="3"/>
  </si>
  <si>
    <t>名前半角ローマ字（姓、すべて大文字）</t>
    <rPh sb="0" eb="2">
      <t>ナマエ</t>
    </rPh>
    <rPh sb="2" eb="4">
      <t>ハンカク</t>
    </rPh>
    <rPh sb="7" eb="8">
      <t>ジ</t>
    </rPh>
    <rPh sb="9" eb="10">
      <t>セイ</t>
    </rPh>
    <rPh sb="14" eb="17">
      <t>オオモジ</t>
    </rPh>
    <phoneticPr fontId="9"/>
  </si>
  <si>
    <t>名前半角ローマ字（名、頭文字だけ大文字）</t>
    <rPh sb="0" eb="2">
      <t>ナマエ</t>
    </rPh>
    <rPh sb="2" eb="4">
      <t>ハンカク</t>
    </rPh>
    <rPh sb="7" eb="8">
      <t>ジ</t>
    </rPh>
    <rPh sb="9" eb="10">
      <t>メイ</t>
    </rPh>
    <rPh sb="11" eb="14">
      <t>カシラモジ</t>
    </rPh>
    <rPh sb="16" eb="19">
      <t>オオモジ</t>
    </rPh>
    <phoneticPr fontId="9"/>
  </si>
  <si>
    <t>緊急連絡先(氏名)</t>
  </si>
  <si>
    <t>緊急連絡先(続柄)</t>
  </si>
  <si>
    <t>ＪＡＡＦ　ＩＤ（半角11桁）</t>
  </si>
  <si>
    <t>登録番号</t>
    <rPh sb="0" eb="4">
      <t>トウロクバンゴウ</t>
    </rPh>
    <phoneticPr fontId="3"/>
  </si>
  <si>
    <t>名前 姓(カナ)</t>
    <rPh sb="3" eb="4">
      <t>セイ</t>
    </rPh>
    <phoneticPr fontId="9"/>
  </si>
  <si>
    <t>名前　名(カナ)</t>
    <rPh sb="3" eb="4">
      <t>メイ</t>
    </rPh>
    <phoneticPr fontId="9"/>
  </si>
  <si>
    <t>登録番号</t>
    <rPh sb="0" eb="4">
      <t>トウロクバンゴウ</t>
    </rPh>
    <phoneticPr fontId="3"/>
  </si>
  <si>
    <t>最高記録</t>
    <rPh sb="0" eb="4">
      <t>サイコウキロク</t>
    </rPh>
    <phoneticPr fontId="3"/>
  </si>
  <si>
    <t>山田　花子</t>
    <rPh sb="0" eb="2">
      <t>ヤマダ</t>
    </rPh>
    <rPh sb="3" eb="5">
      <t>ハナコ</t>
    </rPh>
    <phoneticPr fontId="3"/>
  </si>
  <si>
    <t>ﾔﾏﾀﾞ ﾊﾅｺ</t>
    <phoneticPr fontId="3"/>
  </si>
  <si>
    <t>団体名</t>
    <rPh sb="0" eb="3">
      <t>ダンタイメイ</t>
    </rPh>
    <phoneticPr fontId="4"/>
  </si>
  <si>
    <t>登録番号</t>
    <rPh sb="0" eb="4">
      <t>トウロクバンゴウ</t>
    </rPh>
    <phoneticPr fontId="4"/>
  </si>
  <si>
    <t>氏名</t>
    <rPh sb="0" eb="2">
      <t>シメイ</t>
    </rPh>
    <phoneticPr fontId="4"/>
  </si>
  <si>
    <t>ｶﾅ氏名</t>
    <rPh sb="2" eb="4">
      <t>シメイ</t>
    </rPh>
    <phoneticPr fontId="4"/>
  </si>
  <si>
    <t>生年月日</t>
    <rPh sb="0" eb="4">
      <t>セイネンガッピ</t>
    </rPh>
    <phoneticPr fontId="4"/>
  </si>
  <si>
    <t>登録陸協</t>
    <rPh sb="0" eb="4">
      <t>トウロクリクキョウ</t>
    </rPh>
    <phoneticPr fontId="4"/>
  </si>
  <si>
    <t>ｱﾙﾌｧﾍﾞｯﾄ(姓)</t>
  </si>
  <si>
    <t>ｱﾙﾌｧﾍﾞｯﾄ(名)</t>
  </si>
  <si>
    <t>畑山　陽星</t>
  </si>
  <si>
    <t>高森　心我</t>
  </si>
  <si>
    <t>森　輝也</t>
  </si>
  <si>
    <t>YOSHIZU</t>
  </si>
  <si>
    <t>Shiyu</t>
  </si>
  <si>
    <t>秋山　翔太朗</t>
  </si>
  <si>
    <t>森原　蓮斗</t>
  </si>
  <si>
    <t>岩野　史弥</t>
  </si>
  <si>
    <t>ｲﾜﾉ ﾌﾐﾔ</t>
  </si>
  <si>
    <t>IWANO</t>
  </si>
  <si>
    <t>中田　透羽</t>
  </si>
  <si>
    <t>ﾅｶﾀ ﾄﾜ</t>
  </si>
  <si>
    <t>森玉　鳳雅</t>
  </si>
  <si>
    <t>ﾓﾘﾀﾏ ﾌｳｶﾞ</t>
  </si>
  <si>
    <t>MORITAMA</t>
  </si>
  <si>
    <t>Fuga</t>
  </si>
  <si>
    <t>森岡　篤史</t>
  </si>
  <si>
    <t>ﾓﾘｵｶ ｱﾂｼ</t>
  </si>
  <si>
    <t>池内　優史</t>
  </si>
  <si>
    <t>ｲｹｳﾁ ﾕｳｼ</t>
  </si>
  <si>
    <t>IKEUCHI</t>
  </si>
  <si>
    <t>川又　碧仁</t>
  </si>
  <si>
    <t>ｶﾜﾏﾀ ｱｵﾄ</t>
  </si>
  <si>
    <t>KAWAMATA</t>
  </si>
  <si>
    <t>磯本　楓太</t>
  </si>
  <si>
    <t>ｲｿﾓﾄ ﾌｳﾀ</t>
  </si>
  <si>
    <t>ISOMOTO</t>
  </si>
  <si>
    <t>吉田　陸哉</t>
  </si>
  <si>
    <t>ﾖｼﾀﾞ ﾘｸﾔ</t>
  </si>
  <si>
    <t>平野　圭人</t>
  </si>
  <si>
    <t>ﾋﾗﾉ ｹｲﾄ</t>
  </si>
  <si>
    <t>岡村　和真</t>
  </si>
  <si>
    <t>ｵｶﾑﾗ ﾜｼﾝ</t>
  </si>
  <si>
    <t>Washin</t>
  </si>
  <si>
    <t>大槻　涼人</t>
  </si>
  <si>
    <t>ｵｵﾂｷ ﾘｮｳﾄ</t>
  </si>
  <si>
    <t>森川　葉月</t>
  </si>
  <si>
    <t>ﾓﾘｶﾜ ﾊﾂﾞｷ</t>
  </si>
  <si>
    <t>水野　翔太</t>
  </si>
  <si>
    <t>ﾐｽﾞﾉ ｼｮｳﾀ</t>
  </si>
  <si>
    <t>00083435023*</t>
  </si>
  <si>
    <t>KURAHASHI</t>
  </si>
  <si>
    <t>KO</t>
  </si>
  <si>
    <t>ｳｴﾀ ﾐｽﾞｷ</t>
  </si>
  <si>
    <t>UETA</t>
  </si>
  <si>
    <t>尾上　陽人</t>
  </si>
  <si>
    <t>ｵﾉｳｴ ﾊﾙﾄ</t>
  </si>
  <si>
    <t>児玉　航洋</t>
  </si>
  <si>
    <t>ｺﾀﾞﾏ ｺｳﾖｳ</t>
  </si>
  <si>
    <t>吉田　正道</t>
  </si>
  <si>
    <t>ﾖｼﾀﾞ ﾏｻﾐﾁ</t>
  </si>
  <si>
    <t>堀　航太朗</t>
  </si>
  <si>
    <t>ﾎﾘ ｺｳﾀﾛｳ</t>
  </si>
  <si>
    <t>今岡　遥仁</t>
  </si>
  <si>
    <t>ｲﾏｵｶ ﾊﾙﾄ</t>
  </si>
  <si>
    <t>IMAOKA</t>
  </si>
  <si>
    <t>宮坂　侑汰</t>
  </si>
  <si>
    <t>ﾐﾔｻｶ ﾕｳﾀ</t>
  </si>
  <si>
    <t>中山　柊太</t>
  </si>
  <si>
    <t>ﾅｶﾔﾏ ｼｭｳﾀ</t>
  </si>
  <si>
    <t>髙木　大翔</t>
  </si>
  <si>
    <t>ﾀｶｷﾞ ﾀｲﾄ</t>
  </si>
  <si>
    <t>中井　翔太</t>
  </si>
  <si>
    <t>ﾅｶｲ ｼｮｳﾀ</t>
  </si>
  <si>
    <t>村田　真一朗</t>
  </si>
  <si>
    <t>ﾑﾗﾀ ｼﾝｲﾁﾛｳ</t>
  </si>
  <si>
    <t>藪田　虎志朗</t>
  </si>
  <si>
    <t>ﾔﾌﾞﾀ ｺｼﾞﾛｳ</t>
  </si>
  <si>
    <t>久永　健太</t>
  </si>
  <si>
    <t>ﾋｻﾅｶﾞ ｹﾝﾀ</t>
  </si>
  <si>
    <t>HISANAGA</t>
  </si>
  <si>
    <t>望月　大生</t>
  </si>
  <si>
    <t>ﾓﾁﾂﾞｷ ﾀｲｾｲ</t>
  </si>
  <si>
    <t>下川　夏輝</t>
  </si>
  <si>
    <t>ｼﾓｶﾜ ﾅﾂｷ</t>
  </si>
  <si>
    <t>須賀田　陽</t>
  </si>
  <si>
    <t>ｽｶﾞﾀ ﾊﾙ</t>
  </si>
  <si>
    <t>SUGATA</t>
  </si>
  <si>
    <t>藤野　一寿</t>
  </si>
  <si>
    <t>ﾌｼﾞﾉ ｶｽﾞﾄｼ</t>
  </si>
  <si>
    <t>Kazutoshi</t>
  </si>
  <si>
    <t>奥谷　拓征</t>
  </si>
  <si>
    <t>ｵｸﾀﾆ ﾀｸｾｲ</t>
  </si>
  <si>
    <t>Takusei</t>
  </si>
  <si>
    <t>三柳　遥暉</t>
  </si>
  <si>
    <t>ﾐﾂﾔﾅｷﾞ ﾊﾙｷ</t>
  </si>
  <si>
    <t>MITSUYANAGI</t>
  </si>
  <si>
    <t>谷本　琳</t>
  </si>
  <si>
    <t>ﾀﾆﾓﾄ ﾘﾝ</t>
  </si>
  <si>
    <t>SUENAGA</t>
  </si>
  <si>
    <t>加茂　翼</t>
  </si>
  <si>
    <t>ｶﾓ ﾂﾊﾞｻ</t>
  </si>
  <si>
    <t>宮出　誠大</t>
  </si>
  <si>
    <t>ﾐﾔﾃﾞ ﾏｻﾋﾛ</t>
  </si>
  <si>
    <t>大田　琉聖</t>
  </si>
  <si>
    <t>ｵｵﾀ ﾘｭｳｾｲ</t>
  </si>
  <si>
    <t>南本　陸斗</t>
  </si>
  <si>
    <t>ﾐﾅﾐﾓﾄ ﾘｸﾄ</t>
  </si>
  <si>
    <t>MINAMIMOTO</t>
  </si>
  <si>
    <t>宮村　友也</t>
  </si>
  <si>
    <t>ﾐﾔﾑﾗ ﾄﾓﾔ</t>
  </si>
  <si>
    <t>MIYAMURA</t>
  </si>
  <si>
    <t>田中　琉聖</t>
  </si>
  <si>
    <t>ﾀﾅｶ ﾘｭｳｾｲ</t>
  </si>
  <si>
    <t>浅野　孔</t>
  </si>
  <si>
    <t>ｱｻﾉ ｺｳ</t>
  </si>
  <si>
    <t>長葭　遥斗</t>
  </si>
  <si>
    <t>ﾅｶﾞﾖｼ ﾊﾙﾄ</t>
  </si>
  <si>
    <t>NAGAYOSHI</t>
  </si>
  <si>
    <t>土出　真佑斗</t>
  </si>
  <si>
    <t>ﾂﾁﾃﾞ ﾏﾕﾄ</t>
  </si>
  <si>
    <t>Mayuto</t>
  </si>
  <si>
    <t>伐栗　暖人</t>
  </si>
  <si>
    <t>ｷﾘｸﾘ ﾊﾙﾄ</t>
  </si>
  <si>
    <t>佐々木　祥吾</t>
  </si>
  <si>
    <t>ｻｻｷ ｼｮｳｺﾞ</t>
  </si>
  <si>
    <t>小島　耀雅</t>
  </si>
  <si>
    <t>ｺｼﾞﾏ ﾖｳｶﾞ</t>
  </si>
  <si>
    <t>Yoga</t>
  </si>
  <si>
    <t>00094268938*</t>
  </si>
  <si>
    <t>00112569731*</t>
  </si>
  <si>
    <t>00078285737*</t>
  </si>
  <si>
    <t>00092349734*</t>
  </si>
  <si>
    <t>00108388937*</t>
  </si>
  <si>
    <t>00100982121*</t>
  </si>
  <si>
    <t>00135440522*</t>
  </si>
  <si>
    <t>00100925421*</t>
  </si>
  <si>
    <t>00105117924*</t>
  </si>
  <si>
    <t>00109201215*</t>
  </si>
  <si>
    <t>00107495329*</t>
  </si>
  <si>
    <t>00105047017*</t>
  </si>
  <si>
    <t>00129914531*</t>
  </si>
  <si>
    <t>00165403322*</t>
  </si>
  <si>
    <t>00106114316*</t>
  </si>
  <si>
    <t>00118037929*</t>
  </si>
  <si>
    <t>00102137620*</t>
  </si>
  <si>
    <t>00099426131*</t>
  </si>
  <si>
    <t>00096805028*</t>
  </si>
  <si>
    <t>00109247528*</t>
  </si>
  <si>
    <t>00118345022*</t>
  </si>
  <si>
    <t>00102514821*</t>
  </si>
  <si>
    <t>00134056827*</t>
  </si>
  <si>
    <t>00105087930*</t>
  </si>
  <si>
    <t>00106824021*</t>
  </si>
  <si>
    <t>00101485726*</t>
  </si>
  <si>
    <t>00165403423*</t>
  </si>
  <si>
    <t>00135684229*</t>
  </si>
  <si>
    <t>00107713827*</t>
  </si>
  <si>
    <t>00102092620*</t>
  </si>
  <si>
    <t>00108222015*</t>
  </si>
  <si>
    <t>00099946643*</t>
  </si>
  <si>
    <t>00108299231*</t>
  </si>
  <si>
    <t>00108689739*</t>
  </si>
  <si>
    <t>00120593020*</t>
  </si>
  <si>
    <t>00107708124*</t>
  </si>
  <si>
    <t>00105459024*</t>
  </si>
  <si>
    <t>00103942625*</t>
  </si>
  <si>
    <t>00106503419*</t>
  </si>
  <si>
    <t>土井　創嵐</t>
  </si>
  <si>
    <t>ﾄﾞｲ ｿﾗ</t>
  </si>
  <si>
    <t>野原　颯太</t>
  </si>
  <si>
    <t>ﾉﾊﾗ ｿｳﾀ</t>
  </si>
  <si>
    <t>NOHARA</t>
  </si>
  <si>
    <t>別府　涼司</t>
  </si>
  <si>
    <t>ﾍﾞｯﾌﾟ ﾘｮｳｼﾞ</t>
  </si>
  <si>
    <t>BEPPU</t>
  </si>
  <si>
    <t>藤橋　倫太朗</t>
  </si>
  <si>
    <t>ﾌｼﾞﾊｼ ﾘﾝﾀﾛｳ</t>
  </si>
  <si>
    <t>00150806828*</t>
  </si>
  <si>
    <t>FUJIHASHI</t>
  </si>
  <si>
    <t>門田　大樹</t>
  </si>
  <si>
    <t>ｶﾄﾞﾀ ﾀﾞｲｷ</t>
  </si>
  <si>
    <t>KADOTA</t>
  </si>
  <si>
    <t>貝崎　渉</t>
  </si>
  <si>
    <t>ｶｲｻﾞｷ ﾜﾀﾙ</t>
  </si>
  <si>
    <t>KAIZAKI</t>
  </si>
  <si>
    <t>FUJITANI</t>
  </si>
  <si>
    <t>酒井　大智</t>
  </si>
  <si>
    <t>ｻｶｲ ﾀﾞｲﾁ</t>
  </si>
  <si>
    <t>西村　聡一郎</t>
  </si>
  <si>
    <t>ﾆｼﾑﾗ ｿｳｲﾁﾛｳ</t>
  </si>
  <si>
    <t>平賀　丈也</t>
  </si>
  <si>
    <t>ﾋﾗｶﾞ ﾀｹﾔ</t>
  </si>
  <si>
    <t>HIRAGA</t>
  </si>
  <si>
    <t>Takeya</t>
  </si>
  <si>
    <t>中野　稜太</t>
  </si>
  <si>
    <t>ﾅｶﾉ ﾘｮｳﾀ</t>
  </si>
  <si>
    <t>伊藤　悠真</t>
  </si>
  <si>
    <t>ｲﾄｳ ﾕｳﾏ</t>
  </si>
  <si>
    <t>林　虎道</t>
  </si>
  <si>
    <t>ﾊﾔｼ ﾄﾗﾐﾁ</t>
  </si>
  <si>
    <t>Toramichi</t>
  </si>
  <si>
    <t>石川　輝朗</t>
  </si>
  <si>
    <t>ｲｼｶﾜ ﾃﾙｱｷ</t>
  </si>
  <si>
    <t>Teruaki</t>
  </si>
  <si>
    <t>山崎　遥人</t>
  </si>
  <si>
    <t>ﾔﾏｻｷ ﾊﾙﾄ</t>
  </si>
  <si>
    <t>00109710523*</t>
  </si>
  <si>
    <t>奥村　航貴</t>
  </si>
  <si>
    <t>ｵｸﾑﾗ ｺｳｷ</t>
  </si>
  <si>
    <t>野田　陸人</t>
  </si>
  <si>
    <t>ﾉﾀﾞ ﾘｸﾄ</t>
  </si>
  <si>
    <t>小西　遥斗</t>
  </si>
  <si>
    <t>ｺﾆｼ ﾊﾙﾄ</t>
  </si>
  <si>
    <t>古澤　侑也</t>
  </si>
  <si>
    <t>ﾌﾙｻﾜ ﾕｳﾔ</t>
  </si>
  <si>
    <t>小林　啓祐</t>
  </si>
  <si>
    <t>ｺﾊﾞﾔｼ ｹｲｽｹ</t>
  </si>
  <si>
    <t>佐々木　仁哉</t>
  </si>
  <si>
    <t>ｻｻｷ ｼﾞﾝﾔ</t>
  </si>
  <si>
    <t>Jinya</t>
  </si>
  <si>
    <t>玉村　悠登</t>
  </si>
  <si>
    <t>ﾀﾏﾑﾗ ﾕｳﾄ</t>
  </si>
  <si>
    <t>TAMAMURA</t>
  </si>
  <si>
    <t>中島　迅帝</t>
  </si>
  <si>
    <t>ﾅｶｼﾞﾏ ﾊﾔﾃ</t>
  </si>
  <si>
    <t>冨田　悠斗</t>
  </si>
  <si>
    <t>ﾄﾐﾀ ﾕｳﾄ</t>
  </si>
  <si>
    <t>福西　伸哉</t>
  </si>
  <si>
    <t>ﾌｸﾆｼ ｼﾝﾔ</t>
  </si>
  <si>
    <t>FUKUNISHI</t>
  </si>
  <si>
    <t>磯淵　圭一郎</t>
  </si>
  <si>
    <t>ｲｿﾌﾞﾁ ｹｲｲﾁﾛｳ</t>
  </si>
  <si>
    <t>ISOBUCHI</t>
  </si>
  <si>
    <t>Keiichiro</t>
  </si>
  <si>
    <t>松本　太良</t>
  </si>
  <si>
    <t>ﾏﾂﾓﾄ ﾀｲﾗ</t>
  </si>
  <si>
    <t>Taira</t>
  </si>
  <si>
    <t>郷　颯冴</t>
  </si>
  <si>
    <t>ｺﾞｳ ｿｳｶﾞ</t>
  </si>
  <si>
    <t>GO</t>
  </si>
  <si>
    <t>Soga</t>
  </si>
  <si>
    <t>杉山　跳馬</t>
  </si>
  <si>
    <t>ｽｷﾞﾔﾏ ﾁｮｳﾏ</t>
  </si>
  <si>
    <t>Choma</t>
  </si>
  <si>
    <t>嶋渡　涼太</t>
  </si>
  <si>
    <t>ｼﾏﾄﾞ ﾘｮｳﾀ</t>
  </si>
  <si>
    <t>SHIMADO</t>
  </si>
  <si>
    <t>東　大樹</t>
  </si>
  <si>
    <t>ｱｽﾞﾏ ﾀﾞｲｷ</t>
  </si>
  <si>
    <t>市川　隼</t>
  </si>
  <si>
    <t>ｲﾁｶﾜ ﾊﾔﾄ</t>
  </si>
  <si>
    <t>岩城　結太</t>
  </si>
  <si>
    <t>ｲﾜｷ ﾕｳﾀ</t>
  </si>
  <si>
    <t>川井　鳳雅</t>
  </si>
  <si>
    <t>ｶﾜｲ ｺｳｶﾞ</t>
  </si>
  <si>
    <t>武井　夢叶</t>
  </si>
  <si>
    <t>ﾀｹｲ ﾕｳﾄ</t>
  </si>
  <si>
    <t>TAKEI</t>
  </si>
  <si>
    <t>藤田　大輝</t>
  </si>
  <si>
    <t>ﾌｼﾞﾀ ﾀﾞｲｷ</t>
  </si>
  <si>
    <t>高橋　拓夢</t>
  </si>
  <si>
    <t>ﾀｶﾊｼ ﾋﾛﾑ</t>
  </si>
  <si>
    <t>岩重　功輝</t>
  </si>
  <si>
    <t>ｲﾜｼｹﾞ ｺｳｷ</t>
  </si>
  <si>
    <t>IWASHIGE</t>
  </si>
  <si>
    <t>白糸　晟也</t>
  </si>
  <si>
    <t>ｼﾗｲﾄ ｾﾅ</t>
  </si>
  <si>
    <t>SHIRAITO</t>
  </si>
  <si>
    <t>宮地　大暉</t>
  </si>
  <si>
    <t>ﾐﾔｼﾞ ﾀﾞｲｷ</t>
  </si>
  <si>
    <t>学連</t>
  </si>
  <si>
    <t>00049106828*</t>
  </si>
  <si>
    <t>00101584120*</t>
  </si>
  <si>
    <t>00101382015*</t>
  </si>
  <si>
    <t>00105564021*</t>
  </si>
  <si>
    <t>00103829225*</t>
  </si>
  <si>
    <t>00117694129*</t>
  </si>
  <si>
    <t>00098742939*</t>
  </si>
  <si>
    <t>00101505315*</t>
  </si>
  <si>
    <t>00132407623*</t>
  </si>
  <si>
    <t>00107791429*</t>
  </si>
  <si>
    <t>00107593631*</t>
  </si>
  <si>
    <t>00107999237*</t>
  </si>
  <si>
    <t>00135879437*</t>
  </si>
  <si>
    <t>00105708223*</t>
  </si>
  <si>
    <t>00104141920*</t>
  </si>
  <si>
    <t>00107850728*</t>
  </si>
  <si>
    <t>00108004720*</t>
  </si>
  <si>
    <t>佐野　立樹</t>
  </si>
  <si>
    <t>ｻﾉ ﾘﾂｷ</t>
  </si>
  <si>
    <t>00143607930*</t>
  </si>
  <si>
    <t>堀口　恒希</t>
  </si>
  <si>
    <t>ﾎﾘｸﾞﾁ ｺｳｷ</t>
  </si>
  <si>
    <t>00143669837*</t>
  </si>
  <si>
    <t>ENAKA</t>
  </si>
  <si>
    <t>門脇　睦樹</t>
  </si>
  <si>
    <t>ｶﾄﾞﾜｷ ﾑﾂｷ</t>
  </si>
  <si>
    <t>00115014012*</t>
  </si>
  <si>
    <t>Mutsuki</t>
  </si>
  <si>
    <t>石田　大河</t>
  </si>
  <si>
    <t>ｲｼﾀﾞ ﾀｲｶﾞ</t>
  </si>
  <si>
    <t>00143608224*</t>
  </si>
  <si>
    <t>中嶋　大遥</t>
  </si>
  <si>
    <t>ﾅｶｼﾞﾏ ﾀｲﾖｳ</t>
  </si>
  <si>
    <t>00111570015*</t>
  </si>
  <si>
    <t>大庭　一心</t>
  </si>
  <si>
    <t>ｵｵﾊﾞ ｲｯｼﾝ</t>
  </si>
  <si>
    <t>00112244721*</t>
  </si>
  <si>
    <t>風口　奏楽</t>
  </si>
  <si>
    <t>ｶｾﾞｸﾞﾁ ｿｳﾀ</t>
  </si>
  <si>
    <t>00113548527*</t>
  </si>
  <si>
    <t>KAZEGUCHI</t>
  </si>
  <si>
    <t>阿部　雄斗</t>
  </si>
  <si>
    <t>ｱﾍﾞ ﾕｳﾄ</t>
  </si>
  <si>
    <t>00110703416*</t>
  </si>
  <si>
    <t>吉澤　恵太朗</t>
  </si>
  <si>
    <t>ﾖｼｻﾞﾜ ｹｲﾀﾛｳ</t>
  </si>
  <si>
    <t>YOSHIZAWA</t>
  </si>
  <si>
    <t>ASO</t>
  </si>
  <si>
    <t>上田　康平</t>
  </si>
  <si>
    <t>楳田　知己</t>
  </si>
  <si>
    <t>ｳﾒﾀﾞ ﾄﾓｷ</t>
  </si>
  <si>
    <t>小川　隆太朗</t>
  </si>
  <si>
    <t>ｵｶﾞﾜ ﾘｭｳﾀﾛｳ</t>
  </si>
  <si>
    <t>京川　大真</t>
  </si>
  <si>
    <t>ｷｮｳｶﾜ ﾀｲｼﾞ</t>
  </si>
  <si>
    <t>KYOKAWA</t>
  </si>
  <si>
    <t>Taiji</t>
  </si>
  <si>
    <t>角野　凌誠</t>
  </si>
  <si>
    <t>ｽﾐﾉ ﾘｮｳｾｲ</t>
  </si>
  <si>
    <t>SUMINO</t>
  </si>
  <si>
    <t>橋本　友樹</t>
  </si>
  <si>
    <t>ﾊｼﾓﾄ ﾄﾓｷ</t>
  </si>
  <si>
    <t>宮本　恵成</t>
  </si>
  <si>
    <t>ﾐﾔﾓﾄ ﾖｼﾏｻ</t>
  </si>
  <si>
    <t>Yoshimasa</t>
  </si>
  <si>
    <t>FUJIKAWA</t>
  </si>
  <si>
    <t>高橋　佑治</t>
  </si>
  <si>
    <t>ﾀｶﾊｼ ﾕｳｼﾞ</t>
  </si>
  <si>
    <t>三栖　滉介</t>
  </si>
  <si>
    <t>ﾐｽ ｺｳｽｹ</t>
  </si>
  <si>
    <t>MISU</t>
  </si>
  <si>
    <t>満嶌　章稔</t>
  </si>
  <si>
    <t>ﾏｼﾞﾏ ｱｷﾄｼ</t>
  </si>
  <si>
    <t>MAJIMA</t>
  </si>
  <si>
    <t>Akitoshi</t>
  </si>
  <si>
    <t>小林　俊輝</t>
  </si>
  <si>
    <t>ｺﾊﾞﾔｼ ﾄｼｷ</t>
  </si>
  <si>
    <t>MOMITANI</t>
  </si>
  <si>
    <t>伊辻　海太</t>
  </si>
  <si>
    <t>前田　明博</t>
  </si>
  <si>
    <t>ﾏｴﾀﾞ ｱｷﾋﾛ</t>
  </si>
  <si>
    <t>伊藤　瀬奈</t>
  </si>
  <si>
    <t>ｲﾄｳ ｾﾅ</t>
  </si>
  <si>
    <t>勝　琉斗</t>
  </si>
  <si>
    <t>ｶﾂ ﾘｭｳﾄ</t>
  </si>
  <si>
    <t>KATSU</t>
  </si>
  <si>
    <t>坂井　汰久</t>
  </si>
  <si>
    <t>ｻｶｲ ﾀｸ</t>
  </si>
  <si>
    <t>塩屋　風太</t>
  </si>
  <si>
    <t>ｼｵﾔ ﾌｳﾀ</t>
  </si>
  <si>
    <t>SHIOYA</t>
  </si>
  <si>
    <t>山坂　隼也</t>
  </si>
  <si>
    <t>ﾔﾏｻｶ ｼｭﾝﾔ</t>
  </si>
  <si>
    <t>YAMASAKA</t>
  </si>
  <si>
    <t>Santa</t>
  </si>
  <si>
    <t>小宮　泰誠</t>
  </si>
  <si>
    <t>ｺﾐﾔ ﾀｲｾｲ</t>
  </si>
  <si>
    <t>杉山　遥晃</t>
  </si>
  <si>
    <t>ｽｷﾞﾔﾏ ﾊﾙｱｷ</t>
  </si>
  <si>
    <t>Haruaki</t>
  </si>
  <si>
    <t>真木　駿祐</t>
  </si>
  <si>
    <t>ﾏｷ ｼｭﾝｽｹ</t>
  </si>
  <si>
    <t>出原　悠羽</t>
  </si>
  <si>
    <t>ｲｽﾞﾊﾗ ﾕｳ</t>
  </si>
  <si>
    <t>IZUHARA</t>
  </si>
  <si>
    <t>別所　弘規</t>
  </si>
  <si>
    <t>ﾍﾞｯｼｮ ﾋﾛﾉﾘ</t>
  </si>
  <si>
    <t>丸尾　勇人</t>
  </si>
  <si>
    <t>ﾏﾙｵ ﾊﾔﾄ</t>
  </si>
  <si>
    <t>山形　晃誠</t>
  </si>
  <si>
    <t>ﾔﾏｶﾞﾀ ｺｳｾｲ</t>
  </si>
  <si>
    <t>YAMAGATA</t>
  </si>
  <si>
    <t>大西　拓海</t>
  </si>
  <si>
    <t>ｵｵﾆｼ ﾀｸﾐ</t>
  </si>
  <si>
    <t>井口　士心</t>
  </si>
  <si>
    <t>ｲｸﾞﾁ ﾔﾏﾄ</t>
  </si>
  <si>
    <t>泉　佑真</t>
  </si>
  <si>
    <t>ｲｽﾞﾐ ﾕｳﾏ</t>
  </si>
  <si>
    <t>上野　佑太朗</t>
  </si>
  <si>
    <t>ｳｴﾉ ﾕｳﾀﾛｳ</t>
  </si>
  <si>
    <t>大狩　伸太郎</t>
  </si>
  <si>
    <t>ｵｵｶﾞﾘ ｼﾝﾀﾛｳ</t>
  </si>
  <si>
    <t>OGARI</t>
  </si>
  <si>
    <t>岡田　優作</t>
  </si>
  <si>
    <t>ｵｶﾀﾞ ﾕｳｻｸ</t>
  </si>
  <si>
    <t>田中　一郎</t>
  </si>
  <si>
    <t>ﾀﾅｶ ｲﾁﾛｳ</t>
  </si>
  <si>
    <t>Ichiro</t>
  </si>
  <si>
    <t>寺崎　晃基</t>
  </si>
  <si>
    <t>ﾃﾗｻｷ ｺｳｷ</t>
  </si>
  <si>
    <t>冨永　康太郎</t>
  </si>
  <si>
    <t>ﾄﾐﾅｶﾞ ｺｳﾀﾛｳ</t>
  </si>
  <si>
    <t>水谷　匠</t>
  </si>
  <si>
    <t>ﾐｽﾞﾀﾆ ｼｮｳ</t>
  </si>
  <si>
    <t>米田　知真</t>
  </si>
  <si>
    <t>ﾖﾈﾀﾞ ｶｽﾞﾏ</t>
  </si>
  <si>
    <t>佐々本　琉聖</t>
  </si>
  <si>
    <t>ｻｻﾓﾄ ﾙｷﾔ</t>
  </si>
  <si>
    <t>SASAMOTO</t>
  </si>
  <si>
    <t>財津　志仁</t>
  </si>
  <si>
    <t>ｻﾞｲﾂ ﾕｷﾄ</t>
  </si>
  <si>
    <t>ZAITSU</t>
  </si>
  <si>
    <t>前川　ハル</t>
  </si>
  <si>
    <t>ﾏｴｶﾜ ﾊﾙ</t>
  </si>
  <si>
    <t>渡邉　裕也</t>
  </si>
  <si>
    <t>ﾜﾀﾅﾍﾞ ﾕｳﾔ</t>
  </si>
  <si>
    <t>小谷　陸大</t>
  </si>
  <si>
    <t>ｺﾀﾆ ﾘｸﾄ</t>
  </si>
  <si>
    <t>渡邉　雅也</t>
  </si>
  <si>
    <t>ﾜﾀﾅﾍﾞ ﾏｻﾔ</t>
  </si>
  <si>
    <t>渡部　宏斗</t>
  </si>
  <si>
    <t>ﾜﾀﾍﾞ ﾋﾛﾄ</t>
  </si>
  <si>
    <t>WATABE</t>
  </si>
  <si>
    <t>中戸　俊哉</t>
  </si>
  <si>
    <t>ﾅｶﾄ ｼｭﾝﾔ</t>
  </si>
  <si>
    <t>IMAMURA</t>
  </si>
  <si>
    <t>吉本　良真</t>
  </si>
  <si>
    <t>ﾖｼﾓﾄ ﾘｮｳﾏ</t>
  </si>
  <si>
    <t>森　陽太</t>
  </si>
  <si>
    <t>ﾓﾘ ﾋﾅﾀ</t>
  </si>
  <si>
    <t>松村　大輔</t>
  </si>
  <si>
    <t>ﾏﾂﾑﾗ ﾀﾞｲｽｹ</t>
  </si>
  <si>
    <t>田中　寿芽</t>
  </si>
  <si>
    <t>ﾀﾅｶ ｼｭｳｶﾞ</t>
  </si>
  <si>
    <t>Shuga</t>
  </si>
  <si>
    <t>江川　翔也</t>
  </si>
  <si>
    <t>ｴｶﾞﾜ ﾄｳﾔ</t>
  </si>
  <si>
    <t>EGAWA</t>
  </si>
  <si>
    <t>Toya</t>
  </si>
  <si>
    <t>伊與田　航</t>
  </si>
  <si>
    <t>ｲﾖﾀ ﾜﾀﾙ</t>
  </si>
  <si>
    <t>IYOTA</t>
  </si>
  <si>
    <t>中川　快斗</t>
  </si>
  <si>
    <t>ﾅｶｶﾞﾜ ｶｲﾄ</t>
  </si>
  <si>
    <t>内田　遥斗</t>
  </si>
  <si>
    <t>ｳﾁﾀﾞ ﾊﾙﾄ</t>
  </si>
  <si>
    <t>天野　愛都</t>
  </si>
  <si>
    <t>ｱﾏﾉ ﾏﾅﾄ</t>
  </si>
  <si>
    <t>稲田　翔永</t>
  </si>
  <si>
    <t>ｲﾅﾀﾞ ｼｮｳｴｲ</t>
  </si>
  <si>
    <t>大石　愛琉</t>
  </si>
  <si>
    <t>ｵｵｲｼ ｱｲﾙ</t>
  </si>
  <si>
    <t>Airu</t>
  </si>
  <si>
    <t>大中　雅智</t>
  </si>
  <si>
    <t>ｵｵﾅｶ ﾏｻﾄｼ</t>
  </si>
  <si>
    <t>長尾　海来</t>
  </si>
  <si>
    <t>ﾅｶﾞｵ ﾐﾗｲ</t>
  </si>
  <si>
    <t>福田　光晃</t>
  </si>
  <si>
    <t>ﾌｸﾀﾞ ﾋｶﾙ</t>
  </si>
  <si>
    <t>田中　康太郎</t>
  </si>
  <si>
    <t>ﾀﾅｶ ｺｳﾀﾛｳ</t>
  </si>
  <si>
    <t>上田　大翔</t>
  </si>
  <si>
    <t>ｳｴﾀﾞ ﾔﾏﾄ</t>
  </si>
  <si>
    <t>中島　一喜</t>
  </si>
  <si>
    <t>ﾅｶｼﾏ ｲﾂｷ</t>
  </si>
  <si>
    <t>安井　雅典</t>
  </si>
  <si>
    <t>ﾔｽｲ ﾏｻﾉﾘ</t>
  </si>
  <si>
    <t>奥村　竜二</t>
  </si>
  <si>
    <t>ｵｸﾑﾗ ﾘｭｳｼﾞ</t>
  </si>
  <si>
    <t>井上　大祐</t>
  </si>
  <si>
    <t>00120015413*</t>
  </si>
  <si>
    <t>宮崎　遼</t>
  </si>
  <si>
    <t>ﾐﾔｻﾞｷ ﾘｮｳ</t>
  </si>
  <si>
    <t>中尾　恭吾</t>
  </si>
  <si>
    <t>ﾅｶｵ ｷｮｳｺﾞ</t>
  </si>
  <si>
    <t>Kyogo</t>
  </si>
  <si>
    <t>相川　翔一郎</t>
  </si>
  <si>
    <t>ｱｲｶﾜ ｼｮｳｲﾁﾛｳ</t>
  </si>
  <si>
    <t>Shoichiro</t>
  </si>
  <si>
    <t>菊河　隼人</t>
  </si>
  <si>
    <t>ｷｸｶﾜ ﾊﾔﾄ</t>
  </si>
  <si>
    <t>KIKUKAWA</t>
  </si>
  <si>
    <t>笹原　裕也</t>
  </si>
  <si>
    <t>ｻｻﾊﾗ ﾕｳﾔ</t>
  </si>
  <si>
    <t>SASAHARA</t>
  </si>
  <si>
    <t>長谷川　優馬</t>
  </si>
  <si>
    <t>ﾊｾｶﾞﾜ ﾕｳﾏ</t>
  </si>
  <si>
    <t>KANDA</t>
  </si>
  <si>
    <t>森本　翔太</t>
  </si>
  <si>
    <t>ﾓﾘﾓﾄ ｼｮｳﾀ</t>
  </si>
  <si>
    <t>白井　皇美都</t>
  </si>
  <si>
    <t>ｼﾗｲ ｵﾐﾄ</t>
  </si>
  <si>
    <t>Omito</t>
  </si>
  <si>
    <t>森田　えん</t>
  </si>
  <si>
    <t>ﾓﾘﾀ ｴﾝ</t>
  </si>
  <si>
    <t>En</t>
  </si>
  <si>
    <t>HINO</t>
  </si>
  <si>
    <t>黒瀬　拓真</t>
  </si>
  <si>
    <t>林　奏</t>
  </si>
  <si>
    <t>ﾊﾔｼ ｿｳ</t>
  </si>
  <si>
    <t>三塩　雄斗</t>
  </si>
  <si>
    <t>ﾐｼｵ ﾕｳﾄ</t>
  </si>
  <si>
    <t>MISHIO</t>
  </si>
  <si>
    <t>福井　蓮</t>
  </si>
  <si>
    <t>ﾌｸｲ ﾚﾝ</t>
  </si>
  <si>
    <t>堂野前　玲乙</t>
  </si>
  <si>
    <t>ﾄﾞｳﾉﾏｴ ﾚｵ</t>
  </si>
  <si>
    <t>伊藤　輝崇</t>
  </si>
  <si>
    <t>ｲﾄｳ ﾃﾙﾀｶ</t>
  </si>
  <si>
    <t>Terutaka</t>
  </si>
  <si>
    <t>山下　航海</t>
  </si>
  <si>
    <t>ﾔﾏｼﾀ ﾜﾀﾙ</t>
  </si>
  <si>
    <t>藤本　琉世</t>
  </si>
  <si>
    <t>ﾌｼﾞﾓﾄ ﾘｭｳｾｲ</t>
  </si>
  <si>
    <t>Ryoo</t>
  </si>
  <si>
    <t>小島　和矩</t>
  </si>
  <si>
    <t>ｺｼﾞﾏ ｶｽﾞﾉﾘ</t>
  </si>
  <si>
    <t>西尾　亘</t>
  </si>
  <si>
    <t>ﾆｼｵ ﾜﾀﾙ</t>
  </si>
  <si>
    <t>西尾　爽</t>
  </si>
  <si>
    <t>ﾆｼｵ ｿｳ</t>
  </si>
  <si>
    <t>沢井　歩</t>
  </si>
  <si>
    <t>ｻﾜｲ ｱﾕﾑ</t>
  </si>
  <si>
    <t>金澤　冴治郎</t>
  </si>
  <si>
    <t>ｶﾅｻﾞﾜ ｺｼﾞﾛｳ</t>
  </si>
  <si>
    <t>蛭田　翔太</t>
  </si>
  <si>
    <t>ﾋﾙﾀ ｼｮｳﾀ</t>
  </si>
  <si>
    <t>HIRUTA</t>
  </si>
  <si>
    <t>KIKUTA</t>
  </si>
  <si>
    <t>TAKATANI</t>
  </si>
  <si>
    <t>IZUMO</t>
  </si>
  <si>
    <t>00103455321*</t>
  </si>
  <si>
    <t>00103948429*</t>
  </si>
  <si>
    <t>00105961224*</t>
  </si>
  <si>
    <t>00166881636*</t>
  </si>
  <si>
    <t>00065312320*</t>
  </si>
  <si>
    <t>前川　駿佑</t>
  </si>
  <si>
    <t>00172298837*</t>
  </si>
  <si>
    <t>00172298938*</t>
  </si>
  <si>
    <t>00102730518*</t>
  </si>
  <si>
    <t>00172299030*</t>
  </si>
  <si>
    <t>橋本　和希</t>
  </si>
  <si>
    <t>ﾊｼﾓﾄ ｶｽﾞｷ</t>
  </si>
  <si>
    <t>髙橋　早大</t>
  </si>
  <si>
    <t>ﾀｶﾊｼ ﾊﾔﾄ</t>
  </si>
  <si>
    <t>今井　颯太</t>
  </si>
  <si>
    <t>ｲﾏｲ ｿｳﾀ</t>
  </si>
  <si>
    <t>萩野　俊</t>
  </si>
  <si>
    <t>ﾊｷﾞﾉ ｼｭﾝ</t>
  </si>
  <si>
    <t>HAGINO</t>
  </si>
  <si>
    <t>Ikumi</t>
  </si>
  <si>
    <t>金光　将英</t>
  </si>
  <si>
    <t>ｶﾈﾐﾂ ｼｮｳｴｲ</t>
  </si>
  <si>
    <t>秋田　琉希</t>
  </si>
  <si>
    <t>ｱｷﾀ ﾘｭｳｷ</t>
  </si>
  <si>
    <t>谷野　優大</t>
  </si>
  <si>
    <t>ﾀﾆﾉ ﾕｳﾀﾞｲ</t>
  </si>
  <si>
    <t>TANINO</t>
  </si>
  <si>
    <t>濱田　茉裕</t>
  </si>
  <si>
    <t>ﾊﾏﾀﾞ ﾏﾋﾛ</t>
  </si>
  <si>
    <t>山本　湧斗</t>
  </si>
  <si>
    <t>ﾔﾏﾓﾄ ﾕｳﾄ</t>
  </si>
  <si>
    <t>坂根　康介</t>
  </si>
  <si>
    <t>ｻｶﾈ ｺｳｽｹ</t>
  </si>
  <si>
    <t>SAKANE</t>
  </si>
  <si>
    <t>吉山　誠</t>
  </si>
  <si>
    <t>ﾖｼﾔﾏ ﾏｺﾄ</t>
  </si>
  <si>
    <t>YOSHIYAMA</t>
  </si>
  <si>
    <t>村上　力哉</t>
  </si>
  <si>
    <t>ﾑﾗｶﾐ ﾘｷﾔ</t>
  </si>
  <si>
    <t>和田　遼太</t>
  </si>
  <si>
    <t>ﾜﾀﾞ ﾘｮｳﾀ</t>
  </si>
  <si>
    <t>藤原　篤弥</t>
  </si>
  <si>
    <t>ﾌｼﾞﾜﾗ ｱﾂﾔ</t>
  </si>
  <si>
    <t>安富　厳</t>
  </si>
  <si>
    <t>ﾔｽﾄﾐ ｲﾂｷ</t>
  </si>
  <si>
    <t>YASUTOMI</t>
  </si>
  <si>
    <t>樋口　宗頼</t>
  </si>
  <si>
    <t>ﾋｸﾞﾁ ﾑﾈﾖﾘ</t>
  </si>
  <si>
    <t>Muneyori</t>
  </si>
  <si>
    <t>中川　雅樂</t>
  </si>
  <si>
    <t>ﾅｶｶﾞﾜ ｳﾀ</t>
  </si>
  <si>
    <t>Uta</t>
  </si>
  <si>
    <t>楠木　太陽</t>
  </si>
  <si>
    <t>ｸｽﾉｷ ﾀｲﾖｳ</t>
  </si>
  <si>
    <t>KUSUNOKI</t>
  </si>
  <si>
    <t>志方　英輝</t>
  </si>
  <si>
    <t>ｼｶﾀ ﾋﾃﾞｷ</t>
  </si>
  <si>
    <t>今岡　誠道</t>
  </si>
  <si>
    <t>ｲﾏｵｶ ﾏｻﾐﾁ</t>
  </si>
  <si>
    <t>小池　竣也</t>
  </si>
  <si>
    <t>ｺｲｹ ｼｭﾝﾔ</t>
  </si>
  <si>
    <t>KOIKE</t>
  </si>
  <si>
    <t>東　陸翔</t>
  </si>
  <si>
    <t>ﾋｶﾞｼ ﾘｸﾄ</t>
  </si>
  <si>
    <t>西脇　駿</t>
  </si>
  <si>
    <t>ﾆｼﾜｷ ｼｭﾝ</t>
  </si>
  <si>
    <t>NISHIWAKI</t>
  </si>
  <si>
    <t>嘉良戸　翔太</t>
  </si>
  <si>
    <t>ｶﾗﾄ ｼｮｳﾀ</t>
  </si>
  <si>
    <t>KARATO</t>
  </si>
  <si>
    <t>田中　洸希</t>
  </si>
  <si>
    <t>ﾀﾅｶ ｺｳｷ</t>
  </si>
  <si>
    <t>青西　勇樹</t>
  </si>
  <si>
    <t>ｱｵﾆｼ ﾕｳｷ</t>
  </si>
  <si>
    <t>AONISHI</t>
  </si>
  <si>
    <t>牧　俊佑</t>
  </si>
  <si>
    <t>須藤　広征</t>
  </si>
  <si>
    <t>ｽﾄｳ ｺｳｾｲ</t>
  </si>
  <si>
    <t>近森　遥斗</t>
  </si>
  <si>
    <t>ﾁｶﾓﾘ ﾊﾙﾄ</t>
  </si>
  <si>
    <t>CHIKAMORI</t>
  </si>
  <si>
    <t>永嶋　優樹</t>
  </si>
  <si>
    <t>ﾅｶﾞｼﾏ ﾕｳｷ</t>
  </si>
  <si>
    <t>中嶋　悠斗</t>
  </si>
  <si>
    <t>ﾅｶｼﾞﾏ ﾕｳﾄ</t>
  </si>
  <si>
    <t>狹間　海人</t>
  </si>
  <si>
    <t>ﾊｻﾞﾏ ｶｲﾄ</t>
  </si>
  <si>
    <t>HAZAMA</t>
  </si>
  <si>
    <t>松本　圭吾</t>
  </si>
  <si>
    <t>ﾏﾂﾓﾄ ｹｲｺﾞ</t>
  </si>
  <si>
    <t>川口　吏功</t>
  </si>
  <si>
    <t>ｶﾜｸﾞﾁ ﾘｸ</t>
  </si>
  <si>
    <t>合川　歩輝</t>
  </si>
  <si>
    <t>ｱｲｶﾜ ｲﾌﾞｷ</t>
  </si>
  <si>
    <t>亀山　祥吾</t>
  </si>
  <si>
    <t>ｶﾒﾔﾏ ｼｮｳｺﾞ</t>
  </si>
  <si>
    <t>吉岡　涼夏</t>
  </si>
  <si>
    <t>ﾖｼｵｶ ｽｽﾞｶ</t>
  </si>
  <si>
    <t>土井　航大</t>
  </si>
  <si>
    <t>ﾄﾞｲ ｺｳﾀﾞｲ</t>
  </si>
  <si>
    <t>山下　慶馬</t>
  </si>
  <si>
    <t>ﾔﾏｼﾀ ｹｲﾏ</t>
  </si>
  <si>
    <t>寺川　直央</t>
  </si>
  <si>
    <t>ﾃﾗｶﾜ ﾅｵ</t>
  </si>
  <si>
    <t>TERAKAWA</t>
  </si>
  <si>
    <t>藤家　尚平</t>
  </si>
  <si>
    <t>ﾌｼﾞｲｴ ｼｮｳﾍｲ</t>
  </si>
  <si>
    <t>FUJIIE</t>
  </si>
  <si>
    <t>加留部　凪</t>
  </si>
  <si>
    <t>ｶﾙﾍﾞ ﾅｷﾞ</t>
  </si>
  <si>
    <t>KARUBE</t>
  </si>
  <si>
    <t>中山　慈温</t>
  </si>
  <si>
    <t>ﾅｶﾔﾏ ｼﾞｵﾝ</t>
  </si>
  <si>
    <t>Jion</t>
  </si>
  <si>
    <t>泉川　歩斗</t>
  </si>
  <si>
    <t>ｲｽﾞﾐｶﾜ ｱﾕﾄ</t>
  </si>
  <si>
    <t>IZUMIKAWA</t>
  </si>
  <si>
    <t>谷生　悠真</t>
  </si>
  <si>
    <t>ﾀﾆｼｮｳ ﾕｳﾏ</t>
  </si>
  <si>
    <t>TANISHO</t>
  </si>
  <si>
    <t>嘉味本　謙信</t>
  </si>
  <si>
    <t>ｶﾐﾓﾄ ｹﾝｼﾝ</t>
  </si>
  <si>
    <t>KAMIMOTO</t>
  </si>
  <si>
    <t>逢坂　豪</t>
  </si>
  <si>
    <t>ｱｲｻｶ ｺﾞｳ</t>
  </si>
  <si>
    <t>AISAKA</t>
  </si>
  <si>
    <t>Soya</t>
  </si>
  <si>
    <t>挾間　夢翔</t>
  </si>
  <si>
    <t>ﾊｻﾏ ﾕﾒﾄ</t>
  </si>
  <si>
    <t>HASAMA</t>
  </si>
  <si>
    <t>玉樹　悠</t>
  </si>
  <si>
    <t>ﾀﾏｷ ﾕｳ</t>
  </si>
  <si>
    <t>青木　誠太朗</t>
  </si>
  <si>
    <t>ｱｵｷ ｾｲﾀﾛｳ</t>
  </si>
  <si>
    <t>鈴木　仁</t>
  </si>
  <si>
    <t>ｽｽﾞｷ ｼﾞﾝ</t>
  </si>
  <si>
    <t>東道　佑人</t>
  </si>
  <si>
    <t>ﾋｶﾞｼﾐﾁ ﾕｳﾄ</t>
  </si>
  <si>
    <t>HIGASHIMICHI</t>
  </si>
  <si>
    <t>北村　蓮太郎</t>
  </si>
  <si>
    <t>ｷﾀﾑﾗ ﾚﾝﾀﾛｳ</t>
  </si>
  <si>
    <t>藤井　暖</t>
  </si>
  <si>
    <t>ﾌｼﾞｲ ﾊﾙ</t>
  </si>
  <si>
    <t>加藤　一閃</t>
  </si>
  <si>
    <t>ｶﾄｳ ﾋﾄｾ</t>
  </si>
  <si>
    <t>Hitose</t>
  </si>
  <si>
    <t>木原　琉聖</t>
  </si>
  <si>
    <t>ｷﾊﾗ ﾘｭｳｾｲ</t>
  </si>
  <si>
    <t>KIHARA</t>
  </si>
  <si>
    <t>脇本　誠也</t>
  </si>
  <si>
    <t>ﾜｷﾓﾄ ｾｲﾔ</t>
  </si>
  <si>
    <t>WAKIMOTO</t>
  </si>
  <si>
    <t>植田　圭一</t>
  </si>
  <si>
    <t>ｳｴﾀﾞ ｹｲｲﾁ</t>
  </si>
  <si>
    <t>竹内　快斗</t>
  </si>
  <si>
    <t>ﾀｹｳﾁ ｶｲﾄ</t>
  </si>
  <si>
    <t>渡邊　朝陽</t>
  </si>
  <si>
    <t>ﾜﾀﾅﾍﾞ ｱｻﾋ</t>
  </si>
  <si>
    <t>中西　火々良</t>
  </si>
  <si>
    <t>ﾅｶﾆｼ ﾎﾑﾗ</t>
  </si>
  <si>
    <t>Homura</t>
  </si>
  <si>
    <t>松山　翔星</t>
  </si>
  <si>
    <t>ﾏﾂﾔﾏ ｼｮｳｾｲ</t>
  </si>
  <si>
    <t>上田　隼也</t>
  </si>
  <si>
    <t>ｳｴﾀﾞ ｼｭﾝﾔ</t>
  </si>
  <si>
    <t>三澤　陽斗</t>
  </si>
  <si>
    <t>ﾐｻﾜ ﾊﾙﾄ</t>
  </si>
  <si>
    <t>MISAWA</t>
  </si>
  <si>
    <t>吉本　将希</t>
  </si>
  <si>
    <t>ﾖｼﾓﾄ ｼｮｳｷ</t>
  </si>
  <si>
    <t>森下　涼介</t>
  </si>
  <si>
    <t>ﾓﾘｼﾀ ﾘｮｳｽｹ</t>
  </si>
  <si>
    <t>ﾀｶｷﾞ ﾘｭｳｾｲ</t>
  </si>
  <si>
    <t>福田　旺城</t>
  </si>
  <si>
    <t>ﾌｸﾀﾞ ｵｳｷ</t>
  </si>
  <si>
    <t>00149257230*</t>
  </si>
  <si>
    <t>Oki</t>
  </si>
  <si>
    <t>橋本　隼貴</t>
  </si>
  <si>
    <t>ﾊｼﾓﾄ ｼﾞｭﾝｷ</t>
  </si>
  <si>
    <t>00117522725*</t>
  </si>
  <si>
    <t>藤原　柊平</t>
  </si>
  <si>
    <t>ﾌｼﾞﾜﾗ ｼｭｳﾍｲ</t>
  </si>
  <si>
    <t>00115844427*</t>
  </si>
  <si>
    <t>中田　皓大</t>
  </si>
  <si>
    <t>ﾅｶﾀ ﾋﾛﾄ</t>
  </si>
  <si>
    <t>00112584930*</t>
  </si>
  <si>
    <t>横山　寛治</t>
  </si>
  <si>
    <t>ﾖｺﾔﾏ ｶﾝｼﾞ</t>
  </si>
  <si>
    <t>00110453822*</t>
  </si>
  <si>
    <t>Kanji</t>
  </si>
  <si>
    <t>永尾　礼</t>
  </si>
  <si>
    <t>ﾅｶﾞｵ ﾚｲ</t>
  </si>
  <si>
    <t>三木　湧吾</t>
  </si>
  <si>
    <t>ﾐｷ ﾕｳｺﾞ</t>
  </si>
  <si>
    <t>栗林　春貴</t>
  </si>
  <si>
    <t>ｸﾘﾊﾞﾔｼ ﾊﾙｷ</t>
  </si>
  <si>
    <t>杉野　太一</t>
  </si>
  <si>
    <t>ｽｷﾞﾉ ﾀｲﾁ</t>
  </si>
  <si>
    <t>梶田　天斗</t>
  </si>
  <si>
    <t>ｶｼﾞﾀ ﾀｶﾄ</t>
  </si>
  <si>
    <t>三浦　和人</t>
  </si>
  <si>
    <t>ﾐｳﾗ ｶｽﾞﾄ</t>
  </si>
  <si>
    <t>赤山　愁太</t>
  </si>
  <si>
    <t>ｱｶﾔﾏ ｼｭｳﾀ</t>
  </si>
  <si>
    <t>AKAYAMA</t>
  </si>
  <si>
    <t>伊東　龍吾</t>
  </si>
  <si>
    <t>ｲﾄｳ ﾘｭｳｺﾞ</t>
  </si>
  <si>
    <t>野中　悠貴</t>
  </si>
  <si>
    <t>ﾉﾅｶ ﾕｳｷ</t>
  </si>
  <si>
    <t>前田　晃生</t>
  </si>
  <si>
    <t>ﾏｴﾀﾞ ｺｳｾｲ</t>
  </si>
  <si>
    <t>井田　翔眞</t>
  </si>
  <si>
    <t>ｲﾀﾞ ｼｮｳﾏ</t>
  </si>
  <si>
    <t>今井　政宏</t>
  </si>
  <si>
    <t>ｲﾏｲ ﾏｻﾋﾛ</t>
  </si>
  <si>
    <t>梅垣　真太郎</t>
  </si>
  <si>
    <t>ｳﾒｶﾞｷ ｼﾝﾀﾛｳ</t>
  </si>
  <si>
    <t>UMEGAKI</t>
  </si>
  <si>
    <t>島中　瑛史</t>
  </si>
  <si>
    <t>ｼﾏﾅｶ ｱｷﾌﾐ</t>
  </si>
  <si>
    <t>山本　大翔</t>
  </si>
  <si>
    <t>ﾔﾏﾓﾄ ﾀｲｼ</t>
  </si>
  <si>
    <t>江口　駿斗</t>
  </si>
  <si>
    <t>ｴｸﾞﾁ ﾊﾔﾄ</t>
  </si>
  <si>
    <t>EGUCHI</t>
  </si>
  <si>
    <t>河野　大誠</t>
  </si>
  <si>
    <t>ｺｳﾉ ﾀｲｾｲ</t>
  </si>
  <si>
    <t>右遠　大輝</t>
  </si>
  <si>
    <t>ｳﾄﾞｳ ﾀﾞｲｷ</t>
  </si>
  <si>
    <t>辻　海斗</t>
  </si>
  <si>
    <t>近井　勇斗</t>
  </si>
  <si>
    <t>ﾁｶｲ ﾕｳﾄ</t>
  </si>
  <si>
    <t>CHIKAI</t>
  </si>
  <si>
    <t>久米　晴人</t>
  </si>
  <si>
    <t>ｸﾒ ﾊﾙﾄ</t>
  </si>
  <si>
    <t>KUME</t>
  </si>
  <si>
    <t>藤田　雅也</t>
  </si>
  <si>
    <t>ﾌｼﾞﾀ ﾏｻﾔ</t>
  </si>
  <si>
    <t>上　雄大</t>
  </si>
  <si>
    <t>ｳｴ ﾕｳﾀ</t>
  </si>
  <si>
    <t>UE</t>
  </si>
  <si>
    <t>三和　龍之介</t>
  </si>
  <si>
    <t>ﾐﾜ ﾘｭｳﾉｽｹ</t>
  </si>
  <si>
    <t>白石　涼一</t>
  </si>
  <si>
    <t>ｼﾗｲｼ ﾘｮｳｲﾁ</t>
  </si>
  <si>
    <t>岸田　鋼正</t>
  </si>
  <si>
    <t>ｷｼﾀﾞ ｺｳｾｲ</t>
  </si>
  <si>
    <t>濱田　伊吹</t>
  </si>
  <si>
    <t>ﾊﾏﾀﾞ ｲﾌﾞｷ</t>
  </si>
  <si>
    <t>岡本　光喜</t>
  </si>
  <si>
    <t>ｵｶﾓﾄ ｺｳｷ</t>
  </si>
  <si>
    <t>福山　琉雲</t>
  </si>
  <si>
    <t>ﾌｸﾔﾏ ﾙﾝ</t>
  </si>
  <si>
    <t>FUKUYAMA</t>
  </si>
  <si>
    <t>Run</t>
  </si>
  <si>
    <t>川東　世汰</t>
  </si>
  <si>
    <t>ｶﾜﾋｶﾞｼ ｾｲﾀ</t>
  </si>
  <si>
    <t>KAWAHIGASHI</t>
  </si>
  <si>
    <t>阿部　陽葵</t>
  </si>
  <si>
    <t>ｱﾍﾞ ﾊﾙｷ</t>
  </si>
  <si>
    <t>中川　雄稀</t>
  </si>
  <si>
    <t>ﾅｶｶﾞﾜ ﾕｳｷ</t>
  </si>
  <si>
    <t>竹生　晴彦</t>
  </si>
  <si>
    <t>ﾁｸﾌﾞ ﾊﾙﾋｺ</t>
  </si>
  <si>
    <t>CHIKUBU</t>
  </si>
  <si>
    <t>土田　浩生</t>
  </si>
  <si>
    <t>ﾂﾁﾀﾞ ﾋﾛｷ</t>
  </si>
  <si>
    <t>TSUCHIDA</t>
  </si>
  <si>
    <t>岸本　翔太</t>
  </si>
  <si>
    <t>ｷｼﾓﾄ ｼｮｳﾀ</t>
  </si>
  <si>
    <t>古越　大輝</t>
  </si>
  <si>
    <t>ﾌﾙｺｼ ﾀﾞｲｷ</t>
  </si>
  <si>
    <t>FURUKOSHI</t>
  </si>
  <si>
    <t>父川　真宏</t>
  </si>
  <si>
    <t>ﾁﾁｶﾜ ﾏﾋﾛ</t>
  </si>
  <si>
    <t>CHICHIKAWA</t>
  </si>
  <si>
    <t>屋田　優太</t>
  </si>
  <si>
    <t>ｵｸﾀﾞ ﾕｳﾀ</t>
  </si>
  <si>
    <t>寺脇　靖史</t>
  </si>
  <si>
    <t>ﾃﾗﾜｷ ﾔｽﾌﾐ</t>
  </si>
  <si>
    <t>TERAWAKI</t>
  </si>
  <si>
    <t>Yasufumi</t>
  </si>
  <si>
    <t>島田　恭輔</t>
  </si>
  <si>
    <t>ｼﾏﾀﾞ ｷｮｳｽｹ</t>
  </si>
  <si>
    <t>野村　怜</t>
  </si>
  <si>
    <t>ﾉﾑﾗ ﾚｲ</t>
  </si>
  <si>
    <t>ｱﾍﾞ ｺｳﾀ</t>
  </si>
  <si>
    <t>村川　貫太</t>
  </si>
  <si>
    <t>ﾑﾗｶﾜ ｶﾝﾀ</t>
  </si>
  <si>
    <t>MURAKAWA</t>
  </si>
  <si>
    <t>馬門　孝介</t>
  </si>
  <si>
    <t>ﾏｶﾄﾞ ｺｳｽｹ</t>
  </si>
  <si>
    <t>MAKADO</t>
  </si>
  <si>
    <t>古阪　優樹</t>
  </si>
  <si>
    <t>ﾌﾙｻｶ ﾕｳｷ</t>
  </si>
  <si>
    <t>FURUSAKA</t>
  </si>
  <si>
    <t>藤原　想也</t>
  </si>
  <si>
    <t>ﾌｼﾞﾜﾗ ｿｳﾔ</t>
  </si>
  <si>
    <t>小野　悠太</t>
  </si>
  <si>
    <t>ｵﾉ ﾕｳﾀ</t>
  </si>
  <si>
    <t>小嶋　洸央</t>
  </si>
  <si>
    <t>ｺｼﾞﾏ ﾋﾛﾃﾙ</t>
  </si>
  <si>
    <t>Hiroteru</t>
  </si>
  <si>
    <t>南本　寛茂</t>
  </si>
  <si>
    <t>ﾐﾅﾐﾓﾄ ﾋﾛｼｹﾞ</t>
  </si>
  <si>
    <t>Hiroshige</t>
  </si>
  <si>
    <t>堀田　悠裕</t>
  </si>
  <si>
    <t>ﾎﾘﾀ ﾕｳｽｹ</t>
  </si>
  <si>
    <t>大竹　玲央</t>
  </si>
  <si>
    <t>ｵｵﾀｹ ﾚｵ</t>
  </si>
  <si>
    <t>OTAKE</t>
  </si>
  <si>
    <t>佐山　和寿也</t>
  </si>
  <si>
    <t>ｻﾔﾏ ｶｽﾞﾔ</t>
  </si>
  <si>
    <t>SAYAMA</t>
  </si>
  <si>
    <t>川股　哲瑠</t>
  </si>
  <si>
    <t>ｶﾜﾏﾀ ｻﾄﾙ</t>
  </si>
  <si>
    <t>在津　壮真</t>
  </si>
  <si>
    <t>ｻﾞｲﾂ ｿｳﾏ</t>
  </si>
  <si>
    <t>沖中　康生</t>
  </si>
  <si>
    <t>ｵｷﾅｶ ｺｳｾｲ</t>
  </si>
  <si>
    <t>OKINAKA</t>
  </si>
  <si>
    <t>宮城　亮佑</t>
  </si>
  <si>
    <t>ﾐﾔｷﾞ ﾘｮｳｽｹ</t>
  </si>
  <si>
    <t>中戸　翔大</t>
  </si>
  <si>
    <t>ﾅｶﾄ ｼｮｳﾀ</t>
  </si>
  <si>
    <t>UEGAKI</t>
  </si>
  <si>
    <t>宮浦　寿明</t>
  </si>
  <si>
    <t>ﾐﾔｳﾗ ﾄｼｱｷ</t>
  </si>
  <si>
    <t>MIYAURA</t>
  </si>
  <si>
    <t>Toshiaki</t>
  </si>
  <si>
    <t>SAKUMOTO</t>
  </si>
  <si>
    <t>吉川　大洋</t>
  </si>
  <si>
    <t>ﾖｼｶﾜ ﾀｲﾖｳ</t>
  </si>
  <si>
    <t>吉田　蒼</t>
  </si>
  <si>
    <t>ﾖｼﾀﾞ ｿｳ</t>
  </si>
  <si>
    <t>丸山　琉聖</t>
  </si>
  <si>
    <t>ﾏﾙﾔﾏ ﾘｭｳｾｲ</t>
  </si>
  <si>
    <t>武田　青空</t>
  </si>
  <si>
    <t>ﾀｹﾀﾞ ｿﾗ</t>
  </si>
  <si>
    <t>東山　健人</t>
  </si>
  <si>
    <t>ﾋｶﾞｼﾔﾏ ｹﾝﾄ</t>
  </si>
  <si>
    <t>HIGASHIYAMA</t>
  </si>
  <si>
    <t>花染　元太</t>
  </si>
  <si>
    <t>ﾊﾅｿﾞﾒ ｹﾞﾝﾀ</t>
  </si>
  <si>
    <t>HANAZOME</t>
  </si>
  <si>
    <t>根平　拓磨</t>
  </si>
  <si>
    <t>ﾈﾋﾗ ﾀｸﾏ</t>
  </si>
  <si>
    <t>NEHIRA</t>
  </si>
  <si>
    <t>岡田　悠希</t>
  </si>
  <si>
    <t>ｵｶﾀﾞ ﾕｳｷ</t>
  </si>
  <si>
    <t>渡邊　哉太朗</t>
  </si>
  <si>
    <t>ﾜﾀﾅﾍﾞ ﾔﾀﾛｳ</t>
  </si>
  <si>
    <t>Yataro</t>
  </si>
  <si>
    <t>瀧川　就太</t>
  </si>
  <si>
    <t>ﾀｷｶﾞﾜ ｼｭｳﾀ</t>
  </si>
  <si>
    <t>TAKIGAWA</t>
  </si>
  <si>
    <t>松村　倖輔</t>
  </si>
  <si>
    <t>ﾏﾂﾑﾗ ｺｳｽｹ</t>
  </si>
  <si>
    <t>長谷川　倖生</t>
  </si>
  <si>
    <t>ﾊｾｶﾞﾜ ｺｳｾｲ</t>
  </si>
  <si>
    <t>天野　広大</t>
  </si>
  <si>
    <t>ｱﾏﾉ ｺｳﾀﾞｲ</t>
  </si>
  <si>
    <t>中村　寛</t>
  </si>
  <si>
    <t>ﾅｶﾑﾗ ｶﾝ</t>
  </si>
  <si>
    <t>Kan</t>
  </si>
  <si>
    <t>小林　泰輔</t>
  </si>
  <si>
    <t>ｺﾊﾞﾔｼ ﾀｲｽｹ</t>
  </si>
  <si>
    <t>光隨　隼弥</t>
  </si>
  <si>
    <t>ｺｳｽﾞｲ ｼｭﾝﾔ</t>
  </si>
  <si>
    <t>KOZUI</t>
  </si>
  <si>
    <t>渡邊　航多</t>
  </si>
  <si>
    <t>ﾜﾀﾅﾍﾞ ｺｳﾀ</t>
  </si>
  <si>
    <t>井上　晃汰</t>
  </si>
  <si>
    <t>ｲﾉｳｴ ｺｳﾀ</t>
  </si>
  <si>
    <t>白濱　紘太</t>
  </si>
  <si>
    <t>ｼﾗﾊﾏ ｺｳﾀ</t>
  </si>
  <si>
    <t>SHIRAHAMA</t>
  </si>
  <si>
    <t>冨永　己太朗</t>
  </si>
  <si>
    <t>ﾄﾐﾅｶﾞ ｺﾀﾛｳ</t>
  </si>
  <si>
    <t>本田　敬大</t>
  </si>
  <si>
    <t>ﾎﾝﾀﾞ ｹｲﾀ</t>
  </si>
  <si>
    <t>森　大和</t>
  </si>
  <si>
    <t>ﾓﾘ ﾔﾏﾄ</t>
  </si>
  <si>
    <t>久山　大祐</t>
  </si>
  <si>
    <t>ｸﾔﾏ ﾀﾞｲｽｹ</t>
  </si>
  <si>
    <t>KUYAMA</t>
  </si>
  <si>
    <t>岩崎　佑</t>
  </si>
  <si>
    <t>ｲﾜｻｷ ﾀｽｸ</t>
  </si>
  <si>
    <t>野一色　雄善</t>
  </si>
  <si>
    <t>ﾉｲｼｷ ﾕｳｾﾞﾝ</t>
  </si>
  <si>
    <t>Yuzen</t>
  </si>
  <si>
    <t>白数　脩一郎</t>
  </si>
  <si>
    <t>ｼﾗｽ ﾕｳｲﾁﾛｳ</t>
  </si>
  <si>
    <t>SHIRASU</t>
  </si>
  <si>
    <t>川端　将英</t>
  </si>
  <si>
    <t>ｶﾜﾊﾞﾀ ｼｮｳｴｲ</t>
  </si>
  <si>
    <t>石原　健太朗</t>
  </si>
  <si>
    <t>ｲｼﾊﾗ ｹﾝﾀﾛｳ</t>
  </si>
  <si>
    <t>河島　光佑</t>
  </si>
  <si>
    <t>ｶﾜｼﾏ ｺｳｽｹ</t>
  </si>
  <si>
    <t>KAWASHIMA</t>
  </si>
  <si>
    <t>山本　侑生</t>
  </si>
  <si>
    <t>ﾔﾏﾓﾄ ﾕｳｾｲ</t>
  </si>
  <si>
    <t>大森　颯馬</t>
  </si>
  <si>
    <t>ｵｵﾓﾘ ｿｳﾏ</t>
  </si>
  <si>
    <t>石川　直樹</t>
  </si>
  <si>
    <t>ｲｼｶﾜ ﾅｵｷ</t>
  </si>
  <si>
    <t>津中　康希</t>
  </si>
  <si>
    <t>ﾂﾅｶ ｺｳｷ</t>
  </si>
  <si>
    <t>TSUNAKA</t>
  </si>
  <si>
    <t>喜羽　智史</t>
  </si>
  <si>
    <t>ｷﾊﾞ ﾄﾓｼ</t>
  </si>
  <si>
    <t>KIBA</t>
  </si>
  <si>
    <t>長濱　颯矢斗</t>
  </si>
  <si>
    <t>ﾅｶﾞﾊﾏ ﾊﾔﾄ</t>
  </si>
  <si>
    <t>NAGAHAMA</t>
  </si>
  <si>
    <t>柴　吹</t>
  </si>
  <si>
    <t>ｼﾊﾞ ｲﾌﾞｷ</t>
  </si>
  <si>
    <t>水田　湧士</t>
  </si>
  <si>
    <t>ﾐｽﾞﾀ ﾕｳｼ</t>
  </si>
  <si>
    <t>山本　凜</t>
  </si>
  <si>
    <t>ﾔﾏﾓﾄ ﾘﾝ</t>
  </si>
  <si>
    <t>福本　温基</t>
  </si>
  <si>
    <t>ﾌｸﾓﾄ ﾊﾙｷ</t>
  </si>
  <si>
    <t>木村　聡一郎</t>
  </si>
  <si>
    <t>ｷﾑﾗ ｿｳｲﾁﾛｳ</t>
  </si>
  <si>
    <t>川上　諒太</t>
  </si>
  <si>
    <t>ｶﾜｶﾐ ﾘｮｳﾀ</t>
  </si>
  <si>
    <t>玉越　奏太</t>
  </si>
  <si>
    <t>ﾀﾏｺﾞｼ ｿｳﾀ</t>
  </si>
  <si>
    <t>TAMAGOSHI</t>
  </si>
  <si>
    <t>仁科　遼大</t>
  </si>
  <si>
    <t>ﾆｼﾅ ﾘｮｳﾀ</t>
  </si>
  <si>
    <t>NISHINA</t>
  </si>
  <si>
    <t>伊藤　太郎</t>
  </si>
  <si>
    <t>ｲﾄｳ ﾀﾛｳ</t>
  </si>
  <si>
    <t>堀内　健孜</t>
  </si>
  <si>
    <t>ﾎﾘｳﾁ ﾀﾂｼ</t>
  </si>
  <si>
    <t>Tatsushi</t>
  </si>
  <si>
    <t>IWANAGA</t>
  </si>
  <si>
    <t>Mizuho</t>
  </si>
  <si>
    <t>東　光流</t>
  </si>
  <si>
    <t>ｱｽﾞﾏ ﾋｶﾙ</t>
  </si>
  <si>
    <t>石橋　優介</t>
  </si>
  <si>
    <t>ｲｼﾊﾞｼ ﾕｳｽｹ</t>
  </si>
  <si>
    <t>ISHIBASHI</t>
  </si>
  <si>
    <t>八木　善大</t>
  </si>
  <si>
    <t>ﾔｷﾞ ﾖｼﾋﾛ</t>
  </si>
  <si>
    <t>猪狩　宏太</t>
  </si>
  <si>
    <t>ｲｶﾞﾘ ｺｳﾀ</t>
  </si>
  <si>
    <t>IGARI</t>
  </si>
  <si>
    <t>阿部　拓斗</t>
  </si>
  <si>
    <t>ｱﾍﾞ ﾀｸﾄ</t>
  </si>
  <si>
    <t>中山　純</t>
  </si>
  <si>
    <t>ﾅｶﾔﾏ ｼﾞｭﾝ</t>
  </si>
  <si>
    <t>南地　祐希</t>
  </si>
  <si>
    <t>ﾐﾅﾐﾁﾞ ﾕｳｷ</t>
  </si>
  <si>
    <t>MINAMIJI</t>
  </si>
  <si>
    <t>露谷　悠</t>
  </si>
  <si>
    <t>ﾂﾕﾀﾆ ﾕｳ</t>
  </si>
  <si>
    <t>TSUYUTANI</t>
  </si>
  <si>
    <t>白石　直樹</t>
  </si>
  <si>
    <t>ｼﾗｲｼ ﾅｵｷ</t>
  </si>
  <si>
    <t>寺井　博冬</t>
  </si>
  <si>
    <t>ﾃﾗｲ ﾊｸﾄ</t>
  </si>
  <si>
    <t>千葉　敬純</t>
  </si>
  <si>
    <t>ﾁﾊﾞ ﾀｶｽﾐ</t>
  </si>
  <si>
    <t>CHIBA</t>
  </si>
  <si>
    <t>Takasumi</t>
  </si>
  <si>
    <t>杉本　麗也</t>
  </si>
  <si>
    <t>ｽｷﾞﾓﾄ ﾚｲﾔ</t>
  </si>
  <si>
    <t>辻本　健太郎</t>
  </si>
  <si>
    <t>ﾂｼﾞﾓﾄ ｹﾝﾀﾛｳ</t>
  </si>
  <si>
    <t>坂口　誠治</t>
  </si>
  <si>
    <t>ｻｶｸﾞﾁ ｾｲｼﾞ</t>
  </si>
  <si>
    <t>Seiji</t>
  </si>
  <si>
    <t>増田　伊吹</t>
  </si>
  <si>
    <t>ﾏｽﾀﾞ ｲﾌﾞｷ</t>
  </si>
  <si>
    <t>浜口　峻一</t>
  </si>
  <si>
    <t>ﾊﾏｸﾞﾁ ｼｭﾝｲﾁ</t>
  </si>
  <si>
    <t>杉林　直人</t>
  </si>
  <si>
    <t>ｽｷﾞﾊﾞﾔｼ ﾅｵﾄ</t>
  </si>
  <si>
    <t>岩嶋　一輝</t>
  </si>
  <si>
    <t>ｲﾜｼﾏ ｶｽﾞｷ</t>
  </si>
  <si>
    <t>IWASHIMA</t>
  </si>
  <si>
    <t>比護　智與</t>
  </si>
  <si>
    <t>ﾋｺﾞ ﾄﾓﾖ</t>
  </si>
  <si>
    <t>HIGO</t>
  </si>
  <si>
    <t>Tomoyo</t>
  </si>
  <si>
    <t>髙木　洸希</t>
  </si>
  <si>
    <t>ﾀｶｷﾞ ｺｳｷ</t>
  </si>
  <si>
    <t>吉村　成央</t>
  </si>
  <si>
    <t>ﾖｼﾑﾗ ｾｲｵｳ</t>
  </si>
  <si>
    <t>Seio</t>
  </si>
  <si>
    <t>隅垣　宏太</t>
  </si>
  <si>
    <t>ｽﾐｶﾞｷ ｺｳﾀ</t>
  </si>
  <si>
    <t>SUMIGAKI</t>
  </si>
  <si>
    <t>倉内　翔平</t>
  </si>
  <si>
    <t>ｸﾗｳﾁ ｼｮｳﾍｲ</t>
  </si>
  <si>
    <t>KURAUCHI</t>
  </si>
  <si>
    <t>安達　琉魁</t>
  </si>
  <si>
    <t>ｱﾀﾞﾁ ﾘｭｳｶﾞ</t>
  </si>
  <si>
    <t>Ryuga</t>
  </si>
  <si>
    <t>山本　瑛大</t>
  </si>
  <si>
    <t>ﾔﾏﾓﾄ ｱｷﾋﾛ</t>
  </si>
  <si>
    <t>奥村　颯太</t>
  </si>
  <si>
    <t>ｵｸﾑﾗ ｿｳﾀ</t>
  </si>
  <si>
    <t>東　虹希</t>
  </si>
  <si>
    <t>ﾋｶﾞｼ ｺｳｷ</t>
  </si>
  <si>
    <t>和島　優羽</t>
  </si>
  <si>
    <t>ﾜｼﾞﾏ ﾕｳﾊ</t>
  </si>
  <si>
    <t>00123806121*</t>
  </si>
  <si>
    <t>WAJIMA</t>
  </si>
  <si>
    <t>髙谷　望巳</t>
  </si>
  <si>
    <t>ﾀｶﾀﾆ ﾉｿﾞﾐ</t>
  </si>
  <si>
    <t>寅丸　颯太</t>
  </si>
  <si>
    <t>ﾄﾗﾏﾙ ｿｳﾀ</t>
  </si>
  <si>
    <t>00115365728*</t>
  </si>
  <si>
    <t>TORAMARU</t>
  </si>
  <si>
    <t>吉留　利樹</t>
  </si>
  <si>
    <t>ﾖｼﾄﾞﾒ ﾄｼｷ</t>
  </si>
  <si>
    <t>00110899937*</t>
  </si>
  <si>
    <t>YOSHIDOME</t>
  </si>
  <si>
    <t>生田　賢祐</t>
  </si>
  <si>
    <t>ｲｸﾀ ｹﾝｽｹ</t>
  </si>
  <si>
    <t>冨田　陽誠</t>
  </si>
  <si>
    <t>ﾄﾐﾀ ﾖｳｾｲ</t>
  </si>
  <si>
    <t>櫛間　涼世</t>
  </si>
  <si>
    <t>ｸｼﾏ ﾘｮｳｾｲ</t>
  </si>
  <si>
    <t>KUSHIMA</t>
  </si>
  <si>
    <t>山本　一満</t>
  </si>
  <si>
    <t>ﾔﾏﾓﾄ ｶｽﾞﾏ</t>
  </si>
  <si>
    <t>番　ひろ希</t>
  </si>
  <si>
    <t>ﾊﾞﾝ ﾋﾛｷ</t>
  </si>
  <si>
    <t>山﨑　恵澄</t>
  </si>
  <si>
    <t>ﾔﾏｻﾞｷ ｹｲﾄ</t>
  </si>
  <si>
    <t>古田　優輝</t>
  </si>
  <si>
    <t>ﾌﾙﾀ ﾕｳｷ</t>
  </si>
  <si>
    <t>南部　悠陽</t>
  </si>
  <si>
    <t>ﾅﾝﾌﾞ ﾕｳﾋ</t>
  </si>
  <si>
    <t>北　駿介</t>
  </si>
  <si>
    <t>ｷﾀ ｼｭﾝｽｹ</t>
  </si>
  <si>
    <t>北島　正裕</t>
  </si>
  <si>
    <t>ｷﾀｼﾞﾏ ﾏｻﾋﾛ</t>
  </si>
  <si>
    <t>阿嘉　克浩</t>
  </si>
  <si>
    <t>ｱｶﾞ ｶﾂﾋﾛ</t>
  </si>
  <si>
    <t>田中　琉喜</t>
  </si>
  <si>
    <t>ﾀﾅｶ ﾘｭｳｷ</t>
  </si>
  <si>
    <t>太田　遙人</t>
  </si>
  <si>
    <t>ｵｵﾀ ﾊﾙﾄ</t>
  </si>
  <si>
    <t>小林　純也</t>
  </si>
  <si>
    <t>ｺﾊﾞﾔｼ ｼﾞｭﾝﾔ</t>
  </si>
  <si>
    <t>井上　紘希</t>
  </si>
  <si>
    <t>ｲﾉｳｴ ｺｳｷ</t>
  </si>
  <si>
    <t>小原　拓真</t>
  </si>
  <si>
    <t>ｺﾊﾗ ﾀｸﾏ</t>
  </si>
  <si>
    <t>田守　雅治</t>
  </si>
  <si>
    <t>ﾀﾓﾘ ﾏｻﾊﾙ</t>
  </si>
  <si>
    <t>TAMORI</t>
  </si>
  <si>
    <t>岡花　洸輝</t>
  </si>
  <si>
    <t>ｵｶﾊﾅ ｺｳｷ</t>
  </si>
  <si>
    <t>OKAHANA</t>
  </si>
  <si>
    <t>カーン　勇斗</t>
  </si>
  <si>
    <t>ｶｰﾝ ﾊﾔﾄ</t>
  </si>
  <si>
    <t>KHAN</t>
  </si>
  <si>
    <t>杉浦　智希</t>
  </si>
  <si>
    <t>ｽｷﾞｳﾗ ﾄﾓｷ</t>
  </si>
  <si>
    <t>高松　大樹</t>
  </si>
  <si>
    <t>ﾀｶﾏﾂ ﾀﾞｲｷ</t>
  </si>
  <si>
    <t>檀野　友希</t>
  </si>
  <si>
    <t>ﾀﾞﾝﾉ ﾄﾓｷ</t>
  </si>
  <si>
    <t>DANNO</t>
  </si>
  <si>
    <t>廣瀬　創大</t>
  </si>
  <si>
    <t>ﾋﾛｾ ｿｳﾀ</t>
  </si>
  <si>
    <t>正井　遥希</t>
  </si>
  <si>
    <t>ﾏｻｲ ﾊﾙｷ</t>
  </si>
  <si>
    <t>MASAI</t>
  </si>
  <si>
    <t>桜　崚輔</t>
  </si>
  <si>
    <t>ｻｸﾗ ﾘｮｳｽｹ</t>
  </si>
  <si>
    <t>SAKURA</t>
  </si>
  <si>
    <t>土葛　晃久</t>
  </si>
  <si>
    <t>ﾄｸｽﾞ ｱｷﾋｻ</t>
  </si>
  <si>
    <t>TOKUZU</t>
  </si>
  <si>
    <t>Akihisa</t>
  </si>
  <si>
    <t>巻埜　壱朗</t>
  </si>
  <si>
    <t>ﾏｷﾉ ｲﾁﾛｳ</t>
  </si>
  <si>
    <t>吉田　悠真</t>
  </si>
  <si>
    <t>澤田　匡孝</t>
  </si>
  <si>
    <t>ｻﾜﾀﾞ ﾏｻﾀｶ</t>
  </si>
  <si>
    <t>久保田　凌平</t>
  </si>
  <si>
    <t>ｸﾎﾞﾀ ﾘｮｳﾍｲ</t>
  </si>
  <si>
    <t>細川　亮</t>
  </si>
  <si>
    <t>ﾎｿｶﾜ ﾘｮｳ</t>
  </si>
  <si>
    <t>山口　旺雅</t>
  </si>
  <si>
    <t>ﾔﾏｸﾞﾁ ｵｳｶﾞ</t>
  </si>
  <si>
    <t>Oga</t>
  </si>
  <si>
    <t>井手　蒼人</t>
  </si>
  <si>
    <t>ｲﾃﾞ ｱｵﾄ</t>
  </si>
  <si>
    <t>藤原　凛太朗</t>
  </si>
  <si>
    <t>ﾌｼﾞﾜﾗ ﾘﾝﾀﾛｳ</t>
  </si>
  <si>
    <t>山本　寛大</t>
  </si>
  <si>
    <t>ﾔﾏﾓﾄ ｶﾝﾀ</t>
  </si>
  <si>
    <t>岸本　晃樹</t>
  </si>
  <si>
    <t>ｷｼﾓﾄ ｺｳｷ</t>
  </si>
  <si>
    <t>竹内　漣</t>
  </si>
  <si>
    <t>中務　新太</t>
  </si>
  <si>
    <t>ﾅｶﾂｶｻ ｱﾗﾀ</t>
  </si>
  <si>
    <t>NAKATSUKASA</t>
  </si>
  <si>
    <t>大越　温真</t>
  </si>
  <si>
    <t>ｵｵｺｼ ﾊﾙﾏ</t>
  </si>
  <si>
    <t>OKOSHI</t>
  </si>
  <si>
    <t>Haruma</t>
  </si>
  <si>
    <t>渡邉　壮大</t>
  </si>
  <si>
    <t>ﾜﾀﾅﾍﾞ ｿｳﾀ</t>
  </si>
  <si>
    <t>井田　想</t>
  </si>
  <si>
    <t>ｲﾀﾞ ｺｺﾛ</t>
  </si>
  <si>
    <t>小穴　陽哉</t>
  </si>
  <si>
    <t>ｵｱﾅ ﾊﾙﾔ</t>
  </si>
  <si>
    <t>OANA</t>
  </si>
  <si>
    <t>川路　竜平</t>
  </si>
  <si>
    <t>ｶﾜｼﾞ ﾘｭｳﾍｲ</t>
  </si>
  <si>
    <t>KAWAJI</t>
  </si>
  <si>
    <t>安木　康太</t>
  </si>
  <si>
    <t>ﾔｽｷ ｺｳﾀ</t>
  </si>
  <si>
    <t>YASUKI</t>
  </si>
  <si>
    <t>髙橋　侑聖</t>
  </si>
  <si>
    <t>ﾀｶﾊｼ ﾕｳﾏ</t>
  </si>
  <si>
    <t>仲谷　颯真</t>
  </si>
  <si>
    <t>ﾅｶﾀﾆ ｿｳﾏ</t>
  </si>
  <si>
    <t>金近　東悟</t>
  </si>
  <si>
    <t>ｶﾈﾁｶ ﾄｳｺﾞ</t>
  </si>
  <si>
    <t>KANECHIKA</t>
  </si>
  <si>
    <t>Togo</t>
  </si>
  <si>
    <t>畑中　常似</t>
  </si>
  <si>
    <t>ﾊﾀﾅｶ ｼﾞｮｳｼﾞ</t>
  </si>
  <si>
    <t>Joji</t>
  </si>
  <si>
    <t>柴田　怜人</t>
  </si>
  <si>
    <t>ｼﾊﾞﾀ ﾚｲﾄ</t>
  </si>
  <si>
    <t>Reito</t>
  </si>
  <si>
    <t>齋藤　幹斗</t>
  </si>
  <si>
    <t>ｻｲﾄｳ ﾐｷﾄ</t>
  </si>
  <si>
    <t>秋山　柊二</t>
  </si>
  <si>
    <t>ｱｷﾔﾏ ｼｭｳｼﾞ</t>
  </si>
  <si>
    <t>田中　裕人</t>
  </si>
  <si>
    <t>ﾀﾅｶ ﾕｳﾄ</t>
  </si>
  <si>
    <t>高屋　天海</t>
  </si>
  <si>
    <t>ﾀｶﾔ ﾃﾝｶ</t>
  </si>
  <si>
    <t>TAKAYA</t>
  </si>
  <si>
    <t>Tenka</t>
  </si>
  <si>
    <t>鈴木　陽太</t>
  </si>
  <si>
    <t>ｽｽﾞｷ ﾋﾅﾀ</t>
  </si>
  <si>
    <t>浦﨑　倖碧</t>
  </si>
  <si>
    <t>ｳﾗｻｷ ｺｳﾍｷ</t>
  </si>
  <si>
    <t>URASAKI</t>
  </si>
  <si>
    <t>Koheki</t>
  </si>
  <si>
    <t>落合　駿介</t>
  </si>
  <si>
    <t>ｵﾁｱｲ ｼｭﾝｽｹ</t>
  </si>
  <si>
    <t>東　誠樹</t>
  </si>
  <si>
    <t>ﾋｶﾞｼ ﾅﾙｷ</t>
  </si>
  <si>
    <t>小西　篤史</t>
  </si>
  <si>
    <t>ｺﾆｼ ｱﾂｼ</t>
  </si>
  <si>
    <t>鈴江　優人</t>
  </si>
  <si>
    <t>ｽｽﾞｴ ﾕｳﾄ</t>
  </si>
  <si>
    <t>SUZUE</t>
  </si>
  <si>
    <t>今在家　直暉</t>
  </si>
  <si>
    <t>ｲﾏｻﾞｲｹ ﾅｵｷ</t>
  </si>
  <si>
    <t>IMAZAIKE</t>
  </si>
  <si>
    <t>織田　誠也</t>
  </si>
  <si>
    <t>ｵﾀﾞ ｾｲﾔ</t>
  </si>
  <si>
    <t>岩本　嵩己</t>
  </si>
  <si>
    <t>ｲﾜﾓﾄ ｺｳｷ</t>
  </si>
  <si>
    <t>五十嵐　滉太</t>
  </si>
  <si>
    <t>ｲｶﾞﾗｼ ｺｳﾀ</t>
  </si>
  <si>
    <t>IGARASHI</t>
  </si>
  <si>
    <t>下田　汰知</t>
  </si>
  <si>
    <t>ｼﾓﾀﾞ ﾀｲﾁ</t>
  </si>
  <si>
    <t>00200080463*</t>
  </si>
  <si>
    <t>橋本　琉靖</t>
  </si>
  <si>
    <t>ﾊｼﾓﾄ ﾘｭｳｾｲ</t>
  </si>
  <si>
    <t>00151754932*</t>
  </si>
  <si>
    <t>名田　智貴</t>
  </si>
  <si>
    <t>ﾅﾀﾞ ﾄﾓｷ</t>
  </si>
  <si>
    <t>00115524119*</t>
  </si>
  <si>
    <t>NADA</t>
  </si>
  <si>
    <t>村松　奏汰</t>
  </si>
  <si>
    <t>ﾑﾗﾏﾂ ｶﾅﾀ</t>
  </si>
  <si>
    <t>00114787836*</t>
  </si>
  <si>
    <t>泉谷　勇佑</t>
  </si>
  <si>
    <t>ｲｽﾞﾐﾀﾆ ﾕｳｽｹ</t>
  </si>
  <si>
    <t>IZUMITANI</t>
  </si>
  <si>
    <t>岡本　陸音</t>
  </si>
  <si>
    <t>ｵｶﾓﾄ ﾘｸﾄ</t>
  </si>
  <si>
    <t>西園　悠人</t>
  </si>
  <si>
    <t>ﾆｼｿﾞﾉ ﾕｳﾄ</t>
  </si>
  <si>
    <t>NISHIZONO</t>
  </si>
  <si>
    <t>渡邊　慧亮</t>
  </si>
  <si>
    <t>ﾜﾀﾅﾍﾞ ｹｲｽｹ</t>
  </si>
  <si>
    <t>山﨑　陽仁</t>
  </si>
  <si>
    <t>山和　大希</t>
  </si>
  <si>
    <t>ﾔﾏﾜ ﾀﾞｲｷ</t>
  </si>
  <si>
    <t>YAMAWA</t>
  </si>
  <si>
    <t>髙田　陽人</t>
  </si>
  <si>
    <t>ﾀｶﾀﾞ ﾊﾙﾄ</t>
  </si>
  <si>
    <t>細川　裕明</t>
  </si>
  <si>
    <t>ﾎｿｶﾜ ﾋﾛｱｷ</t>
  </si>
  <si>
    <t>鎌田　理郎</t>
  </si>
  <si>
    <t>ｶﾏﾀﾞ ﾐﾁﾛｳ</t>
  </si>
  <si>
    <t>Michiro</t>
  </si>
  <si>
    <t>原田　大輝</t>
  </si>
  <si>
    <t>ﾊﾗﾀﾞ ﾀｲｷ</t>
  </si>
  <si>
    <t>木下　秀平</t>
  </si>
  <si>
    <t>ｷﾉｼﾀ ｼｭｳﾍｲ</t>
  </si>
  <si>
    <t>佐藤　秀磨</t>
  </si>
  <si>
    <t>ｻﾄｳ ｼｭｳﾏ</t>
  </si>
  <si>
    <t>新井　和彬</t>
  </si>
  <si>
    <t>ｱﾗｲ ｶｽﾞｱｷ</t>
  </si>
  <si>
    <t>吉田　達哉</t>
  </si>
  <si>
    <t>ﾖｼﾀﾞ ﾀﾂﾔ</t>
  </si>
  <si>
    <t>松谷　颯汰</t>
  </si>
  <si>
    <t>ﾏﾂﾀﾆ ｿｳﾀ</t>
  </si>
  <si>
    <t>MATSUTANI</t>
  </si>
  <si>
    <t>能津　昴輔</t>
  </si>
  <si>
    <t>ﾉｳﾂﾞ ｺｳｽｹ</t>
  </si>
  <si>
    <t>NOZU</t>
  </si>
  <si>
    <t>水井　康輝</t>
  </si>
  <si>
    <t>ﾐｽﾞｲ ｺｳｷ</t>
  </si>
  <si>
    <t>MIZUI</t>
  </si>
  <si>
    <t>山下　遥司</t>
  </si>
  <si>
    <t>ﾔﾏｼﾀ ﾊﾙｼﾞ</t>
  </si>
  <si>
    <t>Haruji</t>
  </si>
  <si>
    <t>豊田　琉斗</t>
  </si>
  <si>
    <t>ﾄﾖﾀﾞ ﾘｭｳﾄ</t>
  </si>
  <si>
    <t>ﾏﾂﾀﾞ ｺｳﾀ</t>
  </si>
  <si>
    <t>岩井　歩夢</t>
  </si>
  <si>
    <t>ｲﾜｲ ｱﾕﾑ</t>
  </si>
  <si>
    <t>松下　惺真</t>
  </si>
  <si>
    <t>ﾏﾂｼﾀ ｿｳﾏ</t>
  </si>
  <si>
    <t>長谷川　椋大</t>
  </si>
  <si>
    <t>ﾊｾｶﾞﾜ ﾘｮｳﾀ</t>
  </si>
  <si>
    <t>木村　快</t>
  </si>
  <si>
    <t>村山　心太</t>
  </si>
  <si>
    <t>ﾑﾗﾔﾏ ｼﾝﾀ</t>
  </si>
  <si>
    <t>Shinta</t>
  </si>
  <si>
    <t>ｲｹｶﾞﾐ ﾀｹｼ</t>
  </si>
  <si>
    <t>木下　智弘</t>
  </si>
  <si>
    <t>ｷﾉｼﾀ ﾄﾓﾋﾛ</t>
  </si>
  <si>
    <t>上田　龍英</t>
  </si>
  <si>
    <t>ｳｴﾀﾞ ﾘｭｳｴｲ</t>
  </si>
  <si>
    <t>市瀬　俊介</t>
  </si>
  <si>
    <t>ｲﾁﾉｾ ｼｭﾝｽｹ</t>
  </si>
  <si>
    <t>ICHINOSE</t>
  </si>
  <si>
    <t>岡﨑　陸</t>
  </si>
  <si>
    <t>ｵｶｻﾞｷ ﾘｸ</t>
  </si>
  <si>
    <t>手鹿　宏輝</t>
  </si>
  <si>
    <t>ﾃｶﾞ ﾋﾛｷ</t>
  </si>
  <si>
    <t>TEGA</t>
  </si>
  <si>
    <t>梅本　直明</t>
  </si>
  <si>
    <t>ｳﾒﾓﾄ ﾅｵｱｷ</t>
  </si>
  <si>
    <t>Naoaki</t>
  </si>
  <si>
    <t>伊藤　巧朗</t>
  </si>
  <si>
    <t>ｲﾄｳ ﾀｸﾛｳ</t>
  </si>
  <si>
    <t>渋谷　唯斗</t>
  </si>
  <si>
    <t>ｼﾌﾞﾔ ﾕｲﾄ</t>
  </si>
  <si>
    <t>湯本　希</t>
  </si>
  <si>
    <t>ﾕﾓﾄ ﾕｳｷ</t>
  </si>
  <si>
    <t>奥山　奏佑</t>
  </si>
  <si>
    <t>ｵｸﾔﾏ ｶﾅｳ</t>
  </si>
  <si>
    <t>OKUYAMA</t>
  </si>
  <si>
    <t>Kanau</t>
  </si>
  <si>
    <t>前川　直誉</t>
  </si>
  <si>
    <t>ﾏｴｶﾞﾜ ﾅｵﾀｶ</t>
  </si>
  <si>
    <t>Naotaka</t>
  </si>
  <si>
    <t>中島　凜星</t>
  </si>
  <si>
    <t>ﾅｶｼﾞﾏ ﾘﾝｾｲ</t>
  </si>
  <si>
    <t>Rinsei</t>
  </si>
  <si>
    <t>赤尾　優平</t>
  </si>
  <si>
    <t>ｱｶｵ ﾕｳﾍｲ</t>
  </si>
  <si>
    <t>村上　諒弥</t>
  </si>
  <si>
    <t>ﾑﾗｶﾐ ﾘｮｳﾔ</t>
  </si>
  <si>
    <t>中垣内　稜央</t>
  </si>
  <si>
    <t>ﾅｶｶﾞｲﾄ ﾘｮｳ</t>
  </si>
  <si>
    <t>NAKAGAITO</t>
  </si>
  <si>
    <t>田畑　慧太</t>
  </si>
  <si>
    <t>ﾀﾊﾞﾀ ｹｲﾀ</t>
  </si>
  <si>
    <t>青木　陽良</t>
  </si>
  <si>
    <t>ｱｵｷ ﾀｶﾗ</t>
  </si>
  <si>
    <t>Takara</t>
  </si>
  <si>
    <t>相原　海斗</t>
  </si>
  <si>
    <t>ｱｲﾊﾞﾗ ｶｲﾄ</t>
  </si>
  <si>
    <t>AIBARA</t>
  </si>
  <si>
    <t>中村　公紀</t>
  </si>
  <si>
    <t>山口　悟</t>
  </si>
  <si>
    <t>ﾔﾏｸﾞﾁ ｻﾄﾙ</t>
  </si>
  <si>
    <t>藤川　大地</t>
  </si>
  <si>
    <t>ﾌｼﾞｶﾜ ﾀﾞｲﾁ</t>
  </si>
  <si>
    <t>野上　煌輝</t>
  </si>
  <si>
    <t>ﾉｶﾞﾐ ｺｳｷ</t>
  </si>
  <si>
    <t>内藤　想</t>
  </si>
  <si>
    <t>ﾅｲﾄｳ ｿﾗ</t>
  </si>
  <si>
    <t>松田　侑士</t>
  </si>
  <si>
    <t>ﾏﾂﾀﾞ ﾕｳﾄ</t>
  </si>
  <si>
    <t>八尾　藍麻</t>
  </si>
  <si>
    <t>ﾔｵ ﾗﾝﾏ</t>
  </si>
  <si>
    <t>Ramma</t>
  </si>
  <si>
    <t>永野　嶺</t>
  </si>
  <si>
    <t>ﾅｶﾞﾉ ﾚｲ</t>
  </si>
  <si>
    <t>内田　大貴</t>
  </si>
  <si>
    <t>ｳﾁﾀﾞ ﾀﾞｲｷ</t>
  </si>
  <si>
    <t>松浦　楓</t>
  </si>
  <si>
    <t>ﾏﾂｳﾗ ｶｴﾃﾞ</t>
  </si>
  <si>
    <t>八木　皓星</t>
  </si>
  <si>
    <t>ﾔｷﾞ ｺｳｾｲ</t>
  </si>
  <si>
    <t>林　宏太郎</t>
  </si>
  <si>
    <t>ﾊﾔｼ ｺｳﾀﾛｳ</t>
  </si>
  <si>
    <t>大西　智貴</t>
  </si>
  <si>
    <t>ｵｵﾆｼ ﾄﾓｷ</t>
  </si>
  <si>
    <t>佐向　丘</t>
  </si>
  <si>
    <t>ｻｺｳ ｷｭｳ</t>
  </si>
  <si>
    <t>SAKO</t>
  </si>
  <si>
    <t>柴折　心汰</t>
  </si>
  <si>
    <t>ｼﾊﾞｵﾘ ｼﾝﾀ</t>
  </si>
  <si>
    <t>SHIBAORI</t>
  </si>
  <si>
    <t>川﨑　健太郎</t>
  </si>
  <si>
    <t>ｶﾜｻｷ ｹﾝﾀﾛｳ</t>
  </si>
  <si>
    <t>木下　賀貴</t>
  </si>
  <si>
    <t>ｷﾉｼﾀ ﾖｼｷ</t>
  </si>
  <si>
    <t>東條　純平</t>
  </si>
  <si>
    <t>ﾄｳｼﾞｮｳ ｼﾞｭﾝﾍﾟｲ</t>
  </si>
  <si>
    <t>TOJO</t>
  </si>
  <si>
    <t>川端　善</t>
  </si>
  <si>
    <t>ｶﾜﾊﾞﾀ ｾﾞﾝ</t>
  </si>
  <si>
    <t>伊部　龍之介</t>
  </si>
  <si>
    <t>ｲﾍﾞ ﾘｭｳﾉｽｹ</t>
  </si>
  <si>
    <t>00200107266*</t>
  </si>
  <si>
    <t>岩城　光伸</t>
  </si>
  <si>
    <t>ｲﾜｷ ﾃﾙﾉﾌﾞ</t>
  </si>
  <si>
    <t>00200107271*</t>
  </si>
  <si>
    <t>Terunobu</t>
  </si>
  <si>
    <t>野々村　駿彰</t>
  </si>
  <si>
    <t>ﾉﾉﾑﾗ ﾄｼｱｷ</t>
  </si>
  <si>
    <t>NONOMURA</t>
  </si>
  <si>
    <t>澤田　勝英</t>
  </si>
  <si>
    <t>ｻﾜﾀﾞ ｼｮｳｴｲ</t>
  </si>
  <si>
    <t>末安　亜友人</t>
  </si>
  <si>
    <t>ｽｴﾔｽ ｱﾕﾄ</t>
  </si>
  <si>
    <t>SUEYASU</t>
  </si>
  <si>
    <t>松夲　大幸</t>
  </si>
  <si>
    <t>ﾏﾂﾓﾄ ﾋﾛﾕｷ</t>
  </si>
  <si>
    <t>Hiroyuki</t>
  </si>
  <si>
    <t>堀　友昭</t>
  </si>
  <si>
    <t>ﾎﾘ ﾄﾓｱｷ</t>
  </si>
  <si>
    <t>望月　快風丘</t>
  </si>
  <si>
    <t>ﾓﾁﾂﾞｷ ｺｳｷ</t>
  </si>
  <si>
    <t>米谷　誠太郎</t>
  </si>
  <si>
    <t>ﾖﾈﾀﾆ ｾｲﾀﾛｳ</t>
  </si>
  <si>
    <t>YONETANI</t>
  </si>
  <si>
    <t>寺下　世成</t>
  </si>
  <si>
    <t>ﾃﾗｼﾀ ｾﾅ</t>
  </si>
  <si>
    <t>叶井　暖人</t>
  </si>
  <si>
    <t>ｶﾉｲ ﾊﾙﾄ</t>
  </si>
  <si>
    <t>KANOI</t>
  </si>
  <si>
    <t>大淵　裕翔</t>
  </si>
  <si>
    <t>ｵｵﾌﾁ ﾋﾛﾄ</t>
  </si>
  <si>
    <t>田渕　翔大</t>
  </si>
  <si>
    <t>ﾀﾌﾞﾁ ｼｮｳﾀ</t>
  </si>
  <si>
    <t>野田　夏矢</t>
  </si>
  <si>
    <t>ﾉﾀﾞ ﾅﾂﾔ</t>
  </si>
  <si>
    <t>Natsuya</t>
  </si>
  <si>
    <t>元屋　拓巳</t>
  </si>
  <si>
    <t>ﾓﾄﾔ ﾀｸﾐ</t>
  </si>
  <si>
    <t>MOTOYA</t>
  </si>
  <si>
    <t>松井　健輔</t>
  </si>
  <si>
    <t>ﾏﾂｲ ｹﾝｽｹ</t>
  </si>
  <si>
    <t>片山　朔</t>
  </si>
  <si>
    <t>ｶﾀﾔﾏ ｻｸ</t>
  </si>
  <si>
    <t>Saku</t>
  </si>
  <si>
    <t>吉村　青空</t>
  </si>
  <si>
    <t>ﾖｼﾑﾗ ｿﾗ</t>
  </si>
  <si>
    <t>高橋　伶旺</t>
  </si>
  <si>
    <t>ﾀｶﾊｼ ﾚｵ</t>
  </si>
  <si>
    <t>藤田　大二朗</t>
  </si>
  <si>
    <t>ﾌｼﾞﾀ ﾀﾞｲｼﾞﾛｳ</t>
  </si>
  <si>
    <t>平井　良典</t>
  </si>
  <si>
    <t>ﾋﾗｲ ﾘｮｳｽｹ</t>
  </si>
  <si>
    <t>鈴木　駿太郎</t>
  </si>
  <si>
    <t>ｽｽﾞｷ ｼｭﾝﾀﾛｳ</t>
  </si>
  <si>
    <t>森永　康介</t>
  </si>
  <si>
    <t>ﾓﾘﾅｶﾞ ｺｳｽｹ</t>
  </si>
  <si>
    <t>木下　晴翔</t>
  </si>
  <si>
    <t>ｷﾉｼﾀ ﾊﾙﾄ</t>
  </si>
  <si>
    <t>池渕　天翔</t>
  </si>
  <si>
    <t>ｲｹﾌﾞﾁ ﾂﾊﾞｻ</t>
  </si>
  <si>
    <t>IKEBUCHI</t>
  </si>
  <si>
    <t>山下　洸</t>
  </si>
  <si>
    <t>ﾔﾏｼﾀ ｺｳ</t>
  </si>
  <si>
    <t>杉本　皇輝</t>
  </si>
  <si>
    <t>ｽｷﾞﾓﾄ ｺｳｷ</t>
  </si>
  <si>
    <t>古閑　寛大</t>
  </si>
  <si>
    <t>ｺｶﾞ ｶﾝﾀ</t>
  </si>
  <si>
    <t>西村　典晃</t>
  </si>
  <si>
    <t>ﾆｼﾑﾗ ﾉﾘｱｷ</t>
  </si>
  <si>
    <t>山本　幹太</t>
  </si>
  <si>
    <t>中尾　帆孝</t>
  </si>
  <si>
    <t>ﾅｶｵ ﾎﾀﾞｶ</t>
  </si>
  <si>
    <t>Hodaka</t>
  </si>
  <si>
    <t>多井　翔</t>
  </si>
  <si>
    <t>ﾀｲ ｼｮｳ</t>
  </si>
  <si>
    <t>山下　堅大</t>
  </si>
  <si>
    <t>ﾔﾏｼﾀ ｹﾝﾄ</t>
  </si>
  <si>
    <t>中川　祐矢</t>
  </si>
  <si>
    <t>ﾅｶｶﾞﾜ ﾕｳﾔ</t>
  </si>
  <si>
    <t>岩戸　康平</t>
  </si>
  <si>
    <t>ｲﾜﾄ ｺｳﾍｲ</t>
  </si>
  <si>
    <t>IWATO</t>
  </si>
  <si>
    <t>毛利　拓真</t>
  </si>
  <si>
    <t>ﾓｳﾘ ﾀｸﾏ</t>
  </si>
  <si>
    <t>照井　壱成</t>
  </si>
  <si>
    <t>ﾃﾙｲ ｲｯｾｲ</t>
  </si>
  <si>
    <t>TERUI</t>
  </si>
  <si>
    <t>菅原　翔太</t>
  </si>
  <si>
    <t>ｽｶﾞﾊﾗ ｼｮｳﾀ</t>
  </si>
  <si>
    <t>SUGAHARA</t>
  </si>
  <si>
    <t>中道　勇翔</t>
  </si>
  <si>
    <t>ﾅｶﾐﾁ ﾕｳﾄ</t>
  </si>
  <si>
    <t>NAKAMICHI</t>
  </si>
  <si>
    <t>松榮　諒</t>
  </si>
  <si>
    <t>ﾏﾂﾊﾞｴ ｻﾄﾙ</t>
  </si>
  <si>
    <t>MATSUBAE</t>
  </si>
  <si>
    <t>中田　晴斗</t>
  </si>
  <si>
    <t>ﾅｶﾀ ﾊﾙﾄ</t>
  </si>
  <si>
    <t>村上　陽太郎</t>
  </si>
  <si>
    <t>ﾑﾗｶﾐ ﾖｳﾀﾛｳ</t>
  </si>
  <si>
    <t>小池　一功</t>
  </si>
  <si>
    <t>ｺｲｹ ｶｽﾞﾅﾘ</t>
  </si>
  <si>
    <t>竹内　大輝</t>
  </si>
  <si>
    <t>ﾀｹｳﾁ ﾋﾛｷ</t>
  </si>
  <si>
    <t>川﨑　太翔</t>
  </si>
  <si>
    <t>ｶﾜｻｷ ﾀｲｼｮｳ</t>
  </si>
  <si>
    <t>Taisho</t>
  </si>
  <si>
    <t>平井　優透</t>
  </si>
  <si>
    <t>ﾋﾗｲ ﾕｳﾄ</t>
  </si>
  <si>
    <t>岩永　倫太郎</t>
  </si>
  <si>
    <t>ｲﾜﾅｶﾞ ﾘﾝﾀﾛｳ</t>
  </si>
  <si>
    <t>栗本　悠生</t>
  </si>
  <si>
    <t>江金　翔太</t>
  </si>
  <si>
    <t>ｴｶﾞﾈ ｼｮｳﾀ</t>
  </si>
  <si>
    <t>EGANE</t>
  </si>
  <si>
    <t>増田　良暉</t>
  </si>
  <si>
    <t>樋口　拓実</t>
  </si>
  <si>
    <t>ﾋｸﾞﾁ ﾀｸﾐ</t>
  </si>
  <si>
    <t>玉井　成樹</t>
  </si>
  <si>
    <t>ﾀﾏｲ ﾅﾙｷ</t>
  </si>
  <si>
    <t>東　健太郎</t>
  </si>
  <si>
    <t>ﾋｶﾞｼ ｹﾝﾀﾛｳ</t>
  </si>
  <si>
    <t>井上　裕貴</t>
  </si>
  <si>
    <t>ｲﾉｳｴ ﾕｳｷ</t>
  </si>
  <si>
    <t>小森　優輝</t>
  </si>
  <si>
    <t>ｺﾓﾘ ﾕｳｷ</t>
  </si>
  <si>
    <t>花尾　宏仁</t>
  </si>
  <si>
    <t>ﾊﾅｵ ﾋﾛﾏｻ</t>
  </si>
  <si>
    <t>HANAO</t>
  </si>
  <si>
    <t>Hiromasa</t>
  </si>
  <si>
    <t>大野　祐介</t>
  </si>
  <si>
    <t>ｵｵﾉ ﾕｳｽｹ</t>
  </si>
  <si>
    <t>岡本　幸樹</t>
  </si>
  <si>
    <t>小林　歩稜</t>
  </si>
  <si>
    <t>ｺﾊﾞﾔｼ ﾎﾀﾞｶ</t>
  </si>
  <si>
    <t>ﾖｼｶﾜ ｷﾘ</t>
  </si>
  <si>
    <t>Kiri</t>
  </si>
  <si>
    <t>坂口　遥斗</t>
  </si>
  <si>
    <t>ｻｶｸﾞﾁ ﾊﾙﾄ</t>
  </si>
  <si>
    <t>ｲﾉｳｴ ﾕｲﾄ</t>
  </si>
  <si>
    <t>ｻﾄｳ ｴｲｼﾞ</t>
  </si>
  <si>
    <t>Eiji</t>
  </si>
  <si>
    <t>ﾀｶﾀﾞ ｱﾂｼ</t>
  </si>
  <si>
    <t>中村　颯葉</t>
  </si>
  <si>
    <t>ﾅｶﾑﾗ ｿｳﾊ</t>
  </si>
  <si>
    <t>Soha</t>
  </si>
  <si>
    <t>吉屋　隆太</t>
  </si>
  <si>
    <t>ﾖｼﾔ ﾘｭｳﾀ</t>
  </si>
  <si>
    <t>YOSHIYA</t>
  </si>
  <si>
    <t>川村　拓也</t>
  </si>
  <si>
    <t>ｶﾜﾑﾗ ﾀｸﾔ</t>
  </si>
  <si>
    <t>日程</t>
    <rPh sb="0" eb="2">
      <t>ニッテイ</t>
    </rPh>
    <phoneticPr fontId="3"/>
  </si>
  <si>
    <t>団体名</t>
  </si>
  <si>
    <t>登録番号</t>
  </si>
  <si>
    <t>氏名</t>
  </si>
  <si>
    <t>ｶﾅ氏名</t>
  </si>
  <si>
    <t>登録陸協</t>
  </si>
  <si>
    <t>ASAGI</t>
  </si>
  <si>
    <t>Tsukiha</t>
  </si>
  <si>
    <t>岡野　風璃</t>
  </si>
  <si>
    <t>ｵｶﾉ ﾌｳﾘ</t>
  </si>
  <si>
    <t>Furi</t>
  </si>
  <si>
    <t>伊藤　真優</t>
  </si>
  <si>
    <t>三村　啓恵</t>
  </si>
  <si>
    <t>ﾐﾑﾗ ﾋﾛｴ</t>
  </si>
  <si>
    <t>Hiroe</t>
  </si>
  <si>
    <t>児島　柚月</t>
  </si>
  <si>
    <t>ｺｼﾞﾏ ﾕﾂﾞｷ</t>
  </si>
  <si>
    <t>若松　穂乃華</t>
  </si>
  <si>
    <t>ﾜｶﾏﾂ ﾎﾉｶ</t>
  </si>
  <si>
    <t>吉田　江梨花</t>
  </si>
  <si>
    <t>ﾖｼﾀﾞ ｴﾘｶ</t>
  </si>
  <si>
    <t>Erika</t>
  </si>
  <si>
    <t>野間　葵</t>
  </si>
  <si>
    <t>ﾉﾏ ｱｵｲ</t>
  </si>
  <si>
    <t>直井　咲良</t>
  </si>
  <si>
    <t>ﾅｵｲ ｻｸﾗ</t>
  </si>
  <si>
    <t>NAOI</t>
  </si>
  <si>
    <t>西本　穂乃香</t>
  </si>
  <si>
    <t>ﾆｼﾓﾄ ﾎﾉｶ</t>
  </si>
  <si>
    <t>荒田　悠良</t>
  </si>
  <si>
    <t>ｱﾗﾀ ﾕﾗ</t>
  </si>
  <si>
    <t>ARATA</t>
  </si>
  <si>
    <t>太田　咲雪</t>
  </si>
  <si>
    <t>ｵｵﾀ ｻﾕｷ</t>
  </si>
  <si>
    <t>Sayuki</t>
  </si>
  <si>
    <t>田村　優芽</t>
  </si>
  <si>
    <t>ﾀﾑﾗ ﾕﾒ</t>
  </si>
  <si>
    <t>瀬川　藍</t>
  </si>
  <si>
    <t>ｾｶﾞﾜ ｱｲ</t>
  </si>
  <si>
    <t>綾　聖菜</t>
  </si>
  <si>
    <t>ｱﾔ ｾｲﾅ</t>
  </si>
  <si>
    <t>AYA</t>
  </si>
  <si>
    <t>Seina</t>
  </si>
  <si>
    <t>礒邉　美蘭</t>
  </si>
  <si>
    <t>ｲｿﾍﾞ ﾐﾗﾝ</t>
  </si>
  <si>
    <t>Miran</t>
  </si>
  <si>
    <t>乾谷　こころ</t>
  </si>
  <si>
    <t>ｲﾇｲﾀﾞﾆ ｺｺﾛ</t>
  </si>
  <si>
    <t>INUIDANI</t>
  </si>
  <si>
    <t>今岡　理実</t>
  </si>
  <si>
    <t>ｲﾏｵｶ ﾘﾐ</t>
  </si>
  <si>
    <t>梅月　夢乃</t>
  </si>
  <si>
    <t>ｳﾒﾂﾞｷ ﾕﾒﾉ</t>
  </si>
  <si>
    <t>UMEZUKI</t>
  </si>
  <si>
    <t>大岡　聖和</t>
  </si>
  <si>
    <t>ｵｵｵｶ ｾﾅ</t>
  </si>
  <si>
    <t>太田垣　楓華</t>
  </si>
  <si>
    <t>ｵｵﾀｶﾞｷ ﾌｳｶ</t>
  </si>
  <si>
    <t>OTAGAKI</t>
  </si>
  <si>
    <t>門脇　杏実</t>
  </si>
  <si>
    <t>ｶﾄﾞﾜｷ ｱﾐ</t>
  </si>
  <si>
    <t>金光　莉緒</t>
  </si>
  <si>
    <t>ｶﾈﾐﾂ ﾘｵ</t>
  </si>
  <si>
    <t>木村　爽風</t>
  </si>
  <si>
    <t>ｷﾑﾗ ｻﾔｶ</t>
  </si>
  <si>
    <t>小林　悠香</t>
  </si>
  <si>
    <t>ｺﾊﾞﾔｼ ﾊﾙｶ</t>
  </si>
  <si>
    <t>後藤　夏凜</t>
  </si>
  <si>
    <t>ｺﾞﾄｳ ｶﾘﾝ</t>
  </si>
  <si>
    <t>竹井　杏</t>
  </si>
  <si>
    <t>ﾀｹｲ ｱﾝｽﾞ</t>
  </si>
  <si>
    <t>田中　佑果</t>
  </si>
  <si>
    <t>ﾀﾅｶ ﾕｳｶ</t>
  </si>
  <si>
    <t>中尾　柚希</t>
  </si>
  <si>
    <t>ﾅｶｵ ﾕｽﾞｷ</t>
  </si>
  <si>
    <t>中本　百々香</t>
  </si>
  <si>
    <t>ﾅｶﾓﾄ ﾓﾓｶ</t>
  </si>
  <si>
    <t>萩野　瑠衣</t>
  </si>
  <si>
    <t>ﾊｷﾞﾉ ﾙｲ</t>
  </si>
  <si>
    <t>林田　悠希</t>
  </si>
  <si>
    <t>ﾊﾔｼﾀﾞ ﾕｳｷ</t>
  </si>
  <si>
    <t>早野　美咲</t>
  </si>
  <si>
    <t>ﾊﾔﾉ ﾐｻｷ</t>
  </si>
  <si>
    <t>HAYANO</t>
  </si>
  <si>
    <t>廣瀬　杏奈</t>
  </si>
  <si>
    <t>ﾋﾛｾ ｱﾝﾅ</t>
  </si>
  <si>
    <t>藤田　愛梨</t>
  </si>
  <si>
    <t>ﾌｼﾞﾀ ｱｲﾘ</t>
  </si>
  <si>
    <t>藤原　かれん</t>
  </si>
  <si>
    <t>ﾌｼﾞﾜﾗ ｶﾚﾝ</t>
  </si>
  <si>
    <t>堀ノ内　香奈</t>
  </si>
  <si>
    <t>ﾎﾘﾉｳﾁ ｶﾅ</t>
  </si>
  <si>
    <t>宮原　莉乙</t>
  </si>
  <si>
    <t>ﾐﾔﾊﾗ ﾘｵ</t>
  </si>
  <si>
    <t>MIYAHARA</t>
  </si>
  <si>
    <t>村田　奈津実</t>
  </si>
  <si>
    <t>森脇　叶美</t>
  </si>
  <si>
    <t>ﾓﾘﾜｷ ｶﾅﾐ</t>
  </si>
  <si>
    <t>Kanami</t>
  </si>
  <si>
    <t>吉村　心</t>
  </si>
  <si>
    <t>ﾖｼﾑﾗ ｺｺﾛ</t>
  </si>
  <si>
    <t>後藤　花音</t>
  </si>
  <si>
    <t>岡本　茜</t>
  </si>
  <si>
    <t>ｵｶﾓﾄ ｱｶﾈ</t>
  </si>
  <si>
    <t>飯塚　美彩子</t>
  </si>
  <si>
    <t>ｲｲﾂﾞｶ ﾐｻｺ</t>
  </si>
  <si>
    <t>山下　璃子</t>
  </si>
  <si>
    <t>ﾔﾏｼﾀ ﾘｺ</t>
  </si>
  <si>
    <t>前田　冬優花</t>
  </si>
  <si>
    <t>ﾏｴﾀﾞ ﾌﾕﾊ</t>
  </si>
  <si>
    <t>Fuyuha</t>
  </si>
  <si>
    <t>石田　さつき</t>
  </si>
  <si>
    <t>ｲｼﾀﾞ ｻﾂｷ</t>
  </si>
  <si>
    <t>辻　杏樹</t>
  </si>
  <si>
    <t>ﾂｼﾞ ｱﾝｼﾞｭ</t>
  </si>
  <si>
    <t>Anju</t>
  </si>
  <si>
    <t>ｵｶｻﾞｷ ﾏｲ</t>
  </si>
  <si>
    <t>海沼　杏実</t>
  </si>
  <si>
    <t>ｶｲﾇﾏ ｱｽﾞﾐ</t>
  </si>
  <si>
    <t>大前　友乃</t>
  </si>
  <si>
    <t>ｵｵﾏｴ ﾕｳﾉ</t>
  </si>
  <si>
    <t>Yuno</t>
  </si>
  <si>
    <t>横田　瑞樹</t>
  </si>
  <si>
    <t>ﾖｺﾀ ﾐｽﾞｷ</t>
  </si>
  <si>
    <t>花木　香凜</t>
  </si>
  <si>
    <t>ﾊﾅｷ ｶﾘﾝ</t>
  </si>
  <si>
    <t>HANAKI</t>
  </si>
  <si>
    <t>菅野　未久瑠</t>
  </si>
  <si>
    <t>ｽｶﾞﾉ ﾐｸﾙ</t>
  </si>
  <si>
    <t>Mikuru</t>
  </si>
  <si>
    <t>多胡　和泉</t>
  </si>
  <si>
    <t>ﾀｺﾞ ｲｽﾞﾐ</t>
  </si>
  <si>
    <t>TAGO</t>
  </si>
  <si>
    <t>An</t>
  </si>
  <si>
    <t>髙尾　彩羽</t>
  </si>
  <si>
    <t>藤本　美涼</t>
  </si>
  <si>
    <t>ｶﾅﾀﾆ ﾅﾅﾐ</t>
  </si>
  <si>
    <t>ABETA</t>
  </si>
  <si>
    <t>堂前　咲希</t>
  </si>
  <si>
    <t>ﾄﾞｳﾏｴ ｻｷ</t>
  </si>
  <si>
    <t>DOMAE</t>
  </si>
  <si>
    <t>吉住　悠</t>
  </si>
  <si>
    <t>ﾖｼｽﾞﾐ ﾊﾙｶ</t>
  </si>
  <si>
    <t>YOSHIZUMI</t>
  </si>
  <si>
    <t>片岡　千尋</t>
  </si>
  <si>
    <t>ｶﾀｵｶ ﾁﾋﾛ</t>
  </si>
  <si>
    <t>小松　このみ</t>
  </si>
  <si>
    <t>ｺﾏﾂ ｺﾉﾐ</t>
  </si>
  <si>
    <t>Konomi</t>
  </si>
  <si>
    <t>岩永　彩萌</t>
  </si>
  <si>
    <t>ｲﾜﾅｶﾞ ｱﾔﾒ</t>
  </si>
  <si>
    <t>Ayame</t>
  </si>
  <si>
    <t>麻生　妃奈乃</t>
  </si>
  <si>
    <t>ｱｿｳ ﾋﾅﾉ</t>
  </si>
  <si>
    <t>津田　美夕</t>
  </si>
  <si>
    <t>ﾂﾀﾞ ﾐﾕｳ</t>
  </si>
  <si>
    <t>大野　珠夢佳</t>
  </si>
  <si>
    <t>ｵｵﾉ ﾐﾕｶ</t>
  </si>
  <si>
    <t>Miyuka</t>
  </si>
  <si>
    <t>納村　琉愛</t>
  </si>
  <si>
    <t>ﾉｳﾑﾗ ﾙﾅ</t>
  </si>
  <si>
    <t>藏重　みう</t>
  </si>
  <si>
    <t>ｸﾗｼｹﾞ ﾐｳ</t>
  </si>
  <si>
    <t>KURASHIGE</t>
  </si>
  <si>
    <t>三澤　百佳</t>
  </si>
  <si>
    <t>ﾐｻﾜ ﾓﾓｶ</t>
  </si>
  <si>
    <t>吉原　琴音</t>
  </si>
  <si>
    <t>ﾖｼﾊﾗ ｺﾄﾈ</t>
  </si>
  <si>
    <t>尾崎　真衣</t>
  </si>
  <si>
    <t>ｵｻﾞｷ ﾏｲ</t>
  </si>
  <si>
    <t>00143716426*</t>
  </si>
  <si>
    <t>坂本　有理佳</t>
  </si>
  <si>
    <t>ｻｶﾓﾄ ﾕﾘｶ</t>
  </si>
  <si>
    <t>今　絵里南</t>
  </si>
  <si>
    <t>ｺﾝ ｴﾘﾅ</t>
  </si>
  <si>
    <t>KON</t>
  </si>
  <si>
    <t>前田　暁帆</t>
  </si>
  <si>
    <t>ﾏｴﾀﾞ ｱｷﾎ</t>
  </si>
  <si>
    <t>永吉　悠倭</t>
  </si>
  <si>
    <t>ﾅｶﾞﾖｼ ﾕｳﾜ</t>
  </si>
  <si>
    <t>池﨑　萌絵</t>
  </si>
  <si>
    <t>NIIMI</t>
  </si>
  <si>
    <t>若林　遼</t>
  </si>
  <si>
    <t>ﾜｶﾊﾞﾔｼ ﾊﾙｶ</t>
  </si>
  <si>
    <t>WAKABAYASHI</t>
  </si>
  <si>
    <t>入江　ほの花</t>
  </si>
  <si>
    <t>ｲﾘｴ ﾎﾉｶ</t>
  </si>
  <si>
    <t>武田　真音</t>
  </si>
  <si>
    <t>ﾀｹﾀﾞ ﾏｵ</t>
  </si>
  <si>
    <t>前田　彩花</t>
  </si>
  <si>
    <t>ﾏｴﾀﾞ ｱﾔｶ</t>
  </si>
  <si>
    <t>山本　沙來</t>
  </si>
  <si>
    <t>ﾔﾏﾓﾄ ｻﾗ</t>
  </si>
  <si>
    <t>新山　心友</t>
  </si>
  <si>
    <t>ﾆｲﾔﾏ ﾐﾕ</t>
  </si>
  <si>
    <t>NIIYAMA</t>
  </si>
  <si>
    <t>村上　彩楽</t>
  </si>
  <si>
    <t>ﾑﾗｶﾐ ｻﾗ</t>
  </si>
  <si>
    <t>HOSHINO</t>
  </si>
  <si>
    <t>小倉　侑々</t>
  </si>
  <si>
    <t>ｵｸﾞﾗ ﾕｳ</t>
  </si>
  <si>
    <t>進藤　小春</t>
  </si>
  <si>
    <t>ｼﾝﾄﾞｳ ｺﾊﾙ</t>
  </si>
  <si>
    <t>大沼　乃愛</t>
  </si>
  <si>
    <t>ｵｵﾇﾏ ﾉｱ</t>
  </si>
  <si>
    <t>依田　采巳</t>
  </si>
  <si>
    <t>ﾖﾀﾞ ｱﾔﾐ</t>
  </si>
  <si>
    <t>千葉　妃華</t>
  </si>
  <si>
    <t>ﾁﾊﾞ ﾋﾒｶ</t>
  </si>
  <si>
    <t>北野　寧々</t>
  </si>
  <si>
    <t>ｷﾀﾉ ﾈﾈ</t>
  </si>
  <si>
    <t>Nene</t>
  </si>
  <si>
    <t>平木　陽</t>
  </si>
  <si>
    <t>ﾋﾗｷ ﾊﾙ</t>
  </si>
  <si>
    <t>HIRAKI</t>
  </si>
  <si>
    <t>中島　心</t>
  </si>
  <si>
    <t>ﾅｶｼﾏ ｺｺ</t>
  </si>
  <si>
    <t>渡辺　ひなた</t>
  </si>
  <si>
    <t>ﾜﾀﾅﾍﾞ ﾋﾅﾀ</t>
  </si>
  <si>
    <t>武田　夏歩</t>
  </si>
  <si>
    <t>ﾀｹﾀﾞ ｶﾎ</t>
  </si>
  <si>
    <t>ハッサン　ナワール</t>
  </si>
  <si>
    <t>ﾊｯｻﾝ ﾅﾜｰﾙ</t>
  </si>
  <si>
    <t>Nawal</t>
  </si>
  <si>
    <t>御前　有莉奈</t>
  </si>
  <si>
    <t>宮定　愛実</t>
  </si>
  <si>
    <t>原田　凜果</t>
  </si>
  <si>
    <t>ﾊﾗﾀﾞ ﾘﾝｶ</t>
  </si>
  <si>
    <t>ONAKADO</t>
  </si>
  <si>
    <t>辻　皐耶</t>
  </si>
  <si>
    <t>佐渡山　真雅</t>
  </si>
  <si>
    <t>ｻﾄﾞﾔﾏ ﾏﾐﾔ</t>
  </si>
  <si>
    <t>SADOYAMA</t>
  </si>
  <si>
    <t>Mamiya</t>
  </si>
  <si>
    <t>大西　文香</t>
  </si>
  <si>
    <t>ｵｵﾆｼ ﾌﾐｶ</t>
  </si>
  <si>
    <t>Fumika</t>
  </si>
  <si>
    <t>霞末　志歩</t>
  </si>
  <si>
    <t>ｶｽｴ ｼﾎ</t>
  </si>
  <si>
    <t>00111723520*</t>
  </si>
  <si>
    <t>杉村　瑞稀</t>
  </si>
  <si>
    <t>ｽｷﾞﾑﾗ ﾐｽﾞｷ</t>
  </si>
  <si>
    <t>難波　聖菜</t>
  </si>
  <si>
    <t>ﾅﾝﾊﾞ ｾﾅ</t>
  </si>
  <si>
    <t>山本　彩菜</t>
  </si>
  <si>
    <t>ﾔﾏﾓﾄ ｱﾔﾅ</t>
  </si>
  <si>
    <t>水谷　和佳奈</t>
  </si>
  <si>
    <t>ﾐｽﾞﾀﾆ ﾜｶﾅ</t>
  </si>
  <si>
    <t>副島　珠華</t>
  </si>
  <si>
    <t>ｿｴｼﾞﾏ ｼﾞｭｶ</t>
  </si>
  <si>
    <t>SOEJIMA</t>
  </si>
  <si>
    <t>Juka</t>
  </si>
  <si>
    <t>畑　味伽</t>
  </si>
  <si>
    <t>ﾊﾀ ﾐｶ</t>
  </si>
  <si>
    <t>伊藤　陽香</t>
  </si>
  <si>
    <t>ｲﾄｳ ﾊﾙｶ</t>
  </si>
  <si>
    <t>奥田　萌佳</t>
  </si>
  <si>
    <t>ｵｸﾀﾞ ﾓｴｶ</t>
  </si>
  <si>
    <t>中村　百合花</t>
  </si>
  <si>
    <t>ﾅｶﾑﾗ ﾕﾘｶ</t>
  </si>
  <si>
    <t>矢吹　美宙</t>
  </si>
  <si>
    <t>ﾔﾌﾞｷ ﾐｿﾗ</t>
  </si>
  <si>
    <t>YABUKI</t>
  </si>
  <si>
    <t>Misora</t>
  </si>
  <si>
    <t>林　那優</t>
  </si>
  <si>
    <t>ﾊﾔｼ ﾅﾕ</t>
  </si>
  <si>
    <t>Nayu</t>
  </si>
  <si>
    <t>ｲﾓﾄ ｻｱﾔ</t>
  </si>
  <si>
    <t>入山　ひなの</t>
  </si>
  <si>
    <t>ｲﾘﾔﾏ ﾋﾅﾉ</t>
  </si>
  <si>
    <t>竹田　咲羽</t>
  </si>
  <si>
    <t>ﾀｹﾀﾞ ｻﾜ</t>
  </si>
  <si>
    <t>福永　愛実</t>
  </si>
  <si>
    <t>ﾌｸﾅｶﾞ ｱﾐ</t>
  </si>
  <si>
    <t>森下　未空</t>
  </si>
  <si>
    <t>ﾓﾘｼﾀ ﾐｸ</t>
  </si>
  <si>
    <t>森下　未夢</t>
  </si>
  <si>
    <t>ﾓﾘｼﾀ ﾐﾕ</t>
  </si>
  <si>
    <t>山本　瑚春</t>
  </si>
  <si>
    <t>ﾔﾏﾓﾄ ｺﾊﾙ</t>
  </si>
  <si>
    <t>安積　葵</t>
  </si>
  <si>
    <t>ｱﾂﾞﾐ ｱｵｲ</t>
  </si>
  <si>
    <t>AZUMI</t>
  </si>
  <si>
    <t>YOGAI</t>
  </si>
  <si>
    <t>YOSHINAGA</t>
  </si>
  <si>
    <t>藤木　志保</t>
  </si>
  <si>
    <t>ﾌｼﾞｷ ｼﾎ</t>
  </si>
  <si>
    <t>青田　光央</t>
  </si>
  <si>
    <t>ｱｵﾀ ﾐｵ</t>
  </si>
  <si>
    <t>AOTA</t>
  </si>
  <si>
    <t>末吉　凪</t>
  </si>
  <si>
    <t>ｽｴﾖｼ ﾅｷﾞ</t>
  </si>
  <si>
    <t>SUEYOSHI</t>
  </si>
  <si>
    <t>山田　吏桜</t>
  </si>
  <si>
    <t>ﾔﾏﾀﾞ ﾘｵ</t>
  </si>
  <si>
    <t>小畑　文乃</t>
  </si>
  <si>
    <t>ｵﾊﾞﾀ ｱﾔﾉ</t>
  </si>
  <si>
    <t>竹内　美蓮</t>
  </si>
  <si>
    <t>ﾀｹｳﾁ ﾐﾚﾝ</t>
  </si>
  <si>
    <t>Miren</t>
  </si>
  <si>
    <t>石田　瑞歩</t>
  </si>
  <si>
    <t>ｲｼﾀﾞ ﾐｽﾞﾎ</t>
  </si>
  <si>
    <t>山崎　絢音</t>
  </si>
  <si>
    <t>ﾔﾏｻｷ ｱﾔﾈ</t>
  </si>
  <si>
    <t>池田　未來</t>
  </si>
  <si>
    <t>ｲｹﾀﾞ ﾐｸ</t>
  </si>
  <si>
    <t>田中　希空</t>
  </si>
  <si>
    <t>ﾀﾅｶ ﾉｱ</t>
  </si>
  <si>
    <t>松崎　碧梨</t>
  </si>
  <si>
    <t>ﾏﾂｻﾞｷ ｱｵﾘ</t>
  </si>
  <si>
    <t>Aori</t>
  </si>
  <si>
    <t>小野　葵生</t>
  </si>
  <si>
    <t>宇野　若菜</t>
  </si>
  <si>
    <t>ｳﾉ ﾜｶﾅ</t>
  </si>
  <si>
    <t>西嶋　亜央衣</t>
  </si>
  <si>
    <t>ﾆｼｼﾞﾏ ｱｵｲ</t>
  </si>
  <si>
    <t>前田　朔良</t>
  </si>
  <si>
    <t>ﾏｴﾀﾞ ｻｸﾗ</t>
  </si>
  <si>
    <t>住吉　璃音</t>
  </si>
  <si>
    <t>ｽﾐﾖｼ ﾘﾝ</t>
  </si>
  <si>
    <t>SUMIYOSHI</t>
  </si>
  <si>
    <t>00079941535*</t>
  </si>
  <si>
    <t>00172299434*</t>
  </si>
  <si>
    <t>岡澤　芙美</t>
  </si>
  <si>
    <t>眞田　桃花</t>
  </si>
  <si>
    <t>ｻﾅﾀﾞ ﾓﾓｶ</t>
  </si>
  <si>
    <t>IKENAGA</t>
  </si>
  <si>
    <t>Kiyoka</t>
  </si>
  <si>
    <t>栗原　愛</t>
  </si>
  <si>
    <t>ｸﾘﾊﾗ ｱｲ</t>
  </si>
  <si>
    <t>徳原　麻友</t>
  </si>
  <si>
    <t>ﾄｸﾊﾗ ﾏﾕ</t>
  </si>
  <si>
    <t>高原　ひなた</t>
  </si>
  <si>
    <t>ﾀｶﾊﾗ ﾋﾅﾀ</t>
  </si>
  <si>
    <t>村上　風羽</t>
  </si>
  <si>
    <t>ﾑﾗｶﾐ ﾌｳ</t>
  </si>
  <si>
    <t>北島　千聖</t>
  </si>
  <si>
    <t>ｷﾀｼﾞﾏ ﾁｻﾄ</t>
  </si>
  <si>
    <t>西村　光冬</t>
  </si>
  <si>
    <t>ﾆｼﾑﾗ ﾐﾌﾕ</t>
  </si>
  <si>
    <t>Mifuyu</t>
  </si>
  <si>
    <t>齊藤　蘭</t>
  </si>
  <si>
    <t>ｻｲﾄｳ ﾗﾝ</t>
  </si>
  <si>
    <t>大川　美来</t>
  </si>
  <si>
    <t>ｵｵｶﾜ ﾐｺ</t>
  </si>
  <si>
    <t>峰本　エマ</t>
  </si>
  <si>
    <t>ﾐﾈﾓﾄ ｴﾏ</t>
  </si>
  <si>
    <t>土橋　胡桃実</t>
  </si>
  <si>
    <t>ﾂﾁﾊｼ ｸﾙﾐ</t>
  </si>
  <si>
    <t>TSUCHIHASHI</t>
  </si>
  <si>
    <t>今西　虹那</t>
  </si>
  <si>
    <t>ｲﾏﾆｼ ﾆﾅ</t>
  </si>
  <si>
    <t>岡村　帆帆子</t>
  </si>
  <si>
    <t>ｵｶﾑﾗ ﾎﾎｺ</t>
  </si>
  <si>
    <t>Hohoko</t>
  </si>
  <si>
    <t>岡村　花生</t>
  </si>
  <si>
    <t>ｵｶﾑﾗ ﾊﾅｵ</t>
  </si>
  <si>
    <t>Hanao</t>
  </si>
  <si>
    <t>楠本　真緒</t>
  </si>
  <si>
    <t>ｸｽﾓﾄ ﾏｵ</t>
  </si>
  <si>
    <t>岸田　真弦</t>
  </si>
  <si>
    <t>ｷｼﾀﾞ ﾏｵ</t>
  </si>
  <si>
    <t>草野　湖子</t>
  </si>
  <si>
    <t>ｸｻﾉ ｺｺ</t>
  </si>
  <si>
    <t>KUSANO</t>
  </si>
  <si>
    <t>清水　つばさ</t>
  </si>
  <si>
    <t>ｼﾐｽﾞ ﾂﾊﾞｻ</t>
  </si>
  <si>
    <t>市　柚月</t>
  </si>
  <si>
    <t>ｲﾁ ﾕﾂﾞｷ</t>
  </si>
  <si>
    <t>ICHI</t>
  </si>
  <si>
    <t>佐藤　小花</t>
  </si>
  <si>
    <t>ｻﾄｳ ｺﾊﾅ</t>
  </si>
  <si>
    <t>Kohana</t>
  </si>
  <si>
    <t>川島　空</t>
  </si>
  <si>
    <t>ｶﾜｼﾏ ｿﾗ</t>
  </si>
  <si>
    <t>大久保　楓香</t>
  </si>
  <si>
    <t>ｵｵｸﾎﾞ ﾌｳｶ</t>
  </si>
  <si>
    <t>中原　鈴</t>
  </si>
  <si>
    <t>ﾅｶﾊﾗ ｽｽﾞ</t>
  </si>
  <si>
    <t>Suzu</t>
  </si>
  <si>
    <t>武田　光里</t>
  </si>
  <si>
    <t>ﾀｹﾀﾞ ﾋｶﾘ</t>
  </si>
  <si>
    <t>利國　文音</t>
  </si>
  <si>
    <t>ﾄｼｸﾆ ｱﾔﾈ</t>
  </si>
  <si>
    <t>TOSHIKUNI</t>
  </si>
  <si>
    <t>今津　花巴</t>
  </si>
  <si>
    <t>ｲﾏﾂﾞ ﾊﾅﾊ</t>
  </si>
  <si>
    <t>Hanaha</t>
  </si>
  <si>
    <t>松田　空</t>
  </si>
  <si>
    <t>ﾏﾂﾀﾞ ｿﾗ</t>
  </si>
  <si>
    <t>竹下　咲来</t>
  </si>
  <si>
    <t>ﾀｹｼﾀ ｻｸﾗ</t>
  </si>
  <si>
    <t>浅本　涼香</t>
  </si>
  <si>
    <t>ｱｻﾓﾄ ｽｽﾞｶ</t>
  </si>
  <si>
    <t>ASAMOTO</t>
  </si>
  <si>
    <t>田原　奈波</t>
  </si>
  <si>
    <t>ﾀﾊﾗ ﾅﾅﾐ</t>
  </si>
  <si>
    <t>三平　紫衣</t>
  </si>
  <si>
    <t>ﾐﾋﾗ ｼｴ</t>
  </si>
  <si>
    <t>MIHIRA</t>
  </si>
  <si>
    <t>Shie</t>
  </si>
  <si>
    <t>津田　妃茉里</t>
  </si>
  <si>
    <t>ﾂﾀﾞ ﾋﾏﾘ</t>
  </si>
  <si>
    <t>Himari</t>
  </si>
  <si>
    <t>葛原　沙知</t>
  </si>
  <si>
    <t>ｸｽﾞﾊﾗ ｻﾁ</t>
  </si>
  <si>
    <t>KUZUHARA</t>
  </si>
  <si>
    <t>Sachi</t>
  </si>
  <si>
    <t>木村　亜弥</t>
  </si>
  <si>
    <t>ｷﾑﾗ ｱﾔ</t>
  </si>
  <si>
    <t>保科　一葉</t>
  </si>
  <si>
    <t>ﾎｼﾅ ｶｽﾞﾊ</t>
  </si>
  <si>
    <t>HOSHINA</t>
  </si>
  <si>
    <t>田井　彩晴</t>
  </si>
  <si>
    <t>ﾀｲ ｲﾛﾊ</t>
  </si>
  <si>
    <t>伊藤　愛織</t>
  </si>
  <si>
    <t>ｲﾄｳ ｱｲﾘ</t>
  </si>
  <si>
    <t>住谷　春歌</t>
  </si>
  <si>
    <t>ｽﾐﾀﾆ ﾊﾙｶ</t>
  </si>
  <si>
    <t>SUMITANI</t>
  </si>
  <si>
    <t>中西　桃美</t>
  </si>
  <si>
    <t>ﾅｶﾆｼ ﾓﾓﾐ</t>
  </si>
  <si>
    <t>Momomi</t>
  </si>
  <si>
    <t>曽根　千鈴</t>
  </si>
  <si>
    <t>ｿﾈ ﾁｽｽﾞ</t>
  </si>
  <si>
    <t>Chisuzu</t>
  </si>
  <si>
    <t>高野　夕奈</t>
  </si>
  <si>
    <t>ﾀｶﾉ ﾕｳﾅ</t>
  </si>
  <si>
    <t>作本　真里奈</t>
  </si>
  <si>
    <t>ｻｸﾓﾄ ﾏﾘﾅ</t>
  </si>
  <si>
    <t>Marina</t>
  </si>
  <si>
    <t>片葺　かこ</t>
  </si>
  <si>
    <t>ｶﾀﾌﾞｷ ｶｺ</t>
  </si>
  <si>
    <t>KATABUKI</t>
  </si>
  <si>
    <t>Kako</t>
  </si>
  <si>
    <t>細田　知花</t>
  </si>
  <si>
    <t>ﾎｿﾀﾞ ﾄﾓｶ</t>
  </si>
  <si>
    <t>小松　夏歩</t>
  </si>
  <si>
    <t>ｺﾏﾂ ｶﾎ</t>
  </si>
  <si>
    <t>杉本　響</t>
  </si>
  <si>
    <t>ｽｷﾞﾓﾄ ﾕﾗ</t>
  </si>
  <si>
    <t>横田　亜依</t>
  </si>
  <si>
    <t>ﾖｺﾀ ｱｲ</t>
  </si>
  <si>
    <t>倉田　怜奈</t>
  </si>
  <si>
    <t>ｸﾗﾀ ﾚﾅ</t>
  </si>
  <si>
    <t>KURATA</t>
  </si>
  <si>
    <t>蒲生　彩水</t>
  </si>
  <si>
    <t>ｶﾞﾓｳ ｱﾔﾐ</t>
  </si>
  <si>
    <t>GAMO</t>
  </si>
  <si>
    <t>大倉　倭歌</t>
  </si>
  <si>
    <t>ｵｵｸﾗ ﾜｶ</t>
  </si>
  <si>
    <t>OKURA</t>
  </si>
  <si>
    <t>Waka</t>
  </si>
  <si>
    <t>遠藤　由姫衣</t>
  </si>
  <si>
    <t>ｴﾝﾄﾞｳ ﾕｷｴ</t>
  </si>
  <si>
    <t>Yukie</t>
  </si>
  <si>
    <t>濱口　姫生</t>
  </si>
  <si>
    <t>ﾊﾏｸﾞﾁ ﾋﾅﾘ</t>
  </si>
  <si>
    <t>Hinari</t>
  </si>
  <si>
    <t>苅谷　真奈</t>
  </si>
  <si>
    <t>ｶﾘﾔ ﾏﾅ</t>
  </si>
  <si>
    <t>KARIYA</t>
  </si>
  <si>
    <t>大杉　遥子</t>
  </si>
  <si>
    <t>ｵｵｽｷﾞ ﾊﾙｺ</t>
  </si>
  <si>
    <t>OSUGI</t>
  </si>
  <si>
    <t>Haruko</t>
  </si>
  <si>
    <t>有賀　光理</t>
  </si>
  <si>
    <t>ｱﾙｶﾞ ﾋｶﾘ</t>
  </si>
  <si>
    <t>ARUGA</t>
  </si>
  <si>
    <t>塚本　舞</t>
  </si>
  <si>
    <t>ﾂｶﾓﾄ ﾏｲ</t>
  </si>
  <si>
    <t>土田　真由</t>
  </si>
  <si>
    <t>ﾂﾁﾀﾞ ﾏﾕ</t>
  </si>
  <si>
    <t>井口　彩子</t>
  </si>
  <si>
    <t>ｲｸﾞﾁ ｱﾔｺ</t>
  </si>
  <si>
    <t>北原　琉香</t>
  </si>
  <si>
    <t>ｷﾀﾊﾗ ﾙｶ</t>
  </si>
  <si>
    <t>KITAHARA</t>
  </si>
  <si>
    <t>正木　美琴</t>
  </si>
  <si>
    <t>ﾏｻｷ ﾐｺﾄ</t>
  </si>
  <si>
    <t>Mikoto</t>
  </si>
  <si>
    <t>玉川　華菜</t>
  </si>
  <si>
    <t>ﾀﾏｶﾞﾜ ﾊﾙﾅ</t>
  </si>
  <si>
    <t>足立　結野</t>
  </si>
  <si>
    <t>ｱﾀﾞﾁ ﾕﾉ</t>
  </si>
  <si>
    <t>奥　珠希</t>
  </si>
  <si>
    <t>ｵｸ ﾀﾏｷ</t>
  </si>
  <si>
    <t>00200041466*</t>
  </si>
  <si>
    <t>濵　渚紗</t>
  </si>
  <si>
    <t>ﾊﾏ ﾅｷﾞｻ</t>
  </si>
  <si>
    <t>岩本　彩李</t>
  </si>
  <si>
    <t>ｲﾜﾓﾄ ｱﾔﾘ</t>
  </si>
  <si>
    <t>Ayari</t>
  </si>
  <si>
    <t>和田　紗季</t>
  </si>
  <si>
    <t>ﾜﾀﾞ ｻｷ</t>
  </si>
  <si>
    <t>栗林　佑里</t>
  </si>
  <si>
    <t>ｸﾘﾊﾞﾔｼ ﾕﾘ</t>
  </si>
  <si>
    <t>才木　帆乃海</t>
  </si>
  <si>
    <t>ｻｲｷ ﾎﾉｶ</t>
  </si>
  <si>
    <t>栗山　未有</t>
  </si>
  <si>
    <t>ｸﾘﾔﾏ ﾐﾕ</t>
  </si>
  <si>
    <t>東　莉奈</t>
  </si>
  <si>
    <t>ﾋｶﾞｼ ﾘﾅ</t>
  </si>
  <si>
    <t>木村　野々花</t>
  </si>
  <si>
    <t>ｷﾑﾗ ﾉﾉｶ</t>
  </si>
  <si>
    <t>上村　葉</t>
  </si>
  <si>
    <t>ｶﾐﾑﾗ ﾖｳ</t>
  </si>
  <si>
    <t>Yo</t>
  </si>
  <si>
    <t>金尾　有紗</t>
  </si>
  <si>
    <t>ｶﾅｵ ｱﾘｻ</t>
  </si>
  <si>
    <t>KANAO</t>
  </si>
  <si>
    <t>宮岡　悠子</t>
  </si>
  <si>
    <t>ﾐﾔｵｶ ﾕｳｺ</t>
  </si>
  <si>
    <t>MIYAOKA</t>
  </si>
  <si>
    <t>横山　恵理菜</t>
  </si>
  <si>
    <t>ﾖｺﾔﾏ ｴﾘﾅ</t>
  </si>
  <si>
    <t>杉本　杏実</t>
  </si>
  <si>
    <t>ｽｷﾞﾓﾄ ｱｽﾞﾐ</t>
  </si>
  <si>
    <t>松田　芽依</t>
  </si>
  <si>
    <t>ﾏﾂﾀﾞ ﾒｲ</t>
  </si>
  <si>
    <t>柳原　さくら</t>
  </si>
  <si>
    <t>ﾔﾅｷﾞﾊﾗ ｻｸﾗ</t>
  </si>
  <si>
    <t>YANAGIHARA</t>
  </si>
  <si>
    <t>中根　彩生</t>
  </si>
  <si>
    <t>ﾅｶﾈ ｱﾔﾐ</t>
  </si>
  <si>
    <t>NAKANE</t>
  </si>
  <si>
    <t>宮之原　凜</t>
  </si>
  <si>
    <t>ﾐﾔﾉﾊﾗ ﾘﾝ</t>
  </si>
  <si>
    <t>MIYANOHARA</t>
  </si>
  <si>
    <t>吉田　菜々夏</t>
  </si>
  <si>
    <t>ﾖｼﾀﾞ ﾅﾅｶ</t>
  </si>
  <si>
    <t>水越　真咲</t>
  </si>
  <si>
    <t>ﾐｽﾞｺｼ ﾏｻｷ</t>
  </si>
  <si>
    <t>梶　莉央</t>
  </si>
  <si>
    <t>ｶｼﾞ ﾘｵ</t>
  </si>
  <si>
    <t>堀口　花凪</t>
  </si>
  <si>
    <t>ﾎﾘｸﾞﾁ ﾊﾅ</t>
  </si>
  <si>
    <t>谷口　蒼依</t>
  </si>
  <si>
    <t>ﾀﾆｸﾞﾁ ｱｵｲ</t>
  </si>
  <si>
    <t>中田　陽菜乃</t>
  </si>
  <si>
    <t>ﾅｶﾀ ﾋﾅﾉ</t>
  </si>
  <si>
    <t>太田　美沙希</t>
  </si>
  <si>
    <t>ｵｵﾀ ﾐｻｷ</t>
  </si>
  <si>
    <t>清水　里瑚</t>
  </si>
  <si>
    <t>ｼﾐｽﾞ ﾘｺ</t>
  </si>
  <si>
    <t>小林　奈央子</t>
  </si>
  <si>
    <t>ｺﾊﾞﾔｼ ﾅｵｺ</t>
  </si>
  <si>
    <t>濵田　志乃</t>
  </si>
  <si>
    <t>ﾊﾏﾀﾞ ﾕｷﾉ</t>
  </si>
  <si>
    <t>畑田　桜妃</t>
  </si>
  <si>
    <t>ﾊﾀﾀﾞ ｻｷ</t>
  </si>
  <si>
    <t>HATADA</t>
  </si>
  <si>
    <t>岡　稚奈</t>
  </si>
  <si>
    <t>ｵｶ ﾜｶﾅ</t>
  </si>
  <si>
    <t>藤瀬　朱音</t>
  </si>
  <si>
    <t>ﾌｼﾞｾ ｱｶﾈ</t>
  </si>
  <si>
    <t>FUJISE</t>
  </si>
  <si>
    <t>原　萌琉</t>
  </si>
  <si>
    <t>ﾊﾗ ﾓﾕﾙ</t>
  </si>
  <si>
    <t>Moyuru</t>
  </si>
  <si>
    <t>ｳｴﾊﾗ ﾘﾝ</t>
  </si>
  <si>
    <t>UEHARA</t>
  </si>
  <si>
    <t>紀本　優月</t>
  </si>
  <si>
    <t>ｷﾓﾄ ﾕﾂﾞｷ</t>
  </si>
  <si>
    <t>奥野　夏碧</t>
  </si>
  <si>
    <t>ｵｸﾉ ﾅﾂﾐ</t>
  </si>
  <si>
    <t>奥村　恵美</t>
  </si>
  <si>
    <t>ｵｸﾑﾗ ｴﾐ</t>
  </si>
  <si>
    <t>藤本　佳千</t>
  </si>
  <si>
    <t>ﾌｼﾞﾓﾄ ｶﾎ</t>
  </si>
  <si>
    <t>仲谷　瑠唯</t>
  </si>
  <si>
    <t>ﾅｶﾀﾆ ﾙｲ</t>
  </si>
  <si>
    <t>服部　颯希</t>
  </si>
  <si>
    <t>ﾊｯﾄﾘ ｻﾂｷ</t>
  </si>
  <si>
    <t>平山　彩雪</t>
  </si>
  <si>
    <t>ﾋﾗﾔﾏ ｻﾕｷ</t>
  </si>
  <si>
    <t>亀井　真希</t>
  </si>
  <si>
    <t>ｶﾒｲ ﾏｷ</t>
  </si>
  <si>
    <t>小倉　優羽</t>
  </si>
  <si>
    <t>近藤　心響</t>
  </si>
  <si>
    <t>ｺﾝﾄﾞｳ ｺｺﾈ</t>
  </si>
  <si>
    <t>00200107288*</t>
  </si>
  <si>
    <t>Kokone</t>
  </si>
  <si>
    <t>進藤　彩花</t>
  </si>
  <si>
    <t>ｼﾝﾄﾞｳ ｻﾔｶ</t>
  </si>
  <si>
    <t>00200107276*</t>
  </si>
  <si>
    <t>清水　一花</t>
  </si>
  <si>
    <t>ｼﾐｽﾞ ｲﾁｶ</t>
  </si>
  <si>
    <t>冨田　彩花</t>
  </si>
  <si>
    <t>ﾄﾐﾀ ｱﾔｶ</t>
  </si>
  <si>
    <t>UENISHI</t>
  </si>
  <si>
    <t>上田　一葉</t>
  </si>
  <si>
    <t>ｳｴﾀﾞ ﾋﾄﾊ</t>
  </si>
  <si>
    <t>Hitoha</t>
  </si>
  <si>
    <t>阪本　咲来</t>
  </si>
  <si>
    <t>ｻｶﾓﾄ ｻｸﾗ</t>
  </si>
  <si>
    <t>越水　なつみ</t>
  </si>
  <si>
    <t>ｺｼﾐｽﾞ ﾅﾂﾐ</t>
  </si>
  <si>
    <t>KOSHIMIZU</t>
  </si>
  <si>
    <t>土肥　友希</t>
  </si>
  <si>
    <t>ﾄﾞﾋ ﾕｳｷ</t>
  </si>
  <si>
    <t>平田　暖</t>
  </si>
  <si>
    <t>ﾋﾗﾀ ﾉﾝ</t>
  </si>
  <si>
    <t>Non</t>
  </si>
  <si>
    <t>中田　成美</t>
  </si>
  <si>
    <t>ﾅｶﾀ ﾅﾙﾐ</t>
  </si>
  <si>
    <t>望月　こはく</t>
  </si>
  <si>
    <t>ﾓﾁﾂﾞｷ ｺﾊｸ</t>
  </si>
  <si>
    <t>Kohaku</t>
  </si>
  <si>
    <t>長田　ゆう</t>
  </si>
  <si>
    <t>ｵｻﾀﾞ ﾕｳ</t>
  </si>
  <si>
    <t>宮内　涼子</t>
  </si>
  <si>
    <t>ﾐﾔｳﾁ ﾘｮｳｺ</t>
  </si>
  <si>
    <t>藤原　望未</t>
  </si>
  <si>
    <t>ﾌｼﾞﾜﾗ ﾉｿﾞﾐ</t>
  </si>
  <si>
    <t>中西　菜月</t>
  </si>
  <si>
    <t>ﾅｶﾆｼ ﾅﾂｷ</t>
  </si>
  <si>
    <t>長島　桃花</t>
  </si>
  <si>
    <t>ﾅｶﾞｼﾏ ﾓﾓｶ</t>
  </si>
  <si>
    <t>佐藤　凜</t>
  </si>
  <si>
    <t>ｻﾄｳ ﾘﾝ</t>
  </si>
  <si>
    <t>深川　陽音</t>
  </si>
  <si>
    <t>ﾌｶｶﾞﾜ ﾋﾅﾘ</t>
  </si>
  <si>
    <t>FUKAGAWA</t>
  </si>
  <si>
    <t>中西　陽詩</t>
  </si>
  <si>
    <t>ﾅｶﾆｼ ﾋﾅﾀ</t>
  </si>
  <si>
    <t>今井　春伽</t>
  </si>
  <si>
    <t>ｲﾏｲ ﾊﾙｶ</t>
  </si>
  <si>
    <t>加藤　淑美</t>
  </si>
  <si>
    <t>ｶﾄｳ ﾄｼﾐ</t>
  </si>
  <si>
    <t>Toshimi</t>
  </si>
  <si>
    <t>久保　里紗子</t>
  </si>
  <si>
    <t>ｸﾎﾞ ﾘｻｺ</t>
  </si>
  <si>
    <t>山口　紗知</t>
  </si>
  <si>
    <t>ﾔﾏｸﾞﾁ ｻﾁ</t>
  </si>
  <si>
    <t>原田　ひらり</t>
  </si>
  <si>
    <t>ﾊﾗﾀﾞ ﾋﾗﾘ</t>
  </si>
  <si>
    <t>Hirari</t>
  </si>
  <si>
    <t>佐合　栞</t>
  </si>
  <si>
    <t>ｻｺﾞｳ ｼｵﾘ</t>
  </si>
  <si>
    <t>SAGO</t>
  </si>
  <si>
    <t>山本　佳乃子</t>
  </si>
  <si>
    <t>ﾔﾏﾓﾄ ｶﾉｺ</t>
  </si>
  <si>
    <t>Kanoko</t>
  </si>
  <si>
    <t>有村　実寿々</t>
  </si>
  <si>
    <t>ｱﾘﾑﾗ ﾐｽｽﾞ</t>
  </si>
  <si>
    <t>ARIMURA</t>
  </si>
  <si>
    <t>帝塚山大</t>
  </si>
  <si>
    <t>桃山学院教育大</t>
  </si>
  <si>
    <t>神戸医療未来大</t>
  </si>
  <si>
    <t>びわスポ大</t>
  </si>
  <si>
    <t>大阪河﨑リハ大</t>
  </si>
  <si>
    <t>大阪公立大</t>
  </si>
  <si>
    <t>ﾌﾘｶﾞﾅ</t>
    <phoneticPr fontId="3"/>
  </si>
  <si>
    <t>高田　敦史</t>
  </si>
  <si>
    <t>三永　大輔</t>
  </si>
  <si>
    <t>ﾐﾅｶﾞ ﾀﾞｲｽｹ</t>
  </si>
  <si>
    <t>MINAGA</t>
  </si>
  <si>
    <t>吉尾　康一</t>
  </si>
  <si>
    <t>ﾖｼｵ ｺｳｲﾁ</t>
  </si>
  <si>
    <t>YOSHIO</t>
  </si>
  <si>
    <t>Koichi</t>
  </si>
  <si>
    <t>齋藤　輝</t>
  </si>
  <si>
    <t>ｻｲﾄｳ ﾋｶﾙ</t>
  </si>
  <si>
    <t>柏木　優希</t>
  </si>
  <si>
    <t>ｶｼﾜｷﾞ ﾕｳｷ</t>
  </si>
  <si>
    <t>橋本　憲一郎</t>
  </si>
  <si>
    <t>ﾊｼﾓﾄ ｹﾝｲﾁﾛｳ</t>
  </si>
  <si>
    <t>Kenichiro</t>
  </si>
  <si>
    <t>末永　倫輝</t>
  </si>
  <si>
    <t>ｽｴﾅｶﾞ ﾄﾓｷ</t>
  </si>
  <si>
    <t>石川　心希</t>
  </si>
  <si>
    <t>ｲｼｶﾜ ｼﾝｷ</t>
  </si>
  <si>
    <t>Shinki</t>
  </si>
  <si>
    <t>松尾　岳</t>
  </si>
  <si>
    <t>ﾏﾂｵ ｶﾞｸ</t>
  </si>
  <si>
    <t>MATSUO</t>
  </si>
  <si>
    <t>ﾀｶﾀﾞ ﾄﾓｷ</t>
  </si>
  <si>
    <t>ﾊﾏ ﾘｮｳﾀ</t>
  </si>
  <si>
    <t>石川　智基</t>
  </si>
  <si>
    <t>ｲｼｶﾜ ｻﾄｷ</t>
  </si>
  <si>
    <t>鈴木　哉汰</t>
  </si>
  <si>
    <t>ｽｽﾞｷ ｶﾅﾀ</t>
  </si>
  <si>
    <t>吉川　喜理</t>
  </si>
  <si>
    <t>浅雄　司</t>
  </si>
  <si>
    <t>ｱｻｵ ﾂｶｻ</t>
  </si>
  <si>
    <t>Tsukasa</t>
  </si>
  <si>
    <t>辻田　幸輝</t>
  </si>
  <si>
    <t>魚谷　未徠</t>
  </si>
  <si>
    <t>ｳｵﾀﾆ ﾐﾗｲ</t>
  </si>
  <si>
    <t>リード　来優</t>
  </si>
  <si>
    <t>ﾘｰﾄﾞ ﾗｲｳ</t>
  </si>
  <si>
    <t>REED</t>
  </si>
  <si>
    <t>Raiu</t>
  </si>
  <si>
    <t>山本　啓人</t>
  </si>
  <si>
    <t>ﾔﾏﾓﾄ ｹｲﾄ</t>
  </si>
  <si>
    <t>徳廣　匡祇</t>
  </si>
  <si>
    <t>ﾄｸﾋﾛ ﾏｻｼ</t>
  </si>
  <si>
    <t>TOKUHIRO</t>
  </si>
  <si>
    <t>松永　颯優</t>
  </si>
  <si>
    <t>ﾏﾂﾅｶﾞ ｿｳﾏ</t>
  </si>
  <si>
    <t>菅原　雅晴</t>
  </si>
  <si>
    <t>ｽｶﾞﾜﾗ ﾏｻﾊﾙ</t>
  </si>
  <si>
    <t>河田　隼利</t>
  </si>
  <si>
    <t>ｶﾜﾀ ﾊﾔﾄ</t>
  </si>
  <si>
    <t>板垣　弘海</t>
  </si>
  <si>
    <t>ｲﾀｶﾞｷ ﾋﾛﾐ</t>
  </si>
  <si>
    <t>ITAGAKI</t>
  </si>
  <si>
    <t>古田　瑞樹</t>
  </si>
  <si>
    <t>ﾌﾙﾀ ﾐｽﾞｷ</t>
  </si>
  <si>
    <t>竹村　明人</t>
  </si>
  <si>
    <t>ﾀｹﾑﾗ ｱｷﾄ</t>
  </si>
  <si>
    <t>TAKEMURA</t>
  </si>
  <si>
    <t>高倉　侃斗</t>
  </si>
  <si>
    <t>ﾀｶｸﾗ ｶﾝﾄ</t>
  </si>
  <si>
    <t>TAKAKURA</t>
  </si>
  <si>
    <t>Kanto</t>
  </si>
  <si>
    <t>野口　恭吾</t>
  </si>
  <si>
    <t>ﾉｸﾞﾁ ｷｮｳｺﾞ</t>
  </si>
  <si>
    <t>松原　幸之助</t>
  </si>
  <si>
    <t>ﾏﾂﾊﾞﾗ ｺｳﾉｽｹ</t>
  </si>
  <si>
    <t>Konosuke</t>
  </si>
  <si>
    <t>渡部　篤季</t>
  </si>
  <si>
    <t>ﾜﾀﾅﾍﾞ ｱﾂｷ</t>
  </si>
  <si>
    <t>ｼﾐｽﾞ ｼｭｳﾀ</t>
  </si>
  <si>
    <t>冨江　駿仁</t>
  </si>
  <si>
    <t>ﾄﾐｴ ﾊﾔﾄ</t>
  </si>
  <si>
    <t>TOMIE</t>
  </si>
  <si>
    <t>桂　将貴</t>
  </si>
  <si>
    <t>ｶﾂﾗ ﾏｻｷ</t>
  </si>
  <si>
    <t>池田　快音</t>
  </si>
  <si>
    <t>ｲｹﾀﾞ ｶｲﾄ</t>
  </si>
  <si>
    <t>角田　陽都</t>
  </si>
  <si>
    <t>ｽﾐﾀﾞ ﾊﾙﾄ</t>
  </si>
  <si>
    <t>SUMIDA</t>
  </si>
  <si>
    <t>中村　孔明</t>
  </si>
  <si>
    <t>ﾅｶﾑﾗ ｺｳﾒｲ</t>
  </si>
  <si>
    <t>Komei</t>
  </si>
  <si>
    <t>00118691632*</t>
  </si>
  <si>
    <t>00140471219*</t>
  </si>
  <si>
    <t>00119623527*</t>
  </si>
  <si>
    <t>00097408836*</t>
  </si>
  <si>
    <t>西野　有輝</t>
  </si>
  <si>
    <t>ﾆｼﾉ ﾕｳｷ</t>
  </si>
  <si>
    <t>徳元　颯良</t>
  </si>
  <si>
    <t>ﾄｸﾓﾄ ｿﾗ</t>
  </si>
  <si>
    <t>TOKUMOTO</t>
  </si>
  <si>
    <t>岩﨑　拓生</t>
  </si>
  <si>
    <t>佐藤　英次</t>
  </si>
  <si>
    <t>中田　凱斗</t>
  </si>
  <si>
    <t>ﾅｶﾀ ｶｲﾄ</t>
  </si>
  <si>
    <t>寺内　亨志郎</t>
  </si>
  <si>
    <t>ﾃﾗｳﾁ ｷｮｳｼﾛｳ</t>
  </si>
  <si>
    <t>TERAUCHI</t>
  </si>
  <si>
    <t>Kyoshiro</t>
  </si>
  <si>
    <t>蓮香　颯</t>
  </si>
  <si>
    <t>ﾊｽｶ ﾊﾔﾃ</t>
  </si>
  <si>
    <t>HASUKA</t>
  </si>
  <si>
    <t>髙田　真平</t>
  </si>
  <si>
    <t>ﾀｶﾀﾞ ｼﾝﾍﾟｲ</t>
  </si>
  <si>
    <t>Shimpei</t>
  </si>
  <si>
    <t>谷口　彰悟</t>
  </si>
  <si>
    <t>ﾀﾆｸﾞﾁ ｼｮｳｺﾞ</t>
  </si>
  <si>
    <t>小島　碧波</t>
  </si>
  <si>
    <t>ｺｼﾞﾏ ｱｵﾊﾞ</t>
  </si>
  <si>
    <t>Aoba</t>
  </si>
  <si>
    <t>長野　滉之</t>
  </si>
  <si>
    <t>ﾅｶﾞﾉ ｺｳｼ</t>
  </si>
  <si>
    <t>00200004605*</t>
  </si>
  <si>
    <t>吉冨　晴心</t>
  </si>
  <si>
    <t>ﾖｼﾄﾞﾐ ﾊﾙﾄ</t>
  </si>
  <si>
    <t>00125536325*</t>
  </si>
  <si>
    <t>YOSHIDOMI</t>
  </si>
  <si>
    <t>大西　翔也</t>
  </si>
  <si>
    <t>ｵｵﾆｼ ｼｮｳﾔ</t>
  </si>
  <si>
    <t>00128029325*</t>
  </si>
  <si>
    <t>浅野　晃輝</t>
  </si>
  <si>
    <t>ｱｻﾉ ｺｳｷ</t>
  </si>
  <si>
    <t>00126494430*</t>
  </si>
  <si>
    <t>東　祥汰</t>
  </si>
  <si>
    <t>ｱｽﾞﾏ ｼｮｳﾀ</t>
  </si>
  <si>
    <t>00131070719*</t>
  </si>
  <si>
    <t>Kodo</t>
  </si>
  <si>
    <t>井指　陸</t>
  </si>
  <si>
    <t>ｲｻｼ ﾘｸ</t>
  </si>
  <si>
    <t>00128274226*</t>
  </si>
  <si>
    <t>ISASHI</t>
  </si>
  <si>
    <t>阿部　叶夢</t>
  </si>
  <si>
    <t>ｱﾍﾞ ｶﾅﾑ</t>
  </si>
  <si>
    <t>00130829629*</t>
  </si>
  <si>
    <t>Kanamu</t>
  </si>
  <si>
    <t>五月女　皓</t>
  </si>
  <si>
    <t>ｻｵﾄﾒ ﾋｶﾙ</t>
  </si>
  <si>
    <t>00152678231*</t>
  </si>
  <si>
    <t>SAOTOME</t>
  </si>
  <si>
    <t>村井　隆真</t>
  </si>
  <si>
    <t>ﾑﾗｲ ﾘｭｳﾏ</t>
  </si>
  <si>
    <t>00125752022*</t>
  </si>
  <si>
    <t>山田　瞬</t>
  </si>
  <si>
    <t>ﾔﾏﾀﾞ ｼｭﾝ</t>
  </si>
  <si>
    <t>00153547328*</t>
  </si>
  <si>
    <t>臼井　創太</t>
  </si>
  <si>
    <t>ｳｽｲ ｿｳﾀ</t>
  </si>
  <si>
    <t>00123761323*</t>
  </si>
  <si>
    <t>石井　喜人</t>
  </si>
  <si>
    <t>ｲｼｲ ﾊﾙﾄ</t>
  </si>
  <si>
    <t>00129544631*</t>
  </si>
  <si>
    <t>井上　智貴</t>
  </si>
  <si>
    <t>ｲﾉｳｴ ﾄﾓｷ</t>
  </si>
  <si>
    <t>00123602014*</t>
  </si>
  <si>
    <t>関西福祉科学大</t>
  </si>
  <si>
    <t>太成学院大</t>
  </si>
  <si>
    <t>黒木　翔吾</t>
  </si>
  <si>
    <t>ｸﾛｷﾞ ｼｮｳｺﾞ</t>
  </si>
  <si>
    <t>KUROGI</t>
  </si>
  <si>
    <t>岡　周弥</t>
  </si>
  <si>
    <t>ｵｶ ｼｭｳﾔ</t>
  </si>
  <si>
    <t>ウチェンナ　健太</t>
  </si>
  <si>
    <t>ｳﾁｪﾝﾅ ｹﾝﾀ</t>
  </si>
  <si>
    <t>UCHENNA</t>
  </si>
  <si>
    <t>ﾌｼﾞﾓﾄ ｺｳﾀﾛｳ</t>
  </si>
  <si>
    <t>池辺　智哉</t>
  </si>
  <si>
    <t>ｲｹﾍﾞ ﾄﾓﾔ</t>
  </si>
  <si>
    <t>中澤　亮希</t>
  </si>
  <si>
    <t>ﾅｶｻﾞﾜ ﾘｮｳｷ</t>
  </si>
  <si>
    <t>関谷　友陽</t>
  </si>
  <si>
    <t>ｾｷﾀﾆ ﾕｳﾋ</t>
  </si>
  <si>
    <t>SEKITANI</t>
  </si>
  <si>
    <t>建口　愛斗</t>
  </si>
  <si>
    <t>ﾀﾃｸﾞﾁ ｱｲﾄ</t>
  </si>
  <si>
    <t>TATEGUCHI</t>
  </si>
  <si>
    <t>道　尚冶</t>
  </si>
  <si>
    <t>ﾐﾁ ﾅｵﾔ</t>
  </si>
  <si>
    <t>MICHI</t>
  </si>
  <si>
    <t>上田　龍之介</t>
  </si>
  <si>
    <t>ｳｴﾀﾞ ﾘｭｳﾉｽｹ</t>
  </si>
  <si>
    <t>新木　淳太</t>
  </si>
  <si>
    <t>ｱﾗｷ ｼﾞｭﾝﾀ</t>
  </si>
  <si>
    <t>上西　大和</t>
  </si>
  <si>
    <t>ｳｴﾆｼ ﾔﾏﾄ</t>
  </si>
  <si>
    <t>小蔭　剛</t>
  </si>
  <si>
    <t>ｺｶｹﾞ ﾂﾖｼ</t>
  </si>
  <si>
    <t>KOKAGE</t>
  </si>
  <si>
    <t>高橋　怜生</t>
  </si>
  <si>
    <t>ﾀｶﾊｼ ﾚｲ</t>
  </si>
  <si>
    <t>大上　廉太郎</t>
  </si>
  <si>
    <t>ｵｵｶﾞﾐ ﾚﾝﾀﾛｳ</t>
  </si>
  <si>
    <t>OGAMI</t>
  </si>
  <si>
    <t>佐伯　颯真</t>
  </si>
  <si>
    <t>ｻｴｷ ｿｳﾏ</t>
  </si>
  <si>
    <t>佐藤　吏</t>
  </si>
  <si>
    <t>ｻﾄｳ ﾂｶｻ</t>
  </si>
  <si>
    <t>北野　敦也</t>
  </si>
  <si>
    <t>ｷﾀﾉ ｱﾂﾔ</t>
  </si>
  <si>
    <t>大山　愛悟</t>
  </si>
  <si>
    <t>ｵｵﾔﾏ ｱｲﾄ</t>
  </si>
  <si>
    <t>前川　瑠偉</t>
  </si>
  <si>
    <t>ﾏｴｶﾜ ﾙｲ</t>
  </si>
  <si>
    <t>森下　大瑚</t>
  </si>
  <si>
    <t>金川　和楽</t>
  </si>
  <si>
    <t>KANAGAWA</t>
  </si>
  <si>
    <t>Waraku</t>
  </si>
  <si>
    <t>月本　雄基</t>
  </si>
  <si>
    <t>小林　大羽</t>
  </si>
  <si>
    <t>Daiha</t>
  </si>
  <si>
    <t>三宅　陸斗</t>
  </si>
  <si>
    <t>山村　春斗</t>
  </si>
  <si>
    <t>村山　天斗</t>
  </si>
  <si>
    <t>西端　大和</t>
  </si>
  <si>
    <t>鹿嶋　一希</t>
  </si>
  <si>
    <t>小坂田　偉月</t>
  </si>
  <si>
    <t>ｵｻｶﾀﾞ ｲﾂｷ</t>
  </si>
  <si>
    <t>OSAKADA</t>
  </si>
  <si>
    <t>池田　尚悟</t>
  </si>
  <si>
    <t>ｲｹﾀﾞ ｼｮｳｺﾞ</t>
  </si>
  <si>
    <t>土江　将太</t>
  </si>
  <si>
    <t>ﾂﾁｴ ｼｮｳﾀ</t>
  </si>
  <si>
    <t>TSUCHIE</t>
  </si>
  <si>
    <t>三宅　貴大</t>
  </si>
  <si>
    <t>ﾐﾔｹ ﾀｶﾋﾛ</t>
  </si>
  <si>
    <t>向井　亮太</t>
  </si>
  <si>
    <t>ﾑｶｲ ﾘｮｳﾀ</t>
  </si>
  <si>
    <t>冨江　俊矢</t>
  </si>
  <si>
    <t>ﾄﾐｴ ｼｭﾝﾔ</t>
  </si>
  <si>
    <t>神戸　奏汰</t>
  </si>
  <si>
    <t>ｺｳﾍﾞ ｿｳﾀ</t>
  </si>
  <si>
    <t>KOBE</t>
  </si>
  <si>
    <t>前川　幸来</t>
  </si>
  <si>
    <t>ﾏｴｶﾜ ﾕﾗ</t>
  </si>
  <si>
    <t>新山　創大</t>
  </si>
  <si>
    <t>ﾆｲﾔﾏ ｿｳﾀ</t>
  </si>
  <si>
    <t>南　勇成</t>
  </si>
  <si>
    <t>ﾐﾅﾐ ﾕｳｾｲ</t>
  </si>
  <si>
    <t>小関　唯人</t>
  </si>
  <si>
    <t>ｵｾﾞｷ ﾕｲﾄ</t>
  </si>
  <si>
    <t>OZEKI</t>
  </si>
  <si>
    <t>ﾔﾏｻﾞｷ ﾏｻﾄｼ</t>
  </si>
  <si>
    <t>岩坂　蓮太</t>
  </si>
  <si>
    <t>ｲﾜｻｶ ﾚﾝﾀ</t>
  </si>
  <si>
    <t>IWASAKA</t>
  </si>
  <si>
    <t>Renta</t>
  </si>
  <si>
    <t>上田　寛太</t>
  </si>
  <si>
    <t>ｳｴﾀﾞ ｶﾝﾀ</t>
  </si>
  <si>
    <t>卯野　大樹</t>
  </si>
  <si>
    <t>ｳﾉ ﾀﾞｲｷ</t>
  </si>
  <si>
    <t>内尾　射光矢</t>
  </si>
  <si>
    <t>ｳﾁｵ ｲﾙﾔ</t>
  </si>
  <si>
    <t>UCHIO</t>
  </si>
  <si>
    <t>Iruya</t>
  </si>
  <si>
    <t>岡田　飛龍</t>
  </si>
  <si>
    <t>ｵｶﾀﾞ ﾋﾘｭｳ</t>
  </si>
  <si>
    <t>Hiryu</t>
  </si>
  <si>
    <t>河合　恒輝</t>
  </si>
  <si>
    <t>ｶﾜｲ ｺｳｷ</t>
  </si>
  <si>
    <t>田中　大地</t>
  </si>
  <si>
    <t>ﾀﾅｶ ﾀﾞｲﾁ</t>
  </si>
  <si>
    <t>谷村　祐太郎</t>
  </si>
  <si>
    <t>ﾀﾆﾑﾗ ﾕｳﾀﾛｳ</t>
  </si>
  <si>
    <t>野島　清盟</t>
  </si>
  <si>
    <t>ﾉｼﾞﾏ ｾｲﾒｲ</t>
  </si>
  <si>
    <t>NOJIMA</t>
  </si>
  <si>
    <t>Seimei</t>
  </si>
  <si>
    <t>古田　一吹</t>
  </si>
  <si>
    <t>ﾌﾙﾀ ｲﾌﾞｷ</t>
  </si>
  <si>
    <t>ｾﾗｸ ﾏｻﾄ</t>
  </si>
  <si>
    <t>SERAKU</t>
  </si>
  <si>
    <t>瀬﨑　刻</t>
  </si>
  <si>
    <t>ｾｻﾞｷ ｺｸﾄ</t>
  </si>
  <si>
    <t>SEZAKI</t>
  </si>
  <si>
    <t>Kokuto</t>
  </si>
  <si>
    <t>今岡　侑希</t>
  </si>
  <si>
    <t>ｲﾏｵｶ ﾕｳｷ</t>
  </si>
  <si>
    <t>久保　慶介</t>
  </si>
  <si>
    <t>ｸﾎﾞ ｹｲｽｹ</t>
  </si>
  <si>
    <t>黒田　大晴</t>
  </si>
  <si>
    <t>ｸﾛﾀﾞ ﾀｲｾｲ</t>
  </si>
  <si>
    <t>周世原　春玖</t>
  </si>
  <si>
    <t>ｽｾﾊﾗ ﾊｸ</t>
  </si>
  <si>
    <t>SUSEHARA</t>
  </si>
  <si>
    <t>田辺　峻</t>
  </si>
  <si>
    <t>ﾀﾅﾍﾞ ｼｭﾝ</t>
  </si>
  <si>
    <t>田村　翔輝</t>
  </si>
  <si>
    <t>ﾀﾑﾗ ｼｮｳｷ</t>
  </si>
  <si>
    <t>野田　努</t>
  </si>
  <si>
    <t>ﾉﾀﾞ ﾂﾄﾑ</t>
  </si>
  <si>
    <t>Tsutomu</t>
  </si>
  <si>
    <t>前木場　獅音</t>
  </si>
  <si>
    <t>ﾏｴｺﾊﾞ ｼｵﾝ</t>
  </si>
  <si>
    <t>MAEKOBA</t>
  </si>
  <si>
    <t>村山　颯良</t>
  </si>
  <si>
    <t>ﾑﾗﾔﾏ ｿﾗ</t>
  </si>
  <si>
    <t>ﾓﾄｴ ﾚｵ</t>
  </si>
  <si>
    <t>MOTOE</t>
  </si>
  <si>
    <t>村上　堅亮</t>
  </si>
  <si>
    <t>ﾑﾗｶﾐ ｹﾝﾘｮｳ</t>
  </si>
  <si>
    <t>Kenryo</t>
  </si>
  <si>
    <t>飯野　碧</t>
  </si>
  <si>
    <t>ｲｲﾉ ｱｵｲ</t>
  </si>
  <si>
    <t>松本　樹楽</t>
  </si>
  <si>
    <t>ﾏﾂﾓﾄ ｷﾗ</t>
  </si>
  <si>
    <t>Kira</t>
  </si>
  <si>
    <t>矢田　一徳</t>
  </si>
  <si>
    <t>ﾔﾀ ｲｯﾄｸ</t>
  </si>
  <si>
    <t>YATA</t>
  </si>
  <si>
    <t>Ittoku</t>
  </si>
  <si>
    <t>横手　一輝</t>
  </si>
  <si>
    <t>ﾖｺﾃ ｶｽﾞｷ</t>
  </si>
  <si>
    <t>速水　修史</t>
  </si>
  <si>
    <t>ﾊﾔﾐｽﾞ ｼｭｳｼﾞ</t>
  </si>
  <si>
    <t>HAYAMIZU</t>
  </si>
  <si>
    <t>藤井　一晴</t>
  </si>
  <si>
    <t>ﾌｼﾞｲ ｲｯｾｲ</t>
  </si>
  <si>
    <t>前田　真一郎</t>
  </si>
  <si>
    <t>ﾏｴﾀﾞ ｼﾝｲﾁﾛｳ</t>
  </si>
  <si>
    <t>三枝　睦哉</t>
  </si>
  <si>
    <t>ｻｲｸｻ ﾁｶﾔ</t>
  </si>
  <si>
    <t>SAIKUSA</t>
  </si>
  <si>
    <t>Chikaya</t>
  </si>
  <si>
    <t>古野　太一</t>
  </si>
  <si>
    <t>ﾌﾙﾉ ﾀｲﾁ</t>
  </si>
  <si>
    <t>高山　烈</t>
  </si>
  <si>
    <t>ﾀｶﾔﾏ ﾚﾂ</t>
  </si>
  <si>
    <t>竹之内　順也</t>
  </si>
  <si>
    <t>ﾀｹﾉｳﾁ ｼﾞｭﾝﾔ</t>
  </si>
  <si>
    <t>TAKENOUCHI</t>
  </si>
  <si>
    <t>谷　一輝</t>
  </si>
  <si>
    <t>タニ カズキ</t>
  </si>
  <si>
    <t>井上　唯都</t>
  </si>
  <si>
    <t>萬野　喜洸</t>
  </si>
  <si>
    <t>ﾏﾝﾉ ﾖｼﾋﾛ</t>
  </si>
  <si>
    <t>MANNO</t>
  </si>
  <si>
    <t>松田　煌汰</t>
  </si>
  <si>
    <t>KAGEYAMA</t>
  </si>
  <si>
    <t>塩谷　直弥</t>
  </si>
  <si>
    <t>ｼｵﾀﾆ ﾅｵﾔ</t>
  </si>
  <si>
    <t>SHIOTANI</t>
  </si>
  <si>
    <t>大阪電気通信大</t>
  </si>
  <si>
    <t>足立　奏太</t>
  </si>
  <si>
    <t>白石　香葵</t>
  </si>
  <si>
    <t>ｼﾗｲｼ ｺｳｷ</t>
  </si>
  <si>
    <t>弓削　晴慈</t>
  </si>
  <si>
    <t>ﾕｹﾞ ﾊﾙﾖｼ</t>
  </si>
  <si>
    <t>YUGE</t>
  </si>
  <si>
    <t>Haruyoshi</t>
  </si>
  <si>
    <t>廣渡　剛志</t>
  </si>
  <si>
    <t>ﾋﾛﾜﾀﾘ ﾂﾖｼ</t>
  </si>
  <si>
    <t>HIROWATARI</t>
  </si>
  <si>
    <t>前川　賢太郎</t>
  </si>
  <si>
    <t>ﾏｴｶﾜ ｹﾝﾀﾛｳ</t>
  </si>
  <si>
    <t>木村　悠誠</t>
  </si>
  <si>
    <t>中川　敬貴</t>
  </si>
  <si>
    <t>恵中　春斗</t>
  </si>
  <si>
    <t>山内　政成</t>
  </si>
  <si>
    <t>ﾔﾏｳﾁ ﾏｻﾅﾘ</t>
  </si>
  <si>
    <t>王前　成登</t>
  </si>
  <si>
    <t>ｵｳﾏｴ ﾅﾘﾄ</t>
  </si>
  <si>
    <t>Narito</t>
  </si>
  <si>
    <t>堀田　陽樹</t>
  </si>
  <si>
    <t>ﾎﾘﾀ ﾊﾙｷ</t>
  </si>
  <si>
    <t>谷野　佑成</t>
  </si>
  <si>
    <t>ﾀﾆﾉ ﾕｳｾｲ</t>
  </si>
  <si>
    <t>冨田　啓斗</t>
  </si>
  <si>
    <t>ﾄﾐﾀ ｹｲﾄ</t>
  </si>
  <si>
    <t>安井　達哉</t>
  </si>
  <si>
    <t>ﾔｽｲ ﾀﾂﾔ</t>
  </si>
  <si>
    <t>大路　昇太郎</t>
  </si>
  <si>
    <t>ｵｵｼﾞ ｼｮｳﾀﾛｳ</t>
  </si>
  <si>
    <t>福本　陽己</t>
  </si>
  <si>
    <t>岡田　優真</t>
  </si>
  <si>
    <t>ｵｶﾀﾞ ﾕｳﾏ</t>
  </si>
  <si>
    <t>堀　泰将</t>
  </si>
  <si>
    <t>ﾎﾘ ﾔｽﾏｻ</t>
  </si>
  <si>
    <t>畚野　湧成</t>
  </si>
  <si>
    <t>ﾌｺﾞﾉ ﾕｳｾｲ</t>
  </si>
  <si>
    <t>FUGONO</t>
  </si>
  <si>
    <t>亀之園　新</t>
  </si>
  <si>
    <t>ｶﾒﾉｿﾉ ｱﾗﾀ</t>
  </si>
  <si>
    <t>KAMENOSONO</t>
  </si>
  <si>
    <t>実田　大心</t>
  </si>
  <si>
    <t>ｼﾞﾂﾀﾞ ﾀｲｼﾝ</t>
  </si>
  <si>
    <t>JITSUDA</t>
  </si>
  <si>
    <t>Taishin</t>
  </si>
  <si>
    <t>糟谷　源太</t>
  </si>
  <si>
    <t>ｶｽﾔ ｹﾞﾝﾀ</t>
  </si>
  <si>
    <t>KASUYA</t>
  </si>
  <si>
    <t>高村　瑛太</t>
  </si>
  <si>
    <t>ﾀｶﾑﾗ ｴｲﾀ</t>
  </si>
  <si>
    <t>Eita</t>
  </si>
  <si>
    <t>須田　旺来</t>
  </si>
  <si>
    <t>ｽﾀﾞ ｵｳﾗ</t>
  </si>
  <si>
    <t>Ora</t>
  </si>
  <si>
    <t>萬野　七樹</t>
  </si>
  <si>
    <t>ﾏﾝﾉ ﾅﾅｷ</t>
  </si>
  <si>
    <t>Nanaki</t>
  </si>
  <si>
    <t>濵路　悠真</t>
  </si>
  <si>
    <t>ﾊﾏｼﾞ ﾕｳﾏ</t>
  </si>
  <si>
    <t>HAMAJI</t>
  </si>
  <si>
    <t>立花　晟</t>
  </si>
  <si>
    <t>ﾀﾁﾊﾞﾅ ｼﾞｮｳ</t>
  </si>
  <si>
    <t>黒田　琥央佑</t>
  </si>
  <si>
    <t>00012342401*</t>
  </si>
  <si>
    <t>萩原　康介</t>
  </si>
  <si>
    <t>ﾊｷﾞﾜﾗ ｺｳｽｹ</t>
  </si>
  <si>
    <t>00154701725*</t>
  </si>
  <si>
    <t>HAGIWARA</t>
  </si>
  <si>
    <t>和歌山県立医科大学</t>
  </si>
  <si>
    <t>田中　陽貴</t>
  </si>
  <si>
    <t>ﾀﾅｶ ﾊﾙｷ</t>
  </si>
  <si>
    <t>00102815017*</t>
  </si>
  <si>
    <t>古城　昇太郎</t>
  </si>
  <si>
    <t>ｺｼﾞｮｳ ｼｮｳﾀﾛｳ</t>
  </si>
  <si>
    <t>00200102304*</t>
  </si>
  <si>
    <t>KOJO</t>
  </si>
  <si>
    <t>杉浦　大輔</t>
  </si>
  <si>
    <t>ｽｷﾞｳﾗ ﾀﾞｲｽｹ</t>
  </si>
  <si>
    <t>00076488033*</t>
  </si>
  <si>
    <t>武井　璃久</t>
  </si>
  <si>
    <t>ﾀｹｲ ﾘｸ</t>
  </si>
  <si>
    <t>00128571630*</t>
  </si>
  <si>
    <t>浦川　尚樹</t>
  </si>
  <si>
    <t>ｳﾗｶﾜ ﾅｵｷ</t>
  </si>
  <si>
    <t>00131207014*</t>
  </si>
  <si>
    <t>梅川　倖生</t>
  </si>
  <si>
    <t>ｳﾒｶﾜ ｺｳｾｲ</t>
  </si>
  <si>
    <t>00155448936*</t>
  </si>
  <si>
    <t>UMEKAWA</t>
  </si>
  <si>
    <t>増澤　亮太</t>
  </si>
  <si>
    <t>ﾏｽｻﾞﾜ ﾘｮｳﾀ</t>
  </si>
  <si>
    <t>00200192041*</t>
  </si>
  <si>
    <t>MASUZAWA</t>
  </si>
  <si>
    <t>ｼﾗｲｼ ﾘｮｳ</t>
  </si>
  <si>
    <t>00126413522*</t>
  </si>
  <si>
    <t>ｼﾀﾗ ｶｽﾞｷ</t>
  </si>
  <si>
    <t>00128911123*</t>
  </si>
  <si>
    <t>SHITARA</t>
  </si>
  <si>
    <t>ｺﾊﾞﾀ ﾂﾖｼ</t>
  </si>
  <si>
    <t>00125073523*</t>
  </si>
  <si>
    <t>KOBATA</t>
  </si>
  <si>
    <t>00122488227*</t>
  </si>
  <si>
    <t>SANEFUJI</t>
  </si>
  <si>
    <t>ｺｳﾉ ﾘｭｳﾉｽｹ</t>
  </si>
  <si>
    <t>00158952434*</t>
  </si>
  <si>
    <t>YOSHITAKE</t>
  </si>
  <si>
    <t>ITOSE</t>
  </si>
  <si>
    <t>植村　陸人</t>
  </si>
  <si>
    <t>ｳｴﾑﾗ ﾘｸﾄ</t>
  </si>
  <si>
    <t>00154989238*</t>
  </si>
  <si>
    <t>古田　智也</t>
  </si>
  <si>
    <t>ﾌﾙﾀ ﾄﾓﾔ</t>
  </si>
  <si>
    <t>廣田　悠磨</t>
  </si>
  <si>
    <t>ﾋﾛﾀ ﾕｳﾏ</t>
  </si>
  <si>
    <t>ｲﾇｲ ﾋﾋﾞｷ</t>
  </si>
  <si>
    <t>00120991931*</t>
  </si>
  <si>
    <t>INUI</t>
  </si>
  <si>
    <t>00123457022*</t>
  </si>
  <si>
    <t>ｶﾅﾀﾞ ｿｳﾍｲ</t>
  </si>
  <si>
    <t>00125861124*</t>
  </si>
  <si>
    <t>KANADA</t>
  </si>
  <si>
    <t>藤村　慧祥</t>
  </si>
  <si>
    <t>ﾌｼﾞﾑﾗ ｹｲｼｮｳ</t>
  </si>
  <si>
    <t>武田　耀</t>
  </si>
  <si>
    <t>ﾀｹﾀﾞ ﾖｳ</t>
  </si>
  <si>
    <t>岡田　碧伊</t>
  </si>
  <si>
    <t>ｵｶﾀﾞ ｱｵｲ</t>
  </si>
  <si>
    <t>吉田　直也</t>
  </si>
  <si>
    <t>ﾖｼﾀﾞ ﾅｵﾔ</t>
  </si>
  <si>
    <t>田畑　海斗</t>
  </si>
  <si>
    <t>ﾀﾊﾞﾀ ｶｲﾄ</t>
  </si>
  <si>
    <t>小西　一太郎</t>
  </si>
  <si>
    <t>ｺﾆｼ ｲﾁﾀﾛｳ</t>
  </si>
  <si>
    <t>永田　大和</t>
  </si>
  <si>
    <t>ﾅｶﾞﾀ ﾔﾏﾄ</t>
  </si>
  <si>
    <t>鈴木　累生</t>
  </si>
  <si>
    <t>ｽｽﾞｷ ﾙｲ</t>
  </si>
  <si>
    <t>石原　陽翔</t>
  </si>
  <si>
    <t>ｲｼﾊﾗ ﾊﾙﾄ</t>
  </si>
  <si>
    <t>竹澤　友喜</t>
  </si>
  <si>
    <t>ﾀｹｻﾞﾜ ﾄﾓｷ</t>
  </si>
  <si>
    <t>TAKEZAWA</t>
  </si>
  <si>
    <t>平山　凌大</t>
  </si>
  <si>
    <t>ﾋﾗﾔﾏ ﾘｮｳﾀ</t>
  </si>
  <si>
    <t>堀川　正樹</t>
  </si>
  <si>
    <t>ﾎﾘｶﾜ ﾏｻｷ</t>
  </si>
  <si>
    <t>荒木　匠</t>
  </si>
  <si>
    <t>ｱﾗｷ ﾀｸﾐ</t>
  </si>
  <si>
    <t>ﾏｴｶﾜ ﾕｳﾄ</t>
  </si>
  <si>
    <t>八田　優希</t>
  </si>
  <si>
    <t>川邉　勝哉</t>
  </si>
  <si>
    <t>ｶﾜﾍﾞ ﾏｻﾔ</t>
  </si>
  <si>
    <t>西澤　輝斗</t>
  </si>
  <si>
    <t>ﾆｼｻﾞﾜ ｷﾗﾄ</t>
  </si>
  <si>
    <t>NISHIZAWA</t>
  </si>
  <si>
    <t>竹村　奏汰</t>
  </si>
  <si>
    <t>ﾀｹﾑﾗ ｶﾅﾀ</t>
  </si>
  <si>
    <t>伊藤　創</t>
  </si>
  <si>
    <t>ｲﾄｳ ﾊｼﾞﾒ</t>
  </si>
  <si>
    <t>小濱　颯真</t>
  </si>
  <si>
    <t>ｺﾊﾏ ｿｳﾏ</t>
  </si>
  <si>
    <t>KOHAMA</t>
  </si>
  <si>
    <t>高岸　啓佑</t>
  </si>
  <si>
    <t>ﾀｶｷﾞｼ ｹｲｽｹ</t>
  </si>
  <si>
    <t>TAKAGISHI</t>
  </si>
  <si>
    <t>山口　正孝</t>
  </si>
  <si>
    <t>ﾔﾏｸﾞﾁ ﾏｻﾀｶ</t>
  </si>
  <si>
    <t>服部　禅樹</t>
  </si>
  <si>
    <t>ﾊｯﾄﾘ ﾕｽﾞｷ</t>
  </si>
  <si>
    <t>吉田　直生</t>
  </si>
  <si>
    <t>ﾖｼﾀﾞ ﾅｵｷ</t>
  </si>
  <si>
    <t>打田　悠真</t>
  </si>
  <si>
    <t>ｳﾁﾀﾞ ﾕｳﾏ</t>
  </si>
  <si>
    <t>永江　樹</t>
  </si>
  <si>
    <t>NAGAE</t>
  </si>
  <si>
    <t>尾形　成梧</t>
  </si>
  <si>
    <t>ｵｶﾞﾀ ｾｲｺﾞ</t>
  </si>
  <si>
    <t>Seigo</t>
  </si>
  <si>
    <t>中平　翔悟</t>
  </si>
  <si>
    <t>ﾅｶﾋﾗ ｼｮｳｺﾞ</t>
  </si>
  <si>
    <t>中嶋　康太</t>
  </si>
  <si>
    <t>ﾅｶｼﾞﾏ ｺｳﾀ</t>
  </si>
  <si>
    <t>三田　澪音</t>
  </si>
  <si>
    <t>ｻﾝﾀﾞ ﾚﾉﾝ</t>
  </si>
  <si>
    <t xml:space="preserve">SANDA </t>
  </si>
  <si>
    <t>Renon</t>
  </si>
  <si>
    <t>町　駿翔</t>
  </si>
  <si>
    <t>ﾏﾁ ﾊﾔﾄ</t>
  </si>
  <si>
    <t>MACHI</t>
  </si>
  <si>
    <t>管野　祐士</t>
  </si>
  <si>
    <t>ｶﾝﾉ ﾕｳｼﾞ</t>
  </si>
  <si>
    <t>三木　志門</t>
  </si>
  <si>
    <t>ﾐｷ ｼﾓﾝ</t>
  </si>
  <si>
    <t>Shimon</t>
  </si>
  <si>
    <t>木内　翔梧</t>
  </si>
  <si>
    <t>ｷﾉｳﾁ ｼｮｳｺﾞ</t>
  </si>
  <si>
    <t>KINOUCHI</t>
  </si>
  <si>
    <t>ｱｽﾞﾏ ﾘﾝﾀﾛｳ</t>
  </si>
  <si>
    <t>00130563624*</t>
  </si>
  <si>
    <t>古川　璃空</t>
  </si>
  <si>
    <t>ｺｶﾞﾜ ﾘｸ</t>
  </si>
  <si>
    <t>00123123113*</t>
  </si>
  <si>
    <t>KOGAWA</t>
  </si>
  <si>
    <t>前田　充輝</t>
  </si>
  <si>
    <t>ﾏｴﾀﾞ ﾐﾂｷ</t>
  </si>
  <si>
    <t>00131293827*</t>
  </si>
  <si>
    <t>浅野　公太</t>
  </si>
  <si>
    <t>ｱｻﾉ ｺｳﾀ</t>
  </si>
  <si>
    <t>00122125619*</t>
  </si>
  <si>
    <t>中本　征汰</t>
  </si>
  <si>
    <t>ﾅｶﾓﾄ ｾｲﾀ</t>
  </si>
  <si>
    <t>00125568027*</t>
  </si>
  <si>
    <t>坂本　晴紀</t>
  </si>
  <si>
    <t>ｻｶﾓﾄ ﾊﾙｷ</t>
  </si>
  <si>
    <t>00118207322*</t>
  </si>
  <si>
    <t>米澤　陽平</t>
  </si>
  <si>
    <t>ﾖﾈｻﾞﾜ ﾖｳﾍｲ</t>
  </si>
  <si>
    <t>00128064122*</t>
  </si>
  <si>
    <t>田中　颯太</t>
  </si>
  <si>
    <t>ﾀﾅｶ ｿｳﾀ</t>
  </si>
  <si>
    <t>00128675635*</t>
  </si>
  <si>
    <t>冨田　雅晴</t>
  </si>
  <si>
    <t>ﾄﾐﾀ ﾏｻﾊﾙ</t>
  </si>
  <si>
    <t>00130431214*</t>
  </si>
  <si>
    <t>松久　航太朗</t>
  </si>
  <si>
    <t>ﾏﾂﾋｻ ｺｳﾀﾛｳ</t>
  </si>
  <si>
    <t>MATSUHISA</t>
  </si>
  <si>
    <t>佐藤　琉輝也</t>
  </si>
  <si>
    <t>ｻﾄｳ ﾙｷﾔ</t>
  </si>
  <si>
    <t>00124937329*</t>
  </si>
  <si>
    <t>杉浦　哲太</t>
  </si>
  <si>
    <t>ｽｷﾞｳﾗ ﾃｯﾀ</t>
  </si>
  <si>
    <t>00200206174*</t>
  </si>
  <si>
    <t>Tetta</t>
  </si>
  <si>
    <t>ｳﾜｲ ﾀｸﾐ</t>
  </si>
  <si>
    <t>00125506827*</t>
  </si>
  <si>
    <t>UWAI</t>
  </si>
  <si>
    <t>ｵｵｲ ﾚﾝ</t>
  </si>
  <si>
    <t>00141476730*</t>
  </si>
  <si>
    <t>尾下　学</t>
  </si>
  <si>
    <t>ｵｼﾀ ﾏﾅﾌﾞ</t>
  </si>
  <si>
    <t>00151275425*</t>
  </si>
  <si>
    <t>Manabu</t>
  </si>
  <si>
    <t>00121425318*</t>
  </si>
  <si>
    <t>ｷﾑﾗ ﾊﾙ</t>
  </si>
  <si>
    <t>00125464830*</t>
  </si>
  <si>
    <t>ﾊｼｸﾞﾁ ﾀｹｼ</t>
  </si>
  <si>
    <t>00124299431*</t>
  </si>
  <si>
    <t>ﾑﾛﾀ ｱﾂｷ</t>
  </si>
  <si>
    <t>00128535630*</t>
  </si>
  <si>
    <t>MUROTA</t>
  </si>
  <si>
    <t>ﾖｺﾀ ﾄﾓﾋﾛ</t>
  </si>
  <si>
    <t>00113387932*</t>
  </si>
  <si>
    <t>梶山　陽桜</t>
  </si>
  <si>
    <t>ｶｼﾞﾔﾏ ﾋｮｳ</t>
  </si>
  <si>
    <t>00127005116*</t>
  </si>
  <si>
    <t>KAJIYAMA</t>
  </si>
  <si>
    <t>ｲﾜﾀ ﾘﾝﾀﾛｳ</t>
  </si>
  <si>
    <t>00123314620*</t>
  </si>
  <si>
    <t>大西　勧也</t>
  </si>
  <si>
    <t>ｵｵﾆｼ ﾕｷﾔ</t>
  </si>
  <si>
    <t>00124130213*</t>
  </si>
  <si>
    <t>角本　尚也</t>
  </si>
  <si>
    <t>ｶｸﾓﾄ ﾅｵﾔ</t>
  </si>
  <si>
    <t>00153572023*</t>
  </si>
  <si>
    <t>辻本　裕士</t>
  </si>
  <si>
    <t>ﾂｼﾞﾓﾄ ﾕｳｼ</t>
  </si>
  <si>
    <t>00127099028*</t>
  </si>
  <si>
    <t>渡邊　晴葵</t>
  </si>
  <si>
    <t>ﾜﾀﾅﾍﾞ ﾊﾙｷ</t>
  </si>
  <si>
    <t>00154947535*</t>
  </si>
  <si>
    <t>00131524824*</t>
  </si>
  <si>
    <t>WAKU</t>
  </si>
  <si>
    <t>ﾒｶﾞ ﾀｸﾐ</t>
  </si>
  <si>
    <t>00154322926*</t>
  </si>
  <si>
    <t>MEGA</t>
  </si>
  <si>
    <t>ﾗ ｼﾝﾊﾞ</t>
  </si>
  <si>
    <t>00159757337*</t>
  </si>
  <si>
    <t>RA</t>
  </si>
  <si>
    <t>ﾋﾗﾉ ｱﾕﾑ</t>
  </si>
  <si>
    <t>00139277938*</t>
  </si>
  <si>
    <t>ｼﾓﾓﾄ ｹﾝ</t>
  </si>
  <si>
    <t>00154359532*</t>
  </si>
  <si>
    <t>SHIMOMOTO</t>
  </si>
  <si>
    <t>ﾋｻﾀﾞ ﾘｭｳｼ</t>
  </si>
  <si>
    <t>00132488531*</t>
  </si>
  <si>
    <t>HISADA</t>
  </si>
  <si>
    <t>Ryushi</t>
  </si>
  <si>
    <t>ﾜｷﾓﾄ ｼｮｳﾀ</t>
  </si>
  <si>
    <t>00128686738*</t>
  </si>
  <si>
    <t>00125679131*</t>
  </si>
  <si>
    <t>樋口　夢叶</t>
  </si>
  <si>
    <t>ﾋｸﾞﾁ ﾕｳﾄ</t>
  </si>
  <si>
    <t>00127028424*</t>
  </si>
  <si>
    <t>土居　弘季</t>
  </si>
  <si>
    <t>ﾄﾞｲ ﾋﾛｷ</t>
  </si>
  <si>
    <t>00125861023*</t>
  </si>
  <si>
    <t>湊　大智</t>
  </si>
  <si>
    <t>ﾐﾅﾄ ﾀｲﾁ</t>
  </si>
  <si>
    <t>00129500219*</t>
  </si>
  <si>
    <t>MINATO</t>
  </si>
  <si>
    <t>藤本　和也</t>
  </si>
  <si>
    <t>ﾌｼﾞﾓﾄ ｶｽﾞﾔ</t>
  </si>
  <si>
    <t>ﾋﾀﾞｶ ﾏｻﾔｽ</t>
  </si>
  <si>
    <t>00122397428*</t>
  </si>
  <si>
    <t>HIDAKA</t>
  </si>
  <si>
    <t>Masayasu</t>
  </si>
  <si>
    <t>久松　優真</t>
  </si>
  <si>
    <t>ﾋｻﾏﾂ ﾕｳﾏ</t>
  </si>
  <si>
    <t>00124259326*</t>
  </si>
  <si>
    <t>HISAMATSU</t>
  </si>
  <si>
    <t>鷲見　健介</t>
  </si>
  <si>
    <t>ｽﾐ ｹﾝｽｹ</t>
  </si>
  <si>
    <t>00126883230*</t>
  </si>
  <si>
    <t>川口　拓実</t>
  </si>
  <si>
    <t>ｶﾜｸﾞﾁ ﾀｸﾐ</t>
  </si>
  <si>
    <t>00134529327*</t>
  </si>
  <si>
    <t>谷口　珀斗</t>
  </si>
  <si>
    <t>ﾀﾆｸﾞﾁ ﾊｸﾄ</t>
  </si>
  <si>
    <t>00127738836*</t>
  </si>
  <si>
    <t>岡野　孝祐</t>
  </si>
  <si>
    <t>ｵｶﾉ ｺｳｽｹ</t>
  </si>
  <si>
    <t>00154524526*</t>
  </si>
  <si>
    <t>モンパルゴンザレス　朗偉</t>
  </si>
  <si>
    <t>ﾓﾝﾊﾟﾙｺﾞﾝｻﾞﾚｽ ﾛｳｲ</t>
  </si>
  <si>
    <t>00200209678*</t>
  </si>
  <si>
    <t>MOMPARTGONZALEZ</t>
  </si>
  <si>
    <t>Rouy</t>
  </si>
  <si>
    <t>中村　憲太郎</t>
  </si>
  <si>
    <t>ﾅｶﾑﾗ ｹﾝﾀﾛｳ</t>
  </si>
  <si>
    <t>00200088313*</t>
  </si>
  <si>
    <t>木下　富美之</t>
  </si>
  <si>
    <t>ｷﾉｼﾀ ﾌﾐﾕｷ</t>
  </si>
  <si>
    <t>00127835329*</t>
  </si>
  <si>
    <t>Fumiyuki</t>
  </si>
  <si>
    <t>堀井　昊</t>
  </si>
  <si>
    <t>ﾎﾘｲ ｺｳ</t>
  </si>
  <si>
    <t>00121424822*</t>
  </si>
  <si>
    <t>HORII</t>
  </si>
  <si>
    <t>岩本　優太</t>
  </si>
  <si>
    <t>ｲﾜﾓﾄ ﾕｳﾀ</t>
  </si>
  <si>
    <t>00127833428*</t>
  </si>
  <si>
    <t>石塚　洸汰朗</t>
  </si>
  <si>
    <t>ｲｼﾂﾞｶ ｺｳﾀﾛｳ</t>
  </si>
  <si>
    <t>00200208061*</t>
  </si>
  <si>
    <t>ISHIZUKA</t>
  </si>
  <si>
    <t>大地　蘭斗</t>
  </si>
  <si>
    <t>ｵｵｼﾞ ﾗﾝﾄ</t>
  </si>
  <si>
    <t>Ranto</t>
  </si>
  <si>
    <t>日下　大誠</t>
  </si>
  <si>
    <t>ｸｻｶ ﾀｲｾｲ</t>
  </si>
  <si>
    <t>千田　晃士朗</t>
  </si>
  <si>
    <t>ｾﾝﾀﾞ ｺｳｼﾛｳ</t>
  </si>
  <si>
    <t>山田　翔悟</t>
  </si>
  <si>
    <t>ﾔﾏﾀﾞ ｼｮｳｺﾞ</t>
  </si>
  <si>
    <t>赤尾　光秋</t>
  </si>
  <si>
    <t>ｱｶｵ ﾃﾙｱｷ</t>
  </si>
  <si>
    <t>山下　蒼悟</t>
  </si>
  <si>
    <t>ﾔﾏｼﾀ ｿｳｺﾞ</t>
  </si>
  <si>
    <t>西山　直翔</t>
  </si>
  <si>
    <t>ﾆｼﾔﾏ ﾅｵﾄ</t>
  </si>
  <si>
    <t>中西　秀幸</t>
  </si>
  <si>
    <t>ﾅｶﾆｼ ﾋﾃﾞﾕｷ</t>
  </si>
  <si>
    <t>Hideyuki</t>
  </si>
  <si>
    <t>青山　泰樹</t>
  </si>
  <si>
    <t>ｱｵﾔﾏ ﾀｲｷ</t>
  </si>
  <si>
    <t>関　大樹</t>
  </si>
  <si>
    <t>ｾｷ ﾀﾞｲｷ</t>
  </si>
  <si>
    <t>00127074122*</t>
  </si>
  <si>
    <t>川原畑　海人</t>
  </si>
  <si>
    <t>ｶﾜﾗﾊﾀ ｶｲﾄ</t>
  </si>
  <si>
    <t>00128593432*</t>
  </si>
  <si>
    <t>KAWARAHATA</t>
  </si>
  <si>
    <t>野口　蒼太</t>
  </si>
  <si>
    <t>ﾉｸﾞﾁ ｿｳﾀ</t>
  </si>
  <si>
    <t>00126885737*</t>
  </si>
  <si>
    <t>鈴木　俊瑛</t>
  </si>
  <si>
    <t>ｽｽﾞｷ ﾄｼｱｷ</t>
  </si>
  <si>
    <t>00157667840*</t>
  </si>
  <si>
    <t>井上　大誠</t>
  </si>
  <si>
    <t>ｲﾉｳｴ ﾀｲｾｲ</t>
  </si>
  <si>
    <t>00122488530*</t>
  </si>
  <si>
    <t>山崎　洸</t>
  </si>
  <si>
    <t>ﾔﾏｻﾞｷ ｺｳ</t>
  </si>
  <si>
    <t>00200209096*</t>
  </si>
  <si>
    <t>中谷　篤司</t>
  </si>
  <si>
    <t>ﾅｶﾀﾆ ｱﾂｼ</t>
  </si>
  <si>
    <t>00125051317*</t>
  </si>
  <si>
    <t>佐々木　隆之介</t>
  </si>
  <si>
    <t>ｻｻｷ ﾘｭｳﾉｽｹ</t>
  </si>
  <si>
    <t>00121521113*</t>
  </si>
  <si>
    <t>粟井　丈</t>
  </si>
  <si>
    <t>ｱﾜｲ ｼﾞｮｳ</t>
  </si>
  <si>
    <t>00123361824*</t>
  </si>
  <si>
    <t>水野　那音</t>
  </si>
  <si>
    <t>00200209643*</t>
  </si>
  <si>
    <t>林　壌</t>
  </si>
  <si>
    <t>ﾊﾔｼ ｼﾞｮｳ</t>
  </si>
  <si>
    <t>00200209644*</t>
  </si>
  <si>
    <t>金森　晴音</t>
  </si>
  <si>
    <t>00200209646*</t>
  </si>
  <si>
    <t>岩男　昇空</t>
  </si>
  <si>
    <t>00130297325*</t>
  </si>
  <si>
    <t>IWAO</t>
  </si>
  <si>
    <t>奥野　耀</t>
  </si>
  <si>
    <t>ｵｸﾉ ﾖｳ</t>
  </si>
  <si>
    <t>00137967033*</t>
  </si>
  <si>
    <t>小川　智也</t>
  </si>
  <si>
    <t>ｵｶﾞﾜ ﾄﾓﾔ</t>
  </si>
  <si>
    <t>00131496428*</t>
  </si>
  <si>
    <t>岸本　琢磨</t>
  </si>
  <si>
    <t>00124766733*</t>
  </si>
  <si>
    <t>森安　瑛音</t>
  </si>
  <si>
    <t>00200210632*</t>
  </si>
  <si>
    <t>MORIYASU</t>
  </si>
  <si>
    <t>河上　芯之介</t>
  </si>
  <si>
    <t>ｶﾜｶﾐ ｼﾝﾉｽｹ</t>
  </si>
  <si>
    <t>00131096828*</t>
  </si>
  <si>
    <t>平居　昊</t>
  </si>
  <si>
    <t>ﾋﾗｲ ｺｳ</t>
  </si>
  <si>
    <t>00131057623*</t>
  </si>
  <si>
    <t>山口　徹真</t>
  </si>
  <si>
    <t>ﾔﾏｸﾞﾁ ﾃﾂﾏ</t>
  </si>
  <si>
    <t>00200210674*</t>
  </si>
  <si>
    <t>Tetsuma</t>
  </si>
  <si>
    <t>東島　啓晃</t>
  </si>
  <si>
    <t>ﾋｶﾞｼｼﾏ ﾋﾛｱｷ</t>
  </si>
  <si>
    <t>00174674736*</t>
  </si>
  <si>
    <t>HIGASHISHIMA</t>
  </si>
  <si>
    <t>中園　翔貴</t>
  </si>
  <si>
    <t>00160491627*</t>
  </si>
  <si>
    <t>NAKAZONO</t>
  </si>
  <si>
    <t>中野　樹範</t>
  </si>
  <si>
    <t>00164120216*</t>
  </si>
  <si>
    <t>Tatsunori</t>
  </si>
  <si>
    <t>島村　拓</t>
  </si>
  <si>
    <t>00154806024*</t>
  </si>
  <si>
    <t>竹口　遼</t>
  </si>
  <si>
    <t>00124948533*</t>
  </si>
  <si>
    <t>TAKEGUCHI</t>
  </si>
  <si>
    <t>元吉　優太</t>
  </si>
  <si>
    <t>00155219023*</t>
  </si>
  <si>
    <t>MOTOYOSHI</t>
  </si>
  <si>
    <t>山内　翔馬</t>
  </si>
  <si>
    <t>ﾔﾏｳﾁ ｼｮｳﾏ</t>
  </si>
  <si>
    <t>00129475634*</t>
  </si>
  <si>
    <t>柳町　悠斗</t>
  </si>
  <si>
    <t>ﾔﾅｷﾞﾏﾁ ﾊﾙﾄ</t>
  </si>
  <si>
    <t>YANAGIMACHI</t>
  </si>
  <si>
    <t>遠藤　大介</t>
  </si>
  <si>
    <t>ｴﾝﾄﾞｳ ﾀｲｽｹ</t>
  </si>
  <si>
    <t>小野　竜之介</t>
  </si>
  <si>
    <t>ｵﾉ ﾘｭｳﾉｽｹ</t>
  </si>
  <si>
    <t>山岡　直生</t>
  </si>
  <si>
    <t>ﾔﾏｵｶ ﾅｵﾐ</t>
  </si>
  <si>
    <t>Naomi</t>
  </si>
  <si>
    <t>坂口　彰良</t>
  </si>
  <si>
    <t>ｻｶｸﾞﾁ ｱｷﾗ</t>
  </si>
  <si>
    <t>青山　昇平</t>
  </si>
  <si>
    <t>ｱｵﾔﾏ ｼｮｳﾍｲ</t>
  </si>
  <si>
    <t>須多　和希</t>
  </si>
  <si>
    <t>ｽﾀﾞ ｶｽﾞｷ</t>
  </si>
  <si>
    <t>野高　廉央</t>
  </si>
  <si>
    <t>ﾉﾀﾞｶ ﾚｵ</t>
  </si>
  <si>
    <t>NODAKA</t>
  </si>
  <si>
    <t>石井　佑樹</t>
  </si>
  <si>
    <t>ｲｼｲ ﾕｳｷ</t>
  </si>
  <si>
    <t>目秦　耕太郎</t>
  </si>
  <si>
    <t>ﾒﾊﾀ ｺｳﾀﾛｳ</t>
  </si>
  <si>
    <t>MEHATA</t>
  </si>
  <si>
    <t>小川　昂太朗</t>
  </si>
  <si>
    <t>ｵｶﾞﾜ ｺｳﾀﾛｳ</t>
  </si>
  <si>
    <t>今井　海琉</t>
  </si>
  <si>
    <t>ｲﾏｲ ｶｲﾙ</t>
  </si>
  <si>
    <t>Kairu</t>
  </si>
  <si>
    <t>野田　陽希</t>
  </si>
  <si>
    <t>ﾉﾀﾞ ﾊﾙｷ</t>
  </si>
  <si>
    <t>上大門　良樹</t>
  </si>
  <si>
    <t>ｶﾐﾀﾞｲﾓﾝ ﾖｼｷ</t>
  </si>
  <si>
    <t>KAMIDAIMON</t>
  </si>
  <si>
    <t>牧　昊正</t>
  </si>
  <si>
    <t>ﾏｷ ｺｳｾｲ</t>
  </si>
  <si>
    <t>和田　陽希</t>
  </si>
  <si>
    <t>ﾜﾀﾞ ﾊﾙｷ</t>
  </si>
  <si>
    <t>ﾊﾔｼﾀﾞ ｶﾞｸﾀ</t>
  </si>
  <si>
    <t>Gakuta</t>
  </si>
  <si>
    <t>井上　翔太</t>
  </si>
  <si>
    <t>ｲﾉｳｴ ｼｮｳﾀ</t>
  </si>
  <si>
    <t>柴田　凱</t>
  </si>
  <si>
    <t>ｼﾊﾞﾀ ｶﾞｲ</t>
  </si>
  <si>
    <t>Gai</t>
  </si>
  <si>
    <t>前川　剛志</t>
  </si>
  <si>
    <t>ﾏｴｶﾞﾜ ﾂﾖｼ</t>
  </si>
  <si>
    <t>松宮　武蔵</t>
  </si>
  <si>
    <t>ﾏﾂﾐﾔ ﾑｻｼ</t>
  </si>
  <si>
    <t>00123860727*</t>
  </si>
  <si>
    <t>MATSUMIYA</t>
  </si>
  <si>
    <t>池永　雅也</t>
  </si>
  <si>
    <t>ｲｹﾅｶﾞ ﾏｻﾔ</t>
  </si>
  <si>
    <t>00124627022*</t>
  </si>
  <si>
    <t>尾上　倖大</t>
  </si>
  <si>
    <t>ｵﾉｳｴ ｺｳﾀﾞｲ</t>
  </si>
  <si>
    <t>00124128826*</t>
  </si>
  <si>
    <t>伊藤　優太</t>
  </si>
  <si>
    <t>00126980632*</t>
  </si>
  <si>
    <t>津田　慎</t>
  </si>
  <si>
    <t>ﾂﾀﾞ ｼﾝ</t>
  </si>
  <si>
    <t>00126348529*</t>
  </si>
  <si>
    <t>谷口　瑶昊</t>
  </si>
  <si>
    <t>ﾀﾆｸﾞﾁ ﾖｳｺｳ</t>
  </si>
  <si>
    <t>00122208722*</t>
  </si>
  <si>
    <t>田中　想叶</t>
  </si>
  <si>
    <t>ﾀﾅｶ ｶﾅﾙ</t>
  </si>
  <si>
    <t>00013108993*</t>
  </si>
  <si>
    <t>Kanaru</t>
  </si>
  <si>
    <t>大村　大和</t>
  </si>
  <si>
    <t>ｵｵﾑﾗ ﾔﾏﾄ</t>
  </si>
  <si>
    <t>00128676434*</t>
  </si>
  <si>
    <t>貝　章太郎</t>
  </si>
  <si>
    <t>ｶｲ ｼｮｳﾀﾛｳ</t>
  </si>
  <si>
    <t>00129377837*</t>
  </si>
  <si>
    <t>山口　裕星</t>
  </si>
  <si>
    <t>ﾔﾏｸﾞﾁ ﾕｳｾｲ</t>
  </si>
  <si>
    <t>00125145422*</t>
  </si>
  <si>
    <t>上甲　嵩晃</t>
  </si>
  <si>
    <t>ｼﾞｮｳｺｳ ﾀｶｱｷ</t>
  </si>
  <si>
    <t>00154818734*</t>
  </si>
  <si>
    <t>JOKO</t>
  </si>
  <si>
    <t>川田　遥斗</t>
  </si>
  <si>
    <t>ｶﾜﾀ ﾊﾙﾄ</t>
  </si>
  <si>
    <t>00130218217*</t>
  </si>
  <si>
    <t>亀石　理穏</t>
  </si>
  <si>
    <t>ｶﾒｲｼ ﾘｵﾝ</t>
  </si>
  <si>
    <t>00131527019*</t>
  </si>
  <si>
    <t>安田　麟太郎</t>
  </si>
  <si>
    <t>ﾔｽﾀﾞ ﾘﾝﾀﾛｳ</t>
  </si>
  <si>
    <t>00126862530*</t>
  </si>
  <si>
    <t>角田　大夢</t>
  </si>
  <si>
    <t>ｽﾐﾀﾞ ﾋﾛﾑ</t>
  </si>
  <si>
    <t>00154338226*</t>
  </si>
  <si>
    <t>中清水　律</t>
  </si>
  <si>
    <t>ﾅｶｼﾐｽﾞ ﾘﾂ</t>
  </si>
  <si>
    <t>00123647932*</t>
  </si>
  <si>
    <t>NAKASHIMIZU</t>
  </si>
  <si>
    <t>Ritsu</t>
  </si>
  <si>
    <t>林　祐太</t>
  </si>
  <si>
    <t>ﾊﾔｼ ﾕｳﾀ</t>
  </si>
  <si>
    <t>00129098736*</t>
  </si>
  <si>
    <t>棚橋　永翔</t>
  </si>
  <si>
    <t>ﾀﾅﾊﾞｼ ｴｲﾄ</t>
  </si>
  <si>
    <t>00164298636*</t>
  </si>
  <si>
    <t>TANABASHI</t>
  </si>
  <si>
    <t>榎　渚</t>
  </si>
  <si>
    <t>ｴﾉｷ ﾅｷﾞｻ</t>
  </si>
  <si>
    <t>00123584932*</t>
  </si>
  <si>
    <t>ENOKI</t>
  </si>
  <si>
    <t>中島　聡太</t>
  </si>
  <si>
    <t>ﾅｶｼﾞﾏ ｿｳﾀ</t>
  </si>
  <si>
    <t>00127106219*</t>
  </si>
  <si>
    <t>小野田　拓真</t>
  </si>
  <si>
    <t>ｵﾉﾀﾞ ﾀｸﾏ</t>
  </si>
  <si>
    <t>00131749833*</t>
  </si>
  <si>
    <t>ONODA</t>
  </si>
  <si>
    <t>池上　汀</t>
  </si>
  <si>
    <t>ｲｹｶﾞﾐ ﾐｷﾞﾜ</t>
  </si>
  <si>
    <t>00131302212*</t>
  </si>
  <si>
    <t>Migiwa</t>
  </si>
  <si>
    <t>稲垣　快飛</t>
  </si>
  <si>
    <t>ｲｹｶﾞｷ ｶｲﾄ</t>
  </si>
  <si>
    <t>00132094221*</t>
  </si>
  <si>
    <t>IKEGAKI</t>
  </si>
  <si>
    <t>大磯　一也</t>
  </si>
  <si>
    <t>ｵｵｲｿ ｶｽﾞﾔ</t>
  </si>
  <si>
    <t>00124711521*</t>
  </si>
  <si>
    <t>OISO</t>
  </si>
  <si>
    <t>ﾀﾆﾉ ﾀﾛｳ</t>
  </si>
  <si>
    <t>00123693933*</t>
  </si>
  <si>
    <t>山縣　翔</t>
  </si>
  <si>
    <t>ﾔﾏｶﾞﾀ ｼｮｳ</t>
  </si>
  <si>
    <t>00153733931*</t>
  </si>
  <si>
    <t>伴　優英</t>
  </si>
  <si>
    <t>ﾊﾞﾝ ﾕｳｴｲ</t>
  </si>
  <si>
    <t>00124078527*</t>
  </si>
  <si>
    <t>Yuei</t>
  </si>
  <si>
    <t>服部　賢慎</t>
  </si>
  <si>
    <t>ﾊｯﾄﾘ ｹﾝｼﾝ</t>
  </si>
  <si>
    <t>00130596327*</t>
  </si>
  <si>
    <t>高木　晴</t>
  </si>
  <si>
    <t>ﾀｶｷﾞ ﾊﾙ</t>
  </si>
  <si>
    <t>00128262223*</t>
  </si>
  <si>
    <t>戎　晴大</t>
  </si>
  <si>
    <t>ｴﾋﾞｽ ｾｲﾀﾞｲ</t>
  </si>
  <si>
    <t>00126168024*</t>
  </si>
  <si>
    <t>EBISU</t>
  </si>
  <si>
    <t>岡　勇晴</t>
  </si>
  <si>
    <t>ｵｶ ｲﾊﾙ</t>
  </si>
  <si>
    <t>00156114321*</t>
  </si>
  <si>
    <t>Iharu</t>
  </si>
  <si>
    <t>白井　誉</t>
  </si>
  <si>
    <t>ｼﾗｲ ﾎﾏﾚ</t>
  </si>
  <si>
    <t>00154590630*</t>
  </si>
  <si>
    <t>小堀　慎之介</t>
  </si>
  <si>
    <t>ｺﾎﾞﾘ ｼﾝﾉｽｹ</t>
  </si>
  <si>
    <t>00126487533*</t>
  </si>
  <si>
    <t>KOBORI</t>
  </si>
  <si>
    <t>田中　鷲仁生</t>
  </si>
  <si>
    <t>ﾀﾅｶ ｼﾞｭﾆｲ</t>
  </si>
  <si>
    <t>00153584026*</t>
  </si>
  <si>
    <t>Junii</t>
  </si>
  <si>
    <t>中谷　空楽</t>
  </si>
  <si>
    <t>ﾅｶﾀﾆ ｸｳｶﾞ</t>
  </si>
  <si>
    <t>00015937423*</t>
  </si>
  <si>
    <t>Kuga</t>
  </si>
  <si>
    <t>斉藤　陸</t>
  </si>
  <si>
    <t>ｻｲﾄｳ ﾘｸ</t>
  </si>
  <si>
    <t>00126946735*</t>
  </si>
  <si>
    <t>小住　渉太</t>
  </si>
  <si>
    <t>ｺｽﾐ ｼｮｳﾀ</t>
  </si>
  <si>
    <t>00130856831*</t>
  </si>
  <si>
    <t>KOSUMI</t>
  </si>
  <si>
    <t>藤原　悠之</t>
  </si>
  <si>
    <t>ﾌｼﾞﾜﾗ ﾊﾙﾕｷ</t>
  </si>
  <si>
    <t>00130474827*</t>
  </si>
  <si>
    <t>本多　力</t>
  </si>
  <si>
    <t>ﾎﾝﾀﾞ ﾁｶﾗ</t>
  </si>
  <si>
    <t>00126572124*</t>
  </si>
  <si>
    <t>長東　功大</t>
  </si>
  <si>
    <t>ﾅｶﾞﾄ ｺｳﾀﾞｲ</t>
  </si>
  <si>
    <t>00126983534*</t>
  </si>
  <si>
    <t>NAGATO</t>
  </si>
  <si>
    <t>立花　玲磨</t>
  </si>
  <si>
    <t>ﾀﾁﾊﾞﾅ ﾘｮｳﾏ</t>
  </si>
  <si>
    <t>00125643930*</t>
  </si>
  <si>
    <t>柳　琉雅</t>
  </si>
  <si>
    <t>ﾔﾅｷﾞ ﾘｭｳｶﾞ</t>
  </si>
  <si>
    <t>00142954227*</t>
  </si>
  <si>
    <t>YANAGI</t>
  </si>
  <si>
    <t>南　政希</t>
  </si>
  <si>
    <t>ﾐﾅﾐ ﾏｻｷ</t>
  </si>
  <si>
    <t>00125935732*</t>
  </si>
  <si>
    <t>鍔井　凌羽</t>
  </si>
  <si>
    <t>ﾂﾊﾞｲ ﾘｮｳ</t>
  </si>
  <si>
    <t>TSUBAI</t>
  </si>
  <si>
    <t>島田　湧都</t>
  </si>
  <si>
    <t>ｼﾏﾀﾞ ﾕｳﾄ</t>
  </si>
  <si>
    <t>松本　有透</t>
  </si>
  <si>
    <t>ﾏﾂﾓﾄ ﾕｽﾞｷ</t>
  </si>
  <si>
    <t>狩野　悠太</t>
  </si>
  <si>
    <t>ｶﾉ ﾕｳﾀ</t>
  </si>
  <si>
    <t>尾本　涼亮</t>
  </si>
  <si>
    <t>ｵﾓﾄ ﾘｮｳｽｹ</t>
  </si>
  <si>
    <t>OMOTO</t>
  </si>
  <si>
    <t>大平　夏野人</t>
  </si>
  <si>
    <t>ｵｵﾋﾗ ｶﾔﾄ</t>
  </si>
  <si>
    <t>Kayato</t>
  </si>
  <si>
    <t>清水　陽生</t>
  </si>
  <si>
    <t>ｼﾐｽﾞ ﾊﾙｷ</t>
  </si>
  <si>
    <t>秋野　樹輝</t>
  </si>
  <si>
    <t>ｱｷﾉ ｼﾞｭｷ</t>
  </si>
  <si>
    <t>AKINO</t>
  </si>
  <si>
    <t>Juki</t>
  </si>
  <si>
    <t>小田　匠人</t>
  </si>
  <si>
    <t>ｵﾀﾞ ﾀｸﾄ</t>
  </si>
  <si>
    <t>甲斐　傑</t>
  </si>
  <si>
    <t>ｶｲ ｽｸﾞﾙ</t>
  </si>
  <si>
    <t>欅　晴仁</t>
  </si>
  <si>
    <t>ｹﾔｷ ﾊﾙﾄ</t>
  </si>
  <si>
    <t>KEYAKI</t>
  </si>
  <si>
    <t>小口　遥大</t>
  </si>
  <si>
    <t>ｺｸﾞﾁ ﾊﾙｷ</t>
  </si>
  <si>
    <t>KOGUCHI</t>
  </si>
  <si>
    <t>豊田　太一</t>
  </si>
  <si>
    <t>ﾄﾖﾀﾞ ﾀｲﾁ</t>
  </si>
  <si>
    <t>中山　悟希</t>
  </si>
  <si>
    <t>ﾅｶﾔﾏ ｻﾄｷ</t>
  </si>
  <si>
    <t>湯本　朋生</t>
  </si>
  <si>
    <t>ﾕﾓﾄ ﾄﾓｷ</t>
  </si>
  <si>
    <t>奥村　俊太</t>
  </si>
  <si>
    <t>ｵｸﾑﾗ ｼｭﾝﾀ</t>
  </si>
  <si>
    <t>井口　了輔</t>
  </si>
  <si>
    <t>ｲｸﾞﾁ ﾘｮｳｽｹ</t>
  </si>
  <si>
    <t>藤尾　伊三郎</t>
  </si>
  <si>
    <t>ﾌｼﾞｵ ｲｻﾌﾞﾛｳ</t>
  </si>
  <si>
    <t>FUJIO</t>
  </si>
  <si>
    <t>Isaburo</t>
  </si>
  <si>
    <t>窪井　晴大</t>
  </si>
  <si>
    <t>ｸﾎﾞｲ ﾊﾙﾄ</t>
  </si>
  <si>
    <t>KUBOI</t>
  </si>
  <si>
    <t>上原　皐太郎</t>
  </si>
  <si>
    <t>ｳｴﾊﾗ ｺｳﾀﾛｳ</t>
  </si>
  <si>
    <t>ﾌｼﾞﾀﾆ ｼｭﾝﾀﾛｳ</t>
  </si>
  <si>
    <t>大矢　元気</t>
  </si>
  <si>
    <t>ｵｵﾔ ｹﾞﾝｷ</t>
  </si>
  <si>
    <t>00162740424*</t>
  </si>
  <si>
    <t>小野山　明寿</t>
  </si>
  <si>
    <t>ｵﾉﾔﾏ ｱｷﾄｼ</t>
  </si>
  <si>
    <t>00125639026*</t>
  </si>
  <si>
    <t>ONOYAMA</t>
  </si>
  <si>
    <t>川居　睦弥</t>
  </si>
  <si>
    <t>ｶﾜｲ ﾑﾂﾔ</t>
  </si>
  <si>
    <t>00127145020*</t>
  </si>
  <si>
    <t>Mutsuya</t>
  </si>
  <si>
    <t>新澤　悠人</t>
  </si>
  <si>
    <t>ﾆｲｻﾞﾜ ﾕｳﾄ</t>
  </si>
  <si>
    <t>00125082220*</t>
  </si>
  <si>
    <t>NIIZAWA</t>
  </si>
  <si>
    <t>野田　康介</t>
  </si>
  <si>
    <t>ﾉﾀﾞ ｺｳｽｹ</t>
  </si>
  <si>
    <t>00200206683*</t>
  </si>
  <si>
    <t>舛田　優翔</t>
  </si>
  <si>
    <t>ﾏｽﾀﾞ ﾕｳﾄ</t>
  </si>
  <si>
    <t>00200207416*</t>
  </si>
  <si>
    <t>勝本　健斗</t>
  </si>
  <si>
    <t>ｶﾂﾓﾄ ｹﾝﾄ</t>
  </si>
  <si>
    <t>00159420021*</t>
  </si>
  <si>
    <t>KATSUMOTO</t>
  </si>
  <si>
    <t>足立　雅典</t>
  </si>
  <si>
    <t>ｱﾀﾞﾁ ﾏｻﾉﾘ</t>
  </si>
  <si>
    <t>00128131218*</t>
  </si>
  <si>
    <t>久世　優空</t>
  </si>
  <si>
    <t>ｸｾﾞ ﾕﾗ</t>
  </si>
  <si>
    <t>00132487429*</t>
  </si>
  <si>
    <t>KUZE</t>
  </si>
  <si>
    <t>奥津　翔太</t>
  </si>
  <si>
    <t>ｵｸﾂ ｼｮｳﾀ</t>
  </si>
  <si>
    <t>00129912024*</t>
  </si>
  <si>
    <t>OKUTSU</t>
  </si>
  <si>
    <t>大畑　貴裕</t>
  </si>
  <si>
    <t>ｵｵﾊﾀ ﾀｶﾋﾛ</t>
  </si>
  <si>
    <t>00128473227*</t>
  </si>
  <si>
    <t>OHATA</t>
  </si>
  <si>
    <t>菅沼　直紘</t>
  </si>
  <si>
    <t>00069415934*</t>
  </si>
  <si>
    <t>松原　蒼</t>
  </si>
  <si>
    <t>ﾏﾂﾊﾞﾗ ｱｵｲ</t>
  </si>
  <si>
    <t>00131335521*</t>
  </si>
  <si>
    <t>前川　弘樹</t>
  </si>
  <si>
    <t>ﾏｴｶﾜ ﾋﾛｷ</t>
  </si>
  <si>
    <t>00155522525*</t>
  </si>
  <si>
    <t>恵藤　伸泰</t>
  </si>
  <si>
    <t>ｴﾄｳ ﾉﾌﾞﾔｽ</t>
  </si>
  <si>
    <t>00096283331*</t>
  </si>
  <si>
    <t>ETO</t>
  </si>
  <si>
    <t>Nobuyasu</t>
  </si>
  <si>
    <t>尾嶋　祥太</t>
  </si>
  <si>
    <t>ｵｼﾞﾏ ｼｮｳﾀ</t>
  </si>
  <si>
    <t>00155439936*</t>
  </si>
  <si>
    <t>葛城　悠太</t>
  </si>
  <si>
    <t>ｶﾂﾗｷﾞ ﾕｳﾀ</t>
  </si>
  <si>
    <t>00128484229*</t>
  </si>
  <si>
    <t>KATSURAGI</t>
  </si>
  <si>
    <t>岡本　真空</t>
  </si>
  <si>
    <t>ｵｶﾓﾄ ﾏｿﾗ</t>
  </si>
  <si>
    <t>00131346119*</t>
  </si>
  <si>
    <t>Masora</t>
  </si>
  <si>
    <t>小牧　蒼翔</t>
  </si>
  <si>
    <t>ｺﾏｷ ｱｵﾄ</t>
  </si>
  <si>
    <t>KOMAKI</t>
  </si>
  <si>
    <t>有村　優咲</t>
  </si>
  <si>
    <t>ｱﾘﾑﾗ ﾕｳｻｸ</t>
  </si>
  <si>
    <t>室田　篤季</t>
  </si>
  <si>
    <t>石井　璃玖斗</t>
  </si>
  <si>
    <t>00128232220*</t>
  </si>
  <si>
    <t>中山　輝</t>
  </si>
  <si>
    <t>ﾅｶﾔﾏ ﾋｶﾙ</t>
  </si>
  <si>
    <t>00146538835*</t>
  </si>
  <si>
    <t>片山　堅友</t>
  </si>
  <si>
    <t>ｶﾀﾔﾏ ｹﾝﾕｳ</t>
  </si>
  <si>
    <t>00200214955*</t>
  </si>
  <si>
    <t>Kenyu</t>
  </si>
  <si>
    <t>濵﨑　隆哉</t>
  </si>
  <si>
    <t>ﾊﾏｻｷ ﾀｶﾔ</t>
  </si>
  <si>
    <t>00130752220*</t>
  </si>
  <si>
    <t>福島　慎也</t>
  </si>
  <si>
    <t>ﾌｸｼﾏ ｼﾝﾔ</t>
  </si>
  <si>
    <t>00154822224*</t>
  </si>
  <si>
    <t>三久保　祐咲</t>
  </si>
  <si>
    <t>ﾐｸﾎﾞ ﾕｳｻｸ</t>
  </si>
  <si>
    <t>00155601018*</t>
  </si>
  <si>
    <t>MIKUBO</t>
  </si>
  <si>
    <t>中田　衆士</t>
  </si>
  <si>
    <t>ﾅｶﾀ ｼｭｳﾄ</t>
  </si>
  <si>
    <t>00125355930*</t>
  </si>
  <si>
    <t>神澤　るか</t>
  </si>
  <si>
    <t>ｶﾝｻﾞﾜ ﾙｶ</t>
  </si>
  <si>
    <t>00128951632*</t>
  </si>
  <si>
    <t>藤山　太地</t>
  </si>
  <si>
    <t>00157662229*</t>
  </si>
  <si>
    <t>00130936931*</t>
  </si>
  <si>
    <t>SATOYOSHI</t>
  </si>
  <si>
    <t>鈴木　智徳</t>
  </si>
  <si>
    <t>00130937023*</t>
  </si>
  <si>
    <t>石橋　孝梓</t>
  </si>
  <si>
    <t>00200219601*</t>
  </si>
  <si>
    <t>Takashi</t>
  </si>
  <si>
    <t>宮松　諒</t>
  </si>
  <si>
    <t>ﾐﾔﾏﾂ ﾘｮｳ</t>
  </si>
  <si>
    <t>00160620318*</t>
  </si>
  <si>
    <t>MIYAMATSU</t>
  </si>
  <si>
    <t>丸尾　陸斗</t>
  </si>
  <si>
    <t>ﾏﾙｵ ﾘｸﾄ</t>
  </si>
  <si>
    <t>00131071013*</t>
  </si>
  <si>
    <t>寺村　桃</t>
  </si>
  <si>
    <t>ﾃﾗﾑﾗ ﾓﾓ</t>
  </si>
  <si>
    <t>00131002815*</t>
  </si>
  <si>
    <t>藤原　光汰</t>
  </si>
  <si>
    <t>ﾌｼﾞﾜﾗ ｺｳﾀ</t>
  </si>
  <si>
    <t>00125226624*</t>
  </si>
  <si>
    <t>藤井　大智</t>
  </si>
  <si>
    <t>ﾌｼﾞｲ ﾀｲﾁ</t>
  </si>
  <si>
    <t>00116528528*</t>
  </si>
  <si>
    <t>岸村　心渉</t>
  </si>
  <si>
    <t>ｷｼﾑﾗ ｱｲﾙ</t>
  </si>
  <si>
    <t>00124451825*</t>
  </si>
  <si>
    <t>KISHIMURA</t>
  </si>
  <si>
    <t>森田　誠矢</t>
  </si>
  <si>
    <t>ﾓﾘﾀ ｾｲﾔ</t>
  </si>
  <si>
    <t>廣江　優太</t>
  </si>
  <si>
    <t>ﾋﾛｴ ﾕｳﾀ</t>
  </si>
  <si>
    <t>00139532225*</t>
  </si>
  <si>
    <t>HIROE</t>
  </si>
  <si>
    <t>森田　隼斗</t>
  </si>
  <si>
    <t>ﾓﾘﾀ ﾊﾔﾄ</t>
  </si>
  <si>
    <t>浦上　大和</t>
  </si>
  <si>
    <t>00127592935*</t>
  </si>
  <si>
    <t>大下　潤</t>
  </si>
  <si>
    <t>ｵｵｼﾀ ｼﾞｭﾝ</t>
  </si>
  <si>
    <t>00200225533*</t>
  </si>
  <si>
    <t>長尾　太智</t>
  </si>
  <si>
    <t>ﾅｶﾞｵ ﾀｲﾁ</t>
  </si>
  <si>
    <t>00087151729*</t>
  </si>
  <si>
    <t>橋本　諒</t>
  </si>
  <si>
    <t>ﾊｼﾓﾄ ｻﾄﾙ</t>
  </si>
  <si>
    <t>00115089529*</t>
  </si>
  <si>
    <t>奥村　明浩</t>
  </si>
  <si>
    <t>ｵｸﾑﾗ ｱｷﾋﾛ</t>
  </si>
  <si>
    <t>00124938330*</t>
  </si>
  <si>
    <t>甲斐　翔太</t>
  </si>
  <si>
    <t>ｶｲ ｼｮｳﾀ</t>
  </si>
  <si>
    <t>五藤　翔</t>
  </si>
  <si>
    <t>ｺﾞﾄｳ ｼｮｳ</t>
  </si>
  <si>
    <t>00131114718*</t>
  </si>
  <si>
    <t>北野　颯太</t>
  </si>
  <si>
    <t>ｷﾀﾉ ｿｳﾀ</t>
  </si>
  <si>
    <t>00155723831*</t>
  </si>
  <si>
    <t>梅村　豪</t>
  </si>
  <si>
    <t>ｳﾒﾑﾗ ｺﾞｳ</t>
  </si>
  <si>
    <t>00145390426*</t>
  </si>
  <si>
    <t>和氣　悠斗</t>
  </si>
  <si>
    <t>ﾜｷ ﾊﾙﾄ</t>
  </si>
  <si>
    <t>00200228741*</t>
  </si>
  <si>
    <t>WAKI</t>
  </si>
  <si>
    <t>中嶋　律空</t>
  </si>
  <si>
    <t>ﾅｶｼﾞﾏ ﾘｸ</t>
  </si>
  <si>
    <t>00116308423*</t>
  </si>
  <si>
    <t>浜守　光映</t>
  </si>
  <si>
    <t>ﾊﾏﾓﾘ ﾃﾙｷ</t>
  </si>
  <si>
    <t>00155251928*</t>
  </si>
  <si>
    <t>HAMAMORI</t>
  </si>
  <si>
    <t>吉川　大智</t>
  </si>
  <si>
    <t>ﾖｼｶﾜ ﾀﾞｲﾁ</t>
  </si>
  <si>
    <t>00125353120*</t>
  </si>
  <si>
    <t>雨澤　優太</t>
  </si>
  <si>
    <t>ｱﾒｻﾞﾜ ﾕｳﾀ</t>
  </si>
  <si>
    <t>00109998541*</t>
  </si>
  <si>
    <t>AMEZAWA</t>
  </si>
  <si>
    <t>新田　翼</t>
  </si>
  <si>
    <t>ﾆｯﾀ ﾂﾊﾞｻ</t>
  </si>
  <si>
    <t>00154777940*</t>
  </si>
  <si>
    <t>NITTA</t>
  </si>
  <si>
    <t>舛田　祥拓</t>
  </si>
  <si>
    <t>ﾏｽﾀﾞ ｼｮｳﾀｸ</t>
  </si>
  <si>
    <t>00128868841*</t>
  </si>
  <si>
    <t>Shotaku</t>
  </si>
  <si>
    <t>田口　直裕</t>
  </si>
  <si>
    <t>ﾀｸﾞﾁ ﾅｵﾋﾛ</t>
  </si>
  <si>
    <t>00124799133*</t>
  </si>
  <si>
    <t>水野　輔</t>
  </si>
  <si>
    <t>ﾐｽﾞﾉ ﾀｽｸ</t>
  </si>
  <si>
    <t>00122939127*</t>
  </si>
  <si>
    <t>石川　慎翔</t>
  </si>
  <si>
    <t>00129218932*</t>
  </si>
  <si>
    <t>森本　晴倖</t>
  </si>
  <si>
    <t>ﾓﾘﾓﾄ ﾊﾙﾕｷ</t>
  </si>
  <si>
    <t>00156415931*</t>
  </si>
  <si>
    <t>山田　陸翔</t>
  </si>
  <si>
    <t>ﾔﾏﾀﾞ ﾘｸﾄ</t>
  </si>
  <si>
    <t>今城　拓磨</t>
  </si>
  <si>
    <t>ｲﾏｼﾞｮｳ ﾀｸﾏ</t>
  </si>
  <si>
    <t>田中　洋佑</t>
  </si>
  <si>
    <t>00129715227*</t>
  </si>
  <si>
    <t>農本　駿</t>
  </si>
  <si>
    <t>ﾉｳﾓﾄ ｼｭﾝ</t>
  </si>
  <si>
    <t>00123747226*</t>
  </si>
  <si>
    <t>神本　康介</t>
  </si>
  <si>
    <t>ｶﾐﾓﾄ ｺｳｽｹ</t>
  </si>
  <si>
    <t>00160326927*</t>
  </si>
  <si>
    <t>溝下　航太</t>
  </si>
  <si>
    <t>ﾐｿﾞｼﾀ ｺｳﾀ</t>
  </si>
  <si>
    <t>00125279026*</t>
  </si>
  <si>
    <t>MIZOSHITA</t>
  </si>
  <si>
    <t>大阪電気通信大学</t>
  </si>
  <si>
    <t>田中　将真</t>
  </si>
  <si>
    <t>00140113717*</t>
  </si>
  <si>
    <t>長戸　彪</t>
  </si>
  <si>
    <t>00144449228*</t>
  </si>
  <si>
    <t>Hyo</t>
  </si>
  <si>
    <t>松本　向平</t>
  </si>
  <si>
    <t>00200185212*</t>
  </si>
  <si>
    <t>田上　祐真</t>
  </si>
  <si>
    <t>00113067927*</t>
  </si>
  <si>
    <t>桂　蒼人</t>
  </si>
  <si>
    <t>ｶﾂﾗ ｱｵﾄ</t>
  </si>
  <si>
    <t>00144695938*</t>
  </si>
  <si>
    <t>吉村　陸翔</t>
  </si>
  <si>
    <t>ﾖｼﾑﾗ ﾘｸﾄ</t>
  </si>
  <si>
    <t>00128701827*</t>
  </si>
  <si>
    <t>南場　豪力</t>
  </si>
  <si>
    <t>00133351824*</t>
  </si>
  <si>
    <t>平尾　優成</t>
  </si>
  <si>
    <t>00200205833*</t>
  </si>
  <si>
    <t>鈴木　柊</t>
  </si>
  <si>
    <t>ｽｽﾞｷ ｼｭｳ</t>
  </si>
  <si>
    <t>00154379736*</t>
  </si>
  <si>
    <t>岡野　璃大</t>
  </si>
  <si>
    <t>ｵｶﾉ ﾘｵ</t>
  </si>
  <si>
    <t>00136048729*</t>
  </si>
  <si>
    <t>前田　航太朗</t>
  </si>
  <si>
    <t>ﾏｴﾀﾞ ｺｳﾀﾛｳ</t>
  </si>
  <si>
    <t>00131064924*</t>
  </si>
  <si>
    <t>玉井　廉之助</t>
  </si>
  <si>
    <t>ﾀﾏｲ ﾚﾝﾉｽｹ</t>
  </si>
  <si>
    <t>00162063220*</t>
  </si>
  <si>
    <t>片山　結宇</t>
  </si>
  <si>
    <t>ｶﾀﾔﾏ ﾕｳ</t>
  </si>
  <si>
    <t>00155025624*</t>
  </si>
  <si>
    <t>宮内　廣騎</t>
  </si>
  <si>
    <t>ﾐﾔｳﾁ ｺｳｷ</t>
  </si>
  <si>
    <t>00155634731*</t>
  </si>
  <si>
    <t>石澤　和弥</t>
  </si>
  <si>
    <t>ｲｼｻﾞﾜ ｶｽﾞﾔ</t>
  </si>
  <si>
    <t>00122825424*</t>
  </si>
  <si>
    <t>ISHIZAWA</t>
  </si>
  <si>
    <t>雨森　俊典</t>
  </si>
  <si>
    <t>ｱﾒﾓﾘ ｼｭﾝｽｹ</t>
  </si>
  <si>
    <t>00123761222*</t>
  </si>
  <si>
    <t>AMEMORI</t>
  </si>
  <si>
    <t>清永　真矢</t>
  </si>
  <si>
    <t>塩見　章悟</t>
  </si>
  <si>
    <t>SHIOMI</t>
  </si>
  <si>
    <t>小澤　光輝</t>
  </si>
  <si>
    <t>KOZAWA</t>
  </si>
  <si>
    <t>竹内　皓哉</t>
  </si>
  <si>
    <t>Koya</t>
  </si>
  <si>
    <t>ﾏﾂﾓﾄ ｺｳﾀﾛｳ</t>
  </si>
  <si>
    <t>00125105923*</t>
  </si>
  <si>
    <t>宮坂　裕真</t>
  </si>
  <si>
    <t>ﾐﾔｻｶ ﾕｳﾏ</t>
  </si>
  <si>
    <t>00200243958*</t>
  </si>
  <si>
    <t>中谷　太紀</t>
  </si>
  <si>
    <t>ﾅｶﾀﾆ ﾀｲｷ</t>
  </si>
  <si>
    <t>00200243963*</t>
  </si>
  <si>
    <t>松島　陽太</t>
  </si>
  <si>
    <t>ﾏﾂｼﾏ ﾖｳﾀ</t>
  </si>
  <si>
    <t>00127027120*</t>
  </si>
  <si>
    <t>MATSUSHIMA</t>
  </si>
  <si>
    <t>椿本　天鵬</t>
  </si>
  <si>
    <t>ﾂﾊﾞｷﾓﾄ ﾃﾝﾎｳ</t>
  </si>
  <si>
    <t>00200256976*</t>
  </si>
  <si>
    <t>TSUBAKIMOTO</t>
  </si>
  <si>
    <t>Tenho</t>
  </si>
  <si>
    <t>中尾　耕大</t>
  </si>
  <si>
    <t>ﾅｶｵ ｺｳﾀﾞｲ</t>
  </si>
  <si>
    <t>00130384928*</t>
  </si>
  <si>
    <t>石井　晴</t>
  </si>
  <si>
    <t>ｲｼｲ ﾊﾙ</t>
  </si>
  <si>
    <t>00123975330*</t>
  </si>
  <si>
    <t>山田　明空</t>
  </si>
  <si>
    <t>ﾔﾏﾀﾞ ﾊﾙｸ</t>
  </si>
  <si>
    <t>00122091217*</t>
  </si>
  <si>
    <t>Haruku</t>
  </si>
  <si>
    <t>木村　泰靖</t>
  </si>
  <si>
    <t>ｷﾑﾗ ﾀｲｾｲ</t>
  </si>
  <si>
    <t>00123640927*</t>
  </si>
  <si>
    <t>表　紡久</t>
  </si>
  <si>
    <t>ｵﾓﾃ ﾂﾑｸﾞ</t>
  </si>
  <si>
    <t>00130838932*</t>
  </si>
  <si>
    <t>OMOTE</t>
  </si>
  <si>
    <t>Tsumugu</t>
  </si>
  <si>
    <t>小山　創平</t>
  </si>
  <si>
    <t>ｺﾔﾏ ｿｳﾍｲ</t>
  </si>
  <si>
    <t>00126331824*</t>
  </si>
  <si>
    <t>KOYAMA</t>
  </si>
  <si>
    <t>古谷　智幸</t>
  </si>
  <si>
    <t>ﾌﾙﾀﾆ ﾄﾓﾕｷ</t>
  </si>
  <si>
    <t>00200252986*</t>
  </si>
  <si>
    <t>千崎　佑也</t>
  </si>
  <si>
    <t>ｾﾝｻﾞｷ ﾕｳﾔ</t>
  </si>
  <si>
    <t>00200214130*</t>
  </si>
  <si>
    <t>SENZAKI</t>
  </si>
  <si>
    <t>木野　羽月</t>
  </si>
  <si>
    <t>ｷﾉ ﾊｽﾞｷ</t>
  </si>
  <si>
    <t>00200256974*</t>
  </si>
  <si>
    <t>KINO</t>
  </si>
  <si>
    <t>瀬戸　信成</t>
  </si>
  <si>
    <t>ｾﾄ ﾉﾌﾞﾅﾘ</t>
  </si>
  <si>
    <t>00125426828*</t>
  </si>
  <si>
    <t>SETO</t>
  </si>
  <si>
    <t>Nobunari</t>
  </si>
  <si>
    <t>西　桔平</t>
  </si>
  <si>
    <t>ﾆｼ ｷｯﾍﾟｲ</t>
  </si>
  <si>
    <t>00124626627*</t>
  </si>
  <si>
    <t>Kippei</t>
  </si>
  <si>
    <t>小西　夢空</t>
  </si>
  <si>
    <t>ｺﾆｼ ﾕｱ</t>
  </si>
  <si>
    <t>00128992233*</t>
  </si>
  <si>
    <t>渡邉　皇寿</t>
  </si>
  <si>
    <t>ﾜﾀﾅﾍﾞ ｵｳｼﾞｭ</t>
  </si>
  <si>
    <t>00131344723*</t>
  </si>
  <si>
    <t>安田　煌音</t>
  </si>
  <si>
    <t>ﾔｽﾀﾞ ｷﾗﾄ</t>
  </si>
  <si>
    <t>00128956132*</t>
  </si>
  <si>
    <t>山本　陽太</t>
  </si>
  <si>
    <t>ﾔﾏﾓﾄ ﾖｳﾀ</t>
  </si>
  <si>
    <t>00200258355*</t>
  </si>
  <si>
    <t>射場　政利</t>
  </si>
  <si>
    <t>ｲﾊﾞ ﾏｻﾄｼ</t>
  </si>
  <si>
    <t>00128721425*</t>
  </si>
  <si>
    <t>IBA</t>
  </si>
  <si>
    <t>五島　颯愛</t>
  </si>
  <si>
    <t>ｺﾞｼﾏ ｿｳｱ</t>
  </si>
  <si>
    <t>00200223247*</t>
  </si>
  <si>
    <t>GOSHIMA</t>
  </si>
  <si>
    <t>Soa</t>
  </si>
  <si>
    <t>印藤　広翔</t>
  </si>
  <si>
    <t>ｲﾝﾄﾞｳ ﾋﾛﾄ</t>
  </si>
  <si>
    <t>00130157118*</t>
  </si>
  <si>
    <t>INDO</t>
  </si>
  <si>
    <t>伊藤　太輔</t>
  </si>
  <si>
    <t>ｲﾄｳ ﾀｲｽｹ</t>
  </si>
  <si>
    <t>00125073119*</t>
  </si>
  <si>
    <t>堀内　悠斗</t>
  </si>
  <si>
    <t>ﾎﾘｳﾁ ﾕｳﾄ</t>
  </si>
  <si>
    <t>00113035114*</t>
  </si>
  <si>
    <t>山中　東</t>
  </si>
  <si>
    <t>ﾔﾏﾅｶ ｱｽﾞﾏ</t>
  </si>
  <si>
    <t>00200262921*</t>
  </si>
  <si>
    <t>Azuma</t>
  </si>
  <si>
    <t>釜平　蒼空</t>
  </si>
  <si>
    <t>ｶﾏﾋﾗ ｿﾗ</t>
  </si>
  <si>
    <t>00200262927*</t>
  </si>
  <si>
    <t>KAMAHIRA</t>
  </si>
  <si>
    <t>加治　大武</t>
  </si>
  <si>
    <t>ｶｼﾞ ﾋﾛﾑ</t>
  </si>
  <si>
    <t>00123902926*</t>
  </si>
  <si>
    <t>牧田　一樹</t>
  </si>
  <si>
    <t>ﾏｷﾀ ｲﾂｷ</t>
  </si>
  <si>
    <t>00163004115*</t>
  </si>
  <si>
    <t>ﾜｷｻｶ ﾀｲﾁ</t>
  </si>
  <si>
    <t>00128536429*</t>
  </si>
  <si>
    <t>三木　悠也</t>
  </si>
  <si>
    <t>ﾐｷ ﾕｳﾔ</t>
  </si>
  <si>
    <t>00126432422*</t>
  </si>
  <si>
    <t>岩崎　喜生</t>
  </si>
  <si>
    <t>ｲﾜｻｷ ﾊﾙｷ</t>
  </si>
  <si>
    <t>堀北　翔真</t>
  </si>
  <si>
    <t>ﾎﾘｷﾀ ｼｮｳﾏ</t>
  </si>
  <si>
    <t>HORIKITA</t>
  </si>
  <si>
    <t>木下　慎二</t>
  </si>
  <si>
    <t>ｷﾉｼﾀ ｼﾝｼﾞ</t>
  </si>
  <si>
    <t>政埜　佑輔</t>
  </si>
  <si>
    <t>ﾏｻﾉ ﾕｳｽｹ</t>
  </si>
  <si>
    <t>MASANO</t>
  </si>
  <si>
    <t>竹内　隆騎</t>
  </si>
  <si>
    <t>ﾀｹｳﾁ ﾘｭｳｷ</t>
  </si>
  <si>
    <t>00131334217*</t>
  </si>
  <si>
    <t>木村　亮汰</t>
  </si>
  <si>
    <t>ｷﾑﾗ ﾘｮｳﾀ</t>
  </si>
  <si>
    <t>00159367839*</t>
  </si>
  <si>
    <t>今泉　翔</t>
  </si>
  <si>
    <t>ｲﾏｲｽﾞﾐ ｼｮｳ</t>
  </si>
  <si>
    <t>00200017188*</t>
  </si>
  <si>
    <t>鶴田　龍成</t>
  </si>
  <si>
    <t>ﾂﾙﾀ ﾘｭｳｾｲ</t>
  </si>
  <si>
    <t>00130873527*</t>
  </si>
  <si>
    <t>井上　武尊</t>
  </si>
  <si>
    <t>ｲﾉｳｴ ﾎﾀｶ</t>
  </si>
  <si>
    <t>00130181014*</t>
  </si>
  <si>
    <t>Hotaka</t>
  </si>
  <si>
    <t>宮林　勇琉</t>
  </si>
  <si>
    <t>ﾐﾔﾊﾞﾔｼ ﾀｹﾙ</t>
  </si>
  <si>
    <t>00155401925*</t>
  </si>
  <si>
    <t>MIYABAYASHI</t>
  </si>
  <si>
    <t>安藤　暖都</t>
  </si>
  <si>
    <t>ｱﾝﾄﾞｳ ﾊﾙﾄ</t>
  </si>
  <si>
    <t>00161799942*</t>
  </si>
  <si>
    <t>ﾎｿﾐ ｺｳｷ</t>
  </si>
  <si>
    <t>梶山　大輝</t>
  </si>
  <si>
    <t>ｶｼﾞﾔﾏ ﾀﾞｲｷ</t>
  </si>
  <si>
    <t>樋口　聡一</t>
  </si>
  <si>
    <t>ﾋｸﾞﾁ ｿｳｲﾁ</t>
  </si>
  <si>
    <t>稲垣　喜一</t>
  </si>
  <si>
    <t>ｲﾅｶﾞｷ ﾖｼｶｽﾞ</t>
  </si>
  <si>
    <t>INAGAKI</t>
  </si>
  <si>
    <t>Yoshikazu</t>
  </si>
  <si>
    <t>押谷　征明</t>
  </si>
  <si>
    <t>ｵｼﾀﾆ ﾊﾙ</t>
  </si>
  <si>
    <t>OSHITANI</t>
  </si>
  <si>
    <t>名代　涼真</t>
  </si>
  <si>
    <t>ﾅﾀﾞｲ ﾘｮｳﾏ</t>
  </si>
  <si>
    <t>NADAI</t>
  </si>
  <si>
    <t>藤井　継音</t>
  </si>
  <si>
    <t>ﾌｼﾞｲ ｵﾄ</t>
  </si>
  <si>
    <t>Oto</t>
  </si>
  <si>
    <t>若林　亮彦</t>
  </si>
  <si>
    <t>ﾜｶﾊﾞﾔｼ ﾖｼﾋｺ</t>
  </si>
  <si>
    <t>川口　航生</t>
  </si>
  <si>
    <t>ｶﾜｸﾞﾁ ｺｳｾｲ</t>
  </si>
  <si>
    <t>阪口　航太</t>
  </si>
  <si>
    <t>ｻｶｸﾞﾁ ｺｳﾀ</t>
  </si>
  <si>
    <t>好金　空良</t>
  </si>
  <si>
    <t>ﾖｼｶﾈ ｿﾗ</t>
  </si>
  <si>
    <t>YOSHIKANE</t>
  </si>
  <si>
    <t>諸岡　俊亮</t>
  </si>
  <si>
    <t>ﾓﾛｵｶ ｼｭﾝｽｹ</t>
  </si>
  <si>
    <t>00124707425*</t>
  </si>
  <si>
    <t>猶野　翼</t>
  </si>
  <si>
    <t>ﾅｵﾉ ﾂﾊﾞｻ</t>
  </si>
  <si>
    <t>00126332421*</t>
  </si>
  <si>
    <t>NAONO</t>
  </si>
  <si>
    <t>ﾅｶﾑﾗ ﾘﾝﾉｽｹ</t>
  </si>
  <si>
    <t>00160683327*</t>
  </si>
  <si>
    <t>Rinnosuke</t>
  </si>
  <si>
    <t>中井　大地</t>
  </si>
  <si>
    <t>ﾅｶｲ ﾀﾞｲﾁ</t>
  </si>
  <si>
    <t>00136487029*</t>
  </si>
  <si>
    <t>嶋田　樹</t>
  </si>
  <si>
    <t>ｼﾏﾀﾞ ｲﾂｷ</t>
  </si>
  <si>
    <t>00126885636*</t>
  </si>
  <si>
    <t>宮島　大地</t>
  </si>
  <si>
    <t>ﾐﾔｼﾞﾏ ﾀﾞｲﾁ</t>
  </si>
  <si>
    <t>00165148126*</t>
  </si>
  <si>
    <t>MIYAJIMA</t>
  </si>
  <si>
    <t>田中　雅久</t>
  </si>
  <si>
    <t>ﾀﾅｶ ｶﾞｸ</t>
  </si>
  <si>
    <t>00154558129*</t>
  </si>
  <si>
    <t>森　結誠</t>
  </si>
  <si>
    <t>ﾓﾘ ﾕｳｾｲ</t>
  </si>
  <si>
    <t>00123615018*</t>
  </si>
  <si>
    <t>大澤　茶汰</t>
  </si>
  <si>
    <t>ｵｵｻﾜ ﾁｬﾀ</t>
  </si>
  <si>
    <t>00154970834*</t>
  </si>
  <si>
    <t>Chata</t>
  </si>
  <si>
    <t>鈴木　陸宇</t>
  </si>
  <si>
    <t>ｽｽﾞｷ ﾘｸｳ</t>
  </si>
  <si>
    <t>00127051016*</t>
  </si>
  <si>
    <t>小池　生真</t>
  </si>
  <si>
    <t>ｺｲｹ ｼｮｳﾏ</t>
  </si>
  <si>
    <t>00127096429*</t>
  </si>
  <si>
    <t>松本　准典</t>
  </si>
  <si>
    <t>ﾏﾂﾓﾄ ｼｭﾝｽｹ</t>
  </si>
  <si>
    <t>00127677636*</t>
  </si>
  <si>
    <t>川嶋　望叶</t>
  </si>
  <si>
    <t>ｶﾜｼﾏ ﾉｿﾞﾐ</t>
  </si>
  <si>
    <t>00126278329*</t>
  </si>
  <si>
    <t>青木　良真</t>
  </si>
  <si>
    <t>ｱｵｷ ﾘｮｳﾏ</t>
  </si>
  <si>
    <t>00147472328*</t>
  </si>
  <si>
    <t>川上　大城</t>
  </si>
  <si>
    <t>ｶﾜｶﾐ ﾀﾞｲｷ</t>
  </si>
  <si>
    <t>00122393929*</t>
  </si>
  <si>
    <t>臼井　貴哉</t>
  </si>
  <si>
    <t>ｳｽｲ ﾀｶﾔ</t>
  </si>
  <si>
    <t>00123172016*</t>
  </si>
  <si>
    <t>勝田　優翔</t>
  </si>
  <si>
    <t>ｶﾂﾀﾞ ﾕｳﾄ</t>
  </si>
  <si>
    <t>00141895735*</t>
  </si>
  <si>
    <t>KATSUDA</t>
  </si>
  <si>
    <t>金子　陽一</t>
  </si>
  <si>
    <t>ｶﾈｺ ﾋﾛｶｽﾞ</t>
  </si>
  <si>
    <t>00156217224*</t>
  </si>
  <si>
    <t>福田　鷹飛</t>
  </si>
  <si>
    <t>ﾌｸﾀﾞ ﾀｶﾄ</t>
  </si>
  <si>
    <t>00163912224*</t>
  </si>
  <si>
    <t>齋藤　未侑</t>
  </si>
  <si>
    <t>ｻｲﾄｳ ﾐﾕｳ</t>
  </si>
  <si>
    <t>00150245522*</t>
  </si>
  <si>
    <t>上田　泰成</t>
  </si>
  <si>
    <t>ｳｴﾀﾞ ﾀｲｾｲ</t>
  </si>
  <si>
    <t>00115040415*</t>
  </si>
  <si>
    <t>ｺﾓﾀﾞ ﾏｻﾕｷ</t>
  </si>
  <si>
    <t>00123697836*</t>
  </si>
  <si>
    <t>KOMODA</t>
  </si>
  <si>
    <t>戸島　清太</t>
  </si>
  <si>
    <t>ﾄｼﾏ ｾｲﾀ</t>
  </si>
  <si>
    <t>00122561623*</t>
  </si>
  <si>
    <t>TOSHIMA</t>
  </si>
  <si>
    <t>上田　悠斗</t>
  </si>
  <si>
    <t>00154923125*</t>
  </si>
  <si>
    <t>吉田　知史</t>
  </si>
  <si>
    <t>ﾖｼﾀﾞ ﾄﾓﾋﾄ</t>
  </si>
  <si>
    <t>吉木　寛馬</t>
  </si>
  <si>
    <t>ﾖｼｷ ｶﾝﾏ</t>
  </si>
  <si>
    <t>本多　邦之</t>
  </si>
  <si>
    <t>ﾎﾝﾀﾞ ｸﾆﾕｷ</t>
  </si>
  <si>
    <t>Kuniyuki</t>
  </si>
  <si>
    <t>落合　勇斗</t>
  </si>
  <si>
    <t>ｵﾁｱｲ ﾕｳﾄ</t>
  </si>
  <si>
    <t>荻野　颯亮</t>
  </si>
  <si>
    <t>ｵｷﾞﾉ ｿｳｽｹ</t>
  </si>
  <si>
    <t>00200273665*</t>
  </si>
  <si>
    <t>川杉　泉理</t>
  </si>
  <si>
    <t>ｶﾜｽｷﾞ ｾﾝﾘ</t>
  </si>
  <si>
    <t>00016801392*</t>
  </si>
  <si>
    <t>KAWASUGI</t>
  </si>
  <si>
    <t>Senri</t>
  </si>
  <si>
    <t>中里　昊</t>
  </si>
  <si>
    <t>ﾅｶｻﾞﾄ ｿﾗ</t>
  </si>
  <si>
    <t>00122464423*</t>
  </si>
  <si>
    <t>NAKAZATO</t>
  </si>
  <si>
    <t>山崎　颯斗</t>
  </si>
  <si>
    <t>ﾔﾏｻｷ ﾊﾔﾄ</t>
  </si>
  <si>
    <t>00111567930*</t>
  </si>
  <si>
    <t>岩根サロヴァーラ　ヘンリ</t>
  </si>
  <si>
    <t>ｲﾜﾈｻﾛｳﾞｧｰﾗ ﾍﾝﾘ</t>
  </si>
  <si>
    <t>00148265026*</t>
  </si>
  <si>
    <t>IWANESALOVAARA</t>
  </si>
  <si>
    <t>Henri</t>
  </si>
  <si>
    <t>関　栖々弥</t>
  </si>
  <si>
    <t>ｾｷ ｽｽﾞﾔ</t>
  </si>
  <si>
    <t>00123424218*</t>
  </si>
  <si>
    <t>Suzuya</t>
  </si>
  <si>
    <t>小島　伸介</t>
  </si>
  <si>
    <t>ｺｼﾞﾏ ｼﾝｽｹ</t>
  </si>
  <si>
    <t>00200281490*</t>
  </si>
  <si>
    <t>北島　悠翔</t>
  </si>
  <si>
    <t>ｷﾀｼﾞﾏ ﾕｳﾄ</t>
  </si>
  <si>
    <t>00131747730*</t>
  </si>
  <si>
    <t>水野　椋介</t>
  </si>
  <si>
    <t>ﾐｽﾞﾉ ﾘｮｳｽｹ</t>
  </si>
  <si>
    <t>00149550731*</t>
  </si>
  <si>
    <t>太田　航生</t>
  </si>
  <si>
    <t>ｵｵﾀ ｺｳｾｲ</t>
  </si>
  <si>
    <t>00134350319*</t>
  </si>
  <si>
    <t>山本　泰平</t>
  </si>
  <si>
    <t>ﾔﾏﾓﾄ ﾀｲﾍｲ</t>
  </si>
  <si>
    <t>00112781626*</t>
  </si>
  <si>
    <t>Taihei</t>
  </si>
  <si>
    <t>ﾅｶﾀﾞ ﾊﾙﾄ</t>
  </si>
  <si>
    <t>00127872128*</t>
  </si>
  <si>
    <t>安藤　誉純</t>
  </si>
  <si>
    <t>ｱﾝﾄﾞｳ ﾀｶｽﾞﾐ</t>
  </si>
  <si>
    <t>00118117524*</t>
  </si>
  <si>
    <t>Takazumi</t>
  </si>
  <si>
    <t>丹野　啓仁</t>
  </si>
  <si>
    <t>ﾀﾝﾉ ｹｲﾄ</t>
  </si>
  <si>
    <t>00117777131*</t>
  </si>
  <si>
    <t>TANNO</t>
  </si>
  <si>
    <t>ｳﾗﾀ ｼｭﾝﾀﾛｳ</t>
  </si>
  <si>
    <t>00200286769*</t>
  </si>
  <si>
    <t>URATA</t>
  </si>
  <si>
    <t>庄田　隆人</t>
  </si>
  <si>
    <t>ｼｮｳﾀﾞ ﾘｭｳﾄ</t>
  </si>
  <si>
    <t>00155191325*</t>
  </si>
  <si>
    <t>SHODA</t>
  </si>
  <si>
    <t>折橋　巧也</t>
  </si>
  <si>
    <t>ｵﾘﾊｼ ﾀｸﾔ</t>
  </si>
  <si>
    <t>00118328629*</t>
  </si>
  <si>
    <t>ORIHASHI</t>
  </si>
  <si>
    <t>中尾　亮介</t>
  </si>
  <si>
    <t>ﾅｶｵ ﾘｮｳｽｹ</t>
  </si>
  <si>
    <t>00128320218*</t>
  </si>
  <si>
    <t>造田　隼佑</t>
  </si>
  <si>
    <t>ｿﾞｳﾀﾞ ｼｭﾝｽｹ</t>
  </si>
  <si>
    <t>00158698838*</t>
  </si>
  <si>
    <t>北田　泰基</t>
  </si>
  <si>
    <t>ｷﾀﾀﾞ ﾀｲｷ</t>
  </si>
  <si>
    <t>00127271929*</t>
  </si>
  <si>
    <t>吉田　和史</t>
  </si>
  <si>
    <t>ﾖｼﾀﾞ ｶｽﾞｼ</t>
  </si>
  <si>
    <t>00117913224*</t>
  </si>
  <si>
    <t>日名　雄一郎</t>
  </si>
  <si>
    <t>ﾋﾅ ﾕｳｲﾁﾛｳ</t>
  </si>
  <si>
    <t>00200270560*</t>
  </si>
  <si>
    <t>HINA</t>
  </si>
  <si>
    <t>河本　悟志</t>
  </si>
  <si>
    <t>00127734327*</t>
  </si>
  <si>
    <t>藤江　健太</t>
  </si>
  <si>
    <t>00128031116*</t>
  </si>
  <si>
    <t>尾副　宏樹</t>
  </si>
  <si>
    <t>00128127930*</t>
  </si>
  <si>
    <t>OZOE</t>
  </si>
  <si>
    <t>西村　太一</t>
  </si>
  <si>
    <t>00129913025*</t>
  </si>
  <si>
    <t>吉岡　直弥</t>
  </si>
  <si>
    <t>00132318624*</t>
  </si>
  <si>
    <t>尾崎　槙吾</t>
  </si>
  <si>
    <t>00140110714*</t>
  </si>
  <si>
    <t>大坪　侑斗</t>
  </si>
  <si>
    <t>00158765537*</t>
  </si>
  <si>
    <t>OTSUBO</t>
  </si>
  <si>
    <t>大澤　透也</t>
  </si>
  <si>
    <t>00200256272*</t>
  </si>
  <si>
    <t>田中　慧伍</t>
  </si>
  <si>
    <t>00200271831*</t>
  </si>
  <si>
    <t>村上　凛太朗</t>
  </si>
  <si>
    <t>ﾑﾗｶﾐ ﾘﾝﾀﾛｳ</t>
  </si>
  <si>
    <t>00124755529*</t>
  </si>
  <si>
    <t>長濱　拓実</t>
  </si>
  <si>
    <t>ﾅｶﾞﾊﾏ ﾀｸﾐ</t>
  </si>
  <si>
    <t>00129123220*</t>
  </si>
  <si>
    <t>兒玉　琥珀</t>
  </si>
  <si>
    <t>ｺﾀﾞﾏ ｺﾊｸ</t>
  </si>
  <si>
    <t>00131305151*</t>
  </si>
  <si>
    <t>本山　凱生</t>
  </si>
  <si>
    <t>ﾓﾄﾔﾏ ｶｲｾｲ</t>
  </si>
  <si>
    <t>00129338329*</t>
  </si>
  <si>
    <t>MOTOYAMA</t>
  </si>
  <si>
    <t>島瀬　裕次</t>
  </si>
  <si>
    <t>ｼﾏｾ ﾕｳｼﾞ</t>
  </si>
  <si>
    <t>00131362218*</t>
  </si>
  <si>
    <t>福島　晴</t>
  </si>
  <si>
    <t>ﾌｸｼﾏ ﾊﾙ</t>
  </si>
  <si>
    <t>00140111088*</t>
  </si>
  <si>
    <t>下村　響生</t>
  </si>
  <si>
    <t>ｼﾓﾑﾗ ﾋﾋﾞｷ</t>
  </si>
  <si>
    <t>00164612929*</t>
  </si>
  <si>
    <t>稲岡　憲侑</t>
  </si>
  <si>
    <t>ｲﾅｵｶ ﾉﾘﾕｷ</t>
  </si>
  <si>
    <t>00200279720*</t>
  </si>
  <si>
    <t>INAOKA</t>
  </si>
  <si>
    <t>辻　飛向</t>
  </si>
  <si>
    <t>ﾂｼﾞ ﾋﾅﾀ</t>
  </si>
  <si>
    <t>00119793232*</t>
  </si>
  <si>
    <t>岸本　大輝</t>
  </si>
  <si>
    <t>00125716426*</t>
  </si>
  <si>
    <t>釣田　要</t>
  </si>
  <si>
    <t>ﾂﾙﾀ ｶﾅﾒ</t>
  </si>
  <si>
    <t>00159778946*</t>
  </si>
  <si>
    <t>木ノ下　優成</t>
  </si>
  <si>
    <t>ｷﾉｼﾀ ﾕｳｾｲ</t>
  </si>
  <si>
    <t>00156465027*</t>
  </si>
  <si>
    <t>楠神　隼翔</t>
  </si>
  <si>
    <t>ｸｽｶﾐ ﾊﾔﾄ</t>
  </si>
  <si>
    <t>00154795435*</t>
  </si>
  <si>
    <t>KUSUKAMI</t>
  </si>
  <si>
    <t>木瀬　裕介</t>
  </si>
  <si>
    <t>ｷｾ ﾕｳｽｹ</t>
  </si>
  <si>
    <t>00200249766*</t>
  </si>
  <si>
    <t>KISE</t>
  </si>
  <si>
    <t>市　朋顕</t>
  </si>
  <si>
    <t>ｲﾁ ﾄﾓｱｷ</t>
  </si>
  <si>
    <t>00123649126*</t>
  </si>
  <si>
    <t>倉本　晃汰</t>
  </si>
  <si>
    <t>ｸﾗﾓﾄ ｺｳﾀ</t>
  </si>
  <si>
    <t>00125878031*</t>
  </si>
  <si>
    <t>KURAMOTO</t>
  </si>
  <si>
    <t>黒田　健人</t>
  </si>
  <si>
    <t>ｸﾛﾀﾞ ｹﾝﾄ</t>
  </si>
  <si>
    <t>00130408521*</t>
  </si>
  <si>
    <t>京免　知輝</t>
  </si>
  <si>
    <t>ｷｮｳﾒﾝ ﾄﾓｷ</t>
  </si>
  <si>
    <t>00125001615*</t>
  </si>
  <si>
    <t>奈良県立大学</t>
  </si>
  <si>
    <t>大久保　康祐</t>
  </si>
  <si>
    <t>ｵｵｸﾎﾞ ｺｳｽｹ</t>
  </si>
  <si>
    <t>00123761424*</t>
  </si>
  <si>
    <t>山口　裕士</t>
  </si>
  <si>
    <t>ﾔﾏｸﾞﾁ ﾕｳｼﾞ</t>
  </si>
  <si>
    <t>00155499033*</t>
  </si>
  <si>
    <t>髙橋　由一朗</t>
  </si>
  <si>
    <t>ﾀｶﾊｼ ﾕｳｲﾁﾛｳ</t>
  </si>
  <si>
    <t>武下　侃巧</t>
  </si>
  <si>
    <t>ﾀｹｼﾀ ｶﾝﾀ</t>
  </si>
  <si>
    <t>00123150012*</t>
  </si>
  <si>
    <t>深沢　虎太朗</t>
  </si>
  <si>
    <t>ﾌｶｻﾜ ｺﾀﾛｳ</t>
  </si>
  <si>
    <t>00131037419*</t>
  </si>
  <si>
    <t>FUKASAWA</t>
  </si>
  <si>
    <t>藪内　拓望</t>
  </si>
  <si>
    <t>ﾔﾌﾞｳﾁ ﾀｸﾐ</t>
  </si>
  <si>
    <t>00141621722*</t>
  </si>
  <si>
    <t>松本　祥真</t>
  </si>
  <si>
    <t>ﾏﾂﾓﾄ ｼｮｳﾏ</t>
  </si>
  <si>
    <t>00158909133*</t>
  </si>
  <si>
    <t>川邊　直征</t>
  </si>
  <si>
    <t>ｶﾜﾅﾍﾞ ﾅｵﾕｷ</t>
  </si>
  <si>
    <t>00121554523*</t>
  </si>
  <si>
    <t>KAWANABE</t>
  </si>
  <si>
    <t>Naoyuki</t>
  </si>
  <si>
    <t>森本　優也</t>
  </si>
  <si>
    <t>ﾓﾘﾓﾄ ﾕｳﾔ</t>
  </si>
  <si>
    <t>00131022615*</t>
  </si>
  <si>
    <t>為近　直輝</t>
  </si>
  <si>
    <t>ﾀﾒﾁｶ ﾅｵｷ</t>
  </si>
  <si>
    <t>00156538836*</t>
  </si>
  <si>
    <t>TAMECHIKA</t>
  </si>
  <si>
    <t>竹内　隆真</t>
  </si>
  <si>
    <t>ﾀｹｳﾁ ﾘｭｳﾏ</t>
  </si>
  <si>
    <t>00123090823*</t>
  </si>
  <si>
    <t>名原　弘晃</t>
  </si>
  <si>
    <t>ﾅﾊﾞﾗ ﾋﾛｱｷ</t>
  </si>
  <si>
    <t>00200294858*</t>
  </si>
  <si>
    <t>山崎　奏真</t>
  </si>
  <si>
    <t>ﾔﾏｻｷ ｿｳﾏ</t>
  </si>
  <si>
    <t>永田　翔洋</t>
  </si>
  <si>
    <t>ﾅｶﾞﾀ ｼｮｳﾖｳ</t>
  </si>
  <si>
    <t>Shoyo</t>
  </si>
  <si>
    <t>樋笠　太郎</t>
  </si>
  <si>
    <t>ﾋｶﾞｻ ﾀﾛｳ</t>
  </si>
  <si>
    <t>00200296848*</t>
  </si>
  <si>
    <t>HIGASA</t>
  </si>
  <si>
    <t>年綱　諒</t>
  </si>
  <si>
    <t>ﾄｼﾂﾅ ﾏｺﾄ</t>
  </si>
  <si>
    <t>00164818230*</t>
  </si>
  <si>
    <t>TOSHITSUNA</t>
  </si>
  <si>
    <t>田岡　暁</t>
  </si>
  <si>
    <t>ﾀｵｶ ｱｷﾗ</t>
  </si>
  <si>
    <t>00124160519*</t>
  </si>
  <si>
    <t>横田　優斗</t>
  </si>
  <si>
    <t>ﾖｺﾀ ﾕｳﾄ</t>
  </si>
  <si>
    <t>00144612422*</t>
  </si>
  <si>
    <t>稲葉　良雅</t>
  </si>
  <si>
    <t>ｲﾅﾊﾞ ﾘｮｳｶﾞ</t>
  </si>
  <si>
    <t>00124938633*</t>
  </si>
  <si>
    <t>前川　圭吾</t>
  </si>
  <si>
    <t>ﾏｴｶﾞﾜ ｹｲｺﾞ</t>
  </si>
  <si>
    <t>00126896234*</t>
  </si>
  <si>
    <t>伊藤　琉成</t>
  </si>
  <si>
    <t>ｲﾄｳ ﾘｭｳｾｲ</t>
  </si>
  <si>
    <t>00127339025*</t>
  </si>
  <si>
    <t>山森　涼風</t>
  </si>
  <si>
    <t>ﾔﾏﾓﾘ ﾘｮｳ</t>
  </si>
  <si>
    <t>00158760936*</t>
  </si>
  <si>
    <t>YAMAMORI</t>
  </si>
  <si>
    <t>山下　大輝</t>
  </si>
  <si>
    <t>ﾔﾏｼﾀ ﾀﾞｲｷ</t>
  </si>
  <si>
    <t>00128634327*</t>
  </si>
  <si>
    <t>上垣　好生</t>
  </si>
  <si>
    <t>ｳｴｶﾞｷ ﾖｼｷ</t>
  </si>
  <si>
    <t>00114445524*</t>
  </si>
  <si>
    <t>吉原　陽大</t>
  </si>
  <si>
    <t>ﾖｼﾊﾗ ｻﾝﾀ</t>
  </si>
  <si>
    <t>00125640523*</t>
  </si>
  <si>
    <t>水谷　匠吾</t>
  </si>
  <si>
    <t>ﾐｽﾞﾀﾆ ｼｮｳｺﾞ</t>
  </si>
  <si>
    <t>00200298171*</t>
  </si>
  <si>
    <t>佐々木　大輝</t>
  </si>
  <si>
    <t>ｻｻｷ ﾀﾞｲｷ</t>
  </si>
  <si>
    <t>00200299413*</t>
  </si>
  <si>
    <t>弓矢　貫志</t>
  </si>
  <si>
    <t>ﾕﾐﾔ ｶﾝｼﾞ</t>
  </si>
  <si>
    <t>00155011821*</t>
  </si>
  <si>
    <t>YUMIYA</t>
  </si>
  <si>
    <t>谷　謙太朗</t>
  </si>
  <si>
    <t>ﾀﾆ ｹﾝﾀﾛｳ</t>
  </si>
  <si>
    <t>00200288204*</t>
  </si>
  <si>
    <t>長田　悠仁</t>
  </si>
  <si>
    <t>ﾅｶﾞﾀ ﾕｳｼﾞﾝ</t>
  </si>
  <si>
    <t>00200266368*</t>
  </si>
  <si>
    <t>Yujin</t>
  </si>
  <si>
    <t>松島　怜哉</t>
  </si>
  <si>
    <t>ﾏﾂｼﾏ ﾘｮｳﾔ</t>
  </si>
  <si>
    <t>島内　僚大</t>
  </si>
  <si>
    <t>ｼﾏｳﾁ ﾘｮｳﾀ</t>
  </si>
  <si>
    <t>SHIMAUCHI</t>
  </si>
  <si>
    <t>吉川　烈央</t>
  </si>
  <si>
    <t>ﾖｼｶﾜ ﾚｵ</t>
  </si>
  <si>
    <t>松本　晶</t>
  </si>
  <si>
    <t>ﾏﾂﾓﾄ ｼｮｳ</t>
  </si>
  <si>
    <t>畝本　悠太</t>
  </si>
  <si>
    <t>ｳﾈﾓﾄ ﾕｳﾀ</t>
  </si>
  <si>
    <t>UNEMOTO</t>
  </si>
  <si>
    <t>永安　正弥</t>
  </si>
  <si>
    <t>NAGAYASU</t>
  </si>
  <si>
    <t>辻脇　駿</t>
  </si>
  <si>
    <t>ﾂｼﾞﾜｷ ｼｭﾝ</t>
  </si>
  <si>
    <t>TSUJIWAKI</t>
  </si>
  <si>
    <t>00155251120*</t>
  </si>
  <si>
    <t>榎原　拓海</t>
  </si>
  <si>
    <t>ｴﾊﾞﾗ ﾀｸﾐ</t>
  </si>
  <si>
    <t>00154792432*</t>
  </si>
  <si>
    <t>EBARA</t>
  </si>
  <si>
    <t>大石　壮紀</t>
  </si>
  <si>
    <t>ｵｵｲｼ ｿｳｷ</t>
  </si>
  <si>
    <t>00128453730*</t>
  </si>
  <si>
    <t>Soki</t>
  </si>
  <si>
    <t>大道　真史</t>
  </si>
  <si>
    <t>ｵｵﾐﾁ ﾏｻｼ</t>
  </si>
  <si>
    <t>00126025925*</t>
  </si>
  <si>
    <t>小島　翔太</t>
  </si>
  <si>
    <t>00200299684*</t>
  </si>
  <si>
    <t>西　瑞稀</t>
  </si>
  <si>
    <t>ﾆｼ ﾐｽﾞｷ</t>
  </si>
  <si>
    <t>林口　京平</t>
  </si>
  <si>
    <t>ﾊﾔｼｸﾞﾁ ｷｮｳﾍｲ</t>
  </si>
  <si>
    <t>00122774730*</t>
  </si>
  <si>
    <t>HAYASHIGUCHI</t>
  </si>
  <si>
    <t>志水　直樹</t>
  </si>
  <si>
    <t>ｼﾐｽﾞ ﾅｵｷ</t>
  </si>
  <si>
    <t>00123581929*</t>
  </si>
  <si>
    <t>松井　颯汰</t>
  </si>
  <si>
    <t>ﾏﾂｲ ｿｳﾀ</t>
  </si>
  <si>
    <t>00200304494*</t>
  </si>
  <si>
    <t>小峰　蒼平</t>
  </si>
  <si>
    <t>ｺﾐﾈ ｿｳﾍｲ</t>
  </si>
  <si>
    <t>00123533623*</t>
  </si>
  <si>
    <t>KOMINE</t>
  </si>
  <si>
    <t>門野　稜平</t>
  </si>
  <si>
    <t>ｶﾄﾞﾉ ﾘｮｳﾍｲ</t>
  </si>
  <si>
    <t>00125052015*</t>
  </si>
  <si>
    <t>KADONO</t>
  </si>
  <si>
    <t>ｻｲﾄｳ ｲﾂｷ</t>
  </si>
  <si>
    <t>00124890832*</t>
  </si>
  <si>
    <t>橋爪　啓太朗</t>
  </si>
  <si>
    <t>ﾊｼﾂﾞﾒ ｹｲﾀﾛｳ</t>
  </si>
  <si>
    <t>00130853929*</t>
  </si>
  <si>
    <t>HASHIZUME</t>
  </si>
  <si>
    <t>小泉　航輝</t>
  </si>
  <si>
    <t>ｺｲｽﾞﾐ ｺｳｷ</t>
  </si>
  <si>
    <t>00155630323*</t>
  </si>
  <si>
    <t>根塚　大暉</t>
  </si>
  <si>
    <t>00158774537*</t>
  </si>
  <si>
    <t>NEZUKA</t>
  </si>
  <si>
    <t>蓑輪　達灯</t>
  </si>
  <si>
    <t>ﾐﾉﾜ ﾀﾂﾄｳ</t>
  </si>
  <si>
    <t>00130574424*</t>
  </si>
  <si>
    <t>MINOWA</t>
  </si>
  <si>
    <t>Tatsuto</t>
  </si>
  <si>
    <t>杉本　直幸</t>
  </si>
  <si>
    <t>ｽｷﾞﾓﾄ ﾅｵﾕｷ</t>
  </si>
  <si>
    <t>00124668532*</t>
  </si>
  <si>
    <t>谷　拓輝</t>
  </si>
  <si>
    <t>ﾀﾆ ﾋﾛｷ</t>
  </si>
  <si>
    <t>中村　圭思</t>
  </si>
  <si>
    <t>ﾅｶﾑﾗ ｹｲｼ</t>
  </si>
  <si>
    <t>00131106618*</t>
  </si>
  <si>
    <t>木田　大晴</t>
  </si>
  <si>
    <t>ｷﾀﾞ ﾀｲｾｲ</t>
  </si>
  <si>
    <t>00200304568*</t>
  </si>
  <si>
    <t>松田　一太</t>
  </si>
  <si>
    <t>ﾏﾂﾀﾞ ｲﾁﾀ</t>
  </si>
  <si>
    <t>00200307790*</t>
  </si>
  <si>
    <t>徳島　泰生</t>
  </si>
  <si>
    <t>ﾄｸｼﾏ ﾀｲｷ</t>
  </si>
  <si>
    <t>00200307791*</t>
  </si>
  <si>
    <t>TOKUSHIMA</t>
  </si>
  <si>
    <t>星川　優生</t>
  </si>
  <si>
    <t>ﾎｼｶﾜ ﾕｳｾｲ</t>
  </si>
  <si>
    <t>00200307792*</t>
  </si>
  <si>
    <t>HOSHIKAWA</t>
  </si>
  <si>
    <t>古中　睦人</t>
  </si>
  <si>
    <t>ﾌﾙﾅｶ ﾑﾂﾄ</t>
  </si>
  <si>
    <t>00200307793*</t>
  </si>
  <si>
    <t>FURUNAKA</t>
  </si>
  <si>
    <t>Mutsuto</t>
  </si>
  <si>
    <t>山本　明生</t>
  </si>
  <si>
    <t>ﾔﾏﾓﾄ ｱｷｵ</t>
  </si>
  <si>
    <t>00129207829*</t>
  </si>
  <si>
    <t>Akio</t>
  </si>
  <si>
    <t>ｴﾀﾞ ﾕｳﾄ</t>
  </si>
  <si>
    <t>00128391933*</t>
  </si>
  <si>
    <t>田中　大晴</t>
  </si>
  <si>
    <t>ﾀﾅｶ ﾀｲｾｲ</t>
  </si>
  <si>
    <t>00200310338*</t>
  </si>
  <si>
    <t>佐古　大樹</t>
  </si>
  <si>
    <t>ｻｺ ﾀﾞｲｷ</t>
  </si>
  <si>
    <t>00127178329*</t>
  </si>
  <si>
    <t>瀬川　柊也</t>
  </si>
  <si>
    <t>00127021619*</t>
  </si>
  <si>
    <t>岡本　風太</t>
  </si>
  <si>
    <t>ｵｶﾓﾄ ﾌｳﾀ</t>
  </si>
  <si>
    <t>00200311646*</t>
  </si>
  <si>
    <t>後藤　聖空</t>
  </si>
  <si>
    <t>ｺﾞﾄｳ ｾｲｱ</t>
  </si>
  <si>
    <t>00122930421*</t>
  </si>
  <si>
    <t>Seia</t>
  </si>
  <si>
    <t>角田　大心</t>
  </si>
  <si>
    <t>ｽﾐﾀﾞ ﾀｲｼﾝ</t>
  </si>
  <si>
    <t>00200311173*</t>
  </si>
  <si>
    <t>松村　泰知</t>
  </si>
  <si>
    <t>ﾏﾂﾑﾗ ﾀｲﾁ</t>
  </si>
  <si>
    <t>00200313081*</t>
  </si>
  <si>
    <t>吉岡　大知</t>
  </si>
  <si>
    <t>ﾖｼｵｶ ﾀｲﾁ</t>
  </si>
  <si>
    <t>00122981932*</t>
  </si>
  <si>
    <t>藤田　知也</t>
  </si>
  <si>
    <t>ﾌｼﾞﾀ ﾄﾓﾔ</t>
  </si>
  <si>
    <t>00125635628*</t>
  </si>
  <si>
    <t>HIOKI</t>
  </si>
  <si>
    <t>宮原　悠太</t>
  </si>
  <si>
    <t>三神　大翔</t>
  </si>
  <si>
    <t>ﾐｶﾐ ﾋﾛﾄ</t>
  </si>
  <si>
    <t>西野　千薫</t>
  </si>
  <si>
    <t>00200300809*</t>
  </si>
  <si>
    <t>瀧野　未来</t>
  </si>
  <si>
    <t>ﾀｷﾉ ﾐｸ</t>
  </si>
  <si>
    <t>TAKINO</t>
  </si>
  <si>
    <t>福井　有香</t>
  </si>
  <si>
    <t>ﾌｸｲ ﾕｶ</t>
  </si>
  <si>
    <t>西田　有里</t>
  </si>
  <si>
    <t>ﾆｼﾀﾞ ﾕﾘ</t>
  </si>
  <si>
    <t>津田　実花</t>
  </si>
  <si>
    <t>ﾂﾀﾞ ﾐﾊﾅ</t>
  </si>
  <si>
    <t>Mihana</t>
  </si>
  <si>
    <t>原田　梨子</t>
  </si>
  <si>
    <t>ﾊﾗﾀﾞ ﾘｺ</t>
  </si>
  <si>
    <t>前田　理湖</t>
  </si>
  <si>
    <t>ﾏｴﾀﾞ ﾘｺ</t>
  </si>
  <si>
    <t>ｸﾛｾ ｱｽｶ</t>
  </si>
  <si>
    <t>Asuka</t>
  </si>
  <si>
    <t>神田　琉杏</t>
  </si>
  <si>
    <t>ｶﾝﾀﾞ ﾙｱﾝ</t>
  </si>
  <si>
    <t>Ruan</t>
  </si>
  <si>
    <t>池田　悠音</t>
  </si>
  <si>
    <t>ｲｹﾀﾞ ﾁｾﾉ</t>
  </si>
  <si>
    <t>Chiseno</t>
  </si>
  <si>
    <t>白波瀬　彩</t>
  </si>
  <si>
    <t>ｼﾗﾊｾ ｱﾔ</t>
  </si>
  <si>
    <t>SHIRAHASE</t>
  </si>
  <si>
    <t>山本　釉未</t>
  </si>
  <si>
    <t>ﾔﾏﾓﾄ ﾕｳﾐ</t>
  </si>
  <si>
    <t>廣瀬　梛</t>
  </si>
  <si>
    <t>ﾋﾛｾ ﾅｷﾞ</t>
  </si>
  <si>
    <t>古田島　彩</t>
  </si>
  <si>
    <t>ｺﾀｼﾞﾏ ｱﾔ</t>
  </si>
  <si>
    <t>KOTAJIMA</t>
  </si>
  <si>
    <t>森安　桃風</t>
  </si>
  <si>
    <t>ﾓﾘﾔｽ ﾓﾓｶ</t>
  </si>
  <si>
    <t>浅田　真子</t>
  </si>
  <si>
    <t>ｱｻﾀﾞ ﾏｺ</t>
  </si>
  <si>
    <t>井之川　未佑花</t>
  </si>
  <si>
    <t>ｲﾉｶﾜ ﾐﾕｶ</t>
  </si>
  <si>
    <t>INOKAWA</t>
  </si>
  <si>
    <t>岡　穂香</t>
  </si>
  <si>
    <t>ｵｶ ﾎﾉｶ</t>
  </si>
  <si>
    <t>小野　心鈴</t>
  </si>
  <si>
    <t>ｵﾉ ﾐｽｽﾞ</t>
  </si>
  <si>
    <t>菅　麗華</t>
  </si>
  <si>
    <t>ｶﾝ ﾚｲｶ</t>
  </si>
  <si>
    <t>黒田　華代</t>
  </si>
  <si>
    <t>ｸﾛﾀﾞ ﾊﾅﾖ</t>
  </si>
  <si>
    <t>Hanayo</t>
  </si>
  <si>
    <t>小柳　瀬李加</t>
  </si>
  <si>
    <t>ｺﾔﾅｷﾞ ｾﾘｶ</t>
  </si>
  <si>
    <t>KOYANAGI</t>
  </si>
  <si>
    <t>Serika</t>
  </si>
  <si>
    <t>小山　さくら</t>
  </si>
  <si>
    <t>ｺﾔﾏ ｻｸﾗ</t>
  </si>
  <si>
    <t>坂田　優</t>
  </si>
  <si>
    <t>ｻｶﾀ ﾕｳ</t>
  </si>
  <si>
    <t>SAKATA</t>
  </si>
  <si>
    <t>清水　彩加</t>
  </si>
  <si>
    <t>ｼﾐｽﾞ ｱﾔｶ</t>
  </si>
  <si>
    <t>末戸　さくら</t>
  </si>
  <si>
    <t>ｽｴﾄ ｻｸﾗ</t>
  </si>
  <si>
    <t>杉永　美空</t>
  </si>
  <si>
    <t>ｽｷﾞﾅｶﾞ ﾐｸ</t>
  </si>
  <si>
    <t>SUGINAGA</t>
  </si>
  <si>
    <t>須佐見　楓花</t>
  </si>
  <si>
    <t>ｽｻﾐ ﾌｳｶ</t>
  </si>
  <si>
    <t>SUSAMI</t>
  </si>
  <si>
    <t>田中　美羽</t>
  </si>
  <si>
    <t>ﾀﾅｶ ﾐｳ</t>
  </si>
  <si>
    <t>寺下　玲奈</t>
  </si>
  <si>
    <t>ﾃﾗｼﾀ ﾚﾅ</t>
  </si>
  <si>
    <t>永井　彩花</t>
  </si>
  <si>
    <t>ﾅｶﾞｲ ｱﾔｶ</t>
  </si>
  <si>
    <t>平岡　優花</t>
  </si>
  <si>
    <t>ﾋﾗｵｶ ﾕｳｶ</t>
  </si>
  <si>
    <t>舟引　萌恵</t>
  </si>
  <si>
    <t>ﾌﾅﾋﾞｷ ﾓｴ</t>
  </si>
  <si>
    <t>南方　麻央</t>
  </si>
  <si>
    <t>ﾐﾅｶﾀ ﾏｵ</t>
  </si>
  <si>
    <t>MINAKATA</t>
  </si>
  <si>
    <t>森本　海咲希</t>
  </si>
  <si>
    <t>ﾓﾘﾓﾄ ﾐｻｷ</t>
  </si>
  <si>
    <t>山中　優依</t>
  </si>
  <si>
    <t>ﾔﾏﾅｶ ﾕｲ</t>
  </si>
  <si>
    <t>山本　つき</t>
  </si>
  <si>
    <t>ﾔﾏﾓﾄ ﾂｷ</t>
  </si>
  <si>
    <t>Tsuki</t>
  </si>
  <si>
    <t>山本　優子</t>
  </si>
  <si>
    <t>ﾔﾏﾓﾄ ﾕｳｺ</t>
  </si>
  <si>
    <t>山本　琉凪</t>
  </si>
  <si>
    <t>ﾔﾏﾓﾄ ﾙﾅ</t>
  </si>
  <si>
    <t>好井　愛結</t>
  </si>
  <si>
    <t>ﾖｼｲ ｱﾕ</t>
  </si>
  <si>
    <t>YOSHII</t>
  </si>
  <si>
    <t>Ayu</t>
  </si>
  <si>
    <t>好井　万結</t>
  </si>
  <si>
    <t>ﾖｼｲ ﾏﾕ</t>
  </si>
  <si>
    <t>上江洲　柚子</t>
  </si>
  <si>
    <t>ｳｴｽﾞ ﾕｽﾞ</t>
  </si>
  <si>
    <t>UEZU</t>
  </si>
  <si>
    <t>坂本　実南</t>
  </si>
  <si>
    <t>ｻｶﾓﾄ ﾐﾅﾐ</t>
  </si>
  <si>
    <t>忰山　渚</t>
  </si>
  <si>
    <t>ｶｾﾔﾏ ﾅｷﾞ</t>
  </si>
  <si>
    <t>佐岡　沙都紀</t>
  </si>
  <si>
    <t>ｻｵｶ ｻﾂｷ</t>
  </si>
  <si>
    <t>SAOKA</t>
  </si>
  <si>
    <t>税田　ジェニファー璃美</t>
  </si>
  <si>
    <t>SAITA</t>
  </si>
  <si>
    <t>Jennifer Rimi</t>
  </si>
  <si>
    <t>ｶﾐﾔﾏ ﾅﾅ</t>
  </si>
  <si>
    <t>KAMIYAMA</t>
  </si>
  <si>
    <t>岩岸　楓</t>
  </si>
  <si>
    <t>ｲﾜｷﾞｼ ｶｴﾃﾞ</t>
  </si>
  <si>
    <t>IWAGISHI</t>
  </si>
  <si>
    <t>井ノ阪　杏実</t>
  </si>
  <si>
    <t>ｲﾉｻｶ ｷｮｳﾐ</t>
  </si>
  <si>
    <t>INOSAKA</t>
  </si>
  <si>
    <t>Kyomi</t>
  </si>
  <si>
    <t>畑山　莉穂</t>
  </si>
  <si>
    <t>ﾊﾀｹﾔﾏ ﾘﾎ</t>
  </si>
  <si>
    <t>HATAKEYAMA</t>
  </si>
  <si>
    <t>小松　迦帆</t>
  </si>
  <si>
    <t>中山　瑞佳</t>
  </si>
  <si>
    <t>ﾅｶﾔﾏ ﾐｽﾞｶ</t>
  </si>
  <si>
    <t>西田　佳那</t>
  </si>
  <si>
    <t>ﾆｼﾀﾞ ｶﾅ</t>
  </si>
  <si>
    <t>松山　奈穂</t>
  </si>
  <si>
    <t>ﾏﾂﾔﾏ ﾅｵ</t>
  </si>
  <si>
    <t>舛永　心音</t>
  </si>
  <si>
    <t>ﾏｽﾅｶﾞ ｺｺﾈ</t>
  </si>
  <si>
    <t>MASUNAGA</t>
  </si>
  <si>
    <t>柳井　蓮音</t>
  </si>
  <si>
    <t>ﾔﾅｲ ﾚﾉﾝ</t>
  </si>
  <si>
    <t>ﾔﾅｷﾞ ﾐﾕｷ</t>
  </si>
  <si>
    <t>Miyuki</t>
  </si>
  <si>
    <t>杉戸　茉里奈</t>
  </si>
  <si>
    <t>ｽｷﾞﾄ ﾏﾘﾅ</t>
  </si>
  <si>
    <t>SUGITO</t>
  </si>
  <si>
    <t>南　こはる</t>
  </si>
  <si>
    <t>ﾐﾅﾐ ｺﾊﾙ</t>
  </si>
  <si>
    <t>國廣　汐音</t>
  </si>
  <si>
    <t>ｸﾆﾋﾛ ｼｵﾈ</t>
  </si>
  <si>
    <t>KUNIHIRO</t>
  </si>
  <si>
    <t>Shione</t>
  </si>
  <si>
    <t>永田　梓</t>
  </si>
  <si>
    <t>ﾅｶﾞﾀ ｱｽﾞｻ</t>
  </si>
  <si>
    <t>Azusa</t>
  </si>
  <si>
    <t>赤坂　珠香</t>
  </si>
  <si>
    <t>ｱｶｻｶ ｼｭｶ</t>
  </si>
  <si>
    <t>AKASAKA</t>
  </si>
  <si>
    <t>Shuka</t>
  </si>
  <si>
    <t>鈴木　芽依</t>
  </si>
  <si>
    <t>ｽｽﾞｷ ﾒｲ</t>
  </si>
  <si>
    <t>安藤　雛音</t>
  </si>
  <si>
    <t>ｱﾝﾄﾞｳ ﾋﾅﾈ</t>
  </si>
  <si>
    <t>Hinane</t>
  </si>
  <si>
    <t>谷口　紗菜</t>
  </si>
  <si>
    <t>ﾀﾆｸﾞﾁ ｻﾅ</t>
  </si>
  <si>
    <t>谷口　陽向</t>
  </si>
  <si>
    <t>ﾀﾆｸﾞﾁ ﾋﾅﾀ</t>
  </si>
  <si>
    <t>石山　紗羽</t>
  </si>
  <si>
    <t>ｲｼﾔﾏ ｻﾜ</t>
  </si>
  <si>
    <t>ISHIYAMA</t>
  </si>
  <si>
    <t>山根　知紗</t>
  </si>
  <si>
    <t>ﾔﾏﾈ ﾁｻ</t>
  </si>
  <si>
    <t>乾　奈子</t>
  </si>
  <si>
    <t>ｲﾇｲ ﾅｺ</t>
  </si>
  <si>
    <t>Nako</t>
  </si>
  <si>
    <t>大森　みさき</t>
  </si>
  <si>
    <t>ｵｵﾓﾘ ﾐｻｷ</t>
  </si>
  <si>
    <t>飯田　有里彩</t>
  </si>
  <si>
    <t>ｲｲﾀﾞ ｱﾘｻ</t>
  </si>
  <si>
    <t>新井　乃愛</t>
  </si>
  <si>
    <t>ｱﾗｲ ﾉｱ</t>
  </si>
  <si>
    <t>黒田　奈那</t>
  </si>
  <si>
    <t>ｸﾛﾀﾞ ﾅﾅ</t>
  </si>
  <si>
    <t>岩本　彩乃</t>
  </si>
  <si>
    <t>ｲﾜﾓﾄ ｱﾔﾉ</t>
  </si>
  <si>
    <t>國井　あかり</t>
  </si>
  <si>
    <t>ｸﾆｲ ｱｶﾘ</t>
  </si>
  <si>
    <t>KUNII</t>
  </si>
  <si>
    <t>笹島　優月</t>
  </si>
  <si>
    <t>ｻｻｼﾞﾏ ﾕﾂﾞｷ</t>
  </si>
  <si>
    <t>SASAJIMA</t>
  </si>
  <si>
    <t>塩原　叶々愛</t>
  </si>
  <si>
    <t>ｼｵﾊﾞﾗ ﾉﾉｱ</t>
  </si>
  <si>
    <t>SHIOBARA</t>
  </si>
  <si>
    <t>Nonoa</t>
  </si>
  <si>
    <t>菱山　愛里</t>
  </si>
  <si>
    <t>ﾋｼﾔﾏ ｱｲﾘ</t>
  </si>
  <si>
    <t>HISHIYAMA</t>
  </si>
  <si>
    <t>宮田　伊織</t>
  </si>
  <si>
    <t>ﾐﾔﾀ ｲｵﾘ</t>
  </si>
  <si>
    <t>赤堀　華</t>
  </si>
  <si>
    <t>ｱｶﾎﾘ ﾊﾅ</t>
  </si>
  <si>
    <t>大橋　友聖</t>
  </si>
  <si>
    <t>ｵｵﾊｼ ﾕｳｷ</t>
  </si>
  <si>
    <t>佐内　瑞希</t>
  </si>
  <si>
    <t>ｻﾅｲ ﾐｽﾞｷ</t>
  </si>
  <si>
    <t>SANAI</t>
  </si>
  <si>
    <t>田中　海優</t>
  </si>
  <si>
    <t>ﾀﾅｶ ｳﾙ</t>
  </si>
  <si>
    <t>Uru</t>
  </si>
  <si>
    <t>田中　優衣</t>
  </si>
  <si>
    <t>ﾀﾅｶ ﾕｲ</t>
  </si>
  <si>
    <t>土橋　日菜子</t>
  </si>
  <si>
    <t>ﾄﾞﾊﾞｼ ﾋﾅｺ</t>
  </si>
  <si>
    <t>星野　麗桜</t>
  </si>
  <si>
    <t>ﾎｼﾉ ﾘｱﾗ</t>
  </si>
  <si>
    <t>Riara</t>
  </si>
  <si>
    <t>本田　心七海</t>
  </si>
  <si>
    <t>ﾎﾝﾀﾞ ﾐﾅﾐ</t>
  </si>
  <si>
    <t>牧内　大華</t>
  </si>
  <si>
    <t>ﾏｷｳﾁ ﾋﾛｶ</t>
  </si>
  <si>
    <t>MAKIUCHI</t>
  </si>
  <si>
    <t>Hiroka</t>
  </si>
  <si>
    <t>寺木　みのり</t>
  </si>
  <si>
    <t>ﾃﾗｷ ﾐﾉﾘ</t>
  </si>
  <si>
    <t>TERAKI</t>
  </si>
  <si>
    <t>後田　乃愛</t>
  </si>
  <si>
    <t>ｳｼﾛﾀﾞ ﾉｱ</t>
  </si>
  <si>
    <t>USHIRODA</t>
  </si>
  <si>
    <t>本田　愛咲緋</t>
  </si>
  <si>
    <t>ﾎﾝﾀﾞ ｱｻﾋ</t>
  </si>
  <si>
    <t>室山　実優</t>
  </si>
  <si>
    <t>ﾑﾛﾔﾏ ﾐﾕ</t>
  </si>
  <si>
    <t>石川　優空</t>
  </si>
  <si>
    <t>ｲｼｶﾜ ﾕﾗ</t>
  </si>
  <si>
    <t>石原　涼華</t>
  </si>
  <si>
    <t>ｲｼﾊﾗ ｽｽﾞｶ</t>
  </si>
  <si>
    <t>亀井　咲里</t>
  </si>
  <si>
    <t>ｶﾒｲ ｻﾘ</t>
  </si>
  <si>
    <t>田中　輝</t>
  </si>
  <si>
    <t>ﾀﾅｶ ｷﾗﾗ</t>
  </si>
  <si>
    <t>谷本　那津</t>
  </si>
  <si>
    <t>ﾀﾆﾓﾄ ﾅﾂ</t>
  </si>
  <si>
    <t>松尾　愛利紗</t>
  </si>
  <si>
    <t>ﾏﾂｵ ｱﾘｻ</t>
  </si>
  <si>
    <t>上野　叶夢</t>
  </si>
  <si>
    <t>ｳｴﾉ ｶﾉﾝ</t>
  </si>
  <si>
    <t>小島　あん</t>
  </si>
  <si>
    <t>ｺｼﾞﾏ ｱﾝ</t>
  </si>
  <si>
    <t>杉森　結衣</t>
  </si>
  <si>
    <t>ｽｷﾞﾓﾘ ﾕｲ</t>
  </si>
  <si>
    <t>SUGIMORI</t>
  </si>
  <si>
    <t>高野　真歩</t>
  </si>
  <si>
    <t>ﾀｶﾉ ﾏﾎ</t>
  </si>
  <si>
    <t>中川　朔那</t>
  </si>
  <si>
    <t>ﾅｶｶﾞﾜ ｿﾅ</t>
  </si>
  <si>
    <t>Sona</t>
  </si>
  <si>
    <t>ｷﾀｻｺ ﾊﾅ</t>
  </si>
  <si>
    <t>KITASAKO</t>
  </si>
  <si>
    <t>小林　みさと</t>
  </si>
  <si>
    <t>ｺﾊﾞﾔｼ ﾐｻﾄ</t>
  </si>
  <si>
    <t>榊原　奈美希</t>
  </si>
  <si>
    <t>ｻｶｷﾊﾞﾗ ﾅﾐｷ</t>
  </si>
  <si>
    <t>SAKAKIBARA</t>
  </si>
  <si>
    <t>Namiki</t>
  </si>
  <si>
    <t>由良　和桜</t>
  </si>
  <si>
    <t>ﾕﾗ ｻｸﾗ</t>
  </si>
  <si>
    <t>YURA</t>
  </si>
  <si>
    <t>植松　愛波</t>
  </si>
  <si>
    <t>ｳｴﾏﾂ ｱﾛﾊ</t>
  </si>
  <si>
    <t>Aroha</t>
  </si>
  <si>
    <t>大原　瑚子</t>
  </si>
  <si>
    <t>ｵｵﾊﾗ ｺｺ</t>
  </si>
  <si>
    <t>堀　結葉</t>
  </si>
  <si>
    <t>ﾎﾘ ﾕｲﾊ</t>
  </si>
  <si>
    <t>Yuiha</t>
  </si>
  <si>
    <t>岡本　百萌子</t>
  </si>
  <si>
    <t>ｵｶﾓﾄ ﾓﾓｺ</t>
  </si>
  <si>
    <t>森井　結菜</t>
  </si>
  <si>
    <t>ﾓﾘｲ ﾕｳﾅ</t>
  </si>
  <si>
    <t>MORII</t>
  </si>
  <si>
    <t>仲　美咲</t>
  </si>
  <si>
    <t>ﾅｶ ﾐｻｷ</t>
  </si>
  <si>
    <t>NAKA</t>
  </si>
  <si>
    <t>池上　結衣</t>
  </si>
  <si>
    <t>ｲｹｶﾞﾐ ﾕｲ</t>
  </si>
  <si>
    <t>大河内　碧彩</t>
  </si>
  <si>
    <t>ｵｵｺｳﾁ ｱｵｲ</t>
  </si>
  <si>
    <t>OKOCHI</t>
  </si>
  <si>
    <t>緒方　惺子</t>
  </si>
  <si>
    <t>ｵｶﾞﾀ ｾｲﾗ</t>
  </si>
  <si>
    <t>本田　寧稔</t>
  </si>
  <si>
    <t>ﾎﾝﾀﾞ ﾈﾈ</t>
  </si>
  <si>
    <t>広山　舞</t>
  </si>
  <si>
    <t>ﾋﾛﾔﾏ ﾏｲ</t>
  </si>
  <si>
    <t>HIROYAMA</t>
  </si>
  <si>
    <t>山口　藍美</t>
  </si>
  <si>
    <t>ﾔﾏｸﾞﾁ ｱｲﾐ</t>
  </si>
  <si>
    <t>永田　夕依</t>
  </si>
  <si>
    <t>ﾅｶﾞﾀ ﾕｲ</t>
  </si>
  <si>
    <t>下大迫　葉里</t>
  </si>
  <si>
    <t>ｼﾓｵｵｻｺ ﾋﾗﾘ</t>
  </si>
  <si>
    <t>SHIMOOSAKO</t>
  </si>
  <si>
    <t>安井　咲貴</t>
  </si>
  <si>
    <t>ﾔｽｲ ｻｷ</t>
  </si>
  <si>
    <t>福岡　愛佳莉</t>
  </si>
  <si>
    <t>ﾌｸｵｶ ｱｶﾘ</t>
  </si>
  <si>
    <t>塩地　莉夏</t>
  </si>
  <si>
    <t>ｼｵｼﾞ ﾏﾘｶ</t>
  </si>
  <si>
    <t>奥田　夕楓</t>
  </si>
  <si>
    <t>ｵｸﾀﾞ ﾕｳｶ</t>
  </si>
  <si>
    <t>山中　咲輝</t>
  </si>
  <si>
    <t>ﾔﾏﾅｶ ｻｷ</t>
  </si>
  <si>
    <t>黒川　香津</t>
  </si>
  <si>
    <t>ｸﾛｶﾜ ｶﾂﾞ</t>
  </si>
  <si>
    <t>Kazu</t>
  </si>
  <si>
    <t>檀野　妃梨</t>
  </si>
  <si>
    <t>ﾀﾞﾝﾉ ﾋﾅ</t>
  </si>
  <si>
    <t>KOKUFU</t>
  </si>
  <si>
    <t>Kurara</t>
  </si>
  <si>
    <t>田中　小萩</t>
  </si>
  <si>
    <t>Kohagi</t>
  </si>
  <si>
    <t>水田　夢佳</t>
  </si>
  <si>
    <t>Yumeka</t>
  </si>
  <si>
    <t>鈴木　彩未</t>
  </si>
  <si>
    <t>MASEDA</t>
  </si>
  <si>
    <t>西脇　祐菜</t>
  </si>
  <si>
    <t>山田　穂乃花</t>
  </si>
  <si>
    <t>中西　知穂</t>
  </si>
  <si>
    <t>ﾅｶﾆｼ ﾁﾎ</t>
  </si>
  <si>
    <t>Juri</t>
  </si>
  <si>
    <t>石田　桜香</t>
  </si>
  <si>
    <t>ｲｼﾀﾞ ｵｳｶ</t>
  </si>
  <si>
    <t>森脇　杏</t>
  </si>
  <si>
    <t>ﾓﾘﾜｷ ｱﾝ</t>
  </si>
  <si>
    <t>吉武　ﾌｧﾃｨﾏ花</t>
  </si>
  <si>
    <t>ﾖｼﾀｹ ﾌｧﾃｨﾏﾊﾅ</t>
  </si>
  <si>
    <t>Fathimahana</t>
  </si>
  <si>
    <t>早川　小晴</t>
  </si>
  <si>
    <t>ﾊﾔｶﾜ ｺﾊﾙ</t>
  </si>
  <si>
    <t>大西　友菜</t>
  </si>
  <si>
    <t>ｵｵﾆｼ ﾕｳﾅ</t>
  </si>
  <si>
    <t>室山　真優</t>
  </si>
  <si>
    <t>ﾑﾛﾔﾏ ﾏﾕ</t>
  </si>
  <si>
    <t>山本　望結</t>
  </si>
  <si>
    <t>ﾔﾏﾓﾄ ﾐﾕ</t>
  </si>
  <si>
    <t>安藤　雅姫</t>
  </si>
  <si>
    <t>ｱﾝﾄﾞｳ ﾐﾔﾋﾞ</t>
  </si>
  <si>
    <t>有馬　夕莉奈</t>
  </si>
  <si>
    <t>ｱﾘﾏ ｾﾘﾅ</t>
  </si>
  <si>
    <t>00127699539*</t>
  </si>
  <si>
    <t>ARIMA</t>
  </si>
  <si>
    <t>居村　咲希</t>
  </si>
  <si>
    <t>ｲﾑﾗ ｻｷ</t>
  </si>
  <si>
    <t>00130479832*</t>
  </si>
  <si>
    <t>伊佐　乃亜</t>
  </si>
  <si>
    <t>ｲｻ ﾉｱ</t>
  </si>
  <si>
    <t>00131005010*</t>
  </si>
  <si>
    <t>ISA</t>
  </si>
  <si>
    <t>小沢　有希乃</t>
  </si>
  <si>
    <t>ｵｻﾞﾜ ﾕｷﾉ</t>
  </si>
  <si>
    <t>00138014926*</t>
  </si>
  <si>
    <t>森　涼々香</t>
  </si>
  <si>
    <t>ﾓﾘ ｽｽﾞｶ</t>
  </si>
  <si>
    <t>00153560727*</t>
  </si>
  <si>
    <t>吉川　咲穂</t>
  </si>
  <si>
    <t>ﾖｼｶﾜ ｻﾎ</t>
  </si>
  <si>
    <t>00115327120*</t>
  </si>
  <si>
    <t>Saho</t>
  </si>
  <si>
    <t>杉本　裕奈</t>
  </si>
  <si>
    <t>ｽｷﾞﾓﾄ ﾕﾅ</t>
  </si>
  <si>
    <t>豊田　悠里加</t>
  </si>
  <si>
    <t>ﾄﾖﾀﾞ ﾕﾘｶ</t>
  </si>
  <si>
    <t>ﾖｼﾓﾘ ｱｶﾘ</t>
  </si>
  <si>
    <t>00125545426*</t>
  </si>
  <si>
    <t>YOSHIMORI</t>
  </si>
  <si>
    <t>樋口　冬華</t>
  </si>
  <si>
    <t>ﾋｸﾞﾁ ﾌﾕｶ</t>
  </si>
  <si>
    <t>Fuyuka</t>
  </si>
  <si>
    <t>ﾀｶﾊｼ ﾅﾂﾐ</t>
  </si>
  <si>
    <t>福井　那菜</t>
  </si>
  <si>
    <t>ﾌｸｲ ﾅﾅ</t>
  </si>
  <si>
    <t>00155233221*</t>
  </si>
  <si>
    <t>竹林　美颯</t>
  </si>
  <si>
    <t>ﾀｹﾊﾞﾔｼ ﾐﾊﾔ</t>
  </si>
  <si>
    <t>00200203798*</t>
  </si>
  <si>
    <t>Mihaya</t>
  </si>
  <si>
    <t>坪田　まどか</t>
  </si>
  <si>
    <t>ﾂﾎﾞﾀ ﾏﾄﾞｶ</t>
  </si>
  <si>
    <t>00125143925*</t>
  </si>
  <si>
    <t>TSUBOTA</t>
  </si>
  <si>
    <t>山本　そら</t>
  </si>
  <si>
    <t>ﾔﾏﾓﾄ ｿﾗ</t>
  </si>
  <si>
    <t>00125543828*</t>
  </si>
  <si>
    <t>岡田　瀬奈</t>
  </si>
  <si>
    <t>ｵｶﾀﾞ ｾﾅ</t>
  </si>
  <si>
    <t>00154705628*</t>
  </si>
  <si>
    <t>高畠　麻帆</t>
  </si>
  <si>
    <t>ﾀｶﾊﾞﾀｹ ﾏﾎ</t>
  </si>
  <si>
    <t>00155206928*</t>
  </si>
  <si>
    <t>TAKABATAKE</t>
  </si>
  <si>
    <t>谷本　裕香理</t>
  </si>
  <si>
    <t>ﾀﾆﾓﾄ ﾕｶﾘ</t>
  </si>
  <si>
    <t>00131124315*</t>
  </si>
  <si>
    <t>Yukari</t>
  </si>
  <si>
    <t>山根　周子</t>
  </si>
  <si>
    <t>ﾔﾏﾈ ｼｭｳｺ</t>
  </si>
  <si>
    <t>杉浦　茉姫</t>
  </si>
  <si>
    <t>ｽｷﾞｳﾗ ﾏｷ</t>
  </si>
  <si>
    <t>00127000010*</t>
  </si>
  <si>
    <t>小南　奏花</t>
  </si>
  <si>
    <t>ｺﾐﾅﾐ ｶﾅﾊ</t>
  </si>
  <si>
    <t>00127699943*</t>
  </si>
  <si>
    <t>Kanaha</t>
  </si>
  <si>
    <t>飯田　美優</t>
  </si>
  <si>
    <t>ｲｲﾀﾞ ﾐﾕ</t>
  </si>
  <si>
    <t>00124971226*</t>
  </si>
  <si>
    <t>佐野　綺咲</t>
  </si>
  <si>
    <t>ｻﾉ ｷｷ</t>
  </si>
  <si>
    <t>00122283725*</t>
  </si>
  <si>
    <t>Kiki</t>
  </si>
  <si>
    <t>大北　佳怜</t>
  </si>
  <si>
    <t>ｵｵｷﾀ ｶﾚﾝ</t>
  </si>
  <si>
    <t>00130568932*</t>
  </si>
  <si>
    <t>ﾀｸﾞﾁ ﾅﾅｺ</t>
  </si>
  <si>
    <t>00124115014*</t>
  </si>
  <si>
    <t>榮　瑠那</t>
  </si>
  <si>
    <t>ｻｶｴ ﾙﾅ</t>
  </si>
  <si>
    <t>00200205104*</t>
  </si>
  <si>
    <t>SAKAE</t>
  </si>
  <si>
    <t>草野　美夕</t>
  </si>
  <si>
    <t>ｸｻﾉ ﾐﾕｳ</t>
  </si>
  <si>
    <t>沖田　万由子</t>
  </si>
  <si>
    <t>ｵｷﾀ ﾏﾕｺ</t>
  </si>
  <si>
    <t>髙木　こころ</t>
  </si>
  <si>
    <t>ﾀｶｷﾞ ｺｺﾛ</t>
  </si>
  <si>
    <t>多和　蒼唯</t>
  </si>
  <si>
    <t>ﾀﾜ ｱｵｲ</t>
  </si>
  <si>
    <t>山口　祥華</t>
  </si>
  <si>
    <t>ﾔﾏｸﾞﾁ ｻﾁｶ</t>
  </si>
  <si>
    <t>00130417521*</t>
  </si>
  <si>
    <t>Sachika</t>
  </si>
  <si>
    <t>尾本　彩心</t>
  </si>
  <si>
    <t>ｵﾓﾄ ｱﾔﾈ</t>
  </si>
  <si>
    <t>上田　優</t>
  </si>
  <si>
    <t>ｳｴﾀﾞ ﾕｳ</t>
  </si>
  <si>
    <t>00130182217*</t>
  </si>
  <si>
    <t>青山　ひより</t>
  </si>
  <si>
    <t>ｱｵﾔﾏ ﾋﾖﾘ</t>
  </si>
  <si>
    <t>00124574023*</t>
  </si>
  <si>
    <t>藤田　唯愛</t>
  </si>
  <si>
    <t>ﾌｼﾞﾀ ﾕｱ</t>
  </si>
  <si>
    <t>00127903022*</t>
  </si>
  <si>
    <t>吉井　杏</t>
  </si>
  <si>
    <t>ﾖｼｲ ｱﾝｽﾞ</t>
  </si>
  <si>
    <t>松原　しほり</t>
  </si>
  <si>
    <t>ﾏﾂﾊﾞﾗ ｼﾎﾘ</t>
  </si>
  <si>
    <t>00127224119*</t>
  </si>
  <si>
    <t>Shihori</t>
  </si>
  <si>
    <t>新鞍　美柚</t>
  </si>
  <si>
    <t>ﾆｲｸﾗ ﾐﾕ</t>
  </si>
  <si>
    <t>00130525319*</t>
  </si>
  <si>
    <t>NIIKURA</t>
  </si>
  <si>
    <t>朝田　千裕</t>
  </si>
  <si>
    <t>ｱｻﾀﾞ ﾁﾋﾛ</t>
  </si>
  <si>
    <t>00153993434*</t>
  </si>
  <si>
    <t>藤田　凛</t>
  </si>
  <si>
    <t>ﾌｼﾞﾀ ﾘﾝ</t>
  </si>
  <si>
    <t>00153638026*</t>
  </si>
  <si>
    <t>ﾏｽﾓﾄ ｸﾚﾊ</t>
  </si>
  <si>
    <t>00128270222*</t>
  </si>
  <si>
    <t>MASUMOTO</t>
  </si>
  <si>
    <t>Kureha</t>
  </si>
  <si>
    <t>前園　奈那</t>
  </si>
  <si>
    <t>ﾏｴｿﾞﾉ ﾅﾅ</t>
  </si>
  <si>
    <t>00124805626*</t>
  </si>
  <si>
    <t>MAEZONO</t>
  </si>
  <si>
    <t>大川　菜々未</t>
  </si>
  <si>
    <t>ｵｵｶﾜ ﾅﾅﾐ</t>
  </si>
  <si>
    <t>00130411515*</t>
  </si>
  <si>
    <t>山本　花音</t>
  </si>
  <si>
    <t>ﾔﾏﾓﾄ ﾊﾅﾈ</t>
  </si>
  <si>
    <t>鈴木　彩生</t>
  </si>
  <si>
    <t>ｽｽﾞｷ ｱﾔﾐ</t>
  </si>
  <si>
    <t>河合　美憂</t>
  </si>
  <si>
    <t>ｶﾜｲ ﾐﾕｳ</t>
  </si>
  <si>
    <t>福原　恵実</t>
  </si>
  <si>
    <t>ﾌｸﾊﾗ ﾒｸﾞﾐ</t>
  </si>
  <si>
    <t>喜多　春佳</t>
  </si>
  <si>
    <t>ｷﾀ ﾊﾙｶ</t>
  </si>
  <si>
    <t>00154872734*</t>
  </si>
  <si>
    <t>武田　海愛</t>
  </si>
  <si>
    <t>ﾀｹﾀﾞ ﾐｱ</t>
  </si>
  <si>
    <t>00126037120*</t>
  </si>
  <si>
    <t>本城　希望</t>
  </si>
  <si>
    <t>ﾎﾝｼﾞｮｳ ﾉｿﾞﾐ</t>
  </si>
  <si>
    <t>00155094731*</t>
  </si>
  <si>
    <t>武田　悠亜</t>
  </si>
  <si>
    <t>ﾀｹﾀﾞ ﾕｳｱ</t>
  </si>
  <si>
    <t>00131314013*</t>
  </si>
  <si>
    <t>中村　奏子</t>
  </si>
  <si>
    <t>ﾅｶﾑﾗ ｶﾅｺ</t>
  </si>
  <si>
    <t>00124803725*</t>
  </si>
  <si>
    <t>Kanako</t>
  </si>
  <si>
    <t>岩見　奏愛</t>
  </si>
  <si>
    <t>ｲﾜﾐ ｿﾅ</t>
  </si>
  <si>
    <t>00126403016*</t>
  </si>
  <si>
    <t>IWAMI</t>
  </si>
  <si>
    <t>加藤　晴菜</t>
  </si>
  <si>
    <t>ｶﾄｳ ﾊﾙﾅ</t>
  </si>
  <si>
    <t>00124940020*</t>
  </si>
  <si>
    <t>上原　侑花</t>
  </si>
  <si>
    <t>ｳｴﾊﾗ ﾕｳｶ</t>
  </si>
  <si>
    <t>00130974226*</t>
  </si>
  <si>
    <t>中村　菜摘</t>
  </si>
  <si>
    <t>ﾅｶﾑﾗ ﾅﾂﾐ</t>
  </si>
  <si>
    <t>00143772731*</t>
  </si>
  <si>
    <t>西村　日菜子</t>
  </si>
  <si>
    <t>ﾆｼﾑﾗ ﾋﾅｺ</t>
  </si>
  <si>
    <t>00114147018*</t>
  </si>
  <si>
    <t>中澤　ひなた</t>
  </si>
  <si>
    <t>ﾅｶｻﾞﾜ ﾋﾅﾀ</t>
  </si>
  <si>
    <t>00200250567*</t>
  </si>
  <si>
    <t>山口　羽未</t>
  </si>
  <si>
    <t>ﾔﾏｸﾞﾁ ｳﾐ</t>
  </si>
  <si>
    <t>00131083117*</t>
  </si>
  <si>
    <t>宮下　知佳</t>
  </si>
  <si>
    <t>ﾐﾔｼﾀ ﾄﾓｶ</t>
  </si>
  <si>
    <t>00127157932*</t>
  </si>
  <si>
    <t>纐纈　美咲</t>
  </si>
  <si>
    <t>KOKETSU</t>
  </si>
  <si>
    <t>高祖　葵</t>
  </si>
  <si>
    <t>KOSO</t>
  </si>
  <si>
    <t>高田　和沙</t>
  </si>
  <si>
    <t>ﾀｶﾀﾞ ﾏﾎ</t>
  </si>
  <si>
    <t>00164423929*</t>
  </si>
  <si>
    <t>藤井　華音</t>
  </si>
  <si>
    <t>ﾌｼﾞｲ ｶﾉﾝ</t>
  </si>
  <si>
    <t>00155529936*</t>
  </si>
  <si>
    <t>衣笠　光音</t>
  </si>
  <si>
    <t>ｷﾇｶﾞｻ ﾐﾂﾈ</t>
  </si>
  <si>
    <t>00130826222*</t>
  </si>
  <si>
    <t>Mitsune</t>
  </si>
  <si>
    <t>山ノ井　綾音</t>
  </si>
  <si>
    <t>ﾔﾏﾉｲ ｱﾔﾈ</t>
  </si>
  <si>
    <t>00126575834*</t>
  </si>
  <si>
    <t>YAMANOI</t>
  </si>
  <si>
    <t>内藤　怜実</t>
  </si>
  <si>
    <t>ﾅｲﾄｳ ｻﾄﾐ</t>
  </si>
  <si>
    <t>00200259523*</t>
  </si>
  <si>
    <t>有隅　清伽</t>
  </si>
  <si>
    <t>ｱﾘｽﾐ ｻﾔｶ</t>
  </si>
  <si>
    <t>00154755027*</t>
  </si>
  <si>
    <t>ARISUMI</t>
  </si>
  <si>
    <t>鴻海　妃那</t>
  </si>
  <si>
    <t>ｺｳﾉﾐ ﾋﾅ</t>
  </si>
  <si>
    <t>00123099630*</t>
  </si>
  <si>
    <t>中原　史椛</t>
  </si>
  <si>
    <t>ﾅｶﾊﾗ ﾌﾐｶ</t>
  </si>
  <si>
    <t>00157586335*</t>
  </si>
  <si>
    <t>佐々木　莉乃</t>
  </si>
  <si>
    <t>ｻｻｷ ﾘﾉ</t>
  </si>
  <si>
    <t>00145873634*</t>
  </si>
  <si>
    <t>田口　晴海</t>
  </si>
  <si>
    <t>ﾀｸﾞﾁ ﾊﾙﾐ</t>
  </si>
  <si>
    <t>00112350416*</t>
  </si>
  <si>
    <t>Harumi</t>
  </si>
  <si>
    <t>髙村　初菜</t>
  </si>
  <si>
    <t>ﾀｶﾑﾗ ﾊﾂﾅ</t>
  </si>
  <si>
    <t>00161855935*</t>
  </si>
  <si>
    <t>Hatsuna</t>
  </si>
  <si>
    <t>永島　紗菜</t>
  </si>
  <si>
    <t>ﾅｶﾞｼﾏ ｻﾅ</t>
  </si>
  <si>
    <t>00200267289*</t>
  </si>
  <si>
    <t>ﾎｳｼﾞｮｳ ﾜｶﾅ</t>
  </si>
  <si>
    <t>00124324319*</t>
  </si>
  <si>
    <t>HOJO</t>
  </si>
  <si>
    <t>宮武　萌珠</t>
  </si>
  <si>
    <t>00139282429*</t>
  </si>
  <si>
    <t>清水　未理</t>
  </si>
  <si>
    <t>ｼﾐｽﾞ ﾐﾘ</t>
  </si>
  <si>
    <t>00124758229*</t>
  </si>
  <si>
    <t>Miri</t>
  </si>
  <si>
    <t>西園　渚</t>
  </si>
  <si>
    <t>ﾆｼｿﾞﾉ ﾅｷﾞｻ</t>
  </si>
  <si>
    <t>00124831322*</t>
  </si>
  <si>
    <t>井ノ本　千晴</t>
  </si>
  <si>
    <t>ｲﾉﾓﾄ ﾁﾊﾙ</t>
  </si>
  <si>
    <t>00125153320*</t>
  </si>
  <si>
    <t>INOMOTO</t>
  </si>
  <si>
    <t>平井　彩音</t>
  </si>
  <si>
    <t>ﾋﾗｲ ｱﾔﾈ</t>
  </si>
  <si>
    <t>瀬田　彩葉</t>
  </si>
  <si>
    <t>ｾﾀ ｲﾛﾊ</t>
  </si>
  <si>
    <t>SETA</t>
  </si>
  <si>
    <t>川田　夏鳴</t>
  </si>
  <si>
    <t>ｶﾜﾀﾞ ｶﾅﾙ</t>
  </si>
  <si>
    <t>矢島　好逢</t>
  </si>
  <si>
    <t>ﾔｼﾞﾏ ｺﾉｱ</t>
  </si>
  <si>
    <t>YAJIMA</t>
  </si>
  <si>
    <t>Konoa</t>
  </si>
  <si>
    <t>西田　真穂</t>
  </si>
  <si>
    <t>ﾆｼﾀﾞ ﾏﾎ</t>
  </si>
  <si>
    <t>00123100299*</t>
  </si>
  <si>
    <t>大川　心愛</t>
  </si>
  <si>
    <t>ｵｵｶﾜ ｺｺｱ</t>
  </si>
  <si>
    <t>00126631221*</t>
  </si>
  <si>
    <t>勝浦　華奈</t>
  </si>
  <si>
    <t>ｶﾂｳﾗ ﾊﾅ</t>
  </si>
  <si>
    <t>00123747327*</t>
  </si>
  <si>
    <t>KATSUURA</t>
  </si>
  <si>
    <t>山田　望永</t>
  </si>
  <si>
    <t>ﾔﾏﾀﾞ ﾓｴ</t>
  </si>
  <si>
    <t>00128583936*</t>
  </si>
  <si>
    <t>大石　梨華子</t>
  </si>
  <si>
    <t>00200286191*</t>
  </si>
  <si>
    <t>桐島　鈴</t>
  </si>
  <si>
    <t>ｷﾘｼﾏ ｽｽﾞ</t>
  </si>
  <si>
    <t>00162673833*</t>
  </si>
  <si>
    <t>KIRISHIMA</t>
  </si>
  <si>
    <t>野中　彩葉</t>
  </si>
  <si>
    <t>ﾉﾅｶ ｱﾔﾊ</t>
  </si>
  <si>
    <t>00126072321*</t>
  </si>
  <si>
    <t>Ayaha</t>
  </si>
  <si>
    <t>菊地　紗帆</t>
  </si>
  <si>
    <t>00122834222*</t>
  </si>
  <si>
    <t>SONODA</t>
  </si>
  <si>
    <t>宮下　夏奈</t>
  </si>
  <si>
    <t>ﾐﾔｼﾀ ｶﾅ</t>
  </si>
  <si>
    <t>諏訪間　ほのか</t>
  </si>
  <si>
    <t>ｽﾜﾏ ﾎﾉｶ</t>
  </si>
  <si>
    <t>00124003111*</t>
  </si>
  <si>
    <t>SUWAMA</t>
  </si>
  <si>
    <t>福原　由衣</t>
  </si>
  <si>
    <t>ﾌｸﾊﾗ ﾕｲ</t>
  </si>
  <si>
    <t>00125593025*</t>
  </si>
  <si>
    <t>川辺　莉子</t>
  </si>
  <si>
    <t>ｶﾜﾍﾞ ﾘｺ</t>
  </si>
  <si>
    <t>00112950927*</t>
  </si>
  <si>
    <t>ｳﾗﾉ ﾅｵ</t>
  </si>
  <si>
    <t>00076885337*</t>
  </si>
  <si>
    <t>URANO</t>
  </si>
  <si>
    <t>瀬戸　瑞葉</t>
  </si>
  <si>
    <t>ｾﾄ ﾐｽﾞﾊ</t>
  </si>
  <si>
    <t>00128321017*</t>
  </si>
  <si>
    <t>Mizuha</t>
  </si>
  <si>
    <t>大久保　織</t>
  </si>
  <si>
    <t>ｵｵｸﾎﾞ ｼｷ</t>
  </si>
  <si>
    <t>00161823526*</t>
  </si>
  <si>
    <t>Shiki</t>
  </si>
  <si>
    <t>宮下　祭華</t>
  </si>
  <si>
    <t>ﾐﾔｼﾀ ｻｲｶ</t>
  </si>
  <si>
    <t>00130836425*</t>
  </si>
  <si>
    <t>木山　琴美</t>
  </si>
  <si>
    <t>ｷﾔﾏ ｺﾄﾐ</t>
  </si>
  <si>
    <t>00200287398*</t>
  </si>
  <si>
    <t>KIYAMA</t>
  </si>
  <si>
    <t>東照寺　綾海</t>
  </si>
  <si>
    <t>ﾄｳｼｮｳｼﾞ ｱﾔﾐ</t>
  </si>
  <si>
    <t>00121939429*</t>
  </si>
  <si>
    <t>TOSHOJI</t>
  </si>
  <si>
    <t>小柳　結衣</t>
  </si>
  <si>
    <t>ｺﾔﾅｷﾞ ﾕｲ</t>
  </si>
  <si>
    <t>00158764031*</t>
  </si>
  <si>
    <t>安田　綾乃</t>
  </si>
  <si>
    <t>池信　南帆</t>
  </si>
  <si>
    <t>ｲｹﾉﾌﾞ ﾐﾅﾎ</t>
  </si>
  <si>
    <t>IKENOBU</t>
  </si>
  <si>
    <t>Minaho</t>
  </si>
  <si>
    <t>関西医療大学</t>
  </si>
  <si>
    <t>中原　苺娃</t>
  </si>
  <si>
    <t>ﾅｶﾊﾗ ﾃｨｱ</t>
  </si>
  <si>
    <t>00123763830*</t>
  </si>
  <si>
    <t>Tia</t>
  </si>
  <si>
    <t>間伏　杏莉</t>
  </si>
  <si>
    <t>ﾏﾌﾞｾ ｱﾝﾘ</t>
  </si>
  <si>
    <t>00124617122*</t>
  </si>
  <si>
    <t>MABUSE</t>
  </si>
  <si>
    <t>Anri</t>
  </si>
  <si>
    <t>松尾　美玖</t>
  </si>
  <si>
    <t>ﾏﾂｵ ﾐｸ</t>
  </si>
  <si>
    <t>00131142113*</t>
  </si>
  <si>
    <t>長門　伶香</t>
  </si>
  <si>
    <t>ﾅｶﾞﾄ ﾚｲｶ</t>
  </si>
  <si>
    <t>00152082927*</t>
  </si>
  <si>
    <t>近澤　亜海</t>
  </si>
  <si>
    <t>ﾁｶｻﾞﾜ ｱﾐ</t>
  </si>
  <si>
    <t>00200293392*</t>
  </si>
  <si>
    <t>CHIKAZAWA</t>
  </si>
  <si>
    <t>太田　夕貴</t>
  </si>
  <si>
    <t>ｵｵﾀ ﾕｳｷ</t>
  </si>
  <si>
    <t>00200291398*</t>
  </si>
  <si>
    <t>江島　花音</t>
  </si>
  <si>
    <t>ｴｼﾞﾏ ｶﾉﾝ</t>
  </si>
  <si>
    <t>00119406627*</t>
  </si>
  <si>
    <t>EJIMA</t>
  </si>
  <si>
    <t>樽本　知夏</t>
  </si>
  <si>
    <t>ﾀﾙﾓﾄ ﾁﾅﾂ</t>
  </si>
  <si>
    <t>00071317120*</t>
  </si>
  <si>
    <t>TARUMOTO</t>
  </si>
  <si>
    <t>城　優芽</t>
  </si>
  <si>
    <t>ｼﾛ ﾕﾒ</t>
  </si>
  <si>
    <t>SHIRO</t>
  </si>
  <si>
    <t>梅本　温加</t>
  </si>
  <si>
    <t>ｳﾒﾓﾄ ﾉﾄﾞｶ</t>
  </si>
  <si>
    <t>00121261013*</t>
  </si>
  <si>
    <t>村山　浬子</t>
  </si>
  <si>
    <t>ﾑﾗﾔﾏ ﾘｺ</t>
  </si>
  <si>
    <t>00130831723*</t>
  </si>
  <si>
    <t>永井　千尋</t>
  </si>
  <si>
    <t>ﾅｶﾞｲ ﾁﾋﾛ</t>
  </si>
  <si>
    <t>00129837737*</t>
  </si>
  <si>
    <t>ﾋｶﾞｼﾓﾄ ｹｲ</t>
  </si>
  <si>
    <t>00130248927*</t>
  </si>
  <si>
    <t>HIGASHIMOTO</t>
  </si>
  <si>
    <t>笹谷　美羽</t>
  </si>
  <si>
    <t>ｻｻﾀﾆ ﾐｳ</t>
  </si>
  <si>
    <t>SASATANI</t>
  </si>
  <si>
    <t>若林　愛珈</t>
  </si>
  <si>
    <t>ﾜｶﾊﾞﾔｼ ｱｲｶ</t>
  </si>
  <si>
    <t>00125876938*</t>
  </si>
  <si>
    <t>竹本　朱里</t>
  </si>
  <si>
    <t>ﾀｹﾓﾄ ｱｶﾘ</t>
  </si>
  <si>
    <t>00128940125*</t>
  </si>
  <si>
    <t>小玉　果歩</t>
  </si>
  <si>
    <t>ｺﾀﾞﾏ ｶﾎ</t>
  </si>
  <si>
    <t>00145805730*</t>
  </si>
  <si>
    <t>安達　ほのか</t>
  </si>
  <si>
    <t>ｱﾀﾞﾁ ﾎﾉｶ</t>
  </si>
  <si>
    <t>00127268733*</t>
  </si>
  <si>
    <t>大石　惺香</t>
  </si>
  <si>
    <t>ｵｵｲｼ ｻﾄｶ</t>
  </si>
  <si>
    <t>00124797636*</t>
  </si>
  <si>
    <t>Satoka</t>
  </si>
  <si>
    <t>樫田　日向</t>
  </si>
  <si>
    <t>ｶｼﾀﾞ ﾋﾅﾀ</t>
  </si>
  <si>
    <t>00122621620*</t>
  </si>
  <si>
    <t>KASHIDA</t>
  </si>
  <si>
    <t>豊島　深乃</t>
  </si>
  <si>
    <t>ﾄﾖｼﾏ ﾐﾉ</t>
  </si>
  <si>
    <t>00200272540*</t>
  </si>
  <si>
    <t>TOYOSHIMA</t>
  </si>
  <si>
    <t>Mino</t>
  </si>
  <si>
    <t>原田　桃羽</t>
  </si>
  <si>
    <t>ﾊﾗﾀﾞ ﾓﾓﾊ</t>
  </si>
  <si>
    <t>00123781830*</t>
  </si>
  <si>
    <t>Momoha</t>
  </si>
  <si>
    <t>小熊　ユミナ</t>
  </si>
  <si>
    <t>ｵｸﾞﾏ ﾕﾐﾅ</t>
  </si>
  <si>
    <t>00155096127*</t>
  </si>
  <si>
    <t>Yumina</t>
  </si>
  <si>
    <t>松徳　陽佳</t>
  </si>
  <si>
    <t>ﾏﾂﾄｸ ﾊﾙｶ</t>
  </si>
  <si>
    <t>00200304132*</t>
  </si>
  <si>
    <t>MATSUTOKU</t>
  </si>
  <si>
    <t>假屋　千佳</t>
  </si>
  <si>
    <t>ｶﾘﾔ ﾁｶ</t>
  </si>
  <si>
    <t>00110673321*</t>
  </si>
  <si>
    <t>Chika</t>
  </si>
  <si>
    <t>中井　李</t>
  </si>
  <si>
    <t>ﾅｶｲ ﾓﾓ</t>
  </si>
  <si>
    <t>00125815729*</t>
  </si>
  <si>
    <t>西村　夏蓮</t>
  </si>
  <si>
    <t>00130237824*</t>
  </si>
  <si>
    <t>高橋　郁実</t>
  </si>
  <si>
    <t>加藤　千晶</t>
  </si>
  <si>
    <t>Chiaki</t>
  </si>
  <si>
    <t>梅田　玲愛</t>
  </si>
  <si>
    <t>Reia</t>
  </si>
  <si>
    <t>奈良先端大</t>
  </si>
  <si>
    <t>放送大関西</t>
    <rPh sb="3" eb="5">
      <t>カンサイ</t>
    </rPh>
    <phoneticPr fontId="1"/>
  </si>
  <si>
    <t>京都市立芸術大</t>
  </si>
  <si>
    <t>神戸市外国語大</t>
  </si>
  <si>
    <t>和歌山県立医科大</t>
  </si>
  <si>
    <t>奈良県立大</t>
  </si>
  <si>
    <t>神戸市看護大</t>
  </si>
  <si>
    <t>京都先端科学大</t>
  </si>
  <si>
    <t>種智院大</t>
  </si>
  <si>
    <t>京都ノートルダム女子大</t>
  </si>
  <si>
    <t>花園大</t>
  </si>
  <si>
    <t>大阪音楽大</t>
  </si>
  <si>
    <t>大阪歯科大</t>
  </si>
  <si>
    <t>大阪樟蔭女子大</t>
  </si>
  <si>
    <t>相愛大</t>
  </si>
  <si>
    <t>帝塚山学院大</t>
  </si>
  <si>
    <t>梅花女子大</t>
  </si>
  <si>
    <t>芦屋大</t>
  </si>
  <si>
    <t>大手前大</t>
  </si>
  <si>
    <t>甲子園大</t>
  </si>
  <si>
    <t>甲南女子大</t>
  </si>
  <si>
    <t>神戸海星女子学院大</t>
  </si>
  <si>
    <t>神戸女学院大</t>
  </si>
  <si>
    <t>神戸女子大</t>
  </si>
  <si>
    <t>神戸松蔭女子学院大</t>
  </si>
  <si>
    <t>神戸親和大</t>
  </si>
  <si>
    <t>兵庫医科大</t>
  </si>
  <si>
    <t>高野山大</t>
  </si>
  <si>
    <t>京都精華大</t>
  </si>
  <si>
    <t>奈良学園大</t>
    <rPh sb="2" eb="4">
      <t>ガクエン</t>
    </rPh>
    <phoneticPr fontId="19"/>
  </si>
  <si>
    <t>宝塚大</t>
  </si>
  <si>
    <t>姫路獨協大</t>
  </si>
  <si>
    <t>神戸芸術工科大</t>
  </si>
  <si>
    <t>京都芸術大</t>
  </si>
  <si>
    <t>成安造形大</t>
  </si>
  <si>
    <t>京都文教大</t>
  </si>
  <si>
    <t>桃山学院教育大</t>
    <rPh sb="0" eb="6">
      <t>モモヤマガクインキョウイク</t>
    </rPh>
    <phoneticPr fontId="18"/>
  </si>
  <si>
    <t>関西国際大</t>
  </si>
  <si>
    <t>常磐会学園大</t>
  </si>
  <si>
    <t>平安女学院大</t>
  </si>
  <si>
    <t>福知山公立大</t>
  </si>
  <si>
    <t>大阪観光大</t>
  </si>
  <si>
    <t>神戸医療未来大</t>
    <rPh sb="4" eb="6">
      <t>ミライ</t>
    </rPh>
    <phoneticPr fontId="3"/>
  </si>
  <si>
    <t>嵯峨美術大</t>
    <rPh sb="2" eb="4">
      <t>ビジュツ</t>
    </rPh>
    <phoneticPr fontId="3"/>
  </si>
  <si>
    <t>聖泉大</t>
  </si>
  <si>
    <t>長浜バイオ大</t>
  </si>
  <si>
    <t>関西医療大</t>
  </si>
  <si>
    <t>千里金蘭大</t>
  </si>
  <si>
    <t>畿央大</t>
  </si>
  <si>
    <t>大阪女学院大</t>
  </si>
  <si>
    <t>藍野大</t>
  </si>
  <si>
    <t>京都情報大学院大</t>
  </si>
  <si>
    <t>大阪青山大</t>
  </si>
  <si>
    <t>四条畷学園大</t>
  </si>
  <si>
    <t>神戸情報大学院大</t>
  </si>
  <si>
    <t>大阪総合保育大</t>
  </si>
  <si>
    <t>関西看護医療大</t>
  </si>
  <si>
    <t>京都医療科学大</t>
  </si>
  <si>
    <t>姫路大</t>
  </si>
  <si>
    <t>神戸常盤大</t>
  </si>
  <si>
    <t>大阪保健医療大</t>
  </si>
  <si>
    <t>京都華頂大</t>
  </si>
  <si>
    <t>大阪物療大</t>
  </si>
  <si>
    <t>宝塚医療大</t>
  </si>
  <si>
    <t>滋慶医療科学大</t>
  </si>
  <si>
    <t>京都美術工芸大</t>
  </si>
  <si>
    <t>大阪行岡医療大</t>
  </si>
  <si>
    <t>大阪公立大</t>
    <rPh sb="0" eb="4">
      <t>オオサカコウリツ</t>
    </rPh>
    <phoneticPr fontId="18"/>
  </si>
  <si>
    <t>2023【第５回】</t>
    <rPh sb="5" eb="6">
      <t>ダイ</t>
    </rPh>
    <rPh sb="7" eb="8">
      <t>カイ</t>
    </rPh>
    <phoneticPr fontId="3"/>
  </si>
  <si>
    <t>2024【第６回】</t>
    <rPh sb="5" eb="6">
      <t>ダイ</t>
    </rPh>
    <rPh sb="7" eb="8">
      <t>カイ</t>
    </rPh>
    <phoneticPr fontId="3"/>
  </si>
  <si>
    <t>新美　凌大</t>
  </si>
  <si>
    <t>ﾆｲﾐ ﾘｮｳﾀ</t>
  </si>
  <si>
    <t>00133439528*</t>
  </si>
  <si>
    <t>藤田　英里</t>
  </si>
  <si>
    <t>ﾌｼﾞﾀ ｴﾘ</t>
  </si>
  <si>
    <t>ﾑﾛﾂﾞｷ ﾘﾘｶ</t>
  </si>
  <si>
    <t>河内　瀬桜</t>
  </si>
  <si>
    <t>ｶﾜﾁ ｾﾅ</t>
  </si>
  <si>
    <t>竹内　のどか</t>
  </si>
  <si>
    <t>ﾀｹｳﾁ ﾉﾄﾞｶ</t>
  </si>
  <si>
    <t>Konoka</t>
  </si>
  <si>
    <t>MUROZUKI</t>
  </si>
  <si>
    <t>KAWACHI</t>
  </si>
  <si>
    <t>山口　貴也</t>
  </si>
  <si>
    <t>ﾔﾏｸﾞﾁ ﾀｶﾔ</t>
  </si>
  <si>
    <t>赤松　和樹</t>
  </si>
  <si>
    <t>ｱｶﾏﾂ ｶｽﾞｷ</t>
  </si>
  <si>
    <t>中村　洸文</t>
  </si>
  <si>
    <t>ﾅｶﾑﾗ ﾋﾛﾌﾐ</t>
  </si>
  <si>
    <t>足立　英士</t>
  </si>
  <si>
    <t>ｱﾀﾞﾁ ｴｲｼﾞ</t>
  </si>
  <si>
    <t>長野　董也</t>
  </si>
  <si>
    <t>ﾅｶﾞﾉ ﾄｳﾔ</t>
  </si>
  <si>
    <t>ﾅｶﾞﾔｽ ﾏｻﾔ</t>
  </si>
  <si>
    <t>ｸﾛﾀﾞ ｺｳｽｹ</t>
  </si>
  <si>
    <t>東　倫太朗</t>
    <rPh sb="4" eb="5">
      <t>ホガ</t>
    </rPh>
    <phoneticPr fontId="5"/>
  </si>
  <si>
    <t>ｽｶﾞﾇﾏ ﾅｵﾋﾛ</t>
  </si>
  <si>
    <t>岩城　伊弘人</t>
  </si>
  <si>
    <t>ｲﾜｼﾛ ｲｸﾄ</t>
  </si>
  <si>
    <t>上地　白竜</t>
  </si>
  <si>
    <t>ｶﾐｼﾞ ﾊｸﾘｭｳ</t>
  </si>
  <si>
    <t>東本　匠</t>
  </si>
  <si>
    <t>ﾋｶﾞｼﾓﾄ ﾀｸﾐ</t>
  </si>
  <si>
    <t>古賀　天</t>
    <rPh sb="0" eb="2">
      <t>コガ</t>
    </rPh>
    <rPh sb="3" eb="4">
      <t>テン</t>
    </rPh>
    <phoneticPr fontId="5"/>
  </si>
  <si>
    <t>ｺｶﾞ ﾀｶﾄ</t>
  </si>
  <si>
    <t>永沼　渡輝央</t>
  </si>
  <si>
    <t>ﾅｶﾞﾇﾏ ﾄｷｵ</t>
  </si>
  <si>
    <t>東川　大輝</t>
  </si>
  <si>
    <t>ﾋｶﾞｼｶﾜ ﾀﾞｲｷ</t>
  </si>
  <si>
    <t>川越　悠生</t>
  </si>
  <si>
    <t>ｶﾜｺﾞｼ ﾊﾙｷ</t>
  </si>
  <si>
    <t>青木　悠太郎</t>
  </si>
  <si>
    <t>ｱｵｷ ﾕｳﾀﾛｳ</t>
  </si>
  <si>
    <t>伊藤　優汰</t>
  </si>
  <si>
    <t>中村　光希</t>
  </si>
  <si>
    <t>ﾅｶﾑﾗ ﾐﾂｷ</t>
  </si>
  <si>
    <t>藤本　晃太朗</t>
  </si>
  <si>
    <t>西田　錬哉</t>
  </si>
  <si>
    <t>ﾆｼﾀﾞ ﾚﾝﾔ</t>
  </si>
  <si>
    <t>森本　空凛</t>
  </si>
  <si>
    <t>ﾓﾘﾓﾄ ｿﾗ</t>
  </si>
  <si>
    <t>服部　暖大</t>
  </si>
  <si>
    <t>ﾊｯﾄﾘ ﾊﾙﾄ</t>
  </si>
  <si>
    <t>桑水流　和也</t>
  </si>
  <si>
    <t>ｸﾜｽﾞﾙ ｶｽﾞﾔ</t>
  </si>
  <si>
    <t>淺倉　健太</t>
  </si>
  <si>
    <t>ｱｻｸﾗ ｹﾝﾀ</t>
  </si>
  <si>
    <t>蟹田　藍己</t>
  </si>
  <si>
    <t>ｶﾆﾀﾞ ｱｲｷ</t>
  </si>
  <si>
    <t>片山　寛仁</t>
  </si>
  <si>
    <t>ｶﾀﾔﾏ ﾋﾛﾄ</t>
  </si>
  <si>
    <t>久谷　漣</t>
  </si>
  <si>
    <t>ﾋｻﾀﾆ ﾚﾝ</t>
  </si>
  <si>
    <t>西山　周汰</t>
  </si>
  <si>
    <t>ﾆｼﾔﾏ ｼｭｳﾀ</t>
  </si>
  <si>
    <t>山本　遥斗</t>
  </si>
  <si>
    <t>ﾔﾏﾓﾄ ﾊﾙﾄ</t>
  </si>
  <si>
    <t>山根　悠希</t>
  </si>
  <si>
    <t>ﾔﾏﾈ ﾕｳｷ</t>
  </si>
  <si>
    <t>山田　青生</t>
  </si>
  <si>
    <t>ﾔﾏﾀﾞ ｱｵｲ</t>
  </si>
  <si>
    <t>堅本　迅</t>
  </si>
  <si>
    <t>ｶﾀﾓﾄ ｼﾞﾝ</t>
  </si>
  <si>
    <t>西村　陽輝</t>
  </si>
  <si>
    <t>ﾆｼﾑﾗ ﾊﾙｷ</t>
  </si>
  <si>
    <t>光内　陽大</t>
  </si>
  <si>
    <t>ﾐﾂｳﾁ ﾊﾙﾄ</t>
  </si>
  <si>
    <t>石丸　巧人</t>
  </si>
  <si>
    <t>ｲｼﾏﾙ ｺｳﾄ</t>
  </si>
  <si>
    <t>足立　澪音</t>
  </si>
  <si>
    <t>ｱﾀﾞﾁ ﾚｵﾝ</t>
  </si>
  <si>
    <t>橋本　隆児</t>
  </si>
  <si>
    <t>ﾊｼﾓﾄ ﾘｭｳｼﾞ</t>
  </si>
  <si>
    <t>中西　拓海</t>
  </si>
  <si>
    <t>ﾅｶﾆｼ ﾀｸﾐ</t>
  </si>
  <si>
    <t>松井　優一</t>
  </si>
  <si>
    <t>ﾏﾂｲ ﾕｳｲﾁ</t>
  </si>
  <si>
    <t>竹内　篤史</t>
  </si>
  <si>
    <t>ﾀｹｳﾁ ｱﾂｼ</t>
  </si>
  <si>
    <t>中川　峻匡</t>
  </si>
  <si>
    <t>ﾅｶｶﾞﾜ ﾀｶﾏｻ</t>
  </si>
  <si>
    <t>栗岡　康成</t>
  </si>
  <si>
    <t>ｸﾘｵｶ ｺｳｾｲ</t>
  </si>
  <si>
    <t>駒井　聡一郎</t>
  </si>
  <si>
    <t>ｺﾏｲ ｿｳｲﾁﾛｳ</t>
  </si>
  <si>
    <t>石山　湧大</t>
  </si>
  <si>
    <t>ｲｼﾔﾏ ﾕｳﾀﾞｲ</t>
  </si>
  <si>
    <t>西宮　大貴</t>
  </si>
  <si>
    <t>ﾆｼﾐﾔ ﾀﾞｲｷ</t>
  </si>
  <si>
    <t>西村　倫之介</t>
  </si>
  <si>
    <t>ﾆｼﾑﾗ ﾘﾝﾉｽｹ</t>
  </si>
  <si>
    <t>西畑　太喜</t>
  </si>
  <si>
    <t>ﾆｼﾊﾀ ﾀｲｷ</t>
  </si>
  <si>
    <t>中澤　亮誇</t>
  </si>
  <si>
    <t>ﾅｶｻﾞﾜ ﾘｮｳｺﾞ</t>
  </si>
  <si>
    <t>門林　斗貴</t>
  </si>
  <si>
    <t>ｶﾄﾞﾊﾞﾔｼ ﾄｷ</t>
  </si>
  <si>
    <t>岩田　凛太郎</t>
  </si>
  <si>
    <t>谷山　達也</t>
  </si>
  <si>
    <t>ﾀﾆﾔﾏ ﾀﾂﾔ</t>
  </si>
  <si>
    <t>井上　嵩二郎</t>
  </si>
  <si>
    <t>ｲﾉｳｴ ｼｭｳｼﾞﾛｳ</t>
  </si>
  <si>
    <t>川口　由一郎</t>
  </si>
  <si>
    <t>ｶﾜｸﾞﾁ ﾕｳｲﾁﾛｳ</t>
  </si>
  <si>
    <t>久世　羽駈</t>
  </si>
  <si>
    <t>ｸｾﾞ ﾊｸ</t>
  </si>
  <si>
    <t>浅井　理孔</t>
  </si>
  <si>
    <t>ｱｻｲ ﾘｸ</t>
  </si>
  <si>
    <t>田中　風雅</t>
  </si>
  <si>
    <t>ﾀﾅｶ ﾌｳｶﾞ</t>
  </si>
  <si>
    <t>ﾅｶｶﾞﾜ ｻﾄｷ</t>
  </si>
  <si>
    <t>ｴﾅｶ ﾊﾙﾄ</t>
  </si>
  <si>
    <t>中川　貴心</t>
  </si>
  <si>
    <t>ﾅｶｶﾞﾜ ｷｼﾝ</t>
  </si>
  <si>
    <t>赤尾　優斗</t>
  </si>
  <si>
    <t>ｱｶｵ ﾕｳﾄ</t>
  </si>
  <si>
    <t>秋岡　円</t>
  </si>
  <si>
    <t>ｱｷｵｶ ﾏﾙｲ</t>
  </si>
  <si>
    <t>足立　朱優</t>
  </si>
  <si>
    <t>ｱﾀﾞﾁ ｼｭｳﾔ</t>
  </si>
  <si>
    <t>中本　飛羽</t>
  </si>
  <si>
    <t>ﾅｶﾓﾄ ﾄﾜ</t>
  </si>
  <si>
    <t>小谷　歩</t>
  </si>
  <si>
    <t>ｺﾀﾆ ｱﾕﾑ</t>
  </si>
  <si>
    <t>秦野　暁人</t>
  </si>
  <si>
    <t>ﾊﾀﾉ ｱｷﾄ</t>
  </si>
  <si>
    <t>山本　隼大</t>
  </si>
  <si>
    <t>ﾔﾏﾓﾄ ｼｭﾝﾀ</t>
  </si>
  <si>
    <t>藤井　飛和</t>
  </si>
  <si>
    <t>ﾌｼﾞｲ ﾄﾜ</t>
  </si>
  <si>
    <t>船野　叶登</t>
  </si>
  <si>
    <t>ﾌﾈﾉ ｶﾅﾄ</t>
  </si>
  <si>
    <t>瀬樂　雅斗</t>
  </si>
  <si>
    <t>池上　健太</t>
  </si>
  <si>
    <t>ｲｹｱｶﾞﾐ ｹﾝﾀ</t>
  </si>
  <si>
    <t>宇佐　奏太</t>
  </si>
  <si>
    <t>ｳｻ ｿｳﾀ</t>
  </si>
  <si>
    <t>影山　麟太郎</t>
  </si>
  <si>
    <t>ｶｹﾞﾔﾏ ﾘﾝﾀﾛｳ</t>
  </si>
  <si>
    <t>桑原　千歳</t>
  </si>
  <si>
    <t>ｸﾜﾊﾗ ﾁﾄｾ</t>
  </si>
  <si>
    <t>相樂　創一</t>
  </si>
  <si>
    <t>ｻｶﾞﾗ ｿｳｲﾁ</t>
  </si>
  <si>
    <t>佐藤　透晏</t>
  </si>
  <si>
    <t>ｻﾄｳ ﾄｱ</t>
  </si>
  <si>
    <t>中村　拓登</t>
  </si>
  <si>
    <t>ﾅｶﾑﾗ ﾀｸﾄ</t>
  </si>
  <si>
    <t>森本　響</t>
  </si>
  <si>
    <t>ﾓﾘﾓﾄ ﾋﾋﾞｷ</t>
  </si>
  <si>
    <t>山口　優</t>
  </si>
  <si>
    <t>ﾔﾏｸﾞﾁ ﾕｳ</t>
  </si>
  <si>
    <t>大塚　公紀</t>
  </si>
  <si>
    <t>ｵｵﾂｶ ｺｳｷ</t>
  </si>
  <si>
    <t>奥村　頼斗</t>
  </si>
  <si>
    <t>ｵｸﾑﾗ ﾗｲﾄ</t>
  </si>
  <si>
    <t>篠田　大貴</t>
  </si>
  <si>
    <t>ｼﾉﾀﾞ ﾀﾞｲｷ</t>
  </si>
  <si>
    <t>仲地　昊輝</t>
  </si>
  <si>
    <t>ﾅｶﾁ ｺｳｷ</t>
  </si>
  <si>
    <t>ﾓﾘｼﾀ ﾀﾞｲｺﾞ</t>
  </si>
  <si>
    <t>ｶﾅｶﾞﾜ ﾜﾗｸ</t>
  </si>
  <si>
    <t>ﾂｷﾓﾄ ﾕｳｷ</t>
  </si>
  <si>
    <t>ｺﾊﾞﾔｼ ﾀﾞｲﾊ</t>
  </si>
  <si>
    <t>ﾐﾔｹ ﾘｸﾄ</t>
  </si>
  <si>
    <t>ﾔﾏﾑﾗ ﾊﾙﾄ</t>
  </si>
  <si>
    <t>ﾑﾗﾔﾏ ﾀｶﾄ</t>
  </si>
  <si>
    <t>ﾆｼﾊﾞﾀ ﾔﾏﾄ</t>
  </si>
  <si>
    <t>ｶｼﾏ ｶｽﾞｷ</t>
  </si>
  <si>
    <t>赤坂　翼</t>
  </si>
  <si>
    <t>ｱｶｻｶ ﾂﾊﾞｻ</t>
  </si>
  <si>
    <t>市川　波琉</t>
  </si>
  <si>
    <t>ｲﾁｶﾜ ﾊﾙ</t>
  </si>
  <si>
    <t>山本　海斗</t>
  </si>
  <si>
    <t>ﾔﾏﾓﾄ ｶｲﾄ</t>
  </si>
  <si>
    <t>桑野　康星</t>
  </si>
  <si>
    <t>ｸﾜﾉ ｺｳｾｲ</t>
  </si>
  <si>
    <t>秋元　繁歩</t>
  </si>
  <si>
    <t>ｱｷﾓﾄ ﾊﾝﾄ</t>
  </si>
  <si>
    <t>馬田　皓司</t>
  </si>
  <si>
    <t>ｳﾏﾀﾞ ｺｳｼﾞ</t>
  </si>
  <si>
    <t>犬束　亮太</t>
  </si>
  <si>
    <t>ｲﾇﾂﾞｶ ﾘｮｳﾀ</t>
  </si>
  <si>
    <t>神澤　悠斗</t>
  </si>
  <si>
    <t>ｶﾝｻﾞﾜ ﾕｳﾄ</t>
  </si>
  <si>
    <t>山田　英汰</t>
  </si>
  <si>
    <t>ﾔﾏﾀﾞ ｴｲﾀ</t>
  </si>
  <si>
    <t>上田　陽</t>
  </si>
  <si>
    <t>ｳｴﾀﾞ ﾊﾙ</t>
  </si>
  <si>
    <t>山根　琉偉</t>
  </si>
  <si>
    <t>ﾔﾏﾈ ﾙｲ</t>
  </si>
  <si>
    <t>石橋　誠司</t>
  </si>
  <si>
    <t>ｲｼﾊﾞｼ ｾｲｼﾞ</t>
  </si>
  <si>
    <t>永野　景聖</t>
  </si>
  <si>
    <t>ﾅｶﾞﾉ ｹｲｼｮｳ</t>
  </si>
  <si>
    <t>関西福祉大学</t>
  </si>
  <si>
    <t>井上　隆世</t>
  </si>
  <si>
    <t>ｲﾉｳｴ ﾘｭｳｾｲ</t>
  </si>
  <si>
    <t>大屋鋪　燈矢</t>
  </si>
  <si>
    <t>ｵｵﾔｼｷ ﾄｳﾔ</t>
  </si>
  <si>
    <t>小野　明育</t>
  </si>
  <si>
    <t>ｵﾉ ｱｽｸ</t>
  </si>
  <si>
    <t>國友　勇旗</t>
  </si>
  <si>
    <t>ｸﾆﾄﾓ ｲｯｷ</t>
  </si>
  <si>
    <t>斎藤　翼</t>
  </si>
  <si>
    <t>ｻｲﾄｳ ﾂﾊﾞｻ</t>
  </si>
  <si>
    <t>谷口　颯汰</t>
  </si>
  <si>
    <t>ﾀﾆｸﾞﾁ ｿｳﾀ</t>
  </si>
  <si>
    <t>津崎　颯大</t>
  </si>
  <si>
    <t>ﾂｻﾞｷ ｿｳﾀ</t>
  </si>
  <si>
    <t>中尾　香輝</t>
  </si>
  <si>
    <t>ﾅｶｵ ｺｳｷ</t>
  </si>
  <si>
    <t>藤本　虹輝</t>
  </si>
  <si>
    <t>ﾌｼﾞﾓﾄ ｺｳｷ</t>
  </si>
  <si>
    <t>藤本　健吾</t>
  </si>
  <si>
    <t>ﾌｼﾞﾓﾄ ｹﾝｺﾞ</t>
  </si>
  <si>
    <t>松浦　寛明</t>
  </si>
  <si>
    <t>ﾏﾂｳﾗ ﾋﾛｱｷ</t>
  </si>
  <si>
    <t>松山　瑠希</t>
  </si>
  <si>
    <t>ﾏﾂﾔﾏ ﾘｭｳｷ</t>
  </si>
  <si>
    <t>髙橋　正汰</t>
  </si>
  <si>
    <t>大西　陽那太</t>
  </si>
  <si>
    <t>ｵｵﾆｼ ﾋﾅﾀ</t>
  </si>
  <si>
    <t>奥　洪志郎</t>
  </si>
  <si>
    <t>ｵｸ ｺｳｼﾛｳ</t>
  </si>
  <si>
    <t>岸　亜室</t>
  </si>
  <si>
    <t>ｷｼ ｱﾑﾛ</t>
  </si>
  <si>
    <t>北川　幸人</t>
  </si>
  <si>
    <t>ｷﾀｶﾞﾜ ｻﾁﾄ</t>
  </si>
  <si>
    <t>北郷　泰都</t>
  </si>
  <si>
    <t>ｷﾀｺﾞｳ ﾋﾛﾄ</t>
  </si>
  <si>
    <t>北村　翔太</t>
  </si>
  <si>
    <t>ｷﾀﾑﾗ ｼｮｳﾀ</t>
  </si>
  <si>
    <t>小谷口　柚希</t>
  </si>
  <si>
    <t>ｺﾀﾆｸﾞﾁ ﾕｳｷ</t>
  </si>
  <si>
    <t>小浜　優太</t>
  </si>
  <si>
    <t>ｺﾊﾏ ﾕｳﾀ</t>
  </si>
  <si>
    <t>榊　洪晟</t>
  </si>
  <si>
    <t>ｻｶｷ ｺｳｾｲ</t>
  </si>
  <si>
    <t>櫻井　喬文</t>
  </si>
  <si>
    <t>ｻｸﾗｲ ﾀｶﾌﾐ</t>
  </si>
  <si>
    <t>末綱　真啓</t>
  </si>
  <si>
    <t>ｽｴﾂﾅ ﾏｻﾋﾛ</t>
  </si>
  <si>
    <t>園田　侑路</t>
  </si>
  <si>
    <t>ｿﾉﾀﾞ ﾕｳﾛ</t>
  </si>
  <si>
    <t>髙橋　俊介</t>
  </si>
  <si>
    <t>ﾀｶﾊｼ ｼｭﾝｽｹ</t>
  </si>
  <si>
    <t>永崎　嵩人</t>
  </si>
  <si>
    <t>ﾅｶﾞｻｷ ﾀｶﾋﾄ</t>
  </si>
  <si>
    <t>中谷　倖也</t>
  </si>
  <si>
    <t>ﾅｶﾀﾆ ﾕｷﾔ</t>
  </si>
  <si>
    <t>西窪　蒼太</t>
  </si>
  <si>
    <t>ﾆｼｸﾎﾞ ｿｳﾀ</t>
  </si>
  <si>
    <t>松岡　泰輝</t>
  </si>
  <si>
    <t>ﾏﾂｵｶ ﾀｲｷ</t>
  </si>
  <si>
    <t>松本　幸誠</t>
  </si>
  <si>
    <t>ﾏﾂﾓﾄ ｺｳｾｲ</t>
  </si>
  <si>
    <t>松山　幸樹</t>
  </si>
  <si>
    <t>ﾏﾂﾔﾏ ｺｳｷ</t>
  </si>
  <si>
    <t>三國　純輝</t>
  </si>
  <si>
    <t>ﾐｸﾆ ｱﾂｷ</t>
  </si>
  <si>
    <t>森田　愛琉</t>
  </si>
  <si>
    <t>ﾓﾘﾀ ｱｲﾙ</t>
  </si>
  <si>
    <t>安井　碧斗</t>
  </si>
  <si>
    <t>ﾔｽｲ ｱｷﾄ</t>
  </si>
  <si>
    <t>山田　俊男</t>
  </si>
  <si>
    <t>ﾔﾏﾀﾞ ﾄｼｵ</t>
  </si>
  <si>
    <t>山代　壱意</t>
  </si>
  <si>
    <t>ﾔﾏｼﾛ ｲﾁｲ</t>
  </si>
  <si>
    <t>山本　浩千</t>
  </si>
  <si>
    <t>ﾔﾏﾓﾄ ﾋﾛﾕｷ</t>
  </si>
  <si>
    <t>藪上　凜音</t>
  </si>
  <si>
    <t>ﾔﾌﾞｶﾞﾐ ﾘｵﾝ</t>
  </si>
  <si>
    <t>吉住　蒼太</t>
  </si>
  <si>
    <t>ﾖｼｽﾞﾐ ｿｳﾀ</t>
  </si>
  <si>
    <t>山崎　兼申</t>
  </si>
  <si>
    <t>ﾔﾏｻｷ ｹﾝｼﾝ</t>
  </si>
  <si>
    <t>林田　岳大</t>
    <rPh sb="4" eb="5">
      <t>オオ</t>
    </rPh>
    <phoneticPr fontId="5"/>
  </si>
  <si>
    <t>伊與田　皓翔</t>
  </si>
  <si>
    <t>ｲﾖﾀ ﾋﾛﾄ</t>
  </si>
  <si>
    <t>角田　俊</t>
  </si>
  <si>
    <t>ﾂﾉﾀﾞ ｼｭﾝ</t>
  </si>
  <si>
    <t>杉村　瞭太</t>
  </si>
  <si>
    <t>ｽｷﾞﾑﾗ ﾘｮｳﾀ</t>
  </si>
  <si>
    <t>濱田　碧海</t>
  </si>
  <si>
    <t>ﾊﾏﾀﾞ ｱｵｲ</t>
  </si>
  <si>
    <t>東大阪大学</t>
  </si>
  <si>
    <t>元栄　怜心</t>
  </si>
  <si>
    <t>本西　悠真</t>
  </si>
  <si>
    <t>ﾓﾄﾆｼ ﾕｳﾏ</t>
  </si>
  <si>
    <t>姫野　シェイン</t>
  </si>
  <si>
    <t>ﾋﾒﾉ ｼｪｲﾝ</t>
  </si>
  <si>
    <t>阿部　皓太</t>
  </si>
  <si>
    <t>ﾄﾔﾏ ﾀｲﾁ</t>
  </si>
  <si>
    <t>里吉　惠太</t>
    <rPh sb="3" eb="4">
      <t>ケイ</t>
    </rPh>
    <phoneticPr fontId="5"/>
  </si>
  <si>
    <t>ｻﾄﾖｼ ｹｲﾀ</t>
  </si>
  <si>
    <t>ｽｽﾞｷ ﾄﾓﾉﾘ</t>
  </si>
  <si>
    <t>ｲｼﾊﾞｼ ﾀｶｼ</t>
  </si>
  <si>
    <t>ｳﾗｶﾞﾐ ﾔﾏﾄ</t>
  </si>
  <si>
    <t>江田　裕人</t>
  </si>
  <si>
    <t>岡田　晴希</t>
  </si>
  <si>
    <t>ｵｶﾀﾞ ﾊﾙｷ</t>
  </si>
  <si>
    <t>上手　晴登</t>
  </si>
  <si>
    <t>ｶﾐﾃ ﾊﾙﾄ</t>
  </si>
  <si>
    <t>上手　颯太</t>
  </si>
  <si>
    <t>ｶﾐﾃ ｿｳﾀ</t>
  </si>
  <si>
    <t>京都府立医科大学</t>
  </si>
  <si>
    <t>土井　遥介</t>
  </si>
  <si>
    <t>ﾄﾞｲ ﾖｳｽｹ</t>
  </si>
  <si>
    <t>西尾　優冬</t>
  </si>
  <si>
    <t>ﾆｼｵ ﾕｳﾄ</t>
  </si>
  <si>
    <t>ｾｶﾞﾜ ｼｭｳﾔ</t>
  </si>
  <si>
    <t>松上　隼和</t>
  </si>
  <si>
    <t>ﾏﾂｶﾞﾐ ﾊﾔﾄ</t>
  </si>
  <si>
    <t>ﾅﾝﾊﾞ ﾁｶﾗ</t>
  </si>
  <si>
    <t>ﾋﾗｵ ﾕｳｾｲ</t>
  </si>
  <si>
    <t>ｷﾑﾗ ﾕｳｾｲ</t>
  </si>
  <si>
    <t>七條　颯太</t>
  </si>
  <si>
    <t>ｼﾁｼﾞｮｳ ｿｳﾀ</t>
  </si>
  <si>
    <t>古本　一磨</t>
  </si>
  <si>
    <t>ﾌﾙﾓﾄ ｶｽﾞﾏ</t>
  </si>
  <si>
    <t>播摩　奏人</t>
  </si>
  <si>
    <t>ﾊﾘﾏ ｶﾅﾄ</t>
  </si>
  <si>
    <t>寺西　心奈</t>
  </si>
  <si>
    <t>ﾃﾗﾆｼ ｺｺﾅ</t>
  </si>
  <si>
    <t>田中　景</t>
  </si>
  <si>
    <t>ﾀﾅｶ ｹｲ</t>
  </si>
  <si>
    <t>山下　陽向</t>
  </si>
  <si>
    <t>ﾔﾏｼﾀ ﾋﾅﾀ</t>
  </si>
  <si>
    <t>足立　涼太</t>
  </si>
  <si>
    <t>ｱﾀﾞﾁ ﾘｮｳﾀ</t>
  </si>
  <si>
    <t>小嶋　龍真</t>
  </si>
  <si>
    <t>ｵｼﾞﾏ ﾀﾂﾏ</t>
  </si>
  <si>
    <t>石賀　遙斗</t>
  </si>
  <si>
    <t>ｲｼｶﾞ ﾊﾙﾄ</t>
  </si>
  <si>
    <t>北村　珀斗</t>
  </si>
  <si>
    <t>ｷﾀﾑﾗ ﾊｸﾄ</t>
  </si>
  <si>
    <t>山岸　諒也</t>
  </si>
  <si>
    <t>ﾔﾏｷﾞｼ ﾘｮｳﾔ</t>
  </si>
  <si>
    <t>水田　優貴</t>
  </si>
  <si>
    <t>ﾐｽﾞﾀ ﾕｳｷ</t>
  </si>
  <si>
    <t>高岡　颯良</t>
  </si>
  <si>
    <t>ﾀｶｵｶ ｿﾗ</t>
  </si>
  <si>
    <t>髙田　虎雅</t>
  </si>
  <si>
    <t>脇阪　泰地</t>
    <rPh sb="0" eb="1">
      <t>ワキ</t>
    </rPh>
    <phoneticPr fontId="5"/>
  </si>
  <si>
    <t>岩出　悠</t>
  </si>
  <si>
    <t>ｲﾜﾃﾞ ﾊﾙ</t>
  </si>
  <si>
    <t>藤本　圭亮</t>
  </si>
  <si>
    <t>ﾌｼﾞﾓﾄ ｹｲｽｹ</t>
  </si>
  <si>
    <t>加藤　希歩</t>
  </si>
  <si>
    <t>ｶﾄｳ ﾉｱ</t>
  </si>
  <si>
    <t>山本　玲慈</t>
  </si>
  <si>
    <t>ﾔﾏﾓﾄ ﾚｲｼﾞ</t>
  </si>
  <si>
    <t>瀨戸　亮大</t>
  </si>
  <si>
    <t>ｾﾄ ﾘｮｳﾀ</t>
  </si>
  <si>
    <t>齊藤　樹生</t>
  </si>
  <si>
    <t>ﾈﾂﾞｶ ﾀｲｷ</t>
  </si>
  <si>
    <t>ﾎﾘﾀ　ｶｽﾞｼ</t>
  </si>
  <si>
    <t>ｷﾖﾅｶﾞ ｼﾝﾔ</t>
  </si>
  <si>
    <t>ｼｵﾐ ｼｮｳｺﾞ</t>
  </si>
  <si>
    <t>ｺｻﾞﾜ ｺｳｷ</t>
  </si>
  <si>
    <t>ﾀｹｳﾁ ｺｳﾔ</t>
  </si>
  <si>
    <t>若野　直人</t>
  </si>
  <si>
    <t>ﾜｶﾉ ﾅｵﾄ</t>
  </si>
  <si>
    <t>髙橋　樹</t>
  </si>
  <si>
    <t>ﾀｶﾊｼ ｲﾂｷ</t>
  </si>
  <si>
    <t>市井　祐雅</t>
  </si>
  <si>
    <t>ｲﾁｲ ﾕｳﾏ</t>
  </si>
  <si>
    <t>造座　大輝</t>
  </si>
  <si>
    <t>ｿﾞｳｻﾞ ﾀｲｷ</t>
  </si>
  <si>
    <t>門馬　兜馬</t>
  </si>
  <si>
    <t>ｶﾄﾞﾏ ﾄｳﾏ</t>
  </si>
  <si>
    <t>矢谷　隆斗</t>
  </si>
  <si>
    <t>ﾔﾀﾆ ﾘｭｳﾄ</t>
  </si>
  <si>
    <t>山田　翔月</t>
  </si>
  <si>
    <t>ﾔﾏﾀﾞ ｶﾂﾞｷ</t>
  </si>
  <si>
    <t>末永　智士</t>
  </si>
  <si>
    <t>ｽｴﾅｶﾞ ｻﾄｼ</t>
  </si>
  <si>
    <t>地主　怜央</t>
  </si>
  <si>
    <t>ｼﾞﾇｼ ﾚｵ</t>
  </si>
  <si>
    <t>橋本　康汰</t>
  </si>
  <si>
    <t>ﾊｼﾓﾄ ｺｳﾀ</t>
  </si>
  <si>
    <t>森下　開陸</t>
  </si>
  <si>
    <t>ﾓﾘｼﾀ ｶｲﾘ</t>
  </si>
  <si>
    <t>塚田　雄斗</t>
  </si>
  <si>
    <t>ﾂｶﾀﾞ ﾕｳﾄ</t>
  </si>
  <si>
    <t>小濱　秀太</t>
  </si>
  <si>
    <t>ｺﾊﾏ ｼｭｳﾀ</t>
  </si>
  <si>
    <t>伊藤　巧真</t>
  </si>
  <si>
    <t>川﨑　雄介</t>
  </si>
  <si>
    <t>ｶﾜｻｷ ﾕｳｽｹ</t>
  </si>
  <si>
    <t>東影　勇哉</t>
  </si>
  <si>
    <t>ﾋｶﾞｼｶｹﾞ ﾕｳﾔ</t>
  </si>
  <si>
    <t>和田　悠汰</t>
  </si>
  <si>
    <t>ﾜﾀﾞ ﾕｳﾀ</t>
  </si>
  <si>
    <t>石田　宇登</t>
  </si>
  <si>
    <t>ｲｼﾀﾞ ﾀｶﾄ</t>
  </si>
  <si>
    <t>小林　温眞</t>
  </si>
  <si>
    <t>ｺﾊﾞﾔｼ ﾊﾙﾏ</t>
  </si>
  <si>
    <t>野田　健司</t>
  </si>
  <si>
    <t>ﾉﾀﾞ ｹﾝｼﾞ</t>
  </si>
  <si>
    <t>大開　湧斗</t>
  </si>
  <si>
    <t>ｵｵﾋﾗｷ ﾕｳﾏ</t>
  </si>
  <si>
    <t>松本　康太郎</t>
  </si>
  <si>
    <t>武田　真奈斗</t>
  </si>
  <si>
    <t>ﾀｹﾀﾞ ﾏﾅﾄ</t>
  </si>
  <si>
    <t>岩本　幸介</t>
  </si>
  <si>
    <t>ｲﾜﾓﾄ ｺｳｽｹ</t>
  </si>
  <si>
    <t>放送大学関西</t>
  </si>
  <si>
    <t>大阪公立大高専</t>
  </si>
  <si>
    <t>小西　健仁</t>
  </si>
  <si>
    <t>ｺﾆｼ ﾀｹﾋﾄ</t>
  </si>
  <si>
    <t>びわこ成蹊スポーツ大学</t>
    <rPh sb="3" eb="5">
      <t>セイケイ</t>
    </rPh>
    <rPh sb="9" eb="11">
      <t>ダイガク</t>
    </rPh>
    <phoneticPr fontId="5"/>
  </si>
  <si>
    <t>田中　啓翔</t>
  </si>
  <si>
    <t>ﾀﾅｶ ｹｲﾄ</t>
  </si>
  <si>
    <t>藤谷　俊太朗</t>
  </si>
  <si>
    <t>甲斐　翔太</t>
    <rPh sb="0" eb="2">
      <t>カイ</t>
    </rPh>
    <phoneticPr fontId="5"/>
  </si>
  <si>
    <t>小川　隼</t>
  </si>
  <si>
    <t>ｵｶﾞﾜ ﾊﾔﾄ</t>
  </si>
  <si>
    <t>有田　佑紀</t>
  </si>
  <si>
    <t>ｱﾘﾀ ﾕｳｷ</t>
  </si>
  <si>
    <t>ｶﾜﾓﾄ ｻﾄｼ</t>
  </si>
  <si>
    <t>ﾌｼﾞｴ ｹﾝﾀ</t>
  </si>
  <si>
    <t>ｵｿﾞｴ ﾋﾛｷ</t>
  </si>
  <si>
    <t>ﾆｼﾑﾗ ﾀｲﾁ</t>
  </si>
  <si>
    <t>ﾖｼｵｶ ﾅｵﾔ</t>
  </si>
  <si>
    <t>ｵｻﾞｷ ｼﾝｺﾞ</t>
  </si>
  <si>
    <t>ﾀﾅｶ ｼｮｳﾏ</t>
  </si>
  <si>
    <t>ﾅｶﾞﾄ ﾋｮｳ</t>
  </si>
  <si>
    <t>八田　蒼介</t>
  </si>
  <si>
    <t>ﾊｯﾀ ｿｳｽｹ</t>
  </si>
  <si>
    <t>ｵｵﾂﾎﾞ ﾕｳﾄ</t>
  </si>
  <si>
    <t>ﾏﾂﾓﾄ ｺｳﾍｲ</t>
  </si>
  <si>
    <t>ｵｵｻﾞﾜ ﾄｳﾔ</t>
  </si>
  <si>
    <t>ﾀﾅｶ ｹﾝｺﾞ</t>
  </si>
  <si>
    <t>ﾆｼﾉ ﾁﾕｷ</t>
  </si>
  <si>
    <t>桑島　喜一</t>
  </si>
  <si>
    <t>ｸﾜｼﾏ ｷｲﾁ</t>
  </si>
  <si>
    <t>有地　健太朗</t>
  </si>
  <si>
    <t>ｱﾘﾁ ｹﾝﾀﾛｳ</t>
  </si>
  <si>
    <t>ﾀﾉｳｴ ﾕｳﾏ</t>
  </si>
  <si>
    <t>浦崎　陽色</t>
  </si>
  <si>
    <t>ｳﾗｻｷ ﾋｲﾛ</t>
  </si>
  <si>
    <t>納庄　青空</t>
  </si>
  <si>
    <t>ﾉｳｼｮｳ ｿﾗ</t>
  </si>
  <si>
    <t>北村 将也</t>
  </si>
  <si>
    <t>ｷﾀﾑﾗ ﾏｻﾔ</t>
  </si>
  <si>
    <t>藤居 儀史</t>
  </si>
  <si>
    <t>藤本 智也</t>
  </si>
  <si>
    <t>ﾌｼﾞﾓﾄ ﾄﾓﾔ</t>
  </si>
  <si>
    <t>前中 颯斗</t>
  </si>
  <si>
    <t>ﾏｴﾅｶ ﾊﾔﾄ</t>
  </si>
  <si>
    <t>永井 純平</t>
  </si>
  <si>
    <t>柳下 智史</t>
  </si>
  <si>
    <t>藤村 修冬</t>
  </si>
  <si>
    <t>ﾌｼﾞﾑﾗ ｼｭｳﾄ</t>
  </si>
  <si>
    <t>中島 壮一朗</t>
  </si>
  <si>
    <t>ﾅｶｼﾞﾏ ｿｳｲﾁﾛｳ</t>
  </si>
  <si>
    <t>井本 蒼一朗</t>
  </si>
  <si>
    <t>ｲﾉﾓﾄ ｿｳｲﾁﾛｳ</t>
  </si>
  <si>
    <t>岩田 直也</t>
  </si>
  <si>
    <t>ｲﾜﾀ ﾅｵﾔ</t>
  </si>
  <si>
    <t>藤本 晃弘</t>
  </si>
  <si>
    <t>ﾌｼﾞﾓﾄ ｱｷﾋﾛ</t>
  </si>
  <si>
    <t>前原 青依</t>
  </si>
  <si>
    <t>ﾏｴﾊﾗ ｱｵｲ</t>
  </si>
  <si>
    <t>中村 朔大郎</t>
  </si>
  <si>
    <t>ﾅｶﾑﾗ ｻｸﾀﾛｳ</t>
  </si>
  <si>
    <t>藤原 悠樹</t>
  </si>
  <si>
    <t>ﾌｼﾞﾊﾗ ﾊﾙｷ</t>
  </si>
  <si>
    <t>福岡　孝朗</t>
  </si>
  <si>
    <t>ﾌｸｵｶ ﾀｶｱｷ</t>
  </si>
  <si>
    <t>北畑　歩睦</t>
  </si>
  <si>
    <t>ｷﾀﾊﾞﾀ ｱﾕﾑ</t>
  </si>
  <si>
    <t>土屋　力輝</t>
  </si>
  <si>
    <t>ﾂﾁﾔ ﾘｷ</t>
  </si>
  <si>
    <t>船谷　冠太</t>
  </si>
  <si>
    <t>ﾌﾅﾀﾆ ｶﾝﾀ</t>
  </si>
  <si>
    <t>大久保　雅哉</t>
  </si>
  <si>
    <t>ｵｵｸﾎﾞ ﾏｻﾔ</t>
  </si>
  <si>
    <t>森木　幹太</t>
  </si>
  <si>
    <t>ﾓﾘｷ ｶﾝﾀ</t>
  </si>
  <si>
    <t>佐藤　優平</t>
  </si>
  <si>
    <t>ｻﾄｳ ﾕｳﾍｲ</t>
  </si>
  <si>
    <t>垣内　太陽</t>
  </si>
  <si>
    <t>ｶｷｳﾁ ﾀｲﾖｳ</t>
  </si>
  <si>
    <t>冨士原　弘之</t>
  </si>
  <si>
    <t>ﾌｼﾞﾊﾗ ﾋﾛﾕｷ</t>
  </si>
  <si>
    <t>山本　遥生</t>
  </si>
  <si>
    <t>ﾔﾏﾓﾄ ﾊﾙｷ</t>
  </si>
  <si>
    <t>松井　秀真</t>
  </si>
  <si>
    <t>ﾏﾂｲ ｼｭｳﾏ</t>
  </si>
  <si>
    <t>橋本　瑛</t>
  </si>
  <si>
    <t>ﾊｼﾓﾄ ｱｷﾗ</t>
  </si>
  <si>
    <t>今井　亮太</t>
  </si>
  <si>
    <t>ｲﾏｲ ﾘｮｳﾀ</t>
  </si>
  <si>
    <t>江南　匡駿</t>
  </si>
  <si>
    <t>ｴﾅﾐ ﾏｻﾄｼ</t>
  </si>
  <si>
    <t>湯通堂　僚</t>
  </si>
  <si>
    <t>ﾕﾂﾄﾞｳ ﾘｮｳ</t>
  </si>
  <si>
    <t>山口　陸</t>
  </si>
  <si>
    <t>ﾔﾏｸﾞﾁ ﾘｸ</t>
  </si>
  <si>
    <t>吉川　尚希</t>
  </si>
  <si>
    <t>ﾖｼｶﾜ ﾅｵｷ</t>
  </si>
  <si>
    <t>岡部　聖也</t>
  </si>
  <si>
    <t>ｵｶﾍﾞ ｾｲﾔ</t>
  </si>
  <si>
    <t>軽部　大地</t>
  </si>
  <si>
    <t>ｶﾙﾍﾞ ﾀﾞｲﾁ</t>
  </si>
  <si>
    <t>富永　大裕</t>
  </si>
  <si>
    <t>ﾄﾐﾅｶﾞ ﾀｲﾕｳ</t>
  </si>
  <si>
    <t>中居　樹哉</t>
  </si>
  <si>
    <t>ﾅｶｲ ﾐｷﾔ</t>
  </si>
  <si>
    <t>藤田　一磨</t>
  </si>
  <si>
    <t>ﾌｼﾞﾀ ｶｽﾞﾏ</t>
  </si>
  <si>
    <t>内田　宏樹</t>
  </si>
  <si>
    <t>三宅　明日輝</t>
  </si>
  <si>
    <t>ﾐﾔｹ ｱｽｷ</t>
  </si>
  <si>
    <t>鈴木　悠斗</t>
  </si>
  <si>
    <t>ｽｽﾞｷ ﾕｳﾄ</t>
  </si>
  <si>
    <t>松田　悠太郎</t>
  </si>
  <si>
    <t>ﾏﾂﾀﾞ ﾕｳﾀﾛｳ</t>
  </si>
  <si>
    <t>梶田　康耀</t>
  </si>
  <si>
    <t>ｶｼﾞﾀ ｺｳﾖｳ</t>
  </si>
  <si>
    <t>牧江　真太郎</t>
  </si>
  <si>
    <t>ﾏｷｴ ｼﾝﾀﾛｳ</t>
  </si>
  <si>
    <t>仲西　泰我</t>
  </si>
  <si>
    <t>ﾅｶﾆｼ ﾀｲｶﾞ</t>
  </si>
  <si>
    <t>稲垣　壮一郎</t>
  </si>
  <si>
    <t>ｲﾅｶﾞｷ ｿｳｲﾁﾛｳ</t>
  </si>
  <si>
    <t>梅野　雅顕</t>
  </si>
  <si>
    <t>ｳﾒﾉ ﾏｻｱｷ</t>
  </si>
  <si>
    <t>吉田　翔維</t>
  </si>
  <si>
    <t>ﾖｼﾀﾞ ｼｮｳｲ</t>
  </si>
  <si>
    <t>大阪体育大学</t>
    <rPh sb="0" eb="6">
      <t>オオサカタイイクダイガク</t>
    </rPh>
    <phoneticPr fontId="5"/>
  </si>
  <si>
    <t>日野　竜吾</t>
  </si>
  <si>
    <t>ﾋﾉ ﾘｭｳｺﾞ</t>
  </si>
  <si>
    <t>楠嶺　天寅</t>
  </si>
  <si>
    <t>ｸｽﾐﾈ ﾀｶﾉﾌﾞ</t>
  </si>
  <si>
    <t>萩原　大地</t>
  </si>
  <si>
    <t>ﾊｷﾞﾜﾗ ﾀﾞｲﾁ</t>
  </si>
  <si>
    <t>飯降　蒼一郎</t>
  </si>
  <si>
    <t>ｲﾌﾞﾘ ｿｳｲﾁﾛｳ</t>
  </si>
  <si>
    <t>寺岡　優</t>
  </si>
  <si>
    <t>ﾃﾗｵｶ ﾕｳ</t>
  </si>
  <si>
    <t>和田　泰直</t>
  </si>
  <si>
    <t>ﾜﾀﾞ ﾀｲﾁ</t>
  </si>
  <si>
    <t>関西医療大学</t>
    <rPh sb="0" eb="6">
      <t>カンサイイリョウダイガク</t>
    </rPh>
    <phoneticPr fontId="5"/>
  </si>
  <si>
    <t>森澤　祐太</t>
  </si>
  <si>
    <t>ﾓﾘｻﾞﾜ ﾕｳﾀ</t>
  </si>
  <si>
    <t>岩田　拓也</t>
  </si>
  <si>
    <t>ｲﾜﾀ ﾀｸﾔ</t>
  </si>
  <si>
    <t>井上　拓海</t>
  </si>
  <si>
    <t>中須賀　郁人</t>
  </si>
  <si>
    <t>ﾅｶｽｶﾞ ｲｸﾄ</t>
  </si>
  <si>
    <t>大城　龍之介</t>
  </si>
  <si>
    <t>ｵｵｼﾛ ﾘｭｳﾉｽｹ</t>
  </si>
  <si>
    <t>中見　海翔</t>
  </si>
  <si>
    <t>ﾅｶﾐ ｶｲﾄ</t>
  </si>
  <si>
    <t>山本　響也</t>
  </si>
  <si>
    <t>ﾔﾏﾓﾄ ｷｮｳﾔ</t>
  </si>
  <si>
    <t>水野　颯也</t>
  </si>
  <si>
    <t>ﾐｽﾞﾉ ｿｳﾔ</t>
  </si>
  <si>
    <t>中井　駿佑</t>
  </si>
  <si>
    <t>ﾅｶｲ ｼｭﾝｽｹ</t>
  </si>
  <si>
    <t>長澤　飛成</t>
  </si>
  <si>
    <t>ﾅｶﾞｻﾜ ﾋﾅﾘ</t>
  </si>
  <si>
    <t>上田　崇人</t>
  </si>
  <si>
    <t>ｳｴﾀﾞ ﾀｶﾄ</t>
  </si>
  <si>
    <t>入口　陽介</t>
  </si>
  <si>
    <t>ｲﾘｸﾞﾁ ﾖｳｽｹ</t>
  </si>
  <si>
    <t>坂口　敦哉</t>
  </si>
  <si>
    <t>ｻｶｸﾞﾁ ｱﾂﾔ</t>
  </si>
  <si>
    <t>丹下　照道</t>
  </si>
  <si>
    <t>ﾀﾝｹﾞ ｼｮｳﾄﾞｳ</t>
  </si>
  <si>
    <t>今西　翔</t>
  </si>
  <si>
    <t>ｲﾏﾆｼ ｼｮｳ</t>
  </si>
  <si>
    <t>原田　謙臣</t>
  </si>
  <si>
    <t>ﾊﾗﾀﾞ ｹﾝｼﾝ</t>
  </si>
  <si>
    <t>大西　櫂</t>
  </si>
  <si>
    <t>ｵｵﾆｼ ｶｲ</t>
  </si>
  <si>
    <t>黒田　橙実</t>
  </si>
  <si>
    <t>ｸﾛﾀﾞ ﾄｳﾐ</t>
  </si>
  <si>
    <t>磯部　耀太</t>
  </si>
  <si>
    <t>ｲｿﾍﾞ ﾖｳﾀ</t>
  </si>
  <si>
    <t>竹本　皐汰</t>
  </si>
  <si>
    <t>ﾀｹﾓﾄ ｺｳﾀ</t>
  </si>
  <si>
    <t>西川　楓真</t>
  </si>
  <si>
    <t>ﾆｼｶﾜ ﾌｳﾏ</t>
  </si>
  <si>
    <t>木村　哲也</t>
  </si>
  <si>
    <t>ｷﾑﾗ ﾃﾂﾔ</t>
  </si>
  <si>
    <t>青山　大規</t>
  </si>
  <si>
    <t>ｱｵﾔﾏ ﾀﾞｲｷ</t>
  </si>
  <si>
    <t>井村　元太</t>
  </si>
  <si>
    <t>ｲﾑﾗ ｹﾞﾝﾀ</t>
  </si>
  <si>
    <t>神谷　浩平</t>
  </si>
  <si>
    <t>ｼﾞﾝﾔ ｺｳﾍｲ</t>
  </si>
  <si>
    <t>池田　響</t>
  </si>
  <si>
    <t>ｲｹﾀﾞ ﾋﾋﾞｷ</t>
  </si>
  <si>
    <t>廣野　太陽</t>
  </si>
  <si>
    <t>ﾋﾛﾉ ﾀｲﾖｳ</t>
  </si>
  <si>
    <t>今村　啓汰</t>
  </si>
  <si>
    <t>ｲﾏﾑﾗ ｹｲﾀ</t>
  </si>
  <si>
    <t>井上　創</t>
  </si>
  <si>
    <t>ｲﾉｳｴ ﾊｼﾞﾒ</t>
  </si>
  <si>
    <t>辻井　大翔</t>
  </si>
  <si>
    <t>ﾂｼﾞｲ ﾔﾏﾄ</t>
  </si>
  <si>
    <t>兼岡　知弥</t>
  </si>
  <si>
    <t>ｶﾈｵｶ ﾄﾓﾔ</t>
  </si>
  <si>
    <t>古川　柊斗</t>
  </si>
  <si>
    <t>ﾌﾙｶﾜ ｼｭｳﾄ</t>
  </si>
  <si>
    <t>木村　斗馬</t>
  </si>
  <si>
    <t>ｷﾑﾗ ﾄｳﾏ</t>
  </si>
  <si>
    <t>東原　志功</t>
  </si>
  <si>
    <t>ﾋｶﾞｼﾊﾗ ｼｺｳ</t>
  </si>
  <si>
    <t>保田　真太郎</t>
  </si>
  <si>
    <t>ﾔｽﾀﾞ ｼﾝﾀﾛｳ</t>
  </si>
  <si>
    <t>原　駿稀</t>
  </si>
  <si>
    <t>ﾊﾗ ﾄｼｷ</t>
  </si>
  <si>
    <t>上野　翔平</t>
  </si>
  <si>
    <t>ｳｴﾉ ｼｮｳﾍｲ</t>
  </si>
  <si>
    <t>岩崎　蒼史</t>
  </si>
  <si>
    <t>ｲﾜｻｷ ｿｳｼ</t>
  </si>
  <si>
    <t>岡田　昇明</t>
  </si>
  <si>
    <t>ｵｶﾀﾞ ｺｳﾒｲ</t>
  </si>
  <si>
    <t>野口　蓮斗</t>
  </si>
  <si>
    <t>ﾉｸﾞﾁ ﾚﾝﾄ</t>
  </si>
  <si>
    <t>長坂　周一</t>
  </si>
  <si>
    <t>ﾅｶﾞｻｶ ｼｭｳｲﾁ</t>
  </si>
  <si>
    <t>萩井　卯一</t>
  </si>
  <si>
    <t>ﾊｷﾞｲ ｳｲﾁ</t>
  </si>
  <si>
    <t>本田　康陽</t>
  </si>
  <si>
    <t>ﾎﾝﾀﾞ ｺｳﾖｳ</t>
  </si>
  <si>
    <t>上川　達郎</t>
  </si>
  <si>
    <t>ｶﾐｶﾜ ﾀﾂﾛｳ</t>
  </si>
  <si>
    <t>松浦　気吹</t>
  </si>
  <si>
    <t>ﾏﾂｳﾗ ｲﾌﾞｷ</t>
  </si>
  <si>
    <t>高垣　宗大</t>
  </si>
  <si>
    <t>ﾀｶｶﾞｷ ｿｳﾀ</t>
  </si>
  <si>
    <t>米澤　樹</t>
    <rPh sb="0" eb="2">
      <t>ヨネザワ</t>
    </rPh>
    <rPh sb="3" eb="4">
      <t>キ</t>
    </rPh>
    <phoneticPr fontId="5"/>
  </si>
  <si>
    <t>ﾖﾈｻﾞﾜ ｲﾂｷ</t>
  </si>
  <si>
    <t>矢野　実直</t>
  </si>
  <si>
    <t>ﾔﾉ ﾐﾁﾅｵ</t>
  </si>
  <si>
    <t>石村　宙</t>
  </si>
  <si>
    <t>ｲｼﾑﾗ ｿﾗ</t>
  </si>
  <si>
    <t>宮本　琥生</t>
  </si>
  <si>
    <t>ﾐﾔﾓﾄ ｺｵ</t>
  </si>
  <si>
    <t>川下　将慶</t>
  </si>
  <si>
    <t>ｶﾜｼﾀ ﾕｷﾉﾘ</t>
  </si>
  <si>
    <t>田林　大翔</t>
  </si>
  <si>
    <t>ﾀﾊﾞﾔｼ ﾋﾛﾄ</t>
  </si>
  <si>
    <t>木村　航人</t>
  </si>
  <si>
    <t>ｷﾑﾗ ｶｽﾞﾋﾄ</t>
  </si>
  <si>
    <t>森野　大輝</t>
  </si>
  <si>
    <t>ﾓﾘﾉ ﾀﾞｲｷ</t>
  </si>
  <si>
    <t>谷口　智哉</t>
  </si>
  <si>
    <t>ﾀﾆｸﾞﾁ ﾄﾓﾔ</t>
  </si>
  <si>
    <t>天野　皓太</t>
  </si>
  <si>
    <t>ｱﾏﾉ ｺｳﾀ</t>
  </si>
  <si>
    <t>米澤　佑真</t>
  </si>
  <si>
    <t>ﾖﾈｻﾞﾜ ﾕｳﾏ</t>
  </si>
  <si>
    <t>大川　徠玖</t>
  </si>
  <si>
    <t>ｵｵｶﾜ ﾗｲｸ</t>
  </si>
  <si>
    <t>木曽尾　光星</t>
  </si>
  <si>
    <t>ｷｿｵ ｺｳｾｲ</t>
  </si>
  <si>
    <t>坂根　慧斗</t>
  </si>
  <si>
    <t>ｻｶﾈ ｹｲﾄ</t>
  </si>
  <si>
    <t>田中　誠志郎</t>
  </si>
  <si>
    <t>ﾀﾅｶ ｾｲｼﾛｳ</t>
  </si>
  <si>
    <t>小椋　ジョナス伸</t>
  </si>
  <si>
    <t>ｵｸﾞﾗ ｼﾞｮﾅｽｼﾝ</t>
  </si>
  <si>
    <t>米田　有佑</t>
  </si>
  <si>
    <t>ﾖﾈﾀﾞ ﾕｳｽｹ</t>
  </si>
  <si>
    <t>國島　佑介</t>
  </si>
  <si>
    <t>ｸﾆｼﾏ ﾕｳｽｹ</t>
  </si>
  <si>
    <t>浅野　太郎</t>
  </si>
  <si>
    <t>ｱｻﾉ ﾀﾛｳ</t>
  </si>
  <si>
    <t>尾下　彩人</t>
  </si>
  <si>
    <t>ｵﾉｼﾀ ﾋﾛﾄ</t>
  </si>
  <si>
    <t>栗原　悠斗</t>
  </si>
  <si>
    <t>ｸﾘﾊﾗ ﾕｳﾄ</t>
  </si>
  <si>
    <t>中尾　亘汰</t>
  </si>
  <si>
    <t>ﾅｶｵ ｺｳﾀ</t>
  </si>
  <si>
    <t>津田　伊織</t>
  </si>
  <si>
    <t>ﾂﾀﾞ ｲｵﾘ</t>
  </si>
  <si>
    <t>佐藤　響</t>
  </si>
  <si>
    <t>ｻﾄｳ ﾋﾋﾞｷ</t>
  </si>
  <si>
    <t>青山　海樂</t>
  </si>
  <si>
    <t>ｱｵﾔﾏ ｳﾀ</t>
  </si>
  <si>
    <t>増田　悠吾</t>
  </si>
  <si>
    <t>ﾏｽﾀﾞ ﾕｳｺﾞ</t>
  </si>
  <si>
    <t>北田　悠眞</t>
  </si>
  <si>
    <t>ｷﾀﾀﾞ ﾕｳﾏ</t>
  </si>
  <si>
    <t>国本　フレデリック</t>
  </si>
  <si>
    <t>ｸﾆﾓﾄ ﾌﾚﾃﾞﾘｯｸ</t>
  </si>
  <si>
    <t>大枝　莞士</t>
  </si>
  <si>
    <t>ｵｵｴﾀﾞ ｶﾝｼﾞ</t>
  </si>
  <si>
    <t>西山　悠</t>
  </si>
  <si>
    <t>ﾆｼﾔﾏ ﾕｳ</t>
  </si>
  <si>
    <t>石倉　瑠希翔</t>
  </si>
  <si>
    <t>ｲｼｸﾗ ﾙｷﾄ</t>
  </si>
  <si>
    <t>場谷　竜之介</t>
  </si>
  <si>
    <t>ﾊﾞﾀﾆ ﾘｭｳﾉｽｹ</t>
  </si>
  <si>
    <t>塚元　翔生</t>
  </si>
  <si>
    <t>ﾂｶﾓﾄ ｶｲ</t>
  </si>
  <si>
    <t>越智　光輝</t>
  </si>
  <si>
    <t>ｵﾁ ｺｳｷ</t>
  </si>
  <si>
    <t>三田　倭都</t>
  </si>
  <si>
    <t>ﾐﾀ ﾔﾏﾄ</t>
  </si>
  <si>
    <t>大森　登真</t>
  </si>
  <si>
    <t>ｵｵﾓﾘ ﾄｳﾏ</t>
  </si>
  <si>
    <t>青山　承立</t>
  </si>
  <si>
    <t>ｱｵﾔﾏ ｼﾞｮｳﾘｭｳ</t>
  </si>
  <si>
    <t>村田　尋哉</t>
  </si>
  <si>
    <t>ﾑﾗﾀ ﾋﾛﾔ</t>
  </si>
  <si>
    <t>井奥 　夢翔</t>
  </si>
  <si>
    <t>ｲｵｸ ﾕﾒﾄ</t>
  </si>
  <si>
    <t>山村　祐翔</t>
  </si>
  <si>
    <t>ﾔﾏﾑﾗ ﾕｳﾄ</t>
  </si>
  <si>
    <t>房安　悠一郎</t>
  </si>
  <si>
    <t>ﾌｻﾔｽ ﾕｳｲﾁﾛｳ</t>
  </si>
  <si>
    <t>水本　琉偉</t>
  </si>
  <si>
    <t>ﾐｽﾞﾓﾄ ﾙｲ</t>
  </si>
  <si>
    <t>長谷川　慶太</t>
  </si>
  <si>
    <t>ﾊｾｶﾞﾜ ｹｲﾀ</t>
  </si>
  <si>
    <t>黒坂　康平</t>
  </si>
  <si>
    <t>ｸﾛｻｶ ｺｳﾍｲ</t>
  </si>
  <si>
    <t>松川　祐周</t>
  </si>
  <si>
    <t>ﾏﾂｶﾜ ﾋﾛﾁｶ</t>
  </si>
  <si>
    <t>岡本　蓮音</t>
  </si>
  <si>
    <t>ｵｶﾓﾄ ﾚﾝﾄ</t>
  </si>
  <si>
    <t>木村　聡真</t>
  </si>
  <si>
    <t>ｷﾑﾗ ｿｳﾏ</t>
  </si>
  <si>
    <t>柴田　虎次郎</t>
  </si>
  <si>
    <t>ｼﾊﾞﾀ ｺｼﾞﾛｳ</t>
  </si>
  <si>
    <t>宮山　諒士</t>
  </si>
  <si>
    <t>ﾐﾔﾔﾏ ｱｷﾄ</t>
  </si>
  <si>
    <t>山田　高生</t>
  </si>
  <si>
    <t>ﾔﾏﾀﾞ ｺｳｾｲ</t>
  </si>
  <si>
    <t>山内　雄磨</t>
  </si>
  <si>
    <t>ﾔﾏｳﾁ ﾕｳﾏ</t>
  </si>
  <si>
    <t>林　昇矢</t>
  </si>
  <si>
    <t>ﾊﾔｼ ｼｮｳﾔ</t>
  </si>
  <si>
    <t>安田　拓生</t>
  </si>
  <si>
    <t>ﾔｽﾀﾞ ﾀｸﾐ</t>
  </si>
  <si>
    <t>今下　結士</t>
  </si>
  <si>
    <t>ｲﾏｼﾀ ﾕｲﾄ</t>
  </si>
  <si>
    <t>西川　翔悟</t>
  </si>
  <si>
    <t>ﾆｼｶﾜ ｼｮｳｺﾞ</t>
  </si>
  <si>
    <t>岡本　凰佑</t>
  </si>
  <si>
    <t>ｵｶﾓﾄ ｵｳｽｹ</t>
  </si>
  <si>
    <t>山﨑　匠真</t>
  </si>
  <si>
    <t>ﾔﾏｻｷ ﾀｸﾏ</t>
  </si>
  <si>
    <t>山部　宗一郎</t>
  </si>
  <si>
    <t>ﾔﾏﾍﾞ ｿｳｲﾁﾛｳ</t>
  </si>
  <si>
    <t>田中　寛樹</t>
  </si>
  <si>
    <t>ﾀﾅｶ ﾋﾛｷ</t>
  </si>
  <si>
    <t>原口　航太朗</t>
  </si>
  <si>
    <t>ﾊﾗｸﾞﾁ ｺｳﾀﾛｳ</t>
  </si>
  <si>
    <t>柴峠　伸樹</t>
  </si>
  <si>
    <t>ｼﾊﾞﾄｳｹﾞ ﾉﾌﾞｷ</t>
  </si>
  <si>
    <t>篠塚　丈</t>
  </si>
  <si>
    <t>ｼﾉﾂﾞｶ ｼﾞｮｳ</t>
  </si>
  <si>
    <t>山脇　秀斗</t>
  </si>
  <si>
    <t>ﾔﾏﾜｷ ﾋﾃﾞﾄ</t>
  </si>
  <si>
    <t>木南　柾一朗</t>
  </si>
  <si>
    <t>ｷﾐﾅﾐ ｾｲｲﾁﾛｳ</t>
  </si>
  <si>
    <t>浦邊　斗希</t>
  </si>
  <si>
    <t>ｳﾗﾍﾞ ﾄｷ</t>
  </si>
  <si>
    <t>寺西　瑛生</t>
  </si>
  <si>
    <t>ﾃﾗﾆｼ ｴｲｾｲ</t>
  </si>
  <si>
    <t>曽根　広夢</t>
  </si>
  <si>
    <t>ｿﾈ ﾋﾛﾑ</t>
  </si>
  <si>
    <t>伊藤　滉人</t>
  </si>
  <si>
    <t>ｲﾄｳ ﾋﾛﾄ</t>
  </si>
  <si>
    <t>木村　仁</t>
  </si>
  <si>
    <t>ｷﾑﾗ ｼﾞﾝ</t>
  </si>
  <si>
    <t>吉岡　瞭</t>
  </si>
  <si>
    <t>ﾖｼｵｶ ﾘｮｳ</t>
  </si>
  <si>
    <t>山﨑　慧</t>
  </si>
  <si>
    <t>ﾔﾏｻｷ ｻﾄｲ</t>
  </si>
  <si>
    <t>加藤　希理</t>
  </si>
  <si>
    <t>ｶﾄｳ ｷﾘ</t>
  </si>
  <si>
    <t>大住　槙月</t>
  </si>
  <si>
    <t>ｵｵｽﾐ ﾏﾂｷ</t>
  </si>
  <si>
    <t>大津　玲志</t>
  </si>
  <si>
    <t>ｵｵﾂ ﾚｲｼﾞ</t>
  </si>
  <si>
    <t>山口　凛太郎</t>
  </si>
  <si>
    <t>ﾔﾏｸﾞﾁ ﾘﾝﾀﾛｳ</t>
  </si>
  <si>
    <t>武市　優哉</t>
  </si>
  <si>
    <t>ﾀｹｲﾁ ﾕｳﾔ</t>
  </si>
  <si>
    <t>鴛原　基</t>
  </si>
  <si>
    <t>ｵｼﾊﾗ ﾊｼﾞﾒ</t>
  </si>
  <si>
    <t>島袋　航拓</t>
  </si>
  <si>
    <t>ｼﾏﾌﾞｸﾛ ｺｳﾀ</t>
  </si>
  <si>
    <t>道根　大地</t>
  </si>
  <si>
    <t>ﾐﾁﾈ ﾀﾞｲﾁ</t>
  </si>
  <si>
    <t>森　郁斗</t>
  </si>
  <si>
    <t>ﾓﾘ ｲｸﾄ</t>
  </si>
  <si>
    <t>河野　陽向</t>
  </si>
  <si>
    <t>ｶﾜﾉ ﾋﾅﾀ</t>
  </si>
  <si>
    <t>勝田　陸斗</t>
  </si>
  <si>
    <t>ｶﾂﾀ ﾘｸﾄ</t>
  </si>
  <si>
    <t>仲元　敦哉</t>
  </si>
  <si>
    <t>ﾅｶﾓﾄ ｱﾂﾔ</t>
  </si>
  <si>
    <t>吉本　龍誠</t>
  </si>
  <si>
    <t>ﾖｼﾓﾄ ﾘｭｳｾｲ</t>
  </si>
  <si>
    <t>砂川　侑音</t>
  </si>
  <si>
    <t>ｽﾅｶﾜ ﾕｳﾄ</t>
  </si>
  <si>
    <t>安積　空</t>
  </si>
  <si>
    <t>ｱﾂﾞﾐ ｿﾗ</t>
  </si>
  <si>
    <t>金高　悠冴</t>
  </si>
  <si>
    <t>ｷﾝﾀｶ ﾕｳｻﾞ</t>
  </si>
  <si>
    <t>栗野　元汰</t>
  </si>
  <si>
    <t>ｸﾘﾉ ｹﾞﾝﾀ</t>
  </si>
  <si>
    <t>多賀原　慎</t>
  </si>
  <si>
    <t>ﾀｶﾞﾊﾗ ｼﾝ</t>
  </si>
  <si>
    <t>土井　貫永</t>
  </si>
  <si>
    <t>ﾄﾞｲ ｶﾝｴｲ</t>
  </si>
  <si>
    <t>福岡　直汰</t>
  </si>
  <si>
    <t>ﾌｸｵｶ ﾅｵﾀ</t>
  </si>
  <si>
    <t>北井　優桜</t>
  </si>
  <si>
    <t>ｷﾀｲ ﾕｳｻｸ</t>
  </si>
  <si>
    <t>小笠原　陸杜</t>
  </si>
  <si>
    <t>ｵｶﾞｻﾜﾗ ﾘｸﾄ</t>
  </si>
  <si>
    <t>板阪　優斗</t>
  </si>
  <si>
    <t>ｲﾀｻｶ ﾕｳﾄ</t>
  </si>
  <si>
    <t>中尾　維吹</t>
  </si>
  <si>
    <t>ﾅｶｵ ｲﾌﾞｷ</t>
  </si>
  <si>
    <t>吉田　陽心</t>
  </si>
  <si>
    <t>ﾖｼﾀﾞ ﾊﾙﾄ</t>
  </si>
  <si>
    <t>藤原　悠世</t>
  </si>
  <si>
    <t>ﾌｼﾞﾜﾗ ﾕｳｾ</t>
  </si>
  <si>
    <t>藤井　健心</t>
  </si>
  <si>
    <t>ﾌｼﾞｲ ｹﾝｼﾝ</t>
  </si>
  <si>
    <t>松原　奏真</t>
  </si>
  <si>
    <t>ﾏﾂﾊﾞﾗ ｿｳﾏ</t>
  </si>
  <si>
    <t>小林　巧弥</t>
  </si>
  <si>
    <t>ｺﾊﾞﾔｼ ﾀｸﾔ</t>
  </si>
  <si>
    <t>辻田　晴聖</t>
  </si>
  <si>
    <t>ﾂｼﾞﾀ ﾊﾙﾔ</t>
  </si>
  <si>
    <t>山口　翔真</t>
  </si>
  <si>
    <t>ﾔﾏｸﾞﾁ ｼｮｳﾏ</t>
  </si>
  <si>
    <t>長田　泰雅</t>
  </si>
  <si>
    <t>ｵｻﾀﾞ ﾀｲｶﾞ</t>
  </si>
  <si>
    <t>泉納　力一</t>
  </si>
  <si>
    <t>ｲｽﾞﾉｳ ﾘｲﾁ</t>
  </si>
  <si>
    <t>中井　智喜</t>
  </si>
  <si>
    <t>ﾅｶｲ ﾄﾓｷ</t>
  </si>
  <si>
    <t>亀井　瑛太</t>
  </si>
  <si>
    <t>ｶﾒｲ ｴｲﾀ</t>
  </si>
  <si>
    <t>岩崎　陽光</t>
  </si>
  <si>
    <t>ｲﾜｻｷ ﾋｶﾙ</t>
  </si>
  <si>
    <t>武田　幸和</t>
  </si>
  <si>
    <t>ﾀｹﾀﾞ ﾕｷｶｽﾞ</t>
  </si>
  <si>
    <t>伊藤　慶輔</t>
  </si>
  <si>
    <t>ｲﾄｳ ｹｲｽｹ</t>
  </si>
  <si>
    <t>小林　優介</t>
  </si>
  <si>
    <t>ｺﾊﾞﾔｼ ﾕｳｽｹ</t>
  </si>
  <si>
    <t>丸山　洸星</t>
  </si>
  <si>
    <t>ﾏﾙﾔﾏ ｺｳｾｲ</t>
  </si>
  <si>
    <t>山原　颯太</t>
  </si>
  <si>
    <t>ﾔﾏﾊﾗ ｿｳﾀ</t>
  </si>
  <si>
    <t>小松　玲央</t>
  </si>
  <si>
    <t>ｺﾏﾂ ﾚｵ</t>
  </si>
  <si>
    <t>��井　建太朗</t>
  </si>
  <si>
    <t>ﾀｶｲ ｹﾝﾀﾛｳ</t>
  </si>
  <si>
    <t>廣野　佑飛</t>
  </si>
  <si>
    <t>ﾋﾛﾉ ﾕｳﾋ</t>
  </si>
  <si>
    <t>廣畑　来夢</t>
  </si>
  <si>
    <t>ﾋﾛﾊﾀ ﾗｲﾑ</t>
  </si>
  <si>
    <t>森　悠貴</t>
  </si>
  <si>
    <t>ﾓﾘ ﾕｳｷ</t>
  </si>
  <si>
    <t>蟹江　陽仁</t>
  </si>
  <si>
    <t>ｶﾆｴ ﾊﾙﾋﾄ</t>
  </si>
  <si>
    <t>間宮　佑斗</t>
  </si>
  <si>
    <t>ﾏﾐﾔ ﾕｳﾄ</t>
  </si>
  <si>
    <t>橋本　悠希</t>
  </si>
  <si>
    <t>ﾊｼﾓﾄ ﾕｳｷ</t>
  </si>
  <si>
    <t>藤田　康祐</t>
  </si>
  <si>
    <t>ﾌｼﾞﾀ ｺｳｽｹ</t>
  </si>
  <si>
    <t>倉林　大和</t>
  </si>
  <si>
    <t>ｸﾗﾊﾞﾔｼ ﾔﾏﾄ</t>
  </si>
  <si>
    <t>長門　稜汰</t>
  </si>
  <si>
    <t>ﾅｶﾞﾄ ﾘｮｳﾀ</t>
  </si>
  <si>
    <t>竹内　悠登</t>
  </si>
  <si>
    <t>ﾀｹｳﾁ ﾕｳﾄ</t>
  </si>
  <si>
    <t>嶋田　涼佑</t>
  </si>
  <si>
    <t>ｼﾏﾀﾞ ﾘｮｳｽｹ</t>
  </si>
  <si>
    <t>谷澤　海翔</t>
  </si>
  <si>
    <t>ﾀﾆｻﾞﾜ ｶｲﾄ</t>
  </si>
  <si>
    <t>黒澤　凛音</t>
  </si>
  <si>
    <t>ｸﾛｻﾜ ﾘﾝﾄ</t>
  </si>
  <si>
    <t>横井　一輝</t>
  </si>
  <si>
    <t>ﾖｺｲ ｶｽﾞｷ</t>
  </si>
  <si>
    <t>西村　陽向</t>
  </si>
  <si>
    <t>ﾆｼﾑﾗ ﾋﾅﾀ</t>
  </si>
  <si>
    <t>三好　倖生</t>
  </si>
  <si>
    <t>ﾐﾖｼ ｺｳｾｲ</t>
  </si>
  <si>
    <t>村井　心</t>
  </si>
  <si>
    <t>ﾑﾗｲ ｺｺﾛ</t>
  </si>
  <si>
    <t>門脇　大悟</t>
  </si>
  <si>
    <t>ｶﾄﾞﾜｷ ﾀﾞｲｺﾞ</t>
  </si>
  <si>
    <t>上　将也</t>
  </si>
  <si>
    <t>ｳｴ ﾏｻﾔ</t>
  </si>
  <si>
    <t>芹田　祐輔</t>
  </si>
  <si>
    <t>ｾﾘﾀ ﾕｳｽｹ</t>
  </si>
  <si>
    <t>高木　丈太郎</t>
  </si>
  <si>
    <t>ﾀｶｷﾞ ｼﾞｮｳﾀﾛｳ</t>
  </si>
  <si>
    <t>羽生　孝幸</t>
  </si>
  <si>
    <t>ﾊﾆｭｳ ﾀｶﾕｷ</t>
  </si>
  <si>
    <t>中田　琉斗</t>
    <rPh sb="4" eb="5">
      <t>ト</t>
    </rPh>
    <phoneticPr fontId="5"/>
  </si>
  <si>
    <t>ﾅｶﾀ ﾘｭｳﾄ</t>
  </si>
  <si>
    <t>井口　蓮</t>
  </si>
  <si>
    <t>ｲﾉｸﾁ ﾚﾝ</t>
  </si>
  <si>
    <t>松島　陸翔</t>
  </si>
  <si>
    <t>ﾏﾂｼﾏ ﾘｸﾄ</t>
  </si>
  <si>
    <t>小山　和奏</t>
  </si>
  <si>
    <t>ｺﾔﾏ ｶﾅﾃﾞ</t>
  </si>
  <si>
    <t>廣海　敦也</t>
  </si>
  <si>
    <t>ﾋﾛﾐ ｱﾂﾔ</t>
  </si>
  <si>
    <t>成田　康太郎</t>
  </si>
  <si>
    <t>ﾅﾘﾀ ｺｳﾀﾛｳ</t>
  </si>
  <si>
    <t>勝浦　典之</t>
  </si>
  <si>
    <t>ｶﾂｳﾗ ﾉﾘﾕｷ</t>
  </si>
  <si>
    <t>清水　真玲</t>
  </si>
  <si>
    <t>ｼﾐｽﾞ ﾏｻﾄ</t>
  </si>
  <si>
    <t>安藤　聡汰</t>
  </si>
  <si>
    <t>ｱﾝﾄﾞｳ ｿｳﾀ</t>
  </si>
  <si>
    <t>磯上　琉稀</t>
  </si>
  <si>
    <t>ｲｿｶﾞﾐ ﾘｭｳｷ</t>
  </si>
  <si>
    <t>村田　遥楽</t>
  </si>
  <si>
    <t>ﾑﾗﾀ ﾕﾗ</t>
  </si>
  <si>
    <t>槇　航太郎</t>
  </si>
  <si>
    <t>ﾏｷ ｺｳﾀﾛｳ</t>
  </si>
  <si>
    <t>辻 　叶人</t>
  </si>
  <si>
    <t>ﾂｼﾞ ｶﾅﾄ</t>
  </si>
  <si>
    <t>小野　悠</t>
  </si>
  <si>
    <t>ｵﾉ ﾕｳ</t>
  </si>
  <si>
    <t>柏木　隆人</t>
  </si>
  <si>
    <t>ｶｼﾜｷﾞ ﾀｶﾄ</t>
  </si>
  <si>
    <t>土原　諒介</t>
  </si>
  <si>
    <t>ﾂﾁﾊﾗ ﾘｮｳｽｹ</t>
  </si>
  <si>
    <t>小原 　蒼央</t>
  </si>
  <si>
    <t>ｵﾊﾗ ｱｵ</t>
  </si>
  <si>
    <t>鈴木　啓太</t>
  </si>
  <si>
    <t>ｽｽﾞｷ ｹｲﾀ</t>
  </si>
  <si>
    <t>杉本　陸</t>
  </si>
  <si>
    <t>ｽｷﾞﾓﾄ ﾘｸ</t>
  </si>
  <si>
    <t>柳瀬　宏志郎</t>
  </si>
  <si>
    <t>ﾔﾏｷﾞｾ ｺｳｼﾛｳ</t>
  </si>
  <si>
    <t>早川　広遙</t>
  </si>
  <si>
    <t>ﾊﾔｶﾜ ｺｳﾖｳ</t>
  </si>
  <si>
    <t>若松　颯</t>
  </si>
  <si>
    <t>ﾜｶﾏﾂ ｿｳ</t>
  </si>
  <si>
    <t>芦田　大志</t>
  </si>
  <si>
    <t>ｱｼﾀﾞ ﾀｲｼ</t>
  </si>
  <si>
    <t>木下　友翔</t>
  </si>
  <si>
    <t>ｷﾉｼﾀ ﾕｳﾄ</t>
  </si>
  <si>
    <t>佐々木　勇人</t>
  </si>
  <si>
    <t>ｻｻｷ ﾊﾔﾄ</t>
  </si>
  <si>
    <t>百濃　隼平</t>
  </si>
  <si>
    <t>ﾓﾓﾉ ｼﾞｭﾝﾍﾟｲ</t>
  </si>
  <si>
    <t>中原　康太</t>
  </si>
  <si>
    <t>ﾅｶﾊﾗ ｺｳﾀ</t>
  </si>
  <si>
    <t>吉川　諒音</t>
  </si>
  <si>
    <t>ﾖｼｶﾜ ｱｷﾄ</t>
  </si>
  <si>
    <t>山中　一凜</t>
  </si>
  <si>
    <t>ﾔﾏﾅｶ ｲﾁﾘﾝ</t>
  </si>
  <si>
    <t>大田　律</t>
  </si>
  <si>
    <t>ｵｵﾀ ﾘﾂ</t>
  </si>
  <si>
    <t>小山 　大地</t>
  </si>
  <si>
    <t>ｺﾔﾏ ﾀﾞｲﾁ</t>
  </si>
  <si>
    <t>中原　諒哉</t>
  </si>
  <si>
    <t>ﾅｶﾊﾗ ﾘｮｳﾔ</t>
  </si>
  <si>
    <t>三輪　漣</t>
  </si>
  <si>
    <t>ﾐﾜ ﾚﾝ</t>
  </si>
  <si>
    <t>寺本　陽翔</t>
  </si>
  <si>
    <t>ﾃﾗﾓﾄ ﾊﾙﾄ</t>
  </si>
  <si>
    <t>堀田　悠介</t>
  </si>
  <si>
    <t>ﾎｯﾀ ﾕｳｽｹ</t>
  </si>
  <si>
    <t>後藤　耀</t>
  </si>
  <si>
    <t>ｺﾞﾄｳ ﾖｳ</t>
  </si>
  <si>
    <t>中本　拓斗</t>
  </si>
  <si>
    <t>ﾅｶﾓﾄ ﾀｸﾄ</t>
  </si>
  <si>
    <t>射延　直澄</t>
  </si>
  <si>
    <t>ｲﾉﾍﾞ ﾅｵﾄ</t>
  </si>
  <si>
    <t>橋本　一輝</t>
  </si>
  <si>
    <t>ﾊｼﾓﾄ ｲﾂｷ</t>
  </si>
  <si>
    <t>岩川　拓翔</t>
  </si>
  <si>
    <t>ｲﾜｶﾜ ﾀｸﾄ</t>
  </si>
  <si>
    <t>小倉　凜隼</t>
    <rPh sb="3" eb="4">
      <t>リン</t>
    </rPh>
    <phoneticPr fontId="5"/>
  </si>
  <si>
    <t>ｵｸﾞﾗ ﾘﾝﾄ</t>
  </si>
  <si>
    <t>山田　胡太朗</t>
  </si>
  <si>
    <t>ﾔﾏﾀﾞ ｺﾀﾛｳ</t>
  </si>
  <si>
    <t>石原　侑太郎</t>
  </si>
  <si>
    <t>ｲｼﾊﾗ ﾕｳﾀﾛｳ</t>
  </si>
  <si>
    <t>中村　京志郎</t>
  </si>
  <si>
    <t>ﾅｶﾑﾗ ｷｮｳｼﾛｳ</t>
  </si>
  <si>
    <t>白石　心</t>
  </si>
  <si>
    <t>ｼﾗｲｼ ｼﾝ</t>
  </si>
  <si>
    <t>森島　晃英</t>
  </si>
  <si>
    <t>ﾓﾘｼﾏ ｺｳｴｲ</t>
  </si>
  <si>
    <t>岡崎　桜人</t>
  </si>
  <si>
    <t>ｵｶｻﾞｷ ﾊﾙﾄ</t>
  </si>
  <si>
    <t>川上　昌汰</t>
  </si>
  <si>
    <t>ｶﾜｶﾐ ｼｮｳﾀ</t>
  </si>
  <si>
    <t>奥村　琉仁</t>
  </si>
  <si>
    <t>ｵｸﾑﾗ ﾘｭｳﾄ</t>
  </si>
  <si>
    <t>堀内　晏士</t>
  </si>
  <si>
    <t>ﾎﾘｳﾁ ｱﾝｼﾞ</t>
  </si>
  <si>
    <t>大阪商業大学</t>
    <rPh sb="0" eb="4">
      <t>オオサカショウギョウ</t>
    </rPh>
    <rPh sb="4" eb="6">
      <t>ダイガク</t>
    </rPh>
    <phoneticPr fontId="5"/>
  </si>
  <si>
    <t>見原　武琉</t>
  </si>
  <si>
    <t>ﾐﾊﾗ ﾀｹﾙ</t>
  </si>
  <si>
    <t>田中　悠陽</t>
  </si>
  <si>
    <t>中本　勇輝</t>
  </si>
  <si>
    <t>ﾅｶﾓﾄ ﾕｳｷ</t>
  </si>
  <si>
    <t>西澤　茂輝</t>
  </si>
  <si>
    <t>ﾆｼｻﾞﾜ ｼｹﾞｷ</t>
  </si>
  <si>
    <t>西野　琥珀</t>
  </si>
  <si>
    <t>ﾆｼﾉ ｺﾊｸ</t>
  </si>
  <si>
    <t>原嶋　斗真</t>
  </si>
  <si>
    <t>ﾊﾗｼﾏ ﾄｳﾏ</t>
  </si>
  <si>
    <t>河北　知哉</t>
  </si>
  <si>
    <t>ｶﾜｷﾀ ﾄﾓﾔ</t>
  </si>
  <si>
    <t>岡野　瑚道</t>
  </si>
  <si>
    <t>ｵｶﾉ ｺﾄﾞｳ</t>
  </si>
  <si>
    <t>松尾　晃成</t>
  </si>
  <si>
    <t>ﾏﾂｵ ｺｳｾｲ</t>
  </si>
  <si>
    <t>奥田　将生</t>
  </si>
  <si>
    <t>ｵｸﾀﾞ ｼﾞｮｳ</t>
  </si>
  <si>
    <t>高崎　航希</t>
  </si>
  <si>
    <t>ﾀｶｻｷ ｺｳｷ</t>
  </si>
  <si>
    <t>倉本　直弥</t>
  </si>
  <si>
    <t>ｸﾗﾓﾄ ﾅｵﾔ</t>
  </si>
  <si>
    <t>田口　隼也</t>
  </si>
  <si>
    <t>ﾀｸﾞﾁ ｼｭﾝﾔ</t>
  </si>
  <si>
    <t>中村　心宝</t>
  </si>
  <si>
    <t>ﾅｶﾑﾗ ｼﾎｳ</t>
  </si>
  <si>
    <t>吉田　湧真</t>
  </si>
  <si>
    <t>戸津　春舞</t>
  </si>
  <si>
    <t>ﾄﾂ ﾊﾙﾏ</t>
  </si>
  <si>
    <t>藤原　悠宇</t>
  </si>
  <si>
    <t>ﾌｼﾞﾜﾗ ﾕｳ</t>
  </si>
  <si>
    <t>延原　羽海</t>
  </si>
  <si>
    <t>ﾉﾌﾞﾊﾗ ｳﾐ</t>
  </si>
  <si>
    <t>宗田　澄海</t>
  </si>
  <si>
    <t>ｿｳﾀﾞ ｽｶｲ</t>
  </si>
  <si>
    <t>田中　謙信</t>
  </si>
  <si>
    <t>ﾀﾅｶ ｹﾝｼﾝ</t>
  </si>
  <si>
    <t>田中　玲央</t>
  </si>
  <si>
    <t>ﾀﾅｶ ﾚｵ</t>
  </si>
  <si>
    <t>黒田　陸斗</t>
  </si>
  <si>
    <t>ｸﾛﾀﾞ ﾘｸﾄ</t>
  </si>
  <si>
    <t>小西　修司</t>
  </si>
  <si>
    <t>ｺﾆｼ ｼｭｳｼﾞ</t>
  </si>
  <si>
    <t>岡谷　佑星</t>
  </si>
  <si>
    <t>ｵｶﾀﾆ ﾕｳｾｲ</t>
  </si>
  <si>
    <t>廣瀨　耀天</t>
  </si>
  <si>
    <t>ﾋﾛｾ ｱｷﾀｶ</t>
  </si>
  <si>
    <t>樋山　輝利也</t>
  </si>
  <si>
    <t>ﾋﾔﾏ ｷﾘﾔ</t>
  </si>
  <si>
    <t>西岡　大地</t>
  </si>
  <si>
    <t>ﾆｼｵｶ ﾀﾞｲﾁ</t>
  </si>
  <si>
    <t>奥田　颯太</t>
  </si>
  <si>
    <t>ｵｸﾀﾞ ｿｳﾀ</t>
  </si>
  <si>
    <t>源　遥弥</t>
  </si>
  <si>
    <t>ｹﾞﾝ ﾊﾙﾔ</t>
  </si>
  <si>
    <t>小林　蓮大</t>
  </si>
  <si>
    <t>ｺﾊﾞﾔｼ ﾚﾝﾀ</t>
  </si>
  <si>
    <t>玉置　智大</t>
  </si>
  <si>
    <t>ﾀﾏｷ ﾄﾓﾋﾛ</t>
  </si>
  <si>
    <t>坂本　慧</t>
  </si>
  <si>
    <t>ｻｶﾓﾄ ｹｲ</t>
  </si>
  <si>
    <t>山口　開士</t>
  </si>
  <si>
    <t>ﾔﾏｸﾞﾁ ｶｲﾄ</t>
  </si>
  <si>
    <t>福島　光成</t>
  </si>
  <si>
    <t>ﾌｸｼﾏ ｺｳｾｲ</t>
  </si>
  <si>
    <t>オリビエ　真之亜</t>
  </si>
  <si>
    <t>ｵﾘﾋﾞｴ ﾏﾉｱ</t>
  </si>
  <si>
    <t>春名　修人</t>
  </si>
  <si>
    <t>ﾊﾙﾅ ｼｭｳﾄ</t>
  </si>
  <si>
    <t>田下　大翔</t>
  </si>
  <si>
    <t>ﾀｼﾞﾀ ﾊﾙﾄ</t>
  </si>
  <si>
    <t>伊賀上　拓己</t>
  </si>
  <si>
    <t>ｲｶﾞｳｴ ﾀｸﾐ</t>
  </si>
  <si>
    <t>貞平　春陽</t>
  </si>
  <si>
    <t>ｻﾀﾞﾋﾗ ﾊﾙﾋ</t>
  </si>
  <si>
    <t>三宅　嶺翔</t>
  </si>
  <si>
    <t>ﾐﾔｹ ﾚｲﾄ</t>
  </si>
  <si>
    <t>山本　正太</t>
  </si>
  <si>
    <t>ﾔﾏﾓﾄ ｼｮｳﾀ</t>
  </si>
  <si>
    <t>中村　亮介</t>
  </si>
  <si>
    <t>ﾅｶﾑﾗ ﾘｮｳｽｹ</t>
  </si>
  <si>
    <t>溝口　遼太</t>
  </si>
  <si>
    <t>ﾐｿﾞｸﾞﾁ ﾘｮｳﾀ</t>
  </si>
  <si>
    <t>西田　琉聖</t>
  </si>
  <si>
    <t>ﾆｼﾀﾞ ﾘｭｳｾｲ</t>
  </si>
  <si>
    <t>樋口　勝麻</t>
  </si>
  <si>
    <t>ﾋｸﾞﾁ ｼｮｳﾏ</t>
  </si>
  <si>
    <t>木村　陽希</t>
  </si>
  <si>
    <t>ｷﾑﾗ ﾊﾙｷ</t>
  </si>
  <si>
    <t>土田　悠斗</t>
  </si>
  <si>
    <t>ﾄﾀﾞ ﾕｳﾄ</t>
  </si>
  <si>
    <t>前川　璃空</t>
  </si>
  <si>
    <t>ﾏｴｶﾜ ﾘｸ</t>
  </si>
  <si>
    <t>爲安　瑞樹</t>
  </si>
  <si>
    <t>ﾀﾒﾔｽ ﾐｽﾞｷ</t>
  </si>
  <si>
    <t>柳川　瑛太</t>
  </si>
  <si>
    <t>ﾔﾅｶﾞﾜ ｴｲﾀ</t>
  </si>
  <si>
    <t>蘆田　健心</t>
  </si>
  <si>
    <t>ｱｼﾀﾞ ｹﾝｼﾝ</t>
  </si>
  <si>
    <t>北林　誠康</t>
  </si>
  <si>
    <t>ｷﾀﾊﾞﾔｼ ﾏｻﾔｽ</t>
  </si>
  <si>
    <t>脇坂　みやび</t>
  </si>
  <si>
    <t>ﾜｷｻｶ ﾐﾔﾋﾞ</t>
  </si>
  <si>
    <t>三浦　舜真</t>
  </si>
  <si>
    <t>ﾐｳﾗ ｼｭﾝﾏ</t>
  </si>
  <si>
    <t>菊田　一颯</t>
  </si>
  <si>
    <t>ｷｸﾀ ｲｯｻ</t>
  </si>
  <si>
    <t>田中　崚雅</t>
  </si>
  <si>
    <t>ﾀﾅｶ ﾘｮｳｶﾞ</t>
  </si>
  <si>
    <t>高木　丈太朗</t>
  </si>
  <si>
    <t>中塚　陸斗</t>
  </si>
  <si>
    <t>ﾅｶﾂｶ ﾘｸﾄ</t>
  </si>
  <si>
    <t>中島　悠成</t>
  </si>
  <si>
    <t>ﾅｶｼﾏ ﾕｳｾｲ</t>
  </si>
  <si>
    <t>小此木　祐星</t>
  </si>
  <si>
    <t>ｵｺﾉｷﾞ ﾕｳｾｲ</t>
  </si>
  <si>
    <t>高橋　敦博</t>
  </si>
  <si>
    <t>ﾀｶﾊｼ ｱﾂﾋﾛ</t>
  </si>
  <si>
    <t>伊藤　楓雅</t>
  </si>
  <si>
    <t>ｲﾄｳ ﾌｳｶﾞ</t>
  </si>
  <si>
    <t>藤岡　諒成</t>
  </si>
  <si>
    <t>ﾌｼﾞｵｶ ﾘｮｳｾｲ</t>
  </si>
  <si>
    <t>西脇　敬吾</t>
  </si>
  <si>
    <t>ﾆｼﾜｷ ｷｮｳｺﾞ</t>
  </si>
  <si>
    <t>松村　勇輝</t>
  </si>
  <si>
    <t>ﾏﾂﾑﾗ ﾕｳｷ</t>
  </si>
  <si>
    <t>小森　智馨</t>
  </si>
  <si>
    <t>ｺﾓﾘ ﾄﾓﾖｼ</t>
  </si>
  <si>
    <t>木村　朋貴</t>
  </si>
  <si>
    <t>ｷﾑﾗ ﾄﾓｷ</t>
  </si>
  <si>
    <t>松本　一希</t>
  </si>
  <si>
    <t>ﾏﾂﾓﾄ ｶｽﾞｷ</t>
  </si>
  <si>
    <t>保田　知樹</t>
  </si>
  <si>
    <t>ﾔｽﾀﾞ ﾄﾓｷ</t>
  </si>
  <si>
    <t>黒塚　一樹</t>
  </si>
  <si>
    <t>ｸﾛﾂｶ ｶｽﾞｷ</t>
  </si>
  <si>
    <t>伊藤　向佑</t>
  </si>
  <si>
    <t>ｲﾄｳ ｺｳｽｹ</t>
  </si>
  <si>
    <t>野口　凌大</t>
  </si>
  <si>
    <t>ﾉｸﾞﾁ ﾘｮｳﾀ</t>
  </si>
  <si>
    <t>村上　硯哉</t>
  </si>
  <si>
    <t>ﾑﾗｶﾐ ｹﾝﾔ</t>
  </si>
  <si>
    <t>飯田　匠</t>
  </si>
  <si>
    <t>ｲｲﾀﾞ ﾀｸﾐ</t>
  </si>
  <si>
    <t>石田　煌季</t>
  </si>
  <si>
    <t>ｲｼﾀﾞ ｺｳｷ</t>
  </si>
  <si>
    <t>河口　彰羽</t>
  </si>
  <si>
    <t>ｶﾜｸﾞﾁ ｼｮｳ</t>
  </si>
  <si>
    <t>薮内　遥</t>
  </si>
  <si>
    <t>ﾔﾌﾞｳﾁ ﾊﾙｶ</t>
  </si>
  <si>
    <t>古市　蓮斗</t>
  </si>
  <si>
    <t>ﾌﾙｲﾁ ﾚﾝﾄ</t>
  </si>
  <si>
    <t>秋山　雅貴</t>
  </si>
  <si>
    <t>ｱｷﾔﾏ ﾏｻﾀｶ</t>
  </si>
  <si>
    <t>市丸　弥興</t>
  </si>
  <si>
    <t>ｲﾁﾏﾙ ﾔｵｷ</t>
  </si>
  <si>
    <t>神谷　健悟</t>
  </si>
  <si>
    <t>ｶﾐﾔ ｹﾝｺﾞ</t>
  </si>
  <si>
    <t>籔内　福康</t>
  </si>
  <si>
    <t>ﾔﾌﾞｳﾁ ﾌｸﾔｽ</t>
  </si>
  <si>
    <t>野口　誠太</t>
  </si>
  <si>
    <t>ﾉｸﾞﾁ ｾｲﾀ</t>
  </si>
  <si>
    <t>神山　凌馬</t>
  </si>
  <si>
    <t>ｶﾐﾔﾏ ﾘｮｳﾏ</t>
  </si>
  <si>
    <t>小林　葵</t>
  </si>
  <si>
    <t>ｺﾊﾞﾔｼ ｱｵｲ</t>
  </si>
  <si>
    <t>林　琉輝</t>
  </si>
  <si>
    <t>ﾊﾔｼ ﾙｷ</t>
  </si>
  <si>
    <t>南　遥翔</t>
  </si>
  <si>
    <t>ﾐﾅﾐ ﾊﾙﾄ</t>
  </si>
  <si>
    <t>小山　颯太</t>
  </si>
  <si>
    <t>ｺﾔﾏ ｿｳﾀ</t>
  </si>
  <si>
    <t>細井　杜晄</t>
  </si>
  <si>
    <t>ﾎｿｲ ﾄｱ</t>
  </si>
  <si>
    <t>小林　勇惺</t>
  </si>
  <si>
    <t>ｺﾊﾞﾔｼ ﾕｳｾｲ</t>
  </si>
  <si>
    <t>由良　拓磨</t>
  </si>
  <si>
    <t>ﾕﾗ ﾀｸﾏ</t>
  </si>
  <si>
    <t>山本　倖太郎</t>
  </si>
  <si>
    <t>ﾔﾏﾓﾄ ｺｳﾀﾛｳ</t>
  </si>
  <si>
    <t>香山　隼人</t>
  </si>
  <si>
    <t>ｺｳﾔﾏ ﾊﾔﾄ</t>
  </si>
  <si>
    <t>今口　瑛大</t>
  </si>
  <si>
    <t>ｲﾏｸﾞﾁ ｴｲﾀ</t>
  </si>
  <si>
    <t>岩佐　和哉</t>
  </si>
  <si>
    <t>ｲﾜｻ ｶｽﾞﾔ</t>
  </si>
  <si>
    <t>上田　猛尊</t>
  </si>
  <si>
    <t>ｳｴﾀﾞ ﾀｹﾙ</t>
  </si>
  <si>
    <t>佐藤　駿樹</t>
  </si>
  <si>
    <t>ｻﾄｳ ｼｭﾝｷ</t>
  </si>
  <si>
    <t>今城　伶唯</t>
  </si>
  <si>
    <t>ｲﾏｼﾛ ﾚｲ</t>
  </si>
  <si>
    <t>柿崎　湘</t>
  </si>
  <si>
    <t>ｶｷｻﾞｷ ｼｮｳ</t>
  </si>
  <si>
    <t>村田　健太</t>
  </si>
  <si>
    <t>ﾑﾗﾀ ｹﾝﾀ</t>
  </si>
  <si>
    <t>山口　成琉</t>
  </si>
  <si>
    <t>ﾔﾏｸﾞﾁ ﾅﾙ</t>
  </si>
  <si>
    <t>河野　創太</t>
  </si>
  <si>
    <t>ｶﾜﾉ ｿｳﾀ</t>
  </si>
  <si>
    <t>金子　海渡</t>
  </si>
  <si>
    <t>ｶﾈｺ ｶｲﾄ</t>
  </si>
  <si>
    <t>藤田　優斗</t>
  </si>
  <si>
    <t>笠井　建吾</t>
  </si>
  <si>
    <t>ｶｻｲ ｹﾝｺﾞ</t>
  </si>
  <si>
    <t>不二　海斗</t>
  </si>
  <si>
    <t>ﾌﾆ ｶｲﾄ</t>
  </si>
  <si>
    <t>伊左治　優斗</t>
    <rPh sb="1" eb="2">
      <t>ヒダリ</t>
    </rPh>
    <phoneticPr fontId="5"/>
  </si>
  <si>
    <t>轟　彰介</t>
  </si>
  <si>
    <t>ﾄﾄﾞﾛｷ ｼｮｳｽｹ</t>
  </si>
  <si>
    <t>瀬川　泰輝</t>
  </si>
  <si>
    <t>ｾｶﾞﾜ ﾀｲｷ</t>
  </si>
  <si>
    <t>生塩　凌平</t>
  </si>
  <si>
    <t>ｵｼｵ ﾘｮｳﾍｲ</t>
  </si>
  <si>
    <t>田口　遼真</t>
  </si>
  <si>
    <t>ﾀｸﾞﾁ ﾘｮｳﾏ</t>
  </si>
  <si>
    <t>吉井　陽太</t>
  </si>
  <si>
    <t>ﾖｼｲ ﾖｳﾀ</t>
  </si>
  <si>
    <t>伏見　恒輝</t>
  </si>
  <si>
    <t>ﾌｼﾐ ｺｳｷ</t>
  </si>
  <si>
    <t>加藤　颯真</t>
  </si>
  <si>
    <t>ｶﾄｳ ｿｳﾏ</t>
  </si>
  <si>
    <t>髙橋　雅棟</t>
  </si>
  <si>
    <t>ﾀｶﾊｼ ﾏｻﾑﾈ</t>
  </si>
  <si>
    <t>一森　翔太朗</t>
  </si>
  <si>
    <t>ｲﾁﾓﾘ ｼｮｳﾀﾛｳ</t>
  </si>
  <si>
    <t>蔦江　康太</t>
  </si>
  <si>
    <t>ﾂﾀｴ ｺｳﾀ</t>
  </si>
  <si>
    <t>西澤　孝紀</t>
  </si>
  <si>
    <t>ﾆｼｻﾞﾜ ﾀｶﾉﾘ</t>
  </si>
  <si>
    <t>谷口　尚太朗</t>
  </si>
  <si>
    <t>ﾀﾆｸﾞﾁ ﾅｵﾀﾛｳ</t>
  </si>
  <si>
    <t>島田　大志</t>
  </si>
  <si>
    <t>ｼﾏﾀﾞ ﾀｲｼ</t>
  </si>
  <si>
    <t>武田　悠人</t>
  </si>
  <si>
    <t>ﾀｹﾀﾞ ﾕｳﾄ</t>
  </si>
  <si>
    <t>平谷　琥楠</t>
  </si>
  <si>
    <t>ﾋﾗﾔ ｺﾅﾝ</t>
  </si>
  <si>
    <t>柏木　康佑</t>
  </si>
  <si>
    <t>ｶｼﾜｷﾞ ｺｳｽｹ</t>
  </si>
  <si>
    <t>安済　司瑳</t>
  </si>
  <si>
    <t>ｱﾝｻｲ ﾂｶｻ</t>
  </si>
  <si>
    <t>野口　東吾</t>
  </si>
  <si>
    <t>ﾉｸﾞﾁ ﾄｳｺﾞ</t>
  </si>
  <si>
    <t>濱口　輝紀</t>
  </si>
  <si>
    <t>ﾊﾏｸﾞﾁ ﾃﾙｷ</t>
  </si>
  <si>
    <t>武田　悠希</t>
  </si>
  <si>
    <t>菱田　哲学希</t>
  </si>
  <si>
    <t>ﾋｼﾀﾞ ｱﾏｷ</t>
  </si>
  <si>
    <t>延岡　龍誠</t>
  </si>
  <si>
    <t>ﾉﾌﾞｵｶ ﾘｭｳｾｲ</t>
  </si>
  <si>
    <t>柳原　立宣</t>
  </si>
  <si>
    <t>ﾔﾅｷﾞﾊﾗ ﾀﾂｷ</t>
  </si>
  <si>
    <t>道貫　龍希</t>
  </si>
  <si>
    <t>ﾄﾞｳｶﾞﾝ ﾘｭｳｷ</t>
  </si>
  <si>
    <t>中川　裕輝</t>
  </si>
  <si>
    <t>ﾅｶｶﾞﾜ ﾋﾛｷ</t>
  </si>
  <si>
    <t>内田　大翔</t>
  </si>
  <si>
    <t>ｳtﾀﾞ ﾊﾙﾄ</t>
  </si>
  <si>
    <t>竹内　陽向</t>
  </si>
  <si>
    <t>ﾀｹｳﾁ ﾋﾅﾀ</t>
  </si>
  <si>
    <t>浜元　蒼生</t>
  </si>
  <si>
    <t>ﾊﾏﾓﾄ ｱｵｲ</t>
  </si>
  <si>
    <t>坂部　幸隆</t>
  </si>
  <si>
    <t>ｻｶﾍﾞ ﾕｷﾀｶ</t>
  </si>
  <si>
    <t>松本　悠佑</t>
  </si>
  <si>
    <t>ﾏﾂﾓﾄ ﾕｳｽｹ</t>
  </si>
  <si>
    <t>富永　勇弥</t>
  </si>
  <si>
    <t>ﾄﾐﾅｶﾞ ﾕｳﾔ</t>
  </si>
  <si>
    <t>飯牟田　一惺</t>
  </si>
  <si>
    <t>ｲﾑﾀ ｲｯｾｲ</t>
  </si>
  <si>
    <t>門脇　功成</t>
  </si>
  <si>
    <t>ｶﾄﾞﾜｷ ｺｳｾｲ</t>
  </si>
  <si>
    <t>野津　蓮司</t>
  </si>
  <si>
    <t>ﾉｽﾞ ﾚﾝｼﾞ</t>
  </si>
  <si>
    <t>森山　翔太</t>
  </si>
  <si>
    <t>ﾓﾘﾔﾏ ｼｮｳﾀ</t>
  </si>
  <si>
    <t>中井　夢大</t>
  </si>
  <si>
    <t>ﾅｶｲ ﾕｳﾀﾞｲ</t>
  </si>
  <si>
    <t>寺谷　孝太朗</t>
  </si>
  <si>
    <t>ﾃﾗﾀﾆ ｺｳﾀﾛｳ</t>
  </si>
  <si>
    <t>三宅　博史</t>
  </si>
  <si>
    <t>ﾐﾔｹ ﾋﾛｼ</t>
  </si>
  <si>
    <t>福島　直樹</t>
  </si>
  <si>
    <t>ﾌｸｼﾏ ﾅｵｷ</t>
  </si>
  <si>
    <t>大西　海</t>
  </si>
  <si>
    <t>南　智哉</t>
  </si>
  <si>
    <t>ﾐﾅﾐ ﾄﾓﾔ</t>
  </si>
  <si>
    <t>大西　勇輝</t>
  </si>
  <si>
    <t>ｵｵﾆｼ ﾕｳｷ</t>
  </si>
  <si>
    <t>松浦　春樹</t>
  </si>
  <si>
    <t>ﾏﾂｳﾗ ﾊﾙｷ</t>
  </si>
  <si>
    <t>安田　大幸</t>
  </si>
  <si>
    <t>ﾔｽﾀﾞ ﾋﾛﾕｷ</t>
  </si>
  <si>
    <t>伊藤　心大</t>
  </si>
  <si>
    <t>ｲﾄｳ ｼﾝﾀ</t>
  </si>
  <si>
    <t>小林　晃徳</t>
  </si>
  <si>
    <t>ｺﾊﾞﾔｼ ｱｷﾉﾘ</t>
  </si>
  <si>
    <t>吉福　怜央</t>
  </si>
  <si>
    <t>ﾖｼﾌｸ ﾚｵ</t>
  </si>
  <si>
    <t>阿部　裕太</t>
  </si>
  <si>
    <t>ｱﾍﾞ ﾕｳﾀ</t>
  </si>
  <si>
    <t>河内　静利</t>
  </si>
  <si>
    <t>ｶﾜｳﾁ ｼｽﾞｷ</t>
  </si>
  <si>
    <t>河野　通成</t>
  </si>
  <si>
    <t>ｺｳﾉ ﾐﾁﾅﾘ</t>
  </si>
  <si>
    <t>大谷　悠真</t>
  </si>
  <si>
    <t>ｵｵﾀﾆ ﾕｳﾏ</t>
  </si>
  <si>
    <t>小川　福太朗</t>
    <rPh sb="5" eb="6">
      <t>ロウ</t>
    </rPh>
    <phoneticPr fontId="5"/>
  </si>
  <si>
    <t>ｵｶﾞﾜ ﾌｸﾀﾛｳ</t>
  </si>
  <si>
    <t>栗原　大翔</t>
  </si>
  <si>
    <t>ｸﾘﾊﾗ ﾋﾛﾄ</t>
  </si>
  <si>
    <t>枝　宏朗</t>
  </si>
  <si>
    <t>ｴﾀﾞ ﾋﾛｱｷ</t>
  </si>
  <si>
    <t>宮本　悠希</t>
  </si>
  <si>
    <t>ﾐﾔﾓﾄ ﾕｳｷ</t>
  </si>
  <si>
    <t>夏目　尚明</t>
  </si>
  <si>
    <t>ﾅﾂﾒ ﾅｵｱｷ</t>
  </si>
  <si>
    <t>矢持　皓聖</t>
  </si>
  <si>
    <t>ﾔﾓﾁ ｺｳｾｲ</t>
  </si>
  <si>
    <t>牧野　凌典</t>
  </si>
  <si>
    <t>ﾏｷﾉ ﾘｮｳｽｹ</t>
  </si>
  <si>
    <t>村上　龍二</t>
  </si>
  <si>
    <t>ﾑﾗｶﾐ ﾘｭｳｼﾞ</t>
  </si>
  <si>
    <t>槙野　冬真</t>
  </si>
  <si>
    <t>ﾏｷﾉ ﾄｳﾏ</t>
  </si>
  <si>
    <t>松田　翔夢</t>
  </si>
  <si>
    <t>ﾏﾂﾀﾞ ｼｮｳﾑ</t>
  </si>
  <si>
    <t>花谷　玲斗</t>
  </si>
  <si>
    <t>ﾊﾅﾀﾆ ﾚｲﾄ</t>
  </si>
  <si>
    <t>前田　凛佑</t>
  </si>
  <si>
    <t>ﾏｴﾀﾞ ﾘﾝｽｹ</t>
  </si>
  <si>
    <t>前田　凰冴</t>
  </si>
  <si>
    <t>ﾏｴﾀﾞ ﾌｳｶﾞ</t>
  </si>
  <si>
    <t>秦　翔馬</t>
  </si>
  <si>
    <t>ﾊﾀ ｼｮｳﾏ</t>
  </si>
  <si>
    <t>栗原　隼之介</t>
  </si>
  <si>
    <t>ｸﾘﾊﾗ ｼｭﾝﾉｽｹ</t>
  </si>
  <si>
    <t>福田　武琉</t>
  </si>
  <si>
    <t>ﾌｸﾀﾞ ﾀｹﾙ</t>
  </si>
  <si>
    <t>西野　誠亮</t>
  </si>
  <si>
    <t>ﾆｼﾉ ﾏｻｱｷ</t>
  </si>
  <si>
    <t>八杉　凌司</t>
  </si>
  <si>
    <t>ﾔｽｷﾞ ﾘｮｳｼﾞ</t>
  </si>
  <si>
    <t>包國　将太</t>
  </si>
  <si>
    <t>ｶﾈｸﾆ ｼｮｳﾀ</t>
  </si>
  <si>
    <t>大塚　颯</t>
  </si>
  <si>
    <t>ｵｵﾂｶ ﾊﾔﾃ</t>
  </si>
  <si>
    <t>井坪　丈和</t>
  </si>
  <si>
    <t>ｲﾂﾎﾞ ｼﾞｮｳﾜ</t>
  </si>
  <si>
    <t>近藤　樹</t>
  </si>
  <si>
    <t>ｺﾝﾄﾞｳ ﾀﾂｷ</t>
  </si>
  <si>
    <t>根本　倫之進</t>
  </si>
  <si>
    <t>ﾈﾓﾄ ﾄﾓﾉｼﾝ</t>
  </si>
  <si>
    <t>今井　良亮</t>
  </si>
  <si>
    <t>ｲﾏｲ ﾘｮｳｽｹ</t>
  </si>
  <si>
    <t>小林　義央</t>
  </si>
  <si>
    <t>ｺﾊﾞﾔｼ ﾖｼﾋﾛ</t>
  </si>
  <si>
    <t>濵砂　心</t>
  </si>
  <si>
    <t>ﾊﾏｽﾅ ｶﾅﾒ</t>
  </si>
  <si>
    <t>松下　歩叶</t>
  </si>
  <si>
    <t>ﾏﾂｼﾀ ｱﾕﾄ</t>
  </si>
  <si>
    <t>岡　飛碧</t>
  </si>
  <si>
    <t>ｵｶ ﾄｱ</t>
  </si>
  <si>
    <t>柿崎　友徳</t>
  </si>
  <si>
    <t>ｶｷｻﾞｷ ﾄﾓﾅﾘ</t>
  </si>
  <si>
    <t>廣部　真大</t>
  </si>
  <si>
    <t>ﾋﾛﾍﾞ ﾏｺﾄ</t>
  </si>
  <si>
    <t>中里　颯季</t>
  </si>
  <si>
    <t>ﾅｶｻﾞﾄ ｿｳｷ</t>
  </si>
  <si>
    <t>荒川　諒</t>
  </si>
  <si>
    <t>ｱﾗｶﾜ ﾘｮｳ</t>
  </si>
  <si>
    <t>長渡　公作</t>
  </si>
  <si>
    <t>ﾅｶﾞﾄ ｺｳｻｸ</t>
  </si>
  <si>
    <t>五十嵐　快人</t>
  </si>
  <si>
    <t>ｲｶﾞﾗｼ ｶｲﾄ</t>
  </si>
  <si>
    <t>米根　岳大</t>
  </si>
  <si>
    <t>ｺﾒﾈ ｶﾞｸﾀﾞｲ</t>
  </si>
  <si>
    <t>本田　頼蔵</t>
  </si>
  <si>
    <t>ﾎﾝﾀﾞ ﾗｲｿﾞｳ</t>
  </si>
  <si>
    <t>村上　聖馬</t>
  </si>
  <si>
    <t>ﾑﾗｶﾐ ｾｲﾏ</t>
  </si>
  <si>
    <t>小濱　孝佑</t>
  </si>
  <si>
    <t>ｺﾊﾏ ｺｳｽｹ</t>
  </si>
  <si>
    <t>森垣　凜太郎</t>
  </si>
  <si>
    <t>ﾓﾘｶﾞｷ ﾘﾝﾀﾛｳ</t>
  </si>
  <si>
    <t>本多　倫愛</t>
  </si>
  <si>
    <t>ﾎﾝﾀﾞ ﾉｱ</t>
  </si>
  <si>
    <t>足立　琉那</t>
  </si>
  <si>
    <t>ｱﾀﾞﾁ ﾙﾅ</t>
  </si>
  <si>
    <t>飯田　大助</t>
  </si>
  <si>
    <t>ｲｲﾀﾞ ﾀﾞｲｽｹ</t>
  </si>
  <si>
    <t>小椋　雄大</t>
  </si>
  <si>
    <t>ｵｸﾞﾗ ﾕｳﾀﾞｲ</t>
  </si>
  <si>
    <t>竹内　洸太</t>
  </si>
  <si>
    <t>ﾀｹｳﾁ ｺｳﾀ</t>
  </si>
  <si>
    <t>田嶋　碧生</t>
  </si>
  <si>
    <t>ﾀｼﾞﾏ ｱｵｲ</t>
  </si>
  <si>
    <t>長原　脩人</t>
  </si>
  <si>
    <t>ﾅｶﾞﾊﾗ ｼｭｳﾄ</t>
  </si>
  <si>
    <t>西田　勇登</t>
  </si>
  <si>
    <t>ﾆｼﾀﾞ ﾕｳﾄ</t>
  </si>
  <si>
    <t>野徳　竜太郎</t>
  </si>
  <si>
    <t>ﾉﾄｸ ﾘｭｳﾀﾛｳ</t>
  </si>
  <si>
    <t>山口　隼輝</t>
  </si>
  <si>
    <t>ﾔﾏｸﾞﾁ ｼｭﾝｷ</t>
  </si>
  <si>
    <t>山本　優斗</t>
  </si>
  <si>
    <t>東　光春</t>
  </si>
  <si>
    <t>ﾋｶﾞｼ ﾐﾂﾊﾙ</t>
  </si>
  <si>
    <t>芥川　蓮弥</t>
  </si>
  <si>
    <t>ｱｸﾀｶﾞﾜ ﾚﾝﾔ</t>
  </si>
  <si>
    <t>久保　颯人</t>
  </si>
  <si>
    <t>ｸﾎﾞ ﾊﾔﾄ</t>
  </si>
  <si>
    <t>髙田　瑞季</t>
  </si>
  <si>
    <t>ﾀｶﾀﾞ ﾐｽﾞｷ</t>
  </si>
  <si>
    <t>ドゥヴリーズ　輝弥人</t>
  </si>
  <si>
    <t>ﾄﾞｩｳﾞﾘｰｽﾞ ｷﾐﾄ</t>
  </si>
  <si>
    <t>東　翔万</t>
  </si>
  <si>
    <t>ﾋｶﾞｼ ｼｮｳﾏ</t>
  </si>
  <si>
    <t>久保　慧斗</t>
  </si>
  <si>
    <t>ｸﾎﾞ ｹｲﾄ</t>
  </si>
  <si>
    <t>玉田　純暉</t>
  </si>
  <si>
    <t>ﾀﾏﾀﾞ ｼﾞｭﾝｷ</t>
  </si>
  <si>
    <t>前田　輝來</t>
  </si>
  <si>
    <t>ﾏｴﾀﾞ ｷﾗ</t>
  </si>
  <si>
    <t>安田　良</t>
  </si>
  <si>
    <t>ﾔｽﾀﾞ ﾘｮｳ</t>
  </si>
  <si>
    <t>中西　宏希</t>
  </si>
  <si>
    <t>ﾅｶﾆｼ ﾋﾛｷ</t>
  </si>
  <si>
    <t>松本　爽汰</t>
  </si>
  <si>
    <t>ﾏﾂﾓﾄ ｿｳﾀ</t>
  </si>
  <si>
    <t>倉増　崇充</t>
  </si>
  <si>
    <t>ｸﾗﾏﾁｼ ﾀｶﾐﾂ</t>
  </si>
  <si>
    <t>森脇　悠賢</t>
  </si>
  <si>
    <t>ﾓﾘﾜｷ ﾕﾀｶ</t>
  </si>
  <si>
    <t>澤田　葵翔</t>
  </si>
  <si>
    <t>ｻﾜﾀﾞ ｱｵﾄ</t>
  </si>
  <si>
    <t>前田　朋主真</t>
  </si>
  <si>
    <t>ﾏｴﾀﾞ ﾎｽﾞﾏ</t>
  </si>
  <si>
    <t>佐々木　正道</t>
  </si>
  <si>
    <t>ｻｻｷ ﾏｻﾄ</t>
  </si>
  <si>
    <t>山本　葵</t>
  </si>
  <si>
    <t>ﾔﾏﾓﾄ ｱｵｲ</t>
  </si>
  <si>
    <t>山本　紫陽</t>
  </si>
  <si>
    <t>ﾔﾏﾓﾄ ｼﾖｳ</t>
  </si>
  <si>
    <t>森江　凌生</t>
  </si>
  <si>
    <t>ﾓﾘｴ ﾘｮｳｾｲ</t>
  </si>
  <si>
    <t>田中　悠貴</t>
  </si>
  <si>
    <t>ﾀﾅｶ ﾕｳｷ</t>
  </si>
  <si>
    <t>明尾　匡樹</t>
  </si>
  <si>
    <t>ｱｹｵ ﾏｻｷ</t>
  </si>
  <si>
    <t>井上　涼人</t>
  </si>
  <si>
    <t>ｲﾉｳｴ ﾘｮｳﾄ</t>
  </si>
  <si>
    <t>泰田　悠希</t>
  </si>
  <si>
    <t>ﾀｲﾃﾞﾝ ﾊﾙｷ</t>
  </si>
  <si>
    <t>豊田　遼志郎</t>
  </si>
  <si>
    <t>ﾄﾖﾀﾞ ﾘｮｳｼﾛｳ</t>
  </si>
  <si>
    <t>服部　主備</t>
  </si>
  <si>
    <t>ﾊｯﾄﾘ ｶｽﾞﾏｻ</t>
  </si>
  <si>
    <t>中村　魁斗</t>
  </si>
  <si>
    <t>ﾅｶﾑﾗ ｶｲﾄ</t>
  </si>
  <si>
    <t>大菅　瑠伊</t>
  </si>
  <si>
    <t>ｵｵｽｶﾞ ﾙｲ</t>
  </si>
  <si>
    <t>松野　泰知</t>
  </si>
  <si>
    <t>ﾏﾂﾉ ﾀｲﾁ</t>
  </si>
  <si>
    <t>水口　空</t>
  </si>
  <si>
    <t>ﾐｽﾞｸﾞﾁ ｿﾗ</t>
  </si>
  <si>
    <t>髙田　怜</t>
    <rPh sb="0" eb="1">
      <t>タカ</t>
    </rPh>
    <phoneticPr fontId="5"/>
  </si>
  <si>
    <t>ﾀｶﾀﾞ ﾚﾝ</t>
  </si>
  <si>
    <r>
      <t>山﨑</t>
    </r>
    <r>
      <rPr>
        <sz val="11"/>
        <color theme="1"/>
        <rFont val="游ゴシック"/>
        <family val="3"/>
        <charset val="128"/>
        <scheme val="minor"/>
      </rPr>
      <t>　信也</t>
    </r>
    <rPh sb="1" eb="2">
      <t>ザキ</t>
    </rPh>
    <phoneticPr fontId="5"/>
  </si>
  <si>
    <t>ﾔﾏｻﾞｷ ｼﾝﾔ</t>
  </si>
  <si>
    <t>前川　浩輝</t>
  </si>
  <si>
    <t>ﾏｴｶﾞﾜ ﾋﾛｷ</t>
  </si>
  <si>
    <t>吉田　琉人</t>
  </si>
  <si>
    <t>ﾖｼﾀﾞ ﾘｭｳﾄ</t>
  </si>
  <si>
    <t>石田　山登</t>
  </si>
  <si>
    <t>ｲｼﾀﾞ ﾔﾏﾄ</t>
  </si>
  <si>
    <t>糸川　昌輝</t>
  </si>
  <si>
    <t>ｲﾄｶﾞﾜ ﾏｻｷ</t>
  </si>
  <si>
    <t>尾崎　瑛多</t>
  </si>
  <si>
    <t>ｵｻﾞｷ ｴｲﾀ</t>
  </si>
  <si>
    <t>尾方　太陽</t>
  </si>
  <si>
    <t>ｵｶﾞﾀ ﾀｲﾖｳ</t>
  </si>
  <si>
    <t>大谷大学</t>
  </si>
  <si>
    <t>宮野　佑生</t>
  </si>
  <si>
    <t>ﾐﾔﾉ ﾕｳｾｲ</t>
  </si>
  <si>
    <t>鈴木　勇輝</t>
  </si>
  <si>
    <t>ｽｽﾞｷ ﾕｳｷ</t>
  </si>
  <si>
    <t>平子　正宗</t>
  </si>
  <si>
    <t>ﾋﾗｺ ﾏｻﾑﾈ</t>
  </si>
  <si>
    <t>福井　太一郎</t>
  </si>
  <si>
    <t>ﾌｸｲ ﾀｲﾁﾛｳ</t>
  </si>
  <si>
    <t>中筋　正人</t>
  </si>
  <si>
    <t>ﾅｶｽｼﾞ ﾏｻﾄ</t>
  </si>
  <si>
    <t>早瀬　優叶</t>
  </si>
  <si>
    <t>ﾊﾔｾ ﾕｳﾄ</t>
  </si>
  <si>
    <t>南本　拓武</t>
  </si>
  <si>
    <t>ﾐﾅﾐﾓﾄ ﾀｸﾑ</t>
  </si>
  <si>
    <t>柴田　遥翔</t>
  </si>
  <si>
    <t>ｼﾊﾞﾀ ﾊﾙﾄ</t>
  </si>
  <si>
    <t>大谷　寿希</t>
  </si>
  <si>
    <t>ｵｵﾀﾆ ﾄｼｷ</t>
  </si>
  <si>
    <t>桑田　祐剛</t>
  </si>
  <si>
    <t>ｸﾜﾀ ﾕｳｺﾞ</t>
  </si>
  <si>
    <t>田中　悠斗</t>
  </si>
  <si>
    <t>原　駿翔</t>
  </si>
  <si>
    <t>ﾊﾗ ｼｭﾝﾄ</t>
  </si>
  <si>
    <t>ｳｴﾀﾞ ﾕｳﾄ</t>
  </si>
  <si>
    <t>原　伶泉矢</t>
  </si>
  <si>
    <t>ﾊﾗ ﾚｲﾔ</t>
  </si>
  <si>
    <t>京都大学</t>
    <rPh sb="0" eb="2">
      <t>キョウト</t>
    </rPh>
    <rPh sb="2" eb="4">
      <t>ダイガク</t>
    </rPh>
    <phoneticPr fontId="5"/>
  </si>
  <si>
    <t>原　雅宗</t>
  </si>
  <si>
    <t>ﾊﾗ ﾏｻﾑﾈ</t>
  </si>
  <si>
    <t>明治国際医療大学</t>
    <rPh sb="0" eb="8">
      <t>メイジコクサイイリョウダイガク</t>
    </rPh>
    <phoneticPr fontId="5"/>
  </si>
  <si>
    <t>辻　悠人</t>
    <rPh sb="0" eb="1">
      <t>ツジ</t>
    </rPh>
    <rPh sb="2" eb="4">
      <t>ハルト</t>
    </rPh>
    <phoneticPr fontId="5"/>
  </si>
  <si>
    <t>ﾂｼﾞ ﾕｳﾄ</t>
  </si>
  <si>
    <t>阪本　輝</t>
  </si>
  <si>
    <t>ｻｶﾓﾄ ﾋｶﾙ</t>
  </si>
  <si>
    <t>野﨑　煌貴</t>
  </si>
  <si>
    <t>ﾉｻﾞｷ ｺｳｷ</t>
  </si>
  <si>
    <t>阪南大学</t>
  </si>
  <si>
    <t>青柳　颯</t>
  </si>
  <si>
    <t>ｱｵﾔｷﾞ ｲﾌﾞｷ</t>
  </si>
  <si>
    <t>小阪　駿仁</t>
  </si>
  <si>
    <t>ｺｻｶ ﾊﾔﾄ</t>
  </si>
  <si>
    <t>加藤　一歩</t>
  </si>
  <si>
    <t>ｶﾄｳ ｱﾕﾑ</t>
  </si>
  <si>
    <t>徳重　孝介</t>
  </si>
  <si>
    <t>ﾄｸｼｹﾞ ｺｳｽｹ</t>
  </si>
  <si>
    <t>西川　滉</t>
  </si>
  <si>
    <t>ﾆｼｶﾜ ｺｳ</t>
  </si>
  <si>
    <t>石黒　勇都</t>
  </si>
  <si>
    <t>ｲｼｸﾞﾛ ﾕｳﾄ</t>
  </si>
  <si>
    <t>伴野　元信</t>
  </si>
  <si>
    <t>ﾄﾓﾉ ｹﾞﾝｼﾝ</t>
  </si>
  <si>
    <t>重田　優太</t>
  </si>
  <si>
    <t>ｼｹﾞﾀ ﾕｳﾀ</t>
  </si>
  <si>
    <t>大戸　陽生</t>
  </si>
  <si>
    <t>ｵｵﾄ ﾊﾙｷ</t>
  </si>
  <si>
    <t>三品　空吾</t>
  </si>
  <si>
    <t>ﾐｼﾅ ｸｳｺﾞ</t>
  </si>
  <si>
    <t>永川　瑛</t>
  </si>
  <si>
    <t>ﾅｶﾞｶﾜ ｴｲ</t>
  </si>
  <si>
    <t>中川　夢月</t>
  </si>
  <si>
    <t>ﾅｶｶﾞﾜ ﾕﾂﾞｷ</t>
  </si>
  <si>
    <t>小坂　有輝</t>
  </si>
  <si>
    <t>ｺｻｶ ﾕｳｷ</t>
  </si>
  <si>
    <t>大阪工業大学</t>
    <rPh sb="0" eb="2">
      <t>オオサカ</t>
    </rPh>
    <rPh sb="2" eb="6">
      <t>コウギョウダイガク</t>
    </rPh>
    <phoneticPr fontId="5"/>
  </si>
  <si>
    <t>宮本　和樹</t>
  </si>
  <si>
    <t>ﾐﾔﾓﾄ ｶｽﾞｷ</t>
  </si>
  <si>
    <t>山村　卓万</t>
    <rPh sb="3" eb="4">
      <t>タク</t>
    </rPh>
    <rPh sb="4" eb="5">
      <t>マン</t>
    </rPh>
    <phoneticPr fontId="5"/>
  </si>
  <si>
    <t>ﾔﾏﾑﾗ ﾀｸﾏ</t>
  </si>
  <si>
    <t>西山　華蓮</t>
  </si>
  <si>
    <t>ﾆｼﾔﾏ ｶﾚﾝ</t>
  </si>
  <si>
    <t>小山　翔惺</t>
  </si>
  <si>
    <t>ｺﾔﾏ ｼｮｳｾｲ</t>
  </si>
  <si>
    <t>加藤　大翔</t>
  </si>
  <si>
    <t>ｶﾄｳ ﾋﾛﾄ</t>
  </si>
  <si>
    <t>アレン　ロイドダグラス</t>
  </si>
  <si>
    <t>ｱﾚﾝ ﾛｲﾄﾞﾀﾞｸﾞﾗｽ</t>
  </si>
  <si>
    <t>阿座上　拓巳</t>
  </si>
  <si>
    <t>ｱｻﾞｶﾐ ﾀｸﾐ</t>
  </si>
  <si>
    <t>榮田　魁斗</t>
  </si>
  <si>
    <t>ｻｶｴﾀﾞ ｶｲﾄ</t>
  </si>
  <si>
    <t>00095962132*</t>
  </si>
  <si>
    <t>00103537423*</t>
  </si>
  <si>
    <t>00104185423*</t>
  </si>
  <si>
    <t>00105975532*</t>
  </si>
  <si>
    <t>00100925623*</t>
  </si>
  <si>
    <t>00102727322*</t>
  </si>
  <si>
    <t>00100904923*</t>
  </si>
  <si>
    <t>00132538426*</t>
  </si>
  <si>
    <t>00103551722*</t>
  </si>
  <si>
    <t>00100971220*</t>
  </si>
  <si>
    <t>01331667324*</t>
  </si>
  <si>
    <t>00132509323*</t>
  </si>
  <si>
    <t>00102979331*</t>
  </si>
  <si>
    <t>00101878732*</t>
  </si>
  <si>
    <t>00106474022*</t>
  </si>
  <si>
    <t>00129971433*</t>
  </si>
  <si>
    <t>00133270218*</t>
  </si>
  <si>
    <t>00135250319*</t>
  </si>
  <si>
    <t>00099817337*</t>
  </si>
  <si>
    <t>00134080521*</t>
  </si>
  <si>
    <t>00100550314*</t>
  </si>
  <si>
    <t>00099417131*</t>
  </si>
  <si>
    <t>00101792929*</t>
  </si>
  <si>
    <t>00080378026*</t>
  </si>
  <si>
    <t>00118548633*</t>
  </si>
  <si>
    <t>00099606434*</t>
  </si>
  <si>
    <t>00102796530*</t>
  </si>
  <si>
    <t>00100008918*</t>
  </si>
  <si>
    <t>00133303922*</t>
  </si>
  <si>
    <t>00105444725*</t>
  </si>
  <si>
    <t>00100259623*</t>
  </si>
  <si>
    <t>00173223119*</t>
  </si>
  <si>
    <t>01048211016*</t>
  </si>
  <si>
    <t>00130023918*</t>
  </si>
  <si>
    <t>00110461215*</t>
  </si>
  <si>
    <t>00114911825*</t>
  </si>
  <si>
    <t>00144563023*</t>
  </si>
  <si>
    <t>00118639735*</t>
  </si>
  <si>
    <t>00111902115*</t>
  </si>
  <si>
    <t>00116035319*</t>
  </si>
  <si>
    <t>00117329326*</t>
  </si>
  <si>
    <t>00117421723*</t>
  </si>
  <si>
    <t>00115971125*</t>
  </si>
  <si>
    <t>00111226417*</t>
  </si>
  <si>
    <t>00118883231*</t>
  </si>
  <si>
    <t>00112583121*</t>
  </si>
  <si>
    <t>00200006761*</t>
  </si>
  <si>
    <t>00200011988*</t>
  </si>
  <si>
    <t>00200011993*</t>
  </si>
  <si>
    <t>00200012000*</t>
  </si>
  <si>
    <t>00200092446*</t>
  </si>
  <si>
    <t>00200092565*</t>
  </si>
  <si>
    <t>00200092582*</t>
  </si>
  <si>
    <t>00200092594*</t>
  </si>
  <si>
    <t>00200092607*</t>
  </si>
  <si>
    <t>00200099093*</t>
  </si>
  <si>
    <t>00200099096*</t>
  </si>
  <si>
    <t>00200099101*</t>
  </si>
  <si>
    <t>00200099107*</t>
  </si>
  <si>
    <t>00200099129*</t>
  </si>
  <si>
    <t>00200099142*</t>
  </si>
  <si>
    <t>00200099151*</t>
  </si>
  <si>
    <t>00200099159*</t>
  </si>
  <si>
    <t>00200099165*</t>
  </si>
  <si>
    <t>00200099176*</t>
  </si>
  <si>
    <t>00200099187*</t>
  </si>
  <si>
    <t>00200099207*</t>
  </si>
  <si>
    <t>00200099224*</t>
  </si>
  <si>
    <t>00143616223*</t>
  </si>
  <si>
    <t>00148140927*</t>
  </si>
  <si>
    <t>00118474328*</t>
  </si>
  <si>
    <t>00140974631*</t>
  </si>
  <si>
    <t>00129600523*</t>
  </si>
  <si>
    <t>00121759530*</t>
  </si>
  <si>
    <t>00136704223*</t>
  </si>
  <si>
    <t>00123651321*</t>
  </si>
  <si>
    <t>00130417723*</t>
  </si>
  <si>
    <t>00127808834*</t>
  </si>
  <si>
    <t>00129377736*</t>
  </si>
  <si>
    <t>00122060011*</t>
  </si>
  <si>
    <t>00131063620*</t>
  </si>
  <si>
    <t>00127813426*</t>
  </si>
  <si>
    <t>00130568023*</t>
  </si>
  <si>
    <t>00123557225*</t>
  </si>
  <si>
    <t>00131818022*</t>
  </si>
  <si>
    <t>00123997435*</t>
  </si>
  <si>
    <t>00124560422*</t>
  </si>
  <si>
    <t>00154582530*</t>
  </si>
  <si>
    <t>00151543524*</t>
  </si>
  <si>
    <t>愛知県</t>
    <rPh sb="0" eb="3">
      <t>アイチケン</t>
    </rPh>
    <phoneticPr fontId="5"/>
  </si>
  <si>
    <t>千葉県</t>
    <rPh sb="0" eb="3">
      <t>チバケン</t>
    </rPh>
    <phoneticPr fontId="5"/>
  </si>
  <si>
    <t>福岡県</t>
    <rPh sb="0" eb="3">
      <t>フクオカケン</t>
    </rPh>
    <phoneticPr fontId="5"/>
  </si>
  <si>
    <t>00125074827*</t>
  </si>
  <si>
    <t>00200321000*</t>
  </si>
  <si>
    <t>00164448835*</t>
  </si>
  <si>
    <t>00137124927*</t>
  </si>
  <si>
    <t>00137550021*</t>
  </si>
  <si>
    <t>00164407325*</t>
  </si>
  <si>
    <t>00133771527*</t>
  </si>
  <si>
    <t>00139055932*</t>
  </si>
  <si>
    <t>00135849434*</t>
  </si>
  <si>
    <t>00137053120*</t>
  </si>
  <si>
    <t>00135934126*</t>
  </si>
  <si>
    <t>00099426030*</t>
  </si>
  <si>
    <t>00098345736*</t>
  </si>
  <si>
    <t>00108428124*</t>
  </si>
  <si>
    <t>00104189831*</t>
  </si>
  <si>
    <t>00106102515*</t>
  </si>
  <si>
    <t>00099038332*</t>
  </si>
  <si>
    <t>00133315723*</t>
  </si>
  <si>
    <t>00108299736*</t>
  </si>
  <si>
    <t>00099381737*</t>
  </si>
  <si>
    <t>00132710923*</t>
  </si>
  <si>
    <t>00101576727*</t>
  </si>
  <si>
    <t>00102888936*</t>
  </si>
  <si>
    <t>00164677738*</t>
  </si>
  <si>
    <t>00137389839*</t>
  </si>
  <si>
    <t>00107525727*</t>
  </si>
  <si>
    <t>00101917625*</t>
  </si>
  <si>
    <t>00133287731*</t>
  </si>
  <si>
    <t>00100596627*</t>
  </si>
  <si>
    <t>00080679939*</t>
  </si>
  <si>
    <t>00104215720*</t>
  </si>
  <si>
    <t>00107872732*</t>
  </si>
  <si>
    <t>00105670322*</t>
  </si>
  <si>
    <t>00108389635*</t>
  </si>
  <si>
    <t>00099162330*</t>
  </si>
  <si>
    <t>00111274420*</t>
  </si>
  <si>
    <t>00117329124*</t>
  </si>
  <si>
    <t>00115636931*</t>
  </si>
  <si>
    <t>00120071516*</t>
  </si>
  <si>
    <t>00111281216*</t>
  </si>
  <si>
    <t>00115684025*</t>
  </si>
  <si>
    <t>00114723927*</t>
  </si>
  <si>
    <t>00111568729*</t>
  </si>
  <si>
    <t>00124272523*</t>
  </si>
  <si>
    <t>00130798432*</t>
  </si>
  <si>
    <t>00119214220*</t>
  </si>
  <si>
    <t>00110703820*</t>
  </si>
  <si>
    <t>00112231010*</t>
  </si>
  <si>
    <t>00112713318*</t>
  </si>
  <si>
    <t>00110003813*</t>
  </si>
  <si>
    <t>00119468433*</t>
  </si>
  <si>
    <t>00114016720*</t>
  </si>
  <si>
    <t>00118183527*</t>
  </si>
  <si>
    <t>00113152013*</t>
  </si>
  <si>
    <t>00113549023*</t>
  </si>
  <si>
    <t>00117054321*</t>
  </si>
  <si>
    <t>00145952531*</t>
  </si>
  <si>
    <t>00146681329*</t>
  </si>
  <si>
    <t>00200159534*</t>
  </si>
  <si>
    <t>00122594427*</t>
  </si>
  <si>
    <t>00128447228*</t>
  </si>
  <si>
    <t>00137021721*</t>
  </si>
  <si>
    <t>00129600422*</t>
  </si>
  <si>
    <t>00130054720*</t>
  </si>
  <si>
    <t>00124668431*</t>
  </si>
  <si>
    <t>00131720418*</t>
  </si>
  <si>
    <t>00124639732*</t>
  </si>
  <si>
    <t>00127156830*</t>
  </si>
  <si>
    <t>00122020815*</t>
  </si>
  <si>
    <t>00130838528*</t>
  </si>
  <si>
    <t>00122059120*</t>
  </si>
  <si>
    <t>00157005119*</t>
  </si>
  <si>
    <t>00154458027*</t>
  </si>
  <si>
    <t>00158243831*</t>
  </si>
  <si>
    <t>00124727326*</t>
  </si>
  <si>
    <t>00124813120*</t>
  </si>
  <si>
    <t>00124594126*</t>
  </si>
  <si>
    <t>00155391731*</t>
  </si>
  <si>
    <t>00154861934*</t>
  </si>
  <si>
    <t>00134494227*</t>
  </si>
  <si>
    <t>00142705928*</t>
  </si>
  <si>
    <t>00165063829*</t>
  </si>
  <si>
    <t>00135830727*</t>
  </si>
  <si>
    <t>00137614123*</t>
  </si>
  <si>
    <t>00141326724*</t>
  </si>
  <si>
    <t>00135849636*</t>
  </si>
  <si>
    <t>00135850022*</t>
  </si>
  <si>
    <t>00137091223*</t>
  </si>
  <si>
    <t>00134496532*</t>
  </si>
  <si>
    <t>00133970528*</t>
  </si>
  <si>
    <t>00138341121*</t>
  </si>
  <si>
    <t>00152427122*</t>
  </si>
  <si>
    <t>00134563224*</t>
  </si>
  <si>
    <t>00142294628*</t>
  </si>
  <si>
    <t>00138723529*</t>
  </si>
  <si>
    <t>00170956331*</t>
  </si>
  <si>
    <t>00136188734*</t>
  </si>
  <si>
    <t>00142672527*</t>
  </si>
  <si>
    <t>00101846020*</t>
  </si>
  <si>
    <t>00102853524*</t>
  </si>
  <si>
    <t>00101409924*</t>
  </si>
  <si>
    <t>00103315013*</t>
  </si>
  <si>
    <t>00098097033*</t>
  </si>
  <si>
    <t>00119067327*</t>
  </si>
  <si>
    <t>00106114619*</t>
  </si>
  <si>
    <t>00107607122*</t>
  </si>
  <si>
    <t>00099046028*</t>
  </si>
  <si>
    <t>00115408423*</t>
  </si>
  <si>
    <t>00107198531*</t>
  </si>
  <si>
    <t>00101467423*</t>
  </si>
  <si>
    <t>00102045315*</t>
  </si>
  <si>
    <t>00100237013*</t>
  </si>
  <si>
    <t>00099903333*</t>
  </si>
  <si>
    <t>00109080725*</t>
  </si>
  <si>
    <t>00088013828*</t>
  </si>
  <si>
    <t>00089551937*</t>
  </si>
  <si>
    <t>00101850217*</t>
  </si>
  <si>
    <t>00118053422*</t>
  </si>
  <si>
    <t>00102144921*</t>
  </si>
  <si>
    <t>00133317321*</t>
  </si>
  <si>
    <t>00120433821*</t>
  </si>
  <si>
    <t>00134137827*</t>
  </si>
  <si>
    <t>00166881939*</t>
  </si>
  <si>
    <t>00099909541*</t>
  </si>
  <si>
    <t>00100996227*</t>
  </si>
  <si>
    <t>00106316926*</t>
  </si>
  <si>
    <t>00098637134*</t>
  </si>
  <si>
    <t>00109330824*</t>
  </si>
  <si>
    <t>00111227014*</t>
  </si>
  <si>
    <t>00111274824*</t>
  </si>
  <si>
    <t>00111983629*</t>
  </si>
  <si>
    <t>00112164015*</t>
  </si>
  <si>
    <t>00113787633*</t>
  </si>
  <si>
    <t>00114140920*</t>
  </si>
  <si>
    <t>00115088932*</t>
  </si>
  <si>
    <t>00115730522*</t>
  </si>
  <si>
    <t>00116995738*</t>
  </si>
  <si>
    <t>00117287329*</t>
  </si>
  <si>
    <t>00117780832*</t>
  </si>
  <si>
    <t>00119294935*</t>
  </si>
  <si>
    <t>00119478131*</t>
  </si>
  <si>
    <t>00119647331*</t>
  </si>
  <si>
    <t>00130092722*</t>
  </si>
  <si>
    <t>00155539331*</t>
  </si>
  <si>
    <t>00119180929*</t>
  </si>
  <si>
    <t>00119141724*</t>
  </si>
  <si>
    <t>00116421318*</t>
  </si>
  <si>
    <t>00114184019*</t>
  </si>
  <si>
    <t>00111611112*</t>
  </si>
  <si>
    <t>00110151615*</t>
  </si>
  <si>
    <t>00200056897*</t>
  </si>
  <si>
    <t>00145798842*</t>
  </si>
  <si>
    <t>00126369027*</t>
  </si>
  <si>
    <t>00120564422*</t>
  </si>
  <si>
    <t>00118054322*</t>
  </si>
  <si>
    <t>00116917227*</t>
  </si>
  <si>
    <t>00113956631*</t>
  </si>
  <si>
    <t>00200114465*</t>
  </si>
  <si>
    <t>00115620217*</t>
  </si>
  <si>
    <t>00119099736*</t>
  </si>
  <si>
    <t>00128324121*</t>
  </si>
  <si>
    <t>00139767538*</t>
  </si>
  <si>
    <t>00164639130*</t>
  </si>
  <si>
    <t>00164810121*</t>
  </si>
  <si>
    <t>00136338832*</t>
  </si>
  <si>
    <t>00163884636*</t>
  </si>
  <si>
    <t>00142925629*</t>
  </si>
  <si>
    <t>00135419225*</t>
  </si>
  <si>
    <t>00136192527*</t>
  </si>
  <si>
    <t>00140420718*</t>
  </si>
  <si>
    <t>00133973228*</t>
  </si>
  <si>
    <t>00140122919*</t>
  </si>
  <si>
    <t>00135249832*</t>
  </si>
  <si>
    <t>00136689437*</t>
  </si>
  <si>
    <t>00163492126*</t>
  </si>
  <si>
    <t>00164027828*</t>
  </si>
  <si>
    <t>00143160015*</t>
  </si>
  <si>
    <t>00164550829*</t>
  </si>
  <si>
    <t>00142257425*</t>
  </si>
  <si>
    <t>00134492427*</t>
  </si>
  <si>
    <t>00139763635*</t>
  </si>
  <si>
    <t>00139459839*</t>
  </si>
  <si>
    <t>00095173934*</t>
  </si>
  <si>
    <t>00085287333*</t>
  </si>
  <si>
    <t>00084129125*</t>
  </si>
  <si>
    <t>00076954031*</t>
  </si>
  <si>
    <t>00110064820*</t>
  </si>
  <si>
    <t>00087099033*</t>
  </si>
  <si>
    <t>00115570726*</t>
  </si>
  <si>
    <t>00107784532*</t>
  </si>
  <si>
    <t>00107623928*</t>
  </si>
  <si>
    <t>00076773333*</t>
  </si>
  <si>
    <t>00125551120*</t>
  </si>
  <si>
    <t>00133049828*</t>
  </si>
  <si>
    <t>00099975645*</t>
  </si>
  <si>
    <t>00144440623*</t>
  </si>
  <si>
    <t>00107101919*</t>
  </si>
  <si>
    <t>00137984638*</t>
  </si>
  <si>
    <t>00107458631*</t>
  </si>
  <si>
    <t>00109129123*</t>
  </si>
  <si>
    <t>00107474225*</t>
  </si>
  <si>
    <t>00100343920*</t>
  </si>
  <si>
    <t>00119696840*</t>
  </si>
  <si>
    <t>00101193318*</t>
  </si>
  <si>
    <t>00107706425*</t>
  </si>
  <si>
    <t>00104874327*</t>
  </si>
  <si>
    <t>00105228220*</t>
  </si>
  <si>
    <t>00164670933*</t>
  </si>
  <si>
    <t>00134811523*</t>
  </si>
  <si>
    <t>00101962423*</t>
  </si>
  <si>
    <t>00096684336*</t>
  </si>
  <si>
    <t>00200009546*</t>
  </si>
  <si>
    <t>00105525624*</t>
  </si>
  <si>
    <t>00100903316*</t>
  </si>
  <si>
    <t>00104411617*</t>
  </si>
  <si>
    <t>00098916841*</t>
  </si>
  <si>
    <t>00101808119*</t>
  </si>
  <si>
    <t>00099669443*</t>
  </si>
  <si>
    <t>00097971033*</t>
  </si>
  <si>
    <t>00131657427*</t>
  </si>
  <si>
    <t>00107317019*</t>
  </si>
  <si>
    <t>00096804633*</t>
  </si>
  <si>
    <t>00136137425*</t>
  </si>
  <si>
    <t>00102876832*</t>
  </si>
  <si>
    <t>00166880635*</t>
  </si>
  <si>
    <t>00101878833*</t>
  </si>
  <si>
    <t>00102362620*</t>
  </si>
  <si>
    <t>00133906527*</t>
  </si>
  <si>
    <t>00138846737*</t>
  </si>
  <si>
    <t>00098735133*</t>
  </si>
  <si>
    <t>00102507116*</t>
  </si>
  <si>
    <t>00107501014*</t>
  </si>
  <si>
    <t>00101099929*</t>
  </si>
  <si>
    <t>00101596628*</t>
  </si>
  <si>
    <t>00098266435*</t>
  </si>
  <si>
    <t>00101840317*</t>
  </si>
  <si>
    <t>00105896736*</t>
  </si>
  <si>
    <t>00200159135*</t>
  </si>
  <si>
    <t>00132206923*</t>
  </si>
  <si>
    <t>00113024920*</t>
  </si>
  <si>
    <t>00120049420*</t>
  </si>
  <si>
    <t>00113739933*</t>
  </si>
  <si>
    <t>00117013619*</t>
  </si>
  <si>
    <t>00116477632*</t>
  </si>
  <si>
    <t>00115538528*</t>
  </si>
  <si>
    <t>00112046014*</t>
  </si>
  <si>
    <t>00113327118*</t>
  </si>
  <si>
    <t>00117590124*</t>
  </si>
  <si>
    <t>00144987841*</t>
  </si>
  <si>
    <t>00113407622*</t>
  </si>
  <si>
    <t>00118501420*</t>
  </si>
  <si>
    <t>00119287836*</t>
  </si>
  <si>
    <t>00112698633*</t>
  </si>
  <si>
    <t>00111617118*</t>
  </si>
  <si>
    <t>00116931425*</t>
  </si>
  <si>
    <t>00119868033*</t>
  </si>
  <si>
    <t>00112307923*</t>
  </si>
  <si>
    <t>00113320010*</t>
  </si>
  <si>
    <t>00120049016*</t>
  </si>
  <si>
    <t>00113444219*</t>
  </si>
  <si>
    <t>00119529936*</t>
  </si>
  <si>
    <t>00111811922*</t>
  </si>
  <si>
    <t>00144385126*</t>
  </si>
  <si>
    <t>00114214619*</t>
  </si>
  <si>
    <t>00114979839*</t>
  </si>
  <si>
    <t>00118362425*</t>
  </si>
  <si>
    <t>00200091008*</t>
  </si>
  <si>
    <t>00119332120*</t>
  </si>
  <si>
    <t>00118512220*</t>
  </si>
  <si>
    <t>00200018466*</t>
  </si>
  <si>
    <t>00112494021*</t>
  </si>
  <si>
    <t>00096747841*</t>
  </si>
  <si>
    <t>00200091014*</t>
  </si>
  <si>
    <t>00200091022*</t>
  </si>
  <si>
    <t>00112394323*</t>
  </si>
  <si>
    <t>00115643929*</t>
  </si>
  <si>
    <t>00114941828*</t>
  </si>
  <si>
    <t>00112122110*</t>
  </si>
  <si>
    <t>00131107922*</t>
  </si>
  <si>
    <t>00125148021*</t>
  </si>
  <si>
    <t>00120693425*</t>
  </si>
  <si>
    <t>00134830322*</t>
  </si>
  <si>
    <t>00138637937*</t>
  </si>
  <si>
    <t>00133036622*</t>
  </si>
  <si>
    <t>00139487133*</t>
  </si>
  <si>
    <t>00165726734*</t>
  </si>
  <si>
    <t>00131309522*</t>
  </si>
  <si>
    <t>00116918733*</t>
  </si>
  <si>
    <t>00155175832*</t>
  </si>
  <si>
    <t>00200207692*</t>
  </si>
  <si>
    <t>00110699834*</t>
  </si>
  <si>
    <t>00136910828*</t>
  </si>
  <si>
    <t>00165399134*</t>
  </si>
  <si>
    <t>00142398835*</t>
  </si>
  <si>
    <t>00154523525*</t>
  </si>
  <si>
    <t>00200106745*</t>
  </si>
  <si>
    <t>00134183222*</t>
  </si>
  <si>
    <t>00125041417*</t>
  </si>
  <si>
    <t>00200207700*</t>
  </si>
  <si>
    <t>00115773529*</t>
  </si>
  <si>
    <t>00115846126*</t>
  </si>
  <si>
    <t>00112321717*</t>
  </si>
  <si>
    <t>00135969437*</t>
  </si>
  <si>
    <t>00142545627*</t>
  </si>
  <si>
    <t>00200207688*</t>
  </si>
  <si>
    <t>00200207703*</t>
  </si>
  <si>
    <t>00141902421*</t>
  </si>
  <si>
    <t>00163938737*</t>
  </si>
  <si>
    <t>00135896739*</t>
  </si>
  <si>
    <t>00142191220*</t>
  </si>
  <si>
    <t>00134043722*</t>
  </si>
  <si>
    <t>00128923732*</t>
  </si>
  <si>
    <t>00113416723*</t>
  </si>
  <si>
    <t>00145072524*</t>
  </si>
  <si>
    <t>00132481224*</t>
  </si>
  <si>
    <t>00111261720*</t>
  </si>
  <si>
    <t>00113088122*</t>
  </si>
  <si>
    <t>00163912830*</t>
  </si>
  <si>
    <t>00124292424*</t>
  </si>
  <si>
    <t>00124794734*</t>
  </si>
  <si>
    <t>00140889737*</t>
  </si>
  <si>
    <t>00126270422*</t>
  </si>
  <si>
    <t>00125508526*</t>
  </si>
  <si>
    <t>00200207691*</t>
  </si>
  <si>
    <t>00166148733*</t>
  </si>
  <si>
    <t>00156877337*</t>
  </si>
  <si>
    <t>00165319530*</t>
  </si>
  <si>
    <t>00134215622*</t>
  </si>
  <si>
    <t>00155134221*</t>
  </si>
  <si>
    <t>00119521827*</t>
  </si>
  <si>
    <t>00119334829*</t>
  </si>
  <si>
    <t>00133941425*</t>
  </si>
  <si>
    <t>00104099124*</t>
  </si>
  <si>
    <t>00200207699*</t>
  </si>
  <si>
    <t>00134830625*</t>
  </si>
  <si>
    <t>00126510722*</t>
  </si>
  <si>
    <t>00114942829*</t>
  </si>
  <si>
    <t>00131083622*</t>
  </si>
  <si>
    <t>00131086423*</t>
  </si>
  <si>
    <t>00133207521*</t>
  </si>
  <si>
    <t>00174731326*</t>
  </si>
  <si>
    <t>00164719129*</t>
  </si>
  <si>
    <t>00162334625*</t>
  </si>
  <si>
    <t>00200038484*</t>
  </si>
  <si>
    <t>00119676131*</t>
  </si>
  <si>
    <t>00113088627*</t>
  </si>
  <si>
    <t>00132918933*</t>
  </si>
  <si>
    <t>00200205199*</t>
  </si>
  <si>
    <t>00142238727*</t>
  </si>
  <si>
    <t>00164758233*</t>
  </si>
  <si>
    <t>00163879842*</t>
  </si>
  <si>
    <t>00131030513*</t>
  </si>
  <si>
    <t>00200207670*</t>
  </si>
  <si>
    <t>00117861529*</t>
  </si>
  <si>
    <t>00114233418*</t>
  </si>
  <si>
    <t>00140796532*</t>
  </si>
  <si>
    <t>00122806019*</t>
  </si>
  <si>
    <t>00124137220*</t>
  </si>
  <si>
    <t>00131086322*</t>
  </si>
  <si>
    <t>00142295427*</t>
  </si>
  <si>
    <t>00170465427*</t>
  </si>
  <si>
    <t>00141513924*</t>
  </si>
  <si>
    <t>00131310211*</t>
  </si>
  <si>
    <t>00142663224*</t>
  </si>
  <si>
    <t>00167730024*</t>
  </si>
  <si>
    <t>00200218961*</t>
  </si>
  <si>
    <t>00142373828*</t>
  </si>
  <si>
    <t>00168883236*</t>
  </si>
  <si>
    <t>00126025521*</t>
  </si>
  <si>
    <t>00200014351*</t>
  </si>
  <si>
    <t>00131489026*</t>
  </si>
  <si>
    <t>00123863629*</t>
  </si>
  <si>
    <t>00141023112*</t>
  </si>
  <si>
    <t>00173877336*</t>
  </si>
  <si>
    <t>00141310818*</t>
  </si>
  <si>
    <t>00164671732*</t>
  </si>
  <si>
    <t>00110904116*</t>
  </si>
  <si>
    <t>00091978842*</t>
  </si>
  <si>
    <t>00078504226*</t>
  </si>
  <si>
    <t>00104069828*</t>
  </si>
  <si>
    <t>00101105513*</t>
  </si>
  <si>
    <t>00104496933*</t>
  </si>
  <si>
    <t>00096747033*</t>
  </si>
  <si>
    <t>00133400920*</t>
  </si>
  <si>
    <t>00104497126*</t>
  </si>
  <si>
    <t>00106038119*</t>
  </si>
  <si>
    <t>00105673628*</t>
  </si>
  <si>
    <t>00119936029*</t>
  </si>
  <si>
    <t>00102654220*</t>
  </si>
  <si>
    <t>00117231318*</t>
  </si>
  <si>
    <t>00101708320*</t>
  </si>
  <si>
    <t>00100225212*</t>
  </si>
  <si>
    <t>00165403625*</t>
  </si>
  <si>
    <t>00103428624*</t>
  </si>
  <si>
    <t>00109924429*</t>
  </si>
  <si>
    <t>00165403726*</t>
  </si>
  <si>
    <t>00099117229*</t>
  </si>
  <si>
    <t>00104347928*</t>
  </si>
  <si>
    <t>00102701617*</t>
  </si>
  <si>
    <t>00103735625*</t>
  </si>
  <si>
    <t>00100284621*</t>
  </si>
  <si>
    <t>00102535521*</t>
  </si>
  <si>
    <t>00099849342*</t>
  </si>
  <si>
    <t>00106737327*</t>
  </si>
  <si>
    <t>00099873743*</t>
  </si>
  <si>
    <t>00103866933*</t>
  </si>
  <si>
    <t>00135883028*</t>
  </si>
  <si>
    <t>00106129423*</t>
  </si>
  <si>
    <t>00103975833*</t>
  </si>
  <si>
    <t>00108253625*</t>
  </si>
  <si>
    <t>00105790123*</t>
  </si>
  <si>
    <t>00105267122*</t>
  </si>
  <si>
    <t>00131869028*</t>
  </si>
  <si>
    <t>00137553832*</t>
  </si>
  <si>
    <t>00091686535*</t>
  </si>
  <si>
    <t>00102796732*</t>
  </si>
  <si>
    <t>00104468427*</t>
  </si>
  <si>
    <t>00110699733*</t>
  </si>
  <si>
    <t>00110703921*</t>
  </si>
  <si>
    <t>00110936525*</t>
  </si>
  <si>
    <t>00112412617*</t>
  </si>
  <si>
    <t>00112984126*</t>
  </si>
  <si>
    <t>00115735426*</t>
  </si>
  <si>
    <t>00116717124*</t>
  </si>
  <si>
    <t>00144867232*</t>
  </si>
  <si>
    <t>00110038114*</t>
  </si>
  <si>
    <t>00200033394*</t>
  </si>
  <si>
    <t>00149806432*</t>
  </si>
  <si>
    <t>00145558432*</t>
  </si>
  <si>
    <t>00144397634*</t>
  </si>
  <si>
    <t>00144086932*</t>
  </si>
  <si>
    <t>00136890734*</t>
  </si>
  <si>
    <t>00131212111*</t>
  </si>
  <si>
    <t>00130420212*</t>
  </si>
  <si>
    <t>00129917433*</t>
  </si>
  <si>
    <t>00125731423*</t>
  </si>
  <si>
    <t>00120240716*</t>
  </si>
  <si>
    <t>00117288734*</t>
  </si>
  <si>
    <t>00117027018*</t>
  </si>
  <si>
    <t>00116120112*</t>
  </si>
  <si>
    <t>00114761424*</t>
  </si>
  <si>
    <t>00114334016*</t>
  </si>
  <si>
    <t>00114189327*</t>
  </si>
  <si>
    <t>00114187527*</t>
  </si>
  <si>
    <t>00113999840*</t>
  </si>
  <si>
    <t>00113398732*</t>
  </si>
  <si>
    <t>00112983933*</t>
  </si>
  <si>
    <t>00112945729*</t>
  </si>
  <si>
    <t>00112825928*</t>
  </si>
  <si>
    <t>00112579328*</t>
  </si>
  <si>
    <t>00111575121*</t>
  </si>
  <si>
    <t>00110990727*</t>
  </si>
  <si>
    <t>00110037921*</t>
  </si>
  <si>
    <t>00118390830*</t>
  </si>
  <si>
    <t>00116248830*</t>
  </si>
  <si>
    <t>00144251522*</t>
  </si>
  <si>
    <t>00115303821*</t>
  </si>
  <si>
    <t>00140348424*</t>
  </si>
  <si>
    <t>00135228728*</t>
  </si>
  <si>
    <t>00140651118*</t>
  </si>
  <si>
    <t>00133982026*</t>
  </si>
  <si>
    <t>00165010821*</t>
  </si>
  <si>
    <t>00138642731*</t>
  </si>
  <si>
    <t>00138357633*</t>
  </si>
  <si>
    <t>00134304520*</t>
  </si>
  <si>
    <t>00138762835*</t>
  </si>
  <si>
    <t>00170785331*</t>
  </si>
  <si>
    <t>00138804327*</t>
  </si>
  <si>
    <t>00138875436*</t>
  </si>
  <si>
    <t>00083267632*</t>
  </si>
  <si>
    <t>00063418123*</t>
  </si>
  <si>
    <t>00110414112*</t>
  </si>
  <si>
    <t>00107518931*</t>
  </si>
  <si>
    <t>00076111016*</t>
  </si>
  <si>
    <t>00101402513*</t>
  </si>
  <si>
    <t>00116788637*</t>
  </si>
  <si>
    <t>00100431514*</t>
  </si>
  <si>
    <t>00103946023*</t>
  </si>
  <si>
    <t>00101066014*</t>
  </si>
  <si>
    <t>00099486642*</t>
  </si>
  <si>
    <t>00107542221*</t>
  </si>
  <si>
    <t>00116992634*</t>
  </si>
  <si>
    <t>00099854944*</t>
  </si>
  <si>
    <t>00164221622*</t>
  </si>
  <si>
    <t>00099909036*</t>
  </si>
  <si>
    <t>00103384221*</t>
  </si>
  <si>
    <t>00133504218*</t>
  </si>
  <si>
    <t>00173223018*</t>
  </si>
  <si>
    <t>00102105817*</t>
  </si>
  <si>
    <t>00113702721*</t>
  </si>
  <si>
    <t>00119455429*</t>
  </si>
  <si>
    <t>00114208824*</t>
  </si>
  <si>
    <t>00118834732*</t>
  </si>
  <si>
    <t>00118547834*</t>
  </si>
  <si>
    <t>00111600413*</t>
  </si>
  <si>
    <t>00144690226*</t>
  </si>
  <si>
    <t>00119303219*</t>
  </si>
  <si>
    <t>00147223625*</t>
  </si>
  <si>
    <t>00106080116*</t>
  </si>
  <si>
    <t>00200066452*</t>
  </si>
  <si>
    <t>00200066448*</t>
  </si>
  <si>
    <t>00200066442*</t>
  </si>
  <si>
    <t>00131522519*</t>
  </si>
  <si>
    <t>00116827934*</t>
  </si>
  <si>
    <t>00116519023*</t>
  </si>
  <si>
    <t>00115429830*</t>
  </si>
  <si>
    <t>00112964629*</t>
  </si>
  <si>
    <t>00116743729*</t>
  </si>
  <si>
    <t>00143830625*</t>
  </si>
  <si>
    <t>00140113616*</t>
  </si>
  <si>
    <t>00130703014*</t>
  </si>
  <si>
    <t>00130839024*</t>
  </si>
  <si>
    <t>00128954837*</t>
  </si>
  <si>
    <t>00127987135*</t>
  </si>
  <si>
    <t>00130135518*</t>
  </si>
  <si>
    <t>00077510222*</t>
  </si>
  <si>
    <t>00152487633*</t>
  </si>
  <si>
    <t>00152487734*</t>
  </si>
  <si>
    <t>00092604829*</t>
  </si>
  <si>
    <t>00084823429*</t>
  </si>
  <si>
    <t>00089181734*</t>
  </si>
  <si>
    <t>00086410221*</t>
  </si>
  <si>
    <t>00088907537*</t>
  </si>
  <si>
    <t>00107315926*</t>
  </si>
  <si>
    <t>00110050714*</t>
  </si>
  <si>
    <t>00088449538*</t>
  </si>
  <si>
    <t>00118021821*</t>
  </si>
  <si>
    <t>00122771828*</t>
  </si>
  <si>
    <t>00163229326*</t>
  </si>
  <si>
    <t>00091103620*</t>
  </si>
  <si>
    <t>00092014218*</t>
  </si>
  <si>
    <t>00096170427*</t>
  </si>
  <si>
    <t>00116026925*</t>
  </si>
  <si>
    <t>00082544023*</t>
  </si>
  <si>
    <t>00084964839*</t>
  </si>
  <si>
    <t>00100480114*</t>
  </si>
  <si>
    <t>00099358135*</t>
  </si>
  <si>
    <t>00117812121*</t>
  </si>
  <si>
    <t>00092296230*</t>
  </si>
  <si>
    <t>00099363333*</t>
  </si>
  <si>
    <t>00135039728*</t>
  </si>
  <si>
    <t>00100045212*</t>
  </si>
  <si>
    <t>00108699134*</t>
  </si>
  <si>
    <t>00099797546*</t>
  </si>
  <si>
    <t>00100809624*</t>
  </si>
  <si>
    <t>00102721922*</t>
  </si>
  <si>
    <t>00123336523*</t>
  </si>
  <si>
    <t>00086904835*</t>
  </si>
  <si>
    <t>00107594127*</t>
  </si>
  <si>
    <t>00109105521*</t>
  </si>
  <si>
    <t>00089038028*</t>
  </si>
  <si>
    <t>00009605433*</t>
  </si>
  <si>
    <t>00121997736*</t>
  </si>
  <si>
    <t>00110337823*</t>
  </si>
  <si>
    <t>00103447726*</t>
  </si>
  <si>
    <t>00119955737*</t>
  </si>
  <si>
    <t>00119867335*</t>
  </si>
  <si>
    <t>00118524324*</t>
  </si>
  <si>
    <t>00110962524*</t>
  </si>
  <si>
    <t>00200121246*</t>
  </si>
  <si>
    <t>00111215112*</t>
  </si>
  <si>
    <t>00116794129*</t>
  </si>
  <si>
    <t>00147299840*</t>
  </si>
  <si>
    <t>00148699542*</t>
  </si>
  <si>
    <t>00200139853*</t>
  </si>
  <si>
    <t>00200139941*</t>
  </si>
  <si>
    <t>00200139950*</t>
  </si>
  <si>
    <t>00200141340*</t>
  </si>
  <si>
    <t>00200180342*</t>
  </si>
  <si>
    <t>00200181623*</t>
  </si>
  <si>
    <t>00154403017*</t>
  </si>
  <si>
    <t>00124857431*</t>
  </si>
  <si>
    <t>00131625725*</t>
  </si>
  <si>
    <t>00200208567*</t>
  </si>
  <si>
    <t>00086553431*</t>
  </si>
  <si>
    <t>00120029923*</t>
  </si>
  <si>
    <t>00200329644*</t>
  </si>
  <si>
    <t>00097155431*</t>
  </si>
  <si>
    <t>00077605227*</t>
  </si>
  <si>
    <t>00080334018*</t>
  </si>
  <si>
    <t>00110198929*</t>
  </si>
  <si>
    <t>00083600421*</t>
  </si>
  <si>
    <t>00080385327*</t>
  </si>
  <si>
    <t>00077134830*</t>
  </si>
  <si>
    <t>00060140516*</t>
  </si>
  <si>
    <t>00121916020*</t>
  </si>
  <si>
    <t>00088974844*</t>
  </si>
  <si>
    <t>00089301425*</t>
  </si>
  <si>
    <t>00089687442*</t>
  </si>
  <si>
    <t>00136996842*</t>
  </si>
  <si>
    <t>00102716724*</t>
  </si>
  <si>
    <t>00136996943*</t>
  </si>
  <si>
    <t>00200006414*</t>
  </si>
  <si>
    <t>00102556322*</t>
  </si>
  <si>
    <t>00104480623*</t>
  </si>
  <si>
    <t>00105996333*</t>
  </si>
  <si>
    <t>00117776938*</t>
  </si>
  <si>
    <t>00112041514*</t>
  </si>
  <si>
    <t>00200006418*</t>
  </si>
  <si>
    <t>00116762932*</t>
  </si>
  <si>
    <t>00116084121*</t>
  </si>
  <si>
    <t>00111911620*</t>
  </si>
  <si>
    <t>00101380720*</t>
  </si>
  <si>
    <t>00117253625*</t>
  </si>
  <si>
    <t>00123996636*</t>
  </si>
  <si>
    <t>00164487535*</t>
  </si>
  <si>
    <t>00164712728*</t>
  </si>
  <si>
    <t>00089794542*</t>
  </si>
  <si>
    <t>00097976240*</t>
  </si>
  <si>
    <t>00103812621*</t>
  </si>
  <si>
    <t>00104920117*</t>
  </si>
  <si>
    <t>00100959933*</t>
  </si>
  <si>
    <t>00106087224*</t>
  </si>
  <si>
    <t>00106600619*</t>
  </si>
  <si>
    <t>00099160328*</t>
  </si>
  <si>
    <t>00106482324*</t>
  </si>
  <si>
    <t>00101215111*</t>
  </si>
  <si>
    <t>00100339117*</t>
  </si>
  <si>
    <t>00133138928*</t>
  </si>
  <si>
    <t>00100250311*</t>
  </si>
  <si>
    <t>00129064426*</t>
  </si>
  <si>
    <t>00108937432*</t>
  </si>
  <si>
    <t>00099724334*</t>
  </si>
  <si>
    <t>00137611423*</t>
  </si>
  <si>
    <t>00106728731*</t>
  </si>
  <si>
    <t>00102579630*</t>
  </si>
  <si>
    <t>00113003311*</t>
  </si>
  <si>
    <t>00113747326*</t>
  </si>
  <si>
    <t>00144388937*</t>
  </si>
  <si>
    <t>00119475835*</t>
  </si>
  <si>
    <t>00119303017*</t>
  </si>
  <si>
    <t>00148095229*</t>
  </si>
  <si>
    <t>00113221414*</t>
  </si>
  <si>
    <t>00110353114*</t>
  </si>
  <si>
    <t>00115013213*</t>
  </si>
  <si>
    <t>00115769837*</t>
  </si>
  <si>
    <t>00119322422*</t>
  </si>
  <si>
    <t>00131074319*</t>
  </si>
  <si>
    <t>00117596433*</t>
  </si>
  <si>
    <t>00200021724*</t>
  </si>
  <si>
    <t>00200063746*</t>
  </si>
  <si>
    <t>00020097974*</t>
  </si>
  <si>
    <t>00200099147*</t>
  </si>
  <si>
    <t>00200106646*</t>
  </si>
  <si>
    <t>00200098741*</t>
  </si>
  <si>
    <t>00110705115*</t>
  </si>
  <si>
    <t>00200092332*</t>
  </si>
  <si>
    <t>00200107719*</t>
  </si>
  <si>
    <t>00200098715*</t>
  </si>
  <si>
    <t>00095479640*</t>
  </si>
  <si>
    <t>00200211673*</t>
  </si>
  <si>
    <t>00131952324*</t>
  </si>
  <si>
    <t>00159521831*</t>
  </si>
  <si>
    <t>00162357832*</t>
  </si>
  <si>
    <t>00129142322*</t>
  </si>
  <si>
    <t>00109476229*</t>
  </si>
  <si>
    <t>00126118221*</t>
  </si>
  <si>
    <t>00161802422*</t>
  </si>
  <si>
    <t>00127029526*</t>
  </si>
  <si>
    <t>00128625731*</t>
  </si>
  <si>
    <t>00121468325*</t>
  </si>
  <si>
    <t>00140756225*</t>
  </si>
  <si>
    <t>00051147523*</t>
  </si>
  <si>
    <t>00103133213*</t>
  </si>
  <si>
    <t>00076847032*</t>
  </si>
  <si>
    <t>00076848134*</t>
  </si>
  <si>
    <t>00075444731*</t>
  </si>
  <si>
    <t>00077658437*</t>
  </si>
  <si>
    <t>00080662426*</t>
  </si>
  <si>
    <t>00102821216*</t>
  </si>
  <si>
    <t>00080333118*</t>
  </si>
  <si>
    <t>00075213826*</t>
  </si>
  <si>
    <t>00099904031*</t>
  </si>
  <si>
    <t>00161554022*</t>
  </si>
  <si>
    <t>00088410122*</t>
  </si>
  <si>
    <t>00125521016*</t>
  </si>
  <si>
    <t>00083417023*</t>
  </si>
  <si>
    <t>00089579442*</t>
  </si>
  <si>
    <t>00088559136*</t>
  </si>
  <si>
    <t>00103799837*</t>
  </si>
  <si>
    <t>00088483637*</t>
  </si>
  <si>
    <t>00165403524*</t>
  </si>
  <si>
    <t>00138845938*</t>
  </si>
  <si>
    <t>00098807234*</t>
  </si>
  <si>
    <t>00089483840*</t>
  </si>
  <si>
    <t>00100665523*</t>
  </si>
  <si>
    <t>00091353122*</t>
  </si>
  <si>
    <t>00133669937*</t>
  </si>
  <si>
    <t>00122647931*</t>
  </si>
  <si>
    <t>00104348727*</t>
  </si>
  <si>
    <t>00135832426*</t>
  </si>
  <si>
    <t>00102727120*</t>
  </si>
  <si>
    <t>00087508432*</t>
  </si>
  <si>
    <t>00104353420*</t>
  </si>
  <si>
    <t>00200048116*</t>
  </si>
  <si>
    <t>00200048109*</t>
  </si>
  <si>
    <t>00200048087*</t>
  </si>
  <si>
    <t>00200048080*</t>
  </si>
  <si>
    <t>00200048054*</t>
  </si>
  <si>
    <t>00200046597*</t>
  </si>
  <si>
    <t>00200044724*</t>
  </si>
  <si>
    <t>00200044719*</t>
  </si>
  <si>
    <t>00200123001*</t>
  </si>
  <si>
    <t>00200122886*</t>
  </si>
  <si>
    <t>奈良県</t>
    <rPh sb="0" eb="2">
      <t>ナラ</t>
    </rPh>
    <phoneticPr fontId="5"/>
  </si>
  <si>
    <t>長野県</t>
    <rPh sb="0" eb="2">
      <t>ナガノ</t>
    </rPh>
    <phoneticPr fontId="5"/>
  </si>
  <si>
    <t>大阪府</t>
    <rPh sb="0" eb="3">
      <t>オオサカフ</t>
    </rPh>
    <phoneticPr fontId="5"/>
  </si>
  <si>
    <t>00104032818*</t>
  </si>
  <si>
    <t>00078923433*</t>
  </si>
  <si>
    <t>00041540115*</t>
  </si>
  <si>
    <t>00092370021*</t>
  </si>
  <si>
    <t>00099743234*</t>
  </si>
  <si>
    <t>00064477432*</t>
  </si>
  <si>
    <t>00077267130*</t>
  </si>
  <si>
    <t>00080263726*</t>
  </si>
  <si>
    <t>00077501424*</t>
  </si>
  <si>
    <t>00118365024*</t>
  </si>
  <si>
    <t>00074782129*</t>
  </si>
  <si>
    <t>00098295538*</t>
  </si>
  <si>
    <t>00100215099*</t>
  </si>
  <si>
    <t>00110065821*</t>
  </si>
  <si>
    <t>00097121424*</t>
  </si>
  <si>
    <t>00110337318*</t>
  </si>
  <si>
    <t>00090775230*</t>
  </si>
  <si>
    <t>00076892638*</t>
  </si>
  <si>
    <t>00125774834*</t>
  </si>
  <si>
    <t>00079523026*</t>
  </si>
  <si>
    <t>00123195324*</t>
  </si>
  <si>
    <t>00092674331*</t>
  </si>
  <si>
    <t>00091232522*</t>
  </si>
  <si>
    <t>00088962538*</t>
  </si>
  <si>
    <t>00122130211*</t>
  </si>
  <si>
    <t>00093290427*</t>
  </si>
  <si>
    <t>00106646932*</t>
  </si>
  <si>
    <t>00076293936*</t>
  </si>
  <si>
    <t>00092065224*</t>
  </si>
  <si>
    <t>00200046986*</t>
  </si>
  <si>
    <t>00121392927*</t>
  </si>
  <si>
    <t>00103572119*</t>
  </si>
  <si>
    <t>00100821214*</t>
  </si>
  <si>
    <t>00101098423*</t>
  </si>
  <si>
    <t>00098987445*</t>
  </si>
  <si>
    <t>00097231527*</t>
  </si>
  <si>
    <t>00107623827*</t>
  </si>
  <si>
    <t>00095049431*</t>
  </si>
  <si>
    <t>00143090421*</t>
  </si>
  <si>
    <t>00094975943*</t>
  </si>
  <si>
    <t>00163712525*</t>
  </si>
  <si>
    <t>00131653120*</t>
  </si>
  <si>
    <t>00104524420*</t>
  </si>
  <si>
    <t>00101135314*</t>
  </si>
  <si>
    <t>00172298736*</t>
  </si>
  <si>
    <t>00117640726*</t>
  </si>
  <si>
    <t>00118028525*</t>
  </si>
  <si>
    <t>00200046988*</t>
  </si>
  <si>
    <t>00200046977*</t>
  </si>
  <si>
    <t>00200046974*</t>
  </si>
  <si>
    <t>00200046968*</t>
  </si>
  <si>
    <t>00147299133*</t>
  </si>
  <si>
    <t>00147296837*</t>
  </si>
  <si>
    <t>00146092022*</t>
  </si>
  <si>
    <t>00145613828*</t>
  </si>
  <si>
    <t>00119956132*</t>
  </si>
  <si>
    <t>00118942227*</t>
  </si>
  <si>
    <t>00118507931*</t>
  </si>
  <si>
    <t>00113727627*</t>
  </si>
  <si>
    <t>00113726626*</t>
  </si>
  <si>
    <t>00200107694*</t>
  </si>
  <si>
    <t>00116673428*</t>
  </si>
  <si>
    <t>00154872330*</t>
  </si>
  <si>
    <t>00200209767*</t>
  </si>
  <si>
    <t>00156120924*</t>
  </si>
  <si>
    <t>00077628939*</t>
  </si>
  <si>
    <t>00132899032*</t>
  </si>
  <si>
    <t>00129778236*</t>
  </si>
  <si>
    <t>00142719428*</t>
  </si>
  <si>
    <t>00141491525*</t>
  </si>
  <si>
    <t>00141036520*</t>
  </si>
  <si>
    <t>00127606830*</t>
  </si>
  <si>
    <t>00101620515*</t>
  </si>
  <si>
    <t>00101245013*</t>
  </si>
  <si>
    <t>00099606232*</t>
  </si>
  <si>
    <t>00099869041*</t>
  </si>
  <si>
    <t>00090812828*</t>
  </si>
  <si>
    <t>00132893329*</t>
  </si>
  <si>
    <t>00101799330*</t>
  </si>
  <si>
    <t>00101097624*</t>
  </si>
  <si>
    <t>00200056719*</t>
  </si>
  <si>
    <t>00111973628*</t>
  </si>
  <si>
    <t>00113101188*</t>
  </si>
  <si>
    <t>00116819632*</t>
  </si>
  <si>
    <t>00115648429*</t>
  </si>
  <si>
    <t>00114366930*</t>
  </si>
  <si>
    <t>00115439326*</t>
  </si>
  <si>
    <t>00113070416*</t>
  </si>
  <si>
    <t>00118912628*</t>
  </si>
  <si>
    <t>00114228523*</t>
  </si>
  <si>
    <t>00119457431*</t>
  </si>
  <si>
    <t>00114155522*</t>
  </si>
  <si>
    <t>00114692730*</t>
  </si>
  <si>
    <t>00117077427*</t>
  </si>
  <si>
    <t>00117861428*</t>
  </si>
  <si>
    <t>00200056717*</t>
  </si>
  <si>
    <t>00119790431*</t>
  </si>
  <si>
    <t>00112355118*</t>
  </si>
  <si>
    <t>00111904218*</t>
  </si>
  <si>
    <t>00124948331*</t>
  </si>
  <si>
    <t>00125877636*</t>
  </si>
  <si>
    <t>00154055020*</t>
  </si>
  <si>
    <t>00125814324*</t>
  </si>
  <si>
    <t>00122856630*</t>
  </si>
  <si>
    <t>00123846024*</t>
  </si>
  <si>
    <t>00126332118*</t>
  </si>
  <si>
    <t>00131302515*</t>
  </si>
  <si>
    <t>00124012616*</t>
  </si>
  <si>
    <t>00125411620*</t>
  </si>
  <si>
    <t>00126242118*</t>
  </si>
  <si>
    <t>00137565229*</t>
  </si>
  <si>
    <t>00153604827*</t>
  </si>
  <si>
    <t>00131051112*</t>
  </si>
  <si>
    <t>00125834831*</t>
  </si>
  <si>
    <t>00120755929*</t>
  </si>
  <si>
    <t>00131721217*</t>
  </si>
  <si>
    <t>00129603324*</t>
  </si>
  <si>
    <t>00129153728*</t>
  </si>
  <si>
    <t>00128715529*</t>
  </si>
  <si>
    <t>00121945426*</t>
  </si>
  <si>
    <t>00142753931*</t>
  </si>
  <si>
    <t>00136771328*</t>
  </si>
  <si>
    <t>00136938838*</t>
  </si>
  <si>
    <t>00138007322*</t>
  </si>
  <si>
    <t>00100717218*</t>
  </si>
  <si>
    <t>00105522520*</t>
  </si>
  <si>
    <t>00100900717*</t>
  </si>
  <si>
    <t>00107452322*</t>
  </si>
  <si>
    <t>00099753437*</t>
  </si>
  <si>
    <t>00106857128*</t>
  </si>
  <si>
    <t>00097781133*</t>
  </si>
  <si>
    <t>00103947933*</t>
  </si>
  <si>
    <t>00102505417*</t>
  </si>
  <si>
    <t>00101192418*</t>
  </si>
  <si>
    <t>00101216819*</t>
  </si>
  <si>
    <t>00163026927*</t>
  </si>
  <si>
    <t>00144410216*</t>
  </si>
  <si>
    <t>00119622728*</t>
  </si>
  <si>
    <t>00119476129*</t>
  </si>
  <si>
    <t>00119316021*</t>
  </si>
  <si>
    <t>00116818732*</t>
  </si>
  <si>
    <t>00116745125*</t>
  </si>
  <si>
    <t>00115645729*</t>
  </si>
  <si>
    <t>00115243218*</t>
  </si>
  <si>
    <t>00115094626*</t>
  </si>
  <si>
    <t>00114579633*</t>
  </si>
  <si>
    <t>00112707523*</t>
  </si>
  <si>
    <t>00111473421*</t>
  </si>
  <si>
    <t>00122432721*</t>
  </si>
  <si>
    <t>00162764733*</t>
  </si>
  <si>
    <t>00129358533*</t>
  </si>
  <si>
    <t>00122966228*</t>
  </si>
  <si>
    <t>00131104616*</t>
  </si>
  <si>
    <t>00122282522*</t>
  </si>
  <si>
    <t>00122900721*</t>
  </si>
  <si>
    <t>00125107117*</t>
  </si>
  <si>
    <t>00168884136*</t>
  </si>
  <si>
    <t>00123842525*</t>
  </si>
  <si>
    <t>00116324017*</t>
  </si>
  <si>
    <t>00123385830*</t>
  </si>
  <si>
    <t>00130954830*</t>
  </si>
  <si>
    <t>00124648126*</t>
  </si>
  <si>
    <t>00138725329*</t>
  </si>
  <si>
    <t>00138515326*</t>
  </si>
  <si>
    <t>00164712223*</t>
  </si>
  <si>
    <t>00134494833*</t>
  </si>
  <si>
    <t>00164712526*</t>
  </si>
  <si>
    <t>00133293930*</t>
  </si>
  <si>
    <t>00142668633*</t>
  </si>
  <si>
    <t>00142546729*</t>
  </si>
  <si>
    <t>00142513925*</t>
  </si>
  <si>
    <t>00139654331*</t>
  </si>
  <si>
    <t>00102658123*</t>
  </si>
  <si>
    <t>00132598634*</t>
  </si>
  <si>
    <t>00104153014*</t>
  </si>
  <si>
    <t>00164675635*</t>
  </si>
  <si>
    <t>00104336320*</t>
  </si>
  <si>
    <t>00099593843*</t>
  </si>
  <si>
    <t>00100318821*</t>
  </si>
  <si>
    <t>00132259830*</t>
  </si>
  <si>
    <t>00141124922*</t>
  </si>
  <si>
    <t>00105202515*</t>
  </si>
  <si>
    <t>00134218928*</t>
  </si>
  <si>
    <t>00148315123*</t>
  </si>
  <si>
    <t>00174247732*</t>
  </si>
  <si>
    <t>00117054826*</t>
  </si>
  <si>
    <t>00116142823*</t>
  </si>
  <si>
    <t>00115165221*</t>
  </si>
  <si>
    <t>00114213921*</t>
  </si>
  <si>
    <t>00129005421*</t>
  </si>
  <si>
    <t>00113407723*</t>
  </si>
  <si>
    <t>00116289835*</t>
  </si>
  <si>
    <t>00123595429*</t>
  </si>
  <si>
    <t>00115614321*</t>
  </si>
  <si>
    <t>00115307320*</t>
  </si>
  <si>
    <t>00111283016*</t>
  </si>
  <si>
    <t>00112663322*</t>
  </si>
  <si>
    <t>00154338327*</t>
  </si>
  <si>
    <t>00156568435*</t>
  </si>
  <si>
    <t>00122464928*</t>
  </si>
  <si>
    <t>00148021319*</t>
  </si>
  <si>
    <t>00143185830*</t>
  </si>
  <si>
    <t>00128432626*</t>
  </si>
  <si>
    <t>00154592632*</t>
  </si>
  <si>
    <t>00121261114*</t>
  </si>
  <si>
    <t>00125340823*</t>
  </si>
  <si>
    <t>00124797838*</t>
  </si>
  <si>
    <t>00153733830*</t>
  </si>
  <si>
    <t>00124029321*</t>
  </si>
  <si>
    <t>00133783631*</t>
  </si>
  <si>
    <t>00149813329*</t>
  </si>
  <si>
    <t>00135091625*</t>
  </si>
  <si>
    <t>00137522424*</t>
  </si>
  <si>
    <t>00168987140*</t>
  </si>
  <si>
    <t>00136826733*</t>
  </si>
  <si>
    <t>00139689238*</t>
  </si>
  <si>
    <t>00142188024*</t>
  </si>
  <si>
    <t>00118921729*</t>
  </si>
  <si>
    <t>00133765227*</t>
  </si>
  <si>
    <t>00142545728*</t>
  </si>
  <si>
    <t>00137449533*</t>
  </si>
  <si>
    <t>00089849139*</t>
  </si>
  <si>
    <t>00108299130*</t>
  </si>
  <si>
    <t>00108032418*</t>
  </si>
  <si>
    <t>00100920113*</t>
  </si>
  <si>
    <t>00108045422*</t>
  </si>
  <si>
    <t>00133557327*</t>
  </si>
  <si>
    <t>00107191322*</t>
  </si>
  <si>
    <t>00098919541*</t>
  </si>
  <si>
    <t>00107520419*</t>
  </si>
  <si>
    <t>00107039323*</t>
  </si>
  <si>
    <t>00138295937*</t>
  </si>
  <si>
    <t>00099893947*</t>
  </si>
  <si>
    <t>00104714118*</t>
  </si>
  <si>
    <t>00133099934*</t>
  </si>
  <si>
    <t>00101511312*</t>
  </si>
  <si>
    <t>00104585225*</t>
  </si>
  <si>
    <t>00119455631*</t>
  </si>
  <si>
    <t>00113402314*</t>
  </si>
  <si>
    <t>00112071921*</t>
  </si>
  <si>
    <t>00113605117*</t>
  </si>
  <si>
    <t>00113389833*</t>
  </si>
  <si>
    <t>00114682729*</t>
  </si>
  <si>
    <t>00119339632*</t>
  </si>
  <si>
    <t>00119300620*</t>
  </si>
  <si>
    <t>00147838233*</t>
  </si>
  <si>
    <t>00117045523*</t>
  </si>
  <si>
    <t>00113770019*</t>
  </si>
  <si>
    <t>00117777838*</t>
  </si>
  <si>
    <t>00099753033*</t>
  </si>
  <si>
    <t>00104097829*</t>
  </si>
  <si>
    <t>00164675837*</t>
  </si>
  <si>
    <t>00101804418*</t>
  </si>
  <si>
    <t>00101556927*</t>
  </si>
  <si>
    <t>00102381823*</t>
  </si>
  <si>
    <t>00120524317*</t>
  </si>
  <si>
    <t>00118069328*</t>
  </si>
  <si>
    <t>00112243114*</t>
  </si>
  <si>
    <t>00126553325*</t>
  </si>
  <si>
    <t>00120005311*</t>
  </si>
  <si>
    <t>00117142420*</t>
  </si>
  <si>
    <t>00119669032*</t>
  </si>
  <si>
    <t>00012830211*</t>
  </si>
  <si>
    <t>00128302117*</t>
  </si>
  <si>
    <t>00128747837*</t>
  </si>
  <si>
    <t>00127900322*</t>
  </si>
  <si>
    <t>00127414524*</t>
  </si>
  <si>
    <t>00100825521*</t>
  </si>
  <si>
    <t>00099351532*</t>
  </si>
  <si>
    <t>00141670524*</t>
  </si>
  <si>
    <t>00107482729*</t>
  </si>
  <si>
    <t>00099547943*</t>
  </si>
  <si>
    <t>00101006614*</t>
  </si>
  <si>
    <t>00103757326*</t>
  </si>
  <si>
    <t>00133287630*</t>
  </si>
  <si>
    <t>00099044733*</t>
  </si>
  <si>
    <t>00099687645*</t>
  </si>
  <si>
    <t>00100361011*</t>
  </si>
  <si>
    <t>00099649744*</t>
  </si>
  <si>
    <t>00107850930*</t>
  </si>
  <si>
    <t>00135256123*</t>
  </si>
  <si>
    <t>00100244112*</t>
  </si>
  <si>
    <t>00104807121*</t>
  </si>
  <si>
    <t>00099908540*</t>
  </si>
  <si>
    <t>00098978041*</t>
  </si>
  <si>
    <t>00101846929*</t>
  </si>
  <si>
    <t>00098907235*</t>
  </si>
  <si>
    <t>00143246424*</t>
  </si>
  <si>
    <t>00148648435*</t>
  </si>
  <si>
    <t>00120072517*</t>
  </si>
  <si>
    <t>00114927832*</t>
  </si>
  <si>
    <t>00150549226*</t>
  </si>
  <si>
    <t>00113524420*</t>
  </si>
  <si>
    <t>00143762730*</t>
  </si>
  <si>
    <t>00128384228*</t>
  </si>
  <si>
    <t>00143703018*</t>
  </si>
  <si>
    <t>00129440828*</t>
  </si>
  <si>
    <t>00147773534*</t>
  </si>
  <si>
    <t>00114251418*</t>
  </si>
  <si>
    <t>00112585628*</t>
  </si>
  <si>
    <t>00117730221*</t>
  </si>
  <si>
    <t>00113525320*</t>
  </si>
  <si>
    <t>00125884735*</t>
  </si>
  <si>
    <t>00119472024*</t>
  </si>
  <si>
    <t>00153622726*</t>
  </si>
  <si>
    <t>00118278027*</t>
  </si>
  <si>
    <t>00111273318*</t>
  </si>
  <si>
    <t>00200043274*</t>
  </si>
  <si>
    <t>00114241316*</t>
  </si>
  <si>
    <t>00113600516*</t>
  </si>
  <si>
    <t>00112380419*</t>
  </si>
  <si>
    <t>00128854836*</t>
  </si>
  <si>
    <t>00153554528*</t>
  </si>
  <si>
    <t>00153554629*</t>
  </si>
  <si>
    <t>00013018122*</t>
  </si>
  <si>
    <t>00129448331*</t>
  </si>
  <si>
    <t>00128862229*</t>
  </si>
  <si>
    <t>00127152321*</t>
  </si>
  <si>
    <t>00129147428*</t>
  </si>
  <si>
    <t>00127191930*</t>
  </si>
  <si>
    <t>00122851322*</t>
  </si>
  <si>
    <t>00154308930*</t>
  </si>
  <si>
    <t>00138003621*</t>
  </si>
  <si>
    <t>00142294325*</t>
  </si>
  <si>
    <t>00137370425*</t>
  </si>
  <si>
    <t>00200327270*</t>
  </si>
  <si>
    <t>00142187831*</t>
  </si>
  <si>
    <t>00167266634*</t>
  </si>
  <si>
    <t>00137408023*</t>
  </si>
  <si>
    <t>00134212821*</t>
  </si>
  <si>
    <t>00200158342*</t>
  </si>
  <si>
    <t>00140024920*</t>
  </si>
  <si>
    <t>00164469333*</t>
  </si>
  <si>
    <t>00200327880*</t>
  </si>
  <si>
    <t>00151413116*</t>
  </si>
  <si>
    <t>00166052020*</t>
  </si>
  <si>
    <t>00134414724*</t>
  </si>
  <si>
    <t>00142708224*</t>
  </si>
  <si>
    <t>00140396023*</t>
  </si>
  <si>
    <t>00137301722*</t>
  </si>
  <si>
    <t>00163115118*</t>
  </si>
  <si>
    <t>00137091425*</t>
  </si>
  <si>
    <t>00135491730*</t>
  </si>
  <si>
    <t>00136278027*</t>
  </si>
  <si>
    <t>00141860727*</t>
  </si>
  <si>
    <t>00142108521*</t>
  </si>
  <si>
    <t>00138766637*</t>
  </si>
  <si>
    <t>00154093527*</t>
  </si>
  <si>
    <t>00136489031*</t>
  </si>
  <si>
    <t>00164769740*</t>
  </si>
  <si>
    <t>00063269935*</t>
  </si>
  <si>
    <t>00078394637*</t>
  </si>
  <si>
    <t>00077827132*</t>
  </si>
  <si>
    <t>00077640832*</t>
  </si>
  <si>
    <t>00076192631*</t>
  </si>
  <si>
    <t>00077001318*</t>
  </si>
  <si>
    <t>00120810012*</t>
  </si>
  <si>
    <t>00134727731*</t>
  </si>
  <si>
    <t>00107159932*</t>
  </si>
  <si>
    <t>00101079523*</t>
  </si>
  <si>
    <t>00087818335*</t>
  </si>
  <si>
    <t>00102770825*</t>
  </si>
  <si>
    <t>00105444018*</t>
  </si>
  <si>
    <t>00141324823*</t>
  </si>
  <si>
    <t>00101007099*</t>
  </si>
  <si>
    <t>00100044615*</t>
  </si>
  <si>
    <t>00100181415*</t>
  </si>
  <si>
    <t>00132532521*</t>
  </si>
  <si>
    <t>00200004387*</t>
  </si>
  <si>
    <t>00146223321*</t>
  </si>
  <si>
    <t>00111518421*</t>
  </si>
  <si>
    <t>00200088264*</t>
  </si>
  <si>
    <t>00200051653*</t>
  </si>
  <si>
    <t>00119887337*</t>
  </si>
  <si>
    <t>00119450525*</t>
  </si>
  <si>
    <t>00116892936*</t>
  </si>
  <si>
    <t>00110151211*</t>
  </si>
  <si>
    <t>00126804930*</t>
  </si>
  <si>
    <t>00125621522*</t>
  </si>
  <si>
    <t>00122192825*</t>
  </si>
  <si>
    <t>00124335119*</t>
  </si>
  <si>
    <t>00130573625*</t>
  </si>
  <si>
    <t>00127874837*</t>
  </si>
  <si>
    <t>00156191831*</t>
  </si>
  <si>
    <t>00126059831*</t>
  </si>
  <si>
    <t>00123314923*</t>
  </si>
  <si>
    <t>00144455326*</t>
  </si>
  <si>
    <t>00137697033*</t>
  </si>
  <si>
    <t>00123650623*</t>
  </si>
  <si>
    <t>00123650219*</t>
  </si>
  <si>
    <t>00112327016*</t>
  </si>
  <si>
    <t>00108158730*</t>
  </si>
  <si>
    <t>00108160925*</t>
  </si>
  <si>
    <t>00107845833*</t>
  </si>
  <si>
    <t>00089029634*</t>
  </si>
  <si>
    <t>00099883441*</t>
  </si>
  <si>
    <t>00107633121*</t>
  </si>
  <si>
    <t>00107493226*</t>
  </si>
  <si>
    <t>00016197429*</t>
  </si>
  <si>
    <t>00128992637*</t>
  </si>
  <si>
    <t>00131063216*</t>
  </si>
  <si>
    <t>00107471222*</t>
  </si>
  <si>
    <t>00099836035*</t>
  </si>
  <si>
    <t>00103839226*</t>
  </si>
  <si>
    <t>00200027477*</t>
  </si>
  <si>
    <t>00200041525*</t>
  </si>
  <si>
    <t>00158875640*</t>
  </si>
  <si>
    <t>00138828232*</t>
  </si>
  <si>
    <t>00131208823*</t>
  </si>
  <si>
    <t>00126270321*</t>
  </si>
  <si>
    <t>00131008518*</t>
  </si>
  <si>
    <t>00157443933*</t>
  </si>
  <si>
    <t>00126168226*</t>
  </si>
  <si>
    <t>00131954528*</t>
  </si>
  <si>
    <t>00142714221*</t>
  </si>
  <si>
    <t>00132567529*</t>
  </si>
  <si>
    <t>00133268124*</t>
  </si>
  <si>
    <t>00122885228*</t>
  </si>
  <si>
    <t>00123847227*</t>
  </si>
  <si>
    <t>00135845733*</t>
  </si>
  <si>
    <t>00138804226*</t>
  </si>
  <si>
    <t>00102605418*</t>
  </si>
  <si>
    <t>00103375928*</t>
  </si>
  <si>
    <t>00106206015*</t>
  </si>
  <si>
    <t>00200032869*</t>
  </si>
  <si>
    <t>00153155020*</t>
  </si>
  <si>
    <t>00110039620*</t>
  </si>
  <si>
    <t>00113080720*</t>
  </si>
  <si>
    <t>00120280316*</t>
  </si>
  <si>
    <t>00200136774*</t>
  </si>
  <si>
    <t>00147105321*</t>
  </si>
  <si>
    <t>00118141824*</t>
  </si>
  <si>
    <t>00129915027*</t>
  </si>
  <si>
    <t>00101590622*</t>
  </si>
  <si>
    <t>00116814021*</t>
  </si>
  <si>
    <t>00113062518*</t>
  </si>
  <si>
    <t>00200033898*</t>
  </si>
  <si>
    <t>00200033896*</t>
  </si>
  <si>
    <t>00200033894*</t>
  </si>
  <si>
    <t>00200033893*</t>
  </si>
  <si>
    <t>00200032801*</t>
  </si>
  <si>
    <t>00200032798*</t>
  </si>
  <si>
    <t>00200032750*</t>
  </si>
  <si>
    <t>00200030764*</t>
  </si>
  <si>
    <t>00200046944*</t>
  </si>
  <si>
    <t>00000706334*</t>
  </si>
  <si>
    <t>00123301717*</t>
  </si>
  <si>
    <t>00154037020*</t>
  </si>
  <si>
    <t>00108140115*</t>
  </si>
  <si>
    <t>00107545931*</t>
  </si>
  <si>
    <t>00059845839*</t>
  </si>
  <si>
    <t>00088938238*</t>
  </si>
  <si>
    <t>00163862127*</t>
  </si>
  <si>
    <t>00174375128*</t>
  </si>
  <si>
    <t>00109193124*</t>
  </si>
  <si>
    <t>00200082243*</t>
  </si>
  <si>
    <t>00200082196*</t>
  </si>
  <si>
    <t>00101977126*</t>
  </si>
  <si>
    <t>00101785527*</t>
  </si>
  <si>
    <t>00104678632*</t>
  </si>
  <si>
    <t>00133884532*</t>
  </si>
  <si>
    <t>00104668227*</t>
  </si>
  <si>
    <t>00166881434*</t>
  </si>
  <si>
    <t>00099431531*</t>
  </si>
  <si>
    <t>00134154321*</t>
  </si>
  <si>
    <t>00139537230*</t>
  </si>
  <si>
    <t>00105673931*</t>
  </si>
  <si>
    <t>00200012810*</t>
  </si>
  <si>
    <t>00113385324*</t>
  </si>
  <si>
    <t>00113588632*</t>
  </si>
  <si>
    <t>00115971731*</t>
  </si>
  <si>
    <t>00113979434*</t>
  </si>
  <si>
    <t>00200058227*</t>
  </si>
  <si>
    <t>00147509329*</t>
  </si>
  <si>
    <t>00115613522*</t>
  </si>
  <si>
    <t>00111009618*</t>
  </si>
  <si>
    <t>00200088715*</t>
  </si>
  <si>
    <t>00146945332*</t>
  </si>
  <si>
    <t>00117761528*</t>
  </si>
  <si>
    <t>00115972328*</t>
  </si>
  <si>
    <t>00091953835*</t>
  </si>
  <si>
    <t>00200321058*</t>
  </si>
  <si>
    <t>00099349135*</t>
  </si>
  <si>
    <t>00132273321*</t>
  </si>
  <si>
    <t>00100322199*</t>
  </si>
  <si>
    <t>00104970324*</t>
  </si>
  <si>
    <t>00109146930*</t>
  </si>
  <si>
    <t>00166880332*</t>
  </si>
  <si>
    <t>00116141620*</t>
  </si>
  <si>
    <t>00110077925*</t>
  </si>
  <si>
    <t>00200010113*</t>
  </si>
  <si>
    <t>00113150415*</t>
  </si>
  <si>
    <t>00200039295*</t>
  </si>
  <si>
    <t>00113150819*</t>
  </si>
  <si>
    <t>00109144221*</t>
  </si>
  <si>
    <t>00134628327*</t>
  </si>
  <si>
    <t>00107531421*</t>
  </si>
  <si>
    <t>00146113117*</t>
  </si>
  <si>
    <t>00088109228*</t>
  </si>
  <si>
    <t>00138527026*</t>
  </si>
  <si>
    <t>00138522930*</t>
  </si>
  <si>
    <t>00105543220*</t>
  </si>
  <si>
    <t>00115303720*</t>
  </si>
  <si>
    <t>00113555929*</t>
  </si>
  <si>
    <t>00116598232*</t>
  </si>
  <si>
    <t>00119013217*</t>
  </si>
  <si>
    <t>00120031512*</t>
  </si>
  <si>
    <t>00113562624*</t>
  </si>
  <si>
    <t>00145795334*</t>
  </si>
  <si>
    <t>00148284835*</t>
  </si>
  <si>
    <t>00130994531*</t>
  </si>
  <si>
    <t>00115441925*</t>
  </si>
  <si>
    <t>00200065069*</t>
  </si>
  <si>
    <t>00115163118*</t>
  </si>
  <si>
    <t>00111600615*</t>
  </si>
  <si>
    <t>00138007423*</t>
  </si>
  <si>
    <t>00129901426*</t>
  </si>
  <si>
    <t>00157128125*</t>
  </si>
  <si>
    <t>00124297025*</t>
  </si>
  <si>
    <t>00125623221*</t>
  </si>
  <si>
    <t>00127502320*</t>
  </si>
  <si>
    <t>00174368837*</t>
  </si>
  <si>
    <t>00140753323*</t>
  </si>
  <si>
    <t>00165487031*</t>
  </si>
  <si>
    <t>00135105520*</t>
  </si>
  <si>
    <t>00136271626*</t>
  </si>
  <si>
    <t>00135114823*</t>
  </si>
  <si>
    <t>00136116927*</t>
  </si>
  <si>
    <t>00135362626*</t>
  </si>
  <si>
    <t>00168345027*</t>
  </si>
  <si>
    <t>00142889840*</t>
  </si>
  <si>
    <t>00139911731*</t>
  </si>
  <si>
    <t>00132469631*</t>
  </si>
  <si>
    <t>00107865936*</t>
  </si>
  <si>
    <t>00138255529*</t>
  </si>
  <si>
    <t>00112337120*</t>
  </si>
  <si>
    <t>00108126321*</t>
  </si>
  <si>
    <t>00133972530*</t>
  </si>
  <si>
    <t>00133353321*</t>
  </si>
  <si>
    <t>00119305221*</t>
  </si>
  <si>
    <t>00119920123*</t>
  </si>
  <si>
    <t>00151067323*</t>
  </si>
  <si>
    <t>00114436221*</t>
  </si>
  <si>
    <t>00119306020*</t>
  </si>
  <si>
    <t>00120551620*</t>
  </si>
  <si>
    <t>00120037821*</t>
  </si>
  <si>
    <t>00113556425*</t>
  </si>
  <si>
    <t>00087268637*</t>
  </si>
  <si>
    <t>00131088425*</t>
  </si>
  <si>
    <t>00200051259*</t>
  </si>
  <si>
    <t>00200145698*</t>
  </si>
  <si>
    <t>00130963628*</t>
  </si>
  <si>
    <t>00131085220*</t>
  </si>
  <si>
    <t>00102853322*</t>
  </si>
  <si>
    <t>00102111066*</t>
  </si>
  <si>
    <t>00101960421*</t>
  </si>
  <si>
    <t>00141391120*</t>
  </si>
  <si>
    <t>00200037891*</t>
  </si>
  <si>
    <t>00116968536*</t>
  </si>
  <si>
    <t>00200084179*</t>
  </si>
  <si>
    <t>00115103011*</t>
  </si>
  <si>
    <t>00200321536*</t>
  </si>
  <si>
    <t>00133558227*</t>
  </si>
  <si>
    <t>00100847828*</t>
  </si>
  <si>
    <t>00102703922*</t>
  </si>
  <si>
    <t>00099685643*</t>
  </si>
  <si>
    <t>00096820126*</t>
  </si>
  <si>
    <t>00200038899*</t>
  </si>
  <si>
    <t>00200049675*</t>
  </si>
  <si>
    <t>00200166192*</t>
  </si>
  <si>
    <t>00131570017*</t>
  </si>
  <si>
    <t>00129534226*</t>
  </si>
  <si>
    <t>00087270327*</t>
  </si>
  <si>
    <t>00087690636*</t>
  </si>
  <si>
    <t>00105594428*</t>
  </si>
  <si>
    <t>00104670422*</t>
  </si>
  <si>
    <t>00122330011*</t>
  </si>
  <si>
    <t>00137351121*</t>
  </si>
  <si>
    <t>00116994535*</t>
  </si>
  <si>
    <t>00116224420*</t>
  </si>
  <si>
    <t>00135597939*</t>
  </si>
  <si>
    <t>00100231077*</t>
  </si>
  <si>
    <t>00111593222*</t>
  </si>
  <si>
    <t>00113002815*</t>
  </si>
  <si>
    <t>00200087757*</t>
  </si>
  <si>
    <t>00200087721*</t>
  </si>
  <si>
    <t>00200087674*</t>
  </si>
  <si>
    <t>00117522826*</t>
  </si>
  <si>
    <t>00117303217*</t>
  </si>
  <si>
    <t>00114697634*</t>
  </si>
  <si>
    <t>00113240819*</t>
  </si>
  <si>
    <t>00110949630*</t>
  </si>
  <si>
    <t>00200166328*</t>
  </si>
  <si>
    <t>00153791834*</t>
  </si>
  <si>
    <t>00130905826*</t>
  </si>
  <si>
    <t>00137086530*</t>
  </si>
  <si>
    <t>00126964836*</t>
  </si>
  <si>
    <t>00141199934*</t>
  </si>
  <si>
    <t>00144209929*</t>
  </si>
  <si>
    <t>00105443522*</t>
  </si>
  <si>
    <t>00133658531*</t>
  </si>
  <si>
    <t>00115603420*</t>
  </si>
  <si>
    <t>00116216825*</t>
  </si>
  <si>
    <t>00114584730*</t>
  </si>
  <si>
    <t>00126169328*</t>
  </si>
  <si>
    <t>00113179325*</t>
  </si>
  <si>
    <t>00139278737*</t>
  </si>
  <si>
    <t>00116553728*</t>
  </si>
  <si>
    <t>00100265317*</t>
  </si>
  <si>
    <t>00100593018*</t>
  </si>
  <si>
    <t>00164789338*</t>
  </si>
  <si>
    <t>00102019518*</t>
  </si>
  <si>
    <t>00101612516*</t>
  </si>
  <si>
    <t>00105506825*</t>
  </si>
  <si>
    <t>00099388138*</t>
  </si>
  <si>
    <t>00117164020*</t>
  </si>
  <si>
    <t>00200051238*</t>
  </si>
  <si>
    <t>00200009796*</t>
  </si>
  <si>
    <t>00114588027*</t>
  </si>
  <si>
    <t>00111351012*</t>
  </si>
  <si>
    <t>00108318627*</t>
  </si>
  <si>
    <t>00105067625*</t>
  </si>
  <si>
    <t>00102418824*</t>
  </si>
  <si>
    <t>00173647735*</t>
  </si>
  <si>
    <t>00200065346*</t>
  </si>
  <si>
    <t>00200048787*</t>
  </si>
  <si>
    <t>00200044584*</t>
  </si>
  <si>
    <t>00200044585*</t>
  </si>
  <si>
    <t>00200159081*</t>
  </si>
  <si>
    <t>00174440222*</t>
  </si>
  <si>
    <t>00106226926*</t>
  </si>
  <si>
    <t>00118293630*</t>
  </si>
  <si>
    <t>00151289935*</t>
  </si>
  <si>
    <t>00100375117*</t>
  </si>
  <si>
    <t>00153670729*</t>
  </si>
  <si>
    <t>00077881233*</t>
  </si>
  <si>
    <t>00090590225*</t>
  </si>
  <si>
    <t>00107530824*</t>
  </si>
  <si>
    <t>00137044625*</t>
  </si>
  <si>
    <t>00070816830*</t>
  </si>
  <si>
    <t>00105896029*</t>
  </si>
  <si>
    <t>00166881333*</t>
  </si>
  <si>
    <t>00200153585*</t>
  </si>
  <si>
    <t>00200153586*</t>
  </si>
  <si>
    <t>00200153589*</t>
  </si>
  <si>
    <t>00200153591*</t>
  </si>
  <si>
    <t>00200153594*</t>
  </si>
  <si>
    <t>00200153606*</t>
  </si>
  <si>
    <t>00200151607*</t>
  </si>
  <si>
    <t>00200153608*</t>
  </si>
  <si>
    <t>00131330920*</t>
  </si>
  <si>
    <t>00200109327*</t>
  </si>
  <si>
    <t>00200109344*</t>
  </si>
  <si>
    <t>00200102365*</t>
  </si>
  <si>
    <t>00150446525*</t>
  </si>
  <si>
    <t>00200102407*</t>
  </si>
  <si>
    <t>00200102427*</t>
  </si>
  <si>
    <t>00200165159*</t>
  </si>
  <si>
    <t>00200176396*</t>
  </si>
  <si>
    <t>00200188777*</t>
  </si>
  <si>
    <t>00125996638*</t>
  </si>
  <si>
    <t>00158766235*</t>
  </si>
  <si>
    <t>00133451825*</t>
  </si>
  <si>
    <t>00200262987*</t>
  </si>
  <si>
    <t>00046583834*</t>
  </si>
  <si>
    <t>00070299734*</t>
  </si>
  <si>
    <t>00098330326*</t>
  </si>
  <si>
    <t>00077060727*</t>
  </si>
  <si>
    <t>00103314618*</t>
  </si>
  <si>
    <t>00200046738*</t>
  </si>
  <si>
    <t>00100056921*</t>
  </si>
  <si>
    <t>00101703214*</t>
  </si>
  <si>
    <t>00101632821*</t>
  </si>
  <si>
    <t>00106190825*</t>
  </si>
  <si>
    <t>00145447126*</t>
  </si>
  <si>
    <t>00119308022*</t>
  </si>
  <si>
    <t>00112081417*</t>
  </si>
  <si>
    <t>00112592323*</t>
  </si>
  <si>
    <t>00154641829*</t>
  </si>
  <si>
    <t>00200230219*</t>
  </si>
  <si>
    <t>00144705526*</t>
  </si>
  <si>
    <t>00133540925*</t>
  </si>
  <si>
    <t>00150506623*</t>
  </si>
  <si>
    <t>00117307928*</t>
  </si>
  <si>
    <t>00100742519*</t>
  </si>
  <si>
    <t>00142978839*</t>
  </si>
  <si>
    <t>00134928027*</t>
  </si>
  <si>
    <t>00142191422*</t>
  </si>
  <si>
    <t>00137253526*</t>
  </si>
  <si>
    <t>00137751024*</t>
  </si>
  <si>
    <t>00137992637*</t>
  </si>
  <si>
    <t>00137274327*</t>
  </si>
  <si>
    <t>00136729331*</t>
  </si>
  <si>
    <t>00165535025*</t>
  </si>
  <si>
    <t>00100647220*</t>
  </si>
  <si>
    <t>00111406215*</t>
  </si>
  <si>
    <t>00111983730*</t>
  </si>
  <si>
    <t>00117513321*</t>
  </si>
  <si>
    <t>00129123422*</t>
  </si>
  <si>
    <t>00146662934*</t>
  </si>
  <si>
    <t>00200134208*</t>
  </si>
  <si>
    <t>00115639429*</t>
  </si>
  <si>
    <t>00101852926*</t>
  </si>
  <si>
    <t>00136946534*</t>
  </si>
  <si>
    <t>00100997228*</t>
  </si>
  <si>
    <t>00134140114*</t>
  </si>
  <si>
    <t>00200093611*</t>
  </si>
  <si>
    <t>00200093602*</t>
  </si>
  <si>
    <t>00200093591*</t>
  </si>
  <si>
    <t>00200093582*</t>
  </si>
  <si>
    <t>00200093571*</t>
  </si>
  <si>
    <t>00134832324*</t>
  </si>
  <si>
    <t>00154802929*</t>
  </si>
  <si>
    <t>00200271324*</t>
  </si>
  <si>
    <t>00140516623*</t>
  </si>
  <si>
    <t>00097825940*</t>
  </si>
  <si>
    <t>00112579126*</t>
  </si>
  <si>
    <t>00111403414*</t>
  </si>
  <si>
    <t>00113323215*</t>
  </si>
  <si>
    <t>00107485631*</t>
  </si>
  <si>
    <t>00106986939*</t>
  </si>
  <si>
    <t>00100319216*</t>
  </si>
  <si>
    <t>00103536624*</t>
  </si>
  <si>
    <t>00117466025*</t>
  </si>
  <si>
    <t>00114766227*</t>
  </si>
  <si>
    <t>00086308934*</t>
  </si>
  <si>
    <t>00200322226*</t>
  </si>
  <si>
    <t>00138520322*</t>
  </si>
  <si>
    <t>00089928945*</t>
  </si>
  <si>
    <t>00089927439*</t>
  </si>
  <si>
    <t>00164793939*</t>
  </si>
  <si>
    <t>00164794132*</t>
  </si>
  <si>
    <t>00164794233*</t>
  </si>
  <si>
    <t>00173223220*</t>
  </si>
  <si>
    <t>00200071133*</t>
  </si>
  <si>
    <t>00130692627*</t>
  </si>
  <si>
    <t>00112950422*</t>
  </si>
  <si>
    <t>00103736121*</t>
  </si>
  <si>
    <t>00107148256*</t>
  </si>
  <si>
    <t>00149498035*</t>
  </si>
  <si>
    <t>00148528230*</t>
  </si>
  <si>
    <t>00111684728*</t>
  </si>
  <si>
    <t>00115977838*</t>
  </si>
  <si>
    <t>00110580520*</t>
  </si>
  <si>
    <t>00092076024*</t>
  </si>
  <si>
    <t>00102704014*</t>
  </si>
  <si>
    <t>00139179737*</t>
  </si>
  <si>
    <t>00144993131*</t>
  </si>
  <si>
    <t>00116790428*</t>
  </si>
  <si>
    <t>00126894131*</t>
  </si>
  <si>
    <t>00011386423*</t>
  </si>
  <si>
    <t>00007415926*</t>
  </si>
  <si>
    <t>00029477029*</t>
  </si>
  <si>
    <t>00167832229*</t>
  </si>
  <si>
    <t>00135874331*</t>
  </si>
  <si>
    <t>00132605825*</t>
  </si>
  <si>
    <t>00142924931*</t>
  </si>
  <si>
    <t>00140649125*</t>
  </si>
  <si>
    <t>00134424927*</t>
  </si>
  <si>
    <t>00133419324*</t>
  </si>
  <si>
    <t>00163115017*</t>
  </si>
  <si>
    <t>00134784128*</t>
  </si>
  <si>
    <t>00200157490*</t>
  </si>
  <si>
    <t>00131721015*</t>
  </si>
  <si>
    <t>00119621121*</t>
  </si>
  <si>
    <t>00145604424*</t>
  </si>
  <si>
    <t>00200325729*</t>
  </si>
  <si>
    <t>00200325733*</t>
  </si>
  <si>
    <t>00077583030*</t>
  </si>
  <si>
    <t>00152466226*</t>
  </si>
  <si>
    <t>00165319328*</t>
  </si>
  <si>
    <t>00166113523*</t>
  </si>
  <si>
    <t>00094098030*</t>
  </si>
  <si>
    <t>00118753631*</t>
  </si>
  <si>
    <t>00118933126*</t>
  </si>
  <si>
    <t>00159903633*</t>
  </si>
  <si>
    <t>00136928231*</t>
  </si>
  <si>
    <t>00169058433*</t>
  </si>
  <si>
    <t>00142697736*</t>
  </si>
  <si>
    <t>00169068838*</t>
  </si>
  <si>
    <t>00133731119*</t>
  </si>
  <si>
    <t>00165510624*</t>
  </si>
  <si>
    <t>00165386332*</t>
  </si>
  <si>
    <t>00200088262*</t>
  </si>
  <si>
    <t>00200088332*</t>
  </si>
  <si>
    <t>00113738629*</t>
  </si>
  <si>
    <t>00124218725*</t>
  </si>
  <si>
    <t>00200088341*</t>
  </si>
  <si>
    <t>00200088363*</t>
  </si>
  <si>
    <t>00200178580*</t>
  </si>
  <si>
    <t>00200223184*</t>
  </si>
  <si>
    <t>00200223187*</t>
  </si>
  <si>
    <t>00200223193*</t>
  </si>
  <si>
    <t>00200223205*</t>
  </si>
  <si>
    <t>00200223210*</t>
  </si>
  <si>
    <t>00200310737*</t>
  </si>
  <si>
    <t>00200330444*</t>
  </si>
  <si>
    <t>00200330764*</t>
  </si>
  <si>
    <t>00200330765*</t>
  </si>
  <si>
    <t>00140975935*</t>
  </si>
  <si>
    <t>00136091525*</t>
  </si>
  <si>
    <t>00015293428*</t>
  </si>
  <si>
    <t>00139757638*</t>
  </si>
  <si>
    <t>00137741932*</t>
  </si>
  <si>
    <t>00141362623*</t>
  </si>
  <si>
    <t>00127460020*</t>
  </si>
  <si>
    <t>00164789641*</t>
  </si>
  <si>
    <t>00084962433*</t>
  </si>
  <si>
    <t>00164789742*</t>
  </si>
  <si>
    <t>00107626729*</t>
  </si>
  <si>
    <t>00107769535*</t>
  </si>
  <si>
    <t>00164789843*</t>
  </si>
  <si>
    <t>00087434935*</t>
  </si>
  <si>
    <t>00173223422*</t>
  </si>
  <si>
    <t>00099945945*</t>
  </si>
  <si>
    <t>00200123017*</t>
  </si>
  <si>
    <t>00200133307*</t>
  </si>
  <si>
    <t>00200133332*</t>
  </si>
  <si>
    <t>00200133352*</t>
  </si>
  <si>
    <t>00200133362*</t>
  </si>
  <si>
    <t>00139645230*</t>
  </si>
  <si>
    <t>00140448324*</t>
  </si>
  <si>
    <t>00151285022*</t>
  </si>
  <si>
    <t>00123505117*</t>
  </si>
  <si>
    <t>和歌山</t>
  </si>
  <si>
    <t>00154560324*</t>
  </si>
  <si>
    <t>00127741325*</t>
  </si>
  <si>
    <t>00126158831*</t>
  </si>
  <si>
    <t>00114733423*</t>
  </si>
  <si>
    <t>00080886030*</t>
  </si>
  <si>
    <t>00135084930*</t>
  </si>
  <si>
    <t>00139277739*</t>
  </si>
  <si>
    <t>00129604527*</t>
  </si>
  <si>
    <t>00125055927*</t>
  </si>
  <si>
    <t>00147288737*</t>
  </si>
  <si>
    <t>00117948535*</t>
  </si>
  <si>
    <t>00114218017*</t>
  </si>
  <si>
    <t>00166382733*</t>
  </si>
  <si>
    <t>00139057732*</t>
  </si>
  <si>
    <t>00141094019*</t>
  </si>
  <si>
    <t>00151555628*</t>
  </si>
  <si>
    <t>00165431828*</t>
  </si>
  <si>
    <t>00139003622*</t>
  </si>
  <si>
    <t>00154621322*</t>
  </si>
  <si>
    <t>00165599742*</t>
  </si>
  <si>
    <t>00163840931*</t>
  </si>
  <si>
    <t>00137772027*</t>
  </si>
  <si>
    <t>00172755229*</t>
  </si>
  <si>
    <t>00154368128*</t>
  </si>
  <si>
    <t>00172904730*</t>
  </si>
  <si>
    <t>00200005850*</t>
  </si>
  <si>
    <t>00136850023*</t>
  </si>
  <si>
    <t>00152279531*</t>
  </si>
  <si>
    <t>00135977638*</t>
  </si>
  <si>
    <t>00200090726*</t>
  </si>
  <si>
    <t>00142746024*</t>
  </si>
  <si>
    <t>00200352169*</t>
  </si>
  <si>
    <t>00140370722*</t>
  </si>
  <si>
    <t>00142358528*</t>
  </si>
  <si>
    <t>00170843427*</t>
  </si>
  <si>
    <t>00134720825*</t>
  </si>
  <si>
    <t>00200349517*</t>
  </si>
  <si>
    <t>00200348770*</t>
  </si>
  <si>
    <t>00200348748*</t>
  </si>
  <si>
    <t>00138875638*</t>
  </si>
  <si>
    <t>00138875537*</t>
  </si>
  <si>
    <t>00138864131*</t>
  </si>
  <si>
    <t>00136270827*</t>
  </si>
  <si>
    <t>00134215420*</t>
  </si>
  <si>
    <t>00128282528*</t>
  </si>
  <si>
    <t>00126908834*</t>
  </si>
  <si>
    <t>00139173630*</t>
  </si>
  <si>
    <t>00142206621*</t>
  </si>
  <si>
    <t>00144737127*</t>
  </si>
  <si>
    <t>00139161829*</t>
  </si>
  <si>
    <t>00134201011*</t>
  </si>
  <si>
    <t>00140368022*</t>
  </si>
  <si>
    <t>00140784933*</t>
  </si>
  <si>
    <t>00166094329*</t>
  </si>
  <si>
    <t>00136033521*</t>
  </si>
  <si>
    <t>00135253524*</t>
  </si>
  <si>
    <t>00200352464*</t>
  </si>
  <si>
    <t>00137766939*</t>
  </si>
  <si>
    <t>00127456530*</t>
  </si>
  <si>
    <t>00130954022*</t>
  </si>
  <si>
    <t>00200358121*</t>
  </si>
  <si>
    <t>00142293526*</t>
  </si>
  <si>
    <t>00166189031*</t>
  </si>
  <si>
    <t>00133899942*</t>
  </si>
  <si>
    <t>00200361685*</t>
  </si>
  <si>
    <t>00142721017*</t>
  </si>
  <si>
    <t>00165657333*</t>
  </si>
  <si>
    <t>00138576636*</t>
  </si>
  <si>
    <t>00136123117*</t>
  </si>
  <si>
    <t>00147104421*</t>
  </si>
  <si>
    <t>00141833828*</t>
  </si>
  <si>
    <t>00136634629*</t>
  </si>
  <si>
    <t>00130417319*</t>
  </si>
  <si>
    <t>00140192623*</t>
  </si>
  <si>
    <t>00136937837*</t>
  </si>
  <si>
    <t>00138084024*</t>
  </si>
  <si>
    <t>00140583324*</t>
  </si>
  <si>
    <t>00173364529*</t>
  </si>
  <si>
    <t>00169681637*</t>
  </si>
  <si>
    <t>00200347622*</t>
  </si>
  <si>
    <t>00137063020*</t>
  </si>
  <si>
    <t>00138853129*</t>
  </si>
  <si>
    <t>00170841122*</t>
  </si>
  <si>
    <t>00200347624*</t>
  </si>
  <si>
    <t>00141097123*</t>
  </si>
  <si>
    <t>00174443831*</t>
  </si>
  <si>
    <t>00164406425*</t>
  </si>
  <si>
    <t>00140703924*</t>
  </si>
  <si>
    <t>00167577740*</t>
  </si>
  <si>
    <t>00171421723*</t>
  </si>
  <si>
    <t>00134953429*</t>
  </si>
  <si>
    <t>00166063325*</t>
  </si>
  <si>
    <t>00134259630*</t>
  </si>
  <si>
    <t>00136457935*</t>
  </si>
  <si>
    <t>00138000416*</t>
  </si>
  <si>
    <t>00135349530*</t>
  </si>
  <si>
    <t>00166129227*</t>
  </si>
  <si>
    <t>00169607534*</t>
  </si>
  <si>
    <t>00138524427*</t>
  </si>
  <si>
    <t>00136207322*</t>
  </si>
  <si>
    <t>00140345421*</t>
  </si>
  <si>
    <t>00166063830*</t>
  </si>
  <si>
    <t>00200347630*</t>
  </si>
  <si>
    <t>00147515427*</t>
  </si>
  <si>
    <t>00136857737*</t>
  </si>
  <si>
    <t>00141963226*</t>
  </si>
  <si>
    <t>00141224822*</t>
  </si>
  <si>
    <t>00173521221*</t>
  </si>
  <si>
    <t>00126796738*</t>
  </si>
  <si>
    <t>00138525933*</t>
  </si>
  <si>
    <t>00163255527*</t>
  </si>
  <si>
    <t>00138442123*</t>
  </si>
  <si>
    <t>00142716627*</t>
  </si>
  <si>
    <t>00130723925*</t>
  </si>
  <si>
    <t>00165376634*</t>
  </si>
  <si>
    <t>00127142320*</t>
  </si>
  <si>
    <t>00134449833*</t>
  </si>
  <si>
    <t>00170246020*</t>
  </si>
  <si>
    <t>00166862433*</t>
  </si>
  <si>
    <t>00139031724*</t>
  </si>
  <si>
    <t>00152746934*</t>
  </si>
  <si>
    <t>00138235628*</t>
  </si>
  <si>
    <t>00139591735*</t>
  </si>
  <si>
    <t>00136617630*</t>
  </si>
  <si>
    <t>00135564832*</t>
  </si>
  <si>
    <t>00135595331*</t>
  </si>
  <si>
    <t>00142739834*</t>
  </si>
  <si>
    <t>00134741222*</t>
  </si>
  <si>
    <t>00136258429*</t>
  </si>
  <si>
    <t>00142890832*</t>
  </si>
  <si>
    <t>00165597841*</t>
  </si>
  <si>
    <t>00125104518*</t>
  </si>
  <si>
    <t>00200379890*</t>
  </si>
  <si>
    <t>00154095428*</t>
  </si>
  <si>
    <t>00200379894*</t>
  </si>
  <si>
    <t>00142358831*</t>
  </si>
  <si>
    <t>00134961125*</t>
  </si>
  <si>
    <t>00136937433*</t>
  </si>
  <si>
    <t>00138301218*</t>
  </si>
  <si>
    <t>00141101816*</t>
  </si>
  <si>
    <t>00141107317*</t>
  </si>
  <si>
    <t>00166117830*</t>
  </si>
  <si>
    <t>00167239432*</t>
  </si>
  <si>
    <t>00200363800*</t>
  </si>
  <si>
    <t>00132175625*</t>
  </si>
  <si>
    <t>00137275631*</t>
  </si>
  <si>
    <t>00130769127*</t>
  </si>
  <si>
    <t>00127679234*</t>
  </si>
  <si>
    <t>00136051016*</t>
  </si>
  <si>
    <t>00145451020*</t>
  </si>
  <si>
    <t>00165647332*</t>
  </si>
  <si>
    <t>00141137421*</t>
  </si>
  <si>
    <t>00165746534*</t>
  </si>
  <si>
    <t>00141818629*</t>
  </si>
  <si>
    <t>00123990630*</t>
  </si>
  <si>
    <t>00200372402*</t>
  </si>
  <si>
    <t>00142453928*</t>
  </si>
  <si>
    <t>00135735731*</t>
  </si>
  <si>
    <t>00159992944*</t>
  </si>
  <si>
    <t>00128256327*</t>
  </si>
  <si>
    <t>00142280320*</t>
  </si>
  <si>
    <t>00137359028*</t>
  </si>
  <si>
    <t>00139056327*</t>
  </si>
  <si>
    <t>00139512122*</t>
  </si>
  <si>
    <t>00200048618*</t>
  </si>
  <si>
    <t>00170960326*</t>
  </si>
  <si>
    <t>00134060014*</t>
  </si>
  <si>
    <t>00134422016*</t>
  </si>
  <si>
    <t>00135163827*</t>
  </si>
  <si>
    <t>00170020313*</t>
  </si>
  <si>
    <t>00127553730*</t>
  </si>
  <si>
    <t>00135142824*</t>
  </si>
  <si>
    <t>00135099936*</t>
  </si>
  <si>
    <t>00139002722*</t>
  </si>
  <si>
    <t>00141188326*</t>
  </si>
  <si>
    <t>00165160423*</t>
  </si>
  <si>
    <t>00133294426*</t>
  </si>
  <si>
    <t>00165249027*</t>
  </si>
  <si>
    <t>00141392424*</t>
  </si>
  <si>
    <t>00200356295*</t>
  </si>
  <si>
    <t>00121917122*</t>
  </si>
  <si>
    <t>00134139728*</t>
  </si>
  <si>
    <t>00136386835*</t>
  </si>
  <si>
    <t>00165823732*</t>
  </si>
  <si>
    <t>00165428632*</t>
  </si>
  <si>
    <t>00166352831*</t>
  </si>
  <si>
    <t>00169821734*</t>
  </si>
  <si>
    <t>00165597336*</t>
  </si>
  <si>
    <t>00127772127*</t>
  </si>
  <si>
    <t>00133931828*</t>
  </si>
  <si>
    <t>00134416322*</t>
  </si>
  <si>
    <t>00134761830*</t>
  </si>
  <si>
    <t>00135071118*</t>
  </si>
  <si>
    <t>00135406120*</t>
  </si>
  <si>
    <t>00135428932*</t>
  </si>
  <si>
    <t>00135600217*</t>
  </si>
  <si>
    <t>00135951125*</t>
  </si>
  <si>
    <t>00136075729*</t>
  </si>
  <si>
    <t>00136128021*</t>
  </si>
  <si>
    <t>00136624527*</t>
  </si>
  <si>
    <t>00137092931*</t>
  </si>
  <si>
    <t>00139591634*</t>
  </si>
  <si>
    <t>00139689440*</t>
  </si>
  <si>
    <t>00139974740*</t>
  </si>
  <si>
    <t>00140126721*</t>
  </si>
  <si>
    <t>00140234923*</t>
  </si>
  <si>
    <t>00140256119*</t>
  </si>
  <si>
    <t>00140952526*</t>
  </si>
  <si>
    <t>00141369731*</t>
  </si>
  <si>
    <t>00141655527*</t>
  </si>
  <si>
    <t>00142045218*</t>
  </si>
  <si>
    <t>00142358225*</t>
  </si>
  <si>
    <t>00142672022*</t>
  </si>
  <si>
    <t>00152903222*</t>
  </si>
  <si>
    <t>00157104826*</t>
  </si>
  <si>
    <t>00169003625*</t>
  </si>
  <si>
    <t>00200016183*</t>
  </si>
  <si>
    <t>00200017281*</t>
  </si>
  <si>
    <t>00200275117*</t>
  </si>
  <si>
    <t>00200379588*</t>
  </si>
  <si>
    <t>00200379589*</t>
  </si>
  <si>
    <t>00200379741*</t>
  </si>
  <si>
    <t>00135396128*</t>
  </si>
  <si>
    <t>00135603321*</t>
  </si>
  <si>
    <t>00136236223*</t>
  </si>
  <si>
    <t>00138915027*</t>
  </si>
  <si>
    <t>00139517531*</t>
  </si>
  <si>
    <t>00140229018*</t>
  </si>
  <si>
    <t>00140610517*</t>
  </si>
  <si>
    <t>00200365119*</t>
  </si>
  <si>
    <t>00200365127*</t>
  </si>
  <si>
    <t>00200365129*</t>
  </si>
  <si>
    <t>00139421121*</t>
  </si>
  <si>
    <t>00174096027*</t>
  </si>
  <si>
    <t>00133968434*</t>
  </si>
  <si>
    <t>00131522721*</t>
  </si>
  <si>
    <t>00129499337*</t>
  </si>
  <si>
    <t>00155535327*</t>
  </si>
  <si>
    <t>00139110217*</t>
  </si>
  <si>
    <t>00128763128*</t>
  </si>
  <si>
    <t>00138569739*</t>
  </si>
  <si>
    <t>00131343419*</t>
  </si>
  <si>
    <t>00115138726*</t>
  </si>
  <si>
    <t>00124873025*</t>
  </si>
  <si>
    <t>00200033996*</t>
  </si>
  <si>
    <t>00165510321*</t>
  </si>
  <si>
    <t>00142398633*</t>
  </si>
  <si>
    <t>00137853431*</t>
  </si>
  <si>
    <t>00134991936*</t>
  </si>
  <si>
    <t>00113646223*</t>
  </si>
  <si>
    <t>00154419933*</t>
  </si>
  <si>
    <t>00142043923*</t>
  </si>
  <si>
    <t>00136556228*</t>
  </si>
  <si>
    <t>00170866735*</t>
  </si>
  <si>
    <t>00200374616*</t>
  </si>
  <si>
    <t>00142566125*</t>
  </si>
  <si>
    <t>00166135022*</t>
  </si>
  <si>
    <t>00149337330*</t>
  </si>
  <si>
    <t>00200375789*</t>
  </si>
  <si>
    <t>00122889030*</t>
  </si>
  <si>
    <t>00140421820*</t>
  </si>
  <si>
    <t>00137900828*</t>
  </si>
  <si>
    <t>00135377733*</t>
  </si>
  <si>
    <t>00135266023*</t>
  </si>
  <si>
    <t>00173563126*</t>
  </si>
  <si>
    <t>00137432424*</t>
  </si>
  <si>
    <t>00165507630*</t>
  </si>
  <si>
    <t>00147789945*</t>
  </si>
  <si>
    <t>00128976639*</t>
  </si>
  <si>
    <t>00170043419*</t>
  </si>
  <si>
    <t>00135227323*</t>
  </si>
  <si>
    <t>00139448433*</t>
  </si>
  <si>
    <t>00165508631*</t>
  </si>
  <si>
    <t>00165507327*</t>
  </si>
  <si>
    <t>00136314018*</t>
  </si>
  <si>
    <t>00168278941*</t>
  </si>
  <si>
    <t>00137673936*</t>
  </si>
  <si>
    <t>00139416529*</t>
  </si>
  <si>
    <t>00166535026*</t>
  </si>
  <si>
    <t>00200392680*</t>
  </si>
  <si>
    <t>00200396571*</t>
  </si>
  <si>
    <t>00200396595*</t>
  </si>
  <si>
    <t>00200396661*</t>
  </si>
  <si>
    <t>00135985132*</t>
  </si>
  <si>
    <t>00130541014*</t>
  </si>
  <si>
    <t>00200397752*</t>
  </si>
  <si>
    <t>00165445530*</t>
  </si>
  <si>
    <t>00200387471*</t>
  </si>
  <si>
    <t>00200387475*</t>
  </si>
  <si>
    <t>00200394453*</t>
  </si>
  <si>
    <t>00200397635*</t>
  </si>
  <si>
    <t>00165537128*</t>
  </si>
  <si>
    <t>00137130217*</t>
  </si>
  <si>
    <t>00156001821*</t>
  </si>
  <si>
    <t>00167754939*</t>
  </si>
  <si>
    <t>00135712827*</t>
  </si>
  <si>
    <t>00136162827*</t>
  </si>
  <si>
    <t>00136163121*</t>
  </si>
  <si>
    <t>00200397459*</t>
  </si>
  <si>
    <t>00135981027*</t>
  </si>
  <si>
    <t>00200397654*</t>
  </si>
  <si>
    <t>00124544222*</t>
  </si>
  <si>
    <t>00124411619*</t>
  </si>
  <si>
    <t>00134601217*</t>
  </si>
  <si>
    <t>00141380724*</t>
  </si>
  <si>
    <t>00142398532*</t>
  </si>
  <si>
    <t>00169554434*</t>
  </si>
  <si>
    <t>00200377316*</t>
  </si>
  <si>
    <t>00139758538*</t>
  </si>
  <si>
    <t>00135744933*</t>
  </si>
  <si>
    <t>00138724126*</t>
  </si>
  <si>
    <t>00148072224*</t>
  </si>
  <si>
    <t>00134212720*</t>
  </si>
  <si>
    <t>00136909937*</t>
  </si>
  <si>
    <t>00142031516*</t>
  </si>
  <si>
    <t>00142137119*</t>
  </si>
  <si>
    <t>00159663434*</t>
  </si>
  <si>
    <t>00164412422*</t>
  </si>
  <si>
    <t>00165507226*</t>
  </si>
  <si>
    <t>00200406748*</t>
  </si>
  <si>
    <t>00200406752*</t>
  </si>
  <si>
    <t>00139518936*</t>
  </si>
  <si>
    <t>00166647636*</t>
  </si>
  <si>
    <t>00134598939*</t>
  </si>
  <si>
    <t>00167918840*</t>
  </si>
  <si>
    <t>00138465532*</t>
  </si>
  <si>
    <t>00113619627*</t>
  </si>
  <si>
    <t>00119519026*</t>
  </si>
  <si>
    <t>00140377527*</t>
  </si>
  <si>
    <t>00140510011*</t>
  </si>
  <si>
    <t>00164483329*</t>
  </si>
  <si>
    <t>00200363899*</t>
  </si>
  <si>
    <t>00136733629*</t>
  </si>
  <si>
    <t>00142429729*</t>
  </si>
  <si>
    <t>00136279836*</t>
  </si>
  <si>
    <t>00137694131*</t>
  </si>
  <si>
    <t>00142716930*</t>
  </si>
  <si>
    <t>00137299031*</t>
  </si>
  <si>
    <t>00138948841*</t>
  </si>
  <si>
    <t>00139438533*</t>
  </si>
  <si>
    <t>00166224526*</t>
  </si>
  <si>
    <t>00134313520*</t>
  </si>
  <si>
    <t>00135837633*</t>
  </si>
  <si>
    <t>00127890128*</t>
  </si>
  <si>
    <t>00200411123*</t>
  </si>
  <si>
    <t>00200411124*</t>
  </si>
  <si>
    <t>00142816527*</t>
  </si>
  <si>
    <t>00200411125*</t>
  </si>
  <si>
    <t>00172017523*</t>
  </si>
  <si>
    <t>00200413545*</t>
  </si>
  <si>
    <t>00137011013*</t>
  </si>
  <si>
    <t>00173943633*</t>
  </si>
  <si>
    <t>00137413019*</t>
  </si>
  <si>
    <t>00013806826*</t>
  </si>
  <si>
    <t>00136432726*</t>
  </si>
  <si>
    <t>00138068127*</t>
  </si>
  <si>
    <t>00139437027*</t>
  </si>
  <si>
    <t>00140610820*</t>
  </si>
  <si>
    <t>00135846633*</t>
  </si>
  <si>
    <t>00137410521*</t>
  </si>
  <si>
    <t>00129603122*</t>
  </si>
  <si>
    <t>00134714727*</t>
  </si>
  <si>
    <t>00135487028*</t>
  </si>
  <si>
    <t>00166805329*</t>
  </si>
  <si>
    <t>00200416869*</t>
  </si>
  <si>
    <t>00133774025*</t>
  </si>
  <si>
    <t>00134496027*</t>
  </si>
  <si>
    <t>00140670826*</t>
  </si>
  <si>
    <t>00135306826*</t>
  </si>
  <si>
    <t>00173704325*</t>
  </si>
  <si>
    <t>00091196733*</t>
  </si>
  <si>
    <t>00168799949*</t>
  </si>
  <si>
    <t>00200409869*</t>
  </si>
  <si>
    <t>00139813530*</t>
  </si>
  <si>
    <t>00135874432*</t>
  </si>
  <si>
    <t>00136163020*</t>
  </si>
  <si>
    <t>00136500924*</t>
  </si>
  <si>
    <t>00136499941*</t>
  </si>
  <si>
    <t>00163117423*</t>
  </si>
  <si>
    <t>00136632728*</t>
  </si>
  <si>
    <t>00142553121*</t>
  </si>
  <si>
    <t>00200408797*</t>
  </si>
  <si>
    <t>00200186675*</t>
  </si>
  <si>
    <t>00141299329*</t>
  </si>
  <si>
    <t>00126474933*</t>
  </si>
  <si>
    <t>00142709427*</t>
  </si>
  <si>
    <t>00142928834*</t>
  </si>
  <si>
    <t>00162111921*</t>
  </si>
  <si>
    <t>00200421540*</t>
  </si>
  <si>
    <t>00200421541*</t>
  </si>
  <si>
    <t>00200421544*</t>
  </si>
  <si>
    <t>00138077329*</t>
  </si>
  <si>
    <t>00141429223*</t>
  </si>
  <si>
    <t>00200409467*</t>
  </si>
  <si>
    <t>00137064526*</t>
  </si>
  <si>
    <t>00139445935*</t>
  </si>
  <si>
    <t>00140578530*</t>
  </si>
  <si>
    <t>00165952331*</t>
  </si>
  <si>
    <t>00166820831*</t>
  </si>
  <si>
    <t>00200430722*</t>
  </si>
  <si>
    <t>00135306422*</t>
  </si>
  <si>
    <t>00106728125*</t>
  </si>
  <si>
    <t>00134954430*</t>
  </si>
  <si>
    <t>00135899338*</t>
  </si>
  <si>
    <t>00168126024*</t>
  </si>
  <si>
    <t>00126908935*</t>
  </si>
  <si>
    <t>00117469735*</t>
  </si>
  <si>
    <t>00168649640*</t>
  </si>
  <si>
    <t>00114911320*</t>
  </si>
  <si>
    <t>00142551624*</t>
  </si>
  <si>
    <t>00142658228*</t>
  </si>
  <si>
    <t>00144171725*</t>
  </si>
  <si>
    <t>00166437835*</t>
  </si>
  <si>
    <t>00172831830*</t>
  </si>
  <si>
    <t>00200000947*</t>
  </si>
  <si>
    <t>00200422039*</t>
  </si>
  <si>
    <t>00134932830*</t>
  </si>
  <si>
    <t>00129491632*</t>
  </si>
  <si>
    <t>00135471627*</t>
  </si>
  <si>
    <t>00153239427*</t>
  </si>
  <si>
    <t>00200437178*</t>
  </si>
  <si>
    <t>00139604932*</t>
  </si>
  <si>
    <t>00138813226*</t>
  </si>
  <si>
    <t>00093459030*</t>
  </si>
  <si>
    <t>00141200088*</t>
  </si>
  <si>
    <t>00200433251*</t>
  </si>
  <si>
    <t>00200448293*</t>
  </si>
  <si>
    <t>00154935229*</t>
  </si>
  <si>
    <t>Yushin</t>
  </si>
  <si>
    <t>NUMATA</t>
  </si>
  <si>
    <t>ABRAHAM</t>
  </si>
  <si>
    <t>Hikariosinachi</t>
  </si>
  <si>
    <t>KOCHI</t>
  </si>
  <si>
    <t>OKAHASHI</t>
  </si>
  <si>
    <t>Toranosuke</t>
  </si>
  <si>
    <t>Oju</t>
  </si>
  <si>
    <t>Tsukito</t>
  </si>
  <si>
    <t>OUTI</t>
  </si>
  <si>
    <t>TSUNODA</t>
  </si>
  <si>
    <t>SYUKURI</t>
  </si>
  <si>
    <t>MOTOHASHI</t>
  </si>
  <si>
    <t>HAYASI</t>
  </si>
  <si>
    <t>DOE</t>
  </si>
  <si>
    <t>HABE</t>
  </si>
  <si>
    <t>HASEGAEA</t>
  </si>
  <si>
    <t>Shimba</t>
  </si>
  <si>
    <t>HIGAKI</t>
  </si>
  <si>
    <t>Yoshihito</t>
  </si>
  <si>
    <t>Ikko</t>
  </si>
  <si>
    <t>Kishin</t>
  </si>
  <si>
    <t>HUKUI</t>
  </si>
  <si>
    <t>HARASHINA</t>
  </si>
  <si>
    <t>Ayuki</t>
  </si>
  <si>
    <t>MASUYAMA</t>
  </si>
  <si>
    <t>SHIMANO</t>
  </si>
  <si>
    <t>AMAKO</t>
  </si>
  <si>
    <t>KAWAZOE</t>
  </si>
  <si>
    <t>SAPPA</t>
  </si>
  <si>
    <t>O</t>
  </si>
  <si>
    <t>Rennosuke</t>
  </si>
  <si>
    <t>FUJISAKI</t>
  </si>
  <si>
    <t>Kazuharu</t>
  </si>
  <si>
    <t>KINBARA</t>
  </si>
  <si>
    <t>SHIRAHIGE</t>
  </si>
  <si>
    <t>MITSUMORI</t>
  </si>
  <si>
    <t>Sakutarou</t>
  </si>
  <si>
    <t>Eiko</t>
  </si>
  <si>
    <t>Syuu</t>
  </si>
  <si>
    <t>URASHIMA</t>
  </si>
  <si>
    <t>Toki</t>
  </si>
  <si>
    <t>KARIYAZONO</t>
  </si>
  <si>
    <t>Junosuke</t>
  </si>
  <si>
    <t>Ichitaro</t>
  </si>
  <si>
    <t>TAGAWA</t>
  </si>
  <si>
    <t>TAJIMA</t>
  </si>
  <si>
    <t>NAKAZAKI</t>
  </si>
  <si>
    <t>NISHIUCHI</t>
  </si>
  <si>
    <t>Naruto</t>
  </si>
  <si>
    <t>HAZEMOTO</t>
  </si>
  <si>
    <t>Taimu</t>
  </si>
  <si>
    <t>YANADA</t>
  </si>
  <si>
    <t>YOSHITANI</t>
  </si>
  <si>
    <t>MRAKAMI</t>
  </si>
  <si>
    <t>MICHINO</t>
  </si>
  <si>
    <t>Yasuto</t>
  </si>
  <si>
    <t>KANZAKI</t>
  </si>
  <si>
    <t>Haruhi</t>
  </si>
  <si>
    <t>KATAKAWA</t>
  </si>
  <si>
    <t>Keisyu</t>
  </si>
  <si>
    <t>Yuza</t>
  </si>
  <si>
    <t>SHITE</t>
  </si>
  <si>
    <t>Souta</t>
  </si>
  <si>
    <t>Yuuki</t>
  </si>
  <si>
    <t>TSUKUSHI</t>
  </si>
  <si>
    <t>Kimihide</t>
  </si>
  <si>
    <t>MONJU</t>
  </si>
  <si>
    <t>Kou</t>
  </si>
  <si>
    <t>MIZOBUCHI</t>
  </si>
  <si>
    <t>MASAHIRA</t>
  </si>
  <si>
    <t>SUETAKE</t>
  </si>
  <si>
    <t>YABUNISHI</t>
  </si>
  <si>
    <t>ZODA</t>
  </si>
  <si>
    <t>Hirofumi</t>
  </si>
  <si>
    <t>Kamma</t>
  </si>
  <si>
    <t>KUROTA</t>
  </si>
  <si>
    <t>IWASHIRO</t>
  </si>
  <si>
    <t>KAMIJI</t>
  </si>
  <si>
    <t>Hakuryu</t>
  </si>
  <si>
    <t>NAGANUMA</t>
  </si>
  <si>
    <t>HIGASHIKAWA</t>
  </si>
  <si>
    <t>KAWAGOSHI</t>
  </si>
  <si>
    <t>ASAKURA</t>
  </si>
  <si>
    <t>KANIDA</t>
  </si>
  <si>
    <t>Aiki</t>
  </si>
  <si>
    <t>HISATANI</t>
  </si>
  <si>
    <t>NISIYAMA</t>
  </si>
  <si>
    <t>KATAMOTO</t>
  </si>
  <si>
    <t>MITUUCHI</t>
  </si>
  <si>
    <t>ISHIMARU</t>
  </si>
  <si>
    <t>Koto</t>
  </si>
  <si>
    <t>Yuichi</t>
  </si>
  <si>
    <t>KURIOKA</t>
  </si>
  <si>
    <t>NISHIMIYA</t>
  </si>
  <si>
    <t>NISHIHATA</t>
  </si>
  <si>
    <t>TANIYAMA</t>
  </si>
  <si>
    <t>INOE</t>
  </si>
  <si>
    <t>Shujiro</t>
  </si>
  <si>
    <t>KAGUCHI</t>
  </si>
  <si>
    <t>Yuuto</t>
  </si>
  <si>
    <t>AKIOKA</t>
  </si>
  <si>
    <t>Marui</t>
  </si>
  <si>
    <t>ADATI</t>
  </si>
  <si>
    <t>Syunta</t>
  </si>
  <si>
    <t>FUNENO</t>
  </si>
  <si>
    <t>USA</t>
  </si>
  <si>
    <t>Chitose</t>
  </si>
  <si>
    <t>SAGARA</t>
  </si>
  <si>
    <t>Toa</t>
  </si>
  <si>
    <t>TSUKIMOTO</t>
  </si>
  <si>
    <t>Hanto</t>
  </si>
  <si>
    <t>UMADA</t>
  </si>
  <si>
    <t>INUZUKA</t>
  </si>
  <si>
    <t>ISIBASI</t>
  </si>
  <si>
    <t>OYASHIKI</t>
  </si>
  <si>
    <t>Asuku</t>
  </si>
  <si>
    <t>KUNITOMO</t>
  </si>
  <si>
    <t>Ikki</t>
  </si>
  <si>
    <t>TSUZAKI</t>
  </si>
  <si>
    <t>FIJIMOTO</t>
  </si>
  <si>
    <t>KISHI</t>
  </si>
  <si>
    <t>Amuro</t>
  </si>
  <si>
    <t>Sachito</t>
  </si>
  <si>
    <t>KITAGO</t>
  </si>
  <si>
    <t>KOTANIGUCHI</t>
  </si>
  <si>
    <t>SAKAKI</t>
  </si>
  <si>
    <t>SUETSUNA</t>
  </si>
  <si>
    <t>Yuro</t>
  </si>
  <si>
    <t>NAGASAKI</t>
  </si>
  <si>
    <t>Takahito</t>
  </si>
  <si>
    <t>NISHIKUBO</t>
  </si>
  <si>
    <t>MIKUNI</t>
  </si>
  <si>
    <t>Toshio</t>
  </si>
  <si>
    <t>Ichii</t>
  </si>
  <si>
    <t>YABUGAMI</t>
  </si>
  <si>
    <t>MOTONISHI</t>
  </si>
  <si>
    <t>HIMENO</t>
  </si>
  <si>
    <t>Shein</t>
  </si>
  <si>
    <t>URAGAMI</t>
  </si>
  <si>
    <t>KAMITE</t>
  </si>
  <si>
    <t>SHIMASE</t>
  </si>
  <si>
    <t>MATSUGAMI</t>
  </si>
  <si>
    <t>DONOMAE</t>
  </si>
  <si>
    <t>SHICHIJO</t>
  </si>
  <si>
    <t>FURUMOTO</t>
  </si>
  <si>
    <t>HARIMA</t>
  </si>
  <si>
    <t>TERANISHI</t>
  </si>
  <si>
    <t>Kokona</t>
  </si>
  <si>
    <t>Tatsuma</t>
  </si>
  <si>
    <t>ISHIGA</t>
  </si>
  <si>
    <t>IWADE</t>
  </si>
  <si>
    <t>WAKANO</t>
  </si>
  <si>
    <t>ICHII</t>
  </si>
  <si>
    <t>ZOZA</t>
  </si>
  <si>
    <t>KADOMA</t>
  </si>
  <si>
    <t>YATANI</t>
  </si>
  <si>
    <t>JINUSHI</t>
  </si>
  <si>
    <t>TSUKADA</t>
  </si>
  <si>
    <t>Kyohei</t>
  </si>
  <si>
    <t>Shuuta</t>
  </si>
  <si>
    <t>HIGASHIKAGE</t>
  </si>
  <si>
    <t>OHIRAKI</t>
  </si>
  <si>
    <t>KYOMEN</t>
  </si>
  <si>
    <t>Takehito</t>
  </si>
  <si>
    <t>FUZIE</t>
  </si>
  <si>
    <t>Syoma</t>
  </si>
  <si>
    <t>Tiyuki</t>
  </si>
  <si>
    <t>KUWASHIMA</t>
  </si>
  <si>
    <t>Kichi</t>
  </si>
  <si>
    <t>ARICHI</t>
  </si>
  <si>
    <t>Hiiro</t>
  </si>
  <si>
    <t>NOSHO</t>
  </si>
  <si>
    <t>MAENAKA</t>
  </si>
  <si>
    <t>Sakutaro</t>
  </si>
  <si>
    <t>FUJIHARA</t>
  </si>
  <si>
    <t>KITABATA</t>
  </si>
  <si>
    <t>FUNATANI</t>
  </si>
  <si>
    <t>MORIKI</t>
  </si>
  <si>
    <t>YUTSUDO</t>
  </si>
  <si>
    <t>Taiyu</t>
  </si>
  <si>
    <t>Asuki</t>
  </si>
  <si>
    <t>MAKIE</t>
  </si>
  <si>
    <t>Masaaki</t>
  </si>
  <si>
    <t>Shoi</t>
  </si>
  <si>
    <t>KUSUMINE</t>
  </si>
  <si>
    <t>Takanobu</t>
  </si>
  <si>
    <t>IBURI</t>
  </si>
  <si>
    <t>TERAOKA</t>
  </si>
  <si>
    <t>MORIZAWA</t>
  </si>
  <si>
    <t>NAKASUGA</t>
  </si>
  <si>
    <t>OSHIRO</t>
  </si>
  <si>
    <t>NAKAMI</t>
  </si>
  <si>
    <t>IRIGUCHI</t>
  </si>
  <si>
    <t>TANGE</t>
  </si>
  <si>
    <t>Shoudou</t>
  </si>
  <si>
    <t>Tomi</t>
  </si>
  <si>
    <t>Tetsuua</t>
  </si>
  <si>
    <t>JINYA</t>
  </si>
  <si>
    <t>KANEOKA</t>
  </si>
  <si>
    <t>HURUKAWA</t>
  </si>
  <si>
    <t>Shiko</t>
  </si>
  <si>
    <t>NAGASAKA</t>
  </si>
  <si>
    <t>Shuichi</t>
  </si>
  <si>
    <t>HAGII</t>
  </si>
  <si>
    <t>Uichi</t>
  </si>
  <si>
    <t>KAMIKAWA</t>
  </si>
  <si>
    <t>Tatsuro</t>
  </si>
  <si>
    <t>Mitinao</t>
  </si>
  <si>
    <t>ISHIMURA</t>
  </si>
  <si>
    <t>Koo</t>
  </si>
  <si>
    <t>KAWASHITA</t>
  </si>
  <si>
    <t>Yukinori</t>
  </si>
  <si>
    <t>TABAYASHI</t>
  </si>
  <si>
    <t>Kazuhito</t>
  </si>
  <si>
    <t>MORINO</t>
  </si>
  <si>
    <t>Raiku</t>
  </si>
  <si>
    <t>KISO</t>
  </si>
  <si>
    <t>Seishiro</t>
  </si>
  <si>
    <t>Jonasshin</t>
  </si>
  <si>
    <t>KUNISHIMA</t>
  </si>
  <si>
    <t>ONOSHITA</t>
  </si>
  <si>
    <t>Frederico</t>
  </si>
  <si>
    <t>OEDA</t>
  </si>
  <si>
    <t>Yuu</t>
  </si>
  <si>
    <t>ISHIKURA</t>
  </si>
  <si>
    <t>Rukito</t>
  </si>
  <si>
    <t>BATANI</t>
  </si>
  <si>
    <t>OCHI</t>
  </si>
  <si>
    <t>MITA</t>
  </si>
  <si>
    <t>Joryu</t>
  </si>
  <si>
    <t>Hiroya</t>
  </si>
  <si>
    <t>IOKU</t>
  </si>
  <si>
    <t>HUSAYASU</t>
  </si>
  <si>
    <t>MIZUMOTO</t>
  </si>
  <si>
    <t>KUROSAKA</t>
  </si>
  <si>
    <t>MATSUKAWA</t>
  </si>
  <si>
    <t>Hirochika</t>
  </si>
  <si>
    <t>MIYAYAMA</t>
  </si>
  <si>
    <t>IMASHITA</t>
  </si>
  <si>
    <t>Osuke</t>
  </si>
  <si>
    <t>YAMABE</t>
  </si>
  <si>
    <t>SHIBATOGE</t>
  </si>
  <si>
    <t>Nobuki</t>
  </si>
  <si>
    <t>SHINOZUKA</t>
  </si>
  <si>
    <t>Jou</t>
  </si>
  <si>
    <t>YAMAWAKI</t>
  </si>
  <si>
    <t>Hideto</t>
  </si>
  <si>
    <t>KIMINAMI</t>
  </si>
  <si>
    <t>Seiichiro</t>
  </si>
  <si>
    <t>Eisei</t>
  </si>
  <si>
    <t>Satoi</t>
  </si>
  <si>
    <t>Matsuki</t>
  </si>
  <si>
    <t>OTSU</t>
  </si>
  <si>
    <t>TAKEICHI</t>
  </si>
  <si>
    <t>SSHIMABUKURO</t>
  </si>
  <si>
    <t>MICHINE</t>
  </si>
  <si>
    <t>KAWANO</t>
  </si>
  <si>
    <t>KATSUTA</t>
  </si>
  <si>
    <t>SUNAKAWA</t>
  </si>
  <si>
    <t>KURINO</t>
  </si>
  <si>
    <t>TAGAHARA</t>
  </si>
  <si>
    <t>Kanei</t>
  </si>
  <si>
    <t>Naota</t>
  </si>
  <si>
    <t>KITAI</t>
  </si>
  <si>
    <t>OGASAWARA</t>
  </si>
  <si>
    <t>ITASAKA</t>
  </si>
  <si>
    <t>Yuse</t>
  </si>
  <si>
    <t>IZUNO</t>
  </si>
  <si>
    <t>Riichi</t>
  </si>
  <si>
    <t>Yukikazu</t>
  </si>
  <si>
    <t>YAMAHARA</t>
  </si>
  <si>
    <t>TAKAI</t>
  </si>
  <si>
    <t>Raimu</t>
  </si>
  <si>
    <t>KANIE</t>
  </si>
  <si>
    <t>Haruhito</t>
  </si>
  <si>
    <t>MAMIYA</t>
  </si>
  <si>
    <t>KURABAYASHI</t>
  </si>
  <si>
    <t>TANIZAWA</t>
  </si>
  <si>
    <t>KUROSAWA</t>
  </si>
  <si>
    <t>Rinto</t>
  </si>
  <si>
    <t>MURUI</t>
  </si>
  <si>
    <t>SERITA</t>
  </si>
  <si>
    <t>Jotaro</t>
  </si>
  <si>
    <t>HANYU</t>
  </si>
  <si>
    <t>INOKUCHI</t>
  </si>
  <si>
    <t>Kanade</t>
  </si>
  <si>
    <t>HIROMI</t>
  </si>
  <si>
    <t>Kotarou</t>
  </si>
  <si>
    <t>ISOGAMI</t>
  </si>
  <si>
    <t xml:space="preserve">Kotaro </t>
  </si>
  <si>
    <t>TSUCHIHARA</t>
  </si>
  <si>
    <t>Ryousuke</t>
  </si>
  <si>
    <t>Ao</t>
  </si>
  <si>
    <t>YANAGISE</t>
  </si>
  <si>
    <t>ASHIDA</t>
  </si>
  <si>
    <t>Kouta</t>
  </si>
  <si>
    <t>Ichirin</t>
  </si>
  <si>
    <t>OOTA</t>
  </si>
  <si>
    <t xml:space="preserve">HOTTA </t>
  </si>
  <si>
    <t xml:space="preserve">Yusuke </t>
  </si>
  <si>
    <t>INOBE</t>
  </si>
  <si>
    <t>HASIMOTO</t>
  </si>
  <si>
    <t>IWAKAWA</t>
  </si>
  <si>
    <t>Kyoushiro</t>
  </si>
  <si>
    <t>MORISHIMA</t>
  </si>
  <si>
    <t>Kouei</t>
  </si>
  <si>
    <t>Anji</t>
  </si>
  <si>
    <t>Shigeki</t>
  </si>
  <si>
    <t>HARASHIMA</t>
  </si>
  <si>
    <t>TAKASAKI</t>
  </si>
  <si>
    <t>Syunya</t>
  </si>
  <si>
    <t>Shihou</t>
  </si>
  <si>
    <t>TOTSU</t>
  </si>
  <si>
    <t>NOBUHARA</t>
  </si>
  <si>
    <t>SODA</t>
  </si>
  <si>
    <t>Sukai</t>
  </si>
  <si>
    <t>OKATANI</t>
  </si>
  <si>
    <t>Akitaka</t>
  </si>
  <si>
    <t>HIYAMA</t>
  </si>
  <si>
    <t>Kiriya</t>
  </si>
  <si>
    <t>ORIBIE</t>
  </si>
  <si>
    <t>Manoa</t>
  </si>
  <si>
    <t>TAJITA</t>
  </si>
  <si>
    <t>IGAUE</t>
  </si>
  <si>
    <t>SADAHIRA</t>
  </si>
  <si>
    <t>TAMEYASU</t>
  </si>
  <si>
    <t>YANAGAWA</t>
  </si>
  <si>
    <t>KITABAYASHI</t>
  </si>
  <si>
    <t>Shunma</t>
  </si>
  <si>
    <t>Issa</t>
  </si>
  <si>
    <t>NAKATSUKA</t>
  </si>
  <si>
    <t>OKONOGI</t>
  </si>
  <si>
    <t>Tomoyoshi</t>
  </si>
  <si>
    <t>KUROTSUKA</t>
  </si>
  <si>
    <t>Kenya</t>
  </si>
  <si>
    <t>ICHIMARU</t>
  </si>
  <si>
    <t>Yaoki</t>
  </si>
  <si>
    <t>Hukuyasu</t>
  </si>
  <si>
    <t>HOSOI</t>
  </si>
  <si>
    <t>IMAGUCHI</t>
  </si>
  <si>
    <t>IWASA</t>
  </si>
  <si>
    <t>IMASHIRO</t>
  </si>
  <si>
    <t>KAKIZAKI</t>
  </si>
  <si>
    <t>Syo</t>
  </si>
  <si>
    <t>YAMAGUCHJI</t>
  </si>
  <si>
    <t>Naru</t>
  </si>
  <si>
    <t>FUNI</t>
  </si>
  <si>
    <t>TODOROKI</t>
  </si>
  <si>
    <t>Shosuke</t>
  </si>
  <si>
    <t>OSHIO</t>
  </si>
  <si>
    <t>FUSHIMI</t>
  </si>
  <si>
    <t>Masamune</t>
  </si>
  <si>
    <t>ICHIMORI</t>
  </si>
  <si>
    <t>TSUTAE</t>
  </si>
  <si>
    <t>Naotaro</t>
  </si>
  <si>
    <t>HIRAYA</t>
  </si>
  <si>
    <t>Konan</t>
  </si>
  <si>
    <t>ANSAI</t>
  </si>
  <si>
    <t>NOGUTHI</t>
  </si>
  <si>
    <t>HAMAGUTHI</t>
  </si>
  <si>
    <t>HISHIDA</t>
  </si>
  <si>
    <t>Amaki</t>
  </si>
  <si>
    <t>NOBUOKA</t>
  </si>
  <si>
    <t>DOUGAN</t>
  </si>
  <si>
    <t>Haeuto</t>
  </si>
  <si>
    <t xml:space="preserve">HAMAMOTO </t>
  </si>
  <si>
    <t xml:space="preserve"> Yukitaka</t>
  </si>
  <si>
    <t>IMUTA</t>
  </si>
  <si>
    <t>Kousei</t>
  </si>
  <si>
    <t>Renji</t>
  </si>
  <si>
    <t>MORIYAMA</t>
  </si>
  <si>
    <t>YOSHIFUKU</t>
  </si>
  <si>
    <t>KAWAUCHI</t>
  </si>
  <si>
    <t>Shizuki</t>
  </si>
  <si>
    <t>Michinari</t>
  </si>
  <si>
    <t>Fukutaro</t>
  </si>
  <si>
    <t>NATSUME</t>
  </si>
  <si>
    <t>YAMOCHI</t>
  </si>
  <si>
    <t>Shomu</t>
  </si>
  <si>
    <t>HANATANI</t>
  </si>
  <si>
    <t>Rinsuke</t>
  </si>
  <si>
    <t>YASUGI</t>
  </si>
  <si>
    <t>KANEKUNI</t>
  </si>
  <si>
    <t>ITSUBO</t>
  </si>
  <si>
    <t>Jowa</t>
  </si>
  <si>
    <t>NEMOTO</t>
  </si>
  <si>
    <t>Tomonoshin</t>
  </si>
  <si>
    <t>HAMASUNA</t>
  </si>
  <si>
    <t>Tomonari</t>
  </si>
  <si>
    <t>HIROBE</t>
  </si>
  <si>
    <t>Kosaku</t>
  </si>
  <si>
    <t>KOMENE</t>
  </si>
  <si>
    <t>Gakudai</t>
  </si>
  <si>
    <t>Raizo</t>
  </si>
  <si>
    <t>Seima</t>
  </si>
  <si>
    <t>MORIGAKI</t>
  </si>
  <si>
    <t>NAGAHARA</t>
  </si>
  <si>
    <t>NOTOKU</t>
  </si>
  <si>
    <t>Mitsuharu</t>
  </si>
  <si>
    <t>AKUTAGAWA</t>
  </si>
  <si>
    <t>DEVRIES</t>
  </si>
  <si>
    <t>Kimito</t>
  </si>
  <si>
    <t>Jyunki</t>
  </si>
  <si>
    <t>KURAMASHI</t>
  </si>
  <si>
    <t>Takamitsu</t>
  </si>
  <si>
    <t>Yutaka</t>
  </si>
  <si>
    <t>Hozuma</t>
  </si>
  <si>
    <t>Shiyo</t>
  </si>
  <si>
    <t>MORIE</t>
  </si>
  <si>
    <t>AKEO</t>
  </si>
  <si>
    <t>TAIDEN</t>
  </si>
  <si>
    <t>Ryoshiro</t>
  </si>
  <si>
    <t>OOSUGA</t>
  </si>
  <si>
    <t>MATSUNO</t>
  </si>
  <si>
    <t>ITOGAWA</t>
  </si>
  <si>
    <t>Taiyou</t>
  </si>
  <si>
    <t>MIYANO</t>
  </si>
  <si>
    <t>HIRAKO</t>
  </si>
  <si>
    <t>Taichirou</t>
  </si>
  <si>
    <t>NAKASUJI</t>
  </si>
  <si>
    <t>HAYASE</t>
  </si>
  <si>
    <t>OTANA</t>
  </si>
  <si>
    <t>Syunto</t>
  </si>
  <si>
    <t>KOSAKA</t>
  </si>
  <si>
    <t>TOKUSHIGE</t>
  </si>
  <si>
    <t>ISHIGURO</t>
  </si>
  <si>
    <t>TOMONO</t>
  </si>
  <si>
    <t>Genshin</t>
  </si>
  <si>
    <t>SHIGETA</t>
  </si>
  <si>
    <t>Tuta</t>
  </si>
  <si>
    <t>OHTO</t>
  </si>
  <si>
    <t>MISHINA</t>
  </si>
  <si>
    <t>Kuugo</t>
  </si>
  <si>
    <t>NAGAKAWA</t>
  </si>
  <si>
    <t>Ei</t>
  </si>
  <si>
    <t>TAKUMA</t>
  </si>
  <si>
    <t>Yamamura</t>
  </si>
  <si>
    <t>ALLEN</t>
  </si>
  <si>
    <t>Lloyddouglas</t>
  </si>
  <si>
    <t>AZAKAMI</t>
  </si>
  <si>
    <t>SAKAEDA</t>
  </si>
  <si>
    <t>室月　里莉花</t>
  </si>
  <si>
    <t>黒瀬　朝日香</t>
  </si>
  <si>
    <t>齋藤　朱里</t>
  </si>
  <si>
    <t>ｻｲﾄｳ ｱｶﾘ</t>
  </si>
  <si>
    <t>松尾　夏月</t>
  </si>
  <si>
    <t>ﾏﾂｵ ｶｽﾞｷ</t>
  </si>
  <si>
    <t>森谷　心美</t>
  </si>
  <si>
    <t>ﾓﾘﾀﾆ ﾐﾐ</t>
  </si>
  <si>
    <t>芝﨑　葉音</t>
  </si>
  <si>
    <t>ｼﾊﾞｻｷ ﾊｵﾝ</t>
  </si>
  <si>
    <t>弓木　咲來</t>
  </si>
  <si>
    <t>ﾕﾐｷ ｻｸﾗ</t>
  </si>
  <si>
    <t>福富　美桜</t>
  </si>
  <si>
    <t>ﾌｸﾄﾐ ﾐｵ</t>
  </si>
  <si>
    <t>寺島　慶</t>
  </si>
  <si>
    <t>ﾃﾗｼﾏ ｹｲ</t>
  </si>
  <si>
    <t>山崎　桜</t>
  </si>
  <si>
    <t>ﾔﾏｻﾞｷ ｻｸﾗ</t>
  </si>
  <si>
    <t>堀口　虹光</t>
  </si>
  <si>
    <t>ﾎﾘｸﾞﾁ ﾆｺ</t>
  </si>
  <si>
    <t>岩森　夏希</t>
  </si>
  <si>
    <t>ｲﾜﾓﾘ ﾅﾂｷ</t>
  </si>
  <si>
    <t>佐藤　美佑</t>
  </si>
  <si>
    <t>ｻﾄｳ ﾐﾕ</t>
  </si>
  <si>
    <t>林　千華</t>
  </si>
  <si>
    <t>ﾊﾔｼ ﾁｶ</t>
  </si>
  <si>
    <t>佐藤　ゆあ</t>
  </si>
  <si>
    <t>ｻﾄｳ ﾕｱ</t>
  </si>
  <si>
    <t>園田学園女子大学</t>
  </si>
  <si>
    <t>池田　梨音</t>
  </si>
  <si>
    <t>ｲｹﾀﾞ ﾘｵﾝ</t>
  </si>
  <si>
    <t>伊藤　さつき</t>
  </si>
  <si>
    <t>ｲﾄｳ ｻﾂｷ</t>
  </si>
  <si>
    <t>井山　はる佳</t>
  </si>
  <si>
    <t>ｲﾔﾏ ﾊﾙｶ</t>
  </si>
  <si>
    <t>上岡　凜</t>
  </si>
  <si>
    <t>ｳｴｵｶ ﾘﾝ</t>
  </si>
  <si>
    <t>上山　瑠奈</t>
  </si>
  <si>
    <t>ｳｴﾔﾏ ﾙﾅ</t>
  </si>
  <si>
    <t>魚谷　葵</t>
  </si>
  <si>
    <t>ｳｵﾀﾆ ｱｵｲ</t>
  </si>
  <si>
    <t>遠藤　鈴奏</t>
  </si>
  <si>
    <t>ｴﾝﾄﾞｳ ｽｽﾞﾅ</t>
  </si>
  <si>
    <t>奥谷　凜</t>
  </si>
  <si>
    <t>ｵｸﾀﾆ ﾘﾝ</t>
  </si>
  <si>
    <t>金子　りん</t>
  </si>
  <si>
    <t>ｶﾈｺ ﾘﾝ</t>
  </si>
  <si>
    <t>上桝　聖華</t>
  </si>
  <si>
    <t>ｶﾐﾏｽ ｷﾖｶ</t>
  </si>
  <si>
    <t>木嶋　鈴</t>
  </si>
  <si>
    <t>ｷｼﾞﾏ ﾘﾝ</t>
  </si>
  <si>
    <t>木村　咲心</t>
  </si>
  <si>
    <t>ｷﾑﾗ ｻｸﾗ</t>
  </si>
  <si>
    <t>黒木　優依</t>
  </si>
  <si>
    <t>ｸﾛｷ ﾕｲ</t>
  </si>
  <si>
    <t>小西　流月</t>
  </si>
  <si>
    <t>ｺﾆｼ ﾙﾅ</t>
  </si>
  <si>
    <t>小林　ひより</t>
  </si>
  <si>
    <t>ｺﾊﾞﾔｼ ﾋﾖﾘ</t>
  </si>
  <si>
    <t>齋藤　里桜</t>
  </si>
  <si>
    <t>ｻｲﾄｳ ﾘｵ</t>
  </si>
  <si>
    <t>坂根　亜美瑠</t>
  </si>
  <si>
    <t>ｻｶﾈ ｱﾐﾙ</t>
  </si>
  <si>
    <t>西岡　亜美</t>
  </si>
  <si>
    <t>ﾆｼｵｶ ｱﾐ</t>
  </si>
  <si>
    <t>西前　瑶</t>
  </si>
  <si>
    <t>ﾆｼﾏｴ ﾊﾙｶ</t>
  </si>
  <si>
    <t>二宮　緋愛</t>
  </si>
  <si>
    <t>ﾆﾉﾐﾔ ﾋﾖﾘ</t>
  </si>
  <si>
    <t>橋本　清愛</t>
  </si>
  <si>
    <t>ﾊｼﾓﾄ ｾﾅ</t>
  </si>
  <si>
    <t>橋本　舞</t>
  </si>
  <si>
    <t>ﾊｼﾓﾄ ﾏｲ</t>
  </si>
  <si>
    <t>日永　侑亜</t>
  </si>
  <si>
    <t>ﾋｴｲ ﾕｱ</t>
  </si>
  <si>
    <t>松島　理乃</t>
  </si>
  <si>
    <t>ﾏﾂｼﾏ ﾘﾉ</t>
  </si>
  <si>
    <t>丸野　梓</t>
  </si>
  <si>
    <t>ﾏﾙﾉ ｱﾂﾞｻ</t>
  </si>
  <si>
    <t>宮垣　葵</t>
  </si>
  <si>
    <t>ﾐﾔｶﾞｷ ｱｵｲ</t>
  </si>
  <si>
    <t>安福　実桜</t>
  </si>
  <si>
    <t>ﾔｽﾌｸ ﾐｵ</t>
  </si>
  <si>
    <t>山中　真琴</t>
  </si>
  <si>
    <t>ﾔﾏﾅｶ ﾏｺﾄ</t>
  </si>
  <si>
    <t>吉川　羽奈</t>
  </si>
  <si>
    <t>ﾖｼｶﾜ ﾊﾅ</t>
  </si>
  <si>
    <t>吉田　小晏</t>
  </si>
  <si>
    <t>ﾖｼﾀﾞ ｺﾊﾙ</t>
  </si>
  <si>
    <t>渡邊　似胡</t>
  </si>
  <si>
    <t>ﾜﾀﾅﾍﾞ ﾆｺ</t>
  </si>
  <si>
    <t>ｻｲﾀ ｼﾞｪﾆﾌｧｰﾘﾐ</t>
  </si>
  <si>
    <t>神山　菜々</t>
  </si>
  <si>
    <t>藤原　小晴</t>
  </si>
  <si>
    <t>ﾌｼﾞﾜﾗ ｺﾊﾙ</t>
  </si>
  <si>
    <t>佐野　釉梨</t>
  </si>
  <si>
    <t>ｻﾉ ﾕｳﾘ</t>
  </si>
  <si>
    <t>大石　夕月</t>
  </si>
  <si>
    <t>ｵｵｲｼ ﾕﾂﾞｷ</t>
  </si>
  <si>
    <t>別所　みゆ</t>
  </si>
  <si>
    <t>ﾍﾞｯｼｮ ﾐﾕ</t>
  </si>
  <si>
    <t>千葉　安珠</t>
  </si>
  <si>
    <t>ﾁﾊﾞ ｱﾝｼﾞｭ</t>
  </si>
  <si>
    <t>松山　みづき</t>
  </si>
  <si>
    <t>ﾏﾂﾔﾏ ﾐﾂﾞｷ</t>
  </si>
  <si>
    <t>木梨　光菜</t>
  </si>
  <si>
    <t>ｷﾅｼ ﾋﾅ</t>
  </si>
  <si>
    <t>岡崎　真衣</t>
  </si>
  <si>
    <t>柳　美幸</t>
  </si>
  <si>
    <t>家氏　玲奈</t>
  </si>
  <si>
    <t>ｲｴｳｼﾞ ﾚﾅ</t>
  </si>
  <si>
    <t>ｲｹﾀﾞ ｼｭﾘ</t>
  </si>
  <si>
    <t>井上　柚奈</t>
  </si>
  <si>
    <t>ｲﾉｳｴ ﾕﾅ</t>
  </si>
  <si>
    <t>井村　愛奈</t>
  </si>
  <si>
    <t>ｲﾑﾗ ｱｲﾅ</t>
  </si>
  <si>
    <t>上田　梨央</t>
  </si>
  <si>
    <t>ｳｴﾀﾞ ﾘｵ</t>
  </si>
  <si>
    <t>梶尾　彩智</t>
  </si>
  <si>
    <t>ｶｼﾞｵ ｻﾁ</t>
  </si>
  <si>
    <t>清弘　麻瑠</t>
  </si>
  <si>
    <t>ｷﾖﾋﾛ ﾏﾙ</t>
  </si>
  <si>
    <t>後藤　萌奈</t>
  </si>
  <si>
    <t>ｺﾞﾄｳ ﾓﾅ</t>
  </si>
  <si>
    <t>高原　侑楽</t>
  </si>
  <si>
    <t>ﾀｶﾊﾗ ｳﾀ</t>
  </si>
  <si>
    <t>田上　京夏</t>
  </si>
  <si>
    <t>ﾀﾉｳｴ ｷｮｳｶ</t>
  </si>
  <si>
    <t>道見　日和</t>
  </si>
  <si>
    <t>ﾄﾞｳﾐ ﾋﾖﾘ</t>
  </si>
  <si>
    <t>友田　一花</t>
  </si>
  <si>
    <t>ﾄﾓﾀﾞ ﾋﾄｶ</t>
  </si>
  <si>
    <t>中井　愛梨</t>
  </si>
  <si>
    <t>ﾅｶｲ ｱｲﾘ</t>
  </si>
  <si>
    <t>西山　青空</t>
  </si>
  <si>
    <t>ﾆｼﾔﾏ ｿﾗ</t>
  </si>
  <si>
    <t>長谷川　詩真</t>
  </si>
  <si>
    <t>ﾊｾｶﾞﾜ ｼﾏ</t>
  </si>
  <si>
    <t>福安　瑠奈</t>
  </si>
  <si>
    <t>ﾌｸﾔｽ ﾙﾅ</t>
  </si>
  <si>
    <t>藤田　美來</t>
  </si>
  <si>
    <t>ﾌｼﾞﾀ ﾐｸ</t>
  </si>
  <si>
    <t>古田　こころ</t>
  </si>
  <si>
    <t>ﾌﾙﾀ ｺｺﾛ</t>
  </si>
  <si>
    <t>松山　沙悠</t>
  </si>
  <si>
    <t>ﾏﾂﾔﾏ ｻﾕ</t>
  </si>
  <si>
    <t>三上　優芽</t>
  </si>
  <si>
    <t>ﾐｶﾐ ﾕﾒ</t>
  </si>
  <si>
    <t>山下　夏実</t>
  </si>
  <si>
    <t>ﾔﾏｼﾀ ﾅﾂﾐ</t>
  </si>
  <si>
    <t>桝本　来羽</t>
  </si>
  <si>
    <t>井ノ口　世菜</t>
  </si>
  <si>
    <t>ｲﾉｸﾞﾁ ｾﾅ</t>
  </si>
  <si>
    <t>久木　志音</t>
  </si>
  <si>
    <t>ｸｷﾞ ｼｵﾝ</t>
  </si>
  <si>
    <t>中上　楓香</t>
  </si>
  <si>
    <t>ﾅｶｳｴ ｿﾖｶ</t>
  </si>
  <si>
    <t>安達　栞</t>
  </si>
  <si>
    <t>ｱﾀﾞﾁ ｼｵﾘ</t>
  </si>
  <si>
    <t>翁長　華夢</t>
  </si>
  <si>
    <t>ｵﾅｶﾞ ｶﾐ</t>
  </si>
  <si>
    <t>坂　ちはる</t>
  </si>
  <si>
    <t>ｻｶ ﾁﾊﾙ</t>
  </si>
  <si>
    <t>岸田　美久</t>
  </si>
  <si>
    <t>ｷｼﾀﾞ ﾐｸ</t>
  </si>
  <si>
    <t>水野　文由里</t>
  </si>
  <si>
    <t>ﾐｽﾞﾉ ｱﾕﾘ</t>
  </si>
  <si>
    <t>島本　優美香</t>
  </si>
  <si>
    <t>ｼﾏﾓﾄ ﾕﾐｶ</t>
  </si>
  <si>
    <t>浅田　万優子</t>
  </si>
  <si>
    <t>ｱｻﾀﾞ ﾏﾕｺ</t>
  </si>
  <si>
    <t>福島　波暖</t>
  </si>
  <si>
    <t>ﾌｸｼﾏ ﾊﾉｱ</t>
  </si>
  <si>
    <t>福村　和海</t>
  </si>
  <si>
    <t>ﾌｸﾑﾗ ﾅｺﾞﾐ</t>
  </si>
  <si>
    <t>上村　凛子</t>
  </si>
  <si>
    <t>ｳｴﾑﾗ ﾘﾝｺ</t>
  </si>
  <si>
    <t>上廻　野々花</t>
  </si>
  <si>
    <t>ｶﾐｻｺ ﾉﾉｶ</t>
  </si>
  <si>
    <t>河野　由愛</t>
  </si>
  <si>
    <t>ｺｳﾉ ﾕｲﾅ</t>
  </si>
  <si>
    <t>鶴井　結莉</t>
  </si>
  <si>
    <t>ﾂﾙｲ ﾕｲﾘ</t>
  </si>
  <si>
    <t>南條　姫菜</t>
  </si>
  <si>
    <t>ﾅﾝｼﾞｮｳ ﾋﾒﾅ</t>
  </si>
  <si>
    <t>八木　 俐緒</t>
  </si>
  <si>
    <t>ﾔｷﾞ ﾘｵ</t>
  </si>
  <si>
    <t>横村　澪南</t>
  </si>
  <si>
    <t>ﾖｺﾑﾗ ﾚﾅ</t>
  </si>
  <si>
    <t>大橋　凛</t>
  </si>
  <si>
    <t>ｵｵﾊｼ ﾘﾝ</t>
  </si>
  <si>
    <t>陣野　莉心</t>
  </si>
  <si>
    <t>ｼﾞﾝﾉ ﾘｺ</t>
  </si>
  <si>
    <t>小澤　愛実</t>
  </si>
  <si>
    <t>ｵｻﾞﾜ ｱｲﾐ</t>
  </si>
  <si>
    <t>駒田　典花</t>
  </si>
  <si>
    <t>ｺﾏﾀﾞ ﾃﾝｶ</t>
  </si>
  <si>
    <t>吉野　綾香</t>
  </si>
  <si>
    <t>ﾖｼﾉ ｱﾔｶ</t>
  </si>
  <si>
    <t>川西　彩月</t>
  </si>
  <si>
    <t>ｶﾜﾆｼ ｻﾂｷ</t>
  </si>
  <si>
    <t>小柳　雪羽</t>
  </si>
  <si>
    <t>ｺﾔﾅｷﾞ ﾕｷﾊ</t>
  </si>
  <si>
    <t>冨田　琴莉</t>
  </si>
  <si>
    <t>ﾄﾐﾀ ｺﾄﾘ</t>
  </si>
  <si>
    <t>長島　若菜</t>
  </si>
  <si>
    <t>ﾅｶﾞｼﾏ ﾜｶﾅ</t>
  </si>
  <si>
    <t>園田　桜花</t>
  </si>
  <si>
    <t>ｿﾉﾀﾞ ｵｳｶ</t>
  </si>
  <si>
    <t>松井　愛果</t>
  </si>
  <si>
    <t>ﾏﾂｲ ﾏﾅｶ</t>
  </si>
  <si>
    <t>今村　莉捺</t>
  </si>
  <si>
    <t>ｲﾏﾑﾗ ﾘﾅ</t>
  </si>
  <si>
    <t>安喜　梨花</t>
  </si>
  <si>
    <t>ｱｷ ﾘｶ</t>
  </si>
  <si>
    <t>中塔　美咲</t>
  </si>
  <si>
    <t>ﾅｶﾄｳ ﾐｻｷ</t>
  </si>
  <si>
    <t>平野　愛莉</t>
  </si>
  <si>
    <t>ﾋﾗﾉ ｱｲﾘ</t>
  </si>
  <si>
    <t>藤田　沙葵</t>
  </si>
  <si>
    <t>ﾌｼﾞﾀ ｻｷ</t>
  </si>
  <si>
    <t>金尾　美宥</t>
  </si>
  <si>
    <t>ｶﾅｵ ﾐﾋﾛ</t>
  </si>
  <si>
    <t>藤田　柚希</t>
  </si>
  <si>
    <t>ﾌｼﾞﾀ ﾕｽﾞｷ</t>
  </si>
  <si>
    <t>ｵｵｲｼ ﾘｶｺ</t>
  </si>
  <si>
    <t>原　聖奈</t>
  </si>
  <si>
    <t>ﾊﾗ ｾｲﾅ</t>
  </si>
  <si>
    <t>市岡　妃彩良</t>
  </si>
  <si>
    <t>ｲﾁｵｶ ｷｻﾗ</t>
  </si>
  <si>
    <t>伊藤　綾音</t>
  </si>
  <si>
    <t>ｲﾄｳ ｱﾔﾈ</t>
  </si>
  <si>
    <t>木村　真子</t>
  </si>
  <si>
    <t>ｷﾑﾗ ﾏｺ</t>
  </si>
  <si>
    <t>柘植　ゆり</t>
  </si>
  <si>
    <t>ﾂｹﾞ ﾕﾘ</t>
  </si>
  <si>
    <t>奥野　紗</t>
  </si>
  <si>
    <t>ｵｸﾉ ｽｽﾞ</t>
  </si>
  <si>
    <t>若井　唯衣</t>
  </si>
  <si>
    <t>ﾜｶｲ ﾕｲ</t>
  </si>
  <si>
    <t>国府　久楽楽</t>
  </si>
  <si>
    <t>ｺｸﾌ ｸﾗﾗ</t>
  </si>
  <si>
    <t>ﾀﾅｶ ｺﾊｷﾞ</t>
  </si>
  <si>
    <t>ﾐｽﾞﾀ ﾕﾒｶ</t>
  </si>
  <si>
    <t>中村　安緒衣</t>
  </si>
  <si>
    <t>ﾅｶﾑﾗ ｱｵｲ</t>
  </si>
  <si>
    <t>間世田　華帆</t>
  </si>
  <si>
    <t>ﾏｾﾀﾞ ｶﾎ</t>
  </si>
  <si>
    <t>ﾆｼﾜｷ ﾕｳﾅ</t>
  </si>
  <si>
    <t>中本　唯愛</t>
  </si>
  <si>
    <t>ﾅｶﾓﾄ ｲﾁｶ</t>
  </si>
  <si>
    <t>伊藤　瀬那</t>
  </si>
  <si>
    <t>上島　彩加</t>
  </si>
  <si>
    <t>ｶﾐｼﾞﾏ ｱﾔｶ</t>
  </si>
  <si>
    <t>竹村　紗奈</t>
  </si>
  <si>
    <t>ﾀｹﾑﾗ ｻﾅ</t>
  </si>
  <si>
    <t>井上　真佳</t>
  </si>
  <si>
    <t>ｲﾉｳｴ ﾏﾅｶ</t>
  </si>
  <si>
    <t>寺前　結菜</t>
  </si>
  <si>
    <t>ﾃﾗﾏｴ ﾕｲﾅ</t>
  </si>
  <si>
    <t>平岩　里彩</t>
  </si>
  <si>
    <t>ﾋﾗｲﾜ ﾘｻ</t>
  </si>
  <si>
    <t>今井　柚月</t>
  </si>
  <si>
    <t>ｲﾏｲ ﾕｽﾞｷ</t>
  </si>
  <si>
    <t>星野　里桜</t>
  </si>
  <si>
    <t>ﾎｼﾉ ﾘｵ</t>
  </si>
  <si>
    <t>柴田　春菜</t>
  </si>
  <si>
    <t>ｼﾊﾞﾀ ﾊﾙﾅ</t>
  </si>
  <si>
    <t>高田　知佳</t>
  </si>
  <si>
    <t>ﾀｶﾀ ﾁｶ</t>
  </si>
  <si>
    <t>落合　優希奈</t>
  </si>
  <si>
    <t>ｵﾁｱｲ ﾕｷﾅ</t>
  </si>
  <si>
    <t>梅本　育実</t>
  </si>
  <si>
    <t>ｳﾒﾓﾄ ｲｸﾐ</t>
  </si>
  <si>
    <t>吉森　あかり</t>
  </si>
  <si>
    <t>開　美優</t>
  </si>
  <si>
    <t>ﾋﾗｷ ﾐﾕｳ</t>
  </si>
  <si>
    <t>島崎　優実</t>
  </si>
  <si>
    <t>ｼﾏｻﾞｷ ﾕｳﾐ</t>
  </si>
  <si>
    <t>辻川　海月</t>
  </si>
  <si>
    <t>ﾂｼﾞｶﾜ ﾐﾂｷ</t>
  </si>
  <si>
    <t>橋本　結菜</t>
  </si>
  <si>
    <t>ﾊｼﾓﾄ ﾕｲﾅ</t>
  </si>
  <si>
    <t>八木　美都</t>
  </si>
  <si>
    <t>ﾔｷﾞ ﾐﾄ</t>
  </si>
  <si>
    <t>三浦　陽菜</t>
  </si>
  <si>
    <t>ﾐｳﾗ ﾋﾅ</t>
  </si>
  <si>
    <t>潮田　蘭</t>
  </si>
  <si>
    <t>ｳｼｵﾀﾞ ﾗﾝ</t>
  </si>
  <si>
    <t>冨森　杏</t>
  </si>
  <si>
    <t>ﾄﾐﾓﾘ ｱﾝ</t>
  </si>
  <si>
    <t>長岡　未菜</t>
  </si>
  <si>
    <t>ﾅｶﾞｵｶ ﾐﾅ</t>
  </si>
  <si>
    <t>藺牟田　夏穂</t>
  </si>
  <si>
    <t>ｲﾑﾀ ｶﾎ</t>
  </si>
  <si>
    <t>鈴本　奈穂</t>
  </si>
  <si>
    <t>ｽｽﾞﾓﾄ ﾅﾎ</t>
  </si>
  <si>
    <t>松山　千穂</t>
  </si>
  <si>
    <t>ﾏﾂﾔﾏ ﾁﾎ</t>
  </si>
  <si>
    <t>二井　範子</t>
  </si>
  <si>
    <t>ﾌﾀｲ ﾉﾘｺ</t>
  </si>
  <si>
    <t>髙橋　夏実</t>
  </si>
  <si>
    <t>髙橋　里亜</t>
  </si>
  <si>
    <t>ﾀｶﾊｼ ﾘｱ</t>
  </si>
  <si>
    <t>德永　柊花</t>
  </si>
  <si>
    <t>ﾄｸﾅｶﾞ ｼｭｳｶ</t>
  </si>
  <si>
    <t>平本　佳李亜　ｱﾝｼﾞｪﾗ</t>
  </si>
  <si>
    <t>ﾋﾗﾓﾄ ｶﾘｱ ｱﾝｼﾞｪﾗ</t>
  </si>
  <si>
    <t>八澤　蒼空</t>
  </si>
  <si>
    <t>ﾔｻﾜ ｿﾗ</t>
  </si>
  <si>
    <t>若狭　柚花</t>
  </si>
  <si>
    <t>ﾜｶｻ ﾕｳｶ</t>
  </si>
  <si>
    <t>堀口　涼愛</t>
  </si>
  <si>
    <t>ﾎﾘｸﾞﾁ ｽｽﾞｴ</t>
  </si>
  <si>
    <t>吉本　佐和子</t>
  </si>
  <si>
    <t>ﾖｼﾓﾄ ｻﾜｺ</t>
  </si>
  <si>
    <t>塚本　優</t>
  </si>
  <si>
    <t>ﾂｶﾓﾄ ﾕｳ</t>
  </si>
  <si>
    <t>高橋　このか</t>
  </si>
  <si>
    <t>ﾀｶﾊｼ ｺﾉｶ</t>
  </si>
  <si>
    <t>神田　美咲</t>
  </si>
  <si>
    <t>ｶﾝﾀﾞ ﾐｻｷ</t>
  </si>
  <si>
    <t>長町　くらら</t>
  </si>
  <si>
    <t>ﾅｶﾞﾏﾁ ｸﾗﾗ</t>
  </si>
  <si>
    <t>三尾川　唯</t>
  </si>
  <si>
    <t>ﾐｵｶﾞﾜ ﾕｲ</t>
  </si>
  <si>
    <t>ﾔﾏﾀﾞ ﾎﾉｶ</t>
  </si>
  <si>
    <t>ALEJANDRA　Hernandez</t>
  </si>
  <si>
    <t>ｱﾚﾊﾝﾄﾞﾗ ﾍﾙﾅﾝﾃﾞｽ</t>
  </si>
  <si>
    <t>松本　明香里</t>
  </si>
  <si>
    <t>ﾏﾂﾓﾄ ｱｶﾘ</t>
  </si>
  <si>
    <t>小磯　心優</t>
  </si>
  <si>
    <t>ｺｲｿ ﾐﾕｳ</t>
  </si>
  <si>
    <t>北村　美紅</t>
  </si>
  <si>
    <t>ｷﾀﾑﾗ ﾐｸ</t>
  </si>
  <si>
    <t>冨田　幸希</t>
  </si>
  <si>
    <t>ﾄﾐﾀﾞ ﾐｷ</t>
  </si>
  <si>
    <t>藤田　雫</t>
  </si>
  <si>
    <t>ﾌｼﾞﾀ ｼｽﾞｸ</t>
  </si>
  <si>
    <t>向井　理子</t>
  </si>
  <si>
    <t>ﾑｶｲ ﾘｺ</t>
  </si>
  <si>
    <t>高宮　ひかり</t>
  </si>
  <si>
    <t>ﾀｶﾐﾔ ﾋｶﾘ</t>
  </si>
  <si>
    <t>山川　なつみ</t>
  </si>
  <si>
    <t>ﾔﾏｶﾜ ﾅﾂﾐ</t>
  </si>
  <si>
    <t>川合　希良</t>
  </si>
  <si>
    <t>ｶﾜｲ ｷﾗ</t>
  </si>
  <si>
    <t>ｺｳｹﾂ ﾐｻｷ</t>
  </si>
  <si>
    <t>ｺｳｿ ｱｵｲ</t>
  </si>
  <si>
    <t>ﾀｶﾀﾞ ｶｽﾞｻ</t>
  </si>
  <si>
    <t>ﾀｶﾊｼ ｲｸﾐ</t>
  </si>
  <si>
    <t>ｶﾄｳ ﾁｱｷ</t>
  </si>
  <si>
    <t>ｳﾒﾀﾞ ﾚｲｱ</t>
  </si>
  <si>
    <t>江口　はな</t>
  </si>
  <si>
    <t>ｴｸﾞﾁ ﾊﾅ</t>
  </si>
  <si>
    <t>北條　和花菜</t>
  </si>
  <si>
    <t>川畑　心春</t>
  </si>
  <si>
    <t>ｶﾜﾊﾞﾀ ｺﾊﾙ</t>
  </si>
  <si>
    <t>北迫　花</t>
  </si>
  <si>
    <t>足立　栞菜</t>
  </si>
  <si>
    <t>ｱﾀﾞﾁ ｶﾝﾅ</t>
  </si>
  <si>
    <t>笠松　世那</t>
  </si>
  <si>
    <t>ｶｻﾏﾂ ｾﾅ</t>
  </si>
  <si>
    <t>上原　凜</t>
  </si>
  <si>
    <t>森　日和</t>
  </si>
  <si>
    <t>ﾓﾘ ﾋﾖﾘ</t>
  </si>
  <si>
    <t>浦野　奈央</t>
    <rPh sb="0" eb="2">
      <t>ウラノ</t>
    </rPh>
    <rPh sb="3" eb="5">
      <t>ナオ</t>
    </rPh>
    <phoneticPr fontId="5"/>
  </si>
  <si>
    <t>宅島　李</t>
  </si>
  <si>
    <t>ﾀｸｼﾏ ﾓﾓ</t>
  </si>
  <si>
    <t>森田　そよ香</t>
  </si>
  <si>
    <t>ﾓﾘﾀ ｿﾖｶ</t>
  </si>
  <si>
    <t>松田　ひな乃</t>
  </si>
  <si>
    <t>ﾏﾂﾀﾞ ﾋﾅﾉ</t>
  </si>
  <si>
    <t>山下　美羽</t>
  </si>
  <si>
    <t>ﾔﾏｼﾀ ﾐﾊﾈ</t>
  </si>
  <si>
    <t>山田　碧美</t>
  </si>
  <si>
    <t>ﾔﾏﾀﾞ ｱﾐ</t>
  </si>
  <si>
    <t>大石　天</t>
  </si>
  <si>
    <t>ｵｵｲｼ ﾃﾝ</t>
  </si>
  <si>
    <t>西坂　穂乃佳</t>
  </si>
  <si>
    <t>ﾆｼｻｶ ﾎﾉｶ</t>
  </si>
  <si>
    <t>藤本　一花</t>
  </si>
  <si>
    <t>ﾌｼﾞﾓﾄ ｲﾁｶ</t>
  </si>
  <si>
    <t>髙田　真帆</t>
  </si>
  <si>
    <t>羽衣国際大学</t>
  </si>
  <si>
    <t>古好　未侑</t>
  </si>
  <si>
    <t>ｺﾖｼ ﾐﾕ</t>
  </si>
  <si>
    <t>鶴身　佳音</t>
  </si>
  <si>
    <t>ﾂﾙﾐ ｶﾉﾝ</t>
  </si>
  <si>
    <t>田口　菜奈子</t>
  </si>
  <si>
    <t>東本　佳依</t>
  </si>
  <si>
    <t>ﾐﾔﾀｹ ﾒｸﾞﾐ</t>
  </si>
  <si>
    <t>ｷｸﾁ ｻﾎ</t>
  </si>
  <si>
    <t>加藤　怜奈</t>
    <rPh sb="3" eb="4">
      <t>レイ</t>
    </rPh>
    <rPh sb="4" eb="5">
      <t>ナ</t>
    </rPh>
    <phoneticPr fontId="5"/>
  </si>
  <si>
    <t>ｶﾄｳ ﾚﾅ</t>
  </si>
  <si>
    <t>坂谷　優衣</t>
  </si>
  <si>
    <t>ｻｶﾀﾆ ﾕｲ</t>
  </si>
  <si>
    <t>糸瀬　陽菜</t>
  </si>
  <si>
    <t>ｲﾄｾ ﾋﾅ</t>
  </si>
  <si>
    <t>遠藤　瑞季</t>
  </si>
  <si>
    <t>古澤　由奈</t>
  </si>
  <si>
    <t>ﾌﾙｻﾜ ﾕﾅ</t>
  </si>
  <si>
    <t>山田　裕実</t>
  </si>
  <si>
    <t>ﾔﾏﾀﾞ ﾕｳﾐ</t>
  </si>
  <si>
    <t>渡邊　歩花</t>
  </si>
  <si>
    <t>ﾜﾀﾅﾍﾞ ﾎﾉｶ</t>
  </si>
  <si>
    <t>小西　沙英</t>
  </si>
  <si>
    <t>ｺﾆｼ ｻｴ</t>
  </si>
  <si>
    <t>ﾆｼﾑﾗ ｶﾚﾝ</t>
  </si>
  <si>
    <t>山口　瑞生</t>
  </si>
  <si>
    <t>ﾔﾏｸﾞﾁ ﾐｽﾞｷ</t>
  </si>
  <si>
    <t>古村　雪音</t>
  </si>
  <si>
    <t>ｺﾑﾗ ﾕｷﾉ</t>
  </si>
  <si>
    <t>岸本　礼菜</t>
  </si>
  <si>
    <t>ｷｼﾓﾄ ﾚﾅ</t>
  </si>
  <si>
    <t>野田　瑚羽</t>
  </si>
  <si>
    <t>ﾉﾀﾞ ｺﾊﾈ</t>
  </si>
  <si>
    <t>横田　遥香</t>
  </si>
  <si>
    <t>ﾖｺﾀ ﾊﾙｶ</t>
  </si>
  <si>
    <t>鷹野　沙耶</t>
  </si>
  <si>
    <t>ﾀｶﾉ ｻﾔ</t>
  </si>
  <si>
    <t>村上　綾奈</t>
  </si>
  <si>
    <t>ﾑﾗｶﾐ ｱﾔﾅ</t>
  </si>
  <si>
    <t>瀬山　結菜</t>
  </si>
  <si>
    <t>ｾﾔﾏ ﾕｲﾅ</t>
  </si>
  <si>
    <t>島田　莉沙</t>
  </si>
  <si>
    <t>ｼﾏﾀﾞ ﾘｻ</t>
  </si>
  <si>
    <t>古市　理沙</t>
  </si>
  <si>
    <t>ﾌﾙｲﾁ ﾘｻ</t>
  </si>
  <si>
    <t>出村　そらの</t>
  </si>
  <si>
    <t>ﾃﾞﾑﾗ ｿﾗﾉ</t>
  </si>
  <si>
    <t>谷本　花音</t>
  </si>
  <si>
    <t>ﾀﾆﾓﾄ ｶﾉﾝ</t>
  </si>
  <si>
    <t>古川　尚美</t>
  </si>
  <si>
    <t>ﾌﾙｶﾜ ﾅｵﾐ</t>
  </si>
  <si>
    <t>髙木　優菜</t>
  </si>
  <si>
    <t>ﾀｶｷﾞ ﾕﾅ</t>
  </si>
  <si>
    <t>小宮山　由梨</t>
  </si>
  <si>
    <t>ｺﾐﾔﾏ ﾕﾘ</t>
  </si>
  <si>
    <t>澤田　悠愛</t>
  </si>
  <si>
    <t>ｻﾜﾀﾞ ﾊﾙﾅ</t>
  </si>
  <si>
    <t>前田　菜々子</t>
  </si>
  <si>
    <t>ﾏｴﾀﾞ ﾅﾅｺ</t>
  </si>
  <si>
    <t>藤江　泉奈</t>
  </si>
  <si>
    <t>ﾌｼﾞｴ ｿﾅ</t>
  </si>
  <si>
    <t>秋山　ひいろ</t>
    <rPh sb="0" eb="2">
      <t>アキヤマ</t>
    </rPh>
    <phoneticPr fontId="5"/>
  </si>
  <si>
    <t>ｱｷﾔﾏ ﾋｲﾛ</t>
  </si>
  <si>
    <t>小西　優菜</t>
    <rPh sb="3" eb="5">
      <t>ユナ</t>
    </rPh>
    <phoneticPr fontId="5"/>
  </si>
  <si>
    <t>ｺﾆｼ ﾕﾅ</t>
  </si>
  <si>
    <t>濱村　一咲</t>
    <rPh sb="0" eb="2">
      <t>ハマムラ</t>
    </rPh>
    <rPh sb="3" eb="4">
      <t>イチ</t>
    </rPh>
    <rPh sb="4" eb="5">
      <t>サ</t>
    </rPh>
    <phoneticPr fontId="5"/>
  </si>
  <si>
    <t>ﾊﾏﾑﾗ ｲﾂｷ</t>
  </si>
  <si>
    <t>三浦　樹里彩</t>
    <rPh sb="0" eb="2">
      <t>ミウラ</t>
    </rPh>
    <rPh sb="3" eb="5">
      <t>ジュリ</t>
    </rPh>
    <rPh sb="5" eb="6">
      <t>サイ</t>
    </rPh>
    <phoneticPr fontId="5"/>
  </si>
  <si>
    <t>ﾐｳﾗ ｼﾞｭﾘｱ</t>
  </si>
  <si>
    <t>三木　彩羽</t>
    <rPh sb="0" eb="2">
      <t>ミキ</t>
    </rPh>
    <rPh sb="3" eb="4">
      <t>アヤ</t>
    </rPh>
    <rPh sb="4" eb="5">
      <t>ハネ</t>
    </rPh>
    <phoneticPr fontId="5"/>
  </si>
  <si>
    <t>ﾐｷ ｱﾔﾊ</t>
  </si>
  <si>
    <t>服部　七海</t>
    <rPh sb="0" eb="2">
      <t>ハットリ</t>
    </rPh>
    <rPh sb="3" eb="5">
      <t>ナナミ</t>
    </rPh>
    <phoneticPr fontId="5"/>
  </si>
  <si>
    <t>ﾊｯﾄﾘ ﾅﾅﾐ</t>
  </si>
  <si>
    <t>芦田　真由</t>
  </si>
  <si>
    <t>ｱｼﾀﾞ ﾏﾕ</t>
  </si>
  <si>
    <t>泰地　聖華</t>
  </si>
  <si>
    <t>ﾀｲｼﾞ ｾｲｶ</t>
  </si>
  <si>
    <t>松永　英里</t>
  </si>
  <si>
    <t>ﾏﾂﾅｶﾞ ｴﾘ</t>
  </si>
  <si>
    <t>池﨑　愛菜</t>
  </si>
  <si>
    <t>ｲｹｻﾞｷ ｱｲﾅ</t>
  </si>
  <si>
    <t>今井　夕愛</t>
  </si>
  <si>
    <t>ｲﾏｲ ﾕﾒ</t>
  </si>
  <si>
    <t>磯村　怜佳</t>
  </si>
  <si>
    <t>ｲｿﾑﾗ ｻﾄｶ</t>
  </si>
  <si>
    <t>妹尾　千里</t>
  </si>
  <si>
    <t>ｾﾉｵ ﾁｻﾄ</t>
  </si>
  <si>
    <t>西村　ほの夏</t>
  </si>
  <si>
    <t>ﾆｼﾑﾗ ﾎﾉｶ</t>
  </si>
  <si>
    <t>和多野　咲衣</t>
  </si>
  <si>
    <t>ﾜﾀﾉ ｻｴ</t>
  </si>
  <si>
    <t>石倉　結歌</t>
  </si>
  <si>
    <t>ｲｼｸﾗ ﾕｶ</t>
  </si>
  <si>
    <t>松田　結菜</t>
  </si>
  <si>
    <t>ﾏﾂﾀﾞ ﾕﾅ</t>
  </si>
  <si>
    <t>野本　菜々</t>
  </si>
  <si>
    <t>ﾉﾓﾄ ﾅﾅ</t>
  </si>
  <si>
    <t>京都大学</t>
    <rPh sb="0" eb="4">
      <t>キョウトダイガク</t>
    </rPh>
    <phoneticPr fontId="5"/>
  </si>
  <si>
    <t>宮内　愛実</t>
  </si>
  <si>
    <t>ﾐﾔｳﾁ ﾏﾅﾐ</t>
  </si>
  <si>
    <t>小川　栞璃</t>
  </si>
  <si>
    <t>ｵｶﾞﾜ ｼｵﾘ</t>
  </si>
  <si>
    <t>竹内　ゆず</t>
  </si>
  <si>
    <t>ﾀｹｳﾁ ﾕｽﾞ</t>
  </si>
  <si>
    <t>福田　優心</t>
  </si>
  <si>
    <t>ﾌｸﾀﾞ ﾕｳｺ</t>
  </si>
  <si>
    <t>庄村　花奈</t>
  </si>
  <si>
    <t>ｼｮｳﾑﾗ ﾊﾅ</t>
  </si>
  <si>
    <t>��江　和奏</t>
  </si>
  <si>
    <t>ﾀｶｴ ﾜｶﾅ</t>
  </si>
  <si>
    <t>河野　虹架</t>
  </si>
  <si>
    <t>ｺｳﾉ ﾆｼﾞｶ</t>
  </si>
  <si>
    <t>反保　美雅</t>
  </si>
  <si>
    <t>ﾀﾝﾎﾟ ﾐﾉﾘ</t>
  </si>
  <si>
    <t>伊東　美琉</t>
  </si>
  <si>
    <t>ｲﾄｳ  ﾐﾙ</t>
  </si>
  <si>
    <t>三輪　成実</t>
  </si>
  <si>
    <t>ﾐﾜ ﾅﾙﾐ</t>
  </si>
  <si>
    <t>髙橋　佳愛</t>
  </si>
  <si>
    <t>ﾀｶﾊｼ ｶﾅ</t>
  </si>
  <si>
    <t>藤田　歩佳</t>
  </si>
  <si>
    <t>ﾌｼﾞﾀ ｱﾕｶ</t>
  </si>
  <si>
    <t>小川　愛実</t>
  </si>
  <si>
    <t>ｵｶﾞﾜ ﾏﾅﾐ</t>
  </si>
  <si>
    <t>中川　粋</t>
  </si>
  <si>
    <t>ﾅｶｶﾞﾜ ｽｲ</t>
  </si>
  <si>
    <t>松本　遥</t>
  </si>
  <si>
    <t>ﾏﾂﾓﾄ ﾊﾙｶ</t>
  </si>
  <si>
    <t>宮城　かなた</t>
  </si>
  <si>
    <t>ﾐﾔｷﾞ ｶﾅﾀ</t>
  </si>
  <si>
    <t>澤野　琴音</t>
  </si>
  <si>
    <t>ｻﾜﾉ ｺﾄﾈ</t>
  </si>
  <si>
    <t>新田　桜</t>
  </si>
  <si>
    <t>ﾆｯﾀ ｻｸﾗ</t>
  </si>
  <si>
    <t>村井　菜月美</t>
  </si>
  <si>
    <t>ﾑﾗｲ ﾅﾂﾐ</t>
  </si>
  <si>
    <t>夫婦岩　文音</t>
  </si>
  <si>
    <t>ﾐﾖﾄｲﾜ ｱﾔﾈ</t>
  </si>
  <si>
    <t>山口　万由</t>
  </si>
  <si>
    <t>ﾔﾏｸﾞﾁ ﾏﾕ</t>
  </si>
  <si>
    <t>山本　和葉</t>
  </si>
  <si>
    <t>ﾔﾏﾓﾄ ｶｽﾞﾊ</t>
  </si>
  <si>
    <t>富永　咲愛</t>
  </si>
  <si>
    <t>ﾄﾐﾅｶﾞ ｻｴ</t>
  </si>
  <si>
    <t>永田　心音</t>
  </si>
  <si>
    <t>ﾅｶﾞﾀ ｺｺﾈ</t>
  </si>
  <si>
    <t>赤沢　有希</t>
  </si>
  <si>
    <t>ｱｶｻﾞﾜ ﾕﾉ</t>
  </si>
  <si>
    <t>三宅　梨心</t>
  </si>
  <si>
    <t>ﾐﾔｹ ﾘｺ</t>
  </si>
  <si>
    <t>木下　苺香</t>
  </si>
  <si>
    <t>ｷﾉｼﾀ ﾏｲｶ</t>
  </si>
  <si>
    <t>關　佳奈子</t>
  </si>
  <si>
    <t>ｾｷ ｶﾅｺ</t>
  </si>
  <si>
    <t>西堂　心菜</t>
  </si>
  <si>
    <t>ﾆｼﾄﾞｳ ｺｺﾅ</t>
  </si>
  <si>
    <t>本郷　来実</t>
  </si>
  <si>
    <t>ﾎﾝｺﾞｳ ｸﾙﾐ</t>
  </si>
  <si>
    <t>花岡　七海</t>
  </si>
  <si>
    <t>ﾊﾅｵｶ ﾅﾅﾐ</t>
  </si>
  <si>
    <t>栃岡　優子</t>
  </si>
  <si>
    <t>ﾄﾁｵｶ ﾕｳｺ</t>
  </si>
  <si>
    <t>吉田　あい</t>
  </si>
  <si>
    <t>ﾖｼﾀﾞ ｱｲ</t>
  </si>
  <si>
    <t>大﨑　春菜</t>
    <rPh sb="0" eb="2">
      <t>オオサキ</t>
    </rPh>
    <phoneticPr fontId="5"/>
  </si>
  <si>
    <t>ｵｵｻｷ ﾊﾙﾅ</t>
  </si>
  <si>
    <t>新谷　千紘</t>
  </si>
  <si>
    <t>ｼﾝﾀﾆ ﾁﾋﾛ</t>
  </si>
  <si>
    <t>島田　夏芽</t>
  </si>
  <si>
    <t>ｼﾏﾀﾞ ﾅﾂﾒ</t>
  </si>
  <si>
    <t>福原　絢音</t>
  </si>
  <si>
    <t>ﾌｸﾊﾗ ｱﾔﾈ</t>
  </si>
  <si>
    <t>川添　恵里</t>
  </si>
  <si>
    <t>ｶﾜｿｴ ｴﾘ</t>
  </si>
  <si>
    <t>中村　莉奈</t>
  </si>
  <si>
    <t>ﾅｶﾑﾗ ﾘﾅ</t>
  </si>
  <si>
    <t>池本　理子</t>
  </si>
  <si>
    <t>ｲｹﾓﾄ ﾘｺ</t>
  </si>
  <si>
    <t>中町　怜生</t>
  </si>
  <si>
    <t>ﾅｶﾏﾁ ﾚｲ</t>
  </si>
  <si>
    <t>辻本　澪</t>
  </si>
  <si>
    <t>ﾂｼﾞﾓﾄ ﾚｲ</t>
  </si>
  <si>
    <t>清水　陽愛</t>
  </si>
  <si>
    <t>ｼﾐｽﾞ ﾋﾖﾘ</t>
  </si>
  <si>
    <t>徳丸　しゅう</t>
  </si>
  <si>
    <t>ﾄｸﾏﾙ ｼｭｳ</t>
  </si>
  <si>
    <t>前田　紫稀</t>
  </si>
  <si>
    <t>ﾏｴﾀﾞ ｼｷ</t>
  </si>
  <si>
    <t>本田　七海</t>
  </si>
  <si>
    <t>ﾎﾝﾀﾞ ﾅﾅﾐ</t>
  </si>
  <si>
    <t>松本　紘奈</t>
  </si>
  <si>
    <t>ﾏﾂﾓﾄ ﾋﾛﾅ</t>
  </si>
  <si>
    <t>淺川　結生</t>
  </si>
  <si>
    <t>ｱｻｶﾜ ﾕｲ</t>
  </si>
  <si>
    <t>合志　知優</t>
  </si>
  <si>
    <t>ｺｳｼ ﾁﾋﾛ</t>
  </si>
  <si>
    <t>宮本　香那実</t>
  </si>
  <si>
    <t>ﾐﾔﾓﾄ ｶﾅﾐ</t>
  </si>
  <si>
    <t>新谷　桃花</t>
  </si>
  <si>
    <t>ｼﾝﾔ ﾓﾓｶ</t>
  </si>
  <si>
    <t>日坂　美咲</t>
  </si>
  <si>
    <t>ﾋｻｶ ﾐｻｷ</t>
  </si>
  <si>
    <t>山根　亜理沙</t>
  </si>
  <si>
    <t>ﾔﾏﾈ ｱﾘｻ</t>
  </si>
  <si>
    <t>大野 　彩名</t>
  </si>
  <si>
    <t>ｵｵﾉ ｱﾔﾅ</t>
  </si>
  <si>
    <t>神野　ほのか</t>
  </si>
  <si>
    <t>ｶﾐﾉ ﾎﾉｶ</t>
  </si>
  <si>
    <t>土井　萌々香</t>
  </si>
  <si>
    <t>ﾄﾞｲ ﾓﾓｶ</t>
  </si>
  <si>
    <t>明神　天香</t>
  </si>
  <si>
    <t>ﾐｮｳｼﾞﾝ ﾃﾝｶ</t>
  </si>
  <si>
    <t>長谷川 　奈穂</t>
  </si>
  <si>
    <t>ﾊｾｶﾞﾜ ﾅﾎ</t>
  </si>
  <si>
    <t>田中　巴那</t>
  </si>
  <si>
    <t>藤次　真愛</t>
  </si>
  <si>
    <t>ﾌｼﾞﾂｸﾞ ﾏﾅ</t>
  </si>
  <si>
    <t>石田　暖々花</t>
  </si>
  <si>
    <t>ｲｼﾀﾞ ﾉﾉｶ</t>
  </si>
  <si>
    <t>弓﨑　理緒</t>
  </si>
  <si>
    <t>ﾕﾐｻﾞｷ ﾘｵ</t>
  </si>
  <si>
    <t>佐々木　紫乃</t>
  </si>
  <si>
    <t>ｻｻｷ ｼﾉ</t>
  </si>
  <si>
    <t>中嶋　満来</t>
  </si>
  <si>
    <t>ﾅｶｼﾏ ﾐｸ</t>
  </si>
  <si>
    <t>遠藤　はな</t>
  </si>
  <si>
    <t>ｴﾝﾄﾞｳ ﾊﾅ</t>
  </si>
  <si>
    <t>木場田　萌優</t>
  </si>
  <si>
    <t>ｺﾊﾞﾀ ﾓﾕ</t>
  </si>
  <si>
    <t>前田　璃々花</t>
  </si>
  <si>
    <t>ﾏｴﾀﾞ ﾘﾘｶ</t>
  </si>
  <si>
    <t>石川　倖</t>
  </si>
  <si>
    <t>ｲｼｶﾜ ｺｳ</t>
  </si>
  <si>
    <t>谷内　日向子</t>
  </si>
  <si>
    <t>ﾔﾁ ﾋﾅｺ</t>
  </si>
  <si>
    <t>出口　翔子</t>
  </si>
  <si>
    <t>ﾃﾞｸﾞﾁ ｼｮｳｺ</t>
  </si>
  <si>
    <t>石綿　菜々美</t>
  </si>
  <si>
    <t>ｲｼﾜﾀ ﾅﾅﾐ</t>
  </si>
  <si>
    <t>犬塚　咲希</t>
  </si>
  <si>
    <t>ｲﾇﾂｶ ｻｷ</t>
  </si>
  <si>
    <t>遊津　慧音</t>
  </si>
  <si>
    <t>ｱｿﾂﾞ ｶﾉﾝ</t>
  </si>
  <si>
    <t>梶谷　清良</t>
  </si>
  <si>
    <t>ｶｼﾞﾀﾆ ｷﾖﾗ</t>
  </si>
  <si>
    <t>鍋谷　久美子</t>
  </si>
  <si>
    <t>ﾅﾍﾞﾀﾆ ｸﾐｺ</t>
  </si>
  <si>
    <t>南保　遥香</t>
  </si>
  <si>
    <t>ﾅﾝﾎﾞ ﾊﾙｶ</t>
  </si>
  <si>
    <t>山城　佳連</t>
  </si>
  <si>
    <t>ﾔﾏｼﾛ ｶﾚﾝ</t>
  </si>
  <si>
    <t>淺田　真梨</t>
  </si>
  <si>
    <t>ｱｻﾀﾞ ﾏﾘ</t>
  </si>
  <si>
    <t>藤岡　美空</t>
  </si>
  <si>
    <t>ﾌｼﾞｵｶ ﾐｸ</t>
  </si>
  <si>
    <t>西口　奈穂</t>
  </si>
  <si>
    <t>ﾆｼｸﾞﾁ ﾅﾎ</t>
  </si>
  <si>
    <t>青木　なごみ</t>
  </si>
  <si>
    <t>ｱｵｷ ﾅｺﾞﾐ</t>
  </si>
  <si>
    <t>佐藤　綾音</t>
  </si>
  <si>
    <t>ｻﾄｳ ｱﾔﾈ</t>
  </si>
  <si>
    <t>深津　遥</t>
  </si>
  <si>
    <t>ﾌｶﾂ ﾊﾙｶ</t>
  </si>
  <si>
    <t>澤井　花佳</t>
  </si>
  <si>
    <t>ｻﾜｲ ﾊﾅｶ</t>
  </si>
  <si>
    <t>竹川　悠夏</t>
  </si>
  <si>
    <t>ﾀｹｶﾞﾜ ﾕﾅ</t>
  </si>
  <si>
    <t>西馬　沙和</t>
  </si>
  <si>
    <t>ﾆｼｳﾏ ｻﾜ</t>
  </si>
  <si>
    <t>橋本　真結子</t>
  </si>
  <si>
    <t>ﾊｼﾓﾄ ﾏﾕｺ</t>
  </si>
  <si>
    <t>鈴木　雅乃</t>
  </si>
  <si>
    <t>ｽｽﾞｷ ﾐﾔﾉ</t>
  </si>
  <si>
    <t>冨永　実里</t>
  </si>
  <si>
    <t>ﾄﾐﾅｶﾞ ﾐﾉﾘ</t>
  </si>
  <si>
    <t>増井　智咲</t>
  </si>
  <si>
    <t>ﾏｽｲ ﾁｻｷ</t>
  </si>
  <si>
    <t>松本　咲千</t>
  </si>
  <si>
    <t>ﾏﾂﾓﾄ ｻﾁ</t>
  </si>
  <si>
    <t>酒匂　奏</t>
  </si>
  <si>
    <t>ｻｺｳ ｶﾅﾃﾞ</t>
  </si>
  <si>
    <t>中田　心美</t>
  </si>
  <si>
    <t>ﾅｶﾀ ｺｺﾐ</t>
  </si>
  <si>
    <t>西山　咲良</t>
  </si>
  <si>
    <t>ﾆｼﾔﾏ ｻｸﾗ</t>
  </si>
  <si>
    <t>阪本　美沙</t>
  </si>
  <si>
    <t>ｻｶﾓﾄ ﾐｻ</t>
  </si>
  <si>
    <t>田中　万優香</t>
  </si>
  <si>
    <t>ﾀﾅｶ ﾏﾕｶ</t>
  </si>
  <si>
    <t>西山　美桜</t>
  </si>
  <si>
    <t>ﾆｼﾔﾏ ﾐｵ</t>
  </si>
  <si>
    <t>堀　夏海</t>
  </si>
  <si>
    <t>ﾎﾘ ﾅﾂﾐ</t>
  </si>
  <si>
    <t>日置　寿理</t>
  </si>
  <si>
    <t>ﾋｵｷ ｼﾞｭﾘ</t>
  </si>
  <si>
    <t>相田　瑛梨香</t>
  </si>
  <si>
    <t>ｱｲﾀﾞ ｴﾘｶ</t>
  </si>
  <si>
    <t>上野　美羽</t>
  </si>
  <si>
    <t>ｳｴﾉ ﾐｳ</t>
  </si>
  <si>
    <t>前島　有稀</t>
  </si>
  <si>
    <t>ﾏｴｼﾞﾏ ﾕｳｷ</t>
  </si>
  <si>
    <t>森内　佳都世</t>
  </si>
  <si>
    <t>ﾓﾘｳﾁ ｶﾂﾖ</t>
  </si>
  <si>
    <t>石井　琴音</t>
  </si>
  <si>
    <t>ｲｼｲ ｺﾄﾈ</t>
  </si>
  <si>
    <t>河原　菜杏</t>
  </si>
  <si>
    <t>ｶﾜﾊﾗ ﾅﾅ</t>
  </si>
  <si>
    <t>佐藤　晶子</t>
  </si>
  <si>
    <t>ｻﾄｳ ｱｷｺ</t>
  </si>
  <si>
    <t>山下　真央</t>
  </si>
  <si>
    <t>ﾔﾏｼﾀ ﾏｵ</t>
  </si>
  <si>
    <t>岡　咲良</t>
  </si>
  <si>
    <t>ｵｶ ｻｸﾗ</t>
  </si>
  <si>
    <t>園田学園大学</t>
  </si>
  <si>
    <t>田畑　志悠</t>
  </si>
  <si>
    <t>ﾀﾊﾞﾀ ｼﾕ</t>
  </si>
  <si>
    <t>秋田　美乃里</t>
  </si>
  <si>
    <t>ｱｷﾀ ﾐﾉﾘ</t>
  </si>
  <si>
    <t>北羅　広奈</t>
  </si>
  <si>
    <t>ｷﾀﾗ ﾋﾛﾅ</t>
  </si>
  <si>
    <t>下村　菜月</t>
  </si>
  <si>
    <t>ｼﾓﾑﾗ ﾅﾂｷ</t>
  </si>
  <si>
    <t>大道　未来</t>
  </si>
  <si>
    <t>ｵｵﾐﾁ ﾐﾗｲ</t>
  </si>
  <si>
    <t>山本　紗季</t>
  </si>
  <si>
    <t>ﾔﾏﾓﾄ ｻｷ</t>
  </si>
  <si>
    <t>長鴫　海凪</t>
  </si>
  <si>
    <t>ﾅｶﾞｼｷﾞ ﾐﾅｷﾞ</t>
  </si>
  <si>
    <t>藤井　凜香</t>
  </si>
  <si>
    <t>ﾌｼﾞｲ ﾘﾝｶ</t>
  </si>
  <si>
    <t>鳰　侑夏</t>
  </si>
  <si>
    <t>ﾆｵ ﾕｳｶ</t>
  </si>
  <si>
    <t>津川　愛依</t>
  </si>
  <si>
    <t>ﾂｶﾞﾜ ｱｲ</t>
  </si>
  <si>
    <t>饗庭　佑菜</t>
  </si>
  <si>
    <t>ｱｲﾊﾞ ﾕｳﾅ</t>
  </si>
  <si>
    <t>岡田　莉羽</t>
  </si>
  <si>
    <t>ｵｶﾀﾞ ﾘｳ</t>
  </si>
  <si>
    <t>藤井　愛子</t>
  </si>
  <si>
    <t>ﾌｼﾞｲ ｱｲｺ</t>
  </si>
  <si>
    <t>木村　愛梨</t>
  </si>
  <si>
    <t>ｷﾑﾗ ｱｲﾘ</t>
  </si>
  <si>
    <t>岩下　心音</t>
  </si>
  <si>
    <t>ｲﾜｼﾀ ｺｺﾈ</t>
  </si>
  <si>
    <t>冨林　和花</t>
  </si>
  <si>
    <t>ﾄﾐﾊﾞﾔｼ ﾜｶ</t>
  </si>
  <si>
    <t>日夏　愛恵</t>
  </si>
  <si>
    <t>ﾋﾅﾂ ﾏﾅｴ</t>
  </si>
  <si>
    <t>山中　京香</t>
  </si>
  <si>
    <t>ﾔﾏﾅｶ ｷｮｳｶ</t>
  </si>
  <si>
    <t>菱井　夕夏</t>
  </si>
  <si>
    <t>ﾋｼｲ ﾕｳﾅ</t>
  </si>
  <si>
    <t>三上　優月</t>
  </si>
  <si>
    <t>ﾐｶﾐ ﾕﾂﾞｷ</t>
  </si>
  <si>
    <t>伴　彩友美</t>
  </si>
  <si>
    <t>ﾊﾞﾝ ｱﾕﾐ</t>
  </si>
  <si>
    <t>安藤　夢来</t>
  </si>
  <si>
    <t>ｱﾝﾄﾞｳ ﾕﾗ</t>
  </si>
  <si>
    <t>稲垣　友希</t>
  </si>
  <si>
    <t>ｲﾅｶﾞｷ ﾕｷ</t>
  </si>
  <si>
    <t>吉川　咲希</t>
  </si>
  <si>
    <t>ﾖｼｶﾜ ｻｷ</t>
  </si>
  <si>
    <t>山森　舞琴</t>
  </si>
  <si>
    <t>ﾔﾏﾓﾘ ﾏｺﾄ</t>
  </si>
  <si>
    <t>月本　陽菜歩</t>
  </si>
  <si>
    <t>ﾂｷﾓﾄ ﾋﾅﾎ</t>
  </si>
  <si>
    <t>原　彩子</t>
  </si>
  <si>
    <t>ﾊﾗ ｱﾔｺ</t>
  </si>
  <si>
    <t>楢林　せいか</t>
  </si>
  <si>
    <t>ﾅﾗﾊﾞﾔｼ ｾｲｶ</t>
  </si>
  <si>
    <t>伊藤　瑠華</t>
  </si>
  <si>
    <t>ｲﾄｳ ﾙｶ</t>
  </si>
  <si>
    <t>中村　瞳見</t>
  </si>
  <si>
    <t>ﾅｶﾑﾗ ﾋﾄﾐ</t>
  </si>
  <si>
    <t>田村　哩菜</t>
  </si>
  <si>
    <t>ﾀﾑﾗ ﾘﾅ</t>
  </si>
  <si>
    <t>関本　凛</t>
  </si>
  <si>
    <t>ｾｷﾓﾄ ﾘﾝ</t>
  </si>
  <si>
    <t>宮浦　史佳</t>
  </si>
  <si>
    <t>ﾐﾔｳﾗ ﾌﾐｶ</t>
  </si>
  <si>
    <t>藤波　舞雪</t>
  </si>
  <si>
    <t>ﾌｼﾞﾅﾐ ﾏﾕｷ</t>
  </si>
  <si>
    <t>川上　春歩</t>
  </si>
  <si>
    <t>ｶﾜｶﾐ ﾊﾙﾎ</t>
  </si>
  <si>
    <t>田中　咲</t>
  </si>
  <si>
    <t>ﾀﾅｶ ｻｷ</t>
  </si>
  <si>
    <t>泉　好華</t>
  </si>
  <si>
    <t>ｲｽﾞﾐ ｺﾉｶ</t>
  </si>
  <si>
    <t>奥村　乙華</t>
  </si>
  <si>
    <t>ｵｸﾑﾗ ｵﾄﾊ</t>
  </si>
  <si>
    <t>赤尾　琉華</t>
  </si>
  <si>
    <t>ｱｶｵ ﾙｶ</t>
  </si>
  <si>
    <t>甲南大学</t>
    <rPh sb="0" eb="4">
      <t>コウナンダイガク</t>
    </rPh>
    <phoneticPr fontId="5"/>
  </si>
  <si>
    <t>ドロバット　さほ</t>
  </si>
  <si>
    <t>ﾄﾞﾛﾊﾞｯﾄ ｻﾎ</t>
  </si>
  <si>
    <t>橋本　侑奈</t>
  </si>
  <si>
    <t>ﾊｼﾓﾄ ﾕｳﾅ</t>
  </si>
  <si>
    <t>綿越　友唯</t>
  </si>
  <si>
    <t>ﾜﾀｺﾞｼ ﾕｲ</t>
  </si>
  <si>
    <t>山﨑　絢美</t>
  </si>
  <si>
    <t>ﾔﾏｻﾞｷ ｱﾔﾐ</t>
  </si>
  <si>
    <t>岩﨑　和奏</t>
  </si>
  <si>
    <t>ｲﾜｻｷ ﾜｶﾅ</t>
  </si>
  <si>
    <t>川栄　真弥</t>
  </si>
  <si>
    <t>ｶﾜｴ ﾏﾔ</t>
  </si>
  <si>
    <t>00077511425*</t>
  </si>
  <si>
    <t>00087619839*</t>
  </si>
  <si>
    <t>00102554421*</t>
  </si>
  <si>
    <t>00104788129*</t>
  </si>
  <si>
    <t>00107477228*</t>
  </si>
  <si>
    <t>00099630330*</t>
  </si>
  <si>
    <t>00101106413*</t>
  </si>
  <si>
    <t>00119898743*</t>
  </si>
  <si>
    <t>00108628833*</t>
  </si>
  <si>
    <t>00098969445*</t>
  </si>
  <si>
    <t>00164678941*</t>
  </si>
  <si>
    <t>00104681323*</t>
  </si>
  <si>
    <t>00100808219*</t>
  </si>
  <si>
    <t>00102014614*</t>
  </si>
  <si>
    <t>00096903229*</t>
  </si>
  <si>
    <t>00103656627*</t>
  </si>
  <si>
    <t>00100841620*</t>
  </si>
  <si>
    <t>00104340012*</t>
  </si>
  <si>
    <t>00174698035*</t>
  </si>
  <si>
    <t>00118633527*</t>
  </si>
  <si>
    <t>00113858531*</t>
  </si>
  <si>
    <t>00111008718*</t>
  </si>
  <si>
    <t>00119304422*</t>
  </si>
  <si>
    <t>00114233721*</t>
  </si>
  <si>
    <t>00113357424*</t>
  </si>
  <si>
    <t>00119963130*</t>
  </si>
  <si>
    <t>00119888136*</t>
  </si>
  <si>
    <t>00111353418*</t>
  </si>
  <si>
    <t>00112002177*</t>
  </si>
  <si>
    <t>00119464631*</t>
  </si>
  <si>
    <t>00111914320*</t>
  </si>
  <si>
    <t>00119512524*</t>
  </si>
  <si>
    <t>00200009555*</t>
  </si>
  <si>
    <t>00117934227*</t>
  </si>
  <si>
    <t>00111008819*</t>
  </si>
  <si>
    <t>00200091032*</t>
  </si>
  <si>
    <t>00131135014*</t>
  </si>
  <si>
    <t>00131098729*</t>
  </si>
  <si>
    <t>00130247522*</t>
  </si>
  <si>
    <t>00123092320*</t>
  </si>
  <si>
    <t>00131346422*</t>
  </si>
  <si>
    <t>00124273625*</t>
  </si>
  <si>
    <t>00128500016*</t>
  </si>
  <si>
    <t>00127474328*</t>
  </si>
  <si>
    <t>00131572120*</t>
  </si>
  <si>
    <t>00121744524*</t>
  </si>
  <si>
    <t>00130940522*</t>
  </si>
  <si>
    <t>00129728130*</t>
  </si>
  <si>
    <t>00125733122*</t>
  </si>
  <si>
    <t>00124121718*</t>
  </si>
  <si>
    <t>00122330819*</t>
  </si>
  <si>
    <t>00140173925*</t>
  </si>
  <si>
    <t>00135170825*</t>
  </si>
  <si>
    <t>00133654022*</t>
  </si>
  <si>
    <t>MORITANI</t>
  </si>
  <si>
    <t>Mimi</t>
  </si>
  <si>
    <t>00137400015*</t>
  </si>
  <si>
    <t>Haon</t>
  </si>
  <si>
    <t>00135700016*</t>
  </si>
  <si>
    <t>YUMIKI</t>
  </si>
  <si>
    <t>00137610927*</t>
  </si>
  <si>
    <t>FUKUTOMI</t>
  </si>
  <si>
    <t>00164434224*</t>
  </si>
  <si>
    <t>TERASHIMA</t>
  </si>
  <si>
    <t>00133352926*</t>
  </si>
  <si>
    <t>00135619328*</t>
  </si>
  <si>
    <t>Niko</t>
  </si>
  <si>
    <t>00135170219*</t>
  </si>
  <si>
    <t>IWAMORI</t>
  </si>
  <si>
    <t>00166158431*</t>
  </si>
  <si>
    <t>00137699540*</t>
  </si>
  <si>
    <t>00142189328*</t>
  </si>
  <si>
    <t>00143736630*</t>
  </si>
  <si>
    <t>00107497331*</t>
  </si>
  <si>
    <t>00108073322*</t>
  </si>
  <si>
    <t>00134780023*</t>
  </si>
  <si>
    <t>00101617420*</t>
  </si>
  <si>
    <t>00103439020*</t>
  </si>
  <si>
    <t>00102085521*</t>
  </si>
  <si>
    <t>00099832738*</t>
  </si>
  <si>
    <t>00134181927*</t>
  </si>
  <si>
    <t>00101194218*</t>
  </si>
  <si>
    <t>00107805930*</t>
  </si>
  <si>
    <t>00108005115*</t>
  </si>
  <si>
    <t>00106367326*</t>
  </si>
  <si>
    <t>00101614922*</t>
  </si>
  <si>
    <t>00104377123*</t>
  </si>
  <si>
    <t>00119788640*</t>
  </si>
  <si>
    <t>00134780124*</t>
  </si>
  <si>
    <t>00136805629*</t>
  </si>
  <si>
    <t>00133174928*</t>
  </si>
  <si>
    <t>00105482929*</t>
  </si>
  <si>
    <t>00102324416*</t>
  </si>
  <si>
    <t>00107004820*</t>
  </si>
  <si>
    <t>KoKoha</t>
  </si>
  <si>
    <t>00103691727*</t>
  </si>
  <si>
    <t>00115262118*</t>
  </si>
  <si>
    <t>00116603219*</t>
  </si>
  <si>
    <t>00117328830*</t>
  </si>
  <si>
    <t>00144466227*</t>
  </si>
  <si>
    <t>00116690831*</t>
  </si>
  <si>
    <t>00111751622*</t>
  </si>
  <si>
    <t>00117523423*</t>
  </si>
  <si>
    <t>00114589028*</t>
  </si>
  <si>
    <t>00115493124*</t>
  </si>
  <si>
    <t>00120249927*</t>
  </si>
  <si>
    <t>00113347120*</t>
  </si>
  <si>
    <t>00109490831*</t>
  </si>
  <si>
    <t>00115232216*</t>
  </si>
  <si>
    <t>00128655532*</t>
  </si>
  <si>
    <t>00116803322*</t>
  </si>
  <si>
    <t>00145465429*</t>
  </si>
  <si>
    <t>00119896438*</t>
  </si>
  <si>
    <t>00111278828*</t>
  </si>
  <si>
    <t>00119679336*</t>
  </si>
  <si>
    <t>00147615731*</t>
  </si>
  <si>
    <t>00113967936*</t>
  </si>
  <si>
    <t>00112922219*</t>
  </si>
  <si>
    <t>00119333626*</t>
  </si>
  <si>
    <t>00113602013*</t>
  </si>
  <si>
    <t>00120589732*</t>
  </si>
  <si>
    <t>00115150619*</t>
  </si>
  <si>
    <t>00115167122*</t>
  </si>
  <si>
    <t>00200037137*</t>
  </si>
  <si>
    <t>00128655633*</t>
  </si>
  <si>
    <t>00129376028*</t>
  </si>
  <si>
    <t>00124109825*</t>
  </si>
  <si>
    <t>00124767936*</t>
  </si>
  <si>
    <t>00129045728*</t>
  </si>
  <si>
    <t>00123974733*</t>
  </si>
  <si>
    <t>00123178830*</t>
  </si>
  <si>
    <t>00129281528*</t>
  </si>
  <si>
    <t>00163958032*</t>
  </si>
  <si>
    <t>00123622521*</t>
  </si>
  <si>
    <t>00127147123*</t>
  </si>
  <si>
    <t>00154270524*</t>
  </si>
  <si>
    <t>00157670632*</t>
  </si>
  <si>
    <t>00126490224*</t>
  </si>
  <si>
    <t>00131210311*</t>
  </si>
  <si>
    <t>00126325726*</t>
  </si>
  <si>
    <t>00129472025*</t>
  </si>
  <si>
    <t>00126558128*</t>
  </si>
  <si>
    <t>FUNABIKI</t>
  </si>
  <si>
    <t>00154210720*</t>
  </si>
  <si>
    <t>00127824529*</t>
  </si>
  <si>
    <t>00129267633*</t>
  </si>
  <si>
    <t>00127167125*</t>
  </si>
  <si>
    <t>00154309729*</t>
  </si>
  <si>
    <t>00142246625*</t>
  </si>
  <si>
    <t>00129358937*</t>
  </si>
  <si>
    <t>00129358735*</t>
  </si>
  <si>
    <t>00200185008*</t>
  </si>
  <si>
    <t>00132589533*</t>
  </si>
  <si>
    <t>00136820424*</t>
  </si>
  <si>
    <t>00137077833*</t>
  </si>
  <si>
    <t>IYAMA</t>
  </si>
  <si>
    <t>00139242829*</t>
  </si>
  <si>
    <t>UEOKA</t>
  </si>
  <si>
    <t>00164600421*</t>
  </si>
  <si>
    <t>UEYAMA</t>
  </si>
  <si>
    <t>00142417322*</t>
  </si>
  <si>
    <t>00165013420*</t>
  </si>
  <si>
    <t>00138692029*</t>
  </si>
  <si>
    <t>00140437322*</t>
  </si>
  <si>
    <t>00137589942*</t>
  </si>
  <si>
    <t>KAMIMASU</t>
  </si>
  <si>
    <t>00137078026*</t>
  </si>
  <si>
    <t>00138104724*</t>
  </si>
  <si>
    <t>00140862526*</t>
  </si>
  <si>
    <t>00136468533*</t>
  </si>
  <si>
    <t>00136015723*</t>
  </si>
  <si>
    <t>00139149532*</t>
  </si>
  <si>
    <t>00165039428*</t>
  </si>
  <si>
    <t>Amiru</t>
  </si>
  <si>
    <t>00142202112*</t>
  </si>
  <si>
    <t>00165039731*</t>
  </si>
  <si>
    <t>NISHIMAE</t>
  </si>
  <si>
    <t>00139864738*</t>
  </si>
  <si>
    <t>00142304418*</t>
  </si>
  <si>
    <t>00142189732*</t>
  </si>
  <si>
    <t>00136118424*</t>
  </si>
  <si>
    <t>HIEI</t>
  </si>
  <si>
    <t>00135602623*</t>
  </si>
  <si>
    <t>00140619425*</t>
  </si>
  <si>
    <t>MARUNO</t>
  </si>
  <si>
    <t>Adusa</t>
  </si>
  <si>
    <t>00140151921*</t>
  </si>
  <si>
    <t>00145168934*</t>
  </si>
  <si>
    <t>YASUFUKU</t>
  </si>
  <si>
    <t>00165039832*</t>
  </si>
  <si>
    <t>00135040117*</t>
  </si>
  <si>
    <t>00142727528*</t>
  </si>
  <si>
    <t>00098203527*</t>
  </si>
  <si>
    <t>00103601516*</t>
  </si>
  <si>
    <t>00107816831*</t>
  </si>
  <si>
    <t>00105681829*</t>
  </si>
  <si>
    <t>00101423920*</t>
  </si>
  <si>
    <t>00113411112*</t>
  </si>
  <si>
    <t>00100032612*</t>
  </si>
  <si>
    <t>00097971437*</t>
  </si>
  <si>
    <t>00120913824*</t>
  </si>
  <si>
    <t>00111913622*</t>
  </si>
  <si>
    <t>00116591326*</t>
  </si>
  <si>
    <t>00112041918*</t>
  </si>
  <si>
    <t>00113479126*</t>
  </si>
  <si>
    <t>00117136726*</t>
  </si>
  <si>
    <t>00113131111*</t>
  </si>
  <si>
    <t>00112768530*</t>
  </si>
  <si>
    <t>00115878939*</t>
  </si>
  <si>
    <t>00109491832*</t>
  </si>
  <si>
    <t>00121342619*</t>
  </si>
  <si>
    <t>00154050823*</t>
  </si>
  <si>
    <t>00126965736*</t>
  </si>
  <si>
    <t>00125587937*</t>
  </si>
  <si>
    <t>00128135929*</t>
  </si>
  <si>
    <t>00126970530*</t>
  </si>
  <si>
    <t>00142277023*</t>
  </si>
  <si>
    <t>00137622223*</t>
  </si>
  <si>
    <t>00165073931*</t>
  </si>
  <si>
    <t>00140523217*</t>
  </si>
  <si>
    <t>00140157422*</t>
  </si>
  <si>
    <t>00133145522*</t>
  </si>
  <si>
    <t>00137005722*</t>
  </si>
  <si>
    <t>KINASHI</t>
  </si>
  <si>
    <t>00125596836*</t>
  </si>
  <si>
    <t>00200008891*</t>
  </si>
  <si>
    <t>00099724435*</t>
  </si>
  <si>
    <t>00102518623*</t>
  </si>
  <si>
    <t>00132832928*</t>
  </si>
  <si>
    <t>00102557222*</t>
  </si>
  <si>
    <t>00116990733*</t>
  </si>
  <si>
    <t>00101216920*</t>
  </si>
  <si>
    <t>00101117112*</t>
  </si>
  <si>
    <t>00133838430*</t>
  </si>
  <si>
    <t>00120436622*</t>
  </si>
  <si>
    <t>00110461114*</t>
  </si>
  <si>
    <t>00112997332*</t>
  </si>
  <si>
    <t>00118362627*</t>
  </si>
  <si>
    <t>00113305417*</t>
  </si>
  <si>
    <t>00115513319*</t>
  </si>
  <si>
    <t>00115293425*</t>
  </si>
  <si>
    <t>00113277021*</t>
  </si>
  <si>
    <t>00111673928*</t>
  </si>
  <si>
    <t>00200128385*</t>
  </si>
  <si>
    <t>00115170419*</t>
  </si>
  <si>
    <t>00119290022*</t>
  </si>
  <si>
    <t>00111898230*</t>
  </si>
  <si>
    <t>00112355623*</t>
  </si>
  <si>
    <t>00114009722*</t>
  </si>
  <si>
    <t>00114231416*</t>
  </si>
  <si>
    <t>00144267832*</t>
  </si>
  <si>
    <t>00118131116*</t>
  </si>
  <si>
    <t>00116686937*</t>
  </si>
  <si>
    <t>00115525019*</t>
  </si>
  <si>
    <t>00123856126*</t>
  </si>
  <si>
    <t>00126190120*</t>
  </si>
  <si>
    <t>00127749333*</t>
  </si>
  <si>
    <t>00131005212*</t>
  </si>
  <si>
    <t>00128257328*</t>
  </si>
  <si>
    <t>00131358829*</t>
  </si>
  <si>
    <t>00154403320*</t>
  </si>
  <si>
    <t>00130565424*</t>
  </si>
  <si>
    <t>00123182623*</t>
  </si>
  <si>
    <t>00123213315*</t>
  </si>
  <si>
    <t>00138570630*</t>
  </si>
  <si>
    <t>IEUJI</t>
  </si>
  <si>
    <t>00140468730*</t>
  </si>
  <si>
    <t>Syuri</t>
  </si>
  <si>
    <t>00140325217*</t>
  </si>
  <si>
    <t>00164924733*</t>
  </si>
  <si>
    <t>Aina</t>
  </si>
  <si>
    <t>00139258129*</t>
  </si>
  <si>
    <t>00133984028*</t>
  </si>
  <si>
    <t>KAJIO</t>
  </si>
  <si>
    <t>00139616733*</t>
  </si>
  <si>
    <t>KIYOHIRO</t>
  </si>
  <si>
    <t>Maru</t>
  </si>
  <si>
    <t>00135075324*</t>
  </si>
  <si>
    <t>Mona</t>
  </si>
  <si>
    <t>00135856836*</t>
  </si>
  <si>
    <t>00138610120*</t>
  </si>
  <si>
    <t>00141776228*</t>
  </si>
  <si>
    <t>DOUMI</t>
  </si>
  <si>
    <t>00135431724*</t>
  </si>
  <si>
    <t>TOMODA</t>
  </si>
  <si>
    <t>Hitoka</t>
  </si>
  <si>
    <t>00200187879*</t>
  </si>
  <si>
    <t>00133613421*</t>
  </si>
  <si>
    <t>00135794534*</t>
  </si>
  <si>
    <t>Shima</t>
  </si>
  <si>
    <t>00147793536*</t>
  </si>
  <si>
    <t>FUKUYASU</t>
  </si>
  <si>
    <t>00133767431*</t>
  </si>
  <si>
    <t>00139224223*</t>
  </si>
  <si>
    <t>00138876336*</t>
  </si>
  <si>
    <t>00142655427*</t>
  </si>
  <si>
    <t>00143241520*</t>
  </si>
  <si>
    <t>00098918742*</t>
  </si>
  <si>
    <t>00132008014*</t>
  </si>
  <si>
    <t>00106096729*</t>
  </si>
  <si>
    <t>00118140823*</t>
  </si>
  <si>
    <t>00100832721*</t>
  </si>
  <si>
    <t>00104346523*</t>
  </si>
  <si>
    <t>00133558833*</t>
  </si>
  <si>
    <t>00111985227*</t>
  </si>
  <si>
    <t>00112444622*</t>
  </si>
  <si>
    <t>00115446021*</t>
  </si>
  <si>
    <t>00119323221*</t>
  </si>
  <si>
    <t>00144252018*</t>
  </si>
  <si>
    <t>00140941322*</t>
  </si>
  <si>
    <t>00140697229*</t>
  </si>
  <si>
    <t>00115953327*</t>
  </si>
  <si>
    <t>00110708623*</t>
  </si>
  <si>
    <t>00135775331*</t>
  </si>
  <si>
    <t>00118295127*</t>
  </si>
  <si>
    <t>00149122221*</t>
  </si>
  <si>
    <t>00126028221*</t>
  </si>
  <si>
    <t>00123904524*</t>
  </si>
  <si>
    <t>00137123118*</t>
  </si>
  <si>
    <t>00141434522*</t>
  </si>
  <si>
    <t>KUGI</t>
  </si>
  <si>
    <t>00139506327*</t>
  </si>
  <si>
    <t>NAKAUE</t>
  </si>
  <si>
    <t>Soyoka</t>
  </si>
  <si>
    <t>00141953528*</t>
  </si>
  <si>
    <t>00133837631*</t>
  </si>
  <si>
    <t>ONAGA</t>
  </si>
  <si>
    <t>Kami</t>
  </si>
  <si>
    <t>00140008922*</t>
  </si>
  <si>
    <t>SAKA</t>
  </si>
  <si>
    <t>00103077321*</t>
  </si>
  <si>
    <t>00097558943*</t>
  </si>
  <si>
    <t>00099434635*</t>
  </si>
  <si>
    <t>00119478535*</t>
  </si>
  <si>
    <t>00134009825*</t>
  </si>
  <si>
    <t>00107557429*</t>
  </si>
  <si>
    <t>00107889841*</t>
  </si>
  <si>
    <t>00117207018*</t>
  </si>
  <si>
    <t>00112827627*</t>
  </si>
  <si>
    <t>00111991325*</t>
  </si>
  <si>
    <t>00119535630*</t>
  </si>
  <si>
    <t>00115016216*</t>
  </si>
  <si>
    <t>00146661731*</t>
  </si>
  <si>
    <t>00112535320*</t>
  </si>
  <si>
    <t>00124939230*</t>
  </si>
  <si>
    <t>00121973326*</t>
  </si>
  <si>
    <t>00131024415*</t>
  </si>
  <si>
    <t>00130949834*</t>
  </si>
  <si>
    <t>00125629530*</t>
  </si>
  <si>
    <t>00131082924*</t>
  </si>
  <si>
    <t>Ayuri</t>
  </si>
  <si>
    <t>Yumika</t>
  </si>
  <si>
    <t>00107459531*</t>
  </si>
  <si>
    <t>00100140288*</t>
  </si>
  <si>
    <t>00108441422*</t>
  </si>
  <si>
    <t>00114859028*</t>
  </si>
  <si>
    <t>00124878737*</t>
  </si>
  <si>
    <t>00116726831*</t>
  </si>
  <si>
    <t>00124581122*</t>
  </si>
  <si>
    <t>00121938024*</t>
  </si>
  <si>
    <t>00154475127*</t>
  </si>
  <si>
    <t>00127384530*</t>
  </si>
  <si>
    <t>00128416729*</t>
  </si>
  <si>
    <t>00121599734*</t>
  </si>
  <si>
    <t>00128338025*</t>
  </si>
  <si>
    <t>00129779540*</t>
  </si>
  <si>
    <t>00120827424*</t>
  </si>
  <si>
    <t>00103483726*</t>
  </si>
  <si>
    <t>00100035716*</t>
  </si>
  <si>
    <t>00106216016*</t>
  </si>
  <si>
    <t>00104513721*</t>
  </si>
  <si>
    <t>00106713826*</t>
  </si>
  <si>
    <t>00105794733*</t>
  </si>
  <si>
    <t>00128874434*</t>
  </si>
  <si>
    <t>00155281022*</t>
  </si>
  <si>
    <t>00133952730*</t>
  </si>
  <si>
    <t>Hanoa</t>
  </si>
  <si>
    <t>Nagomi</t>
  </si>
  <si>
    <t>00101524417*</t>
  </si>
  <si>
    <t>00101488931*</t>
  </si>
  <si>
    <t>00114245017*</t>
  </si>
  <si>
    <t>00112270114*</t>
  </si>
  <si>
    <t>00145518125*</t>
  </si>
  <si>
    <t>00127644428*</t>
  </si>
  <si>
    <t>00121113110*</t>
  </si>
  <si>
    <t>Rinko</t>
  </si>
  <si>
    <t>KAMISAKO</t>
  </si>
  <si>
    <t>Yuia</t>
  </si>
  <si>
    <t>Yuiri</t>
  </si>
  <si>
    <t>NANJO</t>
  </si>
  <si>
    <t>Himena</t>
  </si>
  <si>
    <t>YOKOMURA</t>
  </si>
  <si>
    <t>00107450623*</t>
  </si>
  <si>
    <t>00097967947*</t>
  </si>
  <si>
    <t>00107797435*</t>
  </si>
  <si>
    <t>00164791836*</t>
  </si>
  <si>
    <t>00118554630*</t>
  </si>
  <si>
    <t>00099795645*</t>
  </si>
  <si>
    <t>00105136824*</t>
  </si>
  <si>
    <t>00120096927*</t>
  </si>
  <si>
    <t>00112792426*</t>
  </si>
  <si>
    <t>00110854019*</t>
  </si>
  <si>
    <t>00118965939*</t>
  </si>
  <si>
    <t>00111097726*</t>
  </si>
  <si>
    <t>HASSAN</t>
  </si>
  <si>
    <t>00126997337*</t>
  </si>
  <si>
    <t>00125096629*</t>
  </si>
  <si>
    <t>00123425522*</t>
  </si>
  <si>
    <t>00127694736*</t>
  </si>
  <si>
    <t>00122607523*</t>
  </si>
  <si>
    <t>00124710520*</t>
  </si>
  <si>
    <t>00122417926*</t>
  </si>
  <si>
    <t>00140858329*</t>
  </si>
  <si>
    <t>00141295426*</t>
  </si>
  <si>
    <t>JINNO</t>
  </si>
  <si>
    <t>00165331221*</t>
  </si>
  <si>
    <t>00140941928*</t>
  </si>
  <si>
    <t>KOMADA</t>
  </si>
  <si>
    <t>00014096531*</t>
  </si>
  <si>
    <t>00133239122*</t>
  </si>
  <si>
    <t>Satuki</t>
  </si>
  <si>
    <t>00165001821*</t>
  </si>
  <si>
    <t>Yukiha</t>
  </si>
  <si>
    <t>00142374324*</t>
  </si>
  <si>
    <t>Kotori</t>
  </si>
  <si>
    <t>00137147528*</t>
  </si>
  <si>
    <t>00139416832*</t>
  </si>
  <si>
    <t>Ouka</t>
  </si>
  <si>
    <t>00200005186*</t>
  </si>
  <si>
    <t>00104445826*</t>
  </si>
  <si>
    <t>00100340311*</t>
  </si>
  <si>
    <t>00166883739*</t>
  </si>
  <si>
    <t>00100982323*</t>
  </si>
  <si>
    <t>00102539424*</t>
  </si>
  <si>
    <t>00103630114*</t>
  </si>
  <si>
    <t>00166883840*</t>
  </si>
  <si>
    <t>00114129119*</t>
  </si>
  <si>
    <t>00113525623*</t>
  </si>
  <si>
    <t>00145850427*</t>
  </si>
  <si>
    <t>00133163522*</t>
  </si>
  <si>
    <t>00113166927*</t>
  </si>
  <si>
    <t>00180004418*</t>
  </si>
  <si>
    <t>00147849235*</t>
  </si>
  <si>
    <t>00141315116*</t>
  </si>
  <si>
    <t>00107773025*</t>
  </si>
  <si>
    <t>00107389634*</t>
  </si>
  <si>
    <t>00101487425*</t>
  </si>
  <si>
    <t>00107779132*</t>
  </si>
  <si>
    <t>00166884437*</t>
  </si>
  <si>
    <t>00123737730*</t>
  </si>
  <si>
    <t>00117730322*</t>
  </si>
  <si>
    <t>00117941124*</t>
  </si>
  <si>
    <t>00114812623*</t>
  </si>
  <si>
    <t>00126885131*</t>
  </si>
  <si>
    <t>00123825324*</t>
  </si>
  <si>
    <t>00124680324*</t>
  </si>
  <si>
    <t>00137762430*</t>
  </si>
  <si>
    <t>AKI</t>
  </si>
  <si>
    <t>00140081014*</t>
  </si>
  <si>
    <t>00136671125*</t>
  </si>
  <si>
    <t>00133414521*</t>
  </si>
  <si>
    <t>00164449533*</t>
  </si>
  <si>
    <t>Mihiro</t>
  </si>
  <si>
    <t>00168254834*</t>
  </si>
  <si>
    <t>00133110615*</t>
  </si>
  <si>
    <t>00164791230*</t>
  </si>
  <si>
    <t>IKEZAKI</t>
  </si>
  <si>
    <t>00103384928*</t>
  </si>
  <si>
    <t>00134493125*</t>
  </si>
  <si>
    <t>00104684023*</t>
  </si>
  <si>
    <t>00100964424*</t>
  </si>
  <si>
    <t>00099389341*</t>
  </si>
  <si>
    <t>00100997531*</t>
  </si>
  <si>
    <t>00200004232*</t>
  </si>
  <si>
    <t>00200004233*</t>
  </si>
  <si>
    <t>00114545020*</t>
  </si>
  <si>
    <t>00143920019*</t>
  </si>
  <si>
    <t>00119604324*</t>
  </si>
  <si>
    <t>00112390016*</t>
  </si>
  <si>
    <t>00200092535*</t>
  </si>
  <si>
    <t>00200099114*</t>
  </si>
  <si>
    <t>00200170007*</t>
  </si>
  <si>
    <t>00111757022*</t>
  </si>
  <si>
    <t>00131032212*</t>
  </si>
  <si>
    <t>00126541322*</t>
  </si>
  <si>
    <t>00127445831*</t>
  </si>
  <si>
    <t>00124707122*</t>
  </si>
  <si>
    <t>00128606023*</t>
  </si>
  <si>
    <t>00127427427*</t>
  </si>
  <si>
    <t>Rikako</t>
  </si>
  <si>
    <t>00164451324*</t>
  </si>
  <si>
    <t>00142661020*</t>
  </si>
  <si>
    <t>ICHIOKA</t>
  </si>
  <si>
    <t>Kisara</t>
  </si>
  <si>
    <t>00142327120*</t>
  </si>
  <si>
    <t>00142426524*</t>
  </si>
  <si>
    <t>00136726530*</t>
  </si>
  <si>
    <t>TSUGE</t>
  </si>
  <si>
    <t>00138078835*</t>
  </si>
  <si>
    <t>00200329396*</t>
  </si>
  <si>
    <t>WAKAI</t>
  </si>
  <si>
    <t>00097308936*</t>
  </si>
  <si>
    <t>00132840523*</t>
  </si>
  <si>
    <t>00105582930*</t>
  </si>
  <si>
    <t>00115096830*</t>
  </si>
  <si>
    <t>00119911022*</t>
  </si>
  <si>
    <t>00118560122*</t>
  </si>
  <si>
    <t>00113785328*</t>
  </si>
  <si>
    <t>00115489533*</t>
  </si>
  <si>
    <t>00128478838*</t>
  </si>
  <si>
    <t>00119207828*</t>
  </si>
  <si>
    <t>KAMIJIMA</t>
  </si>
  <si>
    <t>TERAMAE</t>
  </si>
  <si>
    <t>HIRAIWA</t>
  </si>
  <si>
    <t>00101705923*</t>
  </si>
  <si>
    <t>00100199929*</t>
  </si>
  <si>
    <t>00166882334*</t>
  </si>
  <si>
    <t>00166883234*</t>
  </si>
  <si>
    <t>00106072016*</t>
  </si>
  <si>
    <t>00104287123*</t>
  </si>
  <si>
    <t>00166883335*</t>
  </si>
  <si>
    <t>00101581117*</t>
  </si>
  <si>
    <t>00120294826*</t>
  </si>
  <si>
    <t>00172299232*</t>
  </si>
  <si>
    <t>00172299333*</t>
  </si>
  <si>
    <t>00114224822*</t>
  </si>
  <si>
    <t>00112985329*</t>
  </si>
  <si>
    <t>00116506221*</t>
  </si>
  <si>
    <t>00145779437*</t>
  </si>
  <si>
    <t>00123737831*</t>
  </si>
  <si>
    <t>00119231522*</t>
  </si>
  <si>
    <t>00116027825*</t>
  </si>
  <si>
    <t>00200066446*</t>
  </si>
  <si>
    <t>00122636626*</t>
  </si>
  <si>
    <t>00144597232*</t>
  </si>
  <si>
    <t>00149233123*</t>
  </si>
  <si>
    <t>Yukina</t>
  </si>
  <si>
    <t>00120437522*</t>
  </si>
  <si>
    <t>00099661031*</t>
  </si>
  <si>
    <t>00103724219*</t>
  </si>
  <si>
    <t>00106722321*</t>
  </si>
  <si>
    <t>00102820215*</t>
  </si>
  <si>
    <t>00101841924*</t>
  </si>
  <si>
    <t>00115798435*</t>
  </si>
  <si>
    <t>00200013319*</t>
  </si>
  <si>
    <t>00118398737*</t>
  </si>
  <si>
    <t>00116179025*</t>
  </si>
  <si>
    <t>00130643421*</t>
  </si>
  <si>
    <t>00135583429*</t>
  </si>
  <si>
    <t>SHIMAZAKI</t>
  </si>
  <si>
    <t>00108687838*</t>
  </si>
  <si>
    <t>00200005156*</t>
  </si>
  <si>
    <t>00115614624*</t>
  </si>
  <si>
    <t>00112811923*</t>
  </si>
  <si>
    <t>00118883938*</t>
  </si>
  <si>
    <t>00110910820*</t>
  </si>
  <si>
    <t>TSUJIKAWA</t>
  </si>
  <si>
    <t>00101398022*</t>
  </si>
  <si>
    <t>00099161733*</t>
  </si>
  <si>
    <t>00106594631*</t>
  </si>
  <si>
    <t>00100320177*</t>
  </si>
  <si>
    <t>00133852123*</t>
  </si>
  <si>
    <t>00133364727*</t>
  </si>
  <si>
    <t>00108319729*</t>
  </si>
  <si>
    <t>00107533827*</t>
  </si>
  <si>
    <t>00099728843*</t>
  </si>
  <si>
    <t>00150334117*</t>
  </si>
  <si>
    <t>00120590926*</t>
  </si>
  <si>
    <t>00117056525*</t>
  </si>
  <si>
    <t>00111859025*</t>
  </si>
  <si>
    <t>00128334425*</t>
  </si>
  <si>
    <t>Mito</t>
  </si>
  <si>
    <t>USHIODA</t>
  </si>
  <si>
    <t>00077009023*</t>
  </si>
  <si>
    <t>00109474833*</t>
  </si>
  <si>
    <t>00122003210*</t>
  </si>
  <si>
    <t>00100666322*</t>
  </si>
  <si>
    <t>00095556737*</t>
  </si>
  <si>
    <t>00097154127*</t>
  </si>
  <si>
    <t>00100434214*</t>
  </si>
  <si>
    <t>00093002923*</t>
  </si>
  <si>
    <t>00146025826*</t>
  </si>
  <si>
    <t>00111489933*</t>
  </si>
  <si>
    <t>00118747735*</t>
  </si>
  <si>
    <t>00200179136*</t>
  </si>
  <si>
    <t>00154519227*</t>
  </si>
  <si>
    <t>00103855830*</t>
  </si>
  <si>
    <t>00107235725*</t>
  </si>
  <si>
    <t>00166883032*</t>
  </si>
  <si>
    <t>TOMIMORI</t>
  </si>
  <si>
    <t>Mina</t>
  </si>
  <si>
    <t>00113526624*</t>
  </si>
  <si>
    <t>00115167627*</t>
  </si>
  <si>
    <t>00120241919*</t>
  </si>
  <si>
    <t>00113525926*</t>
  </si>
  <si>
    <t>00118295531*</t>
  </si>
  <si>
    <t>00124880124*</t>
  </si>
  <si>
    <t>00155603626*</t>
  </si>
  <si>
    <t>00131209319*</t>
  </si>
  <si>
    <t>00200327881*</t>
  </si>
  <si>
    <t>00135105116*</t>
  </si>
  <si>
    <t>SUZUMOTO</t>
  </si>
  <si>
    <t>00164448936*</t>
  </si>
  <si>
    <t>00064100819*</t>
  </si>
  <si>
    <t>00080538832*</t>
  </si>
  <si>
    <t>00105368225*</t>
  </si>
  <si>
    <t>00166882536*</t>
  </si>
  <si>
    <t>00166882637*</t>
  </si>
  <si>
    <t>00126355830*</t>
  </si>
  <si>
    <t>00173647937*</t>
  </si>
  <si>
    <t>00106110615*</t>
  </si>
  <si>
    <t>00200046987*</t>
  </si>
  <si>
    <t>00200082863*</t>
  </si>
  <si>
    <t>00120577830*</t>
  </si>
  <si>
    <t>KONOMI</t>
  </si>
  <si>
    <t>00008971126*</t>
  </si>
  <si>
    <t>FUTAI</t>
  </si>
  <si>
    <t>Noriko</t>
  </si>
  <si>
    <t>00200034133*</t>
  </si>
  <si>
    <t>00165403827*</t>
  </si>
  <si>
    <t>00200034135*</t>
  </si>
  <si>
    <t>00200034142*</t>
  </si>
  <si>
    <t>00200034153*</t>
  </si>
  <si>
    <t>00166882233*</t>
  </si>
  <si>
    <t>00144967435*</t>
  </si>
  <si>
    <t>00130831117*</t>
  </si>
  <si>
    <t>00133840726*</t>
  </si>
  <si>
    <t>Ria</t>
  </si>
  <si>
    <t>00135431522*</t>
  </si>
  <si>
    <t>00165403928*</t>
  </si>
  <si>
    <t>00131005818*</t>
  </si>
  <si>
    <t>00125155322*</t>
  </si>
  <si>
    <t>00138588336*</t>
  </si>
  <si>
    <t>HIRAMOTO</t>
  </si>
  <si>
    <t>Karia Anjera</t>
  </si>
  <si>
    <t>00099723737*</t>
  </si>
  <si>
    <t>00110772220*</t>
  </si>
  <si>
    <t>00135721019*</t>
  </si>
  <si>
    <t>YASAWA</t>
  </si>
  <si>
    <t>00200034147*</t>
  </si>
  <si>
    <t>00135820524*</t>
  </si>
  <si>
    <t>WAKASA</t>
  </si>
  <si>
    <t>00135496230*</t>
  </si>
  <si>
    <t>00133207723*</t>
  </si>
  <si>
    <t>00200347504*</t>
  </si>
  <si>
    <t>00114030099*</t>
  </si>
  <si>
    <t>00133491425*</t>
  </si>
  <si>
    <t>00120824219*</t>
  </si>
  <si>
    <t>00134185527*</t>
  </si>
  <si>
    <t>Suzue</t>
  </si>
  <si>
    <t>00165002014*</t>
  </si>
  <si>
    <t>Sawako</t>
  </si>
  <si>
    <t>00200141350*</t>
  </si>
  <si>
    <t>00144916934*</t>
  </si>
  <si>
    <t>00200197058*</t>
  </si>
  <si>
    <t>Oka</t>
  </si>
  <si>
    <t>00124971428*</t>
  </si>
  <si>
    <t>00113077019*</t>
  </si>
  <si>
    <t>00100513111*</t>
  </si>
  <si>
    <t>00107459834*</t>
  </si>
  <si>
    <t>00104607321*</t>
  </si>
  <si>
    <t>00096899243*</t>
  </si>
  <si>
    <t>00119897540*</t>
  </si>
  <si>
    <t>00144156425*</t>
  </si>
  <si>
    <t>00110404212*</t>
  </si>
  <si>
    <t>00123745325*</t>
  </si>
  <si>
    <t>00122761726*</t>
  </si>
  <si>
    <t>00124248122*</t>
  </si>
  <si>
    <t>00128605123*</t>
  </si>
  <si>
    <t>00104807727*</t>
  </si>
  <si>
    <t>00141797635*</t>
  </si>
  <si>
    <t>00172299838*</t>
  </si>
  <si>
    <t>00114051618*</t>
  </si>
  <si>
    <t>00200176577*</t>
  </si>
  <si>
    <t>00136642022*</t>
  </si>
  <si>
    <t>00133075827*</t>
  </si>
  <si>
    <t>NAGAMACHI</t>
  </si>
  <si>
    <t>00164449634*</t>
  </si>
  <si>
    <t>MIOGAWA</t>
  </si>
  <si>
    <t>00166882435*</t>
  </si>
  <si>
    <t>00200004385*</t>
  </si>
  <si>
    <t>00200031401*</t>
  </si>
  <si>
    <t>00112946629*</t>
  </si>
  <si>
    <t>00154312622*</t>
  </si>
  <si>
    <t>00118566734*</t>
  </si>
  <si>
    <t>00115874935*</t>
  </si>
  <si>
    <t>00114004111*</t>
  </si>
  <si>
    <t>00125815628*</t>
  </si>
  <si>
    <t>00011289453*</t>
  </si>
  <si>
    <t>00166882839*</t>
  </si>
  <si>
    <t>00113418725*</t>
  </si>
  <si>
    <t>00156480832*</t>
  </si>
  <si>
    <t>00144304319*</t>
  </si>
  <si>
    <t>00118469231*</t>
  </si>
  <si>
    <t>00136548128*</t>
  </si>
  <si>
    <t>00130949430*</t>
  </si>
  <si>
    <t>ALEJANDRA</t>
  </si>
  <si>
    <t>Hernandez</t>
  </si>
  <si>
    <t>00200082268*</t>
  </si>
  <si>
    <t>00200082903*</t>
  </si>
  <si>
    <t>00102835625*</t>
  </si>
  <si>
    <t>00119633225*</t>
  </si>
  <si>
    <t>00099746136*</t>
  </si>
  <si>
    <t>00114265221*</t>
  </si>
  <si>
    <t>00117778233*</t>
  </si>
  <si>
    <t>00119335830*</t>
  </si>
  <si>
    <t>00200025881*</t>
  </si>
  <si>
    <t>00124411215*</t>
  </si>
  <si>
    <t>UEMATSU</t>
  </si>
  <si>
    <t>00154656027*</t>
  </si>
  <si>
    <t>00153981229*</t>
  </si>
  <si>
    <t>KOISO</t>
  </si>
  <si>
    <t>TOMIDA</t>
  </si>
  <si>
    <t>FUZITA</t>
  </si>
  <si>
    <t>Sizuku</t>
  </si>
  <si>
    <t>00200128907*</t>
  </si>
  <si>
    <t>00143146120*</t>
  </si>
  <si>
    <t>TAKAMIYA</t>
  </si>
  <si>
    <t>00133608425*</t>
  </si>
  <si>
    <t>00135858737*</t>
  </si>
  <si>
    <t>00118509327*</t>
  </si>
  <si>
    <t>00200165168*</t>
  </si>
  <si>
    <t>00110795730*</t>
  </si>
  <si>
    <t>00200176394*</t>
  </si>
  <si>
    <t>00141711318*</t>
  </si>
  <si>
    <t>00129959944*</t>
  </si>
  <si>
    <t>00131054519*</t>
  </si>
  <si>
    <t>00200264222*</t>
  </si>
  <si>
    <t>00200315912*</t>
  </si>
  <si>
    <t>00200315914*</t>
  </si>
  <si>
    <t>00200315913*</t>
  </si>
  <si>
    <t>00113418220*</t>
  </si>
  <si>
    <t>00131293019*</t>
  </si>
  <si>
    <t>00100048922*</t>
  </si>
  <si>
    <t>00200068056*</t>
  </si>
  <si>
    <t>00147142827*</t>
  </si>
  <si>
    <t>00128321623*</t>
  </si>
  <si>
    <t>00101486626*</t>
  </si>
  <si>
    <t>00200010132*</t>
  </si>
  <si>
    <t>00101423617*</t>
  </si>
  <si>
    <t>00164680631*</t>
  </si>
  <si>
    <t>00137991030*</t>
  </si>
  <si>
    <t>00103737223*</t>
  </si>
  <si>
    <t>00119864433*</t>
  </si>
  <si>
    <t>00101990727*</t>
  </si>
  <si>
    <t>00125797940*</t>
  </si>
  <si>
    <t>00112946427*</t>
  </si>
  <si>
    <t>00111914522*</t>
  </si>
  <si>
    <t>00119743429*</t>
  </si>
  <si>
    <t>00119743126*</t>
  </si>
  <si>
    <t>00112797128*</t>
  </si>
  <si>
    <t>00131172621*</t>
  </si>
  <si>
    <t>00123732422*</t>
  </si>
  <si>
    <t>00120779228*</t>
  </si>
  <si>
    <t>00124991127*</t>
  </si>
  <si>
    <t>00161793431*</t>
  </si>
  <si>
    <t>Shuko</t>
  </si>
  <si>
    <t>KASAMATSU</t>
  </si>
  <si>
    <t>00118238023*</t>
  </si>
  <si>
    <t>00200117089*</t>
  </si>
  <si>
    <t>00117808025*</t>
  </si>
  <si>
    <t>00134317928*</t>
  </si>
  <si>
    <t>00101794022*</t>
  </si>
  <si>
    <t>00113849228*</t>
  </si>
  <si>
    <t>00144563124*</t>
  </si>
  <si>
    <t>00112795126*</t>
  </si>
  <si>
    <t>00113293827*</t>
  </si>
  <si>
    <t>ONUMA</t>
  </si>
  <si>
    <t>00131392221*</t>
  </si>
  <si>
    <t>00132610619*</t>
  </si>
  <si>
    <t>00124824930*</t>
  </si>
  <si>
    <t>00122895229*</t>
  </si>
  <si>
    <t>00129906128*</t>
  </si>
  <si>
    <t>00122447121*</t>
  </si>
  <si>
    <t>00200324558*</t>
  </si>
  <si>
    <t>TAKUSHIMA</t>
  </si>
  <si>
    <t>00142517525*</t>
  </si>
  <si>
    <t>00135247325*</t>
  </si>
  <si>
    <t>00132696835*</t>
  </si>
  <si>
    <t>Mihane</t>
  </si>
  <si>
    <t>00121798735*</t>
  </si>
  <si>
    <t>00090913830*</t>
  </si>
  <si>
    <t>00103373926*</t>
  </si>
  <si>
    <t>00108763731*</t>
  </si>
  <si>
    <t>00114207823*</t>
  </si>
  <si>
    <t>00113295425*</t>
  </si>
  <si>
    <t>00147389840*</t>
  </si>
  <si>
    <t>00200202409*</t>
  </si>
  <si>
    <t>00156480428*</t>
  </si>
  <si>
    <t>00130627423*</t>
  </si>
  <si>
    <t>00125092019*</t>
  </si>
  <si>
    <t>00147288434*</t>
  </si>
  <si>
    <t>00113587328*</t>
  </si>
  <si>
    <t>00143658330*</t>
  </si>
  <si>
    <t>00114940019*</t>
  </si>
  <si>
    <t>00143658229*</t>
  </si>
  <si>
    <t>00120036315*</t>
  </si>
  <si>
    <t>00131294727*</t>
  </si>
  <si>
    <t>00111797430*</t>
  </si>
  <si>
    <t>00125862731*</t>
  </si>
  <si>
    <t>00124967130*</t>
  </si>
  <si>
    <t>00135274325*</t>
  </si>
  <si>
    <t>NISHISAKA</t>
  </si>
  <si>
    <t>00200044135*</t>
  </si>
  <si>
    <t>00146205826*</t>
  </si>
  <si>
    <t>00110151514*</t>
  </si>
  <si>
    <t>00077451529*</t>
  </si>
  <si>
    <t>00164679841*</t>
  </si>
  <si>
    <t>00110171314*</t>
  </si>
  <si>
    <t>00106250721*</t>
  </si>
  <si>
    <t>00102414820*</t>
  </si>
  <si>
    <t>00100613213*</t>
  </si>
  <si>
    <t>00108021416*</t>
  </si>
  <si>
    <t>00140523722*</t>
  </si>
  <si>
    <t>00123940322*</t>
  </si>
  <si>
    <t>KOYOSHI</t>
  </si>
  <si>
    <t>TSURUMI</t>
  </si>
  <si>
    <t>00115136118*</t>
  </si>
  <si>
    <t>00144563225*</t>
  </si>
  <si>
    <t>00200136789*</t>
  </si>
  <si>
    <t>00166884235*</t>
  </si>
  <si>
    <t>00120091013*</t>
  </si>
  <si>
    <t>00173526529*</t>
  </si>
  <si>
    <t>00200008627*</t>
  </si>
  <si>
    <t>00200038687*</t>
  </si>
  <si>
    <t>00108763833*</t>
  </si>
  <si>
    <t>00104133921*</t>
  </si>
  <si>
    <t>00104676630*</t>
  </si>
  <si>
    <t>00108689234*</t>
  </si>
  <si>
    <t>00113081923*</t>
  </si>
  <si>
    <t>00200056222*</t>
  </si>
  <si>
    <t>00124436727*</t>
  </si>
  <si>
    <t>00127288937*</t>
  </si>
  <si>
    <t>00128129124*</t>
  </si>
  <si>
    <t>00123147018*</t>
  </si>
  <si>
    <t>00125327020*</t>
  </si>
  <si>
    <t>00099387945*</t>
  </si>
  <si>
    <t>00120497528*</t>
  </si>
  <si>
    <t>佐賀県</t>
    <rPh sb="0" eb="3">
      <t>サガケン</t>
    </rPh>
    <phoneticPr fontId="5"/>
  </si>
  <si>
    <t>00105428727*</t>
  </si>
  <si>
    <t>00100626116*</t>
  </si>
  <si>
    <t>00087245632*</t>
  </si>
  <si>
    <t>00110038720*</t>
  </si>
  <si>
    <t>00200044729*</t>
  </si>
  <si>
    <t>00200067791*</t>
  </si>
  <si>
    <t>00200122887*</t>
  </si>
  <si>
    <t>00126151723*</t>
  </si>
  <si>
    <t>00113554019*</t>
  </si>
  <si>
    <t>00071008420*</t>
  </si>
  <si>
    <t>00200322937*</t>
  </si>
  <si>
    <t>SAKATANI</t>
  </si>
  <si>
    <t>00142483224*</t>
  </si>
  <si>
    <t>00152874229*</t>
  </si>
  <si>
    <t>00133964329*</t>
  </si>
  <si>
    <t>00150642624*</t>
  </si>
  <si>
    <t>00134296025*</t>
  </si>
  <si>
    <t>00135006015*</t>
  </si>
  <si>
    <t>00110462620*</t>
  </si>
  <si>
    <t>00135850527*</t>
  </si>
  <si>
    <t>Kohane</t>
  </si>
  <si>
    <t>00140762929*</t>
  </si>
  <si>
    <t>00139252830*</t>
  </si>
  <si>
    <t>00090181726*</t>
  </si>
  <si>
    <t>SEYAMA</t>
  </si>
  <si>
    <t>00126147627*</t>
  </si>
  <si>
    <t>00171614727*</t>
  </si>
  <si>
    <t>00200088323*</t>
  </si>
  <si>
    <t>DEMURA</t>
  </si>
  <si>
    <t>Sorano</t>
  </si>
  <si>
    <t>00200088356*</t>
  </si>
  <si>
    <t>00200178579*</t>
  </si>
  <si>
    <t>00200330445*</t>
  </si>
  <si>
    <t>00200330446*</t>
  </si>
  <si>
    <t>KOMIYAMA</t>
  </si>
  <si>
    <t>00200330447*</t>
  </si>
  <si>
    <t>00200330763*</t>
  </si>
  <si>
    <t>00137333222*</t>
  </si>
  <si>
    <t>00200327427*</t>
  </si>
  <si>
    <t>00140422821*</t>
  </si>
  <si>
    <t>HAMAMURA</t>
  </si>
  <si>
    <t>00135724628*</t>
  </si>
  <si>
    <t>00134676532*</t>
  </si>
  <si>
    <t>00142060821*</t>
  </si>
  <si>
    <t>00137899845*</t>
  </si>
  <si>
    <t>00172931023*</t>
  </si>
  <si>
    <t>TAIJI</t>
  </si>
  <si>
    <t>Seika</t>
  </si>
  <si>
    <t>00142546325*</t>
  </si>
  <si>
    <t>00134563830*</t>
  </si>
  <si>
    <t>00142433320*</t>
  </si>
  <si>
    <t>00137112823*</t>
  </si>
  <si>
    <t>ISOMURA</t>
  </si>
  <si>
    <t>00134587836*</t>
  </si>
  <si>
    <t>00136796436*</t>
  </si>
  <si>
    <t>00153716124*</t>
  </si>
  <si>
    <t>WATANO</t>
  </si>
  <si>
    <t>00153672529*</t>
  </si>
  <si>
    <t>00091130115*</t>
  </si>
  <si>
    <t>00104117418*</t>
  </si>
  <si>
    <t>00107744629*</t>
  </si>
  <si>
    <t>00102340414*</t>
  </si>
  <si>
    <t>00108192627*</t>
  </si>
  <si>
    <t>00097788241*</t>
  </si>
  <si>
    <t>00166118629*</t>
  </si>
  <si>
    <t>00137732326*</t>
  </si>
  <si>
    <t>00142415219*</t>
  </si>
  <si>
    <t>00133299633*</t>
  </si>
  <si>
    <t>SHOMURA</t>
  </si>
  <si>
    <t>TAKAE</t>
  </si>
  <si>
    <t>TANPO</t>
  </si>
  <si>
    <t>Miru</t>
  </si>
  <si>
    <t>00142008924*</t>
  </si>
  <si>
    <t>00135305623*</t>
  </si>
  <si>
    <t>00152840222*</t>
  </si>
  <si>
    <t>Sui</t>
  </si>
  <si>
    <t>00139691029*</t>
  </si>
  <si>
    <t>00132785632*</t>
  </si>
  <si>
    <t>SAWANO</t>
  </si>
  <si>
    <t>00140721217*</t>
  </si>
  <si>
    <t>00138420624*</t>
  </si>
  <si>
    <t>00140763526*</t>
  </si>
  <si>
    <t>MIYOTOIWA</t>
  </si>
  <si>
    <t>00148406326*</t>
  </si>
  <si>
    <t>00166496133*</t>
  </si>
  <si>
    <t>00138202117*</t>
  </si>
  <si>
    <t>00162794534*</t>
  </si>
  <si>
    <t>00134527123*</t>
  </si>
  <si>
    <t>AKAZAWA</t>
  </si>
  <si>
    <t>00130993126*</t>
  </si>
  <si>
    <t>00200358125*</t>
  </si>
  <si>
    <t>Maika</t>
  </si>
  <si>
    <t>00200358126*</t>
  </si>
  <si>
    <t>00200357892*</t>
  </si>
  <si>
    <t>NISHIDO</t>
  </si>
  <si>
    <t>00200357893*</t>
  </si>
  <si>
    <t>HONGO</t>
  </si>
  <si>
    <t>00171614828*</t>
  </si>
  <si>
    <t>HANAOKA</t>
  </si>
  <si>
    <t>00200361699*</t>
  </si>
  <si>
    <t>TOCHIOKA</t>
  </si>
  <si>
    <t>00200361676*</t>
  </si>
  <si>
    <t>00165294330*</t>
  </si>
  <si>
    <t>00140955529*</t>
  </si>
  <si>
    <t>Natsume</t>
  </si>
  <si>
    <t>00133116015*</t>
  </si>
  <si>
    <t>00137418529*</t>
  </si>
  <si>
    <t>KAWASOE</t>
  </si>
  <si>
    <t>00135584531*</t>
  </si>
  <si>
    <t>00133216319*</t>
  </si>
  <si>
    <t>00133838127*</t>
  </si>
  <si>
    <t>NAKAMACHI</t>
  </si>
  <si>
    <t>00200347631*</t>
  </si>
  <si>
    <t>00136701624*</t>
  </si>
  <si>
    <t>00200347632*</t>
  </si>
  <si>
    <t>TOKUMARU</t>
  </si>
  <si>
    <t>00135835025*</t>
  </si>
  <si>
    <t>00138148631*</t>
  </si>
  <si>
    <t>HONADA</t>
  </si>
  <si>
    <t>00140047319*</t>
  </si>
  <si>
    <t>Hirona</t>
  </si>
  <si>
    <t>00136618833*</t>
  </si>
  <si>
    <t>ASAKAWA</t>
  </si>
  <si>
    <t>00142724424*</t>
  </si>
  <si>
    <t>KOSHI</t>
  </si>
  <si>
    <t>00137611120*</t>
  </si>
  <si>
    <t>00139371327*</t>
  </si>
  <si>
    <t>SHINYA</t>
  </si>
  <si>
    <t>00137960733*</t>
  </si>
  <si>
    <t>HISAKA</t>
  </si>
  <si>
    <t>00165289536*</t>
  </si>
  <si>
    <t>00140175220*</t>
  </si>
  <si>
    <t>00165873333*</t>
  </si>
  <si>
    <t>KAMINO</t>
  </si>
  <si>
    <t>00080222721*</t>
  </si>
  <si>
    <t>00200372403*</t>
  </si>
  <si>
    <t>MYOJIN</t>
  </si>
  <si>
    <t>00127026321*</t>
  </si>
  <si>
    <t>00141879838*</t>
  </si>
  <si>
    <t>00169780536*</t>
  </si>
  <si>
    <t>FUJITSUGU</t>
  </si>
  <si>
    <t>00137276127*</t>
  </si>
  <si>
    <t>00138850530*</t>
  </si>
  <si>
    <t>YUMIZAKI</t>
  </si>
  <si>
    <t>00135603826*</t>
  </si>
  <si>
    <t>Shino</t>
  </si>
  <si>
    <t>00141317926*</t>
  </si>
  <si>
    <t>00135570021*</t>
  </si>
  <si>
    <t>00137091122*</t>
  </si>
  <si>
    <t>00136883029*</t>
  </si>
  <si>
    <t>00200374271*</t>
  </si>
  <si>
    <t>00139254226*</t>
  </si>
  <si>
    <t>YACHI</t>
  </si>
  <si>
    <t>00166309126*</t>
  </si>
  <si>
    <t>Shoko</t>
  </si>
  <si>
    <t>00127480527*</t>
  </si>
  <si>
    <t>ISHIWATA</t>
  </si>
  <si>
    <t>00142517020*</t>
  </si>
  <si>
    <t>INUTSUKA</t>
  </si>
  <si>
    <t>00164528430*</t>
  </si>
  <si>
    <t>ASOZU</t>
  </si>
  <si>
    <t>00144704424*</t>
  </si>
  <si>
    <t>KAJITANI</t>
  </si>
  <si>
    <t>Kiyora</t>
  </si>
  <si>
    <t>00137567231*</t>
  </si>
  <si>
    <t>NABETANI</t>
  </si>
  <si>
    <t>00200396214*</t>
  </si>
  <si>
    <t>NAMBO</t>
  </si>
  <si>
    <t>00166700323*</t>
  </si>
  <si>
    <t>00200396227*</t>
  </si>
  <si>
    <t>Mari</t>
  </si>
  <si>
    <t>00200396243*</t>
  </si>
  <si>
    <t>00200396259*</t>
  </si>
  <si>
    <t>NISHIGUCHI</t>
  </si>
  <si>
    <t>00200396578*</t>
  </si>
  <si>
    <t>00200396605*</t>
  </si>
  <si>
    <t>00200396611*</t>
  </si>
  <si>
    <t>00200396650*</t>
  </si>
  <si>
    <t>Hanaka</t>
  </si>
  <si>
    <t>00200396652*</t>
  </si>
  <si>
    <t>TAKEGAWA</t>
  </si>
  <si>
    <t>00200396671*</t>
  </si>
  <si>
    <t>NISHIUMA</t>
  </si>
  <si>
    <t>00139111218*</t>
  </si>
  <si>
    <t>00165540627*</t>
  </si>
  <si>
    <t>Miyano</t>
  </si>
  <si>
    <t>00165062525*</t>
  </si>
  <si>
    <t>00200397660*</t>
  </si>
  <si>
    <t>Chisaki</t>
  </si>
  <si>
    <t>00141716424*</t>
  </si>
  <si>
    <t>Kokomi</t>
  </si>
  <si>
    <t>00141783226*</t>
  </si>
  <si>
    <t>00142035015*</t>
  </si>
  <si>
    <t>Misa</t>
  </si>
  <si>
    <t>00123847530*</t>
  </si>
  <si>
    <t>Mayuka</t>
  </si>
  <si>
    <t>00134213317*</t>
  </si>
  <si>
    <t>00200363915*</t>
  </si>
  <si>
    <t>00165456128*</t>
  </si>
  <si>
    <t>00141048119*</t>
  </si>
  <si>
    <t>AIDA</t>
  </si>
  <si>
    <t>00137194126*</t>
  </si>
  <si>
    <t>00155530019*</t>
  </si>
  <si>
    <t>MAEJIMA</t>
  </si>
  <si>
    <t>00165172830*</t>
  </si>
  <si>
    <t>MORIUCHI</t>
  </si>
  <si>
    <t>Katsuyo</t>
  </si>
  <si>
    <t>00165252425*</t>
  </si>
  <si>
    <t>00136698841*</t>
  </si>
  <si>
    <t>00135718631*</t>
  </si>
  <si>
    <t>Akiko</t>
  </si>
  <si>
    <t>00200350608*</t>
  </si>
  <si>
    <t>00136133522*</t>
  </si>
  <si>
    <t>00200377561*</t>
  </si>
  <si>
    <t>00134213216*</t>
  </si>
  <si>
    <t>KITARA</t>
  </si>
  <si>
    <t>00200421543*</t>
  </si>
  <si>
    <t>00200033571*</t>
  </si>
  <si>
    <t>00140325015*</t>
  </si>
  <si>
    <t>00142190118*</t>
  </si>
  <si>
    <t>NAGASHIGI</t>
  </si>
  <si>
    <t>Minagi</t>
  </si>
  <si>
    <t>00136807429*</t>
  </si>
  <si>
    <t>00137890432*</t>
  </si>
  <si>
    <t>NIO</t>
  </si>
  <si>
    <t>00132443118*</t>
  </si>
  <si>
    <t>TSUGAWA</t>
  </si>
  <si>
    <t>00165475937*</t>
  </si>
  <si>
    <t>AIBA</t>
  </si>
  <si>
    <t>00125149325*</t>
  </si>
  <si>
    <t>Riu</t>
  </si>
  <si>
    <t>00141094322*</t>
  </si>
  <si>
    <t>00173083830*</t>
  </si>
  <si>
    <t>IWASHITA</t>
  </si>
  <si>
    <t>00143481627*</t>
  </si>
  <si>
    <t>TOMIBAYASHI</t>
  </si>
  <si>
    <t>00138018324*</t>
  </si>
  <si>
    <t>HINATSU</t>
  </si>
  <si>
    <t>Manae</t>
  </si>
  <si>
    <t>00142896939*</t>
  </si>
  <si>
    <t>00200259898*</t>
  </si>
  <si>
    <t>HISHII</t>
  </si>
  <si>
    <t>00200344151*</t>
  </si>
  <si>
    <t>00200343515*</t>
  </si>
  <si>
    <t>00140521114*</t>
  </si>
  <si>
    <t>00135242320*</t>
  </si>
  <si>
    <t>00165459333*</t>
  </si>
  <si>
    <t>00200433892*</t>
  </si>
  <si>
    <t>学連</t>
    <rPh sb="0" eb="2">
      <t>ガクレン</t>
    </rPh>
    <phoneticPr fontId="5"/>
  </si>
  <si>
    <t>00200430151*</t>
  </si>
  <si>
    <t>Hinaho</t>
  </si>
  <si>
    <t>00200430335*</t>
  </si>
  <si>
    <t>00118492429*</t>
  </si>
  <si>
    <t>NARABAYASHI</t>
  </si>
  <si>
    <t>00200430337*</t>
  </si>
  <si>
    <t>00200430336*</t>
  </si>
  <si>
    <t>Hitomi</t>
  </si>
  <si>
    <t>00140401919*</t>
  </si>
  <si>
    <t>00200437418*</t>
  </si>
  <si>
    <t>SEKIMOTO</t>
  </si>
  <si>
    <t>00200159646*</t>
  </si>
  <si>
    <t>00161856128*</t>
  </si>
  <si>
    <t>00200434391*</t>
  </si>
  <si>
    <t>FUJINAMI</t>
  </si>
  <si>
    <t>00142729530*</t>
  </si>
  <si>
    <t>Haruho</t>
  </si>
  <si>
    <t>00141875531*</t>
  </si>
  <si>
    <t>00166472632*</t>
  </si>
  <si>
    <t>DROBOT</t>
  </si>
  <si>
    <t>00149088131*</t>
  </si>
  <si>
    <t>00140619122*</t>
  </si>
  <si>
    <t>WATAGOSHI</t>
  </si>
  <si>
    <t>00200366144*</t>
  </si>
  <si>
    <t>00200437823*</t>
  </si>
  <si>
    <t>00154974030*</t>
  </si>
  <si>
    <t>KAWAE</t>
  </si>
  <si>
    <t>Maya</t>
  </si>
  <si>
    <t>2025【第7回】</t>
    <rPh sb="5" eb="6">
      <t>ダイ</t>
    </rPh>
    <rPh sb="7" eb="8">
      <t>カイ</t>
    </rPh>
    <phoneticPr fontId="3"/>
  </si>
  <si>
    <t>中村　綸之介</t>
  </si>
  <si>
    <t>蔣田　誠志</t>
  </si>
  <si>
    <t>和田　純弥</t>
  </si>
  <si>
    <t>ﾜﾀﾞ ｼﾞｭﾝﾔ</t>
  </si>
  <si>
    <t>松山　璃大</t>
  </si>
  <si>
    <t>ﾏﾂﾔﾏ ﾘｵ</t>
  </si>
  <si>
    <t>迫　悠真</t>
  </si>
  <si>
    <t>ｻｺ ﾕｳｼﾝ</t>
  </si>
  <si>
    <t>信田　亮太</t>
  </si>
  <si>
    <t>ｼﾉﾀﾞ ﾘｮｳﾀ</t>
  </si>
  <si>
    <t>沼田　晃</t>
  </si>
  <si>
    <t>ﾇﾏﾀ ﾋｶﾙ</t>
  </si>
  <si>
    <t>アブラハム　光オシナチ</t>
  </si>
  <si>
    <t>ｱﾌﾞﾗﾊﾑ ﾋｶﾘｵｼﾅﾁ</t>
  </si>
  <si>
    <t>木村　公響</t>
  </si>
  <si>
    <t>ｷﾑﾗ ｺｳｷ</t>
  </si>
  <si>
    <t>佐々木　浩希</t>
  </si>
  <si>
    <t>ｻｻｷ ｺｳｷ</t>
  </si>
  <si>
    <t>中村　知毅</t>
  </si>
  <si>
    <t>ﾅｶﾑﾗ ﾄﾓｷ</t>
  </si>
  <si>
    <t>幸地　琉生</t>
  </si>
  <si>
    <t>ｺｳﾁ ﾘｭｳｾｲ</t>
  </si>
  <si>
    <t>岡橋　虎之介</t>
  </si>
  <si>
    <t>ｵｶﾊｼ ﾄﾗﾉｽｹ</t>
  </si>
  <si>
    <t>清水　柊汰</t>
  </si>
  <si>
    <t>南　月人</t>
  </si>
  <si>
    <t>ﾐﾅﾐ ﾂｷﾄ</t>
  </si>
  <si>
    <t>大内　渉夢</t>
  </si>
  <si>
    <t>ｵｵｳﾁ ｱﾕﾑ</t>
  </si>
  <si>
    <t>別府　哲雄</t>
  </si>
  <si>
    <t>ﾍﾞｯﾌﾟ ﾃﾂｵ</t>
  </si>
  <si>
    <t>角田　侑介</t>
  </si>
  <si>
    <t>ﾂﾉﾀﾞ ﾕｳｽｹ</t>
  </si>
  <si>
    <t>西川　天馬</t>
  </si>
  <si>
    <t>ﾆｼｶﾜ ﾃﾝﾏ</t>
  </si>
  <si>
    <t>宿理　浩暉</t>
  </si>
  <si>
    <t>ｼｭｸﾘ ｺｳｷ</t>
  </si>
  <si>
    <t>村島　優太</t>
  </si>
  <si>
    <t>ﾑﾗｼﾏ ﾕｳﾀ</t>
  </si>
  <si>
    <t>本橋　悠輝</t>
  </si>
  <si>
    <t>ﾓﾄﾊｼ ﾕｳｷ</t>
  </si>
  <si>
    <t>川邊　翔太</t>
  </si>
  <si>
    <t>ｶﾜﾍﾞ ｼｮｳﾀ</t>
  </si>
  <si>
    <t>林　良祐</t>
  </si>
  <si>
    <t>ﾊﾔｼ ﾘｮｳｽｹ</t>
  </si>
  <si>
    <t>野上　颯人</t>
  </si>
  <si>
    <t>ﾉｶﾞﾐ ﾊﾔﾄ</t>
  </si>
  <si>
    <t>中島　虎太郎</t>
  </si>
  <si>
    <t>ﾅｶｼﾞﾏ ｺﾀﾛｳ</t>
  </si>
  <si>
    <t>林　佑有</t>
  </si>
  <si>
    <t>ﾊﾔｼ ﾕｳ</t>
  </si>
  <si>
    <t>土江　恒輝</t>
  </si>
  <si>
    <t>ﾄﾞｴ ｺｳｷ</t>
  </si>
  <si>
    <t>波部　拓真</t>
  </si>
  <si>
    <t>ﾊﾍﾞ ﾀｸﾏ</t>
  </si>
  <si>
    <t>今井　陸都</t>
  </si>
  <si>
    <t>ｲﾏｲ ﾘｸﾄ</t>
  </si>
  <si>
    <t>長谷川　雄琉</t>
  </si>
  <si>
    <t>ﾊｾｶﾞﾜ ﾀｹﾙ</t>
  </si>
  <si>
    <t>金山　太一</t>
  </si>
  <si>
    <t>ｶﾅﾔﾏ ﾀｲﾁ</t>
  </si>
  <si>
    <t>八田　好誠</t>
  </si>
  <si>
    <t>ﾊｯﾀ ｺｳｾｲ</t>
  </si>
  <si>
    <t>白石　陵</t>
  </si>
  <si>
    <t>設樂　和希</t>
  </si>
  <si>
    <t>小幡　丈士</t>
  </si>
  <si>
    <t>實藤　仁</t>
  </si>
  <si>
    <t>ｻﾈﾌｼﾞ ｼﾞﾝ</t>
  </si>
  <si>
    <t>河野　隆之介</t>
  </si>
  <si>
    <t>乾　響王</t>
  </si>
  <si>
    <t>金田　壮平</t>
  </si>
  <si>
    <t>上井　卓巳</t>
  </si>
  <si>
    <t>大井　廉</t>
  </si>
  <si>
    <t>木村　晴</t>
  </si>
  <si>
    <t>橋口　孟史</t>
  </si>
  <si>
    <t>室田 篤季</t>
  </si>
  <si>
    <t>横田　知宏</t>
  </si>
  <si>
    <t>和久　純也</t>
  </si>
  <si>
    <t>ﾜｸ ｼﾞｭﾝﾔ</t>
  </si>
  <si>
    <t>妻鹿　匠</t>
  </si>
  <si>
    <t>羅　真葉</t>
  </si>
  <si>
    <t>平野　歩</t>
  </si>
  <si>
    <t>下元　謙</t>
  </si>
  <si>
    <t>久田　竜士</t>
  </si>
  <si>
    <t>脇本　祥太</t>
  </si>
  <si>
    <t>奥村　宗太</t>
  </si>
  <si>
    <t>日高　雅康</t>
  </si>
  <si>
    <t>村上　泰誠</t>
  </si>
  <si>
    <t>ﾑﾗｶﾐ ﾀｲｾｲ</t>
  </si>
  <si>
    <t>森　優人</t>
  </si>
  <si>
    <t>ﾓﾘ ﾕｳﾄ</t>
  </si>
  <si>
    <t>檜垣　禮人</t>
  </si>
  <si>
    <t>ﾋｶﾞｷ ﾖｼﾋﾄ</t>
  </si>
  <si>
    <t>髙橋　一虎</t>
  </si>
  <si>
    <t>ﾀｶﾊｼ ｲｯｺｳ</t>
  </si>
  <si>
    <t>永田　晃誠</t>
  </si>
  <si>
    <t>ﾅｶﾞﾀ ｺｳｾｲ</t>
  </si>
  <si>
    <t>小澤　軌心</t>
  </si>
  <si>
    <t>ｵｻﾞﾜ ｷｼﾝ</t>
  </si>
  <si>
    <t>福井　秀馬</t>
  </si>
  <si>
    <t>ﾌｸｲ ｼｭｳﾏ</t>
  </si>
  <si>
    <t>髙橋　樹生</t>
  </si>
  <si>
    <t>渡邉　空</t>
  </si>
  <si>
    <t>ﾜﾀﾅﾍﾞ ｿﾗ</t>
  </si>
  <si>
    <t>山本　聖陽</t>
  </si>
  <si>
    <t>ﾔﾏﾓﾄ ｾﾅ</t>
  </si>
  <si>
    <t>原科　歩季</t>
  </si>
  <si>
    <t>ﾊﾗｼﾅ ｱﾕｷ</t>
  </si>
  <si>
    <t>松田　竜弥</t>
  </si>
  <si>
    <t>ﾏﾂﾀﾞ ﾀﾂﾔ</t>
  </si>
  <si>
    <t>増山　煌冨</t>
  </si>
  <si>
    <t>ﾏｽﾔﾏ ｷﾗﾄ</t>
  </si>
  <si>
    <t>中西　奏輔</t>
  </si>
  <si>
    <t>ﾅｶﾆｼ ｿｳｽｹ</t>
  </si>
  <si>
    <t>嶋野　涼太</t>
  </si>
  <si>
    <t>ｼﾏﾉ ﾘｮｳﾀ</t>
  </si>
  <si>
    <t>尼子　和磨</t>
  </si>
  <si>
    <t>ｱﾏｺ ｶｽﾞﾏ</t>
  </si>
  <si>
    <t>川添　勇吹</t>
  </si>
  <si>
    <t>ｶﾜｿﾞｴ ｲﾌﾞｷ</t>
  </si>
  <si>
    <t>山元　颯真</t>
  </si>
  <si>
    <t>ﾔﾏﾓﾄ ｿｳﾏ</t>
  </si>
  <si>
    <t>土肥　星太</t>
  </si>
  <si>
    <t>ﾄﾞｲ ｾｲﾀ</t>
  </si>
  <si>
    <t>山本　聖琉</t>
  </si>
  <si>
    <t>ﾔﾏﾓﾄ ﾋｶﾙ</t>
  </si>
  <si>
    <t>颯波　壮一</t>
  </si>
  <si>
    <t>ｻｯﾊﾟ ｿｳｲﾁ</t>
  </si>
  <si>
    <t>緒方　隆太</t>
  </si>
  <si>
    <t>ｵｶﾞﾀ ﾘｭｳﾀ</t>
  </si>
  <si>
    <t>髙田　智生</t>
  </si>
  <si>
    <t>濱　良太</t>
  </si>
  <si>
    <t>ﾐｽﾞﾉ ﾅｵﾄ</t>
  </si>
  <si>
    <t>ｶﾅﾓﾘ ﾊﾙﾄ</t>
  </si>
  <si>
    <t>ｲﾜｵ ｼｮｳ</t>
  </si>
  <si>
    <t>ｷｼﾓﾄ ﾀｸﾏ</t>
  </si>
  <si>
    <t>ﾓﾘﾔｽ ｴｲﾄ</t>
  </si>
  <si>
    <t>ﾅｶｿﾞﾉ ｼｮｳｷ</t>
  </si>
  <si>
    <t>ﾅｶﾉ ﾀﾂﾉﾘ</t>
  </si>
  <si>
    <t>ｼﾏﾑﾗ ﾀｸ</t>
  </si>
  <si>
    <t>ﾀｹｸﾞﾁ ﾘｮｳ</t>
  </si>
  <si>
    <t>ﾓﾄﾖｼ ﾕｳﾀ</t>
  </si>
  <si>
    <t>安藤　亘輝</t>
  </si>
  <si>
    <t>ｱﾝﾄﾞｳ ｺｳｷ</t>
  </si>
  <si>
    <t>山口　翔</t>
  </si>
  <si>
    <t>ﾔﾏｸﾞﾁ ｼｮｳ</t>
  </si>
  <si>
    <t>藤崎　連汰</t>
  </si>
  <si>
    <t>ﾌｼﾞｻｷ ﾚﾝﾀ</t>
  </si>
  <si>
    <t>大野　和晴</t>
  </si>
  <si>
    <t>ｵｵﾉ ｶｽﾞﾊﾙ</t>
  </si>
  <si>
    <t>金原　優也</t>
  </si>
  <si>
    <t>ｷﾝﾊﾞﾗ ﾕｳﾔ</t>
  </si>
  <si>
    <t>和田　拓真</t>
  </si>
  <si>
    <t>ﾜﾀﾞ ﾀｸﾏ</t>
  </si>
  <si>
    <t>白髭　怜士</t>
  </si>
  <si>
    <t>ｼﾗﾋｹﾞ ﾚｲｼﾞ</t>
  </si>
  <si>
    <t>三森　咲大朗</t>
  </si>
  <si>
    <t>ﾐﾂﾓﾘ ｻｸﾀﾛｳ</t>
  </si>
  <si>
    <t>近藤　謙心</t>
  </si>
  <si>
    <t>ｺﾝﾄﾞｳ ｹﾝｼﾝ</t>
  </si>
  <si>
    <t>井上　栄幸</t>
  </si>
  <si>
    <t>ｲﾉｳｴ ｴｲｺｳ</t>
  </si>
  <si>
    <t>今居　秋羽</t>
  </si>
  <si>
    <t>ｲﾏｲ ｼｭｳ</t>
  </si>
  <si>
    <t>植垣　綜太</t>
  </si>
  <si>
    <t>ｳｴﾑﾗ ｿｳﾀ</t>
  </si>
  <si>
    <t>浦島　祝人</t>
  </si>
  <si>
    <t>ｳﾗｼﾏ ｼｭｳﾄ</t>
  </si>
  <si>
    <t>大橋　透綺</t>
  </si>
  <si>
    <t>ｵｵﾊｼ ﾄｷ</t>
  </si>
  <si>
    <t>亀井　和希</t>
  </si>
  <si>
    <t>ｶﾒｲ ｶｽﾞｷ</t>
  </si>
  <si>
    <t>仮屋薗　漣</t>
  </si>
  <si>
    <t>ｶﾘﾔｿﾞﾉ ﾚﾝ</t>
  </si>
  <si>
    <t>北村　淳之佑</t>
  </si>
  <si>
    <t>ｷﾀﾑﾗ ｼﾞｭﾝﾉｽｹ</t>
  </si>
  <si>
    <t>木下　凱斗</t>
  </si>
  <si>
    <t>ｷﾉｼﾀ ｶｲﾄ</t>
  </si>
  <si>
    <t>木下　泰成</t>
  </si>
  <si>
    <t>木村　和真</t>
  </si>
  <si>
    <t>ｷﾑﾗ ｶｽﾞﾏ</t>
  </si>
  <si>
    <t>田川　友介</t>
  </si>
  <si>
    <t>ﾀｶﾞﾜ ﾕｳｽｹ</t>
  </si>
  <si>
    <t>田嶋　隆親</t>
  </si>
  <si>
    <t>ﾀｼﾞﾏ ﾘｭｳｼﾝ</t>
  </si>
  <si>
    <t>田中　泰雅</t>
  </si>
  <si>
    <t>ﾀﾅｶ ﾀｲｶﾞ</t>
  </si>
  <si>
    <t>田中　遥翔</t>
  </si>
  <si>
    <t>ﾀﾅｶ ﾊﾙﾄ</t>
  </si>
  <si>
    <t>田中　大陸</t>
  </si>
  <si>
    <t>ﾀﾅｶ ﾘｸ</t>
  </si>
  <si>
    <t>土井　悠暉</t>
  </si>
  <si>
    <t>ﾄﾞｲ ﾕｳｷ</t>
  </si>
  <si>
    <t>ﾅｶﾞｴ ｲﾂｷ</t>
  </si>
  <si>
    <t>中崎　櫂斗</t>
  </si>
  <si>
    <t>ﾅｶｻﾞｷ ｶｲﾄ</t>
  </si>
  <si>
    <t>中村　玲皇</t>
  </si>
  <si>
    <t>ﾅｶﾑﾗ ﾚｵ</t>
  </si>
  <si>
    <t>西内　悠人</t>
  </si>
  <si>
    <t>ﾆｼｳﾁ ﾊﾙﾄ</t>
  </si>
  <si>
    <t>西川　成土</t>
  </si>
  <si>
    <t>ﾆｼｶﾜ ﾅﾙﾄ</t>
  </si>
  <si>
    <t>枦元　拓幹</t>
  </si>
  <si>
    <t>ﾊｾﾞﾓﾄ ﾀｸﾐ</t>
  </si>
  <si>
    <t>ﾊｯﾀ ﾕｳｷ</t>
  </si>
  <si>
    <t>樋口　宗嗣</t>
  </si>
  <si>
    <t>ﾋｸﾞﾁ ｿｳｼ</t>
  </si>
  <si>
    <t>堀　大夢</t>
  </si>
  <si>
    <t>ﾎﾘ ﾀｲﾑ</t>
  </si>
  <si>
    <t>前川　雄飛</t>
  </si>
  <si>
    <t>松村　央斗</t>
  </si>
  <si>
    <t>ﾏﾂﾑﾗ ﾋﾛﾄ</t>
  </si>
  <si>
    <t>松山　陸</t>
  </si>
  <si>
    <t>ﾏﾂﾔﾏ ﾘｸ</t>
  </si>
  <si>
    <t>丸山　空大</t>
  </si>
  <si>
    <t>ﾏﾙﾔﾏ ｿﾗ</t>
  </si>
  <si>
    <t>宮城　威明</t>
  </si>
  <si>
    <t>ﾐﾔｷﾞ ﾀｹｱｷ</t>
  </si>
  <si>
    <t>村田　周</t>
  </si>
  <si>
    <t>ﾑﾗﾀ ｼｭｳ</t>
  </si>
  <si>
    <t>柳　大翔</t>
  </si>
  <si>
    <t>ﾔﾅｷﾞ ﾊﾙﾄ</t>
  </si>
  <si>
    <t>柳田　晴哉</t>
  </si>
  <si>
    <t>ﾔﾅﾀﾞ ｾｲﾔ</t>
  </si>
  <si>
    <t>山本　渉琉</t>
  </si>
  <si>
    <t>ﾔﾏﾓﾄ ﾜﾀﾙ</t>
  </si>
  <si>
    <t>吉谷　悠輝</t>
  </si>
  <si>
    <t>ﾖｼﾀﾆ ﾕｳｷ</t>
  </si>
  <si>
    <t>和田　真明</t>
  </si>
  <si>
    <t>ﾜﾀﾞ ﾏｻｱｷ</t>
  </si>
  <si>
    <t>村上　翔太</t>
  </si>
  <si>
    <t>ﾑﾗｶﾐ ｼｮｳﾀ</t>
  </si>
  <si>
    <t>湯浅　可絃</t>
  </si>
  <si>
    <t>谷埜　太郎</t>
  </si>
  <si>
    <t>道野　尊琉</t>
  </si>
  <si>
    <t>ﾐﾁﾉ ﾀｹﾙ</t>
  </si>
  <si>
    <t>櫻井　俊輔</t>
  </si>
  <si>
    <t>ｻｸﾗｲ ｼｭﾝｽｹ</t>
  </si>
  <si>
    <t>山本　靖斗</t>
  </si>
  <si>
    <t>ﾔﾏﾓﾄ ﾔｽﾄ</t>
  </si>
  <si>
    <t>神崎　隼人</t>
  </si>
  <si>
    <t>ｶﾝｻﾞｷ ﾊﾔﾄ</t>
  </si>
  <si>
    <t>河上　侑聖</t>
  </si>
  <si>
    <t>ｶﾜｶﾐ ﾕｳｾｲ</t>
  </si>
  <si>
    <t>平井　遥陽</t>
  </si>
  <si>
    <t>ﾋﾗｲ ﾊﾙﾋ</t>
  </si>
  <si>
    <t>片川　寛翔</t>
  </si>
  <si>
    <t>ｶﾀｶﾜ ﾋﾛﾄ</t>
  </si>
  <si>
    <t>西村　圭柊</t>
  </si>
  <si>
    <t>ﾆｼﾑﾗ ｹｲｼｭｳ</t>
  </si>
  <si>
    <t>南　冠太</t>
  </si>
  <si>
    <t>ﾐﾅﾐ ｶﾝﾀ</t>
  </si>
  <si>
    <t>奥野　泰希</t>
  </si>
  <si>
    <t>ｵｸﾉ ﾀｲｷ</t>
  </si>
  <si>
    <t>西田　優座</t>
  </si>
  <si>
    <t>ﾆｼﾀﾞ ﾕｳｻﾞ</t>
  </si>
  <si>
    <t>髙橋　雄大</t>
  </si>
  <si>
    <t>ﾀｶﾊｼ ﾕｳﾀﾞｲ</t>
  </si>
  <si>
    <t>志手　奏太</t>
  </si>
  <si>
    <t>ｼﾃ ｿｳﾀ</t>
  </si>
  <si>
    <t>髙木　隆誠</t>
  </si>
  <si>
    <t>細見　昂輝</t>
  </si>
  <si>
    <t>ﾐﾔﾊﾗ ﾕｳﾀ</t>
  </si>
  <si>
    <t>長谷川　侑輝</t>
  </si>
  <si>
    <t>ﾊｾｶﾞﾜ ﾕｳｷ</t>
  </si>
  <si>
    <t>筑紫　公秀</t>
  </si>
  <si>
    <t>ﾂｸｼ ｷﾐﾋﾃﾞ</t>
  </si>
  <si>
    <t>文珠　榮太</t>
  </si>
  <si>
    <t>ﾓﾝｼﾞｭ ｴｲﾀ</t>
  </si>
  <si>
    <t>重村　波也斗</t>
  </si>
  <si>
    <t>ｼｹﾞﾑﾗ ﾊﾔﾄ</t>
  </si>
  <si>
    <t>中村　昊羽</t>
  </si>
  <si>
    <t>ﾅｶﾑﾗ ｺｳ</t>
  </si>
  <si>
    <t>三浦　慈音</t>
  </si>
  <si>
    <t>ﾐｳﾗ ｼﾞｵﾝ</t>
  </si>
  <si>
    <t>溝渕　遼太</t>
  </si>
  <si>
    <t>ﾐｿﾞﾌﾞﾁ ﾘｮｳﾀ</t>
  </si>
  <si>
    <t>政平　渉太</t>
  </si>
  <si>
    <t>ﾏｻﾋﾗ ｼｮｳﾀ</t>
  </si>
  <si>
    <t>山田　那月</t>
  </si>
  <si>
    <t>ﾔﾏﾀﾞ ﾅﾂｷ</t>
  </si>
  <si>
    <t>末武　勇樹</t>
  </si>
  <si>
    <t>ｽｴﾀｹ ﾕｳｷ</t>
  </si>
  <si>
    <t>藪西　隼人</t>
  </si>
  <si>
    <t>ﾔﾌﾞﾆｼ ﾊﾔﾄ</t>
  </si>
  <si>
    <t>池上　孟志</t>
  </si>
  <si>
    <t>浦田　峻太朗</t>
  </si>
  <si>
    <t>第7回関西学生ハーフマラソン選手権大会</t>
    <rPh sb="0" eb="1">
      <t>ダイ</t>
    </rPh>
    <rPh sb="2" eb="3">
      <t>カイ</t>
    </rPh>
    <rPh sb="3" eb="7">
      <t>カンサイガクセイ</t>
    </rPh>
    <rPh sb="14" eb="19">
      <t>センシュケンタイカイ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</si>
</sst>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 &quot;¥&quot;* #,##0_ ;_ &quot;¥&quot;* \-#,##0_ ;_ &quot;¥&quot;* &quot;-&quot;_ ;_ @_ "/>
    <numFmt numFmtId="176" formatCode="[&lt;=999]000;[&lt;=9999]000\-00;000\-0000"/>
    <numFmt numFmtId="177" formatCode="&quot;¥&quot;#,##0_);[Red]\(&quot;¥&quot;#,##0\)"/>
    <numFmt numFmtId="178" formatCode="00"/>
  </numFmts>
  <fonts count="37"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sz val="11"/>
      <color rgb="FF9C570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sz val="14"/>
      <color theme="1"/>
      <name val="游ゴシック"/>
      <family val="3"/>
      <charset val="128"/>
      <scheme val="minor"/>
    </font>
    <font>
      <sz val="14"/>
      <color theme="1"/>
      <name val="游ゴシック"/>
      <family val="2"/>
      <charset val="128"/>
      <scheme val="minor"/>
    </font>
    <font>
      <sz val="10"/>
      <name val="Arial"/>
      <family val="2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0" tint="-0.499984740745262"/>
      <name val="游ゴシック"/>
      <family val="3"/>
      <charset val="128"/>
      <scheme val="minor"/>
    </font>
    <font>
      <sz val="10"/>
      <name val="游ゴシック"/>
      <family val="3"/>
      <charset val="128"/>
      <scheme val="minor"/>
    </font>
    <font>
      <sz val="6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0"/>
      <color theme="0" tint="-0.499984740745262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11"/>
      <name val="游ゴシック"/>
      <family val="2"/>
      <charset val="128"/>
      <scheme val="minor"/>
    </font>
    <font>
      <sz val="11"/>
      <color rgb="FF000000"/>
      <name val="游ゴシック"/>
      <family val="3"/>
      <charset val="128"/>
      <scheme val="minor"/>
    </font>
    <font>
      <sz val="12"/>
      <color rgb="FF222222"/>
      <name val="游ゴシック"/>
      <family val="2"/>
      <charset val="128"/>
    </font>
    <font>
      <sz val="11"/>
      <color rgb="FF222222"/>
      <name val="游ゴシック"/>
      <family val="3"/>
      <charset val="128"/>
    </font>
  </fonts>
  <fills count="39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7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>
      <alignment vertical="center"/>
    </xf>
    <xf numFmtId="0" fontId="7" fillId="0" borderId="0"/>
    <xf numFmtId="0" fontId="1" fillId="0" borderId="0" applyNumberFormat="0" applyFill="0" applyBorder="0" applyAlignment="0" applyProtection="0">
      <alignment vertical="center"/>
    </xf>
    <xf numFmtId="0" fontId="19" fillId="0" borderId="68" applyNumberFormat="0" applyFill="0" applyAlignment="0" applyProtection="0">
      <alignment vertical="center"/>
    </xf>
    <xf numFmtId="0" fontId="20" fillId="0" borderId="69" applyNumberFormat="0" applyFill="0" applyAlignment="0" applyProtection="0">
      <alignment vertical="center"/>
    </xf>
    <xf numFmtId="0" fontId="21" fillId="0" borderId="70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4" fillId="10" borderId="71" applyNumberFormat="0" applyAlignment="0" applyProtection="0">
      <alignment vertical="center"/>
    </xf>
    <xf numFmtId="0" fontId="25" fillId="11" borderId="72" applyNumberFormat="0" applyAlignment="0" applyProtection="0">
      <alignment vertical="center"/>
    </xf>
    <xf numFmtId="0" fontId="26" fillId="11" borderId="71" applyNumberFormat="0" applyAlignment="0" applyProtection="0">
      <alignment vertical="center"/>
    </xf>
    <xf numFmtId="0" fontId="27" fillId="0" borderId="73" applyNumberFormat="0" applyFill="0" applyAlignment="0" applyProtection="0">
      <alignment vertical="center"/>
    </xf>
    <xf numFmtId="0" fontId="28" fillId="12" borderId="74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8" fillId="13" borderId="75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76" applyNumberFormat="0" applyFill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</cellStyleXfs>
  <cellXfs count="14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4" fillId="0" borderId="6" xfId="0" applyFont="1" applyBorder="1" applyAlignment="1" applyProtection="1">
      <alignment horizontal="center" vertical="center" shrinkToFit="1"/>
      <protection locked="0"/>
    </xf>
    <xf numFmtId="49" fontId="6" fillId="0" borderId="16" xfId="0" applyNumberFormat="1" applyFont="1" applyBorder="1" applyAlignment="1" applyProtection="1">
      <alignment horizontal="center" vertical="center" shrinkToFit="1"/>
      <protection locked="0"/>
    </xf>
    <xf numFmtId="0" fontId="4" fillId="0" borderId="3" xfId="0" applyFont="1" applyBorder="1" applyAlignment="1">
      <alignment horizontal="center" vertical="center" shrinkToFit="1"/>
    </xf>
    <xf numFmtId="0" fontId="0" fillId="0" borderId="0" xfId="0" applyProtection="1">
      <alignment vertical="center"/>
      <protection locked="0"/>
    </xf>
    <xf numFmtId="0" fontId="4" fillId="0" borderId="0" xfId="0" applyFont="1">
      <alignment vertical="center"/>
    </xf>
    <xf numFmtId="0" fontId="12" fillId="0" borderId="44" xfId="0" applyFont="1" applyBorder="1" applyAlignment="1">
      <alignment horizontal="center" vertical="center" shrinkToFit="1"/>
    </xf>
    <xf numFmtId="49" fontId="12" fillId="0" borderId="44" xfId="0" applyNumberFormat="1" applyFont="1" applyBorder="1" applyAlignment="1">
      <alignment horizontal="center" vertical="center" shrinkToFit="1"/>
    </xf>
    <xf numFmtId="0" fontId="12" fillId="0" borderId="56" xfId="0" applyFont="1" applyBorder="1" applyAlignment="1">
      <alignment horizontal="center" vertical="center" shrinkToFit="1"/>
    </xf>
    <xf numFmtId="0" fontId="12" fillId="0" borderId="50" xfId="0" applyFont="1" applyBorder="1" applyAlignment="1">
      <alignment horizontal="center" vertical="center" shrinkToFit="1"/>
    </xf>
    <xf numFmtId="0" fontId="13" fillId="6" borderId="0" xfId="1" applyFont="1" applyFill="1" applyAlignment="1">
      <alignment vertical="center"/>
    </xf>
    <xf numFmtId="0" fontId="14" fillId="6" borderId="0" xfId="1" applyFont="1" applyFill="1" applyAlignment="1">
      <alignment vertical="center" wrapText="1"/>
    </xf>
    <xf numFmtId="0" fontId="13" fillId="0" borderId="0" xfId="1" applyFont="1"/>
    <xf numFmtId="0" fontId="15" fillId="0" borderId="0" xfId="0" applyFont="1">
      <alignment vertical="center"/>
    </xf>
    <xf numFmtId="0" fontId="15" fillId="0" borderId="0" xfId="0" applyFont="1" applyAlignment="1"/>
    <xf numFmtId="0" fontId="13" fillId="4" borderId="0" xfId="1" applyFont="1" applyFill="1" applyAlignment="1">
      <alignment vertical="center"/>
    </xf>
    <xf numFmtId="0" fontId="14" fillId="4" borderId="0" xfId="1" applyFont="1" applyFill="1" applyAlignment="1">
      <alignment vertical="center" wrapText="1"/>
    </xf>
    <xf numFmtId="176" fontId="12" fillId="0" borderId="44" xfId="0" applyNumberFormat="1" applyFont="1" applyBorder="1" applyAlignment="1">
      <alignment horizontal="center" vertical="center" shrinkToFit="1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shrinkToFit="1"/>
    </xf>
    <xf numFmtId="0" fontId="15" fillId="0" borderId="12" xfId="0" applyFont="1" applyBorder="1" applyAlignment="1">
      <alignment horizontal="center" vertical="center" shrinkToFit="1"/>
    </xf>
    <xf numFmtId="0" fontId="15" fillId="0" borderId="43" xfId="0" applyFont="1" applyBorder="1" applyAlignment="1">
      <alignment horizontal="center" vertical="center" shrinkToFit="1"/>
    </xf>
    <xf numFmtId="0" fontId="16" fillId="0" borderId="44" xfId="0" applyFont="1" applyBorder="1" applyAlignment="1">
      <alignment horizontal="center" vertical="center" shrinkToFit="1"/>
    </xf>
    <xf numFmtId="0" fontId="15" fillId="0" borderId="27" xfId="0" applyFont="1" applyBorder="1" applyAlignment="1">
      <alignment horizontal="center" vertical="center" shrinkToFit="1"/>
    </xf>
    <xf numFmtId="0" fontId="15" fillId="5" borderId="23" xfId="0" applyFont="1" applyFill="1" applyBorder="1" applyAlignment="1" applyProtection="1">
      <alignment horizontal="center" vertical="center" shrinkToFit="1"/>
      <protection locked="0"/>
    </xf>
    <xf numFmtId="0" fontId="15" fillId="0" borderId="23" xfId="0" applyFont="1" applyBorder="1" applyAlignment="1">
      <alignment horizontal="center" vertical="center" shrinkToFit="1"/>
    </xf>
    <xf numFmtId="0" fontId="15" fillId="0" borderId="23" xfId="0" applyFont="1" applyBorder="1" applyAlignment="1" applyProtection="1">
      <alignment horizontal="center" vertical="center" shrinkToFit="1"/>
      <protection locked="0"/>
    </xf>
    <xf numFmtId="49" fontId="15" fillId="0" borderId="23" xfId="0" applyNumberFormat="1" applyFont="1" applyBorder="1" applyAlignment="1" applyProtection="1">
      <alignment horizontal="center" vertical="center" shrinkToFit="1"/>
      <protection locked="0"/>
    </xf>
    <xf numFmtId="176" fontId="15" fillId="0" borderId="23" xfId="0" applyNumberFormat="1" applyFont="1" applyBorder="1" applyAlignment="1" applyProtection="1">
      <alignment horizontal="center" vertical="center" shrinkToFit="1"/>
      <protection locked="0"/>
    </xf>
    <xf numFmtId="0" fontId="15" fillId="0" borderId="28" xfId="0" applyFont="1" applyBorder="1" applyAlignment="1" applyProtection="1">
      <alignment horizontal="center" vertical="center" shrinkToFit="1"/>
      <protection locked="0"/>
    </xf>
    <xf numFmtId="0" fontId="15" fillId="0" borderId="41" xfId="0" applyFont="1" applyBorder="1" applyAlignment="1">
      <alignment horizontal="center" vertical="center" shrinkToFit="1"/>
    </xf>
    <xf numFmtId="0" fontId="15" fillId="0" borderId="42" xfId="0" applyFont="1" applyBorder="1" applyAlignment="1" applyProtection="1">
      <alignment horizontal="center" vertical="center" shrinkToFit="1"/>
      <protection locked="0"/>
    </xf>
    <xf numFmtId="0" fontId="15" fillId="0" borderId="42" xfId="0" applyFont="1" applyBorder="1" applyAlignment="1">
      <alignment horizontal="center" vertical="center" shrinkToFit="1"/>
    </xf>
    <xf numFmtId="49" fontId="15" fillId="0" borderId="42" xfId="0" applyNumberFormat="1" applyFont="1" applyBorder="1" applyAlignment="1" applyProtection="1">
      <alignment horizontal="center" vertical="center" shrinkToFit="1"/>
      <protection locked="0"/>
    </xf>
    <xf numFmtId="176" fontId="15" fillId="0" borderId="42" xfId="0" applyNumberFormat="1" applyFont="1" applyBorder="1" applyAlignment="1" applyProtection="1">
      <alignment horizontal="center" vertical="center" shrinkToFit="1"/>
      <protection locked="0"/>
    </xf>
    <xf numFmtId="0" fontId="15" fillId="0" borderId="49" xfId="0" applyFont="1" applyBorder="1" applyAlignment="1" applyProtection="1">
      <alignment horizontal="center" vertical="center" shrinkToFit="1"/>
      <protection locked="0"/>
    </xf>
    <xf numFmtId="0" fontId="12" fillId="0" borderId="55" xfId="0" applyFont="1" applyBorder="1" applyAlignment="1">
      <alignment horizontal="center" vertical="center" shrinkToFit="1"/>
    </xf>
    <xf numFmtId="178" fontId="12" fillId="0" borderId="56" xfId="0" applyNumberFormat="1" applyFont="1" applyBorder="1" applyAlignment="1">
      <alignment horizontal="center" vertical="center" shrinkToFit="1"/>
    </xf>
    <xf numFmtId="178" fontId="12" fillId="0" borderId="57" xfId="0" applyNumberFormat="1" applyFont="1" applyBorder="1" applyAlignment="1">
      <alignment horizontal="center" vertical="center" shrinkToFit="1"/>
    </xf>
    <xf numFmtId="0" fontId="12" fillId="0" borderId="57" xfId="0" applyFont="1" applyBorder="1" applyAlignment="1">
      <alignment horizontal="center" vertical="center" shrinkToFit="1"/>
    </xf>
    <xf numFmtId="0" fontId="15" fillId="0" borderId="45" xfId="0" applyFont="1" applyBorder="1" applyAlignment="1" applyProtection="1">
      <alignment horizontal="center" vertical="center" shrinkToFit="1"/>
      <protection locked="0"/>
    </xf>
    <xf numFmtId="0" fontId="15" fillId="0" borderId="34" xfId="0" applyFont="1" applyBorder="1" applyAlignment="1">
      <alignment horizontal="center" vertical="center" shrinkToFit="1"/>
    </xf>
    <xf numFmtId="178" fontId="15" fillId="0" borderId="34" xfId="0" applyNumberFormat="1" applyFont="1" applyBorder="1" applyAlignment="1" applyProtection="1">
      <alignment horizontal="center" vertical="center" shrinkToFit="1"/>
      <protection locked="0"/>
    </xf>
    <xf numFmtId="178" fontId="15" fillId="0" borderId="29" xfId="0" applyNumberFormat="1" applyFont="1" applyBorder="1" applyAlignment="1" applyProtection="1">
      <alignment horizontal="center" vertical="center" shrinkToFit="1"/>
      <protection locked="0"/>
    </xf>
    <xf numFmtId="0" fontId="15" fillId="0" borderId="29" xfId="0" applyFont="1" applyBorder="1" applyAlignment="1">
      <alignment horizontal="center" vertical="center" shrinkToFit="1"/>
    </xf>
    <xf numFmtId="0" fontId="15" fillId="0" borderId="46" xfId="0" applyFont="1" applyBorder="1" applyAlignment="1" applyProtection="1">
      <alignment horizontal="center" vertical="center" shrinkToFit="1"/>
      <protection locked="0"/>
    </xf>
    <xf numFmtId="0" fontId="15" fillId="0" borderId="58" xfId="0" applyFont="1" applyBorder="1" applyAlignment="1">
      <alignment horizontal="center" vertical="center" shrinkToFit="1"/>
    </xf>
    <xf numFmtId="178" fontId="15" fillId="0" borderId="58" xfId="0" applyNumberFormat="1" applyFont="1" applyBorder="1" applyAlignment="1" applyProtection="1">
      <alignment horizontal="center" vertical="center" shrinkToFit="1"/>
      <protection locked="0"/>
    </xf>
    <xf numFmtId="178" fontId="15" fillId="0" borderId="48" xfId="0" applyNumberFormat="1" applyFont="1" applyBorder="1" applyAlignment="1" applyProtection="1">
      <alignment horizontal="center" vertical="center" shrinkToFit="1"/>
      <protection locked="0"/>
    </xf>
    <xf numFmtId="0" fontId="15" fillId="0" borderId="48" xfId="0" applyFont="1" applyBorder="1" applyAlignment="1">
      <alignment horizontal="center" vertical="center" shrinkToFit="1"/>
    </xf>
    <xf numFmtId="14" fontId="0" fillId="0" borderId="0" xfId="0" applyNumberFormat="1">
      <alignment vertical="center"/>
    </xf>
    <xf numFmtId="56" fontId="17" fillId="0" borderId="10" xfId="0" applyNumberFormat="1" applyFont="1" applyBorder="1" applyAlignment="1">
      <alignment horizontal="center" vertical="center" shrinkToFit="1"/>
    </xf>
    <xf numFmtId="0" fontId="0" fillId="0" borderId="66" xfId="0" applyBorder="1" applyAlignment="1">
      <alignment horizontal="center" vertical="center"/>
    </xf>
    <xf numFmtId="0" fontId="5" fillId="0" borderId="22" xfId="0" applyFont="1" applyBorder="1" applyAlignment="1" applyProtection="1">
      <alignment horizontal="center" vertical="center" shrinkToFit="1"/>
      <protection locked="0"/>
    </xf>
    <xf numFmtId="0" fontId="15" fillId="0" borderId="22" xfId="0" applyFont="1" applyBorder="1" applyAlignment="1" applyProtection="1">
      <alignment horizontal="center" vertical="center" shrinkToFit="1"/>
      <protection locked="0"/>
    </xf>
    <xf numFmtId="0" fontId="0" fillId="38" borderId="0" xfId="0" applyFill="1">
      <alignment vertical="center"/>
    </xf>
    <xf numFmtId="0" fontId="33" fillId="0" borderId="0" xfId="0" applyFont="1">
      <alignment vertical="center"/>
    </xf>
    <xf numFmtId="0" fontId="34" fillId="0" borderId="0" xfId="0" applyFont="1">
      <alignment vertical="center"/>
    </xf>
    <xf numFmtId="0" fontId="35" fillId="0" borderId="0" xfId="0" applyFont="1">
      <alignment vertical="center"/>
    </xf>
    <xf numFmtId="0" fontId="36" fillId="0" borderId="0" xfId="0" applyFont="1">
      <alignment vertical="center"/>
    </xf>
    <xf numFmtId="0" fontId="29" fillId="0" borderId="0" xfId="0" applyFont="1">
      <alignment vertical="center"/>
    </xf>
    <xf numFmtId="0" fontId="29" fillId="38" borderId="0" xfId="0" applyFont="1" applyFill="1">
      <alignment vertical="center"/>
    </xf>
    <xf numFmtId="0" fontId="0" fillId="2" borderId="62" xfId="0" applyFill="1" applyBorder="1" applyAlignment="1" applyProtection="1">
      <alignment horizontal="center" vertical="center"/>
      <protection hidden="1"/>
    </xf>
    <xf numFmtId="0" fontId="0" fillId="3" borderId="23" xfId="0" applyFill="1" applyBorder="1" applyAlignment="1" applyProtection="1">
      <alignment horizontal="center" vertical="center"/>
      <protection hidden="1"/>
    </xf>
    <xf numFmtId="0" fontId="0" fillId="0" borderId="28" xfId="0" applyBorder="1" applyAlignment="1" applyProtection="1">
      <alignment horizontal="center" vertical="center"/>
      <protection hidden="1"/>
    </xf>
    <xf numFmtId="0" fontId="0" fillId="2" borderId="29" xfId="0" applyFill="1" applyBorder="1" applyAlignment="1" applyProtection="1">
      <alignment horizontal="center" vertical="center"/>
      <protection hidden="1"/>
    </xf>
    <xf numFmtId="177" fontId="0" fillId="0" borderId="35" xfId="0" applyNumberFormat="1" applyBorder="1" applyAlignment="1" applyProtection="1">
      <alignment horizontal="center" vertical="center"/>
      <protection hidden="1"/>
    </xf>
    <xf numFmtId="0" fontId="0" fillId="0" borderId="21" xfId="0" applyBorder="1" applyAlignment="1" applyProtection="1">
      <alignment horizontal="center" vertical="center"/>
      <protection hidden="1"/>
    </xf>
    <xf numFmtId="0" fontId="0" fillId="0" borderId="36" xfId="0" applyBorder="1" applyAlignment="1" applyProtection="1">
      <alignment horizontal="center" vertical="center"/>
      <protection hidden="1"/>
    </xf>
    <xf numFmtId="0" fontId="0" fillId="0" borderId="37" xfId="0" applyBorder="1" applyAlignment="1" applyProtection="1">
      <alignment horizontal="center" vertical="center"/>
      <protection hidden="1"/>
    </xf>
    <xf numFmtId="0" fontId="0" fillId="0" borderId="38" xfId="0" applyBorder="1" applyAlignment="1" applyProtection="1">
      <alignment horizontal="center" vertical="center"/>
      <protection hidden="1"/>
    </xf>
    <xf numFmtId="42" fontId="0" fillId="0" borderId="39" xfId="0" applyNumberFormat="1" applyBorder="1" applyAlignment="1" applyProtection="1">
      <alignment horizontal="center" vertical="center"/>
      <protection hidden="1"/>
    </xf>
    <xf numFmtId="42" fontId="0" fillId="0" borderId="37" xfId="0" applyNumberFormat="1" applyBorder="1" applyAlignment="1" applyProtection="1">
      <alignment horizontal="center" vertical="center"/>
      <protection hidden="1"/>
    </xf>
    <xf numFmtId="42" fontId="0" fillId="0" borderId="38" xfId="0" applyNumberFormat="1" applyBorder="1" applyAlignment="1" applyProtection="1">
      <alignment horizontal="center" vertical="center"/>
      <protection hidden="1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49" fontId="5" fillId="0" borderId="20" xfId="0" applyNumberFormat="1" applyFont="1" applyBorder="1" applyAlignment="1" applyProtection="1">
      <alignment horizontal="center" vertical="center" shrinkToFit="1"/>
      <protection locked="0"/>
    </xf>
    <xf numFmtId="49" fontId="5" fillId="0" borderId="21" xfId="0" applyNumberFormat="1" applyFont="1" applyBorder="1" applyAlignment="1" applyProtection="1">
      <alignment horizontal="center" vertical="center" shrinkToFit="1"/>
      <protection locked="0"/>
    </xf>
    <xf numFmtId="49" fontId="5" fillId="0" borderId="22" xfId="0" applyNumberFormat="1" applyFont="1" applyBorder="1" applyAlignment="1" applyProtection="1">
      <alignment horizontal="center" vertical="center" shrinkToFit="1"/>
      <protection locked="0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176" fontId="6" fillId="0" borderId="14" xfId="0" applyNumberFormat="1" applyFont="1" applyBorder="1" applyAlignment="1" applyProtection="1">
      <alignment horizontal="center" vertical="center" shrinkToFit="1"/>
      <protection locked="0"/>
    </xf>
    <xf numFmtId="176" fontId="6" fillId="0" borderId="15" xfId="0" applyNumberFormat="1" applyFont="1" applyBorder="1" applyAlignment="1" applyProtection="1">
      <alignment horizontal="center" vertical="center" shrinkToFit="1"/>
      <protection locked="0"/>
    </xf>
    <xf numFmtId="0" fontId="17" fillId="0" borderId="62" xfId="0" applyFont="1" applyBorder="1" applyAlignment="1">
      <alignment horizontal="center" vertical="center"/>
    </xf>
    <xf numFmtId="0" fontId="17" fillId="0" borderId="63" xfId="0" applyFont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15" fillId="0" borderId="24" xfId="0" applyFont="1" applyBorder="1" applyAlignment="1">
      <alignment horizontal="center" vertical="center" shrinkToFit="1"/>
    </xf>
    <xf numFmtId="0" fontId="15" fillId="0" borderId="11" xfId="0" applyFont="1" applyBorder="1" applyAlignment="1">
      <alignment horizontal="center" vertical="center" shrinkToFit="1"/>
    </xf>
    <xf numFmtId="0" fontId="15" fillId="0" borderId="12" xfId="0" applyFont="1" applyBorder="1" applyAlignment="1">
      <alignment horizontal="center" vertical="center"/>
    </xf>
    <xf numFmtId="0" fontId="15" fillId="0" borderId="25" xfId="0" applyFont="1" applyBorder="1" applyAlignment="1">
      <alignment horizontal="center" vertical="center"/>
    </xf>
    <xf numFmtId="0" fontId="15" fillId="0" borderId="25" xfId="0" applyFont="1" applyBorder="1" applyAlignment="1">
      <alignment horizontal="center" vertical="center" shrinkToFit="1"/>
    </xf>
    <xf numFmtId="0" fontId="15" fillId="0" borderId="26" xfId="0" applyFont="1" applyBorder="1" applyAlignment="1">
      <alignment horizontal="center" vertical="center" shrinkToFit="1"/>
    </xf>
    <xf numFmtId="0" fontId="15" fillId="0" borderId="13" xfId="0" applyFont="1" applyBorder="1" applyAlignment="1">
      <alignment horizontal="center" vertical="center" shrinkToFit="1"/>
    </xf>
    <xf numFmtId="0" fontId="15" fillId="0" borderId="25" xfId="0" applyFont="1" applyBorder="1" applyAlignment="1">
      <alignment horizontal="center" vertical="center" wrapText="1" shrinkToFit="1"/>
    </xf>
    <xf numFmtId="0" fontId="15" fillId="0" borderId="12" xfId="0" applyFont="1" applyBorder="1" applyAlignment="1">
      <alignment horizontal="center" vertical="center" wrapText="1" shrinkToFit="1"/>
    </xf>
    <xf numFmtId="0" fontId="10" fillId="0" borderId="25" xfId="0" applyFont="1" applyBorder="1" applyAlignment="1">
      <alignment horizontal="center" vertical="center" wrapText="1" shrinkToFit="1"/>
    </xf>
    <xf numFmtId="0" fontId="10" fillId="0" borderId="12" xfId="0" applyFont="1" applyBorder="1" applyAlignment="1">
      <alignment horizontal="center" vertical="center" wrapText="1" shrinkToFit="1"/>
    </xf>
    <xf numFmtId="0" fontId="13" fillId="0" borderId="25" xfId="0" applyFont="1" applyBorder="1" applyAlignment="1">
      <alignment horizontal="center" vertical="center" shrinkToFit="1"/>
    </xf>
    <xf numFmtId="0" fontId="13" fillId="0" borderId="12" xfId="0" applyFont="1" applyBorder="1" applyAlignment="1">
      <alignment horizontal="center" vertical="center" shrinkToFit="1"/>
    </xf>
    <xf numFmtId="0" fontId="15" fillId="0" borderId="12" xfId="0" applyFont="1" applyBorder="1" applyAlignment="1">
      <alignment horizontal="center" vertical="center" shrinkToFit="1"/>
    </xf>
    <xf numFmtId="0" fontId="15" fillId="0" borderId="60" xfId="0" applyFont="1" applyBorder="1" applyAlignment="1">
      <alignment horizontal="center" vertical="center" shrinkToFit="1"/>
    </xf>
    <xf numFmtId="0" fontId="15" fillId="0" borderId="61" xfId="0" applyFont="1" applyBorder="1" applyAlignment="1">
      <alignment horizontal="center" vertical="center" shrinkToFit="1"/>
    </xf>
    <xf numFmtId="0" fontId="15" fillId="0" borderId="54" xfId="0" applyFont="1" applyBorder="1" applyAlignment="1">
      <alignment horizontal="center" vertical="center" shrinkToFit="1"/>
    </xf>
    <xf numFmtId="0" fontId="4" fillId="2" borderId="0" xfId="0" applyFont="1" applyFill="1" applyAlignment="1">
      <alignment horizontal="center" vertical="center" shrinkToFit="1"/>
    </xf>
    <xf numFmtId="0" fontId="11" fillId="0" borderId="43" xfId="0" applyFont="1" applyBorder="1" applyAlignment="1">
      <alignment horizontal="center" vertical="center" shrinkToFit="1"/>
    </xf>
    <xf numFmtId="0" fontId="11" fillId="0" borderId="44" xfId="0" applyFont="1" applyBorder="1" applyAlignment="1">
      <alignment horizontal="center" vertical="center" shrinkToFit="1"/>
    </xf>
    <xf numFmtId="0" fontId="15" fillId="0" borderId="51" xfId="0" applyFont="1" applyBorder="1" applyAlignment="1">
      <alignment horizontal="center" vertical="center" shrinkToFit="1"/>
    </xf>
    <xf numFmtId="0" fontId="15" fillId="0" borderId="52" xfId="0" applyFont="1" applyBorder="1" applyAlignment="1">
      <alignment horizontal="center" vertical="center" shrinkToFit="1"/>
    </xf>
    <xf numFmtId="0" fontId="15" fillId="0" borderId="53" xfId="0" applyFont="1" applyBorder="1" applyAlignment="1">
      <alignment horizontal="center" vertical="center" shrinkToFit="1"/>
    </xf>
    <xf numFmtId="0" fontId="15" fillId="0" borderId="44" xfId="0" applyFont="1" applyBorder="1" applyAlignment="1">
      <alignment horizontal="center" vertical="center" shrinkToFit="1"/>
    </xf>
    <xf numFmtId="0" fontId="15" fillId="0" borderId="50" xfId="0" applyFont="1" applyBorder="1" applyAlignment="1">
      <alignment horizontal="center" vertical="center" shrinkToFit="1"/>
    </xf>
    <xf numFmtId="0" fontId="15" fillId="0" borderId="37" xfId="0" applyFont="1" applyBorder="1" applyAlignment="1">
      <alignment horizontal="center" vertical="center" shrinkToFit="1"/>
    </xf>
    <xf numFmtId="0" fontId="15" fillId="0" borderId="38" xfId="0" applyFont="1" applyBorder="1" applyAlignment="1">
      <alignment horizontal="center" vertical="center" shrinkToFit="1"/>
    </xf>
    <xf numFmtId="176" fontId="15" fillId="0" borderId="39" xfId="0" applyNumberFormat="1" applyFont="1" applyBorder="1" applyAlignment="1">
      <alignment horizontal="center" vertical="center" shrinkToFit="1"/>
    </xf>
    <xf numFmtId="176" fontId="15" fillId="0" borderId="37" xfId="0" applyNumberFormat="1" applyFont="1" applyBorder="1" applyAlignment="1">
      <alignment horizontal="center" vertical="center" shrinkToFit="1"/>
    </xf>
    <xf numFmtId="0" fontId="15" fillId="0" borderId="47" xfId="0" applyFont="1" applyBorder="1" applyAlignment="1">
      <alignment horizontal="center" vertical="center" shrinkToFit="1"/>
    </xf>
    <xf numFmtId="0" fontId="15" fillId="0" borderId="59" xfId="0" applyFont="1" applyBorder="1" applyAlignment="1">
      <alignment horizontal="center" vertical="center" shrinkToFit="1"/>
    </xf>
    <xf numFmtId="0" fontId="15" fillId="0" borderId="40" xfId="0" applyFont="1" applyBorder="1" applyAlignment="1">
      <alignment horizontal="center" vertical="center" shrinkToFit="1"/>
    </xf>
    <xf numFmtId="0" fontId="4" fillId="3" borderId="0" xfId="0" applyFont="1" applyFill="1" applyAlignment="1">
      <alignment horizontal="center" vertical="center" shrinkToFit="1"/>
    </xf>
    <xf numFmtId="0" fontId="0" fillId="0" borderId="33" xfId="0" applyBorder="1" applyAlignment="1" applyProtection="1">
      <alignment horizontal="center" vertical="center"/>
      <protection hidden="1"/>
    </xf>
    <xf numFmtId="0" fontId="0" fillId="0" borderId="34" xfId="0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horizontal="center" vertical="center"/>
      <protection hidden="1"/>
    </xf>
    <xf numFmtId="0" fontId="0" fillId="0" borderId="32" xfId="0" applyBorder="1" applyAlignment="1" applyProtection="1">
      <alignment horizontal="center" vertical="center"/>
      <protection hidden="1"/>
    </xf>
    <xf numFmtId="0" fontId="0" fillId="0" borderId="24" xfId="0" applyBorder="1" applyAlignment="1" applyProtection="1">
      <alignment horizontal="center" vertical="center"/>
      <protection hidden="1"/>
    </xf>
    <xf numFmtId="0" fontId="0" fillId="0" borderId="25" xfId="0" applyBorder="1" applyAlignment="1" applyProtection="1">
      <alignment horizontal="center" vertical="center"/>
      <protection hidden="1"/>
    </xf>
    <xf numFmtId="0" fontId="0" fillId="0" borderId="26" xfId="0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0" fontId="4" fillId="0" borderId="7" xfId="0" applyFont="1" applyBorder="1" applyAlignment="1" applyProtection="1">
      <alignment horizontal="center" vertical="center"/>
      <protection hidden="1"/>
    </xf>
    <xf numFmtId="0" fontId="4" fillId="0" borderId="8" xfId="0" applyFont="1" applyBorder="1" applyAlignment="1" applyProtection="1">
      <alignment horizontal="center" vertical="center"/>
      <protection hidden="1"/>
    </xf>
    <xf numFmtId="0" fontId="4" fillId="0" borderId="9" xfId="0" applyFont="1" applyBorder="1" applyAlignment="1" applyProtection="1">
      <alignment horizontal="center" vertical="center"/>
      <protection hidden="1"/>
    </xf>
  </cellXfs>
  <cellStyles count="43">
    <cellStyle name="20% - アクセント 1" xfId="20" builtinId="30" customBuiltin="1"/>
    <cellStyle name="20% - アクセント 2" xfId="24" builtinId="34" customBuiltin="1"/>
    <cellStyle name="20% - アクセント 3" xfId="28" builtinId="38" customBuiltin="1"/>
    <cellStyle name="20% - アクセント 4" xfId="32" builtinId="42" customBuiltin="1"/>
    <cellStyle name="20% - アクセント 5" xfId="36" builtinId="46" customBuiltin="1"/>
    <cellStyle name="20% - アクセント 6" xfId="40" builtinId="50" customBuiltin="1"/>
    <cellStyle name="40% - アクセント 1" xfId="21" builtinId="31" customBuiltin="1"/>
    <cellStyle name="40% - アクセント 2" xfId="25" builtinId="35" customBuiltin="1"/>
    <cellStyle name="40% - アクセント 3" xfId="29" builtinId="39" customBuiltin="1"/>
    <cellStyle name="40% - アクセント 4" xfId="33" builtinId="43" customBuiltin="1"/>
    <cellStyle name="40% - アクセント 5" xfId="37" builtinId="47" customBuiltin="1"/>
    <cellStyle name="40% - アクセント 6" xfId="41" builtinId="51" customBuiltin="1"/>
    <cellStyle name="60% - アクセント 1" xfId="22" builtinId="32" customBuiltin="1"/>
    <cellStyle name="60% - アクセント 2" xfId="26" builtinId="36" customBuiltin="1"/>
    <cellStyle name="60% - アクセント 3" xfId="30" builtinId="40" customBuiltin="1"/>
    <cellStyle name="60% - アクセント 4" xfId="34" builtinId="44" customBuiltin="1"/>
    <cellStyle name="60% - アクセント 5" xfId="38" builtinId="48" customBuiltin="1"/>
    <cellStyle name="60% - アクセント 6" xfId="42" builtinId="52" customBuiltin="1"/>
    <cellStyle name="アクセント 1" xfId="19" builtinId="29" customBuiltin="1"/>
    <cellStyle name="アクセント 2" xfId="23" builtinId="33" customBuiltin="1"/>
    <cellStyle name="アクセント 3" xfId="27" builtinId="37" customBuiltin="1"/>
    <cellStyle name="アクセント 4" xfId="31" builtinId="41" customBuiltin="1"/>
    <cellStyle name="アクセント 5" xfId="35" builtinId="45" customBuiltin="1"/>
    <cellStyle name="アクセント 6" xfId="39" builtinId="49" customBuiltin="1"/>
    <cellStyle name="タイトル" xfId="2" builtinId="15" customBuiltin="1"/>
    <cellStyle name="チェック セル" xfId="14" builtinId="23" customBuiltin="1"/>
    <cellStyle name="どちらでもない" xfId="9" builtinId="28" customBuiltin="1"/>
    <cellStyle name="メモ" xfId="16" builtinId="10" customBuiltin="1"/>
    <cellStyle name="リンク セル" xfId="13" builtinId="24" customBuiltin="1"/>
    <cellStyle name="悪い" xfId="8" builtinId="27" customBuiltin="1"/>
    <cellStyle name="計算" xfId="12" builtinId="22" customBuiltin="1"/>
    <cellStyle name="警告文" xfId="15" builtinId="11" customBuiltin="1"/>
    <cellStyle name="見出し 1" xfId="3" builtinId="16" customBuiltin="1"/>
    <cellStyle name="見出し 2" xfId="4" builtinId="17" customBuiltin="1"/>
    <cellStyle name="見出し 3" xfId="5" builtinId="18" customBuiltin="1"/>
    <cellStyle name="見出し 4" xfId="6" builtinId="19" customBuiltin="1"/>
    <cellStyle name="集計" xfId="18" builtinId="25" customBuiltin="1"/>
    <cellStyle name="出力" xfId="11" builtinId="21" customBuiltin="1"/>
    <cellStyle name="説明文" xfId="17" builtinId="53" customBuiltin="1"/>
    <cellStyle name="入力" xfId="10" builtinId="20" customBuiltin="1"/>
    <cellStyle name="標準" xfId="0" builtinId="0"/>
    <cellStyle name="標準 2" xfId="1" xr:uid="{D2A6E671-B791-4E9E-A679-9D5AFADC55E2}"/>
    <cellStyle name="良い" xfId="7" builtinId="26" customBuiltin="1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4E3CDA-F9C7-4FAD-BE1F-6CDFB191B568}">
  <dimension ref="A1:E15"/>
  <sheetViews>
    <sheetView tabSelected="1" zoomScaleNormal="100" workbookViewId="0">
      <selection activeCell="D4" sqref="D4"/>
    </sheetView>
  </sheetViews>
  <sheetFormatPr defaultColWidth="0" defaultRowHeight="18.75" customHeight="1" zeroHeight="1"/>
  <cols>
    <col min="1" max="1" width="8.59765625" style="1" customWidth="1"/>
    <col min="2" max="3" width="7.09765625" style="1" customWidth="1"/>
    <col min="4" max="4" width="36.69921875" style="1" customWidth="1"/>
    <col min="5" max="5" width="8.59765625" style="1" customWidth="1"/>
    <col min="6" max="16384" width="8.59765625" style="1" hidden="1"/>
  </cols>
  <sheetData>
    <row r="1" spans="2:4" ht="18" customHeight="1" thickBot="1"/>
    <row r="2" spans="2:4" ht="22.2" customHeight="1">
      <c r="B2" s="82" t="s">
        <v>3537</v>
      </c>
      <c r="C2" s="83"/>
      <c r="D2" s="4" t="s">
        <v>14777</v>
      </c>
    </row>
    <row r="3" spans="2:4" ht="18">
      <c r="B3" s="93" t="s">
        <v>5080</v>
      </c>
      <c r="C3" s="94"/>
      <c r="D3" s="52">
        <v>46047</v>
      </c>
    </row>
    <row r="4" spans="2:4" ht="22.2" customHeight="1" thickBot="1">
      <c r="B4" s="84" t="s">
        <v>76</v>
      </c>
      <c r="C4" s="85"/>
      <c r="D4" s="2"/>
    </row>
    <row r="5" spans="2:4" ht="12" customHeight="1" thickBot="1"/>
    <row r="6" spans="2:4" ht="16.2" customHeight="1" thickBot="1">
      <c r="B6" s="86" t="s">
        <v>0</v>
      </c>
      <c r="C6" s="87"/>
      <c r="D6" s="88"/>
    </row>
    <row r="7" spans="2:4" ht="20.100000000000001" customHeight="1" thickBot="1">
      <c r="B7" s="82" t="s">
        <v>5733</v>
      </c>
      <c r="C7" s="83"/>
      <c r="D7" s="55"/>
    </row>
    <row r="8" spans="2:4" ht="22.2" customHeight="1" thickBot="1">
      <c r="B8" s="95" t="s">
        <v>1</v>
      </c>
      <c r="C8" s="96"/>
      <c r="D8" s="54"/>
    </row>
    <row r="9" spans="2:4" ht="16.2" customHeight="1" thickBot="1">
      <c r="B9" s="89" t="s">
        <v>2</v>
      </c>
      <c r="C9" s="90"/>
      <c r="D9" s="53" t="s">
        <v>3</v>
      </c>
    </row>
    <row r="10" spans="2:4" ht="22.2" customHeight="1" thickTop="1">
      <c r="B10" s="91"/>
      <c r="C10" s="92"/>
      <c r="D10" s="3"/>
    </row>
    <row r="11" spans="2:4" ht="16.2" customHeight="1" thickBot="1">
      <c r="B11" s="75" t="s">
        <v>4</v>
      </c>
      <c r="C11" s="76"/>
      <c r="D11" s="77"/>
    </row>
    <row r="12" spans="2:4" ht="52.2" customHeight="1" thickTop="1" thickBot="1">
      <c r="B12" s="78"/>
      <c r="C12" s="79"/>
      <c r="D12" s="80"/>
    </row>
    <row r="13" spans="2:4" ht="12" customHeight="1"/>
    <row r="14" spans="2:4" ht="18">
      <c r="B14" s="81" t="str">
        <f>IF(OR($D$4="",$D$8="",$B$10="",$D$10="",$B$12=""),"※色の付いている欄を入力してください。","")</f>
        <v>※色の付いている欄を入力してください。</v>
      </c>
      <c r="C14" s="81"/>
      <c r="D14" s="81"/>
    </row>
    <row r="15" spans="2:4" ht="18"/>
  </sheetData>
  <sheetProtection algorithmName="SHA-512" hashValue="Dihnj3d0OOoM2Ce8fw4NxWmFwJ4sE/YSt76mJgVA5L6Iw8WYjW+daO88pRYcptWvZ7tSH4/sJ8UrC8/E6YJaOA==" saltValue="9uV9igp5J8NYKMkM+ZdYGQ==" spinCount="100000" sheet="1" selectLockedCells="1"/>
  <mergeCells count="11">
    <mergeCell ref="B11:D11"/>
    <mergeCell ref="B12:D12"/>
    <mergeCell ref="B14:D14"/>
    <mergeCell ref="B2:C2"/>
    <mergeCell ref="B4:C4"/>
    <mergeCell ref="B6:D6"/>
    <mergeCell ref="B9:C9"/>
    <mergeCell ref="B10:C10"/>
    <mergeCell ref="B3:C3"/>
    <mergeCell ref="B8:C8"/>
    <mergeCell ref="B7:C7"/>
  </mergeCells>
  <phoneticPr fontId="3"/>
  <conditionalFormatting sqref="B14:D14">
    <cfRule type="cellIs" dxfId="15" priority="1" operator="notEqual">
      <formula>""</formula>
    </cfRule>
  </conditionalFormatting>
  <conditionalFormatting sqref="D4 D7:D8 B10:D10 B12:D12">
    <cfRule type="cellIs" dxfId="14" priority="2" operator="equal">
      <formula>""</formula>
    </cfRule>
  </conditionalFormatting>
  <dataValidations count="5">
    <dataValidation imeMode="hiragana" allowBlank="1" showInputMessage="1" showErrorMessage="1" prompt="市町村名から入力してください_x000a_マンション名・部屋番号まで入力してください" sqref="B12:D12" xr:uid="{52E2186E-8050-47A3-9F65-1972FDC69DA2}"/>
    <dataValidation imeMode="disabled" allowBlank="1" showInputMessage="1" showErrorMessage="1" sqref="D10" xr:uid="{4B0EB732-B38F-4E8B-A408-035B70B50826}"/>
    <dataValidation type="textLength" imeMode="disabled" operator="lessThanOrEqual" allowBlank="1" showInputMessage="1" showErrorMessage="1" errorTitle="入力エラー" error="ハイフンを除く半角数字7桁で入力してください" prompt="ハイフンを除く半角数字7桁で入力してください" sqref="B10:C10" xr:uid="{BEF200DF-8091-4F04-83A8-5C0E508EC26D}">
      <formula1>7</formula1>
    </dataValidation>
    <dataValidation imeMode="hiragana" allowBlank="1" showInputMessage="1" showErrorMessage="1" sqref="D8" xr:uid="{97EAA3DC-2F35-4598-B9A1-3579E124ABA4}"/>
    <dataValidation imeMode="halfKatakana" allowBlank="1" showInputMessage="1" showErrorMessage="1" sqref="D7" xr:uid="{676B19D5-35EF-482E-9AC8-A7B3978580B9}"/>
  </dataValidations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imeMode="disabled" allowBlank="1" showInputMessage="1" showErrorMessage="1" prompt="リストから所属団体名を選択してください" xr:uid="{0014A984-860B-4B16-A34E-C4B2F874E6ED}">
          <x14:formula1>
            <xm:f>syozoku!$E$2:$E$74</xm:f>
          </x14:formula1>
          <xm:sqref>D4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1F16C-7CE2-4955-90A8-499A512D7BA9}">
  <dimension ref="A1:E144"/>
  <sheetViews>
    <sheetView zoomScale="67" workbookViewId="0">
      <selection activeCell="E2" sqref="E2"/>
    </sheetView>
  </sheetViews>
  <sheetFormatPr defaultRowHeight="18"/>
  <cols>
    <col min="1" max="1" width="14" bestFit="1" customWidth="1"/>
    <col min="3" max="3" width="21.3984375" bestFit="1" customWidth="1"/>
    <col min="5" max="5" width="24.3984375" bestFit="1" customWidth="1"/>
  </cols>
  <sheetData>
    <row r="1" spans="1:5">
      <c r="A1" t="s">
        <v>8503</v>
      </c>
      <c r="C1" t="s">
        <v>8504</v>
      </c>
      <c r="E1" t="s">
        <v>14489</v>
      </c>
    </row>
    <row r="2" spans="1:5">
      <c r="A2" t="s">
        <v>43</v>
      </c>
      <c r="C2" t="s">
        <v>43</v>
      </c>
      <c r="E2" t="s">
        <v>457</v>
      </c>
    </row>
    <row r="3" spans="1:5">
      <c r="A3" t="s">
        <v>31</v>
      </c>
      <c r="C3" t="s">
        <v>31</v>
      </c>
      <c r="E3" t="s">
        <v>1631</v>
      </c>
    </row>
    <row r="4" spans="1:5">
      <c r="A4" t="s">
        <v>26</v>
      </c>
      <c r="C4" t="s">
        <v>26</v>
      </c>
      <c r="E4" t="s">
        <v>312</v>
      </c>
    </row>
    <row r="5" spans="1:5">
      <c r="A5" t="s">
        <v>28</v>
      </c>
      <c r="C5" t="s">
        <v>28</v>
      </c>
      <c r="E5" t="s">
        <v>78</v>
      </c>
    </row>
    <row r="6" spans="1:5">
      <c r="A6" t="s">
        <v>19</v>
      </c>
      <c r="C6" t="s">
        <v>19</v>
      </c>
      <c r="E6" t="s">
        <v>715</v>
      </c>
    </row>
    <row r="7" spans="1:5">
      <c r="A7" t="s">
        <v>9</v>
      </c>
      <c r="C7" t="s">
        <v>9</v>
      </c>
      <c r="E7" t="s">
        <v>554</v>
      </c>
    </row>
    <row r="8" spans="1:5">
      <c r="A8" t="s">
        <v>40</v>
      </c>
      <c r="C8" t="s">
        <v>40</v>
      </c>
      <c r="E8" t="s">
        <v>775</v>
      </c>
    </row>
    <row r="9" spans="1:5">
      <c r="A9" t="s">
        <v>50</v>
      </c>
      <c r="C9" t="s">
        <v>50</v>
      </c>
      <c r="E9" t="s">
        <v>839</v>
      </c>
    </row>
    <row r="10" spans="1:5">
      <c r="A10" t="s">
        <v>71</v>
      </c>
      <c r="C10" t="s">
        <v>71</v>
      </c>
      <c r="E10" t="s">
        <v>927</v>
      </c>
    </row>
    <row r="11" spans="1:5">
      <c r="A11" t="s">
        <v>69</v>
      </c>
      <c r="C11" t="s">
        <v>69</v>
      </c>
      <c r="E11" t="s">
        <v>646</v>
      </c>
    </row>
    <row r="12" spans="1:5">
      <c r="A12" t="s">
        <v>41</v>
      </c>
      <c r="C12" t="s">
        <v>41</v>
      </c>
      <c r="E12" t="s">
        <v>1104</v>
      </c>
    </row>
    <row r="13" spans="1:5">
      <c r="A13" t="s">
        <v>55</v>
      </c>
      <c r="C13" t="s">
        <v>55</v>
      </c>
      <c r="E13" t="s">
        <v>1349</v>
      </c>
    </row>
    <row r="14" spans="1:5">
      <c r="A14" t="s">
        <v>60</v>
      </c>
      <c r="C14" t="s">
        <v>8435</v>
      </c>
      <c r="E14" t="s">
        <v>1481</v>
      </c>
    </row>
    <row r="15" spans="1:5">
      <c r="A15" t="s">
        <v>34</v>
      </c>
      <c r="C15" t="s">
        <v>8436</v>
      </c>
      <c r="E15" t="s">
        <v>974</v>
      </c>
    </row>
    <row r="16" spans="1:5">
      <c r="A16" t="s">
        <v>33</v>
      </c>
      <c r="C16" t="s">
        <v>8437</v>
      </c>
      <c r="E16" t="s">
        <v>1597</v>
      </c>
    </row>
    <row r="17" spans="1:5">
      <c r="A17" t="s">
        <v>51</v>
      </c>
      <c r="C17" t="s">
        <v>34</v>
      </c>
      <c r="E17" t="s">
        <v>1026</v>
      </c>
    </row>
    <row r="18" spans="1:5">
      <c r="A18" t="s">
        <v>42</v>
      </c>
      <c r="C18" t="s">
        <v>33</v>
      </c>
      <c r="E18" t="s">
        <v>1494</v>
      </c>
    </row>
    <row r="19" spans="1:5">
      <c r="A19" t="s">
        <v>56</v>
      </c>
      <c r="C19" t="s">
        <v>8438</v>
      </c>
      <c r="E19" t="s">
        <v>8709</v>
      </c>
    </row>
    <row r="20" spans="1:5">
      <c r="A20" t="s">
        <v>20</v>
      </c>
      <c r="C20" t="s">
        <v>51</v>
      </c>
      <c r="E20" t="s">
        <v>1207</v>
      </c>
    </row>
    <row r="21" spans="1:5">
      <c r="A21" t="s">
        <v>25</v>
      </c>
      <c r="C21" t="s">
        <v>8439</v>
      </c>
      <c r="E21" t="s">
        <v>1286</v>
      </c>
    </row>
    <row r="22" spans="1:5">
      <c r="A22" t="s">
        <v>29</v>
      </c>
      <c r="C22" t="s">
        <v>8440</v>
      </c>
      <c r="E22" t="s">
        <v>1708</v>
      </c>
    </row>
    <row r="23" spans="1:5">
      <c r="A23" t="s">
        <v>30</v>
      </c>
      <c r="C23" t="s">
        <v>42</v>
      </c>
      <c r="E23" t="s">
        <v>8800</v>
      </c>
    </row>
    <row r="24" spans="1:5">
      <c r="A24" t="s">
        <v>35</v>
      </c>
      <c r="C24" t="s">
        <v>8441</v>
      </c>
      <c r="E24" t="s">
        <v>1476</v>
      </c>
    </row>
    <row r="25" spans="1:5">
      <c r="A25" t="s">
        <v>27</v>
      </c>
      <c r="C25" t="s">
        <v>56</v>
      </c>
      <c r="E25" t="s">
        <v>1085</v>
      </c>
    </row>
    <row r="26" spans="1:5">
      <c r="A26" t="s">
        <v>32</v>
      </c>
      <c r="C26" t="s">
        <v>20</v>
      </c>
      <c r="E26" t="s">
        <v>8820</v>
      </c>
    </row>
    <row r="27" spans="1:5">
      <c r="A27" t="s">
        <v>49</v>
      </c>
      <c r="C27" t="s">
        <v>25</v>
      </c>
      <c r="E27" t="s">
        <v>1161</v>
      </c>
    </row>
    <row r="28" spans="1:5">
      <c r="A28" t="s">
        <v>48</v>
      </c>
      <c r="C28" t="s">
        <v>8442</v>
      </c>
      <c r="E28" t="s">
        <v>1000</v>
      </c>
    </row>
    <row r="29" spans="1:5">
      <c r="A29" t="s">
        <v>59</v>
      </c>
      <c r="C29" t="s">
        <v>29</v>
      </c>
      <c r="E29" t="s">
        <v>1549</v>
      </c>
    </row>
    <row r="30" spans="1:5">
      <c r="A30" t="s">
        <v>66</v>
      </c>
      <c r="C30" t="s">
        <v>30</v>
      </c>
      <c r="E30" t="s">
        <v>1175</v>
      </c>
    </row>
    <row r="31" spans="1:5">
      <c r="A31" t="s">
        <v>67</v>
      </c>
      <c r="C31" t="s">
        <v>35</v>
      </c>
      <c r="E31" t="s">
        <v>1553</v>
      </c>
    </row>
    <row r="32" spans="1:5">
      <c r="A32" t="s">
        <v>8</v>
      </c>
      <c r="C32" t="s">
        <v>27</v>
      </c>
      <c r="E32" t="s">
        <v>1185</v>
      </c>
    </row>
    <row r="33" spans="1:5">
      <c r="A33" t="s">
        <v>10</v>
      </c>
      <c r="C33" t="s">
        <v>8443</v>
      </c>
      <c r="E33" t="s">
        <v>1451</v>
      </c>
    </row>
    <row r="34" spans="1:5">
      <c r="A34" t="s">
        <v>11</v>
      </c>
      <c r="C34" t="s">
        <v>32</v>
      </c>
      <c r="E34" t="s">
        <v>1051</v>
      </c>
    </row>
    <row r="35" spans="1:5">
      <c r="A35" t="s">
        <v>12</v>
      </c>
      <c r="C35" t="s">
        <v>49</v>
      </c>
      <c r="E35" t="s">
        <v>1170</v>
      </c>
    </row>
    <row r="36" spans="1:5">
      <c r="A36" t="s">
        <v>13</v>
      </c>
      <c r="C36" t="s">
        <v>48</v>
      </c>
      <c r="E36" t="s">
        <v>714</v>
      </c>
    </row>
    <row r="37" spans="1:5">
      <c r="A37" t="s">
        <v>15</v>
      </c>
      <c r="C37" t="s">
        <v>8444</v>
      </c>
      <c r="E37" t="s">
        <v>1190</v>
      </c>
    </row>
    <row r="38" spans="1:5">
      <c r="A38" t="s">
        <v>16</v>
      </c>
      <c r="C38" t="s">
        <v>8445</v>
      </c>
      <c r="E38" t="s">
        <v>1545</v>
      </c>
    </row>
    <row r="39" spans="1:5">
      <c r="A39" t="s">
        <v>18</v>
      </c>
      <c r="C39" t="s">
        <v>59</v>
      </c>
      <c r="E39" t="s">
        <v>1692</v>
      </c>
    </row>
    <row r="40" spans="1:5">
      <c r="A40" t="s">
        <v>7</v>
      </c>
      <c r="C40" t="s">
        <v>66</v>
      </c>
      <c r="E40" t="s">
        <v>1474</v>
      </c>
    </row>
    <row r="41" spans="1:5">
      <c r="A41" t="s">
        <v>5</v>
      </c>
      <c r="C41" t="s">
        <v>67</v>
      </c>
      <c r="E41" t="s">
        <v>1552</v>
      </c>
    </row>
    <row r="42" spans="1:5">
      <c r="A42" t="s">
        <v>22</v>
      </c>
      <c r="C42" t="s">
        <v>8446</v>
      </c>
      <c r="E42" t="s">
        <v>1560</v>
      </c>
    </row>
    <row r="43" spans="1:5">
      <c r="A43" t="s">
        <v>70</v>
      </c>
      <c r="C43" t="s">
        <v>8</v>
      </c>
      <c r="E43" t="s">
        <v>1572</v>
      </c>
    </row>
    <row r="44" spans="1:5">
      <c r="A44" t="s">
        <v>21</v>
      </c>
      <c r="C44" t="s">
        <v>10</v>
      </c>
      <c r="E44" t="s">
        <v>1579</v>
      </c>
    </row>
    <row r="45" spans="1:5">
      <c r="A45" t="s">
        <v>36</v>
      </c>
      <c r="C45" t="s">
        <v>11</v>
      </c>
      <c r="E45" t="s">
        <v>1454</v>
      </c>
    </row>
    <row r="46" spans="1:5">
      <c r="A46" t="s">
        <v>44</v>
      </c>
      <c r="C46" t="s">
        <v>12</v>
      </c>
      <c r="E46" t="s">
        <v>1585</v>
      </c>
    </row>
    <row r="47" spans="1:5">
      <c r="A47" t="s">
        <v>53</v>
      </c>
      <c r="C47" t="s">
        <v>13</v>
      </c>
      <c r="E47" t="s">
        <v>1198</v>
      </c>
    </row>
    <row r="48" spans="1:5">
      <c r="A48" t="s">
        <v>63</v>
      </c>
      <c r="C48" t="s">
        <v>15</v>
      </c>
      <c r="E48" t="s">
        <v>1280</v>
      </c>
    </row>
    <row r="49" spans="1:5">
      <c r="A49" t="s">
        <v>24</v>
      </c>
      <c r="C49" t="s">
        <v>8447</v>
      </c>
      <c r="E49" t="s">
        <v>2321</v>
      </c>
    </row>
    <row r="50" spans="1:5">
      <c r="A50" t="s">
        <v>37</v>
      </c>
      <c r="C50" t="s">
        <v>8448</v>
      </c>
      <c r="E50" t="s">
        <v>2637</v>
      </c>
    </row>
    <row r="51" spans="1:5">
      <c r="A51" t="s">
        <v>38</v>
      </c>
      <c r="C51" t="s">
        <v>16</v>
      </c>
      <c r="E51" t="s">
        <v>1726</v>
      </c>
    </row>
    <row r="52" spans="1:5">
      <c r="A52" t="s">
        <v>72</v>
      </c>
      <c r="C52" t="s">
        <v>18</v>
      </c>
      <c r="E52" t="s">
        <v>1456</v>
      </c>
    </row>
    <row r="53" spans="1:5">
      <c r="A53" t="s">
        <v>46</v>
      </c>
      <c r="C53" t="s">
        <v>6076</v>
      </c>
      <c r="E53" t="s">
        <v>1278</v>
      </c>
    </row>
    <row r="54" spans="1:5">
      <c r="A54" t="s">
        <v>61</v>
      </c>
      <c r="C54" t="s">
        <v>7</v>
      </c>
      <c r="E54" t="s">
        <v>1097</v>
      </c>
    </row>
    <row r="55" spans="1:5">
      <c r="A55" t="s">
        <v>39</v>
      </c>
      <c r="C55" t="s">
        <v>5</v>
      </c>
      <c r="E55" t="s">
        <v>1063</v>
      </c>
    </row>
    <row r="56" spans="1:5">
      <c r="A56" t="s">
        <v>5727</v>
      </c>
      <c r="C56" t="s">
        <v>22</v>
      </c>
      <c r="E56" t="s">
        <v>8922</v>
      </c>
    </row>
    <row r="57" spans="1:5">
      <c r="A57" t="s">
        <v>47</v>
      </c>
      <c r="C57" t="s">
        <v>70</v>
      </c>
      <c r="E57" t="s">
        <v>8923</v>
      </c>
    </row>
    <row r="58" spans="1:5">
      <c r="A58" t="s">
        <v>74</v>
      </c>
      <c r="C58" t="s">
        <v>21</v>
      </c>
      <c r="E58" t="s">
        <v>6978</v>
      </c>
    </row>
    <row r="59" spans="1:5">
      <c r="A59" t="s">
        <v>45</v>
      </c>
      <c r="C59" t="s">
        <v>36</v>
      </c>
      <c r="E59" t="s">
        <v>6145</v>
      </c>
    </row>
    <row r="60" spans="1:5">
      <c r="A60" t="s">
        <v>62</v>
      </c>
      <c r="C60" t="s">
        <v>44</v>
      </c>
      <c r="E60" t="s">
        <v>1338</v>
      </c>
    </row>
    <row r="61" spans="1:5">
      <c r="A61" t="s">
        <v>14</v>
      </c>
      <c r="C61" t="s">
        <v>8449</v>
      </c>
      <c r="E61" t="s">
        <v>8335</v>
      </c>
    </row>
    <row r="62" spans="1:5">
      <c r="A62" t="s">
        <v>68</v>
      </c>
      <c r="C62" t="s">
        <v>8450</v>
      </c>
      <c r="E62" t="s">
        <v>7440</v>
      </c>
    </row>
    <row r="63" spans="1:5">
      <c r="A63" t="s">
        <v>57</v>
      </c>
      <c r="C63" t="s">
        <v>8451</v>
      </c>
      <c r="E63" t="s">
        <v>2213</v>
      </c>
    </row>
    <row r="64" spans="1:5">
      <c r="A64" t="s">
        <v>5728</v>
      </c>
      <c r="C64" t="s">
        <v>53</v>
      </c>
      <c r="E64" t="s">
        <v>2591</v>
      </c>
    </row>
    <row r="65" spans="1:5">
      <c r="A65" t="s">
        <v>23</v>
      </c>
      <c r="C65" t="s">
        <v>63</v>
      </c>
      <c r="E65" t="s">
        <v>10009</v>
      </c>
    </row>
    <row r="66" spans="1:5">
      <c r="A66" t="s">
        <v>5729</v>
      </c>
      <c r="C66" t="s">
        <v>8452</v>
      </c>
      <c r="E66" t="s">
        <v>10046</v>
      </c>
    </row>
    <row r="67" spans="1:5">
      <c r="A67" t="s">
        <v>73</v>
      </c>
      <c r="C67" t="s">
        <v>8453</v>
      </c>
      <c r="E67" t="s">
        <v>12612</v>
      </c>
    </row>
    <row r="68" spans="1:5">
      <c r="A68" t="s">
        <v>52</v>
      </c>
      <c r="C68" t="s">
        <v>24</v>
      </c>
      <c r="E68" t="s">
        <v>2870</v>
      </c>
    </row>
    <row r="69" spans="1:5">
      <c r="A69" t="s">
        <v>5730</v>
      </c>
      <c r="C69" t="s">
        <v>8454</v>
      </c>
      <c r="E69" t="s">
        <v>3027</v>
      </c>
    </row>
    <row r="70" spans="1:5">
      <c r="A70" t="s">
        <v>17</v>
      </c>
      <c r="C70" t="s">
        <v>37</v>
      </c>
      <c r="E70" t="s">
        <v>3179</v>
      </c>
    </row>
    <row r="71" spans="1:5">
      <c r="A71" t="s">
        <v>54</v>
      </c>
      <c r="C71" t="s">
        <v>8455</v>
      </c>
      <c r="E71" t="s">
        <v>3202</v>
      </c>
    </row>
    <row r="72" spans="1:5">
      <c r="A72" t="s">
        <v>5731</v>
      </c>
      <c r="C72" t="s">
        <v>8456</v>
      </c>
      <c r="E72" t="s">
        <v>3093</v>
      </c>
    </row>
    <row r="73" spans="1:5">
      <c r="A73" t="s">
        <v>64</v>
      </c>
      <c r="C73" t="s">
        <v>38</v>
      </c>
      <c r="E73" t="s">
        <v>12968</v>
      </c>
    </row>
    <row r="74" spans="1:5">
      <c r="A74" t="s">
        <v>58</v>
      </c>
      <c r="C74" t="s">
        <v>8457</v>
      </c>
      <c r="E74" t="s">
        <v>13281</v>
      </c>
    </row>
    <row r="75" spans="1:5">
      <c r="A75" t="s">
        <v>65</v>
      </c>
      <c r="C75" t="s">
        <v>8458</v>
      </c>
    </row>
    <row r="76" spans="1:5">
      <c r="A76" t="s">
        <v>6</v>
      </c>
      <c r="C76" t="s">
        <v>72</v>
      </c>
    </row>
    <row r="77" spans="1:5">
      <c r="A77" t="s">
        <v>5732</v>
      </c>
      <c r="C77" t="s">
        <v>8459</v>
      </c>
    </row>
    <row r="78" spans="1:5">
      <c r="C78" t="s">
        <v>8460</v>
      </c>
    </row>
    <row r="79" spans="1:5">
      <c r="C79" t="s">
        <v>46</v>
      </c>
    </row>
    <row r="80" spans="1:5">
      <c r="C80" t="s">
        <v>8461</v>
      </c>
    </row>
    <row r="81" spans="3:3">
      <c r="C81" t="s">
        <v>61</v>
      </c>
    </row>
    <row r="82" spans="3:3">
      <c r="C82" t="s">
        <v>39</v>
      </c>
    </row>
    <row r="83" spans="3:3">
      <c r="C83" t="s">
        <v>5727</v>
      </c>
    </row>
    <row r="84" spans="3:3">
      <c r="C84" t="s">
        <v>47</v>
      </c>
    </row>
    <row r="85" spans="3:3">
      <c r="C85" t="s">
        <v>74</v>
      </c>
    </row>
    <row r="86" spans="3:3">
      <c r="C86" t="s">
        <v>8462</v>
      </c>
    </row>
    <row r="87" spans="3:3">
      <c r="C87" t="s">
        <v>45</v>
      </c>
    </row>
    <row r="88" spans="3:3">
      <c r="C88" t="s">
        <v>8463</v>
      </c>
    </row>
    <row r="89" spans="3:3">
      <c r="C89" t="s">
        <v>62</v>
      </c>
    </row>
    <row r="90" spans="3:3">
      <c r="C90" t="s">
        <v>8464</v>
      </c>
    </row>
    <row r="91" spans="3:3">
      <c r="C91" t="s">
        <v>8465</v>
      </c>
    </row>
    <row r="92" spans="3:3">
      <c r="C92" t="s">
        <v>8466</v>
      </c>
    </row>
    <row r="93" spans="3:3">
      <c r="C93" t="s">
        <v>14</v>
      </c>
    </row>
    <row r="94" spans="3:3">
      <c r="C94" t="s">
        <v>68</v>
      </c>
    </row>
    <row r="95" spans="3:3">
      <c r="C95" t="s">
        <v>8467</v>
      </c>
    </row>
    <row r="96" spans="3:3">
      <c r="C96" t="s">
        <v>8468</v>
      </c>
    </row>
    <row r="97" spans="3:3">
      <c r="C97" t="s">
        <v>8469</v>
      </c>
    </row>
    <row r="98" spans="3:3">
      <c r="C98" t="s">
        <v>57</v>
      </c>
    </row>
    <row r="99" spans="3:3">
      <c r="C99" t="s">
        <v>8470</v>
      </c>
    </row>
    <row r="100" spans="3:3">
      <c r="C100" t="s">
        <v>8471</v>
      </c>
    </row>
    <row r="101" spans="3:3">
      <c r="C101" t="s">
        <v>5890</v>
      </c>
    </row>
    <row r="102" spans="3:3">
      <c r="C102" t="s">
        <v>23</v>
      </c>
    </row>
    <row r="103" spans="3:3">
      <c r="C103" t="s">
        <v>5891</v>
      </c>
    </row>
    <row r="104" spans="3:3">
      <c r="C104" t="s">
        <v>8472</v>
      </c>
    </row>
    <row r="105" spans="3:3">
      <c r="C105" t="s">
        <v>8473</v>
      </c>
    </row>
    <row r="106" spans="3:3">
      <c r="C106" t="s">
        <v>8474</v>
      </c>
    </row>
    <row r="107" spans="3:3">
      <c r="C107" t="s">
        <v>8475</v>
      </c>
    </row>
    <row r="108" spans="3:3">
      <c r="C108" t="s">
        <v>8476</v>
      </c>
    </row>
    <row r="109" spans="3:3">
      <c r="C109" t="s">
        <v>8477</v>
      </c>
    </row>
    <row r="110" spans="3:3">
      <c r="C110" t="s">
        <v>8478</v>
      </c>
    </row>
    <row r="111" spans="3:3">
      <c r="C111" t="s">
        <v>73</v>
      </c>
    </row>
    <row r="112" spans="3:3">
      <c r="C112" t="s">
        <v>52</v>
      </c>
    </row>
    <row r="113" spans="3:3">
      <c r="C113" t="s">
        <v>8479</v>
      </c>
    </row>
    <row r="114" spans="3:3">
      <c r="C114" t="s">
        <v>8480</v>
      </c>
    </row>
    <row r="115" spans="3:3">
      <c r="C115" t="s">
        <v>5730</v>
      </c>
    </row>
    <row r="116" spans="3:3">
      <c r="C116" t="s">
        <v>17</v>
      </c>
    </row>
    <row r="117" spans="3:3">
      <c r="C117" t="s">
        <v>8481</v>
      </c>
    </row>
    <row r="118" spans="3:3">
      <c r="C118" t="s">
        <v>8482</v>
      </c>
    </row>
    <row r="119" spans="3:3">
      <c r="C119" t="s">
        <v>54</v>
      </c>
    </row>
    <row r="120" spans="3:3">
      <c r="C120" t="s">
        <v>8483</v>
      </c>
    </row>
    <row r="121" spans="3:3">
      <c r="C121" t="s">
        <v>8484</v>
      </c>
    </row>
    <row r="122" spans="3:3">
      <c r="C122" t="s">
        <v>8485</v>
      </c>
    </row>
    <row r="123" spans="3:3">
      <c r="C123" t="s">
        <v>8486</v>
      </c>
    </row>
    <row r="124" spans="3:3">
      <c r="C124" t="s">
        <v>8487</v>
      </c>
    </row>
    <row r="125" spans="3:3">
      <c r="C125" t="s">
        <v>8488</v>
      </c>
    </row>
    <row r="126" spans="3:3">
      <c r="C126" t="s">
        <v>8489</v>
      </c>
    </row>
    <row r="127" spans="3:3">
      <c r="C127" t="s">
        <v>5731</v>
      </c>
    </row>
    <row r="128" spans="3:3">
      <c r="C128" t="s">
        <v>8490</v>
      </c>
    </row>
    <row r="129" spans="3:3">
      <c r="C129" t="s">
        <v>8491</v>
      </c>
    </row>
    <row r="130" spans="3:3">
      <c r="C130" t="s">
        <v>8492</v>
      </c>
    </row>
    <row r="131" spans="3:3">
      <c r="C131" t="s">
        <v>64</v>
      </c>
    </row>
    <row r="132" spans="3:3">
      <c r="C132" t="s">
        <v>8493</v>
      </c>
    </row>
    <row r="133" spans="3:3">
      <c r="C133" t="s">
        <v>8494</v>
      </c>
    </row>
    <row r="134" spans="3:3">
      <c r="C134" t="s">
        <v>58</v>
      </c>
    </row>
    <row r="135" spans="3:3">
      <c r="C135" t="s">
        <v>8495</v>
      </c>
    </row>
    <row r="136" spans="3:3">
      <c r="C136" t="s">
        <v>8496</v>
      </c>
    </row>
    <row r="137" spans="3:3">
      <c r="C137" t="s">
        <v>8497</v>
      </c>
    </row>
    <row r="138" spans="3:3">
      <c r="C138" t="s">
        <v>8498</v>
      </c>
    </row>
    <row r="139" spans="3:3">
      <c r="C139" t="s">
        <v>8499</v>
      </c>
    </row>
    <row r="140" spans="3:3">
      <c r="C140" t="s">
        <v>8500</v>
      </c>
    </row>
    <row r="141" spans="3:3">
      <c r="C141" t="s">
        <v>8501</v>
      </c>
    </row>
    <row r="142" spans="3:3">
      <c r="C142" t="s">
        <v>65</v>
      </c>
    </row>
    <row r="143" spans="3:3">
      <c r="C143" t="s">
        <v>6</v>
      </c>
    </row>
    <row r="144" spans="3:3">
      <c r="C144" t="s">
        <v>8502</v>
      </c>
    </row>
  </sheetData>
  <phoneticPr fontId="3"/>
  <conditionalFormatting sqref="A1:A1048576">
    <cfRule type="duplicateValues" dxfId="1" priority="7"/>
  </conditionalFormatting>
  <conditionalFormatting sqref="C1:C1048576 A1:A1048576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33935-4483-424E-989D-16347B6738A4}">
  <sheetPr>
    <pageSetUpPr fitToPage="1"/>
  </sheetPr>
  <dimension ref="A1:AY61"/>
  <sheetViews>
    <sheetView zoomScale="70" zoomScaleNormal="70" workbookViewId="0">
      <pane ySplit="8" topLeftCell="A9" activePane="bottomLeft" state="frozen"/>
      <selection activeCell="C11" sqref="C11"/>
      <selection pane="bottomLeft" activeCell="C10" sqref="C10"/>
    </sheetView>
  </sheetViews>
  <sheetFormatPr defaultColWidth="0" defaultRowHeight="18" zeroHeight="1"/>
  <cols>
    <col min="1" max="1" width="8.69921875" style="20" customWidth="1"/>
    <col min="2" max="2" width="4.3984375" style="20" bestFit="1" customWidth="1"/>
    <col min="3" max="3" width="6.5" style="20" bestFit="1" customWidth="1"/>
    <col min="4" max="4" width="13" style="20" bestFit="1" customWidth="1"/>
    <col min="5" max="5" width="10" style="20" bestFit="1" customWidth="1"/>
    <col min="6" max="6" width="9" style="20" customWidth="1"/>
    <col min="7" max="7" width="7.09765625" style="20" bestFit="1" customWidth="1"/>
    <col min="8" max="8" width="12.69921875" style="20" bestFit="1" customWidth="1"/>
    <col min="9" max="9" width="9.3984375" style="20" bestFit="1" customWidth="1"/>
    <col min="10" max="10" width="9" style="20" bestFit="1" customWidth="1"/>
    <col min="11" max="11" width="17.19921875" style="20" bestFit="1" customWidth="1"/>
    <col min="12" max="12" width="9.19921875" style="20" bestFit="1" customWidth="1"/>
    <col min="13" max="13" width="26.5" style="20" bestFit="1" customWidth="1"/>
    <col min="14" max="14" width="14.19921875" style="20" bestFit="1" customWidth="1"/>
    <col min="15" max="15" width="14.19921875" style="20" customWidth="1"/>
    <col min="16" max="16" width="11" style="20" bestFit="1" customWidth="1"/>
    <col min="17" max="17" width="7.09765625" style="20" bestFit="1" customWidth="1"/>
    <col min="18" max="18" width="15.09765625" style="20" bestFit="1" customWidth="1"/>
    <col min="19" max="19" width="3.5" style="19" bestFit="1" customWidth="1"/>
    <col min="20" max="20" width="5.19921875" style="19" bestFit="1" customWidth="1"/>
    <col min="21" max="21" width="3.5" style="19" bestFit="1" customWidth="1"/>
    <col min="22" max="22" width="3.3984375" style="19" bestFit="1" customWidth="1"/>
    <col min="23" max="23" width="3.5" style="19" bestFit="1" customWidth="1"/>
    <col min="24" max="24" width="3.3984375" style="19" bestFit="1" customWidth="1"/>
    <col min="25" max="25" width="3.5" style="19" bestFit="1" customWidth="1"/>
    <col min="26" max="26" width="7.3984375" style="20" bestFit="1" customWidth="1"/>
    <col min="27" max="27" width="31.69921875" style="20" bestFit="1" customWidth="1"/>
    <col min="28" max="28" width="3.5" style="19" bestFit="1" customWidth="1"/>
    <col min="29" max="29" width="5.19921875" style="19" bestFit="1" customWidth="1"/>
    <col min="30" max="30" width="3.5" style="19" bestFit="1" customWidth="1"/>
    <col min="31" max="31" width="3.3984375" style="19" bestFit="1" customWidth="1"/>
    <col min="32" max="32" width="3.5" style="19" bestFit="1" customWidth="1"/>
    <col min="33" max="33" width="3.3984375" style="19" bestFit="1" customWidth="1"/>
    <col min="34" max="34" width="7.09765625" style="20" bestFit="1" customWidth="1"/>
    <col min="35" max="35" width="8.69921875" style="19" customWidth="1"/>
    <col min="36" max="43" width="8.69921875" style="20" hidden="1" customWidth="1"/>
    <col min="44" max="51" width="0" style="20" hidden="1" customWidth="1"/>
    <col min="52" max="16384" width="8.69921875" style="20" hidden="1"/>
  </cols>
  <sheetData>
    <row r="1" spans="2:34" ht="22.8" thickBot="1">
      <c r="B1" s="114" t="str">
        <f>IF(①申込書!$D$2="","",①申込書!$D$2)</f>
        <v>第7回関西学生ハーフマラソン選手権大会</v>
      </c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</row>
    <row r="2" spans="2:34" ht="18.600000000000001" thickBot="1">
      <c r="B2" s="117" t="s">
        <v>3549</v>
      </c>
      <c r="C2" s="118"/>
      <c r="D2" s="118"/>
      <c r="E2" s="118"/>
      <c r="F2" s="118"/>
      <c r="G2" s="118"/>
      <c r="H2" s="118"/>
      <c r="I2" s="118"/>
      <c r="J2" s="118"/>
      <c r="K2" s="118"/>
      <c r="L2" s="127" t="s">
        <v>3539</v>
      </c>
      <c r="M2" s="118"/>
      <c r="N2" s="118" t="s">
        <v>3540</v>
      </c>
      <c r="O2" s="118"/>
      <c r="P2" s="118" t="s">
        <v>3542</v>
      </c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9"/>
    </row>
    <row r="3" spans="2:34" ht="18.600000000000001" thickTop="1">
      <c r="B3" s="115" t="str">
        <f>IF(①申込書!$D$4="","",①申込書!$D$4)</f>
        <v/>
      </c>
      <c r="C3" s="116"/>
      <c r="D3" s="116"/>
      <c r="E3" s="116"/>
      <c r="F3" s="116"/>
      <c r="G3" s="116"/>
      <c r="H3" s="116"/>
      <c r="I3" s="116"/>
      <c r="J3" s="116"/>
      <c r="K3" s="116"/>
      <c r="L3" s="126" t="s">
        <v>3553</v>
      </c>
      <c r="M3" s="120"/>
      <c r="N3" s="120" t="str">
        <f>COUNTA($C$10:$C$59)&amp;"名"</f>
        <v>0名</v>
      </c>
      <c r="O3" s="120"/>
      <c r="P3" s="120" t="str">
        <f>IF(①申込書!$D$10="","",①申込書!$D$10)</f>
        <v/>
      </c>
      <c r="Q3" s="120"/>
      <c r="R3" s="120"/>
      <c r="S3" s="120"/>
      <c r="T3" s="120"/>
      <c r="U3" s="120"/>
      <c r="V3" s="120"/>
      <c r="W3" s="120"/>
      <c r="X3" s="120"/>
      <c r="Y3" s="120"/>
      <c r="Z3" s="120"/>
      <c r="AA3" s="120"/>
      <c r="AB3" s="120"/>
      <c r="AC3" s="120"/>
      <c r="AD3" s="120"/>
      <c r="AE3" s="120"/>
      <c r="AF3" s="120"/>
      <c r="AG3" s="120"/>
      <c r="AH3" s="121"/>
    </row>
    <row r="4" spans="2:34" ht="18.600000000000001" thickBot="1">
      <c r="B4" s="98" t="s">
        <v>3538</v>
      </c>
      <c r="C4" s="110"/>
      <c r="D4" s="110"/>
      <c r="E4" s="110"/>
      <c r="F4" s="110"/>
      <c r="G4" s="110"/>
      <c r="H4" s="110"/>
      <c r="I4" s="110"/>
      <c r="J4" s="110"/>
      <c r="K4" s="110"/>
      <c r="L4" s="128" t="s">
        <v>3541</v>
      </c>
      <c r="M4" s="110"/>
      <c r="N4" s="110"/>
      <c r="O4" s="110"/>
      <c r="P4" s="110" t="s">
        <v>3543</v>
      </c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03"/>
    </row>
    <row r="5" spans="2:34" ht="19.2" thickTop="1" thickBot="1">
      <c r="B5" s="111" t="str">
        <f>IF(①申込書!$D$8="","",①申込書!$D$8)</f>
        <v/>
      </c>
      <c r="C5" s="112"/>
      <c r="D5" s="112"/>
      <c r="E5" s="112"/>
      <c r="F5" s="112"/>
      <c r="G5" s="112"/>
      <c r="H5" s="112"/>
      <c r="I5" s="112"/>
      <c r="J5" s="112"/>
      <c r="K5" s="113"/>
      <c r="L5" s="124" t="str">
        <f>IF(①申込書!$B$10="","",①申込書!$B$10)</f>
        <v/>
      </c>
      <c r="M5" s="125"/>
      <c r="N5" s="125"/>
      <c r="O5" s="125"/>
      <c r="P5" s="122" t="str">
        <f>IF(①申込書!$B$12="","",①申込書!$B$12)</f>
        <v/>
      </c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2"/>
      <c r="AH5" s="123"/>
    </row>
    <row r="6" spans="2:34" ht="18.600000000000001" thickBot="1"/>
    <row r="7" spans="2:34">
      <c r="B7" s="97" t="s">
        <v>3550</v>
      </c>
      <c r="C7" s="104" t="s">
        <v>3503</v>
      </c>
      <c r="D7" s="101" t="s">
        <v>3519</v>
      </c>
      <c r="E7" s="108" t="s">
        <v>3520</v>
      </c>
      <c r="F7" s="106" t="s">
        <v>3515</v>
      </c>
      <c r="G7" s="101" t="s">
        <v>2686</v>
      </c>
      <c r="H7" s="104" t="s">
        <v>3511</v>
      </c>
      <c r="I7" s="101" t="s">
        <v>3525</v>
      </c>
      <c r="J7" s="101"/>
      <c r="K7" s="101"/>
      <c r="L7" s="101"/>
      <c r="M7" s="101"/>
      <c r="N7" s="104" t="s">
        <v>3526</v>
      </c>
      <c r="O7" s="101" t="s">
        <v>3521</v>
      </c>
      <c r="P7" s="101"/>
      <c r="Q7" s="101"/>
      <c r="R7" s="101" t="s">
        <v>3563</v>
      </c>
      <c r="S7" s="101"/>
      <c r="T7" s="101"/>
      <c r="U7" s="101"/>
      <c r="V7" s="101"/>
      <c r="W7" s="101"/>
      <c r="X7" s="101"/>
      <c r="Y7" s="101"/>
      <c r="Z7" s="101"/>
      <c r="AA7" s="101"/>
      <c r="AB7" s="100" t="s">
        <v>3548</v>
      </c>
      <c r="AC7" s="100"/>
      <c r="AD7" s="100"/>
      <c r="AE7" s="100"/>
      <c r="AF7" s="100"/>
      <c r="AG7" s="100"/>
      <c r="AH7" s="102" t="s">
        <v>3530</v>
      </c>
    </row>
    <row r="8" spans="2:34" ht="18.75" customHeight="1" thickBot="1">
      <c r="B8" s="98"/>
      <c r="C8" s="105"/>
      <c r="D8" s="110"/>
      <c r="E8" s="109"/>
      <c r="F8" s="107"/>
      <c r="G8" s="110"/>
      <c r="H8" s="105"/>
      <c r="I8" s="21" t="s">
        <v>3480</v>
      </c>
      <c r="J8" s="21" t="s">
        <v>3502</v>
      </c>
      <c r="K8" s="21">
        <v>1</v>
      </c>
      <c r="L8" s="21">
        <v>2</v>
      </c>
      <c r="M8" s="21">
        <v>3</v>
      </c>
      <c r="N8" s="105"/>
      <c r="O8" s="21" t="s">
        <v>3522</v>
      </c>
      <c r="P8" s="21" t="s">
        <v>3523</v>
      </c>
      <c r="Q8" s="21" t="s">
        <v>3524</v>
      </c>
      <c r="R8" s="21" t="s">
        <v>3529</v>
      </c>
      <c r="S8" s="99" t="s">
        <v>3547</v>
      </c>
      <c r="T8" s="99"/>
      <c r="U8" s="99"/>
      <c r="V8" s="99"/>
      <c r="W8" s="99"/>
      <c r="X8" s="99"/>
      <c r="Y8" s="99"/>
      <c r="Z8" s="21" t="s">
        <v>3527</v>
      </c>
      <c r="AA8" s="21" t="s">
        <v>3528</v>
      </c>
      <c r="AB8" s="99"/>
      <c r="AC8" s="99"/>
      <c r="AD8" s="99"/>
      <c r="AE8" s="99"/>
      <c r="AF8" s="99"/>
      <c r="AG8" s="99"/>
      <c r="AH8" s="103"/>
    </row>
    <row r="9" spans="2:34" ht="18.600000000000001" thickTop="1">
      <c r="B9" s="22" t="s">
        <v>3516</v>
      </c>
      <c r="C9" s="7">
        <v>9999</v>
      </c>
      <c r="D9" s="7" t="s">
        <v>3517</v>
      </c>
      <c r="E9" s="23" t="s">
        <v>3518</v>
      </c>
      <c r="F9" s="7">
        <v>20</v>
      </c>
      <c r="G9" s="7" t="s">
        <v>3501</v>
      </c>
      <c r="H9" s="8" t="s">
        <v>3531</v>
      </c>
      <c r="I9" s="18" t="s">
        <v>3497</v>
      </c>
      <c r="J9" s="8" t="s">
        <v>88</v>
      </c>
      <c r="K9" s="8" t="s">
        <v>3498</v>
      </c>
      <c r="L9" s="8" t="s">
        <v>3512</v>
      </c>
      <c r="M9" s="8" t="s">
        <v>3513</v>
      </c>
      <c r="N9" s="8" t="s">
        <v>3514</v>
      </c>
      <c r="O9" s="8" t="s">
        <v>3532</v>
      </c>
      <c r="P9" s="8" t="s">
        <v>3533</v>
      </c>
      <c r="Q9" s="8" t="s">
        <v>3499</v>
      </c>
      <c r="R9" s="7" t="s">
        <v>3534</v>
      </c>
      <c r="S9" s="37">
        <v>1</v>
      </c>
      <c r="T9" s="9" t="s">
        <v>3544</v>
      </c>
      <c r="U9" s="38">
        <v>9</v>
      </c>
      <c r="V9" s="9" t="s">
        <v>3545</v>
      </c>
      <c r="W9" s="38">
        <v>50</v>
      </c>
      <c r="X9" s="9" t="s">
        <v>3546</v>
      </c>
      <c r="Y9" s="39"/>
      <c r="Z9" s="7" t="s">
        <v>3535</v>
      </c>
      <c r="AA9" s="8" t="s">
        <v>3500</v>
      </c>
      <c r="AB9" s="37">
        <v>1</v>
      </c>
      <c r="AC9" s="9" t="s">
        <v>3544</v>
      </c>
      <c r="AD9" s="38">
        <v>9</v>
      </c>
      <c r="AE9" s="9" t="s">
        <v>3545</v>
      </c>
      <c r="AF9" s="38">
        <v>50</v>
      </c>
      <c r="AG9" s="40" t="s">
        <v>3546</v>
      </c>
      <c r="AH9" s="10" t="s">
        <v>3536</v>
      </c>
    </row>
    <row r="10" spans="2:34">
      <c r="B10" s="24">
        <v>1</v>
      </c>
      <c r="C10" s="25"/>
      <c r="D10" s="26" t="str">
        <f>IF($C10="","",INDEX(男子登録情報!$C:$C,MATCH($C10,男子登録情報!$B:$B,0)))</f>
        <v/>
      </c>
      <c r="E10" s="26" t="str">
        <f>IF($C10="","",INDEX(男子登録情報!$D:$D,MATCH($C10,男子登録情報!$B:$B,0)))</f>
        <v/>
      </c>
      <c r="F10" s="26" t="str">
        <f>IF($C10="","",INDEX(男子登録情報!$Q:$Q,MATCH($C10,男子登録情報!$B:$B,0)))</f>
        <v/>
      </c>
      <c r="G10" s="27"/>
      <c r="H10" s="28"/>
      <c r="I10" s="29"/>
      <c r="J10" s="28"/>
      <c r="K10" s="28"/>
      <c r="L10" s="28"/>
      <c r="M10" s="28"/>
      <c r="N10" s="28"/>
      <c r="O10" s="28"/>
      <c r="P10" s="28"/>
      <c r="Q10" s="28"/>
      <c r="R10" s="27"/>
      <c r="S10" s="41"/>
      <c r="T10" s="42" t="str">
        <f>IF($R10="","",IF(INDEX(リスト!$D:$D,MATCH($R10,リスト!$C:$C,0))=1,"時間",""))</f>
        <v/>
      </c>
      <c r="U10" s="43"/>
      <c r="V10" s="42" t="str">
        <f>IF($R10="","","分")</f>
        <v/>
      </c>
      <c r="W10" s="43"/>
      <c r="X10" s="42" t="str">
        <f>IF($R10="","","秒")</f>
        <v/>
      </c>
      <c r="Y10" s="44"/>
      <c r="Z10" s="27"/>
      <c r="AA10" s="28"/>
      <c r="AB10" s="41"/>
      <c r="AC10" s="42" t="str">
        <f>IF($C10="","","時間")</f>
        <v/>
      </c>
      <c r="AD10" s="43"/>
      <c r="AE10" s="42" t="str">
        <f>IF($C10="","","分")</f>
        <v/>
      </c>
      <c r="AF10" s="43"/>
      <c r="AG10" s="45" t="str">
        <f>IF($C10="","","秒")</f>
        <v/>
      </c>
      <c r="AH10" s="30"/>
    </row>
    <row r="11" spans="2:34">
      <c r="B11" s="24">
        <v>2</v>
      </c>
      <c r="C11" s="27"/>
      <c r="D11" s="26" t="str">
        <f>IF($C11="","",INDEX(男子登録情報!$C:$C,MATCH($C11,男子登録情報!$B:$B,0)))</f>
        <v/>
      </c>
      <c r="E11" s="26" t="str">
        <f>IF($C11="","",INDEX(男子登録情報!$D:$D,MATCH($C11,男子登録情報!$B:$B,0)))</f>
        <v/>
      </c>
      <c r="F11" s="26" t="str">
        <f>IF($C11="","",INDEX(男子登録情報!$Q:$Q,MATCH($C11,男子登録情報!$B:$B,0)))</f>
        <v/>
      </c>
      <c r="G11" s="27"/>
      <c r="H11" s="28"/>
      <c r="I11" s="29"/>
      <c r="J11" s="28"/>
      <c r="K11" s="28"/>
      <c r="L11" s="28"/>
      <c r="M11" s="28"/>
      <c r="N11" s="28"/>
      <c r="O11" s="28"/>
      <c r="P11" s="28"/>
      <c r="Q11" s="28"/>
      <c r="R11" s="27"/>
      <c r="S11" s="41"/>
      <c r="T11" s="42" t="str">
        <f>IF($R11="","",IF(INDEX(リスト!$D:$D,MATCH($R11,リスト!$C:$C,0))=1,"時間",""))</f>
        <v/>
      </c>
      <c r="U11" s="43"/>
      <c r="V11" s="42" t="str">
        <f t="shared" ref="V11:V59" si="0">IF($R11="","","分")</f>
        <v/>
      </c>
      <c r="W11" s="43"/>
      <c r="X11" s="42" t="str">
        <f t="shared" ref="X11:X59" si="1">IF($R11="","","秒")</f>
        <v/>
      </c>
      <c r="Y11" s="44"/>
      <c r="Z11" s="27"/>
      <c r="AA11" s="28"/>
      <c r="AB11" s="41"/>
      <c r="AC11" s="42" t="str">
        <f t="shared" ref="AC11:AC59" si="2">IF($C11="","","時間")</f>
        <v/>
      </c>
      <c r="AD11" s="43"/>
      <c r="AE11" s="42" t="str">
        <f t="shared" ref="AE11:AE59" si="3">IF($C11="","","分")</f>
        <v/>
      </c>
      <c r="AF11" s="43"/>
      <c r="AG11" s="45" t="str">
        <f t="shared" ref="AG11:AG59" si="4">IF($C11="","","秒")</f>
        <v/>
      </c>
      <c r="AH11" s="30"/>
    </row>
    <row r="12" spans="2:34">
      <c r="B12" s="24">
        <v>3</v>
      </c>
      <c r="C12" s="27"/>
      <c r="D12" s="26" t="str">
        <f>IF($C12="","",INDEX(男子登録情報!$C:$C,MATCH($C12,男子登録情報!$B:$B,0)))</f>
        <v/>
      </c>
      <c r="E12" s="26" t="str">
        <f>IF($C12="","",INDEX(男子登録情報!$D:$D,MATCH($C12,男子登録情報!$B:$B,0)))</f>
        <v/>
      </c>
      <c r="F12" s="26" t="str">
        <f>IF($C12="","",INDEX(男子登録情報!$Q:$Q,MATCH($C12,男子登録情報!$B:$B,0)))</f>
        <v/>
      </c>
      <c r="G12" s="27"/>
      <c r="H12" s="28"/>
      <c r="I12" s="29"/>
      <c r="J12" s="28"/>
      <c r="K12" s="28"/>
      <c r="L12" s="28"/>
      <c r="M12" s="28"/>
      <c r="N12" s="28"/>
      <c r="O12" s="28"/>
      <c r="P12" s="28"/>
      <c r="Q12" s="28"/>
      <c r="R12" s="27"/>
      <c r="S12" s="41"/>
      <c r="T12" s="42" t="str">
        <f>IF($R12="","",IF(INDEX(リスト!$D:$D,MATCH($R12,リスト!$C:$C,0))=1,"時間",""))</f>
        <v/>
      </c>
      <c r="U12" s="43"/>
      <c r="V12" s="42" t="str">
        <f t="shared" si="0"/>
        <v/>
      </c>
      <c r="W12" s="43"/>
      <c r="X12" s="42" t="str">
        <f t="shared" si="1"/>
        <v/>
      </c>
      <c r="Y12" s="44"/>
      <c r="Z12" s="27"/>
      <c r="AA12" s="28"/>
      <c r="AB12" s="41"/>
      <c r="AC12" s="42" t="str">
        <f t="shared" si="2"/>
        <v/>
      </c>
      <c r="AD12" s="43"/>
      <c r="AE12" s="42" t="str">
        <f t="shared" si="3"/>
        <v/>
      </c>
      <c r="AF12" s="43"/>
      <c r="AG12" s="45" t="str">
        <f t="shared" si="4"/>
        <v/>
      </c>
      <c r="AH12" s="30"/>
    </row>
    <row r="13" spans="2:34">
      <c r="B13" s="24">
        <v>4</v>
      </c>
      <c r="C13" s="27"/>
      <c r="D13" s="26" t="str">
        <f>IF($C13="","",INDEX(男子登録情報!$C:$C,MATCH($C13,男子登録情報!$B:$B,0)))</f>
        <v/>
      </c>
      <c r="E13" s="26" t="str">
        <f>IF($C13="","",INDEX(男子登録情報!$D:$D,MATCH($C13,男子登録情報!$B:$B,0)))</f>
        <v/>
      </c>
      <c r="F13" s="26" t="str">
        <f>IF($C13="","",INDEX(男子登録情報!$Q:$Q,MATCH($C13,男子登録情報!$B:$B,0)))</f>
        <v/>
      </c>
      <c r="G13" s="27"/>
      <c r="H13" s="28"/>
      <c r="I13" s="29"/>
      <c r="J13" s="28"/>
      <c r="K13" s="28"/>
      <c r="L13" s="28"/>
      <c r="M13" s="28"/>
      <c r="N13" s="28"/>
      <c r="O13" s="28"/>
      <c r="P13" s="28"/>
      <c r="Q13" s="28"/>
      <c r="R13" s="27"/>
      <c r="S13" s="41"/>
      <c r="T13" s="42" t="str">
        <f>IF($R13="","",IF(INDEX(リスト!$D:$D,MATCH($R13,リスト!$C:$C,0))=1,"時間",""))</f>
        <v/>
      </c>
      <c r="U13" s="43"/>
      <c r="V13" s="42" t="str">
        <f t="shared" si="0"/>
        <v/>
      </c>
      <c r="W13" s="43"/>
      <c r="X13" s="42" t="str">
        <f t="shared" si="1"/>
        <v/>
      </c>
      <c r="Y13" s="44"/>
      <c r="Z13" s="27"/>
      <c r="AA13" s="28"/>
      <c r="AB13" s="41"/>
      <c r="AC13" s="42" t="str">
        <f t="shared" si="2"/>
        <v/>
      </c>
      <c r="AD13" s="43"/>
      <c r="AE13" s="42" t="str">
        <f t="shared" si="3"/>
        <v/>
      </c>
      <c r="AF13" s="43"/>
      <c r="AG13" s="45" t="str">
        <f t="shared" si="4"/>
        <v/>
      </c>
      <c r="AH13" s="30"/>
    </row>
    <row r="14" spans="2:34">
      <c r="B14" s="24">
        <v>5</v>
      </c>
      <c r="C14" s="27"/>
      <c r="D14" s="26" t="str">
        <f>IF($C14="","",INDEX(男子登録情報!$C:$C,MATCH($C14,男子登録情報!$B:$B,0)))</f>
        <v/>
      </c>
      <c r="E14" s="26" t="str">
        <f>IF($C14="","",INDEX(男子登録情報!$D:$D,MATCH($C14,男子登録情報!$B:$B,0)))</f>
        <v/>
      </c>
      <c r="F14" s="26" t="str">
        <f>IF($C14="","",INDEX(男子登録情報!$Q:$Q,MATCH($C14,男子登録情報!$B:$B,0)))</f>
        <v/>
      </c>
      <c r="G14" s="27"/>
      <c r="H14" s="28"/>
      <c r="I14" s="29"/>
      <c r="J14" s="28"/>
      <c r="K14" s="28"/>
      <c r="L14" s="28"/>
      <c r="M14" s="28"/>
      <c r="N14" s="28"/>
      <c r="O14" s="28"/>
      <c r="P14" s="28"/>
      <c r="Q14" s="28"/>
      <c r="R14" s="27"/>
      <c r="S14" s="41"/>
      <c r="T14" s="42" t="str">
        <f>IF($R14="","",IF(INDEX(リスト!$D:$D,MATCH($R14,リスト!$C:$C,0))=1,"時間",""))</f>
        <v/>
      </c>
      <c r="U14" s="43"/>
      <c r="V14" s="42" t="str">
        <f t="shared" si="0"/>
        <v/>
      </c>
      <c r="W14" s="43"/>
      <c r="X14" s="42" t="str">
        <f t="shared" si="1"/>
        <v/>
      </c>
      <c r="Y14" s="44"/>
      <c r="Z14" s="27"/>
      <c r="AA14" s="28"/>
      <c r="AB14" s="41"/>
      <c r="AC14" s="42" t="str">
        <f t="shared" si="2"/>
        <v/>
      </c>
      <c r="AD14" s="43"/>
      <c r="AE14" s="42" t="str">
        <f t="shared" si="3"/>
        <v/>
      </c>
      <c r="AF14" s="43"/>
      <c r="AG14" s="45" t="str">
        <f t="shared" si="4"/>
        <v/>
      </c>
      <c r="AH14" s="30"/>
    </row>
    <row r="15" spans="2:34">
      <c r="B15" s="24">
        <v>6</v>
      </c>
      <c r="C15" s="27"/>
      <c r="D15" s="26" t="str">
        <f>IF($C15="","",INDEX(男子登録情報!$C:$C,MATCH($C15,男子登録情報!$B:$B,0)))</f>
        <v/>
      </c>
      <c r="E15" s="26" t="str">
        <f>IF($C15="","",INDEX(男子登録情報!$D:$D,MATCH($C15,男子登録情報!$B:$B,0)))</f>
        <v/>
      </c>
      <c r="F15" s="26" t="str">
        <f>IF($C15="","",INDEX(男子登録情報!$Q:$Q,MATCH($C15,男子登録情報!$B:$B,0)))</f>
        <v/>
      </c>
      <c r="G15" s="27"/>
      <c r="H15" s="28"/>
      <c r="I15" s="29"/>
      <c r="J15" s="28"/>
      <c r="K15" s="28"/>
      <c r="L15" s="28"/>
      <c r="M15" s="28"/>
      <c r="N15" s="28"/>
      <c r="O15" s="28"/>
      <c r="P15" s="28"/>
      <c r="Q15" s="28"/>
      <c r="R15" s="27"/>
      <c r="S15" s="41"/>
      <c r="T15" s="42" t="str">
        <f>IF($R15="","",IF(INDEX(リスト!$D:$D,MATCH($R15,リスト!$C:$C,0))=1,"時間",""))</f>
        <v/>
      </c>
      <c r="U15" s="43"/>
      <c r="V15" s="42" t="str">
        <f t="shared" si="0"/>
        <v/>
      </c>
      <c r="W15" s="43"/>
      <c r="X15" s="42" t="str">
        <f t="shared" si="1"/>
        <v/>
      </c>
      <c r="Y15" s="44"/>
      <c r="Z15" s="27"/>
      <c r="AA15" s="28"/>
      <c r="AB15" s="41"/>
      <c r="AC15" s="42" t="str">
        <f t="shared" si="2"/>
        <v/>
      </c>
      <c r="AD15" s="43"/>
      <c r="AE15" s="42" t="str">
        <f t="shared" si="3"/>
        <v/>
      </c>
      <c r="AF15" s="43"/>
      <c r="AG15" s="45" t="str">
        <f t="shared" si="4"/>
        <v/>
      </c>
      <c r="AH15" s="30"/>
    </row>
    <row r="16" spans="2:34">
      <c r="B16" s="24">
        <v>7</v>
      </c>
      <c r="C16" s="27"/>
      <c r="D16" s="26" t="str">
        <f>IF($C16="","",INDEX(男子登録情報!$C:$C,MATCH($C16,男子登録情報!$B:$B,0)))</f>
        <v/>
      </c>
      <c r="E16" s="26" t="str">
        <f>IF($C16="","",INDEX(男子登録情報!$D:$D,MATCH($C16,男子登録情報!$B:$B,0)))</f>
        <v/>
      </c>
      <c r="F16" s="26" t="str">
        <f>IF($C16="","",INDEX(男子登録情報!$Q:$Q,MATCH($C16,男子登録情報!$B:$B,0)))</f>
        <v/>
      </c>
      <c r="G16" s="27"/>
      <c r="H16" s="28"/>
      <c r="I16" s="29"/>
      <c r="J16" s="28"/>
      <c r="K16" s="28"/>
      <c r="L16" s="28"/>
      <c r="M16" s="28"/>
      <c r="N16" s="28"/>
      <c r="O16" s="28"/>
      <c r="P16" s="28"/>
      <c r="Q16" s="28"/>
      <c r="R16" s="27"/>
      <c r="S16" s="41"/>
      <c r="T16" s="42" t="str">
        <f>IF($R16="","",IF(INDEX(リスト!$D:$D,MATCH($R16,リスト!$C:$C,0))=1,"時間",""))</f>
        <v/>
      </c>
      <c r="U16" s="43"/>
      <c r="V16" s="42" t="str">
        <f t="shared" si="0"/>
        <v/>
      </c>
      <c r="W16" s="43"/>
      <c r="X16" s="42" t="str">
        <f t="shared" si="1"/>
        <v/>
      </c>
      <c r="Y16" s="44"/>
      <c r="Z16" s="27"/>
      <c r="AA16" s="28"/>
      <c r="AB16" s="41"/>
      <c r="AC16" s="42" t="str">
        <f t="shared" si="2"/>
        <v/>
      </c>
      <c r="AD16" s="43"/>
      <c r="AE16" s="42" t="str">
        <f t="shared" si="3"/>
        <v/>
      </c>
      <c r="AF16" s="43"/>
      <c r="AG16" s="45" t="str">
        <f t="shared" si="4"/>
        <v/>
      </c>
      <c r="AH16" s="30"/>
    </row>
    <row r="17" spans="2:34">
      <c r="B17" s="24">
        <v>8</v>
      </c>
      <c r="C17" s="27"/>
      <c r="D17" s="26" t="str">
        <f>IF($C17="","",INDEX(男子登録情報!$C:$C,MATCH($C17,男子登録情報!$B:$B,0)))</f>
        <v/>
      </c>
      <c r="E17" s="26" t="str">
        <f>IF($C17="","",INDEX(男子登録情報!$D:$D,MATCH($C17,男子登録情報!$B:$B,0)))</f>
        <v/>
      </c>
      <c r="F17" s="26" t="str">
        <f>IF($C17="","",INDEX(男子登録情報!$Q:$Q,MATCH($C17,男子登録情報!$B:$B,0)))</f>
        <v/>
      </c>
      <c r="G17" s="27"/>
      <c r="H17" s="28"/>
      <c r="I17" s="29"/>
      <c r="J17" s="28"/>
      <c r="K17" s="28"/>
      <c r="L17" s="28"/>
      <c r="M17" s="28"/>
      <c r="N17" s="28"/>
      <c r="O17" s="28"/>
      <c r="P17" s="28"/>
      <c r="Q17" s="28"/>
      <c r="R17" s="27"/>
      <c r="S17" s="41"/>
      <c r="T17" s="42" t="str">
        <f>IF($R17="","",IF(INDEX(リスト!$D:$D,MATCH($R17,リスト!$C:$C,0))=1,"時間",""))</f>
        <v/>
      </c>
      <c r="U17" s="43"/>
      <c r="V17" s="42" t="str">
        <f t="shared" si="0"/>
        <v/>
      </c>
      <c r="W17" s="43"/>
      <c r="X17" s="42" t="str">
        <f t="shared" si="1"/>
        <v/>
      </c>
      <c r="Y17" s="44"/>
      <c r="Z17" s="27"/>
      <c r="AA17" s="28"/>
      <c r="AB17" s="41"/>
      <c r="AC17" s="42" t="str">
        <f t="shared" si="2"/>
        <v/>
      </c>
      <c r="AD17" s="43"/>
      <c r="AE17" s="42" t="str">
        <f t="shared" si="3"/>
        <v/>
      </c>
      <c r="AF17" s="43"/>
      <c r="AG17" s="45" t="str">
        <f t="shared" si="4"/>
        <v/>
      </c>
      <c r="AH17" s="30"/>
    </row>
    <row r="18" spans="2:34">
      <c r="B18" s="24">
        <v>9</v>
      </c>
      <c r="C18" s="27"/>
      <c r="D18" s="26" t="str">
        <f>IF($C18="","",INDEX(男子登録情報!$C:$C,MATCH($C18,男子登録情報!$B:$B,0)))</f>
        <v/>
      </c>
      <c r="E18" s="26" t="str">
        <f>IF($C18="","",INDEX(男子登録情報!$D:$D,MATCH($C18,男子登録情報!$B:$B,0)))</f>
        <v/>
      </c>
      <c r="F18" s="26" t="str">
        <f>IF($C18="","",INDEX(男子登録情報!$Q:$Q,MATCH($C18,男子登録情報!$B:$B,0)))</f>
        <v/>
      </c>
      <c r="G18" s="27"/>
      <c r="H18" s="28"/>
      <c r="I18" s="29"/>
      <c r="J18" s="28"/>
      <c r="K18" s="28"/>
      <c r="L18" s="28"/>
      <c r="M18" s="28"/>
      <c r="N18" s="28"/>
      <c r="O18" s="28"/>
      <c r="P18" s="28"/>
      <c r="Q18" s="28"/>
      <c r="R18" s="27"/>
      <c r="S18" s="41"/>
      <c r="T18" s="42" t="str">
        <f>IF($R18="","",IF(INDEX(リスト!$D:$D,MATCH($R18,リスト!$C:$C,0))=1,"時間",""))</f>
        <v/>
      </c>
      <c r="U18" s="43"/>
      <c r="V18" s="42" t="str">
        <f t="shared" si="0"/>
        <v/>
      </c>
      <c r="W18" s="43"/>
      <c r="X18" s="42" t="str">
        <f t="shared" si="1"/>
        <v/>
      </c>
      <c r="Y18" s="44"/>
      <c r="Z18" s="27"/>
      <c r="AA18" s="28"/>
      <c r="AB18" s="41"/>
      <c r="AC18" s="42" t="str">
        <f t="shared" si="2"/>
        <v/>
      </c>
      <c r="AD18" s="43"/>
      <c r="AE18" s="42" t="str">
        <f t="shared" si="3"/>
        <v/>
      </c>
      <c r="AF18" s="43"/>
      <c r="AG18" s="45" t="str">
        <f t="shared" si="4"/>
        <v/>
      </c>
      <c r="AH18" s="30"/>
    </row>
    <row r="19" spans="2:34">
      <c r="B19" s="24">
        <v>10</v>
      </c>
      <c r="C19" s="27"/>
      <c r="D19" s="26" t="str">
        <f>IF($C19="","",INDEX(男子登録情報!$C:$C,MATCH($C19,男子登録情報!$B:$B,0)))</f>
        <v/>
      </c>
      <c r="E19" s="26" t="str">
        <f>IF($C19="","",INDEX(男子登録情報!$D:$D,MATCH($C19,男子登録情報!$B:$B,0)))</f>
        <v/>
      </c>
      <c r="F19" s="26" t="str">
        <f>IF($C19="","",INDEX(男子登録情報!$Q:$Q,MATCH($C19,男子登録情報!$B:$B,0)))</f>
        <v/>
      </c>
      <c r="G19" s="27"/>
      <c r="H19" s="28"/>
      <c r="I19" s="29"/>
      <c r="J19" s="28"/>
      <c r="K19" s="28"/>
      <c r="L19" s="28"/>
      <c r="M19" s="28"/>
      <c r="N19" s="28"/>
      <c r="O19" s="28"/>
      <c r="P19" s="28"/>
      <c r="Q19" s="28"/>
      <c r="R19" s="27"/>
      <c r="S19" s="41"/>
      <c r="T19" s="42" t="str">
        <f>IF($R19="","",IF(INDEX(リスト!$D:$D,MATCH($R19,リスト!$C:$C,0))=1,"時間",""))</f>
        <v/>
      </c>
      <c r="U19" s="43"/>
      <c r="V19" s="42" t="str">
        <f t="shared" si="0"/>
        <v/>
      </c>
      <c r="W19" s="43"/>
      <c r="X19" s="42" t="str">
        <f t="shared" si="1"/>
        <v/>
      </c>
      <c r="Y19" s="44"/>
      <c r="Z19" s="27"/>
      <c r="AA19" s="28"/>
      <c r="AB19" s="41"/>
      <c r="AC19" s="42" t="str">
        <f t="shared" si="2"/>
        <v/>
      </c>
      <c r="AD19" s="43"/>
      <c r="AE19" s="42" t="str">
        <f t="shared" si="3"/>
        <v/>
      </c>
      <c r="AF19" s="43"/>
      <c r="AG19" s="45" t="str">
        <f t="shared" si="4"/>
        <v/>
      </c>
      <c r="AH19" s="30"/>
    </row>
    <row r="20" spans="2:34">
      <c r="B20" s="24">
        <v>11</v>
      </c>
      <c r="C20" s="27"/>
      <c r="D20" s="26" t="str">
        <f>IF($C20="","",INDEX(男子登録情報!$C:$C,MATCH($C20,男子登録情報!$B:$B,0)))</f>
        <v/>
      </c>
      <c r="E20" s="26" t="str">
        <f>IF($C20="","",INDEX(男子登録情報!$D:$D,MATCH($C20,男子登録情報!$B:$B,0)))</f>
        <v/>
      </c>
      <c r="F20" s="26" t="str">
        <f>IF($C20="","",INDEX(男子登録情報!$Q:$Q,MATCH($C20,男子登録情報!$B:$B,0)))</f>
        <v/>
      </c>
      <c r="G20" s="27"/>
      <c r="H20" s="28"/>
      <c r="I20" s="29"/>
      <c r="J20" s="28"/>
      <c r="K20" s="28"/>
      <c r="L20" s="28"/>
      <c r="M20" s="28"/>
      <c r="N20" s="28"/>
      <c r="O20" s="28"/>
      <c r="P20" s="28"/>
      <c r="Q20" s="28"/>
      <c r="R20" s="27"/>
      <c r="S20" s="41"/>
      <c r="T20" s="42" t="str">
        <f>IF($R20="","",IF(INDEX(リスト!$D:$D,MATCH($R20,リスト!$C:$C,0))=1,"時間",""))</f>
        <v/>
      </c>
      <c r="U20" s="43"/>
      <c r="V20" s="42" t="str">
        <f t="shared" si="0"/>
        <v/>
      </c>
      <c r="W20" s="43"/>
      <c r="X20" s="42" t="str">
        <f t="shared" si="1"/>
        <v/>
      </c>
      <c r="Y20" s="44"/>
      <c r="Z20" s="27"/>
      <c r="AA20" s="28"/>
      <c r="AB20" s="41"/>
      <c r="AC20" s="42" t="str">
        <f t="shared" si="2"/>
        <v/>
      </c>
      <c r="AD20" s="43"/>
      <c r="AE20" s="42" t="str">
        <f t="shared" si="3"/>
        <v/>
      </c>
      <c r="AF20" s="43"/>
      <c r="AG20" s="45" t="str">
        <f t="shared" si="4"/>
        <v/>
      </c>
      <c r="AH20" s="30"/>
    </row>
    <row r="21" spans="2:34">
      <c r="B21" s="24">
        <v>12</v>
      </c>
      <c r="C21" s="27"/>
      <c r="D21" s="26" t="str">
        <f>IF($C21="","",INDEX(男子登録情報!$C:$C,MATCH($C21,男子登録情報!$B:$B,0)))</f>
        <v/>
      </c>
      <c r="E21" s="26" t="str">
        <f>IF($C21="","",INDEX(男子登録情報!$D:$D,MATCH($C21,男子登録情報!$B:$B,0)))</f>
        <v/>
      </c>
      <c r="F21" s="26" t="str">
        <f>IF($C21="","",INDEX(男子登録情報!$Q:$Q,MATCH($C21,男子登録情報!$B:$B,0)))</f>
        <v/>
      </c>
      <c r="G21" s="27"/>
      <c r="H21" s="28"/>
      <c r="I21" s="29"/>
      <c r="J21" s="28"/>
      <c r="K21" s="28"/>
      <c r="L21" s="28"/>
      <c r="M21" s="28"/>
      <c r="N21" s="28"/>
      <c r="O21" s="28"/>
      <c r="P21" s="28"/>
      <c r="Q21" s="28"/>
      <c r="R21" s="27"/>
      <c r="S21" s="41"/>
      <c r="T21" s="42" t="str">
        <f>IF($R21="","",IF(INDEX(リスト!$D:$D,MATCH($R21,リスト!$C:$C,0))=1,"時間",""))</f>
        <v/>
      </c>
      <c r="U21" s="43"/>
      <c r="V21" s="42" t="str">
        <f t="shared" si="0"/>
        <v/>
      </c>
      <c r="W21" s="43"/>
      <c r="X21" s="42" t="str">
        <f t="shared" si="1"/>
        <v/>
      </c>
      <c r="Y21" s="44"/>
      <c r="Z21" s="27"/>
      <c r="AA21" s="28"/>
      <c r="AB21" s="41"/>
      <c r="AC21" s="42" t="str">
        <f t="shared" si="2"/>
        <v/>
      </c>
      <c r="AD21" s="43"/>
      <c r="AE21" s="42" t="str">
        <f t="shared" si="3"/>
        <v/>
      </c>
      <c r="AF21" s="43"/>
      <c r="AG21" s="45" t="str">
        <f t="shared" si="4"/>
        <v/>
      </c>
      <c r="AH21" s="30"/>
    </row>
    <row r="22" spans="2:34">
      <c r="B22" s="24">
        <v>13</v>
      </c>
      <c r="C22" s="27"/>
      <c r="D22" s="26" t="str">
        <f>IF($C22="","",INDEX(男子登録情報!$C:$C,MATCH($C22,男子登録情報!$B:$B,0)))</f>
        <v/>
      </c>
      <c r="E22" s="26" t="str">
        <f>IF($C22="","",INDEX(男子登録情報!$D:$D,MATCH($C22,男子登録情報!$B:$B,0)))</f>
        <v/>
      </c>
      <c r="F22" s="26" t="str">
        <f>IF($C22="","",INDEX(男子登録情報!$Q:$Q,MATCH($C22,男子登録情報!$B:$B,0)))</f>
        <v/>
      </c>
      <c r="G22" s="27"/>
      <c r="H22" s="28"/>
      <c r="I22" s="29"/>
      <c r="J22" s="28"/>
      <c r="K22" s="28"/>
      <c r="L22" s="28"/>
      <c r="M22" s="28"/>
      <c r="N22" s="28"/>
      <c r="O22" s="28"/>
      <c r="P22" s="28"/>
      <c r="Q22" s="28"/>
      <c r="R22" s="27"/>
      <c r="S22" s="41"/>
      <c r="T22" s="42" t="str">
        <f>IF($R22="","",IF(INDEX(リスト!$D:$D,MATCH($R22,リスト!$C:$C,0))=1,"時間",""))</f>
        <v/>
      </c>
      <c r="U22" s="43"/>
      <c r="V22" s="42" t="str">
        <f t="shared" si="0"/>
        <v/>
      </c>
      <c r="W22" s="43"/>
      <c r="X22" s="42" t="str">
        <f t="shared" si="1"/>
        <v/>
      </c>
      <c r="Y22" s="44"/>
      <c r="Z22" s="27"/>
      <c r="AA22" s="28"/>
      <c r="AB22" s="41"/>
      <c r="AC22" s="42" t="str">
        <f t="shared" si="2"/>
        <v/>
      </c>
      <c r="AD22" s="43"/>
      <c r="AE22" s="42" t="str">
        <f t="shared" si="3"/>
        <v/>
      </c>
      <c r="AF22" s="43"/>
      <c r="AG22" s="45" t="str">
        <f t="shared" si="4"/>
        <v/>
      </c>
      <c r="AH22" s="30"/>
    </row>
    <row r="23" spans="2:34">
      <c r="B23" s="24">
        <v>14</v>
      </c>
      <c r="C23" s="27"/>
      <c r="D23" s="26" t="str">
        <f>IF($C23="","",INDEX(男子登録情報!$C:$C,MATCH($C23,男子登録情報!$B:$B,0)))</f>
        <v/>
      </c>
      <c r="E23" s="26" t="str">
        <f>IF($C23="","",INDEX(男子登録情報!$D:$D,MATCH($C23,男子登録情報!$B:$B,0)))</f>
        <v/>
      </c>
      <c r="F23" s="26" t="str">
        <f>IF($C23="","",INDEX(男子登録情報!$Q:$Q,MATCH($C23,男子登録情報!$B:$B,0)))</f>
        <v/>
      </c>
      <c r="G23" s="27"/>
      <c r="H23" s="28"/>
      <c r="I23" s="29"/>
      <c r="J23" s="28"/>
      <c r="K23" s="28"/>
      <c r="L23" s="28"/>
      <c r="M23" s="28"/>
      <c r="N23" s="28"/>
      <c r="O23" s="28"/>
      <c r="P23" s="28"/>
      <c r="Q23" s="28"/>
      <c r="R23" s="27"/>
      <c r="S23" s="41"/>
      <c r="T23" s="42" t="str">
        <f>IF($R23="","",IF(INDEX(リスト!$D:$D,MATCH($R23,リスト!$C:$C,0))=1,"時間",""))</f>
        <v/>
      </c>
      <c r="U23" s="43"/>
      <c r="V23" s="42" t="str">
        <f t="shared" si="0"/>
        <v/>
      </c>
      <c r="W23" s="43"/>
      <c r="X23" s="42" t="str">
        <f t="shared" si="1"/>
        <v/>
      </c>
      <c r="Y23" s="44"/>
      <c r="Z23" s="27"/>
      <c r="AA23" s="28"/>
      <c r="AB23" s="41"/>
      <c r="AC23" s="42" t="str">
        <f t="shared" si="2"/>
        <v/>
      </c>
      <c r="AD23" s="43"/>
      <c r="AE23" s="42" t="str">
        <f t="shared" si="3"/>
        <v/>
      </c>
      <c r="AF23" s="43"/>
      <c r="AG23" s="45" t="str">
        <f t="shared" si="4"/>
        <v/>
      </c>
      <c r="AH23" s="30"/>
    </row>
    <row r="24" spans="2:34">
      <c r="B24" s="24">
        <v>15</v>
      </c>
      <c r="C24" s="27"/>
      <c r="D24" s="26" t="str">
        <f>IF($C24="","",INDEX(男子登録情報!$C:$C,MATCH($C24,男子登録情報!$B:$B,0)))</f>
        <v/>
      </c>
      <c r="E24" s="26" t="str">
        <f>IF($C24="","",INDEX(男子登録情報!$D:$D,MATCH($C24,男子登録情報!$B:$B,0)))</f>
        <v/>
      </c>
      <c r="F24" s="26" t="str">
        <f>IF($C24="","",INDEX(男子登録情報!$Q:$Q,MATCH($C24,男子登録情報!$B:$B,0)))</f>
        <v/>
      </c>
      <c r="G24" s="27"/>
      <c r="H24" s="28"/>
      <c r="I24" s="29"/>
      <c r="J24" s="28"/>
      <c r="K24" s="28"/>
      <c r="L24" s="28"/>
      <c r="M24" s="28"/>
      <c r="N24" s="28"/>
      <c r="O24" s="28"/>
      <c r="P24" s="28"/>
      <c r="Q24" s="28"/>
      <c r="R24" s="27"/>
      <c r="S24" s="41"/>
      <c r="T24" s="42" t="str">
        <f>IF($R24="","",IF(INDEX(リスト!$D:$D,MATCH($R24,リスト!$C:$C,0))=1,"時間",""))</f>
        <v/>
      </c>
      <c r="U24" s="43"/>
      <c r="V24" s="42" t="str">
        <f t="shared" si="0"/>
        <v/>
      </c>
      <c r="W24" s="43"/>
      <c r="X24" s="42" t="str">
        <f t="shared" si="1"/>
        <v/>
      </c>
      <c r="Y24" s="44"/>
      <c r="Z24" s="27"/>
      <c r="AA24" s="28"/>
      <c r="AB24" s="41"/>
      <c r="AC24" s="42" t="str">
        <f t="shared" si="2"/>
        <v/>
      </c>
      <c r="AD24" s="43"/>
      <c r="AE24" s="42" t="str">
        <f t="shared" si="3"/>
        <v/>
      </c>
      <c r="AF24" s="43"/>
      <c r="AG24" s="45" t="str">
        <f t="shared" si="4"/>
        <v/>
      </c>
      <c r="AH24" s="30"/>
    </row>
    <row r="25" spans="2:34">
      <c r="B25" s="24">
        <v>16</v>
      </c>
      <c r="C25" s="27"/>
      <c r="D25" s="26" t="str">
        <f>IF($C25="","",INDEX(男子登録情報!$C:$C,MATCH($C25,男子登録情報!$B:$B,0)))</f>
        <v/>
      </c>
      <c r="E25" s="26" t="str">
        <f>IF($C25="","",INDEX(男子登録情報!$D:$D,MATCH($C25,男子登録情報!$B:$B,0)))</f>
        <v/>
      </c>
      <c r="F25" s="26" t="str">
        <f>IF($C25="","",INDEX(男子登録情報!$Q:$Q,MATCH($C25,男子登録情報!$B:$B,0)))</f>
        <v/>
      </c>
      <c r="G25" s="27"/>
      <c r="H25" s="28"/>
      <c r="I25" s="29"/>
      <c r="J25" s="28"/>
      <c r="K25" s="28"/>
      <c r="L25" s="28"/>
      <c r="M25" s="28"/>
      <c r="N25" s="28"/>
      <c r="O25" s="28"/>
      <c r="P25" s="28"/>
      <c r="Q25" s="28"/>
      <c r="R25" s="27"/>
      <c r="S25" s="41"/>
      <c r="T25" s="42" t="str">
        <f>IF($R25="","",IF(INDEX(リスト!$D:$D,MATCH($R25,リスト!$C:$C,0))=1,"時間",""))</f>
        <v/>
      </c>
      <c r="U25" s="43"/>
      <c r="V25" s="42" t="str">
        <f t="shared" si="0"/>
        <v/>
      </c>
      <c r="W25" s="43"/>
      <c r="X25" s="42" t="str">
        <f t="shared" si="1"/>
        <v/>
      </c>
      <c r="Y25" s="44"/>
      <c r="Z25" s="27"/>
      <c r="AA25" s="28"/>
      <c r="AB25" s="41"/>
      <c r="AC25" s="42" t="str">
        <f t="shared" si="2"/>
        <v/>
      </c>
      <c r="AD25" s="43"/>
      <c r="AE25" s="42" t="str">
        <f t="shared" si="3"/>
        <v/>
      </c>
      <c r="AF25" s="43"/>
      <c r="AG25" s="45" t="str">
        <f t="shared" si="4"/>
        <v/>
      </c>
      <c r="AH25" s="30"/>
    </row>
    <row r="26" spans="2:34">
      <c r="B26" s="24">
        <v>17</v>
      </c>
      <c r="C26" s="27"/>
      <c r="D26" s="26" t="str">
        <f>IF($C26="","",INDEX(男子登録情報!$C:$C,MATCH($C26,男子登録情報!$B:$B,0)))</f>
        <v/>
      </c>
      <c r="E26" s="26" t="str">
        <f>IF($C26="","",INDEX(男子登録情報!$D:$D,MATCH($C26,男子登録情報!$B:$B,0)))</f>
        <v/>
      </c>
      <c r="F26" s="26" t="str">
        <f>IF($C26="","",INDEX(男子登録情報!$Q:$Q,MATCH($C26,男子登録情報!$B:$B,0)))</f>
        <v/>
      </c>
      <c r="G26" s="27"/>
      <c r="H26" s="28"/>
      <c r="I26" s="29"/>
      <c r="J26" s="28"/>
      <c r="K26" s="28"/>
      <c r="L26" s="28"/>
      <c r="M26" s="28"/>
      <c r="N26" s="28"/>
      <c r="O26" s="28"/>
      <c r="P26" s="28"/>
      <c r="Q26" s="28"/>
      <c r="R26" s="27"/>
      <c r="S26" s="41"/>
      <c r="T26" s="42" t="str">
        <f>IF($R26="","",IF(INDEX(リスト!$D:$D,MATCH($R26,リスト!$C:$C,0))=1,"時間",""))</f>
        <v/>
      </c>
      <c r="U26" s="43"/>
      <c r="V26" s="42" t="str">
        <f t="shared" si="0"/>
        <v/>
      </c>
      <c r="W26" s="43"/>
      <c r="X26" s="42" t="str">
        <f t="shared" si="1"/>
        <v/>
      </c>
      <c r="Y26" s="44"/>
      <c r="Z26" s="27"/>
      <c r="AA26" s="28"/>
      <c r="AB26" s="41"/>
      <c r="AC26" s="42" t="str">
        <f t="shared" si="2"/>
        <v/>
      </c>
      <c r="AD26" s="43"/>
      <c r="AE26" s="42" t="str">
        <f t="shared" si="3"/>
        <v/>
      </c>
      <c r="AF26" s="43"/>
      <c r="AG26" s="45" t="str">
        <f t="shared" si="4"/>
        <v/>
      </c>
      <c r="AH26" s="30"/>
    </row>
    <row r="27" spans="2:34">
      <c r="B27" s="24">
        <v>18</v>
      </c>
      <c r="C27" s="27"/>
      <c r="D27" s="26" t="str">
        <f>IF($C27="","",INDEX(男子登録情報!$C:$C,MATCH($C27,男子登録情報!$B:$B,0)))</f>
        <v/>
      </c>
      <c r="E27" s="26" t="str">
        <f>IF($C27="","",INDEX(男子登録情報!$D:$D,MATCH($C27,男子登録情報!$B:$B,0)))</f>
        <v/>
      </c>
      <c r="F27" s="26" t="str">
        <f>IF($C27="","",INDEX(男子登録情報!$Q:$Q,MATCH($C27,男子登録情報!$B:$B,0)))</f>
        <v/>
      </c>
      <c r="G27" s="27"/>
      <c r="H27" s="28"/>
      <c r="I27" s="29"/>
      <c r="J27" s="28"/>
      <c r="K27" s="28"/>
      <c r="L27" s="28"/>
      <c r="M27" s="28"/>
      <c r="N27" s="28"/>
      <c r="O27" s="28"/>
      <c r="P27" s="28"/>
      <c r="Q27" s="28"/>
      <c r="R27" s="27"/>
      <c r="S27" s="41"/>
      <c r="T27" s="42" t="str">
        <f>IF($R27="","",IF(INDEX(リスト!$D:$D,MATCH($R27,リスト!$C:$C,0))=1,"時間",""))</f>
        <v/>
      </c>
      <c r="U27" s="43"/>
      <c r="V27" s="42" t="str">
        <f t="shared" si="0"/>
        <v/>
      </c>
      <c r="W27" s="43"/>
      <c r="X27" s="42" t="str">
        <f t="shared" si="1"/>
        <v/>
      </c>
      <c r="Y27" s="44"/>
      <c r="Z27" s="27"/>
      <c r="AA27" s="28"/>
      <c r="AB27" s="41"/>
      <c r="AC27" s="42" t="str">
        <f t="shared" si="2"/>
        <v/>
      </c>
      <c r="AD27" s="43"/>
      <c r="AE27" s="42" t="str">
        <f t="shared" si="3"/>
        <v/>
      </c>
      <c r="AF27" s="43"/>
      <c r="AG27" s="45" t="str">
        <f t="shared" si="4"/>
        <v/>
      </c>
      <c r="AH27" s="30"/>
    </row>
    <row r="28" spans="2:34">
      <c r="B28" s="24">
        <v>19</v>
      </c>
      <c r="C28" s="27"/>
      <c r="D28" s="26" t="str">
        <f>IF($C28="","",INDEX(男子登録情報!$C:$C,MATCH($C28,男子登録情報!$B:$B,0)))</f>
        <v/>
      </c>
      <c r="E28" s="26" t="str">
        <f>IF($C28="","",INDEX(男子登録情報!$D:$D,MATCH($C28,男子登録情報!$B:$B,0)))</f>
        <v/>
      </c>
      <c r="F28" s="26" t="str">
        <f>IF($C28="","",INDEX(男子登録情報!$Q:$Q,MATCH($C28,男子登録情報!$B:$B,0)))</f>
        <v/>
      </c>
      <c r="G28" s="27"/>
      <c r="H28" s="28"/>
      <c r="I28" s="29"/>
      <c r="J28" s="28"/>
      <c r="K28" s="28"/>
      <c r="L28" s="28"/>
      <c r="M28" s="28"/>
      <c r="N28" s="28"/>
      <c r="O28" s="28"/>
      <c r="P28" s="28"/>
      <c r="Q28" s="28"/>
      <c r="R28" s="27"/>
      <c r="S28" s="41"/>
      <c r="T28" s="42" t="str">
        <f>IF($R28="","",IF(INDEX(リスト!$D:$D,MATCH($R28,リスト!$C:$C,0))=1,"時間",""))</f>
        <v/>
      </c>
      <c r="U28" s="43"/>
      <c r="V28" s="42" t="str">
        <f t="shared" si="0"/>
        <v/>
      </c>
      <c r="W28" s="43"/>
      <c r="X28" s="42" t="str">
        <f t="shared" si="1"/>
        <v/>
      </c>
      <c r="Y28" s="44"/>
      <c r="Z28" s="27"/>
      <c r="AA28" s="28"/>
      <c r="AB28" s="41"/>
      <c r="AC28" s="42" t="str">
        <f t="shared" si="2"/>
        <v/>
      </c>
      <c r="AD28" s="43"/>
      <c r="AE28" s="42" t="str">
        <f t="shared" si="3"/>
        <v/>
      </c>
      <c r="AF28" s="43"/>
      <c r="AG28" s="45" t="str">
        <f t="shared" si="4"/>
        <v/>
      </c>
      <c r="AH28" s="30"/>
    </row>
    <row r="29" spans="2:34">
      <c r="B29" s="24">
        <v>20</v>
      </c>
      <c r="C29" s="27"/>
      <c r="D29" s="26" t="str">
        <f>IF($C29="","",INDEX(男子登録情報!$C:$C,MATCH($C29,男子登録情報!$B:$B,0)))</f>
        <v/>
      </c>
      <c r="E29" s="26" t="str">
        <f>IF($C29="","",INDEX(男子登録情報!$D:$D,MATCH($C29,男子登録情報!$B:$B,0)))</f>
        <v/>
      </c>
      <c r="F29" s="26" t="str">
        <f>IF($C29="","",INDEX(男子登録情報!$Q:$Q,MATCH($C29,男子登録情報!$B:$B,0)))</f>
        <v/>
      </c>
      <c r="G29" s="27"/>
      <c r="H29" s="28"/>
      <c r="I29" s="29"/>
      <c r="J29" s="28"/>
      <c r="K29" s="28"/>
      <c r="L29" s="28"/>
      <c r="M29" s="28"/>
      <c r="N29" s="28"/>
      <c r="O29" s="28"/>
      <c r="P29" s="28"/>
      <c r="Q29" s="28"/>
      <c r="R29" s="27"/>
      <c r="S29" s="41"/>
      <c r="T29" s="42" t="str">
        <f>IF($R29="","",IF(INDEX(リスト!$D:$D,MATCH($R29,リスト!$C:$C,0))=1,"時間",""))</f>
        <v/>
      </c>
      <c r="U29" s="43"/>
      <c r="V29" s="42" t="str">
        <f t="shared" si="0"/>
        <v/>
      </c>
      <c r="W29" s="43"/>
      <c r="X29" s="42" t="str">
        <f t="shared" si="1"/>
        <v/>
      </c>
      <c r="Y29" s="44"/>
      <c r="Z29" s="27"/>
      <c r="AA29" s="28"/>
      <c r="AB29" s="41"/>
      <c r="AC29" s="42" t="str">
        <f t="shared" si="2"/>
        <v/>
      </c>
      <c r="AD29" s="43"/>
      <c r="AE29" s="42" t="str">
        <f t="shared" si="3"/>
        <v/>
      </c>
      <c r="AF29" s="43"/>
      <c r="AG29" s="45" t="str">
        <f t="shared" si="4"/>
        <v/>
      </c>
      <c r="AH29" s="30"/>
    </row>
    <row r="30" spans="2:34">
      <c r="B30" s="24">
        <v>21</v>
      </c>
      <c r="C30" s="27"/>
      <c r="D30" s="26" t="str">
        <f>IF($C30="","",INDEX(男子登録情報!$C:$C,MATCH($C30,男子登録情報!$B:$B,0)))</f>
        <v/>
      </c>
      <c r="E30" s="26" t="str">
        <f>IF($C30="","",INDEX(男子登録情報!$D:$D,MATCH($C30,男子登録情報!$B:$B,0)))</f>
        <v/>
      </c>
      <c r="F30" s="26" t="str">
        <f>IF($C30="","",INDEX(男子登録情報!$Q:$Q,MATCH($C30,男子登録情報!$B:$B,0)))</f>
        <v/>
      </c>
      <c r="G30" s="27"/>
      <c r="H30" s="28"/>
      <c r="I30" s="29"/>
      <c r="J30" s="28"/>
      <c r="K30" s="28"/>
      <c r="L30" s="28"/>
      <c r="M30" s="28"/>
      <c r="N30" s="28"/>
      <c r="O30" s="28"/>
      <c r="P30" s="28"/>
      <c r="Q30" s="28"/>
      <c r="R30" s="27"/>
      <c r="S30" s="41"/>
      <c r="T30" s="42" t="str">
        <f>IF($R30="","",IF(INDEX(リスト!$D:$D,MATCH($R30,リスト!$C:$C,0))=1,"時間",""))</f>
        <v/>
      </c>
      <c r="U30" s="43"/>
      <c r="V30" s="42" t="str">
        <f t="shared" si="0"/>
        <v/>
      </c>
      <c r="W30" s="43"/>
      <c r="X30" s="42" t="str">
        <f t="shared" si="1"/>
        <v/>
      </c>
      <c r="Y30" s="44"/>
      <c r="Z30" s="27"/>
      <c r="AA30" s="28"/>
      <c r="AB30" s="41"/>
      <c r="AC30" s="42" t="str">
        <f t="shared" si="2"/>
        <v/>
      </c>
      <c r="AD30" s="43"/>
      <c r="AE30" s="42" t="str">
        <f t="shared" si="3"/>
        <v/>
      </c>
      <c r="AF30" s="43"/>
      <c r="AG30" s="45" t="str">
        <f t="shared" si="4"/>
        <v/>
      </c>
      <c r="AH30" s="30"/>
    </row>
    <row r="31" spans="2:34">
      <c r="B31" s="24">
        <v>22</v>
      </c>
      <c r="C31" s="27"/>
      <c r="D31" s="26" t="str">
        <f>IF($C31="","",INDEX(男子登録情報!$C:$C,MATCH($C31,男子登録情報!$B:$B,0)))</f>
        <v/>
      </c>
      <c r="E31" s="26" t="str">
        <f>IF($C31="","",INDEX(男子登録情報!$D:$D,MATCH($C31,男子登録情報!$B:$B,0)))</f>
        <v/>
      </c>
      <c r="F31" s="26" t="str">
        <f>IF($C31="","",INDEX(男子登録情報!$Q:$Q,MATCH($C31,男子登録情報!$B:$B,0)))</f>
        <v/>
      </c>
      <c r="G31" s="27"/>
      <c r="H31" s="28"/>
      <c r="I31" s="29"/>
      <c r="J31" s="28"/>
      <c r="K31" s="28"/>
      <c r="L31" s="28"/>
      <c r="M31" s="28"/>
      <c r="N31" s="28"/>
      <c r="O31" s="28"/>
      <c r="P31" s="28"/>
      <c r="Q31" s="28"/>
      <c r="R31" s="27"/>
      <c r="S31" s="41"/>
      <c r="T31" s="42" t="str">
        <f>IF($R31="","",IF(INDEX(リスト!$D:$D,MATCH($R31,リスト!$C:$C,0))=1,"時間",""))</f>
        <v/>
      </c>
      <c r="U31" s="43"/>
      <c r="V31" s="42" t="str">
        <f t="shared" si="0"/>
        <v/>
      </c>
      <c r="W31" s="43"/>
      <c r="X31" s="42" t="str">
        <f t="shared" si="1"/>
        <v/>
      </c>
      <c r="Y31" s="44"/>
      <c r="Z31" s="27"/>
      <c r="AA31" s="28"/>
      <c r="AB31" s="41"/>
      <c r="AC31" s="42" t="str">
        <f t="shared" si="2"/>
        <v/>
      </c>
      <c r="AD31" s="43"/>
      <c r="AE31" s="42" t="str">
        <f t="shared" si="3"/>
        <v/>
      </c>
      <c r="AF31" s="43"/>
      <c r="AG31" s="45" t="str">
        <f t="shared" si="4"/>
        <v/>
      </c>
      <c r="AH31" s="30"/>
    </row>
    <row r="32" spans="2:34">
      <c r="B32" s="24">
        <v>23</v>
      </c>
      <c r="C32" s="27"/>
      <c r="D32" s="26" t="str">
        <f>IF($C32="","",INDEX(男子登録情報!$C:$C,MATCH($C32,男子登録情報!$B:$B,0)))</f>
        <v/>
      </c>
      <c r="E32" s="26" t="str">
        <f>IF($C32="","",INDEX(男子登録情報!$D:$D,MATCH($C32,男子登録情報!$B:$B,0)))</f>
        <v/>
      </c>
      <c r="F32" s="26" t="str">
        <f>IF($C32="","",INDEX(男子登録情報!$Q:$Q,MATCH($C32,男子登録情報!$B:$B,0)))</f>
        <v/>
      </c>
      <c r="G32" s="27"/>
      <c r="H32" s="28"/>
      <c r="I32" s="29"/>
      <c r="J32" s="28"/>
      <c r="K32" s="28"/>
      <c r="L32" s="28"/>
      <c r="M32" s="28"/>
      <c r="N32" s="28"/>
      <c r="O32" s="28"/>
      <c r="P32" s="28"/>
      <c r="Q32" s="28"/>
      <c r="R32" s="27"/>
      <c r="S32" s="41"/>
      <c r="T32" s="42" t="str">
        <f>IF($R32="","",IF(INDEX(リスト!$D:$D,MATCH($R32,リスト!$C:$C,0))=1,"時間",""))</f>
        <v/>
      </c>
      <c r="U32" s="43"/>
      <c r="V32" s="42" t="str">
        <f t="shared" si="0"/>
        <v/>
      </c>
      <c r="W32" s="43"/>
      <c r="X32" s="42" t="str">
        <f t="shared" si="1"/>
        <v/>
      </c>
      <c r="Y32" s="44"/>
      <c r="Z32" s="27"/>
      <c r="AA32" s="28"/>
      <c r="AB32" s="41"/>
      <c r="AC32" s="42" t="str">
        <f t="shared" si="2"/>
        <v/>
      </c>
      <c r="AD32" s="43"/>
      <c r="AE32" s="42" t="str">
        <f t="shared" si="3"/>
        <v/>
      </c>
      <c r="AF32" s="43"/>
      <c r="AG32" s="45" t="str">
        <f t="shared" si="4"/>
        <v/>
      </c>
      <c r="AH32" s="30"/>
    </row>
    <row r="33" spans="2:34">
      <c r="B33" s="24">
        <v>24</v>
      </c>
      <c r="C33" s="27"/>
      <c r="D33" s="26" t="str">
        <f>IF($C33="","",INDEX(男子登録情報!$C:$C,MATCH($C33,男子登録情報!$B:$B,0)))</f>
        <v/>
      </c>
      <c r="E33" s="26" t="str">
        <f>IF($C33="","",INDEX(男子登録情報!$D:$D,MATCH($C33,男子登録情報!$B:$B,0)))</f>
        <v/>
      </c>
      <c r="F33" s="26" t="str">
        <f>IF($C33="","",INDEX(男子登録情報!$Q:$Q,MATCH($C33,男子登録情報!$B:$B,0)))</f>
        <v/>
      </c>
      <c r="G33" s="27"/>
      <c r="H33" s="28"/>
      <c r="I33" s="29"/>
      <c r="J33" s="28"/>
      <c r="K33" s="28"/>
      <c r="L33" s="28"/>
      <c r="M33" s="28"/>
      <c r="N33" s="28"/>
      <c r="O33" s="28"/>
      <c r="P33" s="28"/>
      <c r="Q33" s="28"/>
      <c r="R33" s="27"/>
      <c r="S33" s="41"/>
      <c r="T33" s="42" t="str">
        <f>IF($R33="","",IF(INDEX(リスト!$D:$D,MATCH($R33,リスト!$C:$C,0))=1,"時間",""))</f>
        <v/>
      </c>
      <c r="U33" s="43"/>
      <c r="V33" s="42" t="str">
        <f t="shared" si="0"/>
        <v/>
      </c>
      <c r="W33" s="43"/>
      <c r="X33" s="42" t="str">
        <f t="shared" si="1"/>
        <v/>
      </c>
      <c r="Y33" s="44"/>
      <c r="Z33" s="27"/>
      <c r="AA33" s="28"/>
      <c r="AB33" s="41"/>
      <c r="AC33" s="42" t="str">
        <f t="shared" si="2"/>
        <v/>
      </c>
      <c r="AD33" s="43"/>
      <c r="AE33" s="42" t="str">
        <f t="shared" si="3"/>
        <v/>
      </c>
      <c r="AF33" s="43"/>
      <c r="AG33" s="45" t="str">
        <f t="shared" si="4"/>
        <v/>
      </c>
      <c r="AH33" s="30"/>
    </row>
    <row r="34" spans="2:34">
      <c r="B34" s="24">
        <v>25</v>
      </c>
      <c r="C34" s="27"/>
      <c r="D34" s="26" t="str">
        <f>IF($C34="","",INDEX(男子登録情報!$C:$C,MATCH($C34,男子登録情報!$B:$B,0)))</f>
        <v/>
      </c>
      <c r="E34" s="26" t="str">
        <f>IF($C34="","",INDEX(男子登録情報!$D:$D,MATCH($C34,男子登録情報!$B:$B,0)))</f>
        <v/>
      </c>
      <c r="F34" s="26" t="str">
        <f>IF($C34="","",INDEX(男子登録情報!$Q:$Q,MATCH($C34,男子登録情報!$B:$B,0)))</f>
        <v/>
      </c>
      <c r="G34" s="27"/>
      <c r="H34" s="28"/>
      <c r="I34" s="29"/>
      <c r="J34" s="28"/>
      <c r="K34" s="28"/>
      <c r="L34" s="28"/>
      <c r="M34" s="28"/>
      <c r="N34" s="28"/>
      <c r="O34" s="28"/>
      <c r="P34" s="28"/>
      <c r="Q34" s="28"/>
      <c r="R34" s="27"/>
      <c r="S34" s="41"/>
      <c r="T34" s="42" t="str">
        <f>IF($R34="","",IF(INDEX(リスト!$D:$D,MATCH($R34,リスト!$C:$C,0))=1,"時間",""))</f>
        <v/>
      </c>
      <c r="U34" s="43"/>
      <c r="V34" s="42" t="str">
        <f t="shared" si="0"/>
        <v/>
      </c>
      <c r="W34" s="43"/>
      <c r="X34" s="42" t="str">
        <f t="shared" si="1"/>
        <v/>
      </c>
      <c r="Y34" s="44"/>
      <c r="Z34" s="27"/>
      <c r="AA34" s="28"/>
      <c r="AB34" s="41"/>
      <c r="AC34" s="42" t="str">
        <f t="shared" si="2"/>
        <v/>
      </c>
      <c r="AD34" s="43"/>
      <c r="AE34" s="42" t="str">
        <f t="shared" si="3"/>
        <v/>
      </c>
      <c r="AF34" s="43"/>
      <c r="AG34" s="45" t="str">
        <f t="shared" si="4"/>
        <v/>
      </c>
      <c r="AH34" s="30"/>
    </row>
    <row r="35" spans="2:34">
      <c r="B35" s="24">
        <v>26</v>
      </c>
      <c r="C35" s="27"/>
      <c r="D35" s="26" t="str">
        <f>IF($C35="","",INDEX(男子登録情報!$C:$C,MATCH($C35,男子登録情報!$B:$B,0)))</f>
        <v/>
      </c>
      <c r="E35" s="26" t="str">
        <f>IF($C35="","",INDEX(男子登録情報!$D:$D,MATCH($C35,男子登録情報!$B:$B,0)))</f>
        <v/>
      </c>
      <c r="F35" s="26" t="str">
        <f>IF($C35="","",INDEX(男子登録情報!$Q:$Q,MATCH($C35,男子登録情報!$B:$B,0)))</f>
        <v/>
      </c>
      <c r="G35" s="27"/>
      <c r="H35" s="28"/>
      <c r="I35" s="29"/>
      <c r="J35" s="28"/>
      <c r="K35" s="28"/>
      <c r="L35" s="28"/>
      <c r="M35" s="28"/>
      <c r="N35" s="28"/>
      <c r="O35" s="28"/>
      <c r="P35" s="28"/>
      <c r="Q35" s="28"/>
      <c r="R35" s="27"/>
      <c r="S35" s="41"/>
      <c r="T35" s="42" t="str">
        <f>IF($R35="","",IF(INDEX(リスト!$D:$D,MATCH($R35,リスト!$C:$C,0))=1,"時間",""))</f>
        <v/>
      </c>
      <c r="U35" s="43"/>
      <c r="V35" s="42" t="str">
        <f t="shared" si="0"/>
        <v/>
      </c>
      <c r="W35" s="43"/>
      <c r="X35" s="42" t="str">
        <f t="shared" si="1"/>
        <v/>
      </c>
      <c r="Y35" s="44"/>
      <c r="Z35" s="27"/>
      <c r="AA35" s="28"/>
      <c r="AB35" s="41"/>
      <c r="AC35" s="42" t="str">
        <f t="shared" si="2"/>
        <v/>
      </c>
      <c r="AD35" s="43"/>
      <c r="AE35" s="42" t="str">
        <f t="shared" si="3"/>
        <v/>
      </c>
      <c r="AF35" s="43"/>
      <c r="AG35" s="45" t="str">
        <f t="shared" si="4"/>
        <v/>
      </c>
      <c r="AH35" s="30"/>
    </row>
    <row r="36" spans="2:34">
      <c r="B36" s="24">
        <v>27</v>
      </c>
      <c r="C36" s="27"/>
      <c r="D36" s="26" t="str">
        <f>IF($C36="","",INDEX(男子登録情報!$C:$C,MATCH($C36,男子登録情報!$B:$B,0)))</f>
        <v/>
      </c>
      <c r="E36" s="26" t="str">
        <f>IF($C36="","",INDEX(男子登録情報!$D:$D,MATCH($C36,男子登録情報!$B:$B,0)))</f>
        <v/>
      </c>
      <c r="F36" s="26" t="str">
        <f>IF($C36="","",INDEX(男子登録情報!$Q:$Q,MATCH($C36,男子登録情報!$B:$B,0)))</f>
        <v/>
      </c>
      <c r="G36" s="27"/>
      <c r="H36" s="28"/>
      <c r="I36" s="29"/>
      <c r="J36" s="28"/>
      <c r="K36" s="28"/>
      <c r="L36" s="28"/>
      <c r="M36" s="28"/>
      <c r="N36" s="28"/>
      <c r="O36" s="28"/>
      <c r="P36" s="28"/>
      <c r="Q36" s="28"/>
      <c r="R36" s="27"/>
      <c r="S36" s="41"/>
      <c r="T36" s="42" t="str">
        <f>IF($R36="","",IF(INDEX(リスト!$D:$D,MATCH($R36,リスト!$C:$C,0))=1,"時間",""))</f>
        <v/>
      </c>
      <c r="U36" s="43"/>
      <c r="V36" s="42" t="str">
        <f t="shared" si="0"/>
        <v/>
      </c>
      <c r="W36" s="43"/>
      <c r="X36" s="42" t="str">
        <f t="shared" si="1"/>
        <v/>
      </c>
      <c r="Y36" s="44"/>
      <c r="Z36" s="27"/>
      <c r="AA36" s="28"/>
      <c r="AB36" s="41"/>
      <c r="AC36" s="42" t="str">
        <f t="shared" si="2"/>
        <v/>
      </c>
      <c r="AD36" s="43"/>
      <c r="AE36" s="42" t="str">
        <f t="shared" si="3"/>
        <v/>
      </c>
      <c r="AF36" s="43"/>
      <c r="AG36" s="45" t="str">
        <f t="shared" si="4"/>
        <v/>
      </c>
      <c r="AH36" s="30"/>
    </row>
    <row r="37" spans="2:34">
      <c r="B37" s="24">
        <v>28</v>
      </c>
      <c r="C37" s="27"/>
      <c r="D37" s="26" t="str">
        <f>IF($C37="","",INDEX(男子登録情報!$C:$C,MATCH($C37,男子登録情報!$B:$B,0)))</f>
        <v/>
      </c>
      <c r="E37" s="26" t="str">
        <f>IF($C37="","",INDEX(男子登録情報!$D:$D,MATCH($C37,男子登録情報!$B:$B,0)))</f>
        <v/>
      </c>
      <c r="F37" s="26" t="str">
        <f>IF($C37="","",INDEX(男子登録情報!$Q:$Q,MATCH($C37,男子登録情報!$B:$B,0)))</f>
        <v/>
      </c>
      <c r="G37" s="27"/>
      <c r="H37" s="28"/>
      <c r="I37" s="29"/>
      <c r="J37" s="28"/>
      <c r="K37" s="28"/>
      <c r="L37" s="28"/>
      <c r="M37" s="28"/>
      <c r="N37" s="28"/>
      <c r="O37" s="28"/>
      <c r="P37" s="28"/>
      <c r="Q37" s="28"/>
      <c r="R37" s="27"/>
      <c r="S37" s="41"/>
      <c r="T37" s="42" t="str">
        <f>IF($R37="","",IF(INDEX(リスト!$D:$D,MATCH($R37,リスト!$C:$C,0))=1,"時間",""))</f>
        <v/>
      </c>
      <c r="U37" s="43"/>
      <c r="V37" s="42" t="str">
        <f t="shared" si="0"/>
        <v/>
      </c>
      <c r="W37" s="43"/>
      <c r="X37" s="42" t="str">
        <f t="shared" si="1"/>
        <v/>
      </c>
      <c r="Y37" s="44"/>
      <c r="Z37" s="27"/>
      <c r="AA37" s="28"/>
      <c r="AB37" s="41"/>
      <c r="AC37" s="42" t="str">
        <f t="shared" si="2"/>
        <v/>
      </c>
      <c r="AD37" s="43"/>
      <c r="AE37" s="42" t="str">
        <f t="shared" si="3"/>
        <v/>
      </c>
      <c r="AF37" s="43"/>
      <c r="AG37" s="45" t="str">
        <f t="shared" si="4"/>
        <v/>
      </c>
      <c r="AH37" s="30"/>
    </row>
    <row r="38" spans="2:34">
      <c r="B38" s="24">
        <v>29</v>
      </c>
      <c r="C38" s="27"/>
      <c r="D38" s="26" t="str">
        <f>IF($C38="","",INDEX(男子登録情報!$C:$C,MATCH($C38,男子登録情報!$B:$B,0)))</f>
        <v/>
      </c>
      <c r="E38" s="26" t="str">
        <f>IF($C38="","",INDEX(男子登録情報!$D:$D,MATCH($C38,男子登録情報!$B:$B,0)))</f>
        <v/>
      </c>
      <c r="F38" s="26" t="str">
        <f>IF($C38="","",INDEX(男子登録情報!$Q:$Q,MATCH($C38,男子登録情報!$B:$B,0)))</f>
        <v/>
      </c>
      <c r="G38" s="27"/>
      <c r="H38" s="28"/>
      <c r="I38" s="29"/>
      <c r="J38" s="28"/>
      <c r="K38" s="28"/>
      <c r="L38" s="28"/>
      <c r="M38" s="28"/>
      <c r="N38" s="28"/>
      <c r="O38" s="28"/>
      <c r="P38" s="28"/>
      <c r="Q38" s="28"/>
      <c r="R38" s="27"/>
      <c r="S38" s="41"/>
      <c r="T38" s="42" t="str">
        <f>IF($R38="","",IF(INDEX(リスト!$D:$D,MATCH($R38,リスト!$C:$C,0))=1,"時間",""))</f>
        <v/>
      </c>
      <c r="U38" s="43"/>
      <c r="V38" s="42" t="str">
        <f t="shared" si="0"/>
        <v/>
      </c>
      <c r="W38" s="43"/>
      <c r="X38" s="42" t="str">
        <f t="shared" si="1"/>
        <v/>
      </c>
      <c r="Y38" s="44"/>
      <c r="Z38" s="27"/>
      <c r="AA38" s="28"/>
      <c r="AB38" s="41"/>
      <c r="AC38" s="42" t="str">
        <f t="shared" si="2"/>
        <v/>
      </c>
      <c r="AD38" s="43"/>
      <c r="AE38" s="42" t="str">
        <f t="shared" si="3"/>
        <v/>
      </c>
      <c r="AF38" s="43"/>
      <c r="AG38" s="45" t="str">
        <f t="shared" si="4"/>
        <v/>
      </c>
      <c r="AH38" s="30"/>
    </row>
    <row r="39" spans="2:34">
      <c r="B39" s="24">
        <v>30</v>
      </c>
      <c r="C39" s="27"/>
      <c r="D39" s="26" t="str">
        <f>IF($C39="","",INDEX(男子登録情報!$C:$C,MATCH($C39,男子登録情報!$B:$B,0)))</f>
        <v/>
      </c>
      <c r="E39" s="26" t="str">
        <f>IF($C39="","",INDEX(男子登録情報!$D:$D,MATCH($C39,男子登録情報!$B:$B,0)))</f>
        <v/>
      </c>
      <c r="F39" s="26" t="str">
        <f>IF($C39="","",INDEX(男子登録情報!$Q:$Q,MATCH($C39,男子登録情報!$B:$B,0)))</f>
        <v/>
      </c>
      <c r="G39" s="27"/>
      <c r="H39" s="28"/>
      <c r="I39" s="29"/>
      <c r="J39" s="28"/>
      <c r="K39" s="28"/>
      <c r="L39" s="28"/>
      <c r="M39" s="28"/>
      <c r="N39" s="28"/>
      <c r="O39" s="28"/>
      <c r="P39" s="28"/>
      <c r="Q39" s="28"/>
      <c r="R39" s="27"/>
      <c r="S39" s="41"/>
      <c r="T39" s="42" t="str">
        <f>IF($R39="","",IF(INDEX(リスト!$D:$D,MATCH($R39,リスト!$C:$C,0))=1,"時間",""))</f>
        <v/>
      </c>
      <c r="U39" s="43"/>
      <c r="V39" s="42" t="str">
        <f t="shared" si="0"/>
        <v/>
      </c>
      <c r="W39" s="43"/>
      <c r="X39" s="42" t="str">
        <f t="shared" si="1"/>
        <v/>
      </c>
      <c r="Y39" s="44"/>
      <c r="Z39" s="27"/>
      <c r="AA39" s="28"/>
      <c r="AB39" s="41"/>
      <c r="AC39" s="42" t="str">
        <f t="shared" si="2"/>
        <v/>
      </c>
      <c r="AD39" s="43"/>
      <c r="AE39" s="42" t="str">
        <f t="shared" si="3"/>
        <v/>
      </c>
      <c r="AF39" s="43"/>
      <c r="AG39" s="45" t="str">
        <f t="shared" si="4"/>
        <v/>
      </c>
      <c r="AH39" s="30"/>
    </row>
    <row r="40" spans="2:34">
      <c r="B40" s="24">
        <v>31</v>
      </c>
      <c r="C40" s="27"/>
      <c r="D40" s="26" t="str">
        <f>IF($C40="","",INDEX(男子登録情報!$C:$C,MATCH($C40,男子登録情報!$B:$B,0)))</f>
        <v/>
      </c>
      <c r="E40" s="26" t="str">
        <f>IF($C40="","",INDEX(男子登録情報!$D:$D,MATCH($C40,男子登録情報!$B:$B,0)))</f>
        <v/>
      </c>
      <c r="F40" s="26" t="str">
        <f>IF($C40="","",INDEX(男子登録情報!$Q:$Q,MATCH($C40,男子登録情報!$B:$B,0)))</f>
        <v/>
      </c>
      <c r="G40" s="27"/>
      <c r="H40" s="28"/>
      <c r="I40" s="29"/>
      <c r="J40" s="28"/>
      <c r="K40" s="28"/>
      <c r="L40" s="28"/>
      <c r="M40" s="28"/>
      <c r="N40" s="28"/>
      <c r="O40" s="28"/>
      <c r="P40" s="28"/>
      <c r="Q40" s="28"/>
      <c r="R40" s="27"/>
      <c r="S40" s="41"/>
      <c r="T40" s="42" t="str">
        <f>IF($R40="","",IF(INDEX(リスト!$D:$D,MATCH($R40,リスト!$C:$C,0))=1,"時間",""))</f>
        <v/>
      </c>
      <c r="U40" s="43"/>
      <c r="V40" s="42" t="str">
        <f t="shared" si="0"/>
        <v/>
      </c>
      <c r="W40" s="43"/>
      <c r="X40" s="42" t="str">
        <f t="shared" si="1"/>
        <v/>
      </c>
      <c r="Y40" s="44"/>
      <c r="Z40" s="27"/>
      <c r="AA40" s="28"/>
      <c r="AB40" s="41"/>
      <c r="AC40" s="42" t="str">
        <f t="shared" si="2"/>
        <v/>
      </c>
      <c r="AD40" s="43"/>
      <c r="AE40" s="42" t="str">
        <f t="shared" si="3"/>
        <v/>
      </c>
      <c r="AF40" s="43"/>
      <c r="AG40" s="45" t="str">
        <f t="shared" si="4"/>
        <v/>
      </c>
      <c r="AH40" s="30"/>
    </row>
    <row r="41" spans="2:34">
      <c r="B41" s="24">
        <v>32</v>
      </c>
      <c r="C41" s="27"/>
      <c r="D41" s="26" t="str">
        <f>IF($C41="","",INDEX(男子登録情報!$C:$C,MATCH($C41,男子登録情報!$B:$B,0)))</f>
        <v/>
      </c>
      <c r="E41" s="26" t="str">
        <f>IF($C41="","",INDEX(男子登録情報!$D:$D,MATCH($C41,男子登録情報!$B:$B,0)))</f>
        <v/>
      </c>
      <c r="F41" s="26" t="str">
        <f>IF($C41="","",INDEX(男子登録情報!$Q:$Q,MATCH($C41,男子登録情報!$B:$B,0)))</f>
        <v/>
      </c>
      <c r="G41" s="27"/>
      <c r="H41" s="28"/>
      <c r="I41" s="29"/>
      <c r="J41" s="28"/>
      <c r="K41" s="28"/>
      <c r="L41" s="28"/>
      <c r="M41" s="28"/>
      <c r="N41" s="28"/>
      <c r="O41" s="28"/>
      <c r="P41" s="28"/>
      <c r="Q41" s="28"/>
      <c r="R41" s="27"/>
      <c r="S41" s="41"/>
      <c r="T41" s="42" t="str">
        <f>IF($R41="","",IF(INDEX(リスト!$D:$D,MATCH($R41,リスト!$C:$C,0))=1,"時間",""))</f>
        <v/>
      </c>
      <c r="U41" s="43"/>
      <c r="V41" s="42" t="str">
        <f t="shared" si="0"/>
        <v/>
      </c>
      <c r="W41" s="43"/>
      <c r="X41" s="42" t="str">
        <f t="shared" si="1"/>
        <v/>
      </c>
      <c r="Y41" s="44"/>
      <c r="Z41" s="27"/>
      <c r="AA41" s="28"/>
      <c r="AB41" s="41"/>
      <c r="AC41" s="42" t="str">
        <f t="shared" si="2"/>
        <v/>
      </c>
      <c r="AD41" s="43"/>
      <c r="AE41" s="42" t="str">
        <f t="shared" si="3"/>
        <v/>
      </c>
      <c r="AF41" s="43"/>
      <c r="AG41" s="45" t="str">
        <f t="shared" si="4"/>
        <v/>
      </c>
      <c r="AH41" s="30"/>
    </row>
    <row r="42" spans="2:34">
      <c r="B42" s="24">
        <v>33</v>
      </c>
      <c r="C42" s="27"/>
      <c r="D42" s="26" t="str">
        <f>IF($C42="","",INDEX(男子登録情報!$C:$C,MATCH($C42,男子登録情報!$B:$B,0)))</f>
        <v/>
      </c>
      <c r="E42" s="26" t="str">
        <f>IF($C42="","",INDEX(男子登録情報!$D:$D,MATCH($C42,男子登録情報!$B:$B,0)))</f>
        <v/>
      </c>
      <c r="F42" s="26" t="str">
        <f>IF($C42="","",INDEX(男子登録情報!$Q:$Q,MATCH($C42,男子登録情報!$B:$B,0)))</f>
        <v/>
      </c>
      <c r="G42" s="27"/>
      <c r="H42" s="28"/>
      <c r="I42" s="29"/>
      <c r="J42" s="28"/>
      <c r="K42" s="28"/>
      <c r="L42" s="28"/>
      <c r="M42" s="28"/>
      <c r="N42" s="28"/>
      <c r="O42" s="28"/>
      <c r="P42" s="28"/>
      <c r="Q42" s="28"/>
      <c r="R42" s="27"/>
      <c r="S42" s="41"/>
      <c r="T42" s="42" t="str">
        <f>IF($R42="","",IF(INDEX(リスト!$D:$D,MATCH($R42,リスト!$C:$C,0))=1,"時間",""))</f>
        <v/>
      </c>
      <c r="U42" s="43"/>
      <c r="V42" s="42" t="str">
        <f t="shared" si="0"/>
        <v/>
      </c>
      <c r="W42" s="43"/>
      <c r="X42" s="42" t="str">
        <f t="shared" si="1"/>
        <v/>
      </c>
      <c r="Y42" s="44"/>
      <c r="Z42" s="27"/>
      <c r="AA42" s="28"/>
      <c r="AB42" s="41"/>
      <c r="AC42" s="42" t="str">
        <f t="shared" si="2"/>
        <v/>
      </c>
      <c r="AD42" s="43"/>
      <c r="AE42" s="42" t="str">
        <f t="shared" si="3"/>
        <v/>
      </c>
      <c r="AF42" s="43"/>
      <c r="AG42" s="45" t="str">
        <f t="shared" si="4"/>
        <v/>
      </c>
      <c r="AH42" s="30"/>
    </row>
    <row r="43" spans="2:34">
      <c r="B43" s="24">
        <v>34</v>
      </c>
      <c r="C43" s="27"/>
      <c r="D43" s="26" t="str">
        <f>IF($C43="","",INDEX(男子登録情報!$C:$C,MATCH($C43,男子登録情報!$B:$B,0)))</f>
        <v/>
      </c>
      <c r="E43" s="26" t="str">
        <f>IF($C43="","",INDEX(男子登録情報!$D:$D,MATCH($C43,男子登録情報!$B:$B,0)))</f>
        <v/>
      </c>
      <c r="F43" s="26" t="str">
        <f>IF($C43="","",INDEX(男子登録情報!$Q:$Q,MATCH($C43,男子登録情報!$B:$B,0)))</f>
        <v/>
      </c>
      <c r="G43" s="27"/>
      <c r="H43" s="28"/>
      <c r="I43" s="29"/>
      <c r="J43" s="28"/>
      <c r="K43" s="28"/>
      <c r="L43" s="28"/>
      <c r="M43" s="28"/>
      <c r="N43" s="28"/>
      <c r="O43" s="28"/>
      <c r="P43" s="28"/>
      <c r="Q43" s="28"/>
      <c r="R43" s="27"/>
      <c r="S43" s="41"/>
      <c r="T43" s="42" t="str">
        <f>IF($R43="","",IF(INDEX(リスト!$D:$D,MATCH($R43,リスト!$C:$C,0))=1,"時間",""))</f>
        <v/>
      </c>
      <c r="U43" s="43"/>
      <c r="V43" s="42" t="str">
        <f t="shared" si="0"/>
        <v/>
      </c>
      <c r="W43" s="43"/>
      <c r="X43" s="42" t="str">
        <f t="shared" si="1"/>
        <v/>
      </c>
      <c r="Y43" s="44"/>
      <c r="Z43" s="27"/>
      <c r="AA43" s="28"/>
      <c r="AB43" s="41"/>
      <c r="AC43" s="42" t="str">
        <f t="shared" si="2"/>
        <v/>
      </c>
      <c r="AD43" s="43"/>
      <c r="AE43" s="42" t="str">
        <f t="shared" si="3"/>
        <v/>
      </c>
      <c r="AF43" s="43"/>
      <c r="AG43" s="45" t="str">
        <f t="shared" si="4"/>
        <v/>
      </c>
      <c r="AH43" s="30"/>
    </row>
    <row r="44" spans="2:34">
      <c r="B44" s="24">
        <v>35</v>
      </c>
      <c r="C44" s="27"/>
      <c r="D44" s="26" t="str">
        <f>IF($C44="","",INDEX(男子登録情報!$C:$C,MATCH($C44,男子登録情報!$B:$B,0)))</f>
        <v/>
      </c>
      <c r="E44" s="26" t="str">
        <f>IF($C44="","",INDEX(男子登録情報!$D:$D,MATCH($C44,男子登録情報!$B:$B,0)))</f>
        <v/>
      </c>
      <c r="F44" s="26" t="str">
        <f>IF($C44="","",INDEX(男子登録情報!$Q:$Q,MATCH($C44,男子登録情報!$B:$B,0)))</f>
        <v/>
      </c>
      <c r="G44" s="27"/>
      <c r="H44" s="28"/>
      <c r="I44" s="29"/>
      <c r="J44" s="28"/>
      <c r="K44" s="28"/>
      <c r="L44" s="28"/>
      <c r="M44" s="28"/>
      <c r="N44" s="28"/>
      <c r="O44" s="28"/>
      <c r="P44" s="28"/>
      <c r="Q44" s="28"/>
      <c r="R44" s="27"/>
      <c r="S44" s="41"/>
      <c r="T44" s="42" t="str">
        <f>IF($R44="","",IF(INDEX(リスト!$D:$D,MATCH($R44,リスト!$C:$C,0))=1,"時間",""))</f>
        <v/>
      </c>
      <c r="U44" s="43"/>
      <c r="V44" s="42" t="str">
        <f t="shared" si="0"/>
        <v/>
      </c>
      <c r="W44" s="43"/>
      <c r="X44" s="42" t="str">
        <f t="shared" si="1"/>
        <v/>
      </c>
      <c r="Y44" s="44"/>
      <c r="Z44" s="27"/>
      <c r="AA44" s="28"/>
      <c r="AB44" s="41"/>
      <c r="AC44" s="42" t="str">
        <f t="shared" si="2"/>
        <v/>
      </c>
      <c r="AD44" s="43"/>
      <c r="AE44" s="42" t="str">
        <f t="shared" si="3"/>
        <v/>
      </c>
      <c r="AF44" s="43"/>
      <c r="AG44" s="45" t="str">
        <f t="shared" si="4"/>
        <v/>
      </c>
      <c r="AH44" s="30"/>
    </row>
    <row r="45" spans="2:34">
      <c r="B45" s="24">
        <v>36</v>
      </c>
      <c r="C45" s="27"/>
      <c r="D45" s="26" t="str">
        <f>IF($C45="","",INDEX(男子登録情報!$C:$C,MATCH($C45,男子登録情報!$B:$B,0)))</f>
        <v/>
      </c>
      <c r="E45" s="26" t="str">
        <f>IF($C45="","",INDEX(男子登録情報!$D:$D,MATCH($C45,男子登録情報!$B:$B,0)))</f>
        <v/>
      </c>
      <c r="F45" s="26" t="str">
        <f>IF($C45="","",INDEX(男子登録情報!$Q:$Q,MATCH($C45,男子登録情報!$B:$B,0)))</f>
        <v/>
      </c>
      <c r="G45" s="27"/>
      <c r="H45" s="28"/>
      <c r="I45" s="29"/>
      <c r="J45" s="28"/>
      <c r="K45" s="28"/>
      <c r="L45" s="28"/>
      <c r="M45" s="28"/>
      <c r="N45" s="28"/>
      <c r="O45" s="28"/>
      <c r="P45" s="28"/>
      <c r="Q45" s="28"/>
      <c r="R45" s="27"/>
      <c r="S45" s="41"/>
      <c r="T45" s="42" t="str">
        <f>IF($R45="","",IF(INDEX(リスト!$D:$D,MATCH($R45,リスト!$C:$C,0))=1,"時間",""))</f>
        <v/>
      </c>
      <c r="U45" s="43"/>
      <c r="V45" s="42" t="str">
        <f t="shared" si="0"/>
        <v/>
      </c>
      <c r="W45" s="43"/>
      <c r="X45" s="42" t="str">
        <f t="shared" si="1"/>
        <v/>
      </c>
      <c r="Y45" s="44"/>
      <c r="Z45" s="27"/>
      <c r="AA45" s="28"/>
      <c r="AB45" s="41"/>
      <c r="AC45" s="42" t="str">
        <f t="shared" si="2"/>
        <v/>
      </c>
      <c r="AD45" s="43"/>
      <c r="AE45" s="42" t="str">
        <f t="shared" si="3"/>
        <v/>
      </c>
      <c r="AF45" s="43"/>
      <c r="AG45" s="45" t="str">
        <f t="shared" si="4"/>
        <v/>
      </c>
      <c r="AH45" s="30"/>
    </row>
    <row r="46" spans="2:34">
      <c r="B46" s="24">
        <v>37</v>
      </c>
      <c r="C46" s="27"/>
      <c r="D46" s="26" t="str">
        <f>IF($C46="","",INDEX(男子登録情報!$C:$C,MATCH($C46,男子登録情報!$B:$B,0)))</f>
        <v/>
      </c>
      <c r="E46" s="26" t="str">
        <f>IF($C46="","",INDEX(男子登録情報!$D:$D,MATCH($C46,男子登録情報!$B:$B,0)))</f>
        <v/>
      </c>
      <c r="F46" s="26" t="str">
        <f>IF($C46="","",INDEX(男子登録情報!$Q:$Q,MATCH($C46,男子登録情報!$B:$B,0)))</f>
        <v/>
      </c>
      <c r="G46" s="27"/>
      <c r="H46" s="28"/>
      <c r="I46" s="29"/>
      <c r="J46" s="28"/>
      <c r="K46" s="28"/>
      <c r="L46" s="28"/>
      <c r="M46" s="28"/>
      <c r="N46" s="28"/>
      <c r="O46" s="28"/>
      <c r="P46" s="28"/>
      <c r="Q46" s="28"/>
      <c r="R46" s="27"/>
      <c r="S46" s="41"/>
      <c r="T46" s="42" t="str">
        <f>IF($R46="","",IF(INDEX(リスト!$D:$D,MATCH($R46,リスト!$C:$C,0))=1,"時間",""))</f>
        <v/>
      </c>
      <c r="U46" s="43"/>
      <c r="V46" s="42" t="str">
        <f t="shared" si="0"/>
        <v/>
      </c>
      <c r="W46" s="43"/>
      <c r="X46" s="42" t="str">
        <f t="shared" si="1"/>
        <v/>
      </c>
      <c r="Y46" s="44"/>
      <c r="Z46" s="27"/>
      <c r="AA46" s="28"/>
      <c r="AB46" s="41"/>
      <c r="AC46" s="42" t="str">
        <f t="shared" si="2"/>
        <v/>
      </c>
      <c r="AD46" s="43"/>
      <c r="AE46" s="42" t="str">
        <f t="shared" si="3"/>
        <v/>
      </c>
      <c r="AF46" s="43"/>
      <c r="AG46" s="45" t="str">
        <f t="shared" si="4"/>
        <v/>
      </c>
      <c r="AH46" s="30"/>
    </row>
    <row r="47" spans="2:34">
      <c r="B47" s="24">
        <v>38</v>
      </c>
      <c r="C47" s="27"/>
      <c r="D47" s="26" t="str">
        <f>IF($C47="","",INDEX(男子登録情報!$C:$C,MATCH($C47,男子登録情報!$B:$B,0)))</f>
        <v/>
      </c>
      <c r="E47" s="26" t="str">
        <f>IF($C47="","",INDEX(男子登録情報!$D:$D,MATCH($C47,男子登録情報!$B:$B,0)))</f>
        <v/>
      </c>
      <c r="F47" s="26" t="str">
        <f>IF($C47="","",INDEX(男子登録情報!$Q:$Q,MATCH($C47,男子登録情報!$B:$B,0)))</f>
        <v/>
      </c>
      <c r="G47" s="27"/>
      <c r="H47" s="28"/>
      <c r="I47" s="29"/>
      <c r="J47" s="28"/>
      <c r="K47" s="28"/>
      <c r="L47" s="28"/>
      <c r="M47" s="28"/>
      <c r="N47" s="28"/>
      <c r="O47" s="28"/>
      <c r="P47" s="28"/>
      <c r="Q47" s="28"/>
      <c r="R47" s="27"/>
      <c r="S47" s="41"/>
      <c r="T47" s="42" t="str">
        <f>IF($R47="","",IF(INDEX(リスト!$D:$D,MATCH($R47,リスト!$C:$C,0))=1,"時間",""))</f>
        <v/>
      </c>
      <c r="U47" s="43"/>
      <c r="V47" s="42" t="str">
        <f t="shared" si="0"/>
        <v/>
      </c>
      <c r="W47" s="43"/>
      <c r="X47" s="42" t="str">
        <f t="shared" si="1"/>
        <v/>
      </c>
      <c r="Y47" s="44"/>
      <c r="Z47" s="27"/>
      <c r="AA47" s="28"/>
      <c r="AB47" s="41"/>
      <c r="AC47" s="42" t="str">
        <f t="shared" si="2"/>
        <v/>
      </c>
      <c r="AD47" s="43"/>
      <c r="AE47" s="42" t="str">
        <f t="shared" si="3"/>
        <v/>
      </c>
      <c r="AF47" s="43"/>
      <c r="AG47" s="45" t="str">
        <f t="shared" si="4"/>
        <v/>
      </c>
      <c r="AH47" s="30"/>
    </row>
    <row r="48" spans="2:34">
      <c r="B48" s="24">
        <v>39</v>
      </c>
      <c r="C48" s="27"/>
      <c r="D48" s="26" t="str">
        <f>IF($C48="","",INDEX(男子登録情報!$C:$C,MATCH($C48,男子登録情報!$B:$B,0)))</f>
        <v/>
      </c>
      <c r="E48" s="26" t="str">
        <f>IF($C48="","",INDEX(男子登録情報!$D:$D,MATCH($C48,男子登録情報!$B:$B,0)))</f>
        <v/>
      </c>
      <c r="F48" s="26" t="str">
        <f>IF($C48="","",INDEX(男子登録情報!$Q:$Q,MATCH($C48,男子登録情報!$B:$B,0)))</f>
        <v/>
      </c>
      <c r="G48" s="27"/>
      <c r="H48" s="28"/>
      <c r="I48" s="29"/>
      <c r="J48" s="28"/>
      <c r="K48" s="28"/>
      <c r="L48" s="28"/>
      <c r="M48" s="28"/>
      <c r="N48" s="28"/>
      <c r="O48" s="28"/>
      <c r="P48" s="28"/>
      <c r="Q48" s="28"/>
      <c r="R48" s="27"/>
      <c r="S48" s="41"/>
      <c r="T48" s="42" t="str">
        <f>IF($R48="","",IF(INDEX(リスト!$D:$D,MATCH($R48,リスト!$C:$C,0))=1,"時間",""))</f>
        <v/>
      </c>
      <c r="U48" s="43"/>
      <c r="V48" s="42" t="str">
        <f t="shared" si="0"/>
        <v/>
      </c>
      <c r="W48" s="43"/>
      <c r="X48" s="42" t="str">
        <f t="shared" si="1"/>
        <v/>
      </c>
      <c r="Y48" s="44"/>
      <c r="Z48" s="27"/>
      <c r="AA48" s="28"/>
      <c r="AB48" s="41"/>
      <c r="AC48" s="42" t="str">
        <f t="shared" si="2"/>
        <v/>
      </c>
      <c r="AD48" s="43"/>
      <c r="AE48" s="42" t="str">
        <f t="shared" si="3"/>
        <v/>
      </c>
      <c r="AF48" s="43"/>
      <c r="AG48" s="45" t="str">
        <f t="shared" si="4"/>
        <v/>
      </c>
      <c r="AH48" s="30"/>
    </row>
    <row r="49" spans="2:34">
      <c r="B49" s="24">
        <v>40</v>
      </c>
      <c r="C49" s="27"/>
      <c r="D49" s="26" t="str">
        <f>IF($C49="","",INDEX(男子登録情報!$C:$C,MATCH($C49,男子登録情報!$B:$B,0)))</f>
        <v/>
      </c>
      <c r="E49" s="26" t="str">
        <f>IF($C49="","",INDEX(男子登録情報!$D:$D,MATCH($C49,男子登録情報!$B:$B,0)))</f>
        <v/>
      </c>
      <c r="F49" s="26" t="str">
        <f>IF($C49="","",INDEX(男子登録情報!$Q:$Q,MATCH($C49,男子登録情報!$B:$B,0)))</f>
        <v/>
      </c>
      <c r="G49" s="27"/>
      <c r="H49" s="28"/>
      <c r="I49" s="29"/>
      <c r="J49" s="28"/>
      <c r="K49" s="28"/>
      <c r="L49" s="28"/>
      <c r="M49" s="28"/>
      <c r="N49" s="28"/>
      <c r="O49" s="28"/>
      <c r="P49" s="28"/>
      <c r="Q49" s="28"/>
      <c r="R49" s="27"/>
      <c r="S49" s="41"/>
      <c r="T49" s="42" t="str">
        <f>IF($R49="","",IF(INDEX(リスト!$D:$D,MATCH($R49,リスト!$C:$C,0))=1,"時間",""))</f>
        <v/>
      </c>
      <c r="U49" s="43"/>
      <c r="V49" s="42" t="str">
        <f t="shared" si="0"/>
        <v/>
      </c>
      <c r="W49" s="43"/>
      <c r="X49" s="42" t="str">
        <f t="shared" si="1"/>
        <v/>
      </c>
      <c r="Y49" s="44"/>
      <c r="Z49" s="27"/>
      <c r="AA49" s="28"/>
      <c r="AB49" s="41"/>
      <c r="AC49" s="42" t="str">
        <f t="shared" si="2"/>
        <v/>
      </c>
      <c r="AD49" s="43"/>
      <c r="AE49" s="42" t="str">
        <f t="shared" si="3"/>
        <v/>
      </c>
      <c r="AF49" s="43"/>
      <c r="AG49" s="45" t="str">
        <f t="shared" si="4"/>
        <v/>
      </c>
      <c r="AH49" s="30"/>
    </row>
    <row r="50" spans="2:34">
      <c r="B50" s="24">
        <v>41</v>
      </c>
      <c r="C50" s="27"/>
      <c r="D50" s="26" t="str">
        <f>IF($C50="","",INDEX(男子登録情報!$C:$C,MATCH($C50,男子登録情報!$B:$B,0)))</f>
        <v/>
      </c>
      <c r="E50" s="26" t="str">
        <f>IF($C50="","",INDEX(男子登録情報!$D:$D,MATCH($C50,男子登録情報!$B:$B,0)))</f>
        <v/>
      </c>
      <c r="F50" s="26" t="str">
        <f>IF($C50="","",INDEX(男子登録情報!$Q:$Q,MATCH($C50,男子登録情報!$B:$B,0)))</f>
        <v/>
      </c>
      <c r="G50" s="27"/>
      <c r="H50" s="28"/>
      <c r="I50" s="29"/>
      <c r="J50" s="28"/>
      <c r="K50" s="28"/>
      <c r="L50" s="28"/>
      <c r="M50" s="28"/>
      <c r="N50" s="28"/>
      <c r="O50" s="28"/>
      <c r="P50" s="28"/>
      <c r="Q50" s="28"/>
      <c r="R50" s="27"/>
      <c r="S50" s="41"/>
      <c r="T50" s="42" t="str">
        <f>IF($R50="","",IF(INDEX(リスト!$D:$D,MATCH($R50,リスト!$C:$C,0))=1,"時間",""))</f>
        <v/>
      </c>
      <c r="U50" s="43"/>
      <c r="V50" s="42" t="str">
        <f t="shared" si="0"/>
        <v/>
      </c>
      <c r="W50" s="43"/>
      <c r="X50" s="42" t="str">
        <f t="shared" si="1"/>
        <v/>
      </c>
      <c r="Y50" s="44"/>
      <c r="Z50" s="27"/>
      <c r="AA50" s="28"/>
      <c r="AB50" s="41"/>
      <c r="AC50" s="42" t="str">
        <f t="shared" si="2"/>
        <v/>
      </c>
      <c r="AD50" s="43"/>
      <c r="AE50" s="42" t="str">
        <f t="shared" si="3"/>
        <v/>
      </c>
      <c r="AF50" s="43"/>
      <c r="AG50" s="45" t="str">
        <f t="shared" si="4"/>
        <v/>
      </c>
      <c r="AH50" s="30"/>
    </row>
    <row r="51" spans="2:34">
      <c r="B51" s="24">
        <v>42</v>
      </c>
      <c r="C51" s="27"/>
      <c r="D51" s="26" t="str">
        <f>IF($C51="","",INDEX(男子登録情報!$C:$C,MATCH($C51,男子登録情報!$B:$B,0)))</f>
        <v/>
      </c>
      <c r="E51" s="26" t="str">
        <f>IF($C51="","",INDEX(男子登録情報!$D:$D,MATCH($C51,男子登録情報!$B:$B,0)))</f>
        <v/>
      </c>
      <c r="F51" s="26" t="str">
        <f>IF($C51="","",INDEX(男子登録情報!$Q:$Q,MATCH($C51,男子登録情報!$B:$B,0)))</f>
        <v/>
      </c>
      <c r="G51" s="27"/>
      <c r="H51" s="28"/>
      <c r="I51" s="29"/>
      <c r="J51" s="28"/>
      <c r="K51" s="28"/>
      <c r="L51" s="28"/>
      <c r="M51" s="28"/>
      <c r="N51" s="28"/>
      <c r="O51" s="28"/>
      <c r="P51" s="28"/>
      <c r="Q51" s="28"/>
      <c r="R51" s="27"/>
      <c r="S51" s="41"/>
      <c r="T51" s="42" t="str">
        <f>IF($R51="","",IF(INDEX(リスト!$D:$D,MATCH($R51,リスト!$C:$C,0))=1,"時間",""))</f>
        <v/>
      </c>
      <c r="U51" s="43"/>
      <c r="V51" s="42" t="str">
        <f t="shared" si="0"/>
        <v/>
      </c>
      <c r="W51" s="43"/>
      <c r="X51" s="42" t="str">
        <f t="shared" si="1"/>
        <v/>
      </c>
      <c r="Y51" s="44"/>
      <c r="Z51" s="27"/>
      <c r="AA51" s="28"/>
      <c r="AB51" s="41"/>
      <c r="AC51" s="42" t="str">
        <f t="shared" si="2"/>
        <v/>
      </c>
      <c r="AD51" s="43"/>
      <c r="AE51" s="42" t="str">
        <f t="shared" si="3"/>
        <v/>
      </c>
      <c r="AF51" s="43"/>
      <c r="AG51" s="45" t="str">
        <f t="shared" si="4"/>
        <v/>
      </c>
      <c r="AH51" s="30"/>
    </row>
    <row r="52" spans="2:34">
      <c r="B52" s="24">
        <v>43</v>
      </c>
      <c r="C52" s="27"/>
      <c r="D52" s="26" t="str">
        <f>IF($C52="","",INDEX(男子登録情報!$C:$C,MATCH($C52,男子登録情報!$B:$B,0)))</f>
        <v/>
      </c>
      <c r="E52" s="26" t="str">
        <f>IF($C52="","",INDEX(男子登録情報!$D:$D,MATCH($C52,男子登録情報!$B:$B,0)))</f>
        <v/>
      </c>
      <c r="F52" s="26" t="str">
        <f>IF($C52="","",INDEX(男子登録情報!$Q:$Q,MATCH($C52,男子登録情報!$B:$B,0)))</f>
        <v/>
      </c>
      <c r="G52" s="27"/>
      <c r="H52" s="28"/>
      <c r="I52" s="29"/>
      <c r="J52" s="28"/>
      <c r="K52" s="28"/>
      <c r="L52" s="28"/>
      <c r="M52" s="28"/>
      <c r="N52" s="28"/>
      <c r="O52" s="28"/>
      <c r="P52" s="28"/>
      <c r="Q52" s="28"/>
      <c r="R52" s="27"/>
      <c r="S52" s="41"/>
      <c r="T52" s="42" t="str">
        <f>IF($R52="","",IF(INDEX(リスト!$D:$D,MATCH($R52,リスト!$C:$C,0))=1,"時間",""))</f>
        <v/>
      </c>
      <c r="U52" s="43"/>
      <c r="V52" s="42" t="str">
        <f t="shared" si="0"/>
        <v/>
      </c>
      <c r="W52" s="43"/>
      <c r="X52" s="42" t="str">
        <f t="shared" si="1"/>
        <v/>
      </c>
      <c r="Y52" s="44"/>
      <c r="Z52" s="27"/>
      <c r="AA52" s="28"/>
      <c r="AB52" s="41"/>
      <c r="AC52" s="42" t="str">
        <f t="shared" si="2"/>
        <v/>
      </c>
      <c r="AD52" s="43"/>
      <c r="AE52" s="42" t="str">
        <f t="shared" si="3"/>
        <v/>
      </c>
      <c r="AF52" s="43"/>
      <c r="AG52" s="45" t="str">
        <f t="shared" si="4"/>
        <v/>
      </c>
      <c r="AH52" s="30"/>
    </row>
    <row r="53" spans="2:34">
      <c r="B53" s="24">
        <v>44</v>
      </c>
      <c r="C53" s="27"/>
      <c r="D53" s="26" t="str">
        <f>IF($C53="","",INDEX(男子登録情報!$C:$C,MATCH($C53,男子登録情報!$B:$B,0)))</f>
        <v/>
      </c>
      <c r="E53" s="26" t="str">
        <f>IF($C53="","",INDEX(男子登録情報!$D:$D,MATCH($C53,男子登録情報!$B:$B,0)))</f>
        <v/>
      </c>
      <c r="F53" s="26" t="str">
        <f>IF($C53="","",INDEX(男子登録情報!$Q:$Q,MATCH($C53,男子登録情報!$B:$B,0)))</f>
        <v/>
      </c>
      <c r="G53" s="27"/>
      <c r="H53" s="28"/>
      <c r="I53" s="29"/>
      <c r="J53" s="28"/>
      <c r="K53" s="28"/>
      <c r="L53" s="28"/>
      <c r="M53" s="28"/>
      <c r="N53" s="28"/>
      <c r="O53" s="28"/>
      <c r="P53" s="28"/>
      <c r="Q53" s="28"/>
      <c r="R53" s="27"/>
      <c r="S53" s="41"/>
      <c r="T53" s="42" t="str">
        <f>IF($R53="","",IF(INDEX(リスト!$D:$D,MATCH($R53,リスト!$C:$C,0))=1,"時間",""))</f>
        <v/>
      </c>
      <c r="U53" s="43"/>
      <c r="V53" s="42" t="str">
        <f t="shared" si="0"/>
        <v/>
      </c>
      <c r="W53" s="43"/>
      <c r="X53" s="42" t="str">
        <f t="shared" si="1"/>
        <v/>
      </c>
      <c r="Y53" s="44"/>
      <c r="Z53" s="27"/>
      <c r="AA53" s="28"/>
      <c r="AB53" s="41"/>
      <c r="AC53" s="42" t="str">
        <f t="shared" si="2"/>
        <v/>
      </c>
      <c r="AD53" s="43"/>
      <c r="AE53" s="42" t="str">
        <f t="shared" si="3"/>
        <v/>
      </c>
      <c r="AF53" s="43"/>
      <c r="AG53" s="45" t="str">
        <f t="shared" si="4"/>
        <v/>
      </c>
      <c r="AH53" s="30"/>
    </row>
    <row r="54" spans="2:34">
      <c r="B54" s="24">
        <v>45</v>
      </c>
      <c r="C54" s="27"/>
      <c r="D54" s="26" t="str">
        <f>IF($C54="","",INDEX(男子登録情報!$C:$C,MATCH($C54,男子登録情報!$B:$B,0)))</f>
        <v/>
      </c>
      <c r="E54" s="26" t="str">
        <f>IF($C54="","",INDEX(男子登録情報!$D:$D,MATCH($C54,男子登録情報!$B:$B,0)))</f>
        <v/>
      </c>
      <c r="F54" s="26" t="str">
        <f>IF($C54="","",INDEX(男子登録情報!$Q:$Q,MATCH($C54,男子登録情報!$B:$B,0)))</f>
        <v/>
      </c>
      <c r="G54" s="27"/>
      <c r="H54" s="28"/>
      <c r="I54" s="29"/>
      <c r="J54" s="28"/>
      <c r="K54" s="28"/>
      <c r="L54" s="28"/>
      <c r="M54" s="28"/>
      <c r="N54" s="28"/>
      <c r="O54" s="28"/>
      <c r="P54" s="28"/>
      <c r="Q54" s="28"/>
      <c r="R54" s="27"/>
      <c r="S54" s="41"/>
      <c r="T54" s="42" t="str">
        <f>IF($R54="","",IF(INDEX(リスト!$D:$D,MATCH($R54,リスト!$C:$C,0))=1,"時間",""))</f>
        <v/>
      </c>
      <c r="U54" s="43"/>
      <c r="V54" s="42" t="str">
        <f t="shared" si="0"/>
        <v/>
      </c>
      <c r="W54" s="43"/>
      <c r="X54" s="42" t="str">
        <f t="shared" si="1"/>
        <v/>
      </c>
      <c r="Y54" s="44"/>
      <c r="Z54" s="27"/>
      <c r="AA54" s="28"/>
      <c r="AB54" s="41"/>
      <c r="AC54" s="42" t="str">
        <f t="shared" si="2"/>
        <v/>
      </c>
      <c r="AD54" s="43"/>
      <c r="AE54" s="42" t="str">
        <f t="shared" si="3"/>
        <v/>
      </c>
      <c r="AF54" s="43"/>
      <c r="AG54" s="45" t="str">
        <f t="shared" si="4"/>
        <v/>
      </c>
      <c r="AH54" s="30"/>
    </row>
    <row r="55" spans="2:34">
      <c r="B55" s="24">
        <v>46</v>
      </c>
      <c r="C55" s="27"/>
      <c r="D55" s="26" t="str">
        <f>IF($C55="","",INDEX(男子登録情報!$C:$C,MATCH($C55,男子登録情報!$B:$B,0)))</f>
        <v/>
      </c>
      <c r="E55" s="26" t="str">
        <f>IF($C55="","",INDEX(男子登録情報!$D:$D,MATCH($C55,男子登録情報!$B:$B,0)))</f>
        <v/>
      </c>
      <c r="F55" s="26" t="str">
        <f>IF($C55="","",INDEX(男子登録情報!$Q:$Q,MATCH($C55,男子登録情報!$B:$B,0)))</f>
        <v/>
      </c>
      <c r="G55" s="27"/>
      <c r="H55" s="28"/>
      <c r="I55" s="29"/>
      <c r="J55" s="28"/>
      <c r="K55" s="28"/>
      <c r="L55" s="28"/>
      <c r="M55" s="28"/>
      <c r="N55" s="28"/>
      <c r="O55" s="28"/>
      <c r="P55" s="28"/>
      <c r="Q55" s="28"/>
      <c r="R55" s="27"/>
      <c r="S55" s="41"/>
      <c r="T55" s="42" t="str">
        <f>IF($R55="","",IF(INDEX(リスト!$D:$D,MATCH($R55,リスト!$C:$C,0))=1,"時間",""))</f>
        <v/>
      </c>
      <c r="U55" s="43"/>
      <c r="V55" s="42" t="str">
        <f t="shared" si="0"/>
        <v/>
      </c>
      <c r="W55" s="43"/>
      <c r="X55" s="42" t="str">
        <f t="shared" si="1"/>
        <v/>
      </c>
      <c r="Y55" s="44"/>
      <c r="Z55" s="27"/>
      <c r="AA55" s="28"/>
      <c r="AB55" s="41"/>
      <c r="AC55" s="42" t="str">
        <f t="shared" si="2"/>
        <v/>
      </c>
      <c r="AD55" s="43"/>
      <c r="AE55" s="42" t="str">
        <f t="shared" si="3"/>
        <v/>
      </c>
      <c r="AF55" s="43"/>
      <c r="AG55" s="45" t="str">
        <f t="shared" si="4"/>
        <v/>
      </c>
      <c r="AH55" s="30"/>
    </row>
    <row r="56" spans="2:34">
      <c r="B56" s="24">
        <v>47</v>
      </c>
      <c r="C56" s="27"/>
      <c r="D56" s="26" t="str">
        <f>IF($C56="","",INDEX(男子登録情報!$C:$C,MATCH($C56,男子登録情報!$B:$B,0)))</f>
        <v/>
      </c>
      <c r="E56" s="26" t="str">
        <f>IF($C56="","",INDEX(男子登録情報!$D:$D,MATCH($C56,男子登録情報!$B:$B,0)))</f>
        <v/>
      </c>
      <c r="F56" s="26" t="str">
        <f>IF($C56="","",INDEX(男子登録情報!$Q:$Q,MATCH($C56,男子登録情報!$B:$B,0)))</f>
        <v/>
      </c>
      <c r="G56" s="27"/>
      <c r="H56" s="28"/>
      <c r="I56" s="29"/>
      <c r="J56" s="28"/>
      <c r="K56" s="28"/>
      <c r="L56" s="28"/>
      <c r="M56" s="28"/>
      <c r="N56" s="28"/>
      <c r="O56" s="28"/>
      <c r="P56" s="28"/>
      <c r="Q56" s="28"/>
      <c r="R56" s="27"/>
      <c r="S56" s="41"/>
      <c r="T56" s="42" t="str">
        <f>IF($R56="","",IF(INDEX(リスト!$D:$D,MATCH($R56,リスト!$C:$C,0))=1,"時間",""))</f>
        <v/>
      </c>
      <c r="U56" s="43"/>
      <c r="V56" s="42" t="str">
        <f t="shared" si="0"/>
        <v/>
      </c>
      <c r="W56" s="43"/>
      <c r="X56" s="42" t="str">
        <f t="shared" si="1"/>
        <v/>
      </c>
      <c r="Y56" s="44"/>
      <c r="Z56" s="27"/>
      <c r="AA56" s="28"/>
      <c r="AB56" s="41"/>
      <c r="AC56" s="42" t="str">
        <f t="shared" si="2"/>
        <v/>
      </c>
      <c r="AD56" s="43"/>
      <c r="AE56" s="42" t="str">
        <f t="shared" si="3"/>
        <v/>
      </c>
      <c r="AF56" s="43"/>
      <c r="AG56" s="45" t="str">
        <f t="shared" si="4"/>
        <v/>
      </c>
      <c r="AH56" s="30"/>
    </row>
    <row r="57" spans="2:34">
      <c r="B57" s="24">
        <v>48</v>
      </c>
      <c r="C57" s="27"/>
      <c r="D57" s="26" t="str">
        <f>IF($C57="","",INDEX(男子登録情報!$C:$C,MATCH($C57,男子登録情報!$B:$B,0)))</f>
        <v/>
      </c>
      <c r="E57" s="26" t="str">
        <f>IF($C57="","",INDEX(男子登録情報!$D:$D,MATCH($C57,男子登録情報!$B:$B,0)))</f>
        <v/>
      </c>
      <c r="F57" s="26" t="str">
        <f>IF($C57="","",INDEX(男子登録情報!$Q:$Q,MATCH($C57,男子登録情報!$B:$B,0)))</f>
        <v/>
      </c>
      <c r="G57" s="27"/>
      <c r="H57" s="28"/>
      <c r="I57" s="29"/>
      <c r="J57" s="28"/>
      <c r="K57" s="28"/>
      <c r="L57" s="28"/>
      <c r="M57" s="28"/>
      <c r="N57" s="28"/>
      <c r="O57" s="28"/>
      <c r="P57" s="28"/>
      <c r="Q57" s="28"/>
      <c r="R57" s="27"/>
      <c r="S57" s="41"/>
      <c r="T57" s="42" t="str">
        <f>IF($R57="","",IF(INDEX(リスト!$D:$D,MATCH($R57,リスト!$C:$C,0))=1,"時間",""))</f>
        <v/>
      </c>
      <c r="U57" s="43"/>
      <c r="V57" s="42" t="str">
        <f t="shared" si="0"/>
        <v/>
      </c>
      <c r="W57" s="43"/>
      <c r="X57" s="42" t="str">
        <f t="shared" si="1"/>
        <v/>
      </c>
      <c r="Y57" s="44"/>
      <c r="Z57" s="27"/>
      <c r="AA57" s="28"/>
      <c r="AB57" s="41"/>
      <c r="AC57" s="42" t="str">
        <f t="shared" si="2"/>
        <v/>
      </c>
      <c r="AD57" s="43"/>
      <c r="AE57" s="42" t="str">
        <f t="shared" si="3"/>
        <v/>
      </c>
      <c r="AF57" s="43"/>
      <c r="AG57" s="45" t="str">
        <f t="shared" si="4"/>
        <v/>
      </c>
      <c r="AH57" s="30"/>
    </row>
    <row r="58" spans="2:34">
      <c r="B58" s="24">
        <v>49</v>
      </c>
      <c r="C58" s="27"/>
      <c r="D58" s="26" t="str">
        <f>IF($C58="","",INDEX(男子登録情報!$C:$C,MATCH($C58,男子登録情報!$B:$B,0)))</f>
        <v/>
      </c>
      <c r="E58" s="26" t="str">
        <f>IF($C58="","",INDEX(男子登録情報!$D:$D,MATCH($C58,男子登録情報!$B:$B,0)))</f>
        <v/>
      </c>
      <c r="F58" s="26" t="str">
        <f>IF($C58="","",INDEX(男子登録情報!$Q:$Q,MATCH($C58,男子登録情報!$B:$B,0)))</f>
        <v/>
      </c>
      <c r="G58" s="27"/>
      <c r="H58" s="28"/>
      <c r="I58" s="29"/>
      <c r="J58" s="28"/>
      <c r="K58" s="28"/>
      <c r="L58" s="28"/>
      <c r="M58" s="28"/>
      <c r="N58" s="28"/>
      <c r="O58" s="28"/>
      <c r="P58" s="28"/>
      <c r="Q58" s="28"/>
      <c r="R58" s="27"/>
      <c r="S58" s="41"/>
      <c r="T58" s="42" t="str">
        <f>IF($R58="","",IF(INDEX(リスト!$D:$D,MATCH($R58,リスト!$C:$C,0))=1,"時間",""))</f>
        <v/>
      </c>
      <c r="U58" s="43"/>
      <c r="V58" s="42" t="str">
        <f t="shared" si="0"/>
        <v/>
      </c>
      <c r="W58" s="43"/>
      <c r="X58" s="42" t="str">
        <f t="shared" si="1"/>
        <v/>
      </c>
      <c r="Y58" s="44"/>
      <c r="Z58" s="27"/>
      <c r="AA58" s="28"/>
      <c r="AB58" s="41"/>
      <c r="AC58" s="42" t="str">
        <f t="shared" si="2"/>
        <v/>
      </c>
      <c r="AD58" s="43"/>
      <c r="AE58" s="42" t="str">
        <f t="shared" si="3"/>
        <v/>
      </c>
      <c r="AF58" s="43"/>
      <c r="AG58" s="45" t="str">
        <f t="shared" si="4"/>
        <v/>
      </c>
      <c r="AH58" s="30"/>
    </row>
    <row r="59" spans="2:34" ht="18.600000000000001" thickBot="1">
      <c r="B59" s="31">
        <v>50</v>
      </c>
      <c r="C59" s="32"/>
      <c r="D59" s="33" t="str">
        <f>IF($C59="","",INDEX(男子登録情報!$C:$C,MATCH($C59,男子登録情報!$B:$B,0)))</f>
        <v/>
      </c>
      <c r="E59" s="33" t="str">
        <f>IF($C59="","",INDEX(男子登録情報!$D:$D,MATCH($C59,男子登録情報!$B:$B,0)))</f>
        <v/>
      </c>
      <c r="F59" s="33" t="str">
        <f>IF($C59="","",INDEX(男子登録情報!$Q:$Q,MATCH($C59,男子登録情報!$B:$B,0)))</f>
        <v/>
      </c>
      <c r="G59" s="32"/>
      <c r="H59" s="34"/>
      <c r="I59" s="35"/>
      <c r="J59" s="34"/>
      <c r="K59" s="34"/>
      <c r="L59" s="34"/>
      <c r="M59" s="34"/>
      <c r="N59" s="34"/>
      <c r="O59" s="34"/>
      <c r="P59" s="34"/>
      <c r="Q59" s="34"/>
      <c r="R59" s="32"/>
      <c r="S59" s="46"/>
      <c r="T59" s="47" t="str">
        <f>IF($R59="","",IF(INDEX(リスト!$D:$D,MATCH($R59,リスト!$C:$C,0))=1,"時間",""))</f>
        <v/>
      </c>
      <c r="U59" s="48"/>
      <c r="V59" s="47" t="str">
        <f t="shared" si="0"/>
        <v/>
      </c>
      <c r="W59" s="48"/>
      <c r="X59" s="47" t="str">
        <f t="shared" si="1"/>
        <v/>
      </c>
      <c r="Y59" s="49"/>
      <c r="Z59" s="32"/>
      <c r="AA59" s="34"/>
      <c r="AB59" s="46"/>
      <c r="AC59" s="47" t="str">
        <f t="shared" si="2"/>
        <v/>
      </c>
      <c r="AD59" s="48"/>
      <c r="AE59" s="47" t="str">
        <f t="shared" si="3"/>
        <v/>
      </c>
      <c r="AF59" s="48"/>
      <c r="AG59" s="50" t="str">
        <f t="shared" si="4"/>
        <v/>
      </c>
      <c r="AH59" s="36"/>
    </row>
    <row r="60" spans="2:34"/>
    <row r="61" spans="2:34"/>
  </sheetData>
  <sheetProtection algorithmName="SHA-512" hashValue="qflZUtaBsa9krV1BlJGt4GDyPqvYtgQNr5QWEwLJylHTEOtmh9SVlzRUsXAt1nujpwdCpKul+hW43Wa3ld1hZw==" saltValue="jkxSbtOwDwlcVXY3/WyAMQ==" spinCount="100000" sheet="1" selectLockedCells="1"/>
  <mergeCells count="29">
    <mergeCell ref="B5:K5"/>
    <mergeCell ref="B1:AH1"/>
    <mergeCell ref="B4:K4"/>
    <mergeCell ref="B3:K3"/>
    <mergeCell ref="B2:K2"/>
    <mergeCell ref="P2:AH2"/>
    <mergeCell ref="P3:AH3"/>
    <mergeCell ref="P4:AH4"/>
    <mergeCell ref="P5:AH5"/>
    <mergeCell ref="L5:O5"/>
    <mergeCell ref="L3:M3"/>
    <mergeCell ref="L2:M2"/>
    <mergeCell ref="N3:O3"/>
    <mergeCell ref="N2:O2"/>
    <mergeCell ref="L4:O4"/>
    <mergeCell ref="B7:B8"/>
    <mergeCell ref="S8:Y8"/>
    <mergeCell ref="AB7:AG8"/>
    <mergeCell ref="R7:AA7"/>
    <mergeCell ref="AH7:AH8"/>
    <mergeCell ref="O7:Q7"/>
    <mergeCell ref="I7:M7"/>
    <mergeCell ref="C7:C8"/>
    <mergeCell ref="F7:F8"/>
    <mergeCell ref="E7:E8"/>
    <mergeCell ref="D7:D8"/>
    <mergeCell ref="H7:H8"/>
    <mergeCell ref="G7:G8"/>
    <mergeCell ref="N7:N8"/>
  </mergeCells>
  <phoneticPr fontId="3"/>
  <conditionalFormatting sqref="C11:C59">
    <cfRule type="expression" dxfId="13" priority="2">
      <formula>$C10&lt;&gt;""</formula>
    </cfRule>
  </conditionalFormatting>
  <conditionalFormatting sqref="C10:AH59">
    <cfRule type="cellIs" dxfId="12" priority="1" operator="notEqual">
      <formula>""</formula>
    </cfRule>
  </conditionalFormatting>
  <conditionalFormatting sqref="G10:R59 AB10:AB59 AD10:AD59 AF10:AF59 AH10:AH59">
    <cfRule type="expression" dxfId="11" priority="6">
      <formula>$C10&lt;&gt;""</formula>
    </cfRule>
  </conditionalFormatting>
  <conditionalFormatting sqref="U10:U59 W10:W59 Z10:AA59">
    <cfRule type="expression" dxfId="9" priority="5">
      <formula>$R10&lt;&gt;""</formula>
    </cfRule>
  </conditionalFormatting>
  <dataValidations count="12">
    <dataValidation type="textLength" imeMode="disabled" operator="lessThanOrEqual" allowBlank="1" showInputMessage="1" showErrorMessage="1" errorTitle="入力エラー" error="ハイフンを除く半角数字7桁で入力してください" sqref="I10:I59" xr:uid="{0992D2E5-79F9-42D2-B136-CAD0F58679FB}">
      <formula1>7</formula1>
    </dataValidation>
    <dataValidation type="list" imeMode="hiragana" allowBlank="1" showInputMessage="1" showErrorMessage="1" errorTitle="入力エラー" error="リストから都道府県を選択してください" sqref="J10:J59" xr:uid="{C4F475DA-8AE6-4421-B248-95DA4E675D24}">
      <formula1>都道府県</formula1>
    </dataValidation>
    <dataValidation type="list" imeMode="disabled" allowBlank="1" showInputMessage="1" showErrorMessage="1" errorTitle="入力エラー" error="リストから実施年を選択してください" sqref="Z10:Z59" xr:uid="{486FFB53-3AF2-41D6-BF5D-BD3BB8C3EFD5}">
      <formula1>ﾍﾞｽﾄﾀｲﾑ実施年</formula1>
    </dataValidation>
    <dataValidation type="list" imeMode="disabled" allowBlank="1" showInputMessage="1" showErrorMessage="1" errorTitle="入力エラー" error="リストから血液型を選択してください" sqref="G10:G59" xr:uid="{ED28DAA6-7635-4E9E-B67E-78923F237D3E}">
      <formula1>血液型</formula1>
    </dataValidation>
    <dataValidation type="textLength" imeMode="disabled" operator="equal" allowBlank="1" showInputMessage="1" showErrorMessage="1" errorTitle="入力エラー" error="半角数字11桁で入力してください" sqref="H10:H59" xr:uid="{002AB154-723D-446D-AD75-6EABAAE12121}">
      <formula1>11</formula1>
    </dataValidation>
    <dataValidation type="list" imeMode="disabled" allowBlank="1" showInputMessage="1" showErrorMessage="1" errorTitle="入力エラー" error="リストから伴走者の有無を選択してください" sqref="AH10:AH59" xr:uid="{A3A9C3C1-B84D-4BA0-9ED1-3DEEED4254A5}">
      <formula1>"有,無"</formula1>
    </dataValidation>
    <dataValidation type="list" imeMode="disabled" allowBlank="1" showInputMessage="1" showErrorMessage="1" errorTitle="入力エラー" error="リストから種目を選択してください" sqref="R10:R59" xr:uid="{DBC6336E-8257-44BB-93EE-35899D137501}">
      <formula1>男子ﾍﾞｽﾄﾀｲﾑ距離</formula1>
    </dataValidation>
    <dataValidation type="whole" imeMode="disabled" operator="lessThanOrEqual" allowBlank="1" showInputMessage="1" showErrorMessage="1" errorTitle="入力エラー" error="正しい登録番号を入力してください" sqref="C10:C59" xr:uid="{2F987649-FFEB-4870-88F5-9367032557BB}">
      <formula1>9999</formula1>
    </dataValidation>
    <dataValidation type="whole" imeMode="disabled" operator="lessThanOrEqual" allowBlank="1" showInputMessage="1" showErrorMessage="1" errorTitle="入力エラー" error="正しい記録を入力してください" sqref="S10:S59 U10:U59 W10:W59 AB10:AB59 AD10:AD59 AF10:AF59" xr:uid="{17EA65F6-4488-4549-8425-97BFEAF87C75}">
      <formula1>59</formula1>
    </dataValidation>
    <dataValidation type="whole" imeMode="disabled" operator="lessThanOrEqual" allowBlank="1" showInputMessage="1" showErrorMessage="1" errorTitle="入力エラー" error="正しい記録を入力してください" sqref="Y10:Y59" xr:uid="{D75F0787-2623-4914-BFC5-330376A7ECD3}">
      <formula1>99</formula1>
    </dataValidation>
    <dataValidation imeMode="hiragana" allowBlank="1" showInputMessage="1" showErrorMessage="1" sqref="K10:M59 P10:Q59 AA10:AA59" xr:uid="{671221D1-2D96-40CE-82AD-50659ABA8BDD}"/>
    <dataValidation imeMode="disabled" allowBlank="1" showInputMessage="1" showErrorMessage="1" sqref="N10:O59" xr:uid="{3364D837-C13A-429B-82C5-FF656FB93D05}"/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6E5D5410-F232-48B1-8EF6-AEE6C7B0811B}">
            <xm:f>INDEX(リスト!$D:$D,MATCH($R10,リスト!$C:$C,0))=1</xm:f>
            <x14:dxf>
              <fill>
                <patternFill>
                  <bgColor rgb="FFCCFFCC"/>
                </patternFill>
              </fill>
            </x14:dxf>
          </x14:cfRule>
          <xm:sqref>S10:S59</xm:sqref>
        </x14:conditionalFormatting>
        <x14:conditionalFormatting xmlns:xm="http://schemas.microsoft.com/office/excel/2006/main">
          <x14:cfRule type="expression" priority="3" id="{1866C839-AC8E-4BBD-ADA3-F9CCDD23856F}">
            <xm:f>INDEX(リスト!$D:$D,MATCH($R10,リスト!$C:$C,0))=2</xm:f>
            <x14:dxf>
              <fill>
                <patternFill>
                  <bgColor rgb="FFCCFFCC"/>
                </patternFill>
              </fill>
            </x14:dxf>
          </x14:cfRule>
          <xm:sqref>Y10:Y59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089D0-DFAE-450D-B2B1-291270543FAE}">
  <dimension ref="A1:AK52"/>
  <sheetViews>
    <sheetView workbookViewId="0">
      <selection activeCell="B2" sqref="B2:I2"/>
    </sheetView>
  </sheetViews>
  <sheetFormatPr defaultColWidth="0" defaultRowHeight="18" zeroHeight="1"/>
  <cols>
    <col min="1" max="1" width="7.8984375" style="14" bestFit="1" customWidth="1"/>
    <col min="2" max="2" width="22.19921875" style="14" bestFit="1" customWidth="1"/>
    <col min="3" max="4" width="7.8984375" style="14" bestFit="1" customWidth="1"/>
    <col min="5" max="5" width="11.5" style="14" bestFit="1" customWidth="1"/>
    <col min="6" max="6" width="12.69921875" style="14" bestFit="1" customWidth="1"/>
    <col min="7" max="7" width="10.19921875" style="14" bestFit="1" customWidth="1"/>
    <col min="8" max="8" width="10" style="14" bestFit="1" customWidth="1"/>
    <col min="9" max="9" width="14.8984375" style="14" bestFit="1" customWidth="1"/>
    <col min="10" max="10" width="4.8984375" style="14" bestFit="1" customWidth="1"/>
    <col min="11" max="11" width="11.09765625" style="14" bestFit="1" customWidth="1"/>
    <col min="12" max="12" width="8.19921875" style="14" bestFit="1" customWidth="1"/>
    <col min="13" max="13" width="7.8984375" style="14" bestFit="1" customWidth="1"/>
    <col min="14" max="14" width="12.3984375" style="14" bestFit="1" customWidth="1"/>
    <col min="15" max="15" width="8.8984375" style="14" bestFit="1" customWidth="1"/>
    <col min="16" max="16" width="14.3984375" style="14" bestFit="1" customWidth="1"/>
    <col min="17" max="17" width="9.5" style="14" bestFit="1" customWidth="1"/>
    <col min="18" max="19" width="14.19921875" style="14" bestFit="1" customWidth="1"/>
    <col min="20" max="21" width="14.5" style="14" bestFit="1" customWidth="1"/>
    <col min="22" max="22" width="11.19921875" style="14" bestFit="1" customWidth="1"/>
    <col min="23" max="23" width="26.59765625" style="14" bestFit="1" customWidth="1"/>
    <col min="24" max="24" width="32.69921875" style="14" bestFit="1" customWidth="1"/>
    <col min="25" max="25" width="14.8984375" style="14" bestFit="1" customWidth="1"/>
    <col min="26" max="26" width="9.5" style="14" bestFit="1" customWidth="1"/>
    <col min="27" max="27" width="11.5" style="14" bestFit="1" customWidth="1"/>
    <col min="28" max="28" width="6.19921875" style="14" bestFit="1" customWidth="1"/>
    <col min="29" max="29" width="23.69921875" style="14" bestFit="1" customWidth="1"/>
    <col min="30" max="30" width="24" style="14" bestFit="1" customWidth="1"/>
    <col min="31" max="31" width="20.19921875" style="14" bestFit="1" customWidth="1"/>
    <col min="32" max="33" width="4.5" style="14" bestFit="1" customWidth="1"/>
    <col min="34" max="35" width="9" style="14" customWidth="1"/>
    <col min="36" max="36" width="8.5" style="14" bestFit="1" customWidth="1"/>
    <col min="37" max="37" width="9" style="14" customWidth="1"/>
    <col min="38" max="16384" width="9" style="14" hidden="1"/>
  </cols>
  <sheetData>
    <row r="1" spans="1:36" ht="19.2">
      <c r="A1" s="16" t="s">
        <v>3472</v>
      </c>
      <c r="B1" s="16" t="s">
        <v>3473</v>
      </c>
      <c r="C1" s="16" t="s">
        <v>3474</v>
      </c>
      <c r="D1" s="16" t="s">
        <v>3475</v>
      </c>
      <c r="E1" s="16" t="s">
        <v>3560</v>
      </c>
      <c r="F1" s="16" t="s">
        <v>3561</v>
      </c>
      <c r="G1" s="17" t="s">
        <v>3476</v>
      </c>
      <c r="H1" s="17" t="s">
        <v>3477</v>
      </c>
      <c r="I1" s="16" t="s">
        <v>3478</v>
      </c>
      <c r="J1" s="16" t="s">
        <v>3479</v>
      </c>
      <c r="K1" s="16" t="s">
        <v>2679</v>
      </c>
      <c r="L1" s="16" t="s">
        <v>3480</v>
      </c>
      <c r="M1" s="16" t="s">
        <v>3481</v>
      </c>
      <c r="N1" s="16" t="s">
        <v>3482</v>
      </c>
      <c r="O1" s="16" t="s">
        <v>3483</v>
      </c>
      <c r="P1" s="16" t="s">
        <v>3484</v>
      </c>
      <c r="Q1" s="16" t="s">
        <v>3485</v>
      </c>
      <c r="R1" s="16" t="s">
        <v>3486</v>
      </c>
      <c r="S1" s="16" t="s">
        <v>3487</v>
      </c>
      <c r="T1" s="16" t="s">
        <v>3556</v>
      </c>
      <c r="U1" s="16" t="s">
        <v>3557</v>
      </c>
      <c r="V1" s="16" t="s">
        <v>3488</v>
      </c>
      <c r="W1" s="16" t="s">
        <v>3489</v>
      </c>
      <c r="X1" s="16" t="s">
        <v>3490</v>
      </c>
      <c r="Y1" s="16" t="s">
        <v>3491</v>
      </c>
      <c r="Z1" s="16" t="s">
        <v>3492</v>
      </c>
      <c r="AA1" s="16" t="s">
        <v>3493</v>
      </c>
      <c r="AB1" s="16" t="s">
        <v>2686</v>
      </c>
      <c r="AC1" s="16" t="s">
        <v>3494</v>
      </c>
      <c r="AD1" s="16" t="s">
        <v>3558</v>
      </c>
      <c r="AE1" s="16" t="s">
        <v>3495</v>
      </c>
      <c r="AF1" s="13" t="s">
        <v>3496</v>
      </c>
      <c r="AG1" s="13" t="s">
        <v>3496</v>
      </c>
      <c r="AJ1" s="14" t="s">
        <v>3562</v>
      </c>
    </row>
    <row r="2" spans="1:36">
      <c r="A2" s="15" t="str">
        <f>IF(②男子申込!$C10="","",ROW($A1))</f>
        <v/>
      </c>
      <c r="B2" s="15" t="str">
        <f>IF(②男子申込!$C10="","","日本陸連登録の部　男子")</f>
        <v/>
      </c>
      <c r="C2" s="15" t="str">
        <f>IFERROR(INDEX(男子登録情報!$M:$M,MATCH($AJ2,男子登録情報!$B:$B,0)),"")</f>
        <v/>
      </c>
      <c r="D2" s="15" t="str">
        <f>IFERROR(INDEX(男子登録情報!$N:$N,MATCH($AJ2,男子登録情報!$B:$B,0)),"")</f>
        <v/>
      </c>
      <c r="E2" s="15" t="str">
        <f>IFERROR(INDEX(男子登録情報!$O:$O,MATCH($AJ2,男子登録情報!$B:$B,0)),"")</f>
        <v/>
      </c>
      <c r="F2" s="15" t="str">
        <f>IFERROR(INDEX(男子登録情報!$P:$P,MATCH($AJ2,男子登録情報!$B:$B,0)),"")</f>
        <v/>
      </c>
      <c r="G2" s="15" t="str">
        <f>IFERROR(INDEX(男子登録情報!$H:$H,MATCH($AJ2,男子登録情報!$B:$B,0)),"")</f>
        <v/>
      </c>
      <c r="H2" s="15" t="str">
        <f>IFERROR(INDEX(男子登録情報!$I:$I,MATCH($AJ2,男子登録情報!$B:$B,0)),"")</f>
        <v/>
      </c>
      <c r="I2" s="15" t="str">
        <f>IFERROR(INDEX(男子登録情報!$Q:$Q,MATCH($AJ2,男子登録情報!$B:$B,0)),"")</f>
        <v/>
      </c>
      <c r="J2" s="15" t="str">
        <f>IF(②男子申込!$C10="","","男性")</f>
        <v/>
      </c>
      <c r="K2" s="15" t="str">
        <f>IFERROR(INDEX(男子登録情報!$R:$R,MATCH($AJ2,男子登録情報!$B:$B,0)),"")</f>
        <v/>
      </c>
      <c r="L2" s="15" t="str">
        <f>IF(②男子申込!$I10="","",②男子申込!$I10)</f>
        <v/>
      </c>
      <c r="M2" s="15" t="str">
        <f>IF(②男子申込!$J10="","",②男子申込!$J10)</f>
        <v/>
      </c>
      <c r="N2" s="15" t="str">
        <f>IF(②男子申込!$K10="","",②男子申込!$K10)</f>
        <v/>
      </c>
      <c r="O2" s="15" t="str">
        <f>IF(②男子申込!$L10="","",②男子申込!$L10)</f>
        <v/>
      </c>
      <c r="P2" s="15" t="str">
        <f>IF(②男子申込!$M10="","",②男子申込!$M10)</f>
        <v/>
      </c>
      <c r="R2" s="15" t="str">
        <f>IF(②男子申込!$N10="","",②男子申込!$N10)</f>
        <v/>
      </c>
      <c r="S2" s="15" t="str">
        <f>IF(②男子申込!$O10="","",②男子申込!$O10)</f>
        <v/>
      </c>
      <c r="T2" s="15" t="str">
        <f>IF(②男子申込!$P10="","",②男子申込!$P10)</f>
        <v/>
      </c>
      <c r="U2" s="15" t="str">
        <f>IF(②男子申込!$Q10="","",②男子申込!$Q10)</f>
        <v/>
      </c>
      <c r="V2" s="15" t="str">
        <f>IF(②男子申込!$W10="","",IF(②男子申込!$S10="","0",②男子申込!$S10)&amp;":"&amp;IF(LEN(②男子申込!$U10)=1,"0"&amp;②男子申込!$U10,②男子申込!$U10)&amp;":"&amp;IF(LEN(②男子申込!$W10)=1,"0"&amp;②男子申込!$W10,②男子申込!$W10))</f>
        <v/>
      </c>
      <c r="W2" s="15" t="str">
        <f>IFERROR(LEFT(INDEX(②男子申込!$Z:$Z,MATCH($A2,②男子申込!$B:$B,0)),FIND("年",INDEX(②男子申込!$Z:$Z,MATCH($A2,②男子申込!$B:$B,0)))-1),"")</f>
        <v/>
      </c>
      <c r="X2" s="15" t="str">
        <f>IF($A2="","",INDEX(②男子申込!$AA:$AA,MATCH($A2,②男子申込!$B:$B,0)))</f>
        <v/>
      </c>
      <c r="Y2" s="15" t="str">
        <f>IF($A2="","",IF(INDEX(②男子申込!$R:$R,MATCH($A2,②男子申込!$B:$B,0))="ハーフマラソン","ハーフ",INDEX(②男子申込!$R:$R,MATCH($A2,②男子申込!$B:$B,0))))</f>
        <v/>
      </c>
      <c r="Z2" s="15" t="str">
        <f>IF(②男子申込!$AF10="","",②男子申込!$AB10&amp;":"&amp;IF(LEN(②男子申込!$AD10)=1,"0"&amp;②男子申込!$AD10,②男子申込!$AD10)&amp;":"&amp;IF(LEN(②男子申込!$AF10)=1,"0"&amp;②男子申込!$AF10,②男子申込!$AF10))</f>
        <v/>
      </c>
      <c r="AA2" s="15" t="str">
        <f>IF($A2="","",IF(INDEX(②男子申込!$AH:$AH,MATCH($A2,②男子申込!$B:$B,0))="無",0,1))</f>
        <v/>
      </c>
      <c r="AB2" s="15" t="str">
        <f>IF($A2="","",INDEX(②男子申込!$G:$G,MATCH($A2,②男子申込!$B:$B,0)))</f>
        <v/>
      </c>
      <c r="AC2" s="15" t="str">
        <f>IFERROR(INDEX(男子登録情報!$S:$S,MATCH($AJ2,男子登録情報!$B:$B,0)),"")</f>
        <v/>
      </c>
      <c r="AD2" s="15" t="str">
        <f>IF($A2="","",INDEX(男子登録情報!$T:$T,MATCH($AJ2,男子登録情報!$B:$B,0)))</f>
        <v/>
      </c>
      <c r="AE2" s="15" t="str">
        <f>IFERROR(INDEX(男子登録情報!$U:$U,MATCH($AJ2,男子登録情報!$B:$B,0)),"")</f>
        <v/>
      </c>
      <c r="AF2" s="15"/>
      <c r="AG2" s="15"/>
      <c r="AJ2" s="14" t="str">
        <f>IF(②男子申込!$C10="","",②男子申込!$C10)</f>
        <v/>
      </c>
    </row>
    <row r="3" spans="1:36">
      <c r="A3" s="15" t="str">
        <f>IF(②男子申込!$C11="","",ROW($A2))</f>
        <v/>
      </c>
      <c r="B3" s="15" t="str">
        <f>IF(②男子申込!$C11="","","日本陸連登録の部　男子")</f>
        <v/>
      </c>
      <c r="C3" s="15" t="str">
        <f>IFERROR(INDEX(男子登録情報!$M:$M,MATCH($AJ3,男子登録情報!$B:$B,0)),"")</f>
        <v/>
      </c>
      <c r="D3" s="15" t="str">
        <f>IFERROR(INDEX(男子登録情報!$N:$N,MATCH($AJ3,男子登録情報!$B:$B,0)),"")</f>
        <v/>
      </c>
      <c r="E3" s="15" t="str">
        <f>IFERROR(INDEX(男子登録情報!$O:$O,MATCH($AJ3,男子登録情報!$B:$B,0)),"")</f>
        <v/>
      </c>
      <c r="F3" s="15" t="str">
        <f>IFERROR(INDEX(男子登録情報!$P:$P,MATCH($AJ3,男子登録情報!$B:$B,0)),"")</f>
        <v/>
      </c>
      <c r="G3" s="15" t="str">
        <f>IFERROR(INDEX(男子登録情報!$H:$H,MATCH($AJ3,男子登録情報!$B:$B,0)),"")</f>
        <v/>
      </c>
      <c r="H3" s="15" t="str">
        <f>IFERROR(INDEX(男子登録情報!$I:$I,MATCH($AJ3,男子登録情報!$B:$B,0)),"")</f>
        <v/>
      </c>
      <c r="I3" s="15" t="str">
        <f>IFERROR(INDEX(男子登録情報!$Q:$Q,MATCH($AJ3,男子登録情報!$B:$B,0)),"")</f>
        <v/>
      </c>
      <c r="J3" s="15" t="str">
        <f>IF(②男子申込!$C11="","","男性")</f>
        <v/>
      </c>
      <c r="K3" s="15" t="str">
        <f>IFERROR(INDEX(男子登録情報!$R:$R,MATCH($AJ3,男子登録情報!$B:$B,0)),"")</f>
        <v/>
      </c>
      <c r="L3" s="15" t="str">
        <f>IF(②男子申込!$I11="","",②男子申込!$I11)</f>
        <v/>
      </c>
      <c r="M3" s="15" t="str">
        <f>IF(②男子申込!$J11="","",②男子申込!$J11)</f>
        <v/>
      </c>
      <c r="N3" s="15" t="str">
        <f>IF(②男子申込!$K11="","",②男子申込!$K11)</f>
        <v/>
      </c>
      <c r="O3" s="15" t="str">
        <f>IF(②男子申込!$L11="","",②男子申込!$L11)</f>
        <v/>
      </c>
      <c r="P3" s="15" t="str">
        <f>IF(②男子申込!$M11="","",②男子申込!$M11)</f>
        <v/>
      </c>
      <c r="R3" s="15" t="str">
        <f>IF(②男子申込!$N11="","",②男子申込!$N11)</f>
        <v/>
      </c>
      <c r="S3" s="15" t="str">
        <f>IF(②男子申込!$O11="","",②男子申込!$O11)</f>
        <v/>
      </c>
      <c r="T3" s="15" t="str">
        <f>IF(②男子申込!$P11="","",②男子申込!$P11)</f>
        <v/>
      </c>
      <c r="U3" s="15" t="str">
        <f>IF(②男子申込!$Q11="","",②男子申込!$Q11)</f>
        <v/>
      </c>
      <c r="V3" s="15" t="str">
        <f>IF(②男子申込!$W11="","",IF(②男子申込!$S11="","0",②男子申込!$S11)&amp;":"&amp;IF(LEN(②男子申込!$U11)=1,"0"&amp;②男子申込!$U11,②男子申込!$U11)&amp;":"&amp;IF(LEN(②男子申込!$W11)=1,"0"&amp;②男子申込!$W11,②男子申込!$W11))</f>
        <v/>
      </c>
      <c r="W3" s="15" t="str">
        <f>IFERROR(LEFT(INDEX(②男子申込!$Z:$Z,MATCH($A3,②男子申込!$B:$B,0)),FIND("年",INDEX(②男子申込!$Z:$Z,MATCH($A3,②男子申込!$B:$B,0)))-1),"")</f>
        <v/>
      </c>
      <c r="X3" s="15" t="str">
        <f>IF($A3="","",INDEX(②男子申込!$AA:$AA,MATCH($A3,②男子申込!$B:$B,0)))</f>
        <v/>
      </c>
      <c r="Y3" s="15" t="str">
        <f>IF($A3="","",IF(INDEX(②男子申込!$R:$R,MATCH($A3,②男子申込!$B:$B,0))="ハーフマラソン","ハーフ",INDEX(②男子申込!$R:$R,MATCH($A3,②男子申込!$B:$B,0))))</f>
        <v/>
      </c>
      <c r="Z3" s="15" t="str">
        <f>IF(②男子申込!$AF11="","",②男子申込!$AB11&amp;":"&amp;IF(LEN(②男子申込!$AD11)=1,"0"&amp;②男子申込!$AD11,②男子申込!$AD11)&amp;":"&amp;IF(LEN(②男子申込!$AF11)=1,"0"&amp;②男子申込!$AF11,②男子申込!$AF11))</f>
        <v/>
      </c>
      <c r="AA3" s="15" t="str">
        <f>IF($A3="","",IF(INDEX(②男子申込!$AH:$AH,MATCH($A3,②男子申込!$B:$B,0))="無",0,1))</f>
        <v/>
      </c>
      <c r="AB3" s="15" t="str">
        <f>IF($A3="","",INDEX(②男子申込!$G:$G,MATCH($A3,②男子申込!$B:$B,0)))</f>
        <v/>
      </c>
      <c r="AC3" s="15" t="str">
        <f>IFERROR(INDEX(男子登録情報!$S:$S,MATCH($AJ3,男子登録情報!$B:$B,0)),"")</f>
        <v/>
      </c>
      <c r="AD3" s="15" t="str">
        <f>IF($A3="","",INDEX(男子登録情報!$T:$T,MATCH($AJ3,男子登録情報!$B:$B,0)))</f>
        <v/>
      </c>
      <c r="AE3" s="15" t="str">
        <f>IFERROR(INDEX(男子登録情報!$U:$U,MATCH($AJ3,男子登録情報!$B:$B,0)),"")</f>
        <v/>
      </c>
      <c r="AF3" s="15"/>
      <c r="AG3" s="15"/>
      <c r="AJ3" s="14" t="str">
        <f>IF(②男子申込!$C11="","",②男子申込!$C11)</f>
        <v/>
      </c>
    </row>
    <row r="4" spans="1:36">
      <c r="A4" s="15" t="str">
        <f>IF(②男子申込!$C12="","",ROW($A3))</f>
        <v/>
      </c>
      <c r="B4" s="15" t="str">
        <f>IF(②男子申込!$C12="","","日本陸連登録の部　男子")</f>
        <v/>
      </c>
      <c r="C4" s="15" t="str">
        <f>IFERROR(INDEX(男子登録情報!$M:$M,MATCH($AJ4,男子登録情報!$B:$B,0)),"")</f>
        <v/>
      </c>
      <c r="D4" s="15" t="str">
        <f>IFERROR(INDEX(男子登録情報!$N:$N,MATCH($AJ4,男子登録情報!$B:$B,0)),"")</f>
        <v/>
      </c>
      <c r="E4" s="15" t="str">
        <f>IFERROR(INDEX(男子登録情報!$O:$O,MATCH($AJ4,男子登録情報!$B:$B,0)),"")</f>
        <v/>
      </c>
      <c r="F4" s="15" t="str">
        <f>IFERROR(INDEX(男子登録情報!$P:$P,MATCH($AJ4,男子登録情報!$B:$B,0)),"")</f>
        <v/>
      </c>
      <c r="G4" s="15" t="str">
        <f>IFERROR(INDEX(男子登録情報!$H:$H,MATCH($AJ4,男子登録情報!$B:$B,0)),"")</f>
        <v/>
      </c>
      <c r="H4" s="15" t="str">
        <f>IFERROR(INDEX(男子登録情報!$I:$I,MATCH($AJ4,男子登録情報!$B:$B,0)),"")</f>
        <v/>
      </c>
      <c r="I4" s="15" t="str">
        <f>IFERROR(INDEX(男子登録情報!$Q:$Q,MATCH($AJ4,男子登録情報!$B:$B,0)),"")</f>
        <v/>
      </c>
      <c r="J4" s="15" t="str">
        <f>IF(②男子申込!$C12="","","男性")</f>
        <v/>
      </c>
      <c r="K4" s="15" t="str">
        <f>IFERROR(INDEX(男子登録情報!$R:$R,MATCH($AJ4,男子登録情報!$B:$B,0)),"")</f>
        <v/>
      </c>
      <c r="L4" s="15" t="str">
        <f>IF(②男子申込!$I12="","",②男子申込!$I12)</f>
        <v/>
      </c>
      <c r="M4" s="15" t="str">
        <f>IF(②男子申込!$J12="","",②男子申込!$J12)</f>
        <v/>
      </c>
      <c r="N4" s="15" t="str">
        <f>IF(②男子申込!$K12="","",②男子申込!$K12)</f>
        <v/>
      </c>
      <c r="O4" s="15" t="str">
        <f>IF(②男子申込!$L12="","",②男子申込!$L12)</f>
        <v/>
      </c>
      <c r="P4" s="15" t="str">
        <f>IF(②男子申込!$M12="","",②男子申込!$M12)</f>
        <v/>
      </c>
      <c r="R4" s="15" t="str">
        <f>IF(②男子申込!$N12="","",②男子申込!$N12)</f>
        <v/>
      </c>
      <c r="S4" s="15" t="str">
        <f>IF(②男子申込!$O12="","",②男子申込!$O12)</f>
        <v/>
      </c>
      <c r="T4" s="15" t="str">
        <f>IF(②男子申込!$P12="","",②男子申込!$P12)</f>
        <v/>
      </c>
      <c r="U4" s="15" t="str">
        <f>IF(②男子申込!$Q12="","",②男子申込!$Q12)</f>
        <v/>
      </c>
      <c r="V4" s="15" t="str">
        <f>IF(②男子申込!$W12="","",IF(②男子申込!$S12="","0",②男子申込!$S12)&amp;":"&amp;IF(LEN(②男子申込!$U12)=1,"0"&amp;②男子申込!$U12,②男子申込!$U12)&amp;":"&amp;IF(LEN(②男子申込!$W12)=1,"0"&amp;②男子申込!$W12,②男子申込!$W12))</f>
        <v/>
      </c>
      <c r="W4" s="15" t="str">
        <f>IFERROR(LEFT(INDEX(②男子申込!$Z:$Z,MATCH($A4,②男子申込!$B:$B,0)),FIND("年",INDEX(②男子申込!$Z:$Z,MATCH($A4,②男子申込!$B:$B,0)))-1),"")</f>
        <v/>
      </c>
      <c r="X4" s="15" t="str">
        <f>IF($A4="","",INDEX(②男子申込!$AA:$AA,MATCH($A4,②男子申込!$B:$B,0)))</f>
        <v/>
      </c>
      <c r="Y4" s="15" t="str">
        <f>IF($A4="","",IF(INDEX(②男子申込!$R:$R,MATCH($A4,②男子申込!$B:$B,0))="ハーフマラソン","ハーフ",INDEX(②男子申込!$R:$R,MATCH($A4,②男子申込!$B:$B,0))))</f>
        <v/>
      </c>
      <c r="Z4" s="15" t="str">
        <f>IF(②男子申込!$AF12="","",②男子申込!$AB12&amp;":"&amp;IF(LEN(②男子申込!$AD12)=1,"0"&amp;②男子申込!$AD12,②男子申込!$AD12)&amp;":"&amp;IF(LEN(②男子申込!$AF12)=1,"0"&amp;②男子申込!$AF12,②男子申込!$AF12))</f>
        <v/>
      </c>
      <c r="AA4" s="15" t="str">
        <f>IF($A4="","",IF(INDEX(②男子申込!$AH:$AH,MATCH($A4,②男子申込!$B:$B,0))="無",0,1))</f>
        <v/>
      </c>
      <c r="AB4" s="15" t="str">
        <f>IF($A4="","",INDEX(②男子申込!$G:$G,MATCH($A4,②男子申込!$B:$B,0)))</f>
        <v/>
      </c>
      <c r="AC4" s="15" t="str">
        <f>IFERROR(INDEX(男子登録情報!$S:$S,MATCH($AJ4,男子登録情報!$B:$B,0)),"")</f>
        <v/>
      </c>
      <c r="AD4" s="15" t="str">
        <f>IF($A4="","",INDEX(男子登録情報!$T:$T,MATCH($AJ4,男子登録情報!$B:$B,0)))</f>
        <v/>
      </c>
      <c r="AE4" s="15" t="str">
        <f>IFERROR(INDEX(男子登録情報!$U:$U,MATCH($AJ4,男子登録情報!$B:$B,0)),"")</f>
        <v/>
      </c>
      <c r="AF4" s="15"/>
      <c r="AG4" s="15"/>
      <c r="AJ4" s="14" t="str">
        <f>IF(②男子申込!$C12="","",②男子申込!$C12)</f>
        <v/>
      </c>
    </row>
    <row r="5" spans="1:36">
      <c r="A5" s="15" t="str">
        <f>IF(②男子申込!$C13="","",ROW($A4))</f>
        <v/>
      </c>
      <c r="B5" s="15" t="str">
        <f>IF(②男子申込!$C13="","","日本陸連登録の部　男子")</f>
        <v/>
      </c>
      <c r="C5" s="15" t="str">
        <f>IFERROR(INDEX(男子登録情報!$M:$M,MATCH($AJ5,男子登録情報!$B:$B,0)),"")</f>
        <v/>
      </c>
      <c r="D5" s="15" t="str">
        <f>IFERROR(INDEX(男子登録情報!$N:$N,MATCH($AJ5,男子登録情報!$B:$B,0)),"")</f>
        <v/>
      </c>
      <c r="E5" s="15" t="str">
        <f>IFERROR(INDEX(男子登録情報!$O:$O,MATCH($AJ5,男子登録情報!$B:$B,0)),"")</f>
        <v/>
      </c>
      <c r="F5" s="15" t="str">
        <f>IFERROR(INDEX(男子登録情報!$P:$P,MATCH($AJ5,男子登録情報!$B:$B,0)),"")</f>
        <v/>
      </c>
      <c r="G5" s="15" t="str">
        <f>IFERROR(INDEX(男子登録情報!$H:$H,MATCH($AJ5,男子登録情報!$B:$B,0)),"")</f>
        <v/>
      </c>
      <c r="H5" s="15" t="str">
        <f>IFERROR(INDEX(男子登録情報!$I:$I,MATCH($AJ5,男子登録情報!$B:$B,0)),"")</f>
        <v/>
      </c>
      <c r="I5" s="15" t="str">
        <f>IFERROR(INDEX(男子登録情報!$Q:$Q,MATCH($AJ5,男子登録情報!$B:$B,0)),"")</f>
        <v/>
      </c>
      <c r="J5" s="15" t="str">
        <f>IF(②男子申込!$C13="","","男性")</f>
        <v/>
      </c>
      <c r="K5" s="15" t="str">
        <f>IFERROR(INDEX(男子登録情報!$R:$R,MATCH($AJ5,男子登録情報!$B:$B,0)),"")</f>
        <v/>
      </c>
      <c r="L5" s="15" t="str">
        <f>IF(②男子申込!$I13="","",②男子申込!$I13)</f>
        <v/>
      </c>
      <c r="M5" s="15" t="str">
        <f>IF(②男子申込!$J13="","",②男子申込!$J13)</f>
        <v/>
      </c>
      <c r="N5" s="15" t="str">
        <f>IF(②男子申込!$K13="","",②男子申込!$K13)</f>
        <v/>
      </c>
      <c r="O5" s="15" t="str">
        <f>IF(②男子申込!$L13="","",②男子申込!$L13)</f>
        <v/>
      </c>
      <c r="P5" s="15" t="str">
        <f>IF(②男子申込!$M13="","",②男子申込!$M13)</f>
        <v/>
      </c>
      <c r="R5" s="15" t="str">
        <f>IF(②男子申込!$N13="","",②男子申込!$N13)</f>
        <v/>
      </c>
      <c r="S5" s="15" t="str">
        <f>IF(②男子申込!$O13="","",②男子申込!$O13)</f>
        <v/>
      </c>
      <c r="T5" s="15" t="str">
        <f>IF(②男子申込!$P13="","",②男子申込!$P13)</f>
        <v/>
      </c>
      <c r="U5" s="15" t="str">
        <f>IF(②男子申込!$Q13="","",②男子申込!$Q13)</f>
        <v/>
      </c>
      <c r="V5" s="15" t="str">
        <f>IF(②男子申込!$W13="","",IF(②男子申込!$S13="","0",②男子申込!$S13)&amp;":"&amp;IF(LEN(②男子申込!$U13)=1,"0"&amp;②男子申込!$U13,②男子申込!$U13)&amp;":"&amp;IF(LEN(②男子申込!$W13)=1,"0"&amp;②男子申込!$W13,②男子申込!$W13))</f>
        <v/>
      </c>
      <c r="W5" s="15" t="str">
        <f>IFERROR(LEFT(INDEX(②男子申込!$Z:$Z,MATCH($A5,②男子申込!$B:$B,0)),FIND("年",INDEX(②男子申込!$Z:$Z,MATCH($A5,②男子申込!$B:$B,0)))-1),"")</f>
        <v/>
      </c>
      <c r="X5" s="15" t="str">
        <f>IF($A5="","",INDEX(②男子申込!$AA:$AA,MATCH($A5,②男子申込!$B:$B,0)))</f>
        <v/>
      </c>
      <c r="Y5" s="15" t="str">
        <f>IF($A5="","",IF(INDEX(②男子申込!$R:$R,MATCH($A5,②男子申込!$B:$B,0))="ハーフマラソン","ハーフ",INDEX(②男子申込!$R:$R,MATCH($A5,②男子申込!$B:$B,0))))</f>
        <v/>
      </c>
      <c r="Z5" s="15" t="str">
        <f>IF(②男子申込!$AF13="","",②男子申込!$AB13&amp;":"&amp;IF(LEN(②男子申込!$AD13)=1,"0"&amp;②男子申込!$AD13,②男子申込!$AD13)&amp;":"&amp;IF(LEN(②男子申込!$AF13)=1,"0"&amp;②男子申込!$AF13,②男子申込!$AF13))</f>
        <v/>
      </c>
      <c r="AA5" s="15" t="str">
        <f>IF($A5="","",IF(INDEX(②男子申込!$AH:$AH,MATCH($A5,②男子申込!$B:$B,0))="無",0,1))</f>
        <v/>
      </c>
      <c r="AB5" s="15" t="str">
        <f>IF($A5="","",INDEX(②男子申込!$G:$G,MATCH($A5,②男子申込!$B:$B,0)))</f>
        <v/>
      </c>
      <c r="AC5" s="15" t="str">
        <f>IFERROR(INDEX(男子登録情報!$S:$S,MATCH($AJ5,男子登録情報!$B:$B,0)),"")</f>
        <v/>
      </c>
      <c r="AD5" s="15" t="str">
        <f>IF($A5="","",INDEX(男子登録情報!$T:$T,MATCH($AJ5,男子登録情報!$B:$B,0)))</f>
        <v/>
      </c>
      <c r="AE5" s="15" t="str">
        <f>IFERROR(INDEX(男子登録情報!$U:$U,MATCH($AJ5,男子登録情報!$B:$B,0)),"")</f>
        <v/>
      </c>
      <c r="AF5" s="15"/>
      <c r="AG5" s="15"/>
      <c r="AJ5" s="14" t="str">
        <f>IF(②男子申込!$C13="","",②男子申込!$C13)</f>
        <v/>
      </c>
    </row>
    <row r="6" spans="1:36">
      <c r="A6" s="15" t="str">
        <f>IF(②男子申込!$C14="","",ROW($A5))</f>
        <v/>
      </c>
      <c r="B6" s="15" t="str">
        <f>IF(②男子申込!$C14="","","日本陸連登録の部　男子")</f>
        <v/>
      </c>
      <c r="C6" s="15" t="str">
        <f>IFERROR(INDEX(男子登録情報!$M:$M,MATCH($AJ6,男子登録情報!$B:$B,0)),"")</f>
        <v/>
      </c>
      <c r="D6" s="15" t="str">
        <f>IFERROR(INDEX(男子登録情報!$N:$N,MATCH($AJ6,男子登録情報!$B:$B,0)),"")</f>
        <v/>
      </c>
      <c r="E6" s="15" t="str">
        <f>IFERROR(INDEX(男子登録情報!$O:$O,MATCH($AJ6,男子登録情報!$B:$B,0)),"")</f>
        <v/>
      </c>
      <c r="F6" s="15" t="str">
        <f>IFERROR(INDEX(男子登録情報!$P:$P,MATCH($AJ6,男子登録情報!$B:$B,0)),"")</f>
        <v/>
      </c>
      <c r="G6" s="15" t="str">
        <f>IFERROR(INDEX(男子登録情報!$H:$H,MATCH($AJ6,男子登録情報!$B:$B,0)),"")</f>
        <v/>
      </c>
      <c r="H6" s="15" t="str">
        <f>IFERROR(INDEX(男子登録情報!$I:$I,MATCH($AJ6,男子登録情報!$B:$B,0)),"")</f>
        <v/>
      </c>
      <c r="I6" s="15" t="str">
        <f>IFERROR(INDEX(男子登録情報!$Q:$Q,MATCH($AJ6,男子登録情報!$B:$B,0)),"")</f>
        <v/>
      </c>
      <c r="J6" s="15" t="str">
        <f>IF(②男子申込!$C14="","","男性")</f>
        <v/>
      </c>
      <c r="K6" s="15" t="str">
        <f>IFERROR(INDEX(男子登録情報!$R:$R,MATCH($AJ6,男子登録情報!$B:$B,0)),"")</f>
        <v/>
      </c>
      <c r="L6" s="15" t="str">
        <f>IF(②男子申込!$I14="","",②男子申込!$I14)</f>
        <v/>
      </c>
      <c r="M6" s="15" t="str">
        <f>IF(②男子申込!$J14="","",②男子申込!$J14)</f>
        <v/>
      </c>
      <c r="N6" s="15" t="str">
        <f>IF(②男子申込!$K14="","",②男子申込!$K14)</f>
        <v/>
      </c>
      <c r="O6" s="15" t="str">
        <f>IF(②男子申込!$L14="","",②男子申込!$L14)</f>
        <v/>
      </c>
      <c r="P6" s="15" t="str">
        <f>IF(②男子申込!$M14="","",②男子申込!$M14)</f>
        <v/>
      </c>
      <c r="R6" s="15" t="str">
        <f>IF(②男子申込!$N14="","",②男子申込!$N14)</f>
        <v/>
      </c>
      <c r="S6" s="15" t="str">
        <f>IF(②男子申込!$O14="","",②男子申込!$O14)</f>
        <v/>
      </c>
      <c r="T6" s="15" t="str">
        <f>IF(②男子申込!$P14="","",②男子申込!$P14)</f>
        <v/>
      </c>
      <c r="U6" s="15" t="str">
        <f>IF(②男子申込!$Q14="","",②男子申込!$Q14)</f>
        <v/>
      </c>
      <c r="V6" s="15" t="str">
        <f>IF(②男子申込!$W14="","",IF(②男子申込!$S14="","0",②男子申込!$S14)&amp;":"&amp;IF(LEN(②男子申込!$U14)=1,"0"&amp;②男子申込!$U14,②男子申込!$U14)&amp;":"&amp;IF(LEN(②男子申込!$W14)=1,"0"&amp;②男子申込!$W14,②男子申込!$W14))</f>
        <v/>
      </c>
      <c r="W6" s="15" t="str">
        <f>IFERROR(LEFT(INDEX(②男子申込!$Z:$Z,MATCH($A6,②男子申込!$B:$B,0)),FIND("年",INDEX(②男子申込!$Z:$Z,MATCH($A6,②男子申込!$B:$B,0)))-1),"")</f>
        <v/>
      </c>
      <c r="X6" s="15" t="str">
        <f>IF($A6="","",INDEX(②男子申込!$AA:$AA,MATCH($A6,②男子申込!$B:$B,0)))</f>
        <v/>
      </c>
      <c r="Y6" s="15" t="str">
        <f>IF($A6="","",IF(INDEX(②男子申込!$R:$R,MATCH($A6,②男子申込!$B:$B,0))="ハーフマラソン","ハーフ",INDEX(②男子申込!$R:$R,MATCH($A6,②男子申込!$B:$B,0))))</f>
        <v/>
      </c>
      <c r="Z6" s="15" t="str">
        <f>IF(②男子申込!$AF14="","",②男子申込!$AB14&amp;":"&amp;IF(LEN(②男子申込!$AD14)=1,"0"&amp;②男子申込!$AD14,②男子申込!$AD14)&amp;":"&amp;IF(LEN(②男子申込!$AF14)=1,"0"&amp;②男子申込!$AF14,②男子申込!$AF14))</f>
        <v/>
      </c>
      <c r="AA6" s="15" t="str">
        <f>IF($A6="","",IF(INDEX(②男子申込!$AH:$AH,MATCH($A6,②男子申込!$B:$B,0))="無",0,1))</f>
        <v/>
      </c>
      <c r="AB6" s="15" t="str">
        <f>IF($A6="","",INDEX(②男子申込!$G:$G,MATCH($A6,②男子申込!$B:$B,0)))</f>
        <v/>
      </c>
      <c r="AC6" s="15" t="str">
        <f>IFERROR(INDEX(男子登録情報!$S:$S,MATCH($AJ6,男子登録情報!$B:$B,0)),"")</f>
        <v/>
      </c>
      <c r="AD6" s="15" t="str">
        <f>IF($A6="","",INDEX(男子登録情報!$T:$T,MATCH($AJ6,男子登録情報!$B:$B,0)))</f>
        <v/>
      </c>
      <c r="AE6" s="15" t="str">
        <f>IFERROR(INDEX(男子登録情報!$U:$U,MATCH($AJ6,男子登録情報!$B:$B,0)),"")</f>
        <v/>
      </c>
      <c r="AF6" s="15"/>
      <c r="AG6" s="15"/>
      <c r="AJ6" s="14" t="str">
        <f>IF(②男子申込!$C14="","",②男子申込!$C14)</f>
        <v/>
      </c>
    </row>
    <row r="7" spans="1:36">
      <c r="A7" s="15" t="str">
        <f>IF(②男子申込!$C15="","",ROW($A6))</f>
        <v/>
      </c>
      <c r="B7" s="15" t="str">
        <f>IF(②男子申込!$C15="","","日本陸連登録の部　男子")</f>
        <v/>
      </c>
      <c r="C7" s="15" t="str">
        <f>IFERROR(INDEX(男子登録情報!$M:$M,MATCH($AJ7,男子登録情報!$B:$B,0)),"")</f>
        <v/>
      </c>
      <c r="D7" s="15" t="str">
        <f>IFERROR(INDEX(男子登録情報!$N:$N,MATCH($AJ7,男子登録情報!$B:$B,0)),"")</f>
        <v/>
      </c>
      <c r="E7" s="15" t="str">
        <f>IFERROR(INDEX(男子登録情報!$O:$O,MATCH($AJ7,男子登録情報!$B:$B,0)),"")</f>
        <v/>
      </c>
      <c r="F7" s="15" t="str">
        <f>IFERROR(INDEX(男子登録情報!$P:$P,MATCH($AJ7,男子登録情報!$B:$B,0)),"")</f>
        <v/>
      </c>
      <c r="G7" s="15" t="str">
        <f>IFERROR(INDEX(男子登録情報!$H:$H,MATCH($AJ7,男子登録情報!$B:$B,0)),"")</f>
        <v/>
      </c>
      <c r="H7" s="15" t="str">
        <f>IFERROR(INDEX(男子登録情報!$I:$I,MATCH($AJ7,男子登録情報!$B:$B,0)),"")</f>
        <v/>
      </c>
      <c r="I7" s="15" t="str">
        <f>IFERROR(INDEX(男子登録情報!$Q:$Q,MATCH($AJ7,男子登録情報!$B:$B,0)),"")</f>
        <v/>
      </c>
      <c r="J7" s="15" t="str">
        <f>IF(②男子申込!$C15="","","男性")</f>
        <v/>
      </c>
      <c r="K7" s="15" t="str">
        <f>IFERROR(INDEX(男子登録情報!$R:$R,MATCH($AJ7,男子登録情報!$B:$B,0)),"")</f>
        <v/>
      </c>
      <c r="L7" s="15" t="str">
        <f>IF(②男子申込!$I15="","",②男子申込!$I15)</f>
        <v/>
      </c>
      <c r="M7" s="15" t="str">
        <f>IF(②男子申込!$J15="","",②男子申込!$J15)</f>
        <v/>
      </c>
      <c r="N7" s="15" t="str">
        <f>IF(②男子申込!$K15="","",②男子申込!$K15)</f>
        <v/>
      </c>
      <c r="O7" s="15" t="str">
        <f>IF(②男子申込!$L15="","",②男子申込!$L15)</f>
        <v/>
      </c>
      <c r="P7" s="15" t="str">
        <f>IF(②男子申込!$M15="","",②男子申込!$M15)</f>
        <v/>
      </c>
      <c r="R7" s="15" t="str">
        <f>IF(②男子申込!$N15="","",②男子申込!$N15)</f>
        <v/>
      </c>
      <c r="S7" s="15" t="str">
        <f>IF(②男子申込!$O15="","",②男子申込!$O15)</f>
        <v/>
      </c>
      <c r="T7" s="15" t="str">
        <f>IF(②男子申込!$P15="","",②男子申込!$P15)</f>
        <v/>
      </c>
      <c r="U7" s="15" t="str">
        <f>IF(②男子申込!$Q15="","",②男子申込!$Q15)</f>
        <v/>
      </c>
      <c r="V7" s="15" t="str">
        <f>IF(②男子申込!$W15="","",IF(②男子申込!$S15="","0",②男子申込!$S15)&amp;":"&amp;IF(LEN(②男子申込!$U15)=1,"0"&amp;②男子申込!$U15,②男子申込!$U15)&amp;":"&amp;IF(LEN(②男子申込!$W15)=1,"0"&amp;②男子申込!$W15,②男子申込!$W15))</f>
        <v/>
      </c>
      <c r="W7" s="15" t="str">
        <f>IFERROR(LEFT(INDEX(②男子申込!$Z:$Z,MATCH($A7,②男子申込!$B:$B,0)),FIND("年",INDEX(②男子申込!$Z:$Z,MATCH($A7,②男子申込!$B:$B,0)))-1),"")</f>
        <v/>
      </c>
      <c r="X7" s="15" t="str">
        <f>IF($A7="","",INDEX(②男子申込!$AA:$AA,MATCH($A7,②男子申込!$B:$B,0)))</f>
        <v/>
      </c>
      <c r="Y7" s="15" t="str">
        <f>IF($A7="","",IF(INDEX(②男子申込!$R:$R,MATCH($A7,②男子申込!$B:$B,0))="ハーフマラソン","ハーフ",INDEX(②男子申込!$R:$R,MATCH($A7,②男子申込!$B:$B,0))))</f>
        <v/>
      </c>
      <c r="Z7" s="15" t="str">
        <f>IF(②男子申込!$AF15="","",②男子申込!$AB15&amp;":"&amp;IF(LEN(②男子申込!$AD15)=1,"0"&amp;②男子申込!$AD15,②男子申込!$AD15)&amp;":"&amp;IF(LEN(②男子申込!$AF15)=1,"0"&amp;②男子申込!$AF15,②男子申込!$AF15))</f>
        <v/>
      </c>
      <c r="AA7" s="15" t="str">
        <f>IF($A7="","",IF(INDEX(②男子申込!$AH:$AH,MATCH($A7,②男子申込!$B:$B,0))="無",0,1))</f>
        <v/>
      </c>
      <c r="AB7" s="15" t="str">
        <f>IF($A7="","",INDEX(②男子申込!$G:$G,MATCH($A7,②男子申込!$B:$B,0)))</f>
        <v/>
      </c>
      <c r="AC7" s="15" t="str">
        <f>IFERROR(INDEX(男子登録情報!$S:$S,MATCH($AJ7,男子登録情報!$B:$B,0)),"")</f>
        <v/>
      </c>
      <c r="AD7" s="15" t="str">
        <f>IF($A7="","",INDEX(男子登録情報!$T:$T,MATCH($AJ7,男子登録情報!$B:$B,0)))</f>
        <v/>
      </c>
      <c r="AE7" s="15" t="str">
        <f>IFERROR(INDEX(男子登録情報!$U:$U,MATCH($AJ7,男子登録情報!$B:$B,0)),"")</f>
        <v/>
      </c>
      <c r="AF7" s="15"/>
      <c r="AG7" s="15"/>
      <c r="AJ7" s="14" t="str">
        <f>IF(②男子申込!$C15="","",②男子申込!$C15)</f>
        <v/>
      </c>
    </row>
    <row r="8" spans="1:36">
      <c r="A8" s="15" t="str">
        <f>IF(②男子申込!$C16="","",ROW($A7))</f>
        <v/>
      </c>
      <c r="B8" s="15" t="str">
        <f>IF(②男子申込!$C16="","","日本陸連登録の部　男子")</f>
        <v/>
      </c>
      <c r="C8" s="15" t="str">
        <f>IFERROR(INDEX(男子登録情報!$M:$M,MATCH($AJ8,男子登録情報!$B:$B,0)),"")</f>
        <v/>
      </c>
      <c r="D8" s="15" t="str">
        <f>IFERROR(INDEX(男子登録情報!$N:$N,MATCH($AJ8,男子登録情報!$B:$B,0)),"")</f>
        <v/>
      </c>
      <c r="E8" s="15" t="str">
        <f>IFERROR(INDEX(男子登録情報!$O:$O,MATCH($AJ8,男子登録情報!$B:$B,0)),"")</f>
        <v/>
      </c>
      <c r="F8" s="15" t="str">
        <f>IFERROR(INDEX(男子登録情報!$P:$P,MATCH($AJ8,男子登録情報!$B:$B,0)),"")</f>
        <v/>
      </c>
      <c r="G8" s="15" t="str">
        <f>IFERROR(INDEX(男子登録情報!$H:$H,MATCH($AJ8,男子登録情報!$B:$B,0)),"")</f>
        <v/>
      </c>
      <c r="H8" s="15" t="str">
        <f>IFERROR(INDEX(男子登録情報!$I:$I,MATCH($AJ8,男子登録情報!$B:$B,0)),"")</f>
        <v/>
      </c>
      <c r="I8" s="15" t="str">
        <f>IFERROR(INDEX(男子登録情報!$Q:$Q,MATCH($AJ8,男子登録情報!$B:$B,0)),"")</f>
        <v/>
      </c>
      <c r="J8" s="15" t="str">
        <f>IF(②男子申込!$C16="","","男性")</f>
        <v/>
      </c>
      <c r="K8" s="15" t="str">
        <f>IFERROR(INDEX(男子登録情報!$R:$R,MATCH($AJ8,男子登録情報!$B:$B,0)),"")</f>
        <v/>
      </c>
      <c r="L8" s="15" t="str">
        <f>IF(②男子申込!$I16="","",②男子申込!$I16)</f>
        <v/>
      </c>
      <c r="M8" s="15" t="str">
        <f>IF(②男子申込!$J16="","",②男子申込!$J16)</f>
        <v/>
      </c>
      <c r="N8" s="15" t="str">
        <f>IF(②男子申込!$K16="","",②男子申込!$K16)</f>
        <v/>
      </c>
      <c r="O8" s="15" t="str">
        <f>IF(②男子申込!$L16="","",②男子申込!$L16)</f>
        <v/>
      </c>
      <c r="P8" s="15" t="str">
        <f>IF(②男子申込!$M16="","",②男子申込!$M16)</f>
        <v/>
      </c>
      <c r="R8" s="15" t="str">
        <f>IF(②男子申込!$N16="","",②男子申込!$N16)</f>
        <v/>
      </c>
      <c r="S8" s="15" t="str">
        <f>IF(②男子申込!$O16="","",②男子申込!$O16)</f>
        <v/>
      </c>
      <c r="T8" s="15" t="str">
        <f>IF(②男子申込!$P16="","",②男子申込!$P16)</f>
        <v/>
      </c>
      <c r="U8" s="15" t="str">
        <f>IF(②男子申込!$Q16="","",②男子申込!$Q16)</f>
        <v/>
      </c>
      <c r="V8" s="15" t="str">
        <f>IF(②男子申込!$W16="","",IF(②男子申込!$S16="","0",②男子申込!$S16)&amp;":"&amp;IF(LEN(②男子申込!$U16)=1,"0"&amp;②男子申込!$U16,②男子申込!$U16)&amp;":"&amp;IF(LEN(②男子申込!$W16)=1,"0"&amp;②男子申込!$W16,②男子申込!$W16))</f>
        <v/>
      </c>
      <c r="W8" s="15" t="str">
        <f>IFERROR(LEFT(INDEX(②男子申込!$Z:$Z,MATCH($A8,②男子申込!$B:$B,0)),FIND("年",INDEX(②男子申込!$Z:$Z,MATCH($A8,②男子申込!$B:$B,0)))-1),"")</f>
        <v/>
      </c>
      <c r="X8" s="15" t="str">
        <f>IF($A8="","",INDEX(②男子申込!$AA:$AA,MATCH($A8,②男子申込!$B:$B,0)))</f>
        <v/>
      </c>
      <c r="Y8" s="15" t="str">
        <f>IF($A8="","",IF(INDEX(②男子申込!$R:$R,MATCH($A8,②男子申込!$B:$B,0))="ハーフマラソン","ハーフ",INDEX(②男子申込!$R:$R,MATCH($A8,②男子申込!$B:$B,0))))</f>
        <v/>
      </c>
      <c r="Z8" s="15" t="str">
        <f>IF(②男子申込!$AF16="","",②男子申込!$AB16&amp;":"&amp;IF(LEN(②男子申込!$AD16)=1,"0"&amp;②男子申込!$AD16,②男子申込!$AD16)&amp;":"&amp;IF(LEN(②男子申込!$AF16)=1,"0"&amp;②男子申込!$AF16,②男子申込!$AF16))</f>
        <v/>
      </c>
      <c r="AA8" s="15" t="str">
        <f>IF($A8="","",IF(INDEX(②男子申込!$AH:$AH,MATCH($A8,②男子申込!$B:$B,0))="無",0,1))</f>
        <v/>
      </c>
      <c r="AB8" s="15" t="str">
        <f>IF($A8="","",INDEX(②男子申込!$G:$G,MATCH($A8,②男子申込!$B:$B,0)))</f>
        <v/>
      </c>
      <c r="AC8" s="15" t="str">
        <f>IFERROR(INDEX(男子登録情報!$S:$S,MATCH($AJ8,男子登録情報!$B:$B,0)),"")</f>
        <v/>
      </c>
      <c r="AD8" s="15" t="str">
        <f>IF($A8="","",INDEX(男子登録情報!$T:$T,MATCH($AJ8,男子登録情報!$B:$B,0)))</f>
        <v/>
      </c>
      <c r="AE8" s="15" t="str">
        <f>IFERROR(INDEX(男子登録情報!$U:$U,MATCH($AJ8,男子登録情報!$B:$B,0)),"")</f>
        <v/>
      </c>
      <c r="AF8" s="15"/>
      <c r="AG8" s="15"/>
      <c r="AJ8" s="14" t="str">
        <f>IF(②男子申込!$C16="","",②男子申込!$C16)</f>
        <v/>
      </c>
    </row>
    <row r="9" spans="1:36">
      <c r="A9" s="15" t="str">
        <f>IF(②男子申込!$C17="","",ROW($A8))</f>
        <v/>
      </c>
      <c r="B9" s="15" t="str">
        <f>IF(②男子申込!$C17="","","日本陸連登録の部　男子")</f>
        <v/>
      </c>
      <c r="C9" s="15" t="str">
        <f>IFERROR(INDEX(男子登録情報!$M:$M,MATCH($AJ9,男子登録情報!$B:$B,0)),"")</f>
        <v/>
      </c>
      <c r="D9" s="15" t="str">
        <f>IFERROR(INDEX(男子登録情報!$N:$N,MATCH($AJ9,男子登録情報!$B:$B,0)),"")</f>
        <v/>
      </c>
      <c r="E9" s="15" t="str">
        <f>IFERROR(INDEX(男子登録情報!$O:$O,MATCH($AJ9,男子登録情報!$B:$B,0)),"")</f>
        <v/>
      </c>
      <c r="F9" s="15" t="str">
        <f>IFERROR(INDEX(男子登録情報!$P:$P,MATCH($AJ9,男子登録情報!$B:$B,0)),"")</f>
        <v/>
      </c>
      <c r="G9" s="15" t="str">
        <f>IFERROR(INDEX(男子登録情報!$H:$H,MATCH($AJ9,男子登録情報!$B:$B,0)),"")</f>
        <v/>
      </c>
      <c r="H9" s="15" t="str">
        <f>IFERROR(INDEX(男子登録情報!$I:$I,MATCH($AJ9,男子登録情報!$B:$B,0)),"")</f>
        <v/>
      </c>
      <c r="I9" s="15" t="str">
        <f>IFERROR(INDEX(男子登録情報!$Q:$Q,MATCH($AJ9,男子登録情報!$B:$B,0)),"")</f>
        <v/>
      </c>
      <c r="J9" s="15" t="str">
        <f>IF(②男子申込!$C17="","","男性")</f>
        <v/>
      </c>
      <c r="K9" s="15" t="str">
        <f>IFERROR(INDEX(男子登録情報!$R:$R,MATCH($AJ9,男子登録情報!$B:$B,0)),"")</f>
        <v/>
      </c>
      <c r="L9" s="15" t="str">
        <f>IF(②男子申込!$I17="","",②男子申込!$I17)</f>
        <v/>
      </c>
      <c r="M9" s="15" t="str">
        <f>IF(②男子申込!$J17="","",②男子申込!$J17)</f>
        <v/>
      </c>
      <c r="N9" s="15" t="str">
        <f>IF(②男子申込!$K17="","",②男子申込!$K17)</f>
        <v/>
      </c>
      <c r="O9" s="15" t="str">
        <f>IF(②男子申込!$L17="","",②男子申込!$L17)</f>
        <v/>
      </c>
      <c r="P9" s="15" t="str">
        <f>IF(②男子申込!$M17="","",②男子申込!$M17)</f>
        <v/>
      </c>
      <c r="R9" s="15" t="str">
        <f>IF(②男子申込!$N17="","",②男子申込!$N17)</f>
        <v/>
      </c>
      <c r="S9" s="15" t="str">
        <f>IF(②男子申込!$O17="","",②男子申込!$O17)</f>
        <v/>
      </c>
      <c r="T9" s="15" t="str">
        <f>IF(②男子申込!$P17="","",②男子申込!$P17)</f>
        <v/>
      </c>
      <c r="U9" s="15" t="str">
        <f>IF(②男子申込!$Q17="","",②男子申込!$Q17)</f>
        <v/>
      </c>
      <c r="V9" s="15" t="str">
        <f>IF(②男子申込!$W17="","",IF(②男子申込!$S17="","0",②男子申込!$S17)&amp;":"&amp;IF(LEN(②男子申込!$U17)=1,"0"&amp;②男子申込!$U17,②男子申込!$U17)&amp;":"&amp;IF(LEN(②男子申込!$W17)=1,"0"&amp;②男子申込!$W17,②男子申込!$W17))</f>
        <v/>
      </c>
      <c r="W9" s="15" t="str">
        <f>IFERROR(LEFT(INDEX(②男子申込!$Z:$Z,MATCH($A9,②男子申込!$B:$B,0)),FIND("年",INDEX(②男子申込!$Z:$Z,MATCH($A9,②男子申込!$B:$B,0)))-1),"")</f>
        <v/>
      </c>
      <c r="X9" s="15" t="str">
        <f>IF($A9="","",INDEX(②男子申込!$AA:$AA,MATCH($A9,②男子申込!$B:$B,0)))</f>
        <v/>
      </c>
      <c r="Y9" s="15" t="str">
        <f>IF($A9="","",IF(INDEX(②男子申込!$R:$R,MATCH($A9,②男子申込!$B:$B,0))="ハーフマラソン","ハーフ",INDEX(②男子申込!$R:$R,MATCH($A9,②男子申込!$B:$B,0))))</f>
        <v/>
      </c>
      <c r="Z9" s="15" t="str">
        <f>IF(②男子申込!$AF17="","",②男子申込!$AB17&amp;":"&amp;IF(LEN(②男子申込!$AD17)=1,"0"&amp;②男子申込!$AD17,②男子申込!$AD17)&amp;":"&amp;IF(LEN(②男子申込!$AF17)=1,"0"&amp;②男子申込!$AF17,②男子申込!$AF17))</f>
        <v/>
      </c>
      <c r="AA9" s="15" t="str">
        <f>IF($A9="","",IF(INDEX(②男子申込!$AH:$AH,MATCH($A9,②男子申込!$B:$B,0))="無",0,1))</f>
        <v/>
      </c>
      <c r="AB9" s="15" t="str">
        <f>IF($A9="","",INDEX(②男子申込!$G:$G,MATCH($A9,②男子申込!$B:$B,0)))</f>
        <v/>
      </c>
      <c r="AC9" s="15" t="str">
        <f>IFERROR(INDEX(男子登録情報!$S:$S,MATCH($AJ9,男子登録情報!$B:$B,0)),"")</f>
        <v/>
      </c>
      <c r="AD9" s="15" t="str">
        <f>IF($A9="","",INDEX(男子登録情報!$T:$T,MATCH($AJ9,男子登録情報!$B:$B,0)))</f>
        <v/>
      </c>
      <c r="AE9" s="15" t="str">
        <f>IFERROR(INDEX(男子登録情報!$U:$U,MATCH($AJ9,男子登録情報!$B:$B,0)),"")</f>
        <v/>
      </c>
      <c r="AF9" s="15"/>
      <c r="AG9" s="15"/>
      <c r="AJ9" s="14" t="str">
        <f>IF(②男子申込!$C17="","",②男子申込!$C17)</f>
        <v/>
      </c>
    </row>
    <row r="10" spans="1:36">
      <c r="A10" s="15" t="str">
        <f>IF(②男子申込!$C18="","",ROW($A9))</f>
        <v/>
      </c>
      <c r="B10" s="15" t="str">
        <f>IF(②男子申込!$C18="","","日本陸連登録の部　男子")</f>
        <v/>
      </c>
      <c r="C10" s="15" t="str">
        <f>IFERROR(INDEX(男子登録情報!$M:$M,MATCH($AJ10,男子登録情報!$B:$B,0)),"")</f>
        <v/>
      </c>
      <c r="D10" s="15" t="str">
        <f>IFERROR(INDEX(男子登録情報!$N:$N,MATCH($AJ10,男子登録情報!$B:$B,0)),"")</f>
        <v/>
      </c>
      <c r="E10" s="15" t="str">
        <f>IFERROR(INDEX(男子登録情報!$O:$O,MATCH($AJ10,男子登録情報!$B:$B,0)),"")</f>
        <v/>
      </c>
      <c r="F10" s="15" t="str">
        <f>IFERROR(INDEX(男子登録情報!$P:$P,MATCH($AJ10,男子登録情報!$B:$B,0)),"")</f>
        <v/>
      </c>
      <c r="G10" s="15" t="str">
        <f>IFERROR(INDEX(男子登録情報!$H:$H,MATCH($AJ10,男子登録情報!$B:$B,0)),"")</f>
        <v/>
      </c>
      <c r="H10" s="15" t="str">
        <f>IFERROR(INDEX(男子登録情報!$I:$I,MATCH($AJ10,男子登録情報!$B:$B,0)),"")</f>
        <v/>
      </c>
      <c r="I10" s="15" t="str">
        <f>IFERROR(INDEX(男子登録情報!$Q:$Q,MATCH($AJ10,男子登録情報!$B:$B,0)),"")</f>
        <v/>
      </c>
      <c r="J10" s="15" t="str">
        <f>IF(②男子申込!$C18="","","男性")</f>
        <v/>
      </c>
      <c r="K10" s="15" t="str">
        <f>IFERROR(INDEX(男子登録情報!$R:$R,MATCH($AJ10,男子登録情報!$B:$B,0)),"")</f>
        <v/>
      </c>
      <c r="L10" s="15" t="str">
        <f>IF(②男子申込!$I18="","",②男子申込!$I18)</f>
        <v/>
      </c>
      <c r="M10" s="15" t="str">
        <f>IF(②男子申込!$J18="","",②男子申込!$J18)</f>
        <v/>
      </c>
      <c r="N10" s="15" t="str">
        <f>IF(②男子申込!$K18="","",②男子申込!$K18)</f>
        <v/>
      </c>
      <c r="O10" s="15" t="str">
        <f>IF(②男子申込!$L18="","",②男子申込!$L18)</f>
        <v/>
      </c>
      <c r="P10" s="15" t="str">
        <f>IF(②男子申込!$M18="","",②男子申込!$M18)</f>
        <v/>
      </c>
      <c r="R10" s="15" t="str">
        <f>IF(②男子申込!$N18="","",②男子申込!$N18)</f>
        <v/>
      </c>
      <c r="S10" s="15" t="str">
        <f>IF(②男子申込!$O18="","",②男子申込!$O18)</f>
        <v/>
      </c>
      <c r="T10" s="15" t="str">
        <f>IF(②男子申込!$P18="","",②男子申込!$P18)</f>
        <v/>
      </c>
      <c r="U10" s="15" t="str">
        <f>IF(②男子申込!$Q18="","",②男子申込!$Q18)</f>
        <v/>
      </c>
      <c r="V10" s="15" t="str">
        <f>IF(②男子申込!$W18="","",IF(②男子申込!$S18="","0",②男子申込!$S18)&amp;":"&amp;IF(LEN(②男子申込!$U18)=1,"0"&amp;②男子申込!$U18,②男子申込!$U18)&amp;":"&amp;IF(LEN(②男子申込!$W18)=1,"0"&amp;②男子申込!$W18,②男子申込!$W18))</f>
        <v/>
      </c>
      <c r="W10" s="15" t="str">
        <f>IFERROR(LEFT(INDEX(②男子申込!$Z:$Z,MATCH($A10,②男子申込!$B:$B,0)),FIND("年",INDEX(②男子申込!$Z:$Z,MATCH($A10,②男子申込!$B:$B,0)))-1),"")</f>
        <v/>
      </c>
      <c r="X10" s="15" t="str">
        <f>IF($A10="","",INDEX(②男子申込!$AA:$AA,MATCH($A10,②男子申込!$B:$B,0)))</f>
        <v/>
      </c>
      <c r="Y10" s="15" t="str">
        <f>IF($A10="","",IF(INDEX(②男子申込!$R:$R,MATCH($A10,②男子申込!$B:$B,0))="ハーフマラソン","ハーフ",INDEX(②男子申込!$R:$R,MATCH($A10,②男子申込!$B:$B,0))))</f>
        <v/>
      </c>
      <c r="Z10" s="15" t="str">
        <f>IF(②男子申込!$AF18="","",②男子申込!$AB18&amp;":"&amp;IF(LEN(②男子申込!$AD18)=1,"0"&amp;②男子申込!$AD18,②男子申込!$AD18)&amp;":"&amp;IF(LEN(②男子申込!$AF18)=1,"0"&amp;②男子申込!$AF18,②男子申込!$AF18))</f>
        <v/>
      </c>
      <c r="AA10" s="15" t="str">
        <f>IF($A10="","",IF(INDEX(②男子申込!$AH:$AH,MATCH($A10,②男子申込!$B:$B,0))="無",0,1))</f>
        <v/>
      </c>
      <c r="AB10" s="15" t="str">
        <f>IF($A10="","",INDEX(②男子申込!$G:$G,MATCH($A10,②男子申込!$B:$B,0)))</f>
        <v/>
      </c>
      <c r="AC10" s="15" t="str">
        <f>IFERROR(INDEX(男子登録情報!$S:$S,MATCH($AJ10,男子登録情報!$B:$B,0)),"")</f>
        <v/>
      </c>
      <c r="AD10" s="15" t="str">
        <f>IF($A10="","",INDEX(男子登録情報!$T:$T,MATCH($AJ10,男子登録情報!$B:$B,0)))</f>
        <v/>
      </c>
      <c r="AE10" s="15" t="str">
        <f>IFERROR(INDEX(男子登録情報!$U:$U,MATCH($AJ10,男子登録情報!$B:$B,0)),"")</f>
        <v/>
      </c>
      <c r="AF10" s="15"/>
      <c r="AG10" s="15"/>
      <c r="AJ10" s="14" t="str">
        <f>IF(②男子申込!$C18="","",②男子申込!$C18)</f>
        <v/>
      </c>
    </row>
    <row r="11" spans="1:36">
      <c r="A11" s="15" t="str">
        <f>IF(②男子申込!$C19="","",ROW($A10))</f>
        <v/>
      </c>
      <c r="B11" s="15" t="str">
        <f>IF(②男子申込!$C19="","","日本陸連登録の部　男子")</f>
        <v/>
      </c>
      <c r="C11" s="15" t="str">
        <f>IFERROR(INDEX(男子登録情報!$M:$M,MATCH($AJ11,男子登録情報!$B:$B,0)),"")</f>
        <v/>
      </c>
      <c r="D11" s="15" t="str">
        <f>IFERROR(INDEX(男子登録情報!$N:$N,MATCH($AJ11,男子登録情報!$B:$B,0)),"")</f>
        <v/>
      </c>
      <c r="E11" s="15" t="str">
        <f>IFERROR(INDEX(男子登録情報!$O:$O,MATCH($AJ11,男子登録情報!$B:$B,0)),"")</f>
        <v/>
      </c>
      <c r="F11" s="15" t="str">
        <f>IFERROR(INDEX(男子登録情報!$P:$P,MATCH($AJ11,男子登録情報!$B:$B,0)),"")</f>
        <v/>
      </c>
      <c r="G11" s="15" t="str">
        <f>IFERROR(INDEX(男子登録情報!$H:$H,MATCH($AJ11,男子登録情報!$B:$B,0)),"")</f>
        <v/>
      </c>
      <c r="H11" s="15" t="str">
        <f>IFERROR(INDEX(男子登録情報!$I:$I,MATCH($AJ11,男子登録情報!$B:$B,0)),"")</f>
        <v/>
      </c>
      <c r="I11" s="15" t="str">
        <f>IFERROR(INDEX(男子登録情報!$Q:$Q,MATCH($AJ11,男子登録情報!$B:$B,0)),"")</f>
        <v/>
      </c>
      <c r="J11" s="15" t="str">
        <f>IF(②男子申込!$C19="","","男性")</f>
        <v/>
      </c>
      <c r="K11" s="15" t="str">
        <f>IFERROR(INDEX(男子登録情報!$R:$R,MATCH($AJ11,男子登録情報!$B:$B,0)),"")</f>
        <v/>
      </c>
      <c r="L11" s="15" t="str">
        <f>IF(②男子申込!$I19="","",②男子申込!$I19)</f>
        <v/>
      </c>
      <c r="M11" s="15" t="str">
        <f>IF(②男子申込!$J19="","",②男子申込!$J19)</f>
        <v/>
      </c>
      <c r="N11" s="15" t="str">
        <f>IF(②男子申込!$K19="","",②男子申込!$K19)</f>
        <v/>
      </c>
      <c r="O11" s="15" t="str">
        <f>IF(②男子申込!$L19="","",②男子申込!$L19)</f>
        <v/>
      </c>
      <c r="P11" s="15" t="str">
        <f>IF(②男子申込!$M19="","",②男子申込!$M19)</f>
        <v/>
      </c>
      <c r="R11" s="15" t="str">
        <f>IF(②男子申込!$N19="","",②男子申込!$N19)</f>
        <v/>
      </c>
      <c r="S11" s="15" t="str">
        <f>IF(②男子申込!$O19="","",②男子申込!$O19)</f>
        <v/>
      </c>
      <c r="T11" s="15" t="str">
        <f>IF(②男子申込!$P19="","",②男子申込!$P19)</f>
        <v/>
      </c>
      <c r="U11" s="15" t="str">
        <f>IF(②男子申込!$Q19="","",②男子申込!$Q19)</f>
        <v/>
      </c>
      <c r="V11" s="15" t="str">
        <f>IF(②男子申込!$W19="","",IF(②男子申込!$S19="","0",②男子申込!$S19)&amp;":"&amp;IF(LEN(②男子申込!$U19)=1,"0"&amp;②男子申込!$U19,②男子申込!$U19)&amp;":"&amp;IF(LEN(②男子申込!$W19)=1,"0"&amp;②男子申込!$W19,②男子申込!$W19))</f>
        <v/>
      </c>
      <c r="W11" s="15" t="str">
        <f>IFERROR(LEFT(INDEX(②男子申込!$Z:$Z,MATCH($A11,②男子申込!$B:$B,0)),FIND("年",INDEX(②男子申込!$Z:$Z,MATCH($A11,②男子申込!$B:$B,0)))-1),"")</f>
        <v/>
      </c>
      <c r="X11" s="15" t="str">
        <f>IF($A11="","",INDEX(②男子申込!$AA:$AA,MATCH($A11,②男子申込!$B:$B,0)))</f>
        <v/>
      </c>
      <c r="Y11" s="15" t="str">
        <f>IF($A11="","",IF(INDEX(②男子申込!$R:$R,MATCH($A11,②男子申込!$B:$B,0))="ハーフマラソン","ハーフ",INDEX(②男子申込!$R:$R,MATCH($A11,②男子申込!$B:$B,0))))</f>
        <v/>
      </c>
      <c r="Z11" s="15" t="str">
        <f>IF(②男子申込!$AF19="","",②男子申込!$AB19&amp;":"&amp;IF(LEN(②男子申込!$AD19)=1,"0"&amp;②男子申込!$AD19,②男子申込!$AD19)&amp;":"&amp;IF(LEN(②男子申込!$AF19)=1,"0"&amp;②男子申込!$AF19,②男子申込!$AF19))</f>
        <v/>
      </c>
      <c r="AA11" s="15" t="str">
        <f>IF($A11="","",IF(INDEX(②男子申込!$AH:$AH,MATCH($A11,②男子申込!$B:$B,0))="無",0,1))</f>
        <v/>
      </c>
      <c r="AB11" s="15" t="str">
        <f>IF($A11="","",INDEX(②男子申込!$G:$G,MATCH($A11,②男子申込!$B:$B,0)))</f>
        <v/>
      </c>
      <c r="AC11" s="15" t="str">
        <f>IFERROR(INDEX(男子登録情報!$S:$S,MATCH($AJ11,男子登録情報!$B:$B,0)),"")</f>
        <v/>
      </c>
      <c r="AD11" s="15" t="str">
        <f>IF($A11="","",INDEX(男子登録情報!$T:$T,MATCH($AJ11,男子登録情報!$B:$B,0)))</f>
        <v/>
      </c>
      <c r="AE11" s="15" t="str">
        <f>IFERROR(INDEX(男子登録情報!$U:$U,MATCH($AJ11,男子登録情報!$B:$B,0)),"")</f>
        <v/>
      </c>
      <c r="AF11" s="15"/>
      <c r="AG11" s="15"/>
      <c r="AJ11" s="14" t="str">
        <f>IF(②男子申込!$C19="","",②男子申込!$C19)</f>
        <v/>
      </c>
    </row>
    <row r="12" spans="1:36">
      <c r="A12" s="15" t="str">
        <f>IF(②男子申込!$C20="","",ROW($A11))</f>
        <v/>
      </c>
      <c r="B12" s="15" t="str">
        <f>IF(②男子申込!$C20="","","日本陸連登録の部　男子")</f>
        <v/>
      </c>
      <c r="C12" s="15" t="str">
        <f>IFERROR(INDEX(男子登録情報!$M:$M,MATCH($AJ12,男子登録情報!$B:$B,0)),"")</f>
        <v/>
      </c>
      <c r="D12" s="15" t="str">
        <f>IFERROR(INDEX(男子登録情報!$N:$N,MATCH($AJ12,男子登録情報!$B:$B,0)),"")</f>
        <v/>
      </c>
      <c r="E12" s="15" t="str">
        <f>IFERROR(INDEX(男子登録情報!$O:$O,MATCH($AJ12,男子登録情報!$B:$B,0)),"")</f>
        <v/>
      </c>
      <c r="F12" s="15" t="str">
        <f>IFERROR(INDEX(男子登録情報!$P:$P,MATCH($AJ12,男子登録情報!$B:$B,0)),"")</f>
        <v/>
      </c>
      <c r="G12" s="15" t="str">
        <f>IFERROR(INDEX(男子登録情報!$H:$H,MATCH($AJ12,男子登録情報!$B:$B,0)),"")</f>
        <v/>
      </c>
      <c r="H12" s="15" t="str">
        <f>IFERROR(INDEX(男子登録情報!$I:$I,MATCH($AJ12,男子登録情報!$B:$B,0)),"")</f>
        <v/>
      </c>
      <c r="I12" s="15" t="str">
        <f>IFERROR(INDEX(男子登録情報!$Q:$Q,MATCH($AJ12,男子登録情報!$B:$B,0)),"")</f>
        <v/>
      </c>
      <c r="J12" s="15" t="str">
        <f>IF(②男子申込!$C20="","","男性")</f>
        <v/>
      </c>
      <c r="K12" s="15" t="str">
        <f>IFERROR(INDEX(男子登録情報!$R:$R,MATCH($AJ12,男子登録情報!$B:$B,0)),"")</f>
        <v/>
      </c>
      <c r="L12" s="15" t="str">
        <f>IF(②男子申込!$I20="","",②男子申込!$I20)</f>
        <v/>
      </c>
      <c r="M12" s="15" t="str">
        <f>IF(②男子申込!$J20="","",②男子申込!$J20)</f>
        <v/>
      </c>
      <c r="N12" s="15" t="str">
        <f>IF(②男子申込!$K20="","",②男子申込!$K20)</f>
        <v/>
      </c>
      <c r="O12" s="15" t="str">
        <f>IF(②男子申込!$L20="","",②男子申込!$L20)</f>
        <v/>
      </c>
      <c r="P12" s="15" t="str">
        <f>IF(②男子申込!$M20="","",②男子申込!$M20)</f>
        <v/>
      </c>
      <c r="R12" s="15" t="str">
        <f>IF(②男子申込!$N20="","",②男子申込!$N20)</f>
        <v/>
      </c>
      <c r="S12" s="15" t="str">
        <f>IF(②男子申込!$O20="","",②男子申込!$O20)</f>
        <v/>
      </c>
      <c r="T12" s="15" t="str">
        <f>IF(②男子申込!$P20="","",②男子申込!$P20)</f>
        <v/>
      </c>
      <c r="U12" s="15" t="str">
        <f>IF(②男子申込!$Q20="","",②男子申込!$Q20)</f>
        <v/>
      </c>
      <c r="V12" s="15" t="str">
        <f>IF(②男子申込!$W20="","",IF(②男子申込!$S20="","0",②男子申込!$S20)&amp;":"&amp;IF(LEN(②男子申込!$U20)=1,"0"&amp;②男子申込!$U20,②男子申込!$U20)&amp;":"&amp;IF(LEN(②男子申込!$W20)=1,"0"&amp;②男子申込!$W20,②男子申込!$W20))</f>
        <v/>
      </c>
      <c r="W12" s="15" t="str">
        <f>IFERROR(LEFT(INDEX(②男子申込!$Z:$Z,MATCH($A12,②男子申込!$B:$B,0)),FIND("年",INDEX(②男子申込!$Z:$Z,MATCH($A12,②男子申込!$B:$B,0)))-1),"")</f>
        <v/>
      </c>
      <c r="X12" s="15" t="str">
        <f>IF($A12="","",INDEX(②男子申込!$AA:$AA,MATCH($A12,②男子申込!$B:$B,0)))</f>
        <v/>
      </c>
      <c r="Y12" s="15" t="str">
        <f>IF($A12="","",IF(INDEX(②男子申込!$R:$R,MATCH($A12,②男子申込!$B:$B,0))="ハーフマラソン","ハーフ",INDEX(②男子申込!$R:$R,MATCH($A12,②男子申込!$B:$B,0))))</f>
        <v/>
      </c>
      <c r="Z12" s="15" t="str">
        <f>IF(②男子申込!$AF20="","",②男子申込!$AB20&amp;":"&amp;IF(LEN(②男子申込!$AD20)=1,"0"&amp;②男子申込!$AD20,②男子申込!$AD20)&amp;":"&amp;IF(LEN(②男子申込!$AF20)=1,"0"&amp;②男子申込!$AF20,②男子申込!$AF20))</f>
        <v/>
      </c>
      <c r="AA12" s="15" t="str">
        <f>IF($A12="","",IF(INDEX(②男子申込!$AH:$AH,MATCH($A12,②男子申込!$B:$B,0))="無",0,1))</f>
        <v/>
      </c>
      <c r="AB12" s="15" t="str">
        <f>IF($A12="","",INDEX(②男子申込!$G:$G,MATCH($A12,②男子申込!$B:$B,0)))</f>
        <v/>
      </c>
      <c r="AC12" s="15" t="str">
        <f>IFERROR(INDEX(男子登録情報!$S:$S,MATCH($AJ12,男子登録情報!$B:$B,0)),"")</f>
        <v/>
      </c>
      <c r="AD12" s="15" t="str">
        <f>IF($A12="","",INDEX(男子登録情報!$T:$T,MATCH($AJ12,男子登録情報!$B:$B,0)))</f>
        <v/>
      </c>
      <c r="AE12" s="15" t="str">
        <f>IFERROR(INDEX(男子登録情報!$U:$U,MATCH($AJ12,男子登録情報!$B:$B,0)),"")</f>
        <v/>
      </c>
      <c r="AF12" s="15"/>
      <c r="AG12" s="15"/>
      <c r="AJ12" s="14" t="str">
        <f>IF(②男子申込!$C20="","",②男子申込!$C20)</f>
        <v/>
      </c>
    </row>
    <row r="13" spans="1:36">
      <c r="A13" s="15" t="str">
        <f>IF(②男子申込!$C21="","",ROW($A12))</f>
        <v/>
      </c>
      <c r="B13" s="15" t="str">
        <f>IF(②男子申込!$C21="","","日本陸連登録の部　男子")</f>
        <v/>
      </c>
      <c r="C13" s="15" t="str">
        <f>IFERROR(INDEX(男子登録情報!$M:$M,MATCH($AJ13,男子登録情報!$B:$B,0)),"")</f>
        <v/>
      </c>
      <c r="D13" s="15" t="str">
        <f>IFERROR(INDEX(男子登録情報!$N:$N,MATCH($AJ13,男子登録情報!$B:$B,0)),"")</f>
        <v/>
      </c>
      <c r="E13" s="15" t="str">
        <f>IFERROR(INDEX(男子登録情報!$O:$O,MATCH($AJ13,男子登録情報!$B:$B,0)),"")</f>
        <v/>
      </c>
      <c r="F13" s="15" t="str">
        <f>IFERROR(INDEX(男子登録情報!$P:$P,MATCH($AJ13,男子登録情報!$B:$B,0)),"")</f>
        <v/>
      </c>
      <c r="G13" s="15" t="str">
        <f>IFERROR(INDEX(男子登録情報!$H:$H,MATCH($AJ13,男子登録情報!$B:$B,0)),"")</f>
        <v/>
      </c>
      <c r="H13" s="15" t="str">
        <f>IFERROR(INDEX(男子登録情報!$I:$I,MATCH($AJ13,男子登録情報!$B:$B,0)),"")</f>
        <v/>
      </c>
      <c r="I13" s="15" t="str">
        <f>IFERROR(INDEX(男子登録情報!$Q:$Q,MATCH($AJ13,男子登録情報!$B:$B,0)),"")</f>
        <v/>
      </c>
      <c r="J13" s="15" t="str">
        <f>IF(②男子申込!$C21="","","男性")</f>
        <v/>
      </c>
      <c r="K13" s="15" t="str">
        <f>IFERROR(INDEX(男子登録情報!$R:$R,MATCH($AJ13,男子登録情報!$B:$B,0)),"")</f>
        <v/>
      </c>
      <c r="L13" s="15" t="str">
        <f>IF(②男子申込!$I21="","",②男子申込!$I21)</f>
        <v/>
      </c>
      <c r="M13" s="15" t="str">
        <f>IF(②男子申込!$J21="","",②男子申込!$J21)</f>
        <v/>
      </c>
      <c r="N13" s="15" t="str">
        <f>IF(②男子申込!$K21="","",②男子申込!$K21)</f>
        <v/>
      </c>
      <c r="O13" s="15" t="str">
        <f>IF(②男子申込!$L21="","",②男子申込!$L21)</f>
        <v/>
      </c>
      <c r="P13" s="15" t="str">
        <f>IF(②男子申込!$M21="","",②男子申込!$M21)</f>
        <v/>
      </c>
      <c r="R13" s="15" t="str">
        <f>IF(②男子申込!$N21="","",②男子申込!$N21)</f>
        <v/>
      </c>
      <c r="S13" s="15" t="str">
        <f>IF(②男子申込!$O21="","",②男子申込!$O21)</f>
        <v/>
      </c>
      <c r="T13" s="15" t="str">
        <f>IF(②男子申込!$P21="","",②男子申込!$P21)</f>
        <v/>
      </c>
      <c r="U13" s="15" t="str">
        <f>IF(②男子申込!$Q21="","",②男子申込!$Q21)</f>
        <v/>
      </c>
      <c r="V13" s="15" t="str">
        <f>IF(②男子申込!$W21="","",IF(②男子申込!$S21="","0",②男子申込!$S21)&amp;":"&amp;IF(LEN(②男子申込!$U21)=1,"0"&amp;②男子申込!$U21,②男子申込!$U21)&amp;":"&amp;IF(LEN(②男子申込!$W21)=1,"0"&amp;②男子申込!$W21,②男子申込!$W21))</f>
        <v/>
      </c>
      <c r="W13" s="15" t="str">
        <f>IFERROR(LEFT(INDEX(②男子申込!$Z:$Z,MATCH($A13,②男子申込!$B:$B,0)),FIND("年",INDEX(②男子申込!$Z:$Z,MATCH($A13,②男子申込!$B:$B,0)))-1),"")</f>
        <v/>
      </c>
      <c r="X13" s="15" t="str">
        <f>IF($A13="","",INDEX(②男子申込!$AA:$AA,MATCH($A13,②男子申込!$B:$B,0)))</f>
        <v/>
      </c>
      <c r="Y13" s="15" t="str">
        <f>IF($A13="","",IF(INDEX(②男子申込!$R:$R,MATCH($A13,②男子申込!$B:$B,0))="ハーフマラソン","ハーフ",INDEX(②男子申込!$R:$R,MATCH($A13,②男子申込!$B:$B,0))))</f>
        <v/>
      </c>
      <c r="Z13" s="15" t="str">
        <f>IF(②男子申込!$AF21="","",②男子申込!$AB21&amp;":"&amp;IF(LEN(②男子申込!$AD21)=1,"0"&amp;②男子申込!$AD21,②男子申込!$AD21)&amp;":"&amp;IF(LEN(②男子申込!$AF21)=1,"0"&amp;②男子申込!$AF21,②男子申込!$AF21))</f>
        <v/>
      </c>
      <c r="AA13" s="15" t="str">
        <f>IF($A13="","",IF(INDEX(②男子申込!$AH:$AH,MATCH($A13,②男子申込!$B:$B,0))="無",0,1))</f>
        <v/>
      </c>
      <c r="AB13" s="15" t="str">
        <f>IF($A13="","",INDEX(②男子申込!$G:$G,MATCH($A13,②男子申込!$B:$B,0)))</f>
        <v/>
      </c>
      <c r="AC13" s="15" t="str">
        <f>IFERROR(INDEX(男子登録情報!$S:$S,MATCH($AJ13,男子登録情報!$B:$B,0)),"")</f>
        <v/>
      </c>
      <c r="AD13" s="15" t="str">
        <f>IF($A13="","",INDEX(男子登録情報!$T:$T,MATCH($AJ13,男子登録情報!$B:$B,0)))</f>
        <v/>
      </c>
      <c r="AE13" s="15" t="str">
        <f>IFERROR(INDEX(男子登録情報!$U:$U,MATCH($AJ13,男子登録情報!$B:$B,0)),"")</f>
        <v/>
      </c>
      <c r="AF13" s="15"/>
      <c r="AG13" s="15"/>
      <c r="AJ13" s="14" t="str">
        <f>IF(②男子申込!$C21="","",②男子申込!$C21)</f>
        <v/>
      </c>
    </row>
    <row r="14" spans="1:36">
      <c r="A14" s="15" t="str">
        <f>IF(②男子申込!$C22="","",ROW($A13))</f>
        <v/>
      </c>
      <c r="B14" s="15" t="str">
        <f>IF(②男子申込!$C22="","","日本陸連登録の部　男子")</f>
        <v/>
      </c>
      <c r="C14" s="15" t="str">
        <f>IFERROR(INDEX(男子登録情報!$M:$M,MATCH($AJ14,男子登録情報!$B:$B,0)),"")</f>
        <v/>
      </c>
      <c r="D14" s="15" t="str">
        <f>IFERROR(INDEX(男子登録情報!$N:$N,MATCH($AJ14,男子登録情報!$B:$B,0)),"")</f>
        <v/>
      </c>
      <c r="E14" s="15" t="str">
        <f>IFERROR(INDEX(男子登録情報!$O:$O,MATCH($AJ14,男子登録情報!$B:$B,0)),"")</f>
        <v/>
      </c>
      <c r="F14" s="15" t="str">
        <f>IFERROR(INDEX(男子登録情報!$P:$P,MATCH($AJ14,男子登録情報!$B:$B,0)),"")</f>
        <v/>
      </c>
      <c r="G14" s="15" t="str">
        <f>IFERROR(INDEX(男子登録情報!$H:$H,MATCH($AJ14,男子登録情報!$B:$B,0)),"")</f>
        <v/>
      </c>
      <c r="H14" s="15" t="str">
        <f>IFERROR(INDEX(男子登録情報!$I:$I,MATCH($AJ14,男子登録情報!$B:$B,0)),"")</f>
        <v/>
      </c>
      <c r="I14" s="15" t="str">
        <f>IFERROR(INDEX(男子登録情報!$Q:$Q,MATCH($AJ14,男子登録情報!$B:$B,0)),"")</f>
        <v/>
      </c>
      <c r="J14" s="15" t="str">
        <f>IF(②男子申込!$C22="","","男性")</f>
        <v/>
      </c>
      <c r="K14" s="15" t="str">
        <f>IFERROR(INDEX(男子登録情報!$R:$R,MATCH($AJ14,男子登録情報!$B:$B,0)),"")</f>
        <v/>
      </c>
      <c r="L14" s="15" t="str">
        <f>IF(②男子申込!$I22="","",②男子申込!$I22)</f>
        <v/>
      </c>
      <c r="M14" s="15" t="str">
        <f>IF(②男子申込!$J22="","",②男子申込!$J22)</f>
        <v/>
      </c>
      <c r="N14" s="15" t="str">
        <f>IF(②男子申込!$K22="","",②男子申込!$K22)</f>
        <v/>
      </c>
      <c r="O14" s="15" t="str">
        <f>IF(②男子申込!$L22="","",②男子申込!$L22)</f>
        <v/>
      </c>
      <c r="P14" s="15" t="str">
        <f>IF(②男子申込!$M22="","",②男子申込!$M22)</f>
        <v/>
      </c>
      <c r="R14" s="15" t="str">
        <f>IF(②男子申込!$N22="","",②男子申込!$N22)</f>
        <v/>
      </c>
      <c r="S14" s="15" t="str">
        <f>IF(②男子申込!$O22="","",②男子申込!$O22)</f>
        <v/>
      </c>
      <c r="T14" s="15" t="str">
        <f>IF(②男子申込!$P22="","",②男子申込!$P22)</f>
        <v/>
      </c>
      <c r="U14" s="15" t="str">
        <f>IF(②男子申込!$Q22="","",②男子申込!$Q22)</f>
        <v/>
      </c>
      <c r="V14" s="15" t="str">
        <f>IF(②男子申込!$W22="","",IF(②男子申込!$S22="","0",②男子申込!$S22)&amp;":"&amp;IF(LEN(②男子申込!$U22)=1,"0"&amp;②男子申込!$U22,②男子申込!$U22)&amp;":"&amp;IF(LEN(②男子申込!$W22)=1,"0"&amp;②男子申込!$W22,②男子申込!$W22))</f>
        <v/>
      </c>
      <c r="W14" s="15" t="str">
        <f>IFERROR(LEFT(INDEX(②男子申込!$Z:$Z,MATCH($A14,②男子申込!$B:$B,0)),FIND("年",INDEX(②男子申込!$Z:$Z,MATCH($A14,②男子申込!$B:$B,0)))-1),"")</f>
        <v/>
      </c>
      <c r="X14" s="15" t="str">
        <f>IF($A14="","",INDEX(②男子申込!$AA:$AA,MATCH($A14,②男子申込!$B:$B,0)))</f>
        <v/>
      </c>
      <c r="Y14" s="15" t="str">
        <f>IF($A14="","",IF(INDEX(②男子申込!$R:$R,MATCH($A14,②男子申込!$B:$B,0))="ハーフマラソン","ハーフ",INDEX(②男子申込!$R:$R,MATCH($A14,②男子申込!$B:$B,0))))</f>
        <v/>
      </c>
      <c r="Z14" s="15" t="str">
        <f>IF(②男子申込!$AF22="","",②男子申込!$AB22&amp;":"&amp;IF(LEN(②男子申込!$AD22)=1,"0"&amp;②男子申込!$AD22,②男子申込!$AD22)&amp;":"&amp;IF(LEN(②男子申込!$AF22)=1,"0"&amp;②男子申込!$AF22,②男子申込!$AF22))</f>
        <v/>
      </c>
      <c r="AA14" s="15" t="str">
        <f>IF($A14="","",IF(INDEX(②男子申込!$AH:$AH,MATCH($A14,②男子申込!$B:$B,0))="無",0,1))</f>
        <v/>
      </c>
      <c r="AB14" s="15" t="str">
        <f>IF($A14="","",INDEX(②男子申込!$G:$G,MATCH($A14,②男子申込!$B:$B,0)))</f>
        <v/>
      </c>
      <c r="AC14" s="15" t="str">
        <f>IFERROR(INDEX(男子登録情報!$S:$S,MATCH($AJ14,男子登録情報!$B:$B,0)),"")</f>
        <v/>
      </c>
      <c r="AD14" s="15" t="str">
        <f>IF($A14="","",INDEX(男子登録情報!$T:$T,MATCH($AJ14,男子登録情報!$B:$B,0)))</f>
        <v/>
      </c>
      <c r="AE14" s="15" t="str">
        <f>IFERROR(INDEX(男子登録情報!$U:$U,MATCH($AJ14,男子登録情報!$B:$B,0)),"")</f>
        <v/>
      </c>
      <c r="AF14" s="15"/>
      <c r="AG14" s="15"/>
      <c r="AJ14" s="14" t="str">
        <f>IF(②男子申込!$C22="","",②男子申込!$C22)</f>
        <v/>
      </c>
    </row>
    <row r="15" spans="1:36">
      <c r="A15" s="15" t="str">
        <f>IF(②男子申込!$C23="","",ROW($A14))</f>
        <v/>
      </c>
      <c r="B15" s="15" t="str">
        <f>IF(②男子申込!$C23="","","日本陸連登録の部　男子")</f>
        <v/>
      </c>
      <c r="C15" s="15" t="str">
        <f>IFERROR(INDEX(男子登録情報!$M:$M,MATCH($AJ15,男子登録情報!$B:$B,0)),"")</f>
        <v/>
      </c>
      <c r="D15" s="15" t="str">
        <f>IFERROR(INDEX(男子登録情報!$N:$N,MATCH($AJ15,男子登録情報!$B:$B,0)),"")</f>
        <v/>
      </c>
      <c r="E15" s="15" t="str">
        <f>IFERROR(INDEX(男子登録情報!$O:$O,MATCH($AJ15,男子登録情報!$B:$B,0)),"")</f>
        <v/>
      </c>
      <c r="F15" s="15" t="str">
        <f>IFERROR(INDEX(男子登録情報!$P:$P,MATCH($AJ15,男子登録情報!$B:$B,0)),"")</f>
        <v/>
      </c>
      <c r="G15" s="15" t="str">
        <f>IFERROR(INDEX(男子登録情報!$H:$H,MATCH($AJ15,男子登録情報!$B:$B,0)),"")</f>
        <v/>
      </c>
      <c r="H15" s="15" t="str">
        <f>IFERROR(INDEX(男子登録情報!$I:$I,MATCH($AJ15,男子登録情報!$B:$B,0)),"")</f>
        <v/>
      </c>
      <c r="I15" s="15" t="str">
        <f>IFERROR(INDEX(男子登録情報!$Q:$Q,MATCH($AJ15,男子登録情報!$B:$B,0)),"")</f>
        <v/>
      </c>
      <c r="J15" s="15" t="str">
        <f>IF(②男子申込!$C23="","","男性")</f>
        <v/>
      </c>
      <c r="K15" s="15" t="str">
        <f>IFERROR(INDEX(男子登録情報!$R:$R,MATCH($AJ15,男子登録情報!$B:$B,0)),"")</f>
        <v/>
      </c>
      <c r="L15" s="15" t="str">
        <f>IF(②男子申込!$I23="","",②男子申込!$I23)</f>
        <v/>
      </c>
      <c r="M15" s="15" t="str">
        <f>IF(②男子申込!$J23="","",②男子申込!$J23)</f>
        <v/>
      </c>
      <c r="N15" s="15" t="str">
        <f>IF(②男子申込!$K23="","",②男子申込!$K23)</f>
        <v/>
      </c>
      <c r="O15" s="15" t="str">
        <f>IF(②男子申込!$L23="","",②男子申込!$L23)</f>
        <v/>
      </c>
      <c r="P15" s="15" t="str">
        <f>IF(②男子申込!$M23="","",②男子申込!$M23)</f>
        <v/>
      </c>
      <c r="R15" s="15" t="str">
        <f>IF(②男子申込!$N23="","",②男子申込!$N23)</f>
        <v/>
      </c>
      <c r="S15" s="15" t="str">
        <f>IF(②男子申込!$O23="","",②男子申込!$O23)</f>
        <v/>
      </c>
      <c r="T15" s="15" t="str">
        <f>IF(②男子申込!$P23="","",②男子申込!$P23)</f>
        <v/>
      </c>
      <c r="U15" s="15" t="str">
        <f>IF(②男子申込!$Q23="","",②男子申込!$Q23)</f>
        <v/>
      </c>
      <c r="V15" s="15" t="str">
        <f>IF(②男子申込!$W23="","",IF(②男子申込!$S23="","0",②男子申込!$S23)&amp;":"&amp;IF(LEN(②男子申込!$U23)=1,"0"&amp;②男子申込!$U23,②男子申込!$U23)&amp;":"&amp;IF(LEN(②男子申込!$W23)=1,"0"&amp;②男子申込!$W23,②男子申込!$W23))</f>
        <v/>
      </c>
      <c r="W15" s="15" t="str">
        <f>IFERROR(LEFT(INDEX(②男子申込!$Z:$Z,MATCH($A15,②男子申込!$B:$B,0)),FIND("年",INDEX(②男子申込!$Z:$Z,MATCH($A15,②男子申込!$B:$B,0)))-1),"")</f>
        <v/>
      </c>
      <c r="X15" s="15" t="str">
        <f>IF($A15="","",INDEX(②男子申込!$AA:$AA,MATCH($A15,②男子申込!$B:$B,0)))</f>
        <v/>
      </c>
      <c r="Y15" s="15" t="str">
        <f>IF($A15="","",IF(INDEX(②男子申込!$R:$R,MATCH($A15,②男子申込!$B:$B,0))="ハーフマラソン","ハーフ",INDEX(②男子申込!$R:$R,MATCH($A15,②男子申込!$B:$B,0))))</f>
        <v/>
      </c>
      <c r="Z15" s="15" t="str">
        <f>IF(②男子申込!$AF23="","",②男子申込!$AB23&amp;":"&amp;IF(LEN(②男子申込!$AD23)=1,"0"&amp;②男子申込!$AD23,②男子申込!$AD23)&amp;":"&amp;IF(LEN(②男子申込!$AF23)=1,"0"&amp;②男子申込!$AF23,②男子申込!$AF23))</f>
        <v/>
      </c>
      <c r="AA15" s="15" t="str">
        <f>IF($A15="","",IF(INDEX(②男子申込!$AH:$AH,MATCH($A15,②男子申込!$B:$B,0))="無",0,1))</f>
        <v/>
      </c>
      <c r="AB15" s="15" t="str">
        <f>IF($A15="","",INDEX(②男子申込!$G:$G,MATCH($A15,②男子申込!$B:$B,0)))</f>
        <v/>
      </c>
      <c r="AC15" s="15" t="str">
        <f>IFERROR(INDEX(男子登録情報!$S:$S,MATCH($AJ15,男子登録情報!$B:$B,0)),"")</f>
        <v/>
      </c>
      <c r="AD15" s="15" t="str">
        <f>IF($A15="","",INDEX(男子登録情報!$T:$T,MATCH($AJ15,男子登録情報!$B:$B,0)))</f>
        <v/>
      </c>
      <c r="AE15" s="15" t="str">
        <f>IFERROR(INDEX(男子登録情報!$U:$U,MATCH($AJ15,男子登録情報!$B:$B,0)),"")</f>
        <v/>
      </c>
      <c r="AF15" s="15"/>
      <c r="AG15" s="15"/>
      <c r="AJ15" s="14" t="str">
        <f>IF(②男子申込!$C23="","",②男子申込!$C23)</f>
        <v/>
      </c>
    </row>
    <row r="16" spans="1:36">
      <c r="A16" s="15" t="str">
        <f>IF(②男子申込!$C24="","",ROW($A15))</f>
        <v/>
      </c>
      <c r="B16" s="15" t="str">
        <f>IF(②男子申込!$C24="","","日本陸連登録の部　男子")</f>
        <v/>
      </c>
      <c r="C16" s="15" t="str">
        <f>IFERROR(INDEX(男子登録情報!$M:$M,MATCH($AJ16,男子登録情報!$B:$B,0)),"")</f>
        <v/>
      </c>
      <c r="D16" s="15" t="str">
        <f>IFERROR(INDEX(男子登録情報!$N:$N,MATCH($AJ16,男子登録情報!$B:$B,0)),"")</f>
        <v/>
      </c>
      <c r="E16" s="15" t="str">
        <f>IFERROR(INDEX(男子登録情報!$O:$O,MATCH($AJ16,男子登録情報!$B:$B,0)),"")</f>
        <v/>
      </c>
      <c r="F16" s="15" t="str">
        <f>IFERROR(INDEX(男子登録情報!$P:$P,MATCH($AJ16,男子登録情報!$B:$B,0)),"")</f>
        <v/>
      </c>
      <c r="G16" s="15" t="str">
        <f>IFERROR(INDEX(男子登録情報!$H:$H,MATCH($AJ16,男子登録情報!$B:$B,0)),"")</f>
        <v/>
      </c>
      <c r="H16" s="15" t="str">
        <f>IFERROR(INDEX(男子登録情報!$I:$I,MATCH($AJ16,男子登録情報!$B:$B,0)),"")</f>
        <v/>
      </c>
      <c r="I16" s="15" t="str">
        <f>IFERROR(INDEX(男子登録情報!$Q:$Q,MATCH($AJ16,男子登録情報!$B:$B,0)),"")</f>
        <v/>
      </c>
      <c r="J16" s="15" t="str">
        <f>IF(②男子申込!$C24="","","男性")</f>
        <v/>
      </c>
      <c r="K16" s="15" t="str">
        <f>IFERROR(INDEX(男子登録情報!$R:$R,MATCH($AJ16,男子登録情報!$B:$B,0)),"")</f>
        <v/>
      </c>
      <c r="L16" s="15" t="str">
        <f>IF(②男子申込!$I24="","",②男子申込!$I24)</f>
        <v/>
      </c>
      <c r="M16" s="15" t="str">
        <f>IF(②男子申込!$J24="","",②男子申込!$J24)</f>
        <v/>
      </c>
      <c r="N16" s="15" t="str">
        <f>IF(②男子申込!$K24="","",②男子申込!$K24)</f>
        <v/>
      </c>
      <c r="O16" s="15" t="str">
        <f>IF(②男子申込!$L24="","",②男子申込!$L24)</f>
        <v/>
      </c>
      <c r="P16" s="15" t="str">
        <f>IF(②男子申込!$M24="","",②男子申込!$M24)</f>
        <v/>
      </c>
      <c r="R16" s="15" t="str">
        <f>IF(②男子申込!$N24="","",②男子申込!$N24)</f>
        <v/>
      </c>
      <c r="S16" s="15" t="str">
        <f>IF(②男子申込!$O24="","",②男子申込!$O24)</f>
        <v/>
      </c>
      <c r="T16" s="15" t="str">
        <f>IF(②男子申込!$P24="","",②男子申込!$P24)</f>
        <v/>
      </c>
      <c r="U16" s="15" t="str">
        <f>IF(②男子申込!$Q24="","",②男子申込!$Q24)</f>
        <v/>
      </c>
      <c r="V16" s="15" t="str">
        <f>IF(②男子申込!$W24="","",IF(②男子申込!$S24="","0",②男子申込!$S24)&amp;":"&amp;IF(LEN(②男子申込!$U24)=1,"0"&amp;②男子申込!$U24,②男子申込!$U24)&amp;":"&amp;IF(LEN(②男子申込!$W24)=1,"0"&amp;②男子申込!$W24,②男子申込!$W24))</f>
        <v/>
      </c>
      <c r="W16" s="15" t="str">
        <f>IFERROR(LEFT(INDEX(②男子申込!$Z:$Z,MATCH($A16,②男子申込!$B:$B,0)),FIND("年",INDEX(②男子申込!$Z:$Z,MATCH($A16,②男子申込!$B:$B,0)))-1),"")</f>
        <v/>
      </c>
      <c r="X16" s="15" t="str">
        <f>IF($A16="","",INDEX(②男子申込!$AA:$AA,MATCH($A16,②男子申込!$B:$B,0)))</f>
        <v/>
      </c>
      <c r="Y16" s="15" t="str">
        <f>IF($A16="","",IF(INDEX(②男子申込!$R:$R,MATCH($A16,②男子申込!$B:$B,0))="ハーフマラソン","ハーフ",INDEX(②男子申込!$R:$R,MATCH($A16,②男子申込!$B:$B,0))))</f>
        <v/>
      </c>
      <c r="Z16" s="15" t="str">
        <f>IF(②男子申込!$AF24="","",②男子申込!$AB24&amp;":"&amp;IF(LEN(②男子申込!$AD24)=1,"0"&amp;②男子申込!$AD24,②男子申込!$AD24)&amp;":"&amp;IF(LEN(②男子申込!$AF24)=1,"0"&amp;②男子申込!$AF24,②男子申込!$AF24))</f>
        <v/>
      </c>
      <c r="AA16" s="15" t="str">
        <f>IF($A16="","",IF(INDEX(②男子申込!$AH:$AH,MATCH($A16,②男子申込!$B:$B,0))="無",0,1))</f>
        <v/>
      </c>
      <c r="AB16" s="15" t="str">
        <f>IF($A16="","",INDEX(②男子申込!$G:$G,MATCH($A16,②男子申込!$B:$B,0)))</f>
        <v/>
      </c>
      <c r="AC16" s="15" t="str">
        <f>IFERROR(INDEX(男子登録情報!$S:$S,MATCH($AJ16,男子登録情報!$B:$B,0)),"")</f>
        <v/>
      </c>
      <c r="AD16" s="15" t="str">
        <f>IF($A16="","",INDEX(男子登録情報!$T:$T,MATCH($AJ16,男子登録情報!$B:$B,0)))</f>
        <v/>
      </c>
      <c r="AE16" s="15" t="str">
        <f>IFERROR(INDEX(男子登録情報!$U:$U,MATCH($AJ16,男子登録情報!$B:$B,0)),"")</f>
        <v/>
      </c>
      <c r="AF16" s="15"/>
      <c r="AG16" s="15"/>
      <c r="AJ16" s="14" t="str">
        <f>IF(②男子申込!$C24="","",②男子申込!$C24)</f>
        <v/>
      </c>
    </row>
    <row r="17" spans="1:36">
      <c r="A17" s="15" t="str">
        <f>IF(②男子申込!$C25="","",ROW($A16))</f>
        <v/>
      </c>
      <c r="B17" s="15" t="str">
        <f>IF(②男子申込!$C25="","","日本陸連登録の部　男子")</f>
        <v/>
      </c>
      <c r="C17" s="15" t="str">
        <f>IFERROR(INDEX(男子登録情報!$M:$M,MATCH($AJ17,男子登録情報!$B:$B,0)),"")</f>
        <v/>
      </c>
      <c r="D17" s="15" t="str">
        <f>IFERROR(INDEX(男子登録情報!$N:$N,MATCH($AJ17,男子登録情報!$B:$B,0)),"")</f>
        <v/>
      </c>
      <c r="E17" s="15" t="str">
        <f>IFERROR(INDEX(男子登録情報!$O:$O,MATCH($AJ17,男子登録情報!$B:$B,0)),"")</f>
        <v/>
      </c>
      <c r="F17" s="15" t="str">
        <f>IFERROR(INDEX(男子登録情報!$P:$P,MATCH($AJ17,男子登録情報!$B:$B,0)),"")</f>
        <v/>
      </c>
      <c r="G17" s="15" t="str">
        <f>IFERROR(INDEX(男子登録情報!$H:$H,MATCH($AJ17,男子登録情報!$B:$B,0)),"")</f>
        <v/>
      </c>
      <c r="H17" s="15" t="str">
        <f>IFERROR(INDEX(男子登録情報!$I:$I,MATCH($AJ17,男子登録情報!$B:$B,0)),"")</f>
        <v/>
      </c>
      <c r="I17" s="15" t="str">
        <f>IFERROR(INDEX(男子登録情報!$Q:$Q,MATCH($AJ17,男子登録情報!$B:$B,0)),"")</f>
        <v/>
      </c>
      <c r="J17" s="15" t="str">
        <f>IF(②男子申込!$C25="","","男性")</f>
        <v/>
      </c>
      <c r="K17" s="15" t="str">
        <f>IFERROR(INDEX(男子登録情報!$R:$R,MATCH($AJ17,男子登録情報!$B:$B,0)),"")</f>
        <v/>
      </c>
      <c r="L17" s="15" t="str">
        <f>IF(②男子申込!$I25="","",②男子申込!$I25)</f>
        <v/>
      </c>
      <c r="M17" s="15" t="str">
        <f>IF(②男子申込!$J25="","",②男子申込!$J25)</f>
        <v/>
      </c>
      <c r="N17" s="15" t="str">
        <f>IF(②男子申込!$K25="","",②男子申込!$K25)</f>
        <v/>
      </c>
      <c r="O17" s="15" t="str">
        <f>IF(②男子申込!$L25="","",②男子申込!$L25)</f>
        <v/>
      </c>
      <c r="P17" s="15" t="str">
        <f>IF(②男子申込!$M25="","",②男子申込!$M25)</f>
        <v/>
      </c>
      <c r="R17" s="15" t="str">
        <f>IF(②男子申込!$N25="","",②男子申込!$N25)</f>
        <v/>
      </c>
      <c r="S17" s="15" t="str">
        <f>IF(②男子申込!$O25="","",②男子申込!$O25)</f>
        <v/>
      </c>
      <c r="T17" s="15" t="str">
        <f>IF(②男子申込!$P25="","",②男子申込!$P25)</f>
        <v/>
      </c>
      <c r="U17" s="15" t="str">
        <f>IF(②男子申込!$Q25="","",②男子申込!$Q25)</f>
        <v/>
      </c>
      <c r="V17" s="15" t="str">
        <f>IF(②男子申込!$W25="","",IF(②男子申込!$S25="","0",②男子申込!$S25)&amp;":"&amp;IF(LEN(②男子申込!$U25)=1,"0"&amp;②男子申込!$U25,②男子申込!$U25)&amp;":"&amp;IF(LEN(②男子申込!$W25)=1,"0"&amp;②男子申込!$W25,②男子申込!$W25))</f>
        <v/>
      </c>
      <c r="W17" s="15" t="str">
        <f>IFERROR(LEFT(INDEX(②男子申込!$Z:$Z,MATCH($A17,②男子申込!$B:$B,0)),FIND("年",INDEX(②男子申込!$Z:$Z,MATCH($A17,②男子申込!$B:$B,0)))-1),"")</f>
        <v/>
      </c>
      <c r="X17" s="15" t="str">
        <f>IF($A17="","",INDEX(②男子申込!$AA:$AA,MATCH($A17,②男子申込!$B:$B,0)))</f>
        <v/>
      </c>
      <c r="Y17" s="15" t="str">
        <f>IF($A17="","",IF(INDEX(②男子申込!$R:$R,MATCH($A17,②男子申込!$B:$B,0))="ハーフマラソン","ハーフ",INDEX(②男子申込!$R:$R,MATCH($A17,②男子申込!$B:$B,0))))</f>
        <v/>
      </c>
      <c r="Z17" s="15" t="str">
        <f>IF(②男子申込!$AF25="","",②男子申込!$AB25&amp;":"&amp;IF(LEN(②男子申込!$AD25)=1,"0"&amp;②男子申込!$AD25,②男子申込!$AD25)&amp;":"&amp;IF(LEN(②男子申込!$AF25)=1,"0"&amp;②男子申込!$AF25,②男子申込!$AF25))</f>
        <v/>
      </c>
      <c r="AA17" s="15" t="str">
        <f>IF($A17="","",IF(INDEX(②男子申込!$AH:$AH,MATCH($A17,②男子申込!$B:$B,0))="無",0,1))</f>
        <v/>
      </c>
      <c r="AB17" s="15" t="str">
        <f>IF($A17="","",INDEX(②男子申込!$G:$G,MATCH($A17,②男子申込!$B:$B,0)))</f>
        <v/>
      </c>
      <c r="AC17" s="15" t="str">
        <f>IFERROR(INDEX(男子登録情報!$S:$S,MATCH($AJ17,男子登録情報!$B:$B,0)),"")</f>
        <v/>
      </c>
      <c r="AD17" s="15" t="str">
        <f>IF($A17="","",INDEX(男子登録情報!$T:$T,MATCH($AJ17,男子登録情報!$B:$B,0)))</f>
        <v/>
      </c>
      <c r="AE17" s="15" t="str">
        <f>IFERROR(INDEX(男子登録情報!$U:$U,MATCH($AJ17,男子登録情報!$B:$B,0)),"")</f>
        <v/>
      </c>
      <c r="AF17" s="15"/>
      <c r="AG17" s="15"/>
      <c r="AJ17" s="14" t="str">
        <f>IF(②男子申込!$C25="","",②男子申込!$C25)</f>
        <v/>
      </c>
    </row>
    <row r="18" spans="1:36">
      <c r="A18" s="15" t="str">
        <f>IF(②男子申込!$C26="","",ROW($A17))</f>
        <v/>
      </c>
      <c r="B18" s="15" t="str">
        <f>IF(②男子申込!$C26="","","日本陸連登録の部　男子")</f>
        <v/>
      </c>
      <c r="C18" s="15" t="str">
        <f>IFERROR(INDEX(男子登録情報!$M:$M,MATCH($AJ18,男子登録情報!$B:$B,0)),"")</f>
        <v/>
      </c>
      <c r="D18" s="15" t="str">
        <f>IFERROR(INDEX(男子登録情報!$N:$N,MATCH($AJ18,男子登録情報!$B:$B,0)),"")</f>
        <v/>
      </c>
      <c r="E18" s="15" t="str">
        <f>IFERROR(INDEX(男子登録情報!$O:$O,MATCH($AJ18,男子登録情報!$B:$B,0)),"")</f>
        <v/>
      </c>
      <c r="F18" s="15" t="str">
        <f>IFERROR(INDEX(男子登録情報!$P:$P,MATCH($AJ18,男子登録情報!$B:$B,0)),"")</f>
        <v/>
      </c>
      <c r="G18" s="15" t="str">
        <f>IFERROR(INDEX(男子登録情報!$H:$H,MATCH($AJ18,男子登録情報!$B:$B,0)),"")</f>
        <v/>
      </c>
      <c r="H18" s="15" t="str">
        <f>IFERROR(INDEX(男子登録情報!$I:$I,MATCH($AJ18,男子登録情報!$B:$B,0)),"")</f>
        <v/>
      </c>
      <c r="I18" s="15" t="str">
        <f>IFERROR(INDEX(男子登録情報!$Q:$Q,MATCH($AJ18,男子登録情報!$B:$B,0)),"")</f>
        <v/>
      </c>
      <c r="J18" s="15" t="str">
        <f>IF(②男子申込!$C26="","","男性")</f>
        <v/>
      </c>
      <c r="K18" s="15" t="str">
        <f>IFERROR(INDEX(男子登録情報!$R:$R,MATCH($AJ18,男子登録情報!$B:$B,0)),"")</f>
        <v/>
      </c>
      <c r="L18" s="15" t="str">
        <f>IF(②男子申込!$I26="","",②男子申込!$I26)</f>
        <v/>
      </c>
      <c r="M18" s="15" t="str">
        <f>IF(②男子申込!$J26="","",②男子申込!$J26)</f>
        <v/>
      </c>
      <c r="N18" s="15" t="str">
        <f>IF(②男子申込!$K26="","",②男子申込!$K26)</f>
        <v/>
      </c>
      <c r="O18" s="15" t="str">
        <f>IF(②男子申込!$L26="","",②男子申込!$L26)</f>
        <v/>
      </c>
      <c r="P18" s="15" t="str">
        <f>IF(②男子申込!$M26="","",②男子申込!$M26)</f>
        <v/>
      </c>
      <c r="R18" s="15" t="str">
        <f>IF(②男子申込!$N26="","",②男子申込!$N26)</f>
        <v/>
      </c>
      <c r="S18" s="15" t="str">
        <f>IF(②男子申込!$O26="","",②男子申込!$O26)</f>
        <v/>
      </c>
      <c r="T18" s="15" t="str">
        <f>IF(②男子申込!$P26="","",②男子申込!$P26)</f>
        <v/>
      </c>
      <c r="U18" s="15" t="str">
        <f>IF(②男子申込!$Q26="","",②男子申込!$Q26)</f>
        <v/>
      </c>
      <c r="V18" s="15" t="str">
        <f>IF(②男子申込!$W26="","",IF(②男子申込!$S26="","0",②男子申込!$S26)&amp;":"&amp;IF(LEN(②男子申込!$U26)=1,"0"&amp;②男子申込!$U26,②男子申込!$U26)&amp;":"&amp;IF(LEN(②男子申込!$W26)=1,"0"&amp;②男子申込!$W26,②男子申込!$W26))</f>
        <v/>
      </c>
      <c r="W18" s="15" t="str">
        <f>IFERROR(LEFT(INDEX(②男子申込!$Z:$Z,MATCH($A18,②男子申込!$B:$B,0)),FIND("年",INDEX(②男子申込!$Z:$Z,MATCH($A18,②男子申込!$B:$B,0)))-1),"")</f>
        <v/>
      </c>
      <c r="X18" s="15" t="str">
        <f>IF($A18="","",INDEX(②男子申込!$AA:$AA,MATCH($A18,②男子申込!$B:$B,0)))</f>
        <v/>
      </c>
      <c r="Y18" s="15" t="str">
        <f>IF($A18="","",IF(INDEX(②男子申込!$R:$R,MATCH($A18,②男子申込!$B:$B,0))="ハーフマラソン","ハーフ",INDEX(②男子申込!$R:$R,MATCH($A18,②男子申込!$B:$B,0))))</f>
        <v/>
      </c>
      <c r="Z18" s="15" t="str">
        <f>IF(②男子申込!$AF26="","",②男子申込!$AB26&amp;":"&amp;IF(LEN(②男子申込!$AD26)=1,"0"&amp;②男子申込!$AD26,②男子申込!$AD26)&amp;":"&amp;IF(LEN(②男子申込!$AF26)=1,"0"&amp;②男子申込!$AF26,②男子申込!$AF26))</f>
        <v/>
      </c>
      <c r="AA18" s="15" t="str">
        <f>IF($A18="","",IF(INDEX(②男子申込!$AH:$AH,MATCH($A18,②男子申込!$B:$B,0))="無",0,1))</f>
        <v/>
      </c>
      <c r="AB18" s="15" t="str">
        <f>IF($A18="","",INDEX(②男子申込!$G:$G,MATCH($A18,②男子申込!$B:$B,0)))</f>
        <v/>
      </c>
      <c r="AC18" s="15" t="str">
        <f>IFERROR(INDEX(男子登録情報!$S:$S,MATCH($AJ18,男子登録情報!$B:$B,0)),"")</f>
        <v/>
      </c>
      <c r="AD18" s="15" t="str">
        <f>IF($A18="","",INDEX(男子登録情報!$T:$T,MATCH($AJ18,男子登録情報!$B:$B,0)))</f>
        <v/>
      </c>
      <c r="AE18" s="15" t="str">
        <f>IFERROR(INDEX(男子登録情報!$U:$U,MATCH($AJ18,男子登録情報!$B:$B,0)),"")</f>
        <v/>
      </c>
      <c r="AF18" s="15"/>
      <c r="AG18" s="15"/>
      <c r="AJ18" s="14" t="str">
        <f>IF(②男子申込!$C26="","",②男子申込!$C26)</f>
        <v/>
      </c>
    </row>
    <row r="19" spans="1:36">
      <c r="A19" s="15" t="str">
        <f>IF(②男子申込!$C27="","",ROW($A18))</f>
        <v/>
      </c>
      <c r="B19" s="15" t="str">
        <f>IF(②男子申込!$C27="","","日本陸連登録の部　男子")</f>
        <v/>
      </c>
      <c r="C19" s="15" t="str">
        <f>IFERROR(INDEX(男子登録情報!$M:$M,MATCH($AJ19,男子登録情報!$B:$B,0)),"")</f>
        <v/>
      </c>
      <c r="D19" s="15" t="str">
        <f>IFERROR(INDEX(男子登録情報!$N:$N,MATCH($AJ19,男子登録情報!$B:$B,0)),"")</f>
        <v/>
      </c>
      <c r="E19" s="15" t="str">
        <f>IFERROR(INDEX(男子登録情報!$O:$O,MATCH($AJ19,男子登録情報!$B:$B,0)),"")</f>
        <v/>
      </c>
      <c r="F19" s="15" t="str">
        <f>IFERROR(INDEX(男子登録情報!$P:$P,MATCH($AJ19,男子登録情報!$B:$B,0)),"")</f>
        <v/>
      </c>
      <c r="G19" s="15" t="str">
        <f>IFERROR(INDEX(男子登録情報!$H:$H,MATCH($AJ19,男子登録情報!$B:$B,0)),"")</f>
        <v/>
      </c>
      <c r="H19" s="15" t="str">
        <f>IFERROR(INDEX(男子登録情報!$I:$I,MATCH($AJ19,男子登録情報!$B:$B,0)),"")</f>
        <v/>
      </c>
      <c r="I19" s="15" t="str">
        <f>IFERROR(INDEX(男子登録情報!$Q:$Q,MATCH($AJ19,男子登録情報!$B:$B,0)),"")</f>
        <v/>
      </c>
      <c r="J19" s="15" t="str">
        <f>IF(②男子申込!$C27="","","男性")</f>
        <v/>
      </c>
      <c r="K19" s="15" t="str">
        <f>IFERROR(INDEX(男子登録情報!$R:$R,MATCH($AJ19,男子登録情報!$B:$B,0)),"")</f>
        <v/>
      </c>
      <c r="L19" s="15" t="str">
        <f>IF(②男子申込!$I27="","",②男子申込!$I27)</f>
        <v/>
      </c>
      <c r="M19" s="15" t="str">
        <f>IF(②男子申込!$J27="","",②男子申込!$J27)</f>
        <v/>
      </c>
      <c r="N19" s="15" t="str">
        <f>IF(②男子申込!$K27="","",②男子申込!$K27)</f>
        <v/>
      </c>
      <c r="O19" s="15" t="str">
        <f>IF(②男子申込!$L27="","",②男子申込!$L27)</f>
        <v/>
      </c>
      <c r="P19" s="15" t="str">
        <f>IF(②男子申込!$M27="","",②男子申込!$M27)</f>
        <v/>
      </c>
      <c r="R19" s="15" t="str">
        <f>IF(②男子申込!$N27="","",②男子申込!$N27)</f>
        <v/>
      </c>
      <c r="S19" s="15" t="str">
        <f>IF(②男子申込!$O27="","",②男子申込!$O27)</f>
        <v/>
      </c>
      <c r="T19" s="15" t="str">
        <f>IF(②男子申込!$P27="","",②男子申込!$P27)</f>
        <v/>
      </c>
      <c r="U19" s="15" t="str">
        <f>IF(②男子申込!$Q27="","",②男子申込!$Q27)</f>
        <v/>
      </c>
      <c r="V19" s="15" t="str">
        <f>IF(②男子申込!$W27="","",IF(②男子申込!$S27="","0",②男子申込!$S27)&amp;":"&amp;IF(LEN(②男子申込!$U27)=1,"0"&amp;②男子申込!$U27,②男子申込!$U27)&amp;":"&amp;IF(LEN(②男子申込!$W27)=1,"0"&amp;②男子申込!$W27,②男子申込!$W27))</f>
        <v/>
      </c>
      <c r="W19" s="15" t="str">
        <f>IFERROR(LEFT(INDEX(②男子申込!$Z:$Z,MATCH($A19,②男子申込!$B:$B,0)),FIND("年",INDEX(②男子申込!$Z:$Z,MATCH($A19,②男子申込!$B:$B,0)))-1),"")</f>
        <v/>
      </c>
      <c r="X19" s="15" t="str">
        <f>IF($A19="","",INDEX(②男子申込!$AA:$AA,MATCH($A19,②男子申込!$B:$B,0)))</f>
        <v/>
      </c>
      <c r="Y19" s="15" t="str">
        <f>IF($A19="","",IF(INDEX(②男子申込!$R:$R,MATCH($A19,②男子申込!$B:$B,0))="ハーフマラソン","ハーフ",INDEX(②男子申込!$R:$R,MATCH($A19,②男子申込!$B:$B,0))))</f>
        <v/>
      </c>
      <c r="Z19" s="15" t="str">
        <f>IF(②男子申込!$AF27="","",②男子申込!$AB27&amp;":"&amp;IF(LEN(②男子申込!$AD27)=1,"0"&amp;②男子申込!$AD27,②男子申込!$AD27)&amp;":"&amp;IF(LEN(②男子申込!$AF27)=1,"0"&amp;②男子申込!$AF27,②男子申込!$AF27))</f>
        <v/>
      </c>
      <c r="AA19" s="15" t="str">
        <f>IF($A19="","",IF(INDEX(②男子申込!$AH:$AH,MATCH($A19,②男子申込!$B:$B,0))="無",0,1))</f>
        <v/>
      </c>
      <c r="AB19" s="15" t="str">
        <f>IF($A19="","",INDEX(②男子申込!$G:$G,MATCH($A19,②男子申込!$B:$B,0)))</f>
        <v/>
      </c>
      <c r="AC19" s="15" t="str">
        <f>IFERROR(INDEX(男子登録情報!$S:$S,MATCH($AJ19,男子登録情報!$B:$B,0)),"")</f>
        <v/>
      </c>
      <c r="AD19" s="15" t="str">
        <f>IF($A19="","",INDEX(男子登録情報!$T:$T,MATCH($AJ19,男子登録情報!$B:$B,0)))</f>
        <v/>
      </c>
      <c r="AE19" s="15" t="str">
        <f>IFERROR(INDEX(男子登録情報!$U:$U,MATCH($AJ19,男子登録情報!$B:$B,0)),"")</f>
        <v/>
      </c>
      <c r="AF19" s="15"/>
      <c r="AG19" s="15"/>
      <c r="AJ19" s="14" t="str">
        <f>IF(②男子申込!$C27="","",②男子申込!$C27)</f>
        <v/>
      </c>
    </row>
    <row r="20" spans="1:36">
      <c r="A20" s="15" t="str">
        <f>IF(②男子申込!$C28="","",ROW($A19))</f>
        <v/>
      </c>
      <c r="B20" s="15" t="str">
        <f>IF(②男子申込!$C28="","","日本陸連登録の部　男子")</f>
        <v/>
      </c>
      <c r="C20" s="15" t="str">
        <f>IFERROR(INDEX(男子登録情報!$M:$M,MATCH($AJ20,男子登録情報!$B:$B,0)),"")</f>
        <v/>
      </c>
      <c r="D20" s="15" t="str">
        <f>IFERROR(INDEX(男子登録情報!$N:$N,MATCH($AJ20,男子登録情報!$B:$B,0)),"")</f>
        <v/>
      </c>
      <c r="E20" s="15" t="str">
        <f>IFERROR(INDEX(男子登録情報!$O:$O,MATCH($AJ20,男子登録情報!$B:$B,0)),"")</f>
        <v/>
      </c>
      <c r="F20" s="15" t="str">
        <f>IFERROR(INDEX(男子登録情報!$P:$P,MATCH($AJ20,男子登録情報!$B:$B,0)),"")</f>
        <v/>
      </c>
      <c r="G20" s="15" t="str">
        <f>IFERROR(INDEX(男子登録情報!$H:$H,MATCH($AJ20,男子登録情報!$B:$B,0)),"")</f>
        <v/>
      </c>
      <c r="H20" s="15" t="str">
        <f>IFERROR(INDEX(男子登録情報!$I:$I,MATCH($AJ20,男子登録情報!$B:$B,0)),"")</f>
        <v/>
      </c>
      <c r="I20" s="15" t="str">
        <f>IFERROR(INDEX(男子登録情報!$Q:$Q,MATCH($AJ20,男子登録情報!$B:$B,0)),"")</f>
        <v/>
      </c>
      <c r="J20" s="15" t="str">
        <f>IF(②男子申込!$C28="","","男性")</f>
        <v/>
      </c>
      <c r="K20" s="15" t="str">
        <f>IFERROR(INDEX(男子登録情報!$R:$R,MATCH($AJ20,男子登録情報!$B:$B,0)),"")</f>
        <v/>
      </c>
      <c r="L20" s="15" t="str">
        <f>IF(②男子申込!$I28="","",②男子申込!$I28)</f>
        <v/>
      </c>
      <c r="M20" s="15" t="str">
        <f>IF(②男子申込!$J28="","",②男子申込!$J28)</f>
        <v/>
      </c>
      <c r="N20" s="15" t="str">
        <f>IF(②男子申込!$K28="","",②男子申込!$K28)</f>
        <v/>
      </c>
      <c r="O20" s="15" t="str">
        <f>IF(②男子申込!$L28="","",②男子申込!$L28)</f>
        <v/>
      </c>
      <c r="P20" s="15" t="str">
        <f>IF(②男子申込!$M28="","",②男子申込!$M28)</f>
        <v/>
      </c>
      <c r="R20" s="15" t="str">
        <f>IF(②男子申込!$N28="","",②男子申込!$N28)</f>
        <v/>
      </c>
      <c r="S20" s="15" t="str">
        <f>IF(②男子申込!$O28="","",②男子申込!$O28)</f>
        <v/>
      </c>
      <c r="T20" s="15" t="str">
        <f>IF(②男子申込!$P28="","",②男子申込!$P28)</f>
        <v/>
      </c>
      <c r="U20" s="15" t="str">
        <f>IF(②男子申込!$Q28="","",②男子申込!$Q28)</f>
        <v/>
      </c>
      <c r="V20" s="15" t="str">
        <f>IF(②男子申込!$W28="","",IF(②男子申込!$S28="","0",②男子申込!$S28)&amp;":"&amp;IF(LEN(②男子申込!$U28)=1,"0"&amp;②男子申込!$U28,②男子申込!$U28)&amp;":"&amp;IF(LEN(②男子申込!$W28)=1,"0"&amp;②男子申込!$W28,②男子申込!$W28))</f>
        <v/>
      </c>
      <c r="W20" s="15" t="str">
        <f>IFERROR(LEFT(INDEX(②男子申込!$Z:$Z,MATCH($A20,②男子申込!$B:$B,0)),FIND("年",INDEX(②男子申込!$Z:$Z,MATCH($A20,②男子申込!$B:$B,0)))-1),"")</f>
        <v/>
      </c>
      <c r="X20" s="15" t="str">
        <f>IF($A20="","",INDEX(②男子申込!$AA:$AA,MATCH($A20,②男子申込!$B:$B,0)))</f>
        <v/>
      </c>
      <c r="Y20" s="15" t="str">
        <f>IF($A20="","",IF(INDEX(②男子申込!$R:$R,MATCH($A20,②男子申込!$B:$B,0))="ハーフマラソン","ハーフ",INDEX(②男子申込!$R:$R,MATCH($A20,②男子申込!$B:$B,0))))</f>
        <v/>
      </c>
      <c r="Z20" s="15" t="str">
        <f>IF(②男子申込!$AF28="","",②男子申込!$AB28&amp;":"&amp;IF(LEN(②男子申込!$AD28)=1,"0"&amp;②男子申込!$AD28,②男子申込!$AD28)&amp;":"&amp;IF(LEN(②男子申込!$AF28)=1,"0"&amp;②男子申込!$AF28,②男子申込!$AF28))</f>
        <v/>
      </c>
      <c r="AA20" s="15" t="str">
        <f>IF($A20="","",IF(INDEX(②男子申込!$AH:$AH,MATCH($A20,②男子申込!$B:$B,0))="無",0,1))</f>
        <v/>
      </c>
      <c r="AB20" s="15" t="str">
        <f>IF($A20="","",INDEX(②男子申込!$G:$G,MATCH($A20,②男子申込!$B:$B,0)))</f>
        <v/>
      </c>
      <c r="AC20" s="15" t="str">
        <f>IFERROR(INDEX(男子登録情報!$S:$S,MATCH($AJ20,男子登録情報!$B:$B,0)),"")</f>
        <v/>
      </c>
      <c r="AD20" s="15" t="str">
        <f>IF($A20="","",INDEX(男子登録情報!$T:$T,MATCH($AJ20,男子登録情報!$B:$B,0)))</f>
        <v/>
      </c>
      <c r="AE20" s="15" t="str">
        <f>IFERROR(INDEX(男子登録情報!$U:$U,MATCH($AJ20,男子登録情報!$B:$B,0)),"")</f>
        <v/>
      </c>
      <c r="AF20" s="15"/>
      <c r="AG20" s="15"/>
      <c r="AJ20" s="14" t="str">
        <f>IF(②男子申込!$C28="","",②男子申込!$C28)</f>
        <v/>
      </c>
    </row>
    <row r="21" spans="1:36">
      <c r="A21" s="15" t="str">
        <f>IF(②男子申込!$C29="","",ROW($A20))</f>
        <v/>
      </c>
      <c r="B21" s="15" t="str">
        <f>IF(②男子申込!$C29="","","日本陸連登録の部　男子")</f>
        <v/>
      </c>
      <c r="C21" s="15" t="str">
        <f>IFERROR(INDEX(男子登録情報!$M:$M,MATCH($AJ21,男子登録情報!$B:$B,0)),"")</f>
        <v/>
      </c>
      <c r="D21" s="15" t="str">
        <f>IFERROR(INDEX(男子登録情報!$N:$N,MATCH($AJ21,男子登録情報!$B:$B,0)),"")</f>
        <v/>
      </c>
      <c r="E21" s="15" t="str">
        <f>IFERROR(INDEX(男子登録情報!$O:$O,MATCH($AJ21,男子登録情報!$B:$B,0)),"")</f>
        <v/>
      </c>
      <c r="F21" s="15" t="str">
        <f>IFERROR(INDEX(男子登録情報!$P:$P,MATCH($AJ21,男子登録情報!$B:$B,0)),"")</f>
        <v/>
      </c>
      <c r="G21" s="15" t="str">
        <f>IFERROR(INDEX(男子登録情報!$H:$H,MATCH($AJ21,男子登録情報!$B:$B,0)),"")</f>
        <v/>
      </c>
      <c r="H21" s="15" t="str">
        <f>IFERROR(INDEX(男子登録情報!$I:$I,MATCH($AJ21,男子登録情報!$B:$B,0)),"")</f>
        <v/>
      </c>
      <c r="I21" s="15" t="str">
        <f>IFERROR(INDEX(男子登録情報!$Q:$Q,MATCH($AJ21,男子登録情報!$B:$B,0)),"")</f>
        <v/>
      </c>
      <c r="J21" s="15" t="str">
        <f>IF(②男子申込!$C29="","","男性")</f>
        <v/>
      </c>
      <c r="K21" s="15" t="str">
        <f>IFERROR(INDEX(男子登録情報!$R:$R,MATCH($AJ21,男子登録情報!$B:$B,0)),"")</f>
        <v/>
      </c>
      <c r="L21" s="15" t="str">
        <f>IF(②男子申込!$I29="","",②男子申込!$I29)</f>
        <v/>
      </c>
      <c r="M21" s="15" t="str">
        <f>IF(②男子申込!$J29="","",②男子申込!$J29)</f>
        <v/>
      </c>
      <c r="N21" s="15" t="str">
        <f>IF(②男子申込!$K29="","",②男子申込!$K29)</f>
        <v/>
      </c>
      <c r="O21" s="15" t="str">
        <f>IF(②男子申込!$L29="","",②男子申込!$L29)</f>
        <v/>
      </c>
      <c r="P21" s="15" t="str">
        <f>IF(②男子申込!$M29="","",②男子申込!$M29)</f>
        <v/>
      </c>
      <c r="R21" s="15" t="str">
        <f>IF(②男子申込!$N29="","",②男子申込!$N29)</f>
        <v/>
      </c>
      <c r="S21" s="15" t="str">
        <f>IF(②男子申込!$O29="","",②男子申込!$O29)</f>
        <v/>
      </c>
      <c r="T21" s="15" t="str">
        <f>IF(②男子申込!$P29="","",②男子申込!$P29)</f>
        <v/>
      </c>
      <c r="U21" s="15" t="str">
        <f>IF(②男子申込!$Q29="","",②男子申込!$Q29)</f>
        <v/>
      </c>
      <c r="V21" s="15" t="str">
        <f>IF(②男子申込!$W29="","",IF(②男子申込!$S29="","0",②男子申込!$S29)&amp;":"&amp;IF(LEN(②男子申込!$U29)=1,"0"&amp;②男子申込!$U29,②男子申込!$U29)&amp;":"&amp;IF(LEN(②男子申込!$W29)=1,"0"&amp;②男子申込!$W29,②男子申込!$W29))</f>
        <v/>
      </c>
      <c r="W21" s="15" t="str">
        <f>IFERROR(LEFT(INDEX(②男子申込!$Z:$Z,MATCH($A21,②男子申込!$B:$B,0)),FIND("年",INDEX(②男子申込!$Z:$Z,MATCH($A21,②男子申込!$B:$B,0)))-1),"")</f>
        <v/>
      </c>
      <c r="X21" s="15" t="str">
        <f>IF($A21="","",INDEX(②男子申込!$AA:$AA,MATCH($A21,②男子申込!$B:$B,0)))</f>
        <v/>
      </c>
      <c r="Y21" s="15" t="str">
        <f>IF($A21="","",IF(INDEX(②男子申込!$R:$R,MATCH($A21,②男子申込!$B:$B,0))="ハーフマラソン","ハーフ",INDEX(②男子申込!$R:$R,MATCH($A21,②男子申込!$B:$B,0))))</f>
        <v/>
      </c>
      <c r="Z21" s="15" t="str">
        <f>IF(②男子申込!$AF29="","",②男子申込!$AB29&amp;":"&amp;IF(LEN(②男子申込!$AD29)=1,"0"&amp;②男子申込!$AD29,②男子申込!$AD29)&amp;":"&amp;IF(LEN(②男子申込!$AF29)=1,"0"&amp;②男子申込!$AF29,②男子申込!$AF29))</f>
        <v/>
      </c>
      <c r="AA21" s="15" t="str">
        <f>IF($A21="","",IF(INDEX(②男子申込!$AH:$AH,MATCH($A21,②男子申込!$B:$B,0))="無",0,1))</f>
        <v/>
      </c>
      <c r="AB21" s="15" t="str">
        <f>IF($A21="","",INDEX(②男子申込!$G:$G,MATCH($A21,②男子申込!$B:$B,0)))</f>
        <v/>
      </c>
      <c r="AC21" s="15" t="str">
        <f>IFERROR(INDEX(男子登録情報!$S:$S,MATCH($AJ21,男子登録情報!$B:$B,0)),"")</f>
        <v/>
      </c>
      <c r="AD21" s="15" t="str">
        <f>IF($A21="","",INDEX(男子登録情報!$T:$T,MATCH($AJ21,男子登録情報!$B:$B,0)))</f>
        <v/>
      </c>
      <c r="AE21" s="15" t="str">
        <f>IFERROR(INDEX(男子登録情報!$U:$U,MATCH($AJ21,男子登録情報!$B:$B,0)),"")</f>
        <v/>
      </c>
      <c r="AF21" s="15"/>
      <c r="AG21" s="15"/>
      <c r="AJ21" s="14" t="str">
        <f>IF(②男子申込!$C29="","",②男子申込!$C29)</f>
        <v/>
      </c>
    </row>
    <row r="22" spans="1:36">
      <c r="A22" s="15" t="str">
        <f>IF(②男子申込!$C30="","",ROW($A21))</f>
        <v/>
      </c>
      <c r="B22" s="15" t="str">
        <f>IF(②男子申込!$C30="","","日本陸連登録の部　男子")</f>
        <v/>
      </c>
      <c r="C22" s="15" t="str">
        <f>IFERROR(INDEX(男子登録情報!$M:$M,MATCH($AJ22,男子登録情報!$B:$B,0)),"")</f>
        <v/>
      </c>
      <c r="D22" s="15" t="str">
        <f>IFERROR(INDEX(男子登録情報!$N:$N,MATCH($AJ22,男子登録情報!$B:$B,0)),"")</f>
        <v/>
      </c>
      <c r="E22" s="15" t="str">
        <f>IFERROR(INDEX(男子登録情報!$O:$O,MATCH($AJ22,男子登録情報!$B:$B,0)),"")</f>
        <v/>
      </c>
      <c r="F22" s="15" t="str">
        <f>IFERROR(INDEX(男子登録情報!$P:$P,MATCH($AJ22,男子登録情報!$B:$B,0)),"")</f>
        <v/>
      </c>
      <c r="G22" s="15" t="str">
        <f>IFERROR(INDEX(男子登録情報!$H:$H,MATCH($AJ22,男子登録情報!$B:$B,0)),"")</f>
        <v/>
      </c>
      <c r="H22" s="15" t="str">
        <f>IFERROR(INDEX(男子登録情報!$I:$I,MATCH($AJ22,男子登録情報!$B:$B,0)),"")</f>
        <v/>
      </c>
      <c r="I22" s="15" t="str">
        <f>IFERROR(INDEX(男子登録情報!$Q:$Q,MATCH($AJ22,男子登録情報!$B:$B,0)),"")</f>
        <v/>
      </c>
      <c r="J22" s="15" t="str">
        <f>IF(②男子申込!$C30="","","男性")</f>
        <v/>
      </c>
      <c r="K22" s="15" t="str">
        <f>IFERROR(INDEX(男子登録情報!$R:$R,MATCH($AJ22,男子登録情報!$B:$B,0)),"")</f>
        <v/>
      </c>
      <c r="L22" s="15" t="str">
        <f>IF(②男子申込!$I30="","",②男子申込!$I30)</f>
        <v/>
      </c>
      <c r="M22" s="15" t="str">
        <f>IF(②男子申込!$J30="","",②男子申込!$J30)</f>
        <v/>
      </c>
      <c r="N22" s="15" t="str">
        <f>IF(②男子申込!$K30="","",②男子申込!$K30)</f>
        <v/>
      </c>
      <c r="O22" s="15" t="str">
        <f>IF(②男子申込!$L30="","",②男子申込!$L30)</f>
        <v/>
      </c>
      <c r="P22" s="15" t="str">
        <f>IF(②男子申込!$M30="","",②男子申込!$M30)</f>
        <v/>
      </c>
      <c r="R22" s="15" t="str">
        <f>IF(②男子申込!$N30="","",②男子申込!$N30)</f>
        <v/>
      </c>
      <c r="S22" s="15" t="str">
        <f>IF(②男子申込!$O30="","",②男子申込!$O30)</f>
        <v/>
      </c>
      <c r="T22" s="15" t="str">
        <f>IF(②男子申込!$P30="","",②男子申込!$P30)</f>
        <v/>
      </c>
      <c r="U22" s="15" t="str">
        <f>IF(②男子申込!$Q30="","",②男子申込!$Q30)</f>
        <v/>
      </c>
      <c r="V22" s="15" t="str">
        <f>IF(②男子申込!$W30="","",IF(②男子申込!$S30="","0",②男子申込!$S30)&amp;":"&amp;IF(LEN(②男子申込!$U30)=1,"0"&amp;②男子申込!$U30,②男子申込!$U30)&amp;":"&amp;IF(LEN(②男子申込!$W30)=1,"0"&amp;②男子申込!$W30,②男子申込!$W30))</f>
        <v/>
      </c>
      <c r="W22" s="15" t="str">
        <f>IFERROR(LEFT(INDEX(②男子申込!$Z:$Z,MATCH($A22,②男子申込!$B:$B,0)),FIND("年",INDEX(②男子申込!$Z:$Z,MATCH($A22,②男子申込!$B:$B,0)))-1),"")</f>
        <v/>
      </c>
      <c r="X22" s="15" t="str">
        <f>IF($A22="","",INDEX(②男子申込!$AA:$AA,MATCH($A22,②男子申込!$B:$B,0)))</f>
        <v/>
      </c>
      <c r="Y22" s="15" t="str">
        <f>IF($A22="","",IF(INDEX(②男子申込!$R:$R,MATCH($A22,②男子申込!$B:$B,0))="ハーフマラソン","ハーフ",INDEX(②男子申込!$R:$R,MATCH($A22,②男子申込!$B:$B,0))))</f>
        <v/>
      </c>
      <c r="Z22" s="15" t="str">
        <f>IF(②男子申込!$AF30="","",②男子申込!$AB30&amp;":"&amp;IF(LEN(②男子申込!$AD30)=1,"0"&amp;②男子申込!$AD30,②男子申込!$AD30)&amp;":"&amp;IF(LEN(②男子申込!$AF30)=1,"0"&amp;②男子申込!$AF30,②男子申込!$AF30))</f>
        <v/>
      </c>
      <c r="AA22" s="15" t="str">
        <f>IF($A22="","",IF(INDEX(②男子申込!$AH:$AH,MATCH($A22,②男子申込!$B:$B,0))="無",0,1))</f>
        <v/>
      </c>
      <c r="AB22" s="15" t="str">
        <f>IF($A22="","",INDEX(②男子申込!$G:$G,MATCH($A22,②男子申込!$B:$B,0)))</f>
        <v/>
      </c>
      <c r="AC22" s="15" t="str">
        <f>IFERROR(INDEX(男子登録情報!$S:$S,MATCH($AJ22,男子登録情報!$B:$B,0)),"")</f>
        <v/>
      </c>
      <c r="AD22" s="15" t="str">
        <f>IF($A22="","",INDEX(男子登録情報!$T:$T,MATCH($AJ22,男子登録情報!$B:$B,0)))</f>
        <v/>
      </c>
      <c r="AE22" s="15" t="str">
        <f>IFERROR(INDEX(男子登録情報!$U:$U,MATCH($AJ22,男子登録情報!$B:$B,0)),"")</f>
        <v/>
      </c>
      <c r="AF22" s="15"/>
      <c r="AG22" s="15"/>
      <c r="AJ22" s="14" t="str">
        <f>IF(②男子申込!$C30="","",②男子申込!$C30)</f>
        <v/>
      </c>
    </row>
    <row r="23" spans="1:36">
      <c r="A23" s="15" t="str">
        <f>IF(②男子申込!$C31="","",ROW($A22))</f>
        <v/>
      </c>
      <c r="B23" s="15" t="str">
        <f>IF(②男子申込!$C31="","","日本陸連登録の部　男子")</f>
        <v/>
      </c>
      <c r="C23" s="15" t="str">
        <f>IFERROR(INDEX(男子登録情報!$M:$M,MATCH($AJ23,男子登録情報!$B:$B,0)),"")</f>
        <v/>
      </c>
      <c r="D23" s="15" t="str">
        <f>IFERROR(INDEX(男子登録情報!$N:$N,MATCH($AJ23,男子登録情報!$B:$B,0)),"")</f>
        <v/>
      </c>
      <c r="E23" s="15" t="str">
        <f>IFERROR(INDEX(男子登録情報!$O:$O,MATCH($AJ23,男子登録情報!$B:$B,0)),"")</f>
        <v/>
      </c>
      <c r="F23" s="15" t="str">
        <f>IFERROR(INDEX(男子登録情報!$P:$P,MATCH($AJ23,男子登録情報!$B:$B,0)),"")</f>
        <v/>
      </c>
      <c r="G23" s="15" t="str">
        <f>IFERROR(INDEX(男子登録情報!$H:$H,MATCH($AJ23,男子登録情報!$B:$B,0)),"")</f>
        <v/>
      </c>
      <c r="H23" s="15" t="str">
        <f>IFERROR(INDEX(男子登録情報!$I:$I,MATCH($AJ23,男子登録情報!$B:$B,0)),"")</f>
        <v/>
      </c>
      <c r="I23" s="15" t="str">
        <f>IFERROR(INDEX(男子登録情報!$Q:$Q,MATCH($AJ23,男子登録情報!$B:$B,0)),"")</f>
        <v/>
      </c>
      <c r="J23" s="15" t="str">
        <f>IF(②男子申込!$C31="","","男性")</f>
        <v/>
      </c>
      <c r="K23" s="15" t="str">
        <f>IFERROR(INDEX(男子登録情報!$R:$R,MATCH($AJ23,男子登録情報!$B:$B,0)),"")</f>
        <v/>
      </c>
      <c r="L23" s="15" t="str">
        <f>IF(②男子申込!$I31="","",②男子申込!$I31)</f>
        <v/>
      </c>
      <c r="M23" s="15" t="str">
        <f>IF(②男子申込!$J31="","",②男子申込!$J31)</f>
        <v/>
      </c>
      <c r="N23" s="15" t="str">
        <f>IF(②男子申込!$K31="","",②男子申込!$K31)</f>
        <v/>
      </c>
      <c r="O23" s="15" t="str">
        <f>IF(②男子申込!$L31="","",②男子申込!$L31)</f>
        <v/>
      </c>
      <c r="P23" s="15" t="str">
        <f>IF(②男子申込!$M31="","",②男子申込!$M31)</f>
        <v/>
      </c>
      <c r="R23" s="15" t="str">
        <f>IF(②男子申込!$N31="","",②男子申込!$N31)</f>
        <v/>
      </c>
      <c r="S23" s="15" t="str">
        <f>IF(②男子申込!$O31="","",②男子申込!$O31)</f>
        <v/>
      </c>
      <c r="T23" s="15" t="str">
        <f>IF(②男子申込!$P31="","",②男子申込!$P31)</f>
        <v/>
      </c>
      <c r="U23" s="15" t="str">
        <f>IF(②男子申込!$Q31="","",②男子申込!$Q31)</f>
        <v/>
      </c>
      <c r="V23" s="15" t="str">
        <f>IF(②男子申込!$W31="","",IF(②男子申込!$S31="","0",②男子申込!$S31)&amp;":"&amp;IF(LEN(②男子申込!$U31)=1,"0"&amp;②男子申込!$U31,②男子申込!$U31)&amp;":"&amp;IF(LEN(②男子申込!$W31)=1,"0"&amp;②男子申込!$W31,②男子申込!$W31))</f>
        <v/>
      </c>
      <c r="W23" s="15" t="str">
        <f>IFERROR(LEFT(INDEX(②男子申込!$Z:$Z,MATCH($A23,②男子申込!$B:$B,0)),FIND("年",INDEX(②男子申込!$Z:$Z,MATCH($A23,②男子申込!$B:$B,0)))-1),"")</f>
        <v/>
      </c>
      <c r="X23" s="15" t="str">
        <f>IF($A23="","",INDEX(②男子申込!$AA:$AA,MATCH($A23,②男子申込!$B:$B,0)))</f>
        <v/>
      </c>
      <c r="Y23" s="15" t="str">
        <f>IF($A23="","",IF(INDEX(②男子申込!$R:$R,MATCH($A23,②男子申込!$B:$B,0))="ハーフマラソン","ハーフ",INDEX(②男子申込!$R:$R,MATCH($A23,②男子申込!$B:$B,0))))</f>
        <v/>
      </c>
      <c r="Z23" s="15" t="str">
        <f>IF(②男子申込!$AF31="","",②男子申込!$AB31&amp;":"&amp;IF(LEN(②男子申込!$AD31)=1,"0"&amp;②男子申込!$AD31,②男子申込!$AD31)&amp;":"&amp;IF(LEN(②男子申込!$AF31)=1,"0"&amp;②男子申込!$AF31,②男子申込!$AF31))</f>
        <v/>
      </c>
      <c r="AA23" s="15" t="str">
        <f>IF($A23="","",IF(INDEX(②男子申込!$AH:$AH,MATCH($A23,②男子申込!$B:$B,0))="無",0,1))</f>
        <v/>
      </c>
      <c r="AB23" s="15" t="str">
        <f>IF($A23="","",INDEX(②男子申込!$G:$G,MATCH($A23,②男子申込!$B:$B,0)))</f>
        <v/>
      </c>
      <c r="AC23" s="15" t="str">
        <f>IFERROR(INDEX(男子登録情報!$S:$S,MATCH($AJ23,男子登録情報!$B:$B,0)),"")</f>
        <v/>
      </c>
      <c r="AD23" s="15" t="str">
        <f>IF($A23="","",INDEX(男子登録情報!$T:$T,MATCH($AJ23,男子登録情報!$B:$B,0)))</f>
        <v/>
      </c>
      <c r="AE23" s="15" t="str">
        <f>IFERROR(INDEX(男子登録情報!$U:$U,MATCH($AJ23,男子登録情報!$B:$B,0)),"")</f>
        <v/>
      </c>
      <c r="AF23" s="15"/>
      <c r="AG23" s="15"/>
      <c r="AJ23" s="14" t="str">
        <f>IF(②男子申込!$C31="","",②男子申込!$C31)</f>
        <v/>
      </c>
    </row>
    <row r="24" spans="1:36">
      <c r="A24" s="15" t="str">
        <f>IF(②男子申込!$C32="","",ROW($A23))</f>
        <v/>
      </c>
      <c r="B24" s="15" t="str">
        <f>IF(②男子申込!$C32="","","日本陸連登録の部　男子")</f>
        <v/>
      </c>
      <c r="C24" s="15" t="str">
        <f>IFERROR(INDEX(男子登録情報!$M:$M,MATCH($AJ24,男子登録情報!$B:$B,0)),"")</f>
        <v/>
      </c>
      <c r="D24" s="15" t="str">
        <f>IFERROR(INDEX(男子登録情報!$N:$N,MATCH($AJ24,男子登録情報!$B:$B,0)),"")</f>
        <v/>
      </c>
      <c r="E24" s="15" t="str">
        <f>IFERROR(INDEX(男子登録情報!$O:$O,MATCH($AJ24,男子登録情報!$B:$B,0)),"")</f>
        <v/>
      </c>
      <c r="F24" s="15" t="str">
        <f>IFERROR(INDEX(男子登録情報!$P:$P,MATCH($AJ24,男子登録情報!$B:$B,0)),"")</f>
        <v/>
      </c>
      <c r="G24" s="15" t="str">
        <f>IFERROR(INDEX(男子登録情報!$H:$H,MATCH($AJ24,男子登録情報!$B:$B,0)),"")</f>
        <v/>
      </c>
      <c r="H24" s="15" t="str">
        <f>IFERROR(INDEX(男子登録情報!$I:$I,MATCH($AJ24,男子登録情報!$B:$B,0)),"")</f>
        <v/>
      </c>
      <c r="I24" s="15" t="str">
        <f>IFERROR(INDEX(男子登録情報!$Q:$Q,MATCH($AJ24,男子登録情報!$B:$B,0)),"")</f>
        <v/>
      </c>
      <c r="J24" s="15" t="str">
        <f>IF(②男子申込!$C32="","","男性")</f>
        <v/>
      </c>
      <c r="K24" s="15" t="str">
        <f>IFERROR(INDEX(男子登録情報!$R:$R,MATCH($AJ24,男子登録情報!$B:$B,0)),"")</f>
        <v/>
      </c>
      <c r="L24" s="15" t="str">
        <f>IF(②男子申込!$I32="","",②男子申込!$I32)</f>
        <v/>
      </c>
      <c r="M24" s="15" t="str">
        <f>IF(②男子申込!$J32="","",②男子申込!$J32)</f>
        <v/>
      </c>
      <c r="N24" s="15" t="str">
        <f>IF(②男子申込!$K32="","",②男子申込!$K32)</f>
        <v/>
      </c>
      <c r="O24" s="15" t="str">
        <f>IF(②男子申込!$L32="","",②男子申込!$L32)</f>
        <v/>
      </c>
      <c r="P24" s="15" t="str">
        <f>IF(②男子申込!$M32="","",②男子申込!$M32)</f>
        <v/>
      </c>
      <c r="R24" s="15" t="str">
        <f>IF(②男子申込!$N32="","",②男子申込!$N32)</f>
        <v/>
      </c>
      <c r="S24" s="15" t="str">
        <f>IF(②男子申込!$O32="","",②男子申込!$O32)</f>
        <v/>
      </c>
      <c r="T24" s="15" t="str">
        <f>IF(②男子申込!$P32="","",②男子申込!$P32)</f>
        <v/>
      </c>
      <c r="U24" s="15" t="str">
        <f>IF(②男子申込!$Q32="","",②男子申込!$Q32)</f>
        <v/>
      </c>
      <c r="V24" s="15" t="str">
        <f>IF(②男子申込!$W32="","",IF(②男子申込!$S32="","0",②男子申込!$S32)&amp;":"&amp;IF(LEN(②男子申込!$U32)=1,"0"&amp;②男子申込!$U32,②男子申込!$U32)&amp;":"&amp;IF(LEN(②男子申込!$W32)=1,"0"&amp;②男子申込!$W32,②男子申込!$W32))</f>
        <v/>
      </c>
      <c r="W24" s="15" t="str">
        <f>IFERROR(LEFT(INDEX(②男子申込!$Z:$Z,MATCH($A24,②男子申込!$B:$B,0)),FIND("年",INDEX(②男子申込!$Z:$Z,MATCH($A24,②男子申込!$B:$B,0)))-1),"")</f>
        <v/>
      </c>
      <c r="X24" s="15" t="str">
        <f>IF($A24="","",INDEX(②男子申込!$AA:$AA,MATCH($A24,②男子申込!$B:$B,0)))</f>
        <v/>
      </c>
      <c r="Y24" s="15" t="str">
        <f>IF($A24="","",IF(INDEX(②男子申込!$R:$R,MATCH($A24,②男子申込!$B:$B,0))="ハーフマラソン","ハーフ",INDEX(②男子申込!$R:$R,MATCH($A24,②男子申込!$B:$B,0))))</f>
        <v/>
      </c>
      <c r="Z24" s="15" t="str">
        <f>IF(②男子申込!$AF32="","",②男子申込!$AB32&amp;":"&amp;IF(LEN(②男子申込!$AD32)=1,"0"&amp;②男子申込!$AD32,②男子申込!$AD32)&amp;":"&amp;IF(LEN(②男子申込!$AF32)=1,"0"&amp;②男子申込!$AF32,②男子申込!$AF32))</f>
        <v/>
      </c>
      <c r="AA24" s="15" t="str">
        <f>IF($A24="","",IF(INDEX(②男子申込!$AH:$AH,MATCH($A24,②男子申込!$B:$B,0))="無",0,1))</f>
        <v/>
      </c>
      <c r="AB24" s="15" t="str">
        <f>IF($A24="","",INDEX(②男子申込!$G:$G,MATCH($A24,②男子申込!$B:$B,0)))</f>
        <v/>
      </c>
      <c r="AC24" s="15" t="str">
        <f>IFERROR(INDEX(男子登録情報!$S:$S,MATCH($AJ24,男子登録情報!$B:$B,0)),"")</f>
        <v/>
      </c>
      <c r="AD24" s="15" t="str">
        <f>IF($A24="","",INDEX(男子登録情報!$T:$T,MATCH($AJ24,男子登録情報!$B:$B,0)))</f>
        <v/>
      </c>
      <c r="AE24" s="15" t="str">
        <f>IFERROR(INDEX(男子登録情報!$U:$U,MATCH($AJ24,男子登録情報!$B:$B,0)),"")</f>
        <v/>
      </c>
      <c r="AF24" s="15"/>
      <c r="AG24" s="15"/>
      <c r="AJ24" s="14" t="str">
        <f>IF(②男子申込!$C32="","",②男子申込!$C32)</f>
        <v/>
      </c>
    </row>
    <row r="25" spans="1:36">
      <c r="A25" s="15" t="str">
        <f>IF(②男子申込!$C33="","",ROW($A24))</f>
        <v/>
      </c>
      <c r="B25" s="15" t="str">
        <f>IF(②男子申込!$C33="","","日本陸連登録の部　男子")</f>
        <v/>
      </c>
      <c r="C25" s="15" t="str">
        <f>IFERROR(INDEX(男子登録情報!$M:$M,MATCH($AJ25,男子登録情報!$B:$B,0)),"")</f>
        <v/>
      </c>
      <c r="D25" s="15" t="str">
        <f>IFERROR(INDEX(男子登録情報!$N:$N,MATCH($AJ25,男子登録情報!$B:$B,0)),"")</f>
        <v/>
      </c>
      <c r="E25" s="15" t="str">
        <f>IFERROR(INDEX(男子登録情報!$O:$O,MATCH($AJ25,男子登録情報!$B:$B,0)),"")</f>
        <v/>
      </c>
      <c r="F25" s="15" t="str">
        <f>IFERROR(INDEX(男子登録情報!$P:$P,MATCH($AJ25,男子登録情報!$B:$B,0)),"")</f>
        <v/>
      </c>
      <c r="G25" s="15" t="str">
        <f>IFERROR(INDEX(男子登録情報!$H:$H,MATCH($AJ25,男子登録情報!$B:$B,0)),"")</f>
        <v/>
      </c>
      <c r="H25" s="15" t="str">
        <f>IFERROR(INDEX(男子登録情報!$I:$I,MATCH($AJ25,男子登録情報!$B:$B,0)),"")</f>
        <v/>
      </c>
      <c r="I25" s="15" t="str">
        <f>IFERROR(INDEX(男子登録情報!$Q:$Q,MATCH($AJ25,男子登録情報!$B:$B,0)),"")</f>
        <v/>
      </c>
      <c r="J25" s="15" t="str">
        <f>IF(②男子申込!$C33="","","男性")</f>
        <v/>
      </c>
      <c r="K25" s="15" t="str">
        <f>IFERROR(INDEX(男子登録情報!$R:$R,MATCH($AJ25,男子登録情報!$B:$B,0)),"")</f>
        <v/>
      </c>
      <c r="L25" s="15" t="str">
        <f>IF(②男子申込!$I33="","",②男子申込!$I33)</f>
        <v/>
      </c>
      <c r="M25" s="15" t="str">
        <f>IF(②男子申込!$J33="","",②男子申込!$J33)</f>
        <v/>
      </c>
      <c r="N25" s="15" t="str">
        <f>IF(②男子申込!$K33="","",②男子申込!$K33)</f>
        <v/>
      </c>
      <c r="O25" s="15" t="str">
        <f>IF(②男子申込!$L33="","",②男子申込!$L33)</f>
        <v/>
      </c>
      <c r="P25" s="15" t="str">
        <f>IF(②男子申込!$M33="","",②男子申込!$M33)</f>
        <v/>
      </c>
      <c r="R25" s="15" t="str">
        <f>IF(②男子申込!$N33="","",②男子申込!$N33)</f>
        <v/>
      </c>
      <c r="S25" s="15" t="str">
        <f>IF(②男子申込!$O33="","",②男子申込!$O33)</f>
        <v/>
      </c>
      <c r="T25" s="15" t="str">
        <f>IF(②男子申込!$P33="","",②男子申込!$P33)</f>
        <v/>
      </c>
      <c r="U25" s="15" t="str">
        <f>IF(②男子申込!$Q33="","",②男子申込!$Q33)</f>
        <v/>
      </c>
      <c r="V25" s="15" t="str">
        <f>IF(②男子申込!$W33="","",IF(②男子申込!$S33="","0",②男子申込!$S33)&amp;":"&amp;IF(LEN(②男子申込!$U33)=1,"0"&amp;②男子申込!$U33,②男子申込!$U33)&amp;":"&amp;IF(LEN(②男子申込!$W33)=1,"0"&amp;②男子申込!$W33,②男子申込!$W33))</f>
        <v/>
      </c>
      <c r="W25" s="15" t="str">
        <f>IFERROR(LEFT(INDEX(②男子申込!$Z:$Z,MATCH($A25,②男子申込!$B:$B,0)),FIND("年",INDEX(②男子申込!$Z:$Z,MATCH($A25,②男子申込!$B:$B,0)))-1),"")</f>
        <v/>
      </c>
      <c r="X25" s="15" t="str">
        <f>IF($A25="","",INDEX(②男子申込!$AA:$AA,MATCH($A25,②男子申込!$B:$B,0)))</f>
        <v/>
      </c>
      <c r="Y25" s="15" t="str">
        <f>IF($A25="","",IF(INDEX(②男子申込!$R:$R,MATCH($A25,②男子申込!$B:$B,0))="ハーフマラソン","ハーフ",INDEX(②男子申込!$R:$R,MATCH($A25,②男子申込!$B:$B,0))))</f>
        <v/>
      </c>
      <c r="Z25" s="15" t="str">
        <f>IF(②男子申込!$AF33="","",②男子申込!$AB33&amp;":"&amp;IF(LEN(②男子申込!$AD33)=1,"0"&amp;②男子申込!$AD33,②男子申込!$AD33)&amp;":"&amp;IF(LEN(②男子申込!$AF33)=1,"0"&amp;②男子申込!$AF33,②男子申込!$AF33))</f>
        <v/>
      </c>
      <c r="AA25" s="15" t="str">
        <f>IF($A25="","",IF(INDEX(②男子申込!$AH:$AH,MATCH($A25,②男子申込!$B:$B,0))="無",0,1))</f>
        <v/>
      </c>
      <c r="AB25" s="15" t="str">
        <f>IF($A25="","",INDEX(②男子申込!$G:$G,MATCH($A25,②男子申込!$B:$B,0)))</f>
        <v/>
      </c>
      <c r="AC25" s="15" t="str">
        <f>IFERROR(INDEX(男子登録情報!$S:$S,MATCH($AJ25,男子登録情報!$B:$B,0)),"")</f>
        <v/>
      </c>
      <c r="AD25" s="15" t="str">
        <f>IF($A25="","",INDEX(男子登録情報!$T:$T,MATCH($AJ25,男子登録情報!$B:$B,0)))</f>
        <v/>
      </c>
      <c r="AE25" s="15" t="str">
        <f>IFERROR(INDEX(男子登録情報!$U:$U,MATCH($AJ25,男子登録情報!$B:$B,0)),"")</f>
        <v/>
      </c>
      <c r="AF25" s="15"/>
      <c r="AG25" s="15"/>
      <c r="AJ25" s="14" t="str">
        <f>IF(②男子申込!$C33="","",②男子申込!$C33)</f>
        <v/>
      </c>
    </row>
    <row r="26" spans="1:36">
      <c r="A26" s="15" t="str">
        <f>IF(②男子申込!$C34="","",ROW($A25))</f>
        <v/>
      </c>
      <c r="B26" s="15" t="str">
        <f>IF(②男子申込!$C34="","","日本陸連登録の部　男子")</f>
        <v/>
      </c>
      <c r="C26" s="15" t="str">
        <f>IFERROR(INDEX(男子登録情報!$M:$M,MATCH($AJ26,男子登録情報!$B:$B,0)),"")</f>
        <v/>
      </c>
      <c r="D26" s="15" t="str">
        <f>IFERROR(INDEX(男子登録情報!$N:$N,MATCH($AJ26,男子登録情報!$B:$B,0)),"")</f>
        <v/>
      </c>
      <c r="E26" s="15" t="str">
        <f>IFERROR(INDEX(男子登録情報!$O:$O,MATCH($AJ26,男子登録情報!$B:$B,0)),"")</f>
        <v/>
      </c>
      <c r="F26" s="15" t="str">
        <f>IFERROR(INDEX(男子登録情報!$P:$P,MATCH($AJ26,男子登録情報!$B:$B,0)),"")</f>
        <v/>
      </c>
      <c r="G26" s="15" t="str">
        <f>IFERROR(INDEX(男子登録情報!$H:$H,MATCH($AJ26,男子登録情報!$B:$B,0)),"")</f>
        <v/>
      </c>
      <c r="H26" s="15" t="str">
        <f>IFERROR(INDEX(男子登録情報!$I:$I,MATCH($AJ26,男子登録情報!$B:$B,0)),"")</f>
        <v/>
      </c>
      <c r="I26" s="15" t="str">
        <f>IFERROR(INDEX(男子登録情報!$Q:$Q,MATCH($AJ26,男子登録情報!$B:$B,0)),"")</f>
        <v/>
      </c>
      <c r="J26" s="15" t="str">
        <f>IF(②男子申込!$C34="","","男性")</f>
        <v/>
      </c>
      <c r="K26" s="15" t="str">
        <f>IFERROR(INDEX(男子登録情報!$R:$R,MATCH($AJ26,男子登録情報!$B:$B,0)),"")</f>
        <v/>
      </c>
      <c r="L26" s="15" t="str">
        <f>IF(②男子申込!$I34="","",②男子申込!$I34)</f>
        <v/>
      </c>
      <c r="M26" s="15" t="str">
        <f>IF(②男子申込!$J34="","",②男子申込!$J34)</f>
        <v/>
      </c>
      <c r="N26" s="15" t="str">
        <f>IF(②男子申込!$K34="","",②男子申込!$K34)</f>
        <v/>
      </c>
      <c r="O26" s="15" t="str">
        <f>IF(②男子申込!$L34="","",②男子申込!$L34)</f>
        <v/>
      </c>
      <c r="P26" s="15" t="str">
        <f>IF(②男子申込!$M34="","",②男子申込!$M34)</f>
        <v/>
      </c>
      <c r="R26" s="15" t="str">
        <f>IF(②男子申込!$N34="","",②男子申込!$N34)</f>
        <v/>
      </c>
      <c r="S26" s="15" t="str">
        <f>IF(②男子申込!$O34="","",②男子申込!$O34)</f>
        <v/>
      </c>
      <c r="T26" s="15" t="str">
        <f>IF(②男子申込!$P34="","",②男子申込!$P34)</f>
        <v/>
      </c>
      <c r="U26" s="15" t="str">
        <f>IF(②男子申込!$Q34="","",②男子申込!$Q34)</f>
        <v/>
      </c>
      <c r="V26" s="15" t="str">
        <f>IF(②男子申込!$W34="","",IF(②男子申込!$S34="","0",②男子申込!$S34)&amp;":"&amp;IF(LEN(②男子申込!$U34)=1,"0"&amp;②男子申込!$U34,②男子申込!$U34)&amp;":"&amp;IF(LEN(②男子申込!$W34)=1,"0"&amp;②男子申込!$W34,②男子申込!$W34))</f>
        <v/>
      </c>
      <c r="W26" s="15" t="str">
        <f>IFERROR(LEFT(INDEX(②男子申込!$Z:$Z,MATCH($A26,②男子申込!$B:$B,0)),FIND("年",INDEX(②男子申込!$Z:$Z,MATCH($A26,②男子申込!$B:$B,0)))-1),"")</f>
        <v/>
      </c>
      <c r="X26" s="15" t="str">
        <f>IF($A26="","",INDEX(②男子申込!$AA:$AA,MATCH($A26,②男子申込!$B:$B,0)))</f>
        <v/>
      </c>
      <c r="Y26" s="15" t="str">
        <f>IF($A26="","",IF(INDEX(②男子申込!$R:$R,MATCH($A26,②男子申込!$B:$B,0))="ハーフマラソン","ハーフ",INDEX(②男子申込!$R:$R,MATCH($A26,②男子申込!$B:$B,0))))</f>
        <v/>
      </c>
      <c r="Z26" s="15" t="str">
        <f>IF(②男子申込!$AF34="","",②男子申込!$AB34&amp;":"&amp;IF(LEN(②男子申込!$AD34)=1,"0"&amp;②男子申込!$AD34,②男子申込!$AD34)&amp;":"&amp;IF(LEN(②男子申込!$AF34)=1,"0"&amp;②男子申込!$AF34,②男子申込!$AF34))</f>
        <v/>
      </c>
      <c r="AA26" s="15" t="str">
        <f>IF($A26="","",IF(INDEX(②男子申込!$AH:$AH,MATCH($A26,②男子申込!$B:$B,0))="無",0,1))</f>
        <v/>
      </c>
      <c r="AB26" s="15" t="str">
        <f>IF($A26="","",INDEX(②男子申込!$G:$G,MATCH($A26,②男子申込!$B:$B,0)))</f>
        <v/>
      </c>
      <c r="AC26" s="15" t="str">
        <f>IFERROR(INDEX(男子登録情報!$S:$S,MATCH($AJ26,男子登録情報!$B:$B,0)),"")</f>
        <v/>
      </c>
      <c r="AD26" s="15" t="str">
        <f>IF($A26="","",INDEX(男子登録情報!$T:$T,MATCH($AJ26,男子登録情報!$B:$B,0)))</f>
        <v/>
      </c>
      <c r="AE26" s="15" t="str">
        <f>IFERROR(INDEX(男子登録情報!$U:$U,MATCH($AJ26,男子登録情報!$B:$B,0)),"")</f>
        <v/>
      </c>
      <c r="AF26" s="15"/>
      <c r="AG26" s="15"/>
      <c r="AJ26" s="14" t="str">
        <f>IF(②男子申込!$C34="","",②男子申込!$C34)</f>
        <v/>
      </c>
    </row>
    <row r="27" spans="1:36">
      <c r="A27" s="15" t="str">
        <f>IF(②男子申込!$C35="","",ROW($A26))</f>
        <v/>
      </c>
      <c r="B27" s="15" t="str">
        <f>IF(②男子申込!$C35="","","日本陸連登録の部　男子")</f>
        <v/>
      </c>
      <c r="C27" s="15" t="str">
        <f>IFERROR(INDEX(男子登録情報!$M:$M,MATCH($AJ27,男子登録情報!$B:$B,0)),"")</f>
        <v/>
      </c>
      <c r="D27" s="15" t="str">
        <f>IFERROR(INDEX(男子登録情報!$N:$N,MATCH($AJ27,男子登録情報!$B:$B,0)),"")</f>
        <v/>
      </c>
      <c r="E27" s="15" t="str">
        <f>IFERROR(INDEX(男子登録情報!$O:$O,MATCH($AJ27,男子登録情報!$B:$B,0)),"")</f>
        <v/>
      </c>
      <c r="F27" s="15" t="str">
        <f>IFERROR(INDEX(男子登録情報!$P:$P,MATCH($AJ27,男子登録情報!$B:$B,0)),"")</f>
        <v/>
      </c>
      <c r="G27" s="15" t="str">
        <f>IFERROR(INDEX(男子登録情報!$H:$H,MATCH($AJ27,男子登録情報!$B:$B,0)),"")</f>
        <v/>
      </c>
      <c r="H27" s="15" t="str">
        <f>IFERROR(INDEX(男子登録情報!$I:$I,MATCH($AJ27,男子登録情報!$B:$B,0)),"")</f>
        <v/>
      </c>
      <c r="I27" s="15" t="str">
        <f>IFERROR(INDEX(男子登録情報!$Q:$Q,MATCH($AJ27,男子登録情報!$B:$B,0)),"")</f>
        <v/>
      </c>
      <c r="J27" s="15" t="str">
        <f>IF(②男子申込!$C35="","","男性")</f>
        <v/>
      </c>
      <c r="K27" s="15" t="str">
        <f>IFERROR(INDEX(男子登録情報!$R:$R,MATCH($AJ27,男子登録情報!$B:$B,0)),"")</f>
        <v/>
      </c>
      <c r="L27" s="15" t="str">
        <f>IF(②男子申込!$I35="","",②男子申込!$I35)</f>
        <v/>
      </c>
      <c r="M27" s="15" t="str">
        <f>IF(②男子申込!$J35="","",②男子申込!$J35)</f>
        <v/>
      </c>
      <c r="N27" s="15" t="str">
        <f>IF(②男子申込!$K35="","",②男子申込!$K35)</f>
        <v/>
      </c>
      <c r="O27" s="15" t="str">
        <f>IF(②男子申込!$L35="","",②男子申込!$L35)</f>
        <v/>
      </c>
      <c r="P27" s="15" t="str">
        <f>IF(②男子申込!$M35="","",②男子申込!$M35)</f>
        <v/>
      </c>
      <c r="R27" s="15" t="str">
        <f>IF(②男子申込!$N35="","",②男子申込!$N35)</f>
        <v/>
      </c>
      <c r="S27" s="15" t="str">
        <f>IF(②男子申込!$O35="","",②男子申込!$O35)</f>
        <v/>
      </c>
      <c r="T27" s="15" t="str">
        <f>IF(②男子申込!$P35="","",②男子申込!$P35)</f>
        <v/>
      </c>
      <c r="U27" s="15" t="str">
        <f>IF(②男子申込!$Q35="","",②男子申込!$Q35)</f>
        <v/>
      </c>
      <c r="V27" s="15" t="str">
        <f>IF(②男子申込!$W35="","",IF(②男子申込!$S35="","0",②男子申込!$S35)&amp;":"&amp;IF(LEN(②男子申込!$U35)=1,"0"&amp;②男子申込!$U35,②男子申込!$U35)&amp;":"&amp;IF(LEN(②男子申込!$W35)=1,"0"&amp;②男子申込!$W35,②男子申込!$W35))</f>
        <v/>
      </c>
      <c r="W27" s="15" t="str">
        <f>IFERROR(LEFT(INDEX(②男子申込!$Z:$Z,MATCH($A27,②男子申込!$B:$B,0)),FIND("年",INDEX(②男子申込!$Z:$Z,MATCH($A27,②男子申込!$B:$B,0)))-1),"")</f>
        <v/>
      </c>
      <c r="X27" s="15" t="str">
        <f>IF($A27="","",INDEX(②男子申込!$AA:$AA,MATCH($A27,②男子申込!$B:$B,0)))</f>
        <v/>
      </c>
      <c r="Y27" s="15" t="str">
        <f>IF($A27="","",IF(INDEX(②男子申込!$R:$R,MATCH($A27,②男子申込!$B:$B,0))="ハーフマラソン","ハーフ",INDEX(②男子申込!$R:$R,MATCH($A27,②男子申込!$B:$B,0))))</f>
        <v/>
      </c>
      <c r="Z27" s="15" t="str">
        <f>IF(②男子申込!$AF35="","",②男子申込!$AB35&amp;":"&amp;IF(LEN(②男子申込!$AD35)=1,"0"&amp;②男子申込!$AD35,②男子申込!$AD35)&amp;":"&amp;IF(LEN(②男子申込!$AF35)=1,"0"&amp;②男子申込!$AF35,②男子申込!$AF35))</f>
        <v/>
      </c>
      <c r="AA27" s="15" t="str">
        <f>IF($A27="","",IF(INDEX(②男子申込!$AH:$AH,MATCH($A27,②男子申込!$B:$B,0))="無",0,1))</f>
        <v/>
      </c>
      <c r="AB27" s="15" t="str">
        <f>IF($A27="","",INDEX(②男子申込!$G:$G,MATCH($A27,②男子申込!$B:$B,0)))</f>
        <v/>
      </c>
      <c r="AC27" s="15" t="str">
        <f>IFERROR(INDEX(男子登録情報!$S:$S,MATCH($AJ27,男子登録情報!$B:$B,0)),"")</f>
        <v/>
      </c>
      <c r="AD27" s="15" t="str">
        <f>IF($A27="","",INDEX(男子登録情報!$T:$T,MATCH($AJ27,男子登録情報!$B:$B,0)))</f>
        <v/>
      </c>
      <c r="AE27" s="15" t="str">
        <f>IFERROR(INDEX(男子登録情報!$U:$U,MATCH($AJ27,男子登録情報!$B:$B,0)),"")</f>
        <v/>
      </c>
      <c r="AF27" s="15"/>
      <c r="AG27" s="15"/>
      <c r="AJ27" s="14" t="str">
        <f>IF(②男子申込!$C35="","",②男子申込!$C35)</f>
        <v/>
      </c>
    </row>
    <row r="28" spans="1:36">
      <c r="A28" s="15" t="str">
        <f>IF(②男子申込!$C36="","",ROW($A27))</f>
        <v/>
      </c>
      <c r="B28" s="15" t="str">
        <f>IF(②男子申込!$C36="","","日本陸連登録の部　男子")</f>
        <v/>
      </c>
      <c r="C28" s="15" t="str">
        <f>IFERROR(INDEX(男子登録情報!$M:$M,MATCH($AJ28,男子登録情報!$B:$B,0)),"")</f>
        <v/>
      </c>
      <c r="D28" s="15" t="str">
        <f>IFERROR(INDEX(男子登録情報!$N:$N,MATCH($AJ28,男子登録情報!$B:$B,0)),"")</f>
        <v/>
      </c>
      <c r="E28" s="15" t="str">
        <f>IFERROR(INDEX(男子登録情報!$O:$O,MATCH($AJ28,男子登録情報!$B:$B,0)),"")</f>
        <v/>
      </c>
      <c r="F28" s="15" t="str">
        <f>IFERROR(INDEX(男子登録情報!$P:$P,MATCH($AJ28,男子登録情報!$B:$B,0)),"")</f>
        <v/>
      </c>
      <c r="G28" s="15" t="str">
        <f>IFERROR(INDEX(男子登録情報!$H:$H,MATCH($AJ28,男子登録情報!$B:$B,0)),"")</f>
        <v/>
      </c>
      <c r="H28" s="15" t="str">
        <f>IFERROR(INDEX(男子登録情報!$I:$I,MATCH($AJ28,男子登録情報!$B:$B,0)),"")</f>
        <v/>
      </c>
      <c r="I28" s="15" t="str">
        <f>IFERROR(INDEX(男子登録情報!$Q:$Q,MATCH($AJ28,男子登録情報!$B:$B,0)),"")</f>
        <v/>
      </c>
      <c r="J28" s="15" t="str">
        <f>IF(②男子申込!$C36="","","男性")</f>
        <v/>
      </c>
      <c r="K28" s="15" t="str">
        <f>IFERROR(INDEX(男子登録情報!$R:$R,MATCH($AJ28,男子登録情報!$B:$B,0)),"")</f>
        <v/>
      </c>
      <c r="L28" s="15" t="str">
        <f>IF(②男子申込!$I36="","",②男子申込!$I36)</f>
        <v/>
      </c>
      <c r="M28" s="15" t="str">
        <f>IF(②男子申込!$J36="","",②男子申込!$J36)</f>
        <v/>
      </c>
      <c r="N28" s="15" t="str">
        <f>IF(②男子申込!$K36="","",②男子申込!$K36)</f>
        <v/>
      </c>
      <c r="O28" s="15" t="str">
        <f>IF(②男子申込!$L36="","",②男子申込!$L36)</f>
        <v/>
      </c>
      <c r="P28" s="15" t="str">
        <f>IF(②男子申込!$M36="","",②男子申込!$M36)</f>
        <v/>
      </c>
      <c r="R28" s="15" t="str">
        <f>IF(②男子申込!$N36="","",②男子申込!$N36)</f>
        <v/>
      </c>
      <c r="S28" s="15" t="str">
        <f>IF(②男子申込!$O36="","",②男子申込!$O36)</f>
        <v/>
      </c>
      <c r="T28" s="15" t="str">
        <f>IF(②男子申込!$P36="","",②男子申込!$P36)</f>
        <v/>
      </c>
      <c r="U28" s="15" t="str">
        <f>IF(②男子申込!$Q36="","",②男子申込!$Q36)</f>
        <v/>
      </c>
      <c r="V28" s="15" t="str">
        <f>IF(②男子申込!$W36="","",IF(②男子申込!$S36="","0",②男子申込!$S36)&amp;":"&amp;IF(LEN(②男子申込!$U36)=1,"0"&amp;②男子申込!$U36,②男子申込!$U36)&amp;":"&amp;IF(LEN(②男子申込!$W36)=1,"0"&amp;②男子申込!$W36,②男子申込!$W36))</f>
        <v/>
      </c>
      <c r="W28" s="15" t="str">
        <f>IFERROR(LEFT(INDEX(②男子申込!$Z:$Z,MATCH($A28,②男子申込!$B:$B,0)),FIND("年",INDEX(②男子申込!$Z:$Z,MATCH($A28,②男子申込!$B:$B,0)))-1),"")</f>
        <v/>
      </c>
      <c r="X28" s="15" t="str">
        <f>IF($A28="","",INDEX(②男子申込!$AA:$AA,MATCH($A28,②男子申込!$B:$B,0)))</f>
        <v/>
      </c>
      <c r="Y28" s="15" t="str">
        <f>IF($A28="","",IF(INDEX(②男子申込!$R:$R,MATCH($A28,②男子申込!$B:$B,0))="ハーフマラソン","ハーフ",INDEX(②男子申込!$R:$R,MATCH($A28,②男子申込!$B:$B,0))))</f>
        <v/>
      </c>
      <c r="Z28" s="15" t="str">
        <f>IF(②男子申込!$AF36="","",②男子申込!$AB36&amp;":"&amp;IF(LEN(②男子申込!$AD36)=1,"0"&amp;②男子申込!$AD36,②男子申込!$AD36)&amp;":"&amp;IF(LEN(②男子申込!$AF36)=1,"0"&amp;②男子申込!$AF36,②男子申込!$AF36))</f>
        <v/>
      </c>
      <c r="AA28" s="15" t="str">
        <f>IF($A28="","",IF(INDEX(②男子申込!$AH:$AH,MATCH($A28,②男子申込!$B:$B,0))="無",0,1))</f>
        <v/>
      </c>
      <c r="AB28" s="15" t="str">
        <f>IF($A28="","",INDEX(②男子申込!$G:$G,MATCH($A28,②男子申込!$B:$B,0)))</f>
        <v/>
      </c>
      <c r="AC28" s="15" t="str">
        <f>IFERROR(INDEX(男子登録情報!$S:$S,MATCH($AJ28,男子登録情報!$B:$B,0)),"")</f>
        <v/>
      </c>
      <c r="AD28" s="15" t="str">
        <f>IF($A28="","",INDEX(男子登録情報!$T:$T,MATCH($AJ28,男子登録情報!$B:$B,0)))</f>
        <v/>
      </c>
      <c r="AE28" s="15" t="str">
        <f>IFERROR(INDEX(男子登録情報!$U:$U,MATCH($AJ28,男子登録情報!$B:$B,0)),"")</f>
        <v/>
      </c>
      <c r="AF28" s="15"/>
      <c r="AG28" s="15"/>
      <c r="AJ28" s="14" t="str">
        <f>IF(②男子申込!$C36="","",②男子申込!$C36)</f>
        <v/>
      </c>
    </row>
    <row r="29" spans="1:36">
      <c r="A29" s="15" t="str">
        <f>IF(②男子申込!$C37="","",ROW($A28))</f>
        <v/>
      </c>
      <c r="B29" s="15" t="str">
        <f>IF(②男子申込!$C37="","","日本陸連登録の部　男子")</f>
        <v/>
      </c>
      <c r="C29" s="15" t="str">
        <f>IFERROR(INDEX(男子登録情報!$M:$M,MATCH($AJ29,男子登録情報!$B:$B,0)),"")</f>
        <v/>
      </c>
      <c r="D29" s="15" t="str">
        <f>IFERROR(INDEX(男子登録情報!$N:$N,MATCH($AJ29,男子登録情報!$B:$B,0)),"")</f>
        <v/>
      </c>
      <c r="E29" s="15" t="str">
        <f>IFERROR(INDEX(男子登録情報!$O:$O,MATCH($AJ29,男子登録情報!$B:$B,0)),"")</f>
        <v/>
      </c>
      <c r="F29" s="15" t="str">
        <f>IFERROR(INDEX(男子登録情報!$P:$P,MATCH($AJ29,男子登録情報!$B:$B,0)),"")</f>
        <v/>
      </c>
      <c r="G29" s="15" t="str">
        <f>IFERROR(INDEX(男子登録情報!$H:$H,MATCH($AJ29,男子登録情報!$B:$B,0)),"")</f>
        <v/>
      </c>
      <c r="H29" s="15" t="str">
        <f>IFERROR(INDEX(男子登録情報!$I:$I,MATCH($AJ29,男子登録情報!$B:$B,0)),"")</f>
        <v/>
      </c>
      <c r="I29" s="15" t="str">
        <f>IFERROR(INDEX(男子登録情報!$Q:$Q,MATCH($AJ29,男子登録情報!$B:$B,0)),"")</f>
        <v/>
      </c>
      <c r="J29" s="15" t="str">
        <f>IF(②男子申込!$C37="","","男性")</f>
        <v/>
      </c>
      <c r="K29" s="15" t="str">
        <f>IFERROR(INDEX(男子登録情報!$R:$R,MATCH($AJ29,男子登録情報!$B:$B,0)),"")</f>
        <v/>
      </c>
      <c r="L29" s="15" t="str">
        <f>IF(②男子申込!$I37="","",②男子申込!$I37)</f>
        <v/>
      </c>
      <c r="M29" s="15" t="str">
        <f>IF(②男子申込!$J37="","",②男子申込!$J37)</f>
        <v/>
      </c>
      <c r="N29" s="15" t="str">
        <f>IF(②男子申込!$K37="","",②男子申込!$K37)</f>
        <v/>
      </c>
      <c r="O29" s="15" t="str">
        <f>IF(②男子申込!$L37="","",②男子申込!$L37)</f>
        <v/>
      </c>
      <c r="P29" s="15" t="str">
        <f>IF(②男子申込!$M37="","",②男子申込!$M37)</f>
        <v/>
      </c>
      <c r="R29" s="15" t="str">
        <f>IF(②男子申込!$N37="","",②男子申込!$N37)</f>
        <v/>
      </c>
      <c r="S29" s="15" t="str">
        <f>IF(②男子申込!$O37="","",②男子申込!$O37)</f>
        <v/>
      </c>
      <c r="T29" s="15" t="str">
        <f>IF(②男子申込!$P37="","",②男子申込!$P37)</f>
        <v/>
      </c>
      <c r="U29" s="15" t="str">
        <f>IF(②男子申込!$Q37="","",②男子申込!$Q37)</f>
        <v/>
      </c>
      <c r="V29" s="15" t="str">
        <f>IF(②男子申込!$W37="","",IF(②男子申込!$S37="","0",②男子申込!$S37)&amp;":"&amp;IF(LEN(②男子申込!$U37)=1,"0"&amp;②男子申込!$U37,②男子申込!$U37)&amp;":"&amp;IF(LEN(②男子申込!$W37)=1,"0"&amp;②男子申込!$W37,②男子申込!$W37))</f>
        <v/>
      </c>
      <c r="W29" s="15" t="str">
        <f>IFERROR(LEFT(INDEX(②男子申込!$Z:$Z,MATCH($A29,②男子申込!$B:$B,0)),FIND("年",INDEX(②男子申込!$Z:$Z,MATCH($A29,②男子申込!$B:$B,0)))-1),"")</f>
        <v/>
      </c>
      <c r="X29" s="15" t="str">
        <f>IF($A29="","",INDEX(②男子申込!$AA:$AA,MATCH($A29,②男子申込!$B:$B,0)))</f>
        <v/>
      </c>
      <c r="Y29" s="15" t="str">
        <f>IF($A29="","",IF(INDEX(②男子申込!$R:$R,MATCH($A29,②男子申込!$B:$B,0))="ハーフマラソン","ハーフ",INDEX(②男子申込!$R:$R,MATCH($A29,②男子申込!$B:$B,0))))</f>
        <v/>
      </c>
      <c r="Z29" s="15" t="str">
        <f>IF(②男子申込!$AF37="","",②男子申込!$AB37&amp;":"&amp;IF(LEN(②男子申込!$AD37)=1,"0"&amp;②男子申込!$AD37,②男子申込!$AD37)&amp;":"&amp;IF(LEN(②男子申込!$AF37)=1,"0"&amp;②男子申込!$AF37,②男子申込!$AF37))</f>
        <v/>
      </c>
      <c r="AA29" s="15" t="str">
        <f>IF($A29="","",IF(INDEX(②男子申込!$AH:$AH,MATCH($A29,②男子申込!$B:$B,0))="無",0,1))</f>
        <v/>
      </c>
      <c r="AB29" s="15" t="str">
        <f>IF($A29="","",INDEX(②男子申込!$G:$G,MATCH($A29,②男子申込!$B:$B,0)))</f>
        <v/>
      </c>
      <c r="AC29" s="15" t="str">
        <f>IFERROR(INDEX(男子登録情報!$S:$S,MATCH($AJ29,男子登録情報!$B:$B,0)),"")</f>
        <v/>
      </c>
      <c r="AD29" s="15" t="str">
        <f>IF($A29="","",INDEX(男子登録情報!$T:$T,MATCH($AJ29,男子登録情報!$B:$B,0)))</f>
        <v/>
      </c>
      <c r="AE29" s="15" t="str">
        <f>IFERROR(INDEX(男子登録情報!$U:$U,MATCH($AJ29,男子登録情報!$B:$B,0)),"")</f>
        <v/>
      </c>
      <c r="AF29" s="15"/>
      <c r="AG29" s="15"/>
      <c r="AJ29" s="14" t="str">
        <f>IF(②男子申込!$C37="","",②男子申込!$C37)</f>
        <v/>
      </c>
    </row>
    <row r="30" spans="1:36">
      <c r="A30" s="15" t="str">
        <f>IF(②男子申込!$C38="","",ROW($A29))</f>
        <v/>
      </c>
      <c r="B30" s="15" t="str">
        <f>IF(②男子申込!$C38="","","日本陸連登録の部　男子")</f>
        <v/>
      </c>
      <c r="C30" s="15" t="str">
        <f>IFERROR(INDEX(男子登録情報!$M:$M,MATCH($AJ30,男子登録情報!$B:$B,0)),"")</f>
        <v/>
      </c>
      <c r="D30" s="15" t="str">
        <f>IFERROR(INDEX(男子登録情報!$N:$N,MATCH($AJ30,男子登録情報!$B:$B,0)),"")</f>
        <v/>
      </c>
      <c r="E30" s="15" t="str">
        <f>IFERROR(INDEX(男子登録情報!$O:$O,MATCH($AJ30,男子登録情報!$B:$B,0)),"")</f>
        <v/>
      </c>
      <c r="F30" s="15" t="str">
        <f>IFERROR(INDEX(男子登録情報!$P:$P,MATCH($AJ30,男子登録情報!$B:$B,0)),"")</f>
        <v/>
      </c>
      <c r="G30" s="15" t="str">
        <f>IFERROR(INDEX(男子登録情報!$H:$H,MATCH($AJ30,男子登録情報!$B:$B,0)),"")</f>
        <v/>
      </c>
      <c r="H30" s="15" t="str">
        <f>IFERROR(INDEX(男子登録情報!$I:$I,MATCH($AJ30,男子登録情報!$B:$B,0)),"")</f>
        <v/>
      </c>
      <c r="I30" s="15" t="str">
        <f>IFERROR(INDEX(男子登録情報!$Q:$Q,MATCH($AJ30,男子登録情報!$B:$B,0)),"")</f>
        <v/>
      </c>
      <c r="J30" s="15" t="str">
        <f>IF(②男子申込!$C38="","","男性")</f>
        <v/>
      </c>
      <c r="K30" s="15" t="str">
        <f>IFERROR(INDEX(男子登録情報!$R:$R,MATCH($AJ30,男子登録情報!$B:$B,0)),"")</f>
        <v/>
      </c>
      <c r="L30" s="15" t="str">
        <f>IF(②男子申込!$I38="","",②男子申込!$I38)</f>
        <v/>
      </c>
      <c r="M30" s="15" t="str">
        <f>IF(②男子申込!$J38="","",②男子申込!$J38)</f>
        <v/>
      </c>
      <c r="N30" s="15" t="str">
        <f>IF(②男子申込!$K38="","",②男子申込!$K38)</f>
        <v/>
      </c>
      <c r="O30" s="15" t="str">
        <f>IF(②男子申込!$L38="","",②男子申込!$L38)</f>
        <v/>
      </c>
      <c r="P30" s="15" t="str">
        <f>IF(②男子申込!$M38="","",②男子申込!$M38)</f>
        <v/>
      </c>
      <c r="R30" s="15" t="str">
        <f>IF(②男子申込!$N38="","",②男子申込!$N38)</f>
        <v/>
      </c>
      <c r="S30" s="15" t="str">
        <f>IF(②男子申込!$O38="","",②男子申込!$O38)</f>
        <v/>
      </c>
      <c r="T30" s="15" t="str">
        <f>IF(②男子申込!$P38="","",②男子申込!$P38)</f>
        <v/>
      </c>
      <c r="U30" s="15" t="str">
        <f>IF(②男子申込!$Q38="","",②男子申込!$Q38)</f>
        <v/>
      </c>
      <c r="V30" s="15" t="str">
        <f>IF(②男子申込!$W38="","",IF(②男子申込!$S38="","0",②男子申込!$S38)&amp;":"&amp;IF(LEN(②男子申込!$U38)=1,"0"&amp;②男子申込!$U38,②男子申込!$U38)&amp;":"&amp;IF(LEN(②男子申込!$W38)=1,"0"&amp;②男子申込!$W38,②男子申込!$W38))</f>
        <v/>
      </c>
      <c r="W30" s="15" t="str">
        <f>IFERROR(LEFT(INDEX(②男子申込!$Z:$Z,MATCH($A30,②男子申込!$B:$B,0)),FIND("年",INDEX(②男子申込!$Z:$Z,MATCH($A30,②男子申込!$B:$B,0)))-1),"")</f>
        <v/>
      </c>
      <c r="X30" s="15" t="str">
        <f>IF($A30="","",INDEX(②男子申込!$AA:$AA,MATCH($A30,②男子申込!$B:$B,0)))</f>
        <v/>
      </c>
      <c r="Y30" s="15" t="str">
        <f>IF($A30="","",IF(INDEX(②男子申込!$R:$R,MATCH($A30,②男子申込!$B:$B,0))="ハーフマラソン","ハーフ",INDEX(②男子申込!$R:$R,MATCH($A30,②男子申込!$B:$B,0))))</f>
        <v/>
      </c>
      <c r="Z30" s="15" t="str">
        <f>IF(②男子申込!$AF38="","",②男子申込!$AB38&amp;":"&amp;IF(LEN(②男子申込!$AD38)=1,"0"&amp;②男子申込!$AD38,②男子申込!$AD38)&amp;":"&amp;IF(LEN(②男子申込!$AF38)=1,"0"&amp;②男子申込!$AF38,②男子申込!$AF38))</f>
        <v/>
      </c>
      <c r="AA30" s="15" t="str">
        <f>IF($A30="","",IF(INDEX(②男子申込!$AH:$AH,MATCH($A30,②男子申込!$B:$B,0))="無",0,1))</f>
        <v/>
      </c>
      <c r="AB30" s="15" t="str">
        <f>IF($A30="","",INDEX(②男子申込!$G:$G,MATCH($A30,②男子申込!$B:$B,0)))</f>
        <v/>
      </c>
      <c r="AC30" s="15" t="str">
        <f>IFERROR(INDEX(男子登録情報!$S:$S,MATCH($AJ30,男子登録情報!$B:$B,0)),"")</f>
        <v/>
      </c>
      <c r="AD30" s="15" t="str">
        <f>IF($A30="","",INDEX(男子登録情報!$T:$T,MATCH($AJ30,男子登録情報!$B:$B,0)))</f>
        <v/>
      </c>
      <c r="AE30" s="15" t="str">
        <f>IFERROR(INDEX(男子登録情報!$U:$U,MATCH($AJ30,男子登録情報!$B:$B,0)),"")</f>
        <v/>
      </c>
      <c r="AF30" s="15"/>
      <c r="AG30" s="15"/>
      <c r="AJ30" s="14" t="str">
        <f>IF(②男子申込!$C38="","",②男子申込!$C38)</f>
        <v/>
      </c>
    </row>
    <row r="31" spans="1:36">
      <c r="A31" s="15" t="str">
        <f>IF(②男子申込!$C39="","",ROW($A30))</f>
        <v/>
      </c>
      <c r="B31" s="15" t="str">
        <f>IF(②男子申込!$C39="","","日本陸連登録の部　男子")</f>
        <v/>
      </c>
      <c r="C31" s="15" t="str">
        <f>IFERROR(INDEX(男子登録情報!$M:$M,MATCH($AJ31,男子登録情報!$B:$B,0)),"")</f>
        <v/>
      </c>
      <c r="D31" s="15" t="str">
        <f>IFERROR(INDEX(男子登録情報!$N:$N,MATCH($AJ31,男子登録情報!$B:$B,0)),"")</f>
        <v/>
      </c>
      <c r="E31" s="15" t="str">
        <f>IFERROR(INDEX(男子登録情報!$O:$O,MATCH($AJ31,男子登録情報!$B:$B,0)),"")</f>
        <v/>
      </c>
      <c r="F31" s="15" t="str">
        <f>IFERROR(INDEX(男子登録情報!$P:$P,MATCH($AJ31,男子登録情報!$B:$B,0)),"")</f>
        <v/>
      </c>
      <c r="G31" s="15" t="str">
        <f>IFERROR(INDEX(男子登録情報!$H:$H,MATCH($AJ31,男子登録情報!$B:$B,0)),"")</f>
        <v/>
      </c>
      <c r="H31" s="15" t="str">
        <f>IFERROR(INDEX(男子登録情報!$I:$I,MATCH($AJ31,男子登録情報!$B:$B,0)),"")</f>
        <v/>
      </c>
      <c r="I31" s="15" t="str">
        <f>IFERROR(INDEX(男子登録情報!$Q:$Q,MATCH($AJ31,男子登録情報!$B:$B,0)),"")</f>
        <v/>
      </c>
      <c r="J31" s="15" t="str">
        <f>IF(②男子申込!$C39="","","男性")</f>
        <v/>
      </c>
      <c r="K31" s="15" t="str">
        <f>IFERROR(INDEX(男子登録情報!$R:$R,MATCH($AJ31,男子登録情報!$B:$B,0)),"")</f>
        <v/>
      </c>
      <c r="L31" s="15" t="str">
        <f>IF(②男子申込!$I39="","",②男子申込!$I39)</f>
        <v/>
      </c>
      <c r="M31" s="15" t="str">
        <f>IF(②男子申込!$J39="","",②男子申込!$J39)</f>
        <v/>
      </c>
      <c r="N31" s="15" t="str">
        <f>IF(②男子申込!$K39="","",②男子申込!$K39)</f>
        <v/>
      </c>
      <c r="O31" s="15" t="str">
        <f>IF(②男子申込!$L39="","",②男子申込!$L39)</f>
        <v/>
      </c>
      <c r="P31" s="15" t="str">
        <f>IF(②男子申込!$M39="","",②男子申込!$M39)</f>
        <v/>
      </c>
      <c r="R31" s="15" t="str">
        <f>IF(②男子申込!$N39="","",②男子申込!$N39)</f>
        <v/>
      </c>
      <c r="S31" s="15" t="str">
        <f>IF(②男子申込!$O39="","",②男子申込!$O39)</f>
        <v/>
      </c>
      <c r="T31" s="15" t="str">
        <f>IF(②男子申込!$P39="","",②男子申込!$P39)</f>
        <v/>
      </c>
      <c r="U31" s="15" t="str">
        <f>IF(②男子申込!$Q39="","",②男子申込!$Q39)</f>
        <v/>
      </c>
      <c r="V31" s="15" t="str">
        <f>IF(②男子申込!$W39="","",IF(②男子申込!$S39="","0",②男子申込!$S39)&amp;":"&amp;IF(LEN(②男子申込!$U39)=1,"0"&amp;②男子申込!$U39,②男子申込!$U39)&amp;":"&amp;IF(LEN(②男子申込!$W39)=1,"0"&amp;②男子申込!$W39,②男子申込!$W39))</f>
        <v/>
      </c>
      <c r="W31" s="15" t="str">
        <f>IFERROR(LEFT(INDEX(②男子申込!$Z:$Z,MATCH($A31,②男子申込!$B:$B,0)),FIND("年",INDEX(②男子申込!$Z:$Z,MATCH($A31,②男子申込!$B:$B,0)))-1),"")</f>
        <v/>
      </c>
      <c r="X31" s="15" t="str">
        <f>IF($A31="","",INDEX(②男子申込!$AA:$AA,MATCH($A31,②男子申込!$B:$B,0)))</f>
        <v/>
      </c>
      <c r="Y31" s="15" t="str">
        <f>IF($A31="","",IF(INDEX(②男子申込!$R:$R,MATCH($A31,②男子申込!$B:$B,0))="ハーフマラソン","ハーフ",INDEX(②男子申込!$R:$R,MATCH($A31,②男子申込!$B:$B,0))))</f>
        <v/>
      </c>
      <c r="Z31" s="15" t="str">
        <f>IF(②男子申込!$AF39="","",②男子申込!$AB39&amp;":"&amp;IF(LEN(②男子申込!$AD39)=1,"0"&amp;②男子申込!$AD39,②男子申込!$AD39)&amp;":"&amp;IF(LEN(②男子申込!$AF39)=1,"0"&amp;②男子申込!$AF39,②男子申込!$AF39))</f>
        <v/>
      </c>
      <c r="AA31" s="15" t="str">
        <f>IF($A31="","",IF(INDEX(②男子申込!$AH:$AH,MATCH($A31,②男子申込!$B:$B,0))="無",0,1))</f>
        <v/>
      </c>
      <c r="AB31" s="15" t="str">
        <f>IF($A31="","",INDEX(②男子申込!$G:$G,MATCH($A31,②男子申込!$B:$B,0)))</f>
        <v/>
      </c>
      <c r="AC31" s="15" t="str">
        <f>IFERROR(INDEX(男子登録情報!$S:$S,MATCH($AJ31,男子登録情報!$B:$B,0)),"")</f>
        <v/>
      </c>
      <c r="AD31" s="15" t="str">
        <f>IF($A31="","",INDEX(男子登録情報!$T:$T,MATCH($AJ31,男子登録情報!$B:$B,0)))</f>
        <v/>
      </c>
      <c r="AE31" s="15" t="str">
        <f>IFERROR(INDEX(男子登録情報!$U:$U,MATCH($AJ31,男子登録情報!$B:$B,0)),"")</f>
        <v/>
      </c>
      <c r="AF31" s="15"/>
      <c r="AG31" s="15"/>
      <c r="AJ31" s="14" t="str">
        <f>IF(②男子申込!$C39="","",②男子申込!$C39)</f>
        <v/>
      </c>
    </row>
    <row r="32" spans="1:36">
      <c r="A32" s="15" t="str">
        <f>IF(②男子申込!$C40="","",ROW($A31))</f>
        <v/>
      </c>
      <c r="B32" s="15" t="str">
        <f>IF(②男子申込!$C40="","","日本陸連登録の部　男子")</f>
        <v/>
      </c>
      <c r="C32" s="15" t="str">
        <f>IFERROR(INDEX(男子登録情報!$M:$M,MATCH($AJ32,男子登録情報!$B:$B,0)),"")</f>
        <v/>
      </c>
      <c r="D32" s="15" t="str">
        <f>IFERROR(INDEX(男子登録情報!$N:$N,MATCH($AJ32,男子登録情報!$B:$B,0)),"")</f>
        <v/>
      </c>
      <c r="E32" s="15" t="str">
        <f>IFERROR(INDEX(男子登録情報!$O:$O,MATCH($AJ32,男子登録情報!$B:$B,0)),"")</f>
        <v/>
      </c>
      <c r="F32" s="15" t="str">
        <f>IFERROR(INDEX(男子登録情報!$P:$P,MATCH($AJ32,男子登録情報!$B:$B,0)),"")</f>
        <v/>
      </c>
      <c r="G32" s="15" t="str">
        <f>IFERROR(INDEX(男子登録情報!$H:$H,MATCH($AJ32,男子登録情報!$B:$B,0)),"")</f>
        <v/>
      </c>
      <c r="H32" s="15" t="str">
        <f>IFERROR(INDEX(男子登録情報!$I:$I,MATCH($AJ32,男子登録情報!$B:$B,0)),"")</f>
        <v/>
      </c>
      <c r="I32" s="15" t="str">
        <f>IFERROR(INDEX(男子登録情報!$Q:$Q,MATCH($AJ32,男子登録情報!$B:$B,0)),"")</f>
        <v/>
      </c>
      <c r="J32" s="15" t="str">
        <f>IF(②男子申込!$C40="","","男性")</f>
        <v/>
      </c>
      <c r="K32" s="15" t="str">
        <f>IFERROR(INDEX(男子登録情報!$R:$R,MATCH($AJ32,男子登録情報!$B:$B,0)),"")</f>
        <v/>
      </c>
      <c r="L32" s="15" t="str">
        <f>IF(②男子申込!$I40="","",②男子申込!$I40)</f>
        <v/>
      </c>
      <c r="M32" s="15" t="str">
        <f>IF(②男子申込!$J40="","",②男子申込!$J40)</f>
        <v/>
      </c>
      <c r="N32" s="15" t="str">
        <f>IF(②男子申込!$K40="","",②男子申込!$K40)</f>
        <v/>
      </c>
      <c r="O32" s="15" t="str">
        <f>IF(②男子申込!$L40="","",②男子申込!$L40)</f>
        <v/>
      </c>
      <c r="P32" s="15" t="str">
        <f>IF(②男子申込!$M40="","",②男子申込!$M40)</f>
        <v/>
      </c>
      <c r="R32" s="15" t="str">
        <f>IF(②男子申込!$N40="","",②男子申込!$N40)</f>
        <v/>
      </c>
      <c r="S32" s="15" t="str">
        <f>IF(②男子申込!$O40="","",②男子申込!$O40)</f>
        <v/>
      </c>
      <c r="T32" s="15" t="str">
        <f>IF(②男子申込!$P40="","",②男子申込!$P40)</f>
        <v/>
      </c>
      <c r="U32" s="15" t="str">
        <f>IF(②男子申込!$Q40="","",②男子申込!$Q40)</f>
        <v/>
      </c>
      <c r="V32" s="15" t="str">
        <f>IF(②男子申込!$W40="","",IF(②男子申込!$S40="","0",②男子申込!$S40)&amp;":"&amp;IF(LEN(②男子申込!$U40)=1,"0"&amp;②男子申込!$U40,②男子申込!$U40)&amp;":"&amp;IF(LEN(②男子申込!$W40)=1,"0"&amp;②男子申込!$W40,②男子申込!$W40))</f>
        <v/>
      </c>
      <c r="W32" s="15" t="str">
        <f>IFERROR(LEFT(INDEX(②男子申込!$Z:$Z,MATCH($A32,②男子申込!$B:$B,0)),FIND("年",INDEX(②男子申込!$Z:$Z,MATCH($A32,②男子申込!$B:$B,0)))-1),"")</f>
        <v/>
      </c>
      <c r="X32" s="15" t="str">
        <f>IF($A32="","",INDEX(②男子申込!$AA:$AA,MATCH($A32,②男子申込!$B:$B,0)))</f>
        <v/>
      </c>
      <c r="Y32" s="15" t="str">
        <f>IF($A32="","",IF(INDEX(②男子申込!$R:$R,MATCH($A32,②男子申込!$B:$B,0))="ハーフマラソン","ハーフ",INDEX(②男子申込!$R:$R,MATCH($A32,②男子申込!$B:$B,0))))</f>
        <v/>
      </c>
      <c r="Z32" s="15" t="str">
        <f>IF(②男子申込!$AF40="","",②男子申込!$AB40&amp;":"&amp;IF(LEN(②男子申込!$AD40)=1,"0"&amp;②男子申込!$AD40,②男子申込!$AD40)&amp;":"&amp;IF(LEN(②男子申込!$AF40)=1,"0"&amp;②男子申込!$AF40,②男子申込!$AF40))</f>
        <v/>
      </c>
      <c r="AA32" s="15" t="str">
        <f>IF($A32="","",IF(INDEX(②男子申込!$AH:$AH,MATCH($A32,②男子申込!$B:$B,0))="無",0,1))</f>
        <v/>
      </c>
      <c r="AB32" s="15" t="str">
        <f>IF($A32="","",INDEX(②男子申込!$G:$G,MATCH($A32,②男子申込!$B:$B,0)))</f>
        <v/>
      </c>
      <c r="AC32" s="15" t="str">
        <f>IFERROR(INDEX(男子登録情報!$S:$S,MATCH($AJ32,男子登録情報!$B:$B,0)),"")</f>
        <v/>
      </c>
      <c r="AD32" s="15" t="str">
        <f>IF($A32="","",INDEX(男子登録情報!$T:$T,MATCH($AJ32,男子登録情報!$B:$B,0)))</f>
        <v/>
      </c>
      <c r="AE32" s="15" t="str">
        <f>IFERROR(INDEX(男子登録情報!$U:$U,MATCH($AJ32,男子登録情報!$B:$B,0)),"")</f>
        <v/>
      </c>
      <c r="AF32" s="15"/>
      <c r="AG32" s="15"/>
      <c r="AJ32" s="14" t="str">
        <f>IF(②男子申込!$C40="","",②男子申込!$C40)</f>
        <v/>
      </c>
    </row>
    <row r="33" spans="1:36">
      <c r="A33" s="15" t="str">
        <f>IF(②男子申込!$C41="","",ROW($A32))</f>
        <v/>
      </c>
      <c r="B33" s="15" t="str">
        <f>IF(②男子申込!$C41="","","日本陸連登録の部　男子")</f>
        <v/>
      </c>
      <c r="C33" s="15" t="str">
        <f>IFERROR(INDEX(男子登録情報!$M:$M,MATCH($AJ33,男子登録情報!$B:$B,0)),"")</f>
        <v/>
      </c>
      <c r="D33" s="15" t="str">
        <f>IFERROR(INDEX(男子登録情報!$N:$N,MATCH($AJ33,男子登録情報!$B:$B,0)),"")</f>
        <v/>
      </c>
      <c r="E33" s="15" t="str">
        <f>IFERROR(INDEX(男子登録情報!$O:$O,MATCH($AJ33,男子登録情報!$B:$B,0)),"")</f>
        <v/>
      </c>
      <c r="F33" s="15" t="str">
        <f>IFERROR(INDEX(男子登録情報!$P:$P,MATCH($AJ33,男子登録情報!$B:$B,0)),"")</f>
        <v/>
      </c>
      <c r="G33" s="15" t="str">
        <f>IFERROR(INDEX(男子登録情報!$H:$H,MATCH($AJ33,男子登録情報!$B:$B,0)),"")</f>
        <v/>
      </c>
      <c r="H33" s="15" t="str">
        <f>IFERROR(INDEX(男子登録情報!$I:$I,MATCH($AJ33,男子登録情報!$B:$B,0)),"")</f>
        <v/>
      </c>
      <c r="I33" s="15" t="str">
        <f>IFERROR(INDEX(男子登録情報!$Q:$Q,MATCH($AJ33,男子登録情報!$B:$B,0)),"")</f>
        <v/>
      </c>
      <c r="J33" s="15" t="str">
        <f>IF(②男子申込!$C41="","","男性")</f>
        <v/>
      </c>
      <c r="K33" s="15" t="str">
        <f>IFERROR(INDEX(男子登録情報!$R:$R,MATCH($AJ33,男子登録情報!$B:$B,0)),"")</f>
        <v/>
      </c>
      <c r="L33" s="15" t="str">
        <f>IF(②男子申込!$I41="","",②男子申込!$I41)</f>
        <v/>
      </c>
      <c r="M33" s="15" t="str">
        <f>IF(②男子申込!$J41="","",②男子申込!$J41)</f>
        <v/>
      </c>
      <c r="N33" s="15" t="str">
        <f>IF(②男子申込!$K41="","",②男子申込!$K41)</f>
        <v/>
      </c>
      <c r="O33" s="15" t="str">
        <f>IF(②男子申込!$L41="","",②男子申込!$L41)</f>
        <v/>
      </c>
      <c r="P33" s="15" t="str">
        <f>IF(②男子申込!$M41="","",②男子申込!$M41)</f>
        <v/>
      </c>
      <c r="R33" s="15" t="str">
        <f>IF(②男子申込!$N41="","",②男子申込!$N41)</f>
        <v/>
      </c>
      <c r="S33" s="15" t="str">
        <f>IF(②男子申込!$O41="","",②男子申込!$O41)</f>
        <v/>
      </c>
      <c r="T33" s="15" t="str">
        <f>IF(②男子申込!$P41="","",②男子申込!$P41)</f>
        <v/>
      </c>
      <c r="U33" s="15" t="str">
        <f>IF(②男子申込!$Q41="","",②男子申込!$Q41)</f>
        <v/>
      </c>
      <c r="V33" s="15" t="str">
        <f>IF(②男子申込!$W41="","",IF(②男子申込!$S41="","0",②男子申込!$S41)&amp;":"&amp;IF(LEN(②男子申込!$U41)=1,"0"&amp;②男子申込!$U41,②男子申込!$U41)&amp;":"&amp;IF(LEN(②男子申込!$W41)=1,"0"&amp;②男子申込!$W41,②男子申込!$W41))</f>
        <v/>
      </c>
      <c r="W33" s="15" t="str">
        <f>IFERROR(LEFT(INDEX(②男子申込!$Z:$Z,MATCH($A33,②男子申込!$B:$B,0)),FIND("年",INDEX(②男子申込!$Z:$Z,MATCH($A33,②男子申込!$B:$B,0)))-1),"")</f>
        <v/>
      </c>
      <c r="X33" s="15" t="str">
        <f>IF($A33="","",INDEX(②男子申込!$AA:$AA,MATCH($A33,②男子申込!$B:$B,0)))</f>
        <v/>
      </c>
      <c r="Y33" s="15" t="str">
        <f>IF($A33="","",IF(INDEX(②男子申込!$R:$R,MATCH($A33,②男子申込!$B:$B,0))="ハーフマラソン","ハーフ",INDEX(②男子申込!$R:$R,MATCH($A33,②男子申込!$B:$B,0))))</f>
        <v/>
      </c>
      <c r="Z33" s="15" t="str">
        <f>IF(②男子申込!$AF41="","",②男子申込!$AB41&amp;":"&amp;IF(LEN(②男子申込!$AD41)=1,"0"&amp;②男子申込!$AD41,②男子申込!$AD41)&amp;":"&amp;IF(LEN(②男子申込!$AF41)=1,"0"&amp;②男子申込!$AF41,②男子申込!$AF41))</f>
        <v/>
      </c>
      <c r="AA33" s="15" t="str">
        <f>IF($A33="","",IF(INDEX(②男子申込!$AH:$AH,MATCH($A33,②男子申込!$B:$B,0))="無",0,1))</f>
        <v/>
      </c>
      <c r="AB33" s="15" t="str">
        <f>IF($A33="","",INDEX(②男子申込!$G:$G,MATCH($A33,②男子申込!$B:$B,0)))</f>
        <v/>
      </c>
      <c r="AC33" s="15" t="str">
        <f>IFERROR(INDEX(男子登録情報!$S:$S,MATCH($AJ33,男子登録情報!$B:$B,0)),"")</f>
        <v/>
      </c>
      <c r="AD33" s="15" t="str">
        <f>IF($A33="","",INDEX(男子登録情報!$T:$T,MATCH($AJ33,男子登録情報!$B:$B,0)))</f>
        <v/>
      </c>
      <c r="AE33" s="15" t="str">
        <f>IFERROR(INDEX(男子登録情報!$U:$U,MATCH($AJ33,男子登録情報!$B:$B,0)),"")</f>
        <v/>
      </c>
      <c r="AF33" s="15"/>
      <c r="AG33" s="15"/>
      <c r="AJ33" s="14" t="str">
        <f>IF(②男子申込!$C41="","",②男子申込!$C41)</f>
        <v/>
      </c>
    </row>
    <row r="34" spans="1:36">
      <c r="A34" s="15" t="str">
        <f>IF(②男子申込!$C42="","",ROW($A33))</f>
        <v/>
      </c>
      <c r="B34" s="15" t="str">
        <f>IF(②男子申込!$C42="","","日本陸連登録の部　男子")</f>
        <v/>
      </c>
      <c r="C34" s="15" t="str">
        <f>IFERROR(INDEX(男子登録情報!$M:$M,MATCH($AJ34,男子登録情報!$B:$B,0)),"")</f>
        <v/>
      </c>
      <c r="D34" s="15" t="str">
        <f>IFERROR(INDEX(男子登録情報!$N:$N,MATCH($AJ34,男子登録情報!$B:$B,0)),"")</f>
        <v/>
      </c>
      <c r="E34" s="15" t="str">
        <f>IFERROR(INDEX(男子登録情報!$O:$O,MATCH($AJ34,男子登録情報!$B:$B,0)),"")</f>
        <v/>
      </c>
      <c r="F34" s="15" t="str">
        <f>IFERROR(INDEX(男子登録情報!$P:$P,MATCH($AJ34,男子登録情報!$B:$B,0)),"")</f>
        <v/>
      </c>
      <c r="G34" s="15" t="str">
        <f>IFERROR(INDEX(男子登録情報!$H:$H,MATCH($AJ34,男子登録情報!$B:$B,0)),"")</f>
        <v/>
      </c>
      <c r="H34" s="15" t="str">
        <f>IFERROR(INDEX(男子登録情報!$I:$I,MATCH($AJ34,男子登録情報!$B:$B,0)),"")</f>
        <v/>
      </c>
      <c r="I34" s="15" t="str">
        <f>IFERROR(INDEX(男子登録情報!$Q:$Q,MATCH($AJ34,男子登録情報!$B:$B,0)),"")</f>
        <v/>
      </c>
      <c r="J34" s="15" t="str">
        <f>IF(②男子申込!$C42="","","男性")</f>
        <v/>
      </c>
      <c r="K34" s="15" t="str">
        <f>IFERROR(INDEX(男子登録情報!$R:$R,MATCH($AJ34,男子登録情報!$B:$B,0)),"")</f>
        <v/>
      </c>
      <c r="L34" s="15" t="str">
        <f>IF(②男子申込!$I42="","",②男子申込!$I42)</f>
        <v/>
      </c>
      <c r="M34" s="15" t="str">
        <f>IF(②男子申込!$J42="","",②男子申込!$J42)</f>
        <v/>
      </c>
      <c r="N34" s="15" t="str">
        <f>IF(②男子申込!$K42="","",②男子申込!$K42)</f>
        <v/>
      </c>
      <c r="O34" s="15" t="str">
        <f>IF(②男子申込!$L42="","",②男子申込!$L42)</f>
        <v/>
      </c>
      <c r="P34" s="15" t="str">
        <f>IF(②男子申込!$M42="","",②男子申込!$M42)</f>
        <v/>
      </c>
      <c r="R34" s="15" t="str">
        <f>IF(②男子申込!$N42="","",②男子申込!$N42)</f>
        <v/>
      </c>
      <c r="S34" s="15" t="str">
        <f>IF(②男子申込!$O42="","",②男子申込!$O42)</f>
        <v/>
      </c>
      <c r="T34" s="15" t="str">
        <f>IF(②男子申込!$P42="","",②男子申込!$P42)</f>
        <v/>
      </c>
      <c r="U34" s="15" t="str">
        <f>IF(②男子申込!$Q42="","",②男子申込!$Q42)</f>
        <v/>
      </c>
      <c r="V34" s="15" t="str">
        <f>IF(②男子申込!$W42="","",IF(②男子申込!$S42="","0",②男子申込!$S42)&amp;":"&amp;IF(LEN(②男子申込!$U42)=1,"0"&amp;②男子申込!$U42,②男子申込!$U42)&amp;":"&amp;IF(LEN(②男子申込!$W42)=1,"0"&amp;②男子申込!$W42,②男子申込!$W42))</f>
        <v/>
      </c>
      <c r="W34" s="15" t="str">
        <f>IFERROR(LEFT(INDEX(②男子申込!$Z:$Z,MATCH($A34,②男子申込!$B:$B,0)),FIND("年",INDEX(②男子申込!$Z:$Z,MATCH($A34,②男子申込!$B:$B,0)))-1),"")</f>
        <v/>
      </c>
      <c r="X34" s="15" t="str">
        <f>IF($A34="","",INDEX(②男子申込!$AA:$AA,MATCH($A34,②男子申込!$B:$B,0)))</f>
        <v/>
      </c>
      <c r="Y34" s="15" t="str">
        <f>IF($A34="","",IF(INDEX(②男子申込!$R:$R,MATCH($A34,②男子申込!$B:$B,0))="ハーフマラソン","ハーフ",INDEX(②男子申込!$R:$R,MATCH($A34,②男子申込!$B:$B,0))))</f>
        <v/>
      </c>
      <c r="Z34" s="15" t="str">
        <f>IF(②男子申込!$AF42="","",②男子申込!$AB42&amp;":"&amp;IF(LEN(②男子申込!$AD42)=1,"0"&amp;②男子申込!$AD42,②男子申込!$AD42)&amp;":"&amp;IF(LEN(②男子申込!$AF42)=1,"0"&amp;②男子申込!$AF42,②男子申込!$AF42))</f>
        <v/>
      </c>
      <c r="AA34" s="15" t="str">
        <f>IF($A34="","",IF(INDEX(②男子申込!$AH:$AH,MATCH($A34,②男子申込!$B:$B,0))="無",0,1))</f>
        <v/>
      </c>
      <c r="AB34" s="15" t="str">
        <f>IF($A34="","",INDEX(②男子申込!$G:$G,MATCH($A34,②男子申込!$B:$B,0)))</f>
        <v/>
      </c>
      <c r="AC34" s="15" t="str">
        <f>IFERROR(INDEX(男子登録情報!$S:$S,MATCH($AJ34,男子登録情報!$B:$B,0)),"")</f>
        <v/>
      </c>
      <c r="AD34" s="15" t="str">
        <f>IF($A34="","",INDEX(男子登録情報!$T:$T,MATCH($AJ34,男子登録情報!$B:$B,0)))</f>
        <v/>
      </c>
      <c r="AE34" s="15" t="str">
        <f>IFERROR(INDEX(男子登録情報!$U:$U,MATCH($AJ34,男子登録情報!$B:$B,0)),"")</f>
        <v/>
      </c>
      <c r="AF34" s="15"/>
      <c r="AG34" s="15"/>
      <c r="AJ34" s="14" t="str">
        <f>IF(②男子申込!$C42="","",②男子申込!$C42)</f>
        <v/>
      </c>
    </row>
    <row r="35" spans="1:36">
      <c r="A35" s="15" t="str">
        <f>IF(②男子申込!$C43="","",ROW($A34))</f>
        <v/>
      </c>
      <c r="B35" s="15" t="str">
        <f>IF(②男子申込!$C43="","","日本陸連登録の部　男子")</f>
        <v/>
      </c>
      <c r="C35" s="15" t="str">
        <f>IFERROR(INDEX(男子登録情報!$M:$M,MATCH($AJ35,男子登録情報!$B:$B,0)),"")</f>
        <v/>
      </c>
      <c r="D35" s="15" t="str">
        <f>IFERROR(INDEX(男子登録情報!$N:$N,MATCH($AJ35,男子登録情報!$B:$B,0)),"")</f>
        <v/>
      </c>
      <c r="E35" s="15" t="str">
        <f>IFERROR(INDEX(男子登録情報!$O:$O,MATCH($AJ35,男子登録情報!$B:$B,0)),"")</f>
        <v/>
      </c>
      <c r="F35" s="15" t="str">
        <f>IFERROR(INDEX(男子登録情報!$P:$P,MATCH($AJ35,男子登録情報!$B:$B,0)),"")</f>
        <v/>
      </c>
      <c r="G35" s="15" t="str">
        <f>IFERROR(INDEX(男子登録情報!$H:$H,MATCH($AJ35,男子登録情報!$B:$B,0)),"")</f>
        <v/>
      </c>
      <c r="H35" s="15" t="str">
        <f>IFERROR(INDEX(男子登録情報!$I:$I,MATCH($AJ35,男子登録情報!$B:$B,0)),"")</f>
        <v/>
      </c>
      <c r="I35" s="15" t="str">
        <f>IFERROR(INDEX(男子登録情報!$Q:$Q,MATCH($AJ35,男子登録情報!$B:$B,0)),"")</f>
        <v/>
      </c>
      <c r="J35" s="15" t="str">
        <f>IF(②男子申込!$C43="","","男性")</f>
        <v/>
      </c>
      <c r="K35" s="15" t="str">
        <f>IFERROR(INDEX(男子登録情報!$R:$R,MATCH($AJ35,男子登録情報!$B:$B,0)),"")</f>
        <v/>
      </c>
      <c r="L35" s="15" t="str">
        <f>IF(②男子申込!$I43="","",②男子申込!$I43)</f>
        <v/>
      </c>
      <c r="M35" s="15" t="str">
        <f>IF(②男子申込!$J43="","",②男子申込!$J43)</f>
        <v/>
      </c>
      <c r="N35" s="15" t="str">
        <f>IF(②男子申込!$K43="","",②男子申込!$K43)</f>
        <v/>
      </c>
      <c r="O35" s="15" t="str">
        <f>IF(②男子申込!$L43="","",②男子申込!$L43)</f>
        <v/>
      </c>
      <c r="P35" s="15" t="str">
        <f>IF(②男子申込!$M43="","",②男子申込!$M43)</f>
        <v/>
      </c>
      <c r="R35" s="15" t="str">
        <f>IF(②男子申込!$N43="","",②男子申込!$N43)</f>
        <v/>
      </c>
      <c r="S35" s="15" t="str">
        <f>IF(②男子申込!$O43="","",②男子申込!$O43)</f>
        <v/>
      </c>
      <c r="T35" s="15" t="str">
        <f>IF(②男子申込!$P43="","",②男子申込!$P43)</f>
        <v/>
      </c>
      <c r="U35" s="15" t="str">
        <f>IF(②男子申込!$Q43="","",②男子申込!$Q43)</f>
        <v/>
      </c>
      <c r="V35" s="15" t="str">
        <f>IF(②男子申込!$W43="","",IF(②男子申込!$S43="","0",②男子申込!$S43)&amp;":"&amp;IF(LEN(②男子申込!$U43)=1,"0"&amp;②男子申込!$U43,②男子申込!$U43)&amp;":"&amp;IF(LEN(②男子申込!$W43)=1,"0"&amp;②男子申込!$W43,②男子申込!$W43))</f>
        <v/>
      </c>
      <c r="W35" s="15" t="str">
        <f>IFERROR(LEFT(INDEX(②男子申込!$Z:$Z,MATCH($A35,②男子申込!$B:$B,0)),FIND("年",INDEX(②男子申込!$Z:$Z,MATCH($A35,②男子申込!$B:$B,0)))-1),"")</f>
        <v/>
      </c>
      <c r="X35" s="15" t="str">
        <f>IF($A35="","",INDEX(②男子申込!$AA:$AA,MATCH($A35,②男子申込!$B:$B,0)))</f>
        <v/>
      </c>
      <c r="Y35" s="15" t="str">
        <f>IF($A35="","",IF(INDEX(②男子申込!$R:$R,MATCH($A35,②男子申込!$B:$B,0))="ハーフマラソン","ハーフ",INDEX(②男子申込!$R:$R,MATCH($A35,②男子申込!$B:$B,0))))</f>
        <v/>
      </c>
      <c r="Z35" s="15" t="str">
        <f>IF(②男子申込!$AF43="","",②男子申込!$AB43&amp;":"&amp;IF(LEN(②男子申込!$AD43)=1,"0"&amp;②男子申込!$AD43,②男子申込!$AD43)&amp;":"&amp;IF(LEN(②男子申込!$AF43)=1,"0"&amp;②男子申込!$AF43,②男子申込!$AF43))</f>
        <v/>
      </c>
      <c r="AA35" s="15" t="str">
        <f>IF($A35="","",IF(INDEX(②男子申込!$AH:$AH,MATCH($A35,②男子申込!$B:$B,0))="無",0,1))</f>
        <v/>
      </c>
      <c r="AB35" s="15" t="str">
        <f>IF($A35="","",INDEX(②男子申込!$G:$G,MATCH($A35,②男子申込!$B:$B,0)))</f>
        <v/>
      </c>
      <c r="AC35" s="15" t="str">
        <f>IFERROR(INDEX(男子登録情報!$S:$S,MATCH($AJ35,男子登録情報!$B:$B,0)),"")</f>
        <v/>
      </c>
      <c r="AD35" s="15" t="str">
        <f>IF($A35="","",INDEX(男子登録情報!$T:$T,MATCH($AJ35,男子登録情報!$B:$B,0)))</f>
        <v/>
      </c>
      <c r="AE35" s="15" t="str">
        <f>IFERROR(INDEX(男子登録情報!$U:$U,MATCH($AJ35,男子登録情報!$B:$B,0)),"")</f>
        <v/>
      </c>
      <c r="AF35" s="15"/>
      <c r="AG35" s="15"/>
      <c r="AJ35" s="14" t="str">
        <f>IF(②男子申込!$C43="","",②男子申込!$C43)</f>
        <v/>
      </c>
    </row>
    <row r="36" spans="1:36">
      <c r="A36" s="15" t="str">
        <f>IF(②男子申込!$C44="","",ROW($A35))</f>
        <v/>
      </c>
      <c r="B36" s="15" t="str">
        <f>IF(②男子申込!$C44="","","日本陸連登録の部　男子")</f>
        <v/>
      </c>
      <c r="C36" s="15" t="str">
        <f>IFERROR(INDEX(男子登録情報!$M:$M,MATCH($AJ36,男子登録情報!$B:$B,0)),"")</f>
        <v/>
      </c>
      <c r="D36" s="15" t="str">
        <f>IFERROR(INDEX(男子登録情報!$N:$N,MATCH($AJ36,男子登録情報!$B:$B,0)),"")</f>
        <v/>
      </c>
      <c r="E36" s="15" t="str">
        <f>IFERROR(INDEX(男子登録情報!$O:$O,MATCH($AJ36,男子登録情報!$B:$B,0)),"")</f>
        <v/>
      </c>
      <c r="F36" s="15" t="str">
        <f>IFERROR(INDEX(男子登録情報!$P:$P,MATCH($AJ36,男子登録情報!$B:$B,0)),"")</f>
        <v/>
      </c>
      <c r="G36" s="15" t="str">
        <f>IFERROR(INDEX(男子登録情報!$H:$H,MATCH($AJ36,男子登録情報!$B:$B,0)),"")</f>
        <v/>
      </c>
      <c r="H36" s="15" t="str">
        <f>IFERROR(INDEX(男子登録情報!$I:$I,MATCH($AJ36,男子登録情報!$B:$B,0)),"")</f>
        <v/>
      </c>
      <c r="I36" s="15" t="str">
        <f>IFERROR(INDEX(男子登録情報!$Q:$Q,MATCH($AJ36,男子登録情報!$B:$B,0)),"")</f>
        <v/>
      </c>
      <c r="J36" s="15" t="str">
        <f>IF(②男子申込!$C44="","","男性")</f>
        <v/>
      </c>
      <c r="K36" s="15" t="str">
        <f>IFERROR(INDEX(男子登録情報!$R:$R,MATCH($AJ36,男子登録情報!$B:$B,0)),"")</f>
        <v/>
      </c>
      <c r="L36" s="15" t="str">
        <f>IF(②男子申込!$I44="","",②男子申込!$I44)</f>
        <v/>
      </c>
      <c r="M36" s="15" t="str">
        <f>IF(②男子申込!$J44="","",②男子申込!$J44)</f>
        <v/>
      </c>
      <c r="N36" s="15" t="str">
        <f>IF(②男子申込!$K44="","",②男子申込!$K44)</f>
        <v/>
      </c>
      <c r="O36" s="15" t="str">
        <f>IF(②男子申込!$L44="","",②男子申込!$L44)</f>
        <v/>
      </c>
      <c r="P36" s="15" t="str">
        <f>IF(②男子申込!$M44="","",②男子申込!$M44)</f>
        <v/>
      </c>
      <c r="R36" s="15" t="str">
        <f>IF(②男子申込!$N44="","",②男子申込!$N44)</f>
        <v/>
      </c>
      <c r="S36" s="15" t="str">
        <f>IF(②男子申込!$O44="","",②男子申込!$O44)</f>
        <v/>
      </c>
      <c r="T36" s="15" t="str">
        <f>IF(②男子申込!$P44="","",②男子申込!$P44)</f>
        <v/>
      </c>
      <c r="U36" s="15" t="str">
        <f>IF(②男子申込!$Q44="","",②男子申込!$Q44)</f>
        <v/>
      </c>
      <c r="V36" s="15" t="str">
        <f>IF(②男子申込!$W44="","",IF(②男子申込!$S44="","0",②男子申込!$S44)&amp;":"&amp;IF(LEN(②男子申込!$U44)=1,"0"&amp;②男子申込!$U44,②男子申込!$U44)&amp;":"&amp;IF(LEN(②男子申込!$W44)=1,"0"&amp;②男子申込!$W44,②男子申込!$W44))</f>
        <v/>
      </c>
      <c r="W36" s="15" t="str">
        <f>IFERROR(LEFT(INDEX(②男子申込!$Z:$Z,MATCH($A36,②男子申込!$B:$B,0)),FIND("年",INDEX(②男子申込!$Z:$Z,MATCH($A36,②男子申込!$B:$B,0)))-1),"")</f>
        <v/>
      </c>
      <c r="X36" s="15" t="str">
        <f>IF($A36="","",INDEX(②男子申込!$AA:$AA,MATCH($A36,②男子申込!$B:$B,0)))</f>
        <v/>
      </c>
      <c r="Y36" s="15" t="str">
        <f>IF($A36="","",IF(INDEX(②男子申込!$R:$R,MATCH($A36,②男子申込!$B:$B,0))="ハーフマラソン","ハーフ",INDEX(②男子申込!$R:$R,MATCH($A36,②男子申込!$B:$B,0))))</f>
        <v/>
      </c>
      <c r="Z36" s="15" t="str">
        <f>IF(②男子申込!$AF44="","",②男子申込!$AB44&amp;":"&amp;IF(LEN(②男子申込!$AD44)=1,"0"&amp;②男子申込!$AD44,②男子申込!$AD44)&amp;":"&amp;IF(LEN(②男子申込!$AF44)=1,"0"&amp;②男子申込!$AF44,②男子申込!$AF44))</f>
        <v/>
      </c>
      <c r="AA36" s="15" t="str">
        <f>IF($A36="","",IF(INDEX(②男子申込!$AH:$AH,MATCH($A36,②男子申込!$B:$B,0))="無",0,1))</f>
        <v/>
      </c>
      <c r="AB36" s="15" t="str">
        <f>IF($A36="","",INDEX(②男子申込!$G:$G,MATCH($A36,②男子申込!$B:$B,0)))</f>
        <v/>
      </c>
      <c r="AC36" s="15" t="str">
        <f>IFERROR(INDEX(男子登録情報!$S:$S,MATCH($AJ36,男子登録情報!$B:$B,0)),"")</f>
        <v/>
      </c>
      <c r="AD36" s="15" t="str">
        <f>IF($A36="","",INDEX(男子登録情報!$T:$T,MATCH($AJ36,男子登録情報!$B:$B,0)))</f>
        <v/>
      </c>
      <c r="AE36" s="15" t="str">
        <f>IFERROR(INDEX(男子登録情報!$U:$U,MATCH($AJ36,男子登録情報!$B:$B,0)),"")</f>
        <v/>
      </c>
      <c r="AF36" s="15"/>
      <c r="AG36" s="15"/>
      <c r="AJ36" s="14" t="str">
        <f>IF(②男子申込!$C44="","",②男子申込!$C44)</f>
        <v/>
      </c>
    </row>
    <row r="37" spans="1:36">
      <c r="A37" s="15" t="str">
        <f>IF(②男子申込!$C45="","",ROW($A36))</f>
        <v/>
      </c>
      <c r="B37" s="15" t="str">
        <f>IF(②男子申込!$C45="","","日本陸連登録の部　男子")</f>
        <v/>
      </c>
      <c r="C37" s="15" t="str">
        <f>IFERROR(INDEX(男子登録情報!$M:$M,MATCH($AJ37,男子登録情報!$B:$B,0)),"")</f>
        <v/>
      </c>
      <c r="D37" s="15" t="str">
        <f>IFERROR(INDEX(男子登録情報!$N:$N,MATCH($AJ37,男子登録情報!$B:$B,0)),"")</f>
        <v/>
      </c>
      <c r="E37" s="15" t="str">
        <f>IFERROR(INDEX(男子登録情報!$O:$O,MATCH($AJ37,男子登録情報!$B:$B,0)),"")</f>
        <v/>
      </c>
      <c r="F37" s="15" t="str">
        <f>IFERROR(INDEX(男子登録情報!$P:$P,MATCH($AJ37,男子登録情報!$B:$B,0)),"")</f>
        <v/>
      </c>
      <c r="G37" s="15" t="str">
        <f>IFERROR(INDEX(男子登録情報!$H:$H,MATCH($AJ37,男子登録情報!$B:$B,0)),"")</f>
        <v/>
      </c>
      <c r="H37" s="15" t="str">
        <f>IFERROR(INDEX(男子登録情報!$I:$I,MATCH($AJ37,男子登録情報!$B:$B,0)),"")</f>
        <v/>
      </c>
      <c r="I37" s="15" t="str">
        <f>IFERROR(INDEX(男子登録情報!$Q:$Q,MATCH($AJ37,男子登録情報!$B:$B,0)),"")</f>
        <v/>
      </c>
      <c r="J37" s="15" t="str">
        <f>IF(②男子申込!$C45="","","男性")</f>
        <v/>
      </c>
      <c r="K37" s="15" t="str">
        <f>IFERROR(INDEX(男子登録情報!$R:$R,MATCH($AJ37,男子登録情報!$B:$B,0)),"")</f>
        <v/>
      </c>
      <c r="L37" s="15" t="str">
        <f>IF(②男子申込!$I45="","",②男子申込!$I45)</f>
        <v/>
      </c>
      <c r="M37" s="15" t="str">
        <f>IF(②男子申込!$J45="","",②男子申込!$J45)</f>
        <v/>
      </c>
      <c r="N37" s="15" t="str">
        <f>IF(②男子申込!$K45="","",②男子申込!$K45)</f>
        <v/>
      </c>
      <c r="O37" s="15" t="str">
        <f>IF(②男子申込!$L45="","",②男子申込!$L45)</f>
        <v/>
      </c>
      <c r="P37" s="15" t="str">
        <f>IF(②男子申込!$M45="","",②男子申込!$M45)</f>
        <v/>
      </c>
      <c r="R37" s="15" t="str">
        <f>IF(②男子申込!$N45="","",②男子申込!$N45)</f>
        <v/>
      </c>
      <c r="S37" s="15" t="str">
        <f>IF(②男子申込!$O45="","",②男子申込!$O45)</f>
        <v/>
      </c>
      <c r="T37" s="15" t="str">
        <f>IF(②男子申込!$P45="","",②男子申込!$P45)</f>
        <v/>
      </c>
      <c r="U37" s="15" t="str">
        <f>IF(②男子申込!$Q45="","",②男子申込!$Q45)</f>
        <v/>
      </c>
      <c r="V37" s="15" t="str">
        <f>IF(②男子申込!$W45="","",IF(②男子申込!$S45="","0",②男子申込!$S45)&amp;":"&amp;IF(LEN(②男子申込!$U45)=1,"0"&amp;②男子申込!$U45,②男子申込!$U45)&amp;":"&amp;IF(LEN(②男子申込!$W45)=1,"0"&amp;②男子申込!$W45,②男子申込!$W45))</f>
        <v/>
      </c>
      <c r="W37" s="15" t="str">
        <f>IFERROR(LEFT(INDEX(②男子申込!$Z:$Z,MATCH($A37,②男子申込!$B:$B,0)),FIND("年",INDEX(②男子申込!$Z:$Z,MATCH($A37,②男子申込!$B:$B,0)))-1),"")</f>
        <v/>
      </c>
      <c r="X37" s="15" t="str">
        <f>IF($A37="","",INDEX(②男子申込!$AA:$AA,MATCH($A37,②男子申込!$B:$B,0)))</f>
        <v/>
      </c>
      <c r="Y37" s="15" t="str">
        <f>IF($A37="","",IF(INDEX(②男子申込!$R:$R,MATCH($A37,②男子申込!$B:$B,0))="ハーフマラソン","ハーフ",INDEX(②男子申込!$R:$R,MATCH($A37,②男子申込!$B:$B,0))))</f>
        <v/>
      </c>
      <c r="Z37" s="15" t="str">
        <f>IF(②男子申込!$AF45="","",②男子申込!$AB45&amp;":"&amp;IF(LEN(②男子申込!$AD45)=1,"0"&amp;②男子申込!$AD45,②男子申込!$AD45)&amp;":"&amp;IF(LEN(②男子申込!$AF45)=1,"0"&amp;②男子申込!$AF45,②男子申込!$AF45))</f>
        <v/>
      </c>
      <c r="AA37" s="15" t="str">
        <f>IF($A37="","",IF(INDEX(②男子申込!$AH:$AH,MATCH($A37,②男子申込!$B:$B,0))="無",0,1))</f>
        <v/>
      </c>
      <c r="AB37" s="15" t="str">
        <f>IF($A37="","",INDEX(②男子申込!$G:$G,MATCH($A37,②男子申込!$B:$B,0)))</f>
        <v/>
      </c>
      <c r="AC37" s="15" t="str">
        <f>IFERROR(INDEX(男子登録情報!$S:$S,MATCH($AJ37,男子登録情報!$B:$B,0)),"")</f>
        <v/>
      </c>
      <c r="AD37" s="15" t="str">
        <f>IF($A37="","",INDEX(男子登録情報!$T:$T,MATCH($AJ37,男子登録情報!$B:$B,0)))</f>
        <v/>
      </c>
      <c r="AE37" s="15" t="str">
        <f>IFERROR(INDEX(男子登録情報!$U:$U,MATCH($AJ37,男子登録情報!$B:$B,0)),"")</f>
        <v/>
      </c>
      <c r="AF37" s="15"/>
      <c r="AG37" s="15"/>
      <c r="AJ37" s="14" t="str">
        <f>IF(②男子申込!$C45="","",②男子申込!$C45)</f>
        <v/>
      </c>
    </row>
    <row r="38" spans="1:36">
      <c r="A38" s="15" t="str">
        <f>IF(②男子申込!$C46="","",ROW($A37))</f>
        <v/>
      </c>
      <c r="B38" s="15" t="str">
        <f>IF(②男子申込!$C46="","","日本陸連登録の部　男子")</f>
        <v/>
      </c>
      <c r="C38" s="15" t="str">
        <f>IFERROR(INDEX(男子登録情報!$M:$M,MATCH($AJ38,男子登録情報!$B:$B,0)),"")</f>
        <v/>
      </c>
      <c r="D38" s="15" t="str">
        <f>IFERROR(INDEX(男子登録情報!$N:$N,MATCH($AJ38,男子登録情報!$B:$B,0)),"")</f>
        <v/>
      </c>
      <c r="E38" s="15" t="str">
        <f>IFERROR(INDEX(男子登録情報!$O:$O,MATCH($AJ38,男子登録情報!$B:$B,0)),"")</f>
        <v/>
      </c>
      <c r="F38" s="15" t="str">
        <f>IFERROR(INDEX(男子登録情報!$P:$P,MATCH($AJ38,男子登録情報!$B:$B,0)),"")</f>
        <v/>
      </c>
      <c r="G38" s="15" t="str">
        <f>IFERROR(INDEX(男子登録情報!$H:$H,MATCH($AJ38,男子登録情報!$B:$B,0)),"")</f>
        <v/>
      </c>
      <c r="H38" s="15" t="str">
        <f>IFERROR(INDEX(男子登録情報!$I:$I,MATCH($AJ38,男子登録情報!$B:$B,0)),"")</f>
        <v/>
      </c>
      <c r="I38" s="15" t="str">
        <f>IFERROR(INDEX(男子登録情報!$Q:$Q,MATCH($AJ38,男子登録情報!$B:$B,0)),"")</f>
        <v/>
      </c>
      <c r="J38" s="15" t="str">
        <f>IF(②男子申込!$C46="","","男性")</f>
        <v/>
      </c>
      <c r="K38" s="15" t="str">
        <f>IFERROR(INDEX(男子登録情報!$R:$R,MATCH($AJ38,男子登録情報!$B:$B,0)),"")</f>
        <v/>
      </c>
      <c r="L38" s="15" t="str">
        <f>IF(②男子申込!$I46="","",②男子申込!$I46)</f>
        <v/>
      </c>
      <c r="M38" s="15" t="str">
        <f>IF(②男子申込!$J46="","",②男子申込!$J46)</f>
        <v/>
      </c>
      <c r="N38" s="15" t="str">
        <f>IF(②男子申込!$K46="","",②男子申込!$K46)</f>
        <v/>
      </c>
      <c r="O38" s="15" t="str">
        <f>IF(②男子申込!$L46="","",②男子申込!$L46)</f>
        <v/>
      </c>
      <c r="P38" s="15" t="str">
        <f>IF(②男子申込!$M46="","",②男子申込!$M46)</f>
        <v/>
      </c>
      <c r="R38" s="15" t="str">
        <f>IF(②男子申込!$N46="","",②男子申込!$N46)</f>
        <v/>
      </c>
      <c r="S38" s="15" t="str">
        <f>IF(②男子申込!$O46="","",②男子申込!$O46)</f>
        <v/>
      </c>
      <c r="T38" s="15" t="str">
        <f>IF(②男子申込!$P46="","",②男子申込!$P46)</f>
        <v/>
      </c>
      <c r="U38" s="15" t="str">
        <f>IF(②男子申込!$Q46="","",②男子申込!$Q46)</f>
        <v/>
      </c>
      <c r="V38" s="15" t="str">
        <f>IF(②男子申込!$W46="","",IF(②男子申込!$S46="","0",②男子申込!$S46)&amp;":"&amp;IF(LEN(②男子申込!$U46)=1,"0"&amp;②男子申込!$U46,②男子申込!$U46)&amp;":"&amp;IF(LEN(②男子申込!$W46)=1,"0"&amp;②男子申込!$W46,②男子申込!$W46))</f>
        <v/>
      </c>
      <c r="W38" s="15" t="str">
        <f>IFERROR(LEFT(INDEX(②男子申込!$Z:$Z,MATCH($A38,②男子申込!$B:$B,0)),FIND("年",INDEX(②男子申込!$Z:$Z,MATCH($A38,②男子申込!$B:$B,0)))-1),"")</f>
        <v/>
      </c>
      <c r="X38" s="15" t="str">
        <f>IF($A38="","",INDEX(②男子申込!$AA:$AA,MATCH($A38,②男子申込!$B:$B,0)))</f>
        <v/>
      </c>
      <c r="Y38" s="15" t="str">
        <f>IF($A38="","",IF(INDEX(②男子申込!$R:$R,MATCH($A38,②男子申込!$B:$B,0))="ハーフマラソン","ハーフ",INDEX(②男子申込!$R:$R,MATCH($A38,②男子申込!$B:$B,0))))</f>
        <v/>
      </c>
      <c r="Z38" s="15" t="str">
        <f>IF(②男子申込!$AF46="","",②男子申込!$AB46&amp;":"&amp;IF(LEN(②男子申込!$AD46)=1,"0"&amp;②男子申込!$AD46,②男子申込!$AD46)&amp;":"&amp;IF(LEN(②男子申込!$AF46)=1,"0"&amp;②男子申込!$AF46,②男子申込!$AF46))</f>
        <v/>
      </c>
      <c r="AA38" s="15" t="str">
        <f>IF($A38="","",IF(INDEX(②男子申込!$AH:$AH,MATCH($A38,②男子申込!$B:$B,0))="無",0,1))</f>
        <v/>
      </c>
      <c r="AB38" s="15" t="str">
        <f>IF($A38="","",INDEX(②男子申込!$G:$G,MATCH($A38,②男子申込!$B:$B,0)))</f>
        <v/>
      </c>
      <c r="AC38" s="15" t="str">
        <f>IFERROR(INDEX(男子登録情報!$S:$S,MATCH($AJ38,男子登録情報!$B:$B,0)),"")</f>
        <v/>
      </c>
      <c r="AD38" s="15" t="str">
        <f>IF($A38="","",INDEX(男子登録情報!$T:$T,MATCH($AJ38,男子登録情報!$B:$B,0)))</f>
        <v/>
      </c>
      <c r="AE38" s="15" t="str">
        <f>IFERROR(INDEX(男子登録情報!$U:$U,MATCH($AJ38,男子登録情報!$B:$B,0)),"")</f>
        <v/>
      </c>
      <c r="AF38" s="15"/>
      <c r="AG38" s="15"/>
      <c r="AJ38" s="14" t="str">
        <f>IF(②男子申込!$C46="","",②男子申込!$C46)</f>
        <v/>
      </c>
    </row>
    <row r="39" spans="1:36">
      <c r="A39" s="15" t="str">
        <f>IF(②男子申込!$C47="","",ROW($A38))</f>
        <v/>
      </c>
      <c r="B39" s="15" t="str">
        <f>IF(②男子申込!$C47="","","日本陸連登録の部　男子")</f>
        <v/>
      </c>
      <c r="C39" s="15" t="str">
        <f>IFERROR(INDEX(男子登録情報!$M:$M,MATCH($AJ39,男子登録情報!$B:$B,0)),"")</f>
        <v/>
      </c>
      <c r="D39" s="15" t="str">
        <f>IFERROR(INDEX(男子登録情報!$N:$N,MATCH($AJ39,男子登録情報!$B:$B,0)),"")</f>
        <v/>
      </c>
      <c r="E39" s="15" t="str">
        <f>IFERROR(INDEX(男子登録情報!$O:$O,MATCH($AJ39,男子登録情報!$B:$B,0)),"")</f>
        <v/>
      </c>
      <c r="F39" s="15" t="str">
        <f>IFERROR(INDEX(男子登録情報!$P:$P,MATCH($AJ39,男子登録情報!$B:$B,0)),"")</f>
        <v/>
      </c>
      <c r="G39" s="15" t="str">
        <f>IFERROR(INDEX(男子登録情報!$H:$H,MATCH($AJ39,男子登録情報!$B:$B,0)),"")</f>
        <v/>
      </c>
      <c r="H39" s="15" t="str">
        <f>IFERROR(INDEX(男子登録情報!$I:$I,MATCH($AJ39,男子登録情報!$B:$B,0)),"")</f>
        <v/>
      </c>
      <c r="I39" s="15" t="str">
        <f>IFERROR(INDEX(男子登録情報!$Q:$Q,MATCH($AJ39,男子登録情報!$B:$B,0)),"")</f>
        <v/>
      </c>
      <c r="J39" s="15" t="str">
        <f>IF(②男子申込!$C47="","","男性")</f>
        <v/>
      </c>
      <c r="K39" s="15" t="str">
        <f>IFERROR(INDEX(男子登録情報!$R:$R,MATCH($AJ39,男子登録情報!$B:$B,0)),"")</f>
        <v/>
      </c>
      <c r="L39" s="15" t="str">
        <f>IF(②男子申込!$I47="","",②男子申込!$I47)</f>
        <v/>
      </c>
      <c r="M39" s="15" t="str">
        <f>IF(②男子申込!$J47="","",②男子申込!$J47)</f>
        <v/>
      </c>
      <c r="N39" s="15" t="str">
        <f>IF(②男子申込!$K47="","",②男子申込!$K47)</f>
        <v/>
      </c>
      <c r="O39" s="15" t="str">
        <f>IF(②男子申込!$L47="","",②男子申込!$L47)</f>
        <v/>
      </c>
      <c r="P39" s="15" t="str">
        <f>IF(②男子申込!$M47="","",②男子申込!$M47)</f>
        <v/>
      </c>
      <c r="R39" s="15" t="str">
        <f>IF(②男子申込!$N47="","",②男子申込!$N47)</f>
        <v/>
      </c>
      <c r="S39" s="15" t="str">
        <f>IF(②男子申込!$O47="","",②男子申込!$O47)</f>
        <v/>
      </c>
      <c r="T39" s="15" t="str">
        <f>IF(②男子申込!$P47="","",②男子申込!$P47)</f>
        <v/>
      </c>
      <c r="U39" s="15" t="str">
        <f>IF(②男子申込!$Q47="","",②男子申込!$Q47)</f>
        <v/>
      </c>
      <c r="V39" s="15" t="str">
        <f>IF(②男子申込!$W47="","",IF(②男子申込!$S47="","0",②男子申込!$S47)&amp;":"&amp;IF(LEN(②男子申込!$U47)=1,"0"&amp;②男子申込!$U47,②男子申込!$U47)&amp;":"&amp;IF(LEN(②男子申込!$W47)=1,"0"&amp;②男子申込!$W47,②男子申込!$W47))</f>
        <v/>
      </c>
      <c r="W39" s="15" t="str">
        <f>IFERROR(LEFT(INDEX(②男子申込!$Z:$Z,MATCH($A39,②男子申込!$B:$B,0)),FIND("年",INDEX(②男子申込!$Z:$Z,MATCH($A39,②男子申込!$B:$B,0)))-1),"")</f>
        <v/>
      </c>
      <c r="X39" s="15" t="str">
        <f>IF($A39="","",INDEX(②男子申込!$AA:$AA,MATCH($A39,②男子申込!$B:$B,0)))</f>
        <v/>
      </c>
      <c r="Y39" s="15" t="str">
        <f>IF($A39="","",IF(INDEX(②男子申込!$R:$R,MATCH($A39,②男子申込!$B:$B,0))="ハーフマラソン","ハーフ",INDEX(②男子申込!$R:$R,MATCH($A39,②男子申込!$B:$B,0))))</f>
        <v/>
      </c>
      <c r="Z39" s="15" t="str">
        <f>IF(②男子申込!$AF47="","",②男子申込!$AB47&amp;":"&amp;IF(LEN(②男子申込!$AD47)=1,"0"&amp;②男子申込!$AD47,②男子申込!$AD47)&amp;":"&amp;IF(LEN(②男子申込!$AF47)=1,"0"&amp;②男子申込!$AF47,②男子申込!$AF47))</f>
        <v/>
      </c>
      <c r="AA39" s="15" t="str">
        <f>IF($A39="","",IF(INDEX(②男子申込!$AH:$AH,MATCH($A39,②男子申込!$B:$B,0))="無",0,1))</f>
        <v/>
      </c>
      <c r="AB39" s="15" t="str">
        <f>IF($A39="","",INDEX(②男子申込!$G:$G,MATCH($A39,②男子申込!$B:$B,0)))</f>
        <v/>
      </c>
      <c r="AC39" s="15" t="str">
        <f>IFERROR(INDEX(男子登録情報!$S:$S,MATCH($AJ39,男子登録情報!$B:$B,0)),"")</f>
        <v/>
      </c>
      <c r="AD39" s="15" t="str">
        <f>IF($A39="","",INDEX(男子登録情報!$T:$T,MATCH($AJ39,男子登録情報!$B:$B,0)))</f>
        <v/>
      </c>
      <c r="AE39" s="15" t="str">
        <f>IFERROR(INDEX(男子登録情報!$U:$U,MATCH($AJ39,男子登録情報!$B:$B,0)),"")</f>
        <v/>
      </c>
      <c r="AF39" s="15"/>
      <c r="AG39" s="15"/>
      <c r="AJ39" s="14" t="str">
        <f>IF(②男子申込!$C47="","",②男子申込!$C47)</f>
        <v/>
      </c>
    </row>
    <row r="40" spans="1:36">
      <c r="A40" s="15" t="str">
        <f>IF(②男子申込!$C48="","",ROW($A39))</f>
        <v/>
      </c>
      <c r="B40" s="15" t="str">
        <f>IF(②男子申込!$C48="","","日本陸連登録の部　男子")</f>
        <v/>
      </c>
      <c r="C40" s="15" t="str">
        <f>IFERROR(INDEX(男子登録情報!$M:$M,MATCH($AJ40,男子登録情報!$B:$B,0)),"")</f>
        <v/>
      </c>
      <c r="D40" s="15" t="str">
        <f>IFERROR(INDEX(男子登録情報!$N:$N,MATCH($AJ40,男子登録情報!$B:$B,0)),"")</f>
        <v/>
      </c>
      <c r="E40" s="15" t="str">
        <f>IFERROR(INDEX(男子登録情報!$O:$O,MATCH($AJ40,男子登録情報!$B:$B,0)),"")</f>
        <v/>
      </c>
      <c r="F40" s="15" t="str">
        <f>IFERROR(INDEX(男子登録情報!$P:$P,MATCH($AJ40,男子登録情報!$B:$B,0)),"")</f>
        <v/>
      </c>
      <c r="G40" s="15" t="str">
        <f>IFERROR(INDEX(男子登録情報!$H:$H,MATCH($AJ40,男子登録情報!$B:$B,0)),"")</f>
        <v/>
      </c>
      <c r="H40" s="15" t="str">
        <f>IFERROR(INDEX(男子登録情報!$I:$I,MATCH($AJ40,男子登録情報!$B:$B,0)),"")</f>
        <v/>
      </c>
      <c r="I40" s="15" t="str">
        <f>IFERROR(INDEX(男子登録情報!$Q:$Q,MATCH($AJ40,男子登録情報!$B:$B,0)),"")</f>
        <v/>
      </c>
      <c r="J40" s="15" t="str">
        <f>IF(②男子申込!$C48="","","男性")</f>
        <v/>
      </c>
      <c r="K40" s="15" t="str">
        <f>IFERROR(INDEX(男子登録情報!$R:$R,MATCH($AJ40,男子登録情報!$B:$B,0)),"")</f>
        <v/>
      </c>
      <c r="L40" s="15" t="str">
        <f>IF(②男子申込!$I48="","",②男子申込!$I48)</f>
        <v/>
      </c>
      <c r="M40" s="15" t="str">
        <f>IF(②男子申込!$J48="","",②男子申込!$J48)</f>
        <v/>
      </c>
      <c r="N40" s="15" t="str">
        <f>IF(②男子申込!$K48="","",②男子申込!$K48)</f>
        <v/>
      </c>
      <c r="O40" s="15" t="str">
        <f>IF(②男子申込!$L48="","",②男子申込!$L48)</f>
        <v/>
      </c>
      <c r="P40" s="15" t="str">
        <f>IF(②男子申込!$M48="","",②男子申込!$M48)</f>
        <v/>
      </c>
      <c r="R40" s="15" t="str">
        <f>IF(②男子申込!$N48="","",②男子申込!$N48)</f>
        <v/>
      </c>
      <c r="S40" s="15" t="str">
        <f>IF(②男子申込!$O48="","",②男子申込!$O48)</f>
        <v/>
      </c>
      <c r="T40" s="15" t="str">
        <f>IF(②男子申込!$P48="","",②男子申込!$P48)</f>
        <v/>
      </c>
      <c r="U40" s="15" t="str">
        <f>IF(②男子申込!$Q48="","",②男子申込!$Q48)</f>
        <v/>
      </c>
      <c r="V40" s="15" t="str">
        <f>IF(②男子申込!$W48="","",IF(②男子申込!$S48="","0",②男子申込!$S48)&amp;":"&amp;IF(LEN(②男子申込!$U48)=1,"0"&amp;②男子申込!$U48,②男子申込!$U48)&amp;":"&amp;IF(LEN(②男子申込!$W48)=1,"0"&amp;②男子申込!$W48,②男子申込!$W48))</f>
        <v/>
      </c>
      <c r="W40" s="15" t="str">
        <f>IFERROR(LEFT(INDEX(②男子申込!$Z:$Z,MATCH($A40,②男子申込!$B:$B,0)),FIND("年",INDEX(②男子申込!$Z:$Z,MATCH($A40,②男子申込!$B:$B,0)))-1),"")</f>
        <v/>
      </c>
      <c r="X40" s="15" t="str">
        <f>IF($A40="","",INDEX(②男子申込!$AA:$AA,MATCH($A40,②男子申込!$B:$B,0)))</f>
        <v/>
      </c>
      <c r="Y40" s="15" t="str">
        <f>IF($A40="","",IF(INDEX(②男子申込!$R:$R,MATCH($A40,②男子申込!$B:$B,0))="ハーフマラソン","ハーフ",INDEX(②男子申込!$R:$R,MATCH($A40,②男子申込!$B:$B,0))))</f>
        <v/>
      </c>
      <c r="Z40" s="15" t="str">
        <f>IF(②男子申込!$AF48="","",②男子申込!$AB48&amp;":"&amp;IF(LEN(②男子申込!$AD48)=1,"0"&amp;②男子申込!$AD48,②男子申込!$AD48)&amp;":"&amp;IF(LEN(②男子申込!$AF48)=1,"0"&amp;②男子申込!$AF48,②男子申込!$AF48))</f>
        <v/>
      </c>
      <c r="AA40" s="15" t="str">
        <f>IF($A40="","",IF(INDEX(②男子申込!$AH:$AH,MATCH($A40,②男子申込!$B:$B,0))="無",0,1))</f>
        <v/>
      </c>
      <c r="AB40" s="15" t="str">
        <f>IF($A40="","",INDEX(②男子申込!$G:$G,MATCH($A40,②男子申込!$B:$B,0)))</f>
        <v/>
      </c>
      <c r="AC40" s="15" t="str">
        <f>IFERROR(INDEX(男子登録情報!$S:$S,MATCH($AJ40,男子登録情報!$B:$B,0)),"")</f>
        <v/>
      </c>
      <c r="AD40" s="15" t="str">
        <f>IF($A40="","",INDEX(男子登録情報!$T:$T,MATCH($AJ40,男子登録情報!$B:$B,0)))</f>
        <v/>
      </c>
      <c r="AE40" s="15" t="str">
        <f>IFERROR(INDEX(男子登録情報!$U:$U,MATCH($AJ40,男子登録情報!$B:$B,0)),"")</f>
        <v/>
      </c>
      <c r="AF40" s="15"/>
      <c r="AG40" s="15"/>
      <c r="AJ40" s="14" t="str">
        <f>IF(②男子申込!$C48="","",②男子申込!$C48)</f>
        <v/>
      </c>
    </row>
    <row r="41" spans="1:36">
      <c r="A41" s="15" t="str">
        <f>IF(②男子申込!$C49="","",ROW($A40))</f>
        <v/>
      </c>
      <c r="B41" s="15" t="str">
        <f>IF(②男子申込!$C49="","","日本陸連登録の部　男子")</f>
        <v/>
      </c>
      <c r="C41" s="15" t="str">
        <f>IFERROR(INDEX(男子登録情報!$M:$M,MATCH($AJ41,男子登録情報!$B:$B,0)),"")</f>
        <v/>
      </c>
      <c r="D41" s="15" t="str">
        <f>IFERROR(INDEX(男子登録情報!$N:$N,MATCH($AJ41,男子登録情報!$B:$B,0)),"")</f>
        <v/>
      </c>
      <c r="E41" s="15" t="str">
        <f>IFERROR(INDEX(男子登録情報!$O:$O,MATCH($AJ41,男子登録情報!$B:$B,0)),"")</f>
        <v/>
      </c>
      <c r="F41" s="15" t="str">
        <f>IFERROR(INDEX(男子登録情報!$P:$P,MATCH($AJ41,男子登録情報!$B:$B,0)),"")</f>
        <v/>
      </c>
      <c r="G41" s="15" t="str">
        <f>IFERROR(INDEX(男子登録情報!$H:$H,MATCH($AJ41,男子登録情報!$B:$B,0)),"")</f>
        <v/>
      </c>
      <c r="H41" s="15" t="str">
        <f>IFERROR(INDEX(男子登録情報!$I:$I,MATCH($AJ41,男子登録情報!$B:$B,0)),"")</f>
        <v/>
      </c>
      <c r="I41" s="15" t="str">
        <f>IFERROR(INDEX(男子登録情報!$Q:$Q,MATCH($AJ41,男子登録情報!$B:$B,0)),"")</f>
        <v/>
      </c>
      <c r="J41" s="15" t="str">
        <f>IF(②男子申込!$C49="","","男性")</f>
        <v/>
      </c>
      <c r="K41" s="15" t="str">
        <f>IFERROR(INDEX(男子登録情報!$R:$R,MATCH($AJ41,男子登録情報!$B:$B,0)),"")</f>
        <v/>
      </c>
      <c r="L41" s="15" t="str">
        <f>IF(②男子申込!$I49="","",②男子申込!$I49)</f>
        <v/>
      </c>
      <c r="M41" s="15" t="str">
        <f>IF(②男子申込!$J49="","",②男子申込!$J49)</f>
        <v/>
      </c>
      <c r="N41" s="15" t="str">
        <f>IF(②男子申込!$K49="","",②男子申込!$K49)</f>
        <v/>
      </c>
      <c r="O41" s="15" t="str">
        <f>IF(②男子申込!$L49="","",②男子申込!$L49)</f>
        <v/>
      </c>
      <c r="P41" s="15" t="str">
        <f>IF(②男子申込!$M49="","",②男子申込!$M49)</f>
        <v/>
      </c>
      <c r="R41" s="15" t="str">
        <f>IF(②男子申込!$N49="","",②男子申込!$N49)</f>
        <v/>
      </c>
      <c r="S41" s="15" t="str">
        <f>IF(②男子申込!$O49="","",②男子申込!$O49)</f>
        <v/>
      </c>
      <c r="T41" s="15" t="str">
        <f>IF(②男子申込!$P49="","",②男子申込!$P49)</f>
        <v/>
      </c>
      <c r="U41" s="15" t="str">
        <f>IF(②男子申込!$Q49="","",②男子申込!$Q49)</f>
        <v/>
      </c>
      <c r="V41" s="15" t="str">
        <f>IF(②男子申込!$W49="","",IF(②男子申込!$S49="","0",②男子申込!$S49)&amp;":"&amp;IF(LEN(②男子申込!$U49)=1,"0"&amp;②男子申込!$U49,②男子申込!$U49)&amp;":"&amp;IF(LEN(②男子申込!$W49)=1,"0"&amp;②男子申込!$W49,②男子申込!$W49))</f>
        <v/>
      </c>
      <c r="W41" s="15" t="str">
        <f>IFERROR(LEFT(INDEX(②男子申込!$Z:$Z,MATCH($A41,②男子申込!$B:$B,0)),FIND("年",INDEX(②男子申込!$Z:$Z,MATCH($A41,②男子申込!$B:$B,0)))-1),"")</f>
        <v/>
      </c>
      <c r="X41" s="15" t="str">
        <f>IF($A41="","",INDEX(②男子申込!$AA:$AA,MATCH($A41,②男子申込!$B:$B,0)))</f>
        <v/>
      </c>
      <c r="Y41" s="15" t="str">
        <f>IF($A41="","",IF(INDEX(②男子申込!$R:$R,MATCH($A41,②男子申込!$B:$B,0))="ハーフマラソン","ハーフ",INDEX(②男子申込!$R:$R,MATCH($A41,②男子申込!$B:$B,0))))</f>
        <v/>
      </c>
      <c r="Z41" s="15" t="str">
        <f>IF(②男子申込!$AF49="","",②男子申込!$AB49&amp;":"&amp;IF(LEN(②男子申込!$AD49)=1,"0"&amp;②男子申込!$AD49,②男子申込!$AD49)&amp;":"&amp;IF(LEN(②男子申込!$AF49)=1,"0"&amp;②男子申込!$AF49,②男子申込!$AF49))</f>
        <v/>
      </c>
      <c r="AA41" s="15" t="str">
        <f>IF($A41="","",IF(INDEX(②男子申込!$AH:$AH,MATCH($A41,②男子申込!$B:$B,0))="無",0,1))</f>
        <v/>
      </c>
      <c r="AB41" s="15" t="str">
        <f>IF($A41="","",INDEX(②男子申込!$G:$G,MATCH($A41,②男子申込!$B:$B,0)))</f>
        <v/>
      </c>
      <c r="AC41" s="15" t="str">
        <f>IFERROR(INDEX(男子登録情報!$S:$S,MATCH($AJ41,男子登録情報!$B:$B,0)),"")</f>
        <v/>
      </c>
      <c r="AD41" s="15" t="str">
        <f>IF($A41="","",INDEX(男子登録情報!$T:$T,MATCH($AJ41,男子登録情報!$B:$B,0)))</f>
        <v/>
      </c>
      <c r="AE41" s="15" t="str">
        <f>IFERROR(INDEX(男子登録情報!$U:$U,MATCH($AJ41,男子登録情報!$B:$B,0)),"")</f>
        <v/>
      </c>
      <c r="AF41" s="15"/>
      <c r="AG41" s="15"/>
      <c r="AJ41" s="14" t="str">
        <f>IF(②男子申込!$C49="","",②男子申込!$C49)</f>
        <v/>
      </c>
    </row>
    <row r="42" spans="1:36">
      <c r="A42" s="15" t="str">
        <f>IF(②男子申込!$C50="","",ROW($A41))</f>
        <v/>
      </c>
      <c r="B42" s="15" t="str">
        <f>IF(②男子申込!$C50="","","日本陸連登録の部　男子")</f>
        <v/>
      </c>
      <c r="C42" s="15" t="str">
        <f>IFERROR(INDEX(男子登録情報!$M:$M,MATCH($AJ42,男子登録情報!$B:$B,0)),"")</f>
        <v/>
      </c>
      <c r="D42" s="15" t="str">
        <f>IFERROR(INDEX(男子登録情報!$N:$N,MATCH($AJ42,男子登録情報!$B:$B,0)),"")</f>
        <v/>
      </c>
      <c r="E42" s="15" t="str">
        <f>IFERROR(INDEX(男子登録情報!$O:$O,MATCH($AJ42,男子登録情報!$B:$B,0)),"")</f>
        <v/>
      </c>
      <c r="F42" s="15" t="str">
        <f>IFERROR(INDEX(男子登録情報!$P:$P,MATCH($AJ42,男子登録情報!$B:$B,0)),"")</f>
        <v/>
      </c>
      <c r="G42" s="15" t="str">
        <f>IFERROR(INDEX(男子登録情報!$H:$H,MATCH($AJ42,男子登録情報!$B:$B,0)),"")</f>
        <v/>
      </c>
      <c r="H42" s="15" t="str">
        <f>IFERROR(INDEX(男子登録情報!$I:$I,MATCH($AJ42,男子登録情報!$B:$B,0)),"")</f>
        <v/>
      </c>
      <c r="I42" s="15" t="str">
        <f>IFERROR(INDEX(男子登録情報!$Q:$Q,MATCH($AJ42,男子登録情報!$B:$B,0)),"")</f>
        <v/>
      </c>
      <c r="J42" s="15" t="str">
        <f>IF(②男子申込!$C50="","","男性")</f>
        <v/>
      </c>
      <c r="K42" s="15" t="str">
        <f>IFERROR(INDEX(男子登録情報!$R:$R,MATCH($AJ42,男子登録情報!$B:$B,0)),"")</f>
        <v/>
      </c>
      <c r="L42" s="15" t="str">
        <f>IF(②男子申込!$I50="","",②男子申込!$I50)</f>
        <v/>
      </c>
      <c r="M42" s="15" t="str">
        <f>IF(②男子申込!$J50="","",②男子申込!$J50)</f>
        <v/>
      </c>
      <c r="N42" s="15" t="str">
        <f>IF(②男子申込!$K50="","",②男子申込!$K50)</f>
        <v/>
      </c>
      <c r="O42" s="15" t="str">
        <f>IF(②男子申込!$L50="","",②男子申込!$L50)</f>
        <v/>
      </c>
      <c r="P42" s="15" t="str">
        <f>IF(②男子申込!$M50="","",②男子申込!$M50)</f>
        <v/>
      </c>
      <c r="R42" s="15" t="str">
        <f>IF(②男子申込!$N50="","",②男子申込!$N50)</f>
        <v/>
      </c>
      <c r="S42" s="15" t="str">
        <f>IF(②男子申込!$O50="","",②男子申込!$O50)</f>
        <v/>
      </c>
      <c r="T42" s="15" t="str">
        <f>IF(②男子申込!$P50="","",②男子申込!$P50)</f>
        <v/>
      </c>
      <c r="U42" s="15" t="str">
        <f>IF(②男子申込!$Q50="","",②男子申込!$Q50)</f>
        <v/>
      </c>
      <c r="V42" s="15" t="str">
        <f>IF(②男子申込!$W50="","",IF(②男子申込!$S50="","0",②男子申込!$S50)&amp;":"&amp;IF(LEN(②男子申込!$U50)=1,"0"&amp;②男子申込!$U50,②男子申込!$U50)&amp;":"&amp;IF(LEN(②男子申込!$W50)=1,"0"&amp;②男子申込!$W50,②男子申込!$W50))</f>
        <v/>
      </c>
      <c r="W42" s="15" t="str">
        <f>IFERROR(LEFT(INDEX(②男子申込!$Z:$Z,MATCH($A42,②男子申込!$B:$B,0)),FIND("年",INDEX(②男子申込!$Z:$Z,MATCH($A42,②男子申込!$B:$B,0)))-1),"")</f>
        <v/>
      </c>
      <c r="X42" s="15" t="str">
        <f>IF($A42="","",INDEX(②男子申込!$AA:$AA,MATCH($A42,②男子申込!$B:$B,0)))</f>
        <v/>
      </c>
      <c r="Y42" s="15" t="str">
        <f>IF($A42="","",IF(INDEX(②男子申込!$R:$R,MATCH($A42,②男子申込!$B:$B,0))="ハーフマラソン","ハーフ",INDEX(②男子申込!$R:$R,MATCH($A42,②男子申込!$B:$B,0))))</f>
        <v/>
      </c>
      <c r="Z42" s="15" t="str">
        <f>IF(②男子申込!$AF50="","",②男子申込!$AB50&amp;":"&amp;IF(LEN(②男子申込!$AD50)=1,"0"&amp;②男子申込!$AD50,②男子申込!$AD50)&amp;":"&amp;IF(LEN(②男子申込!$AF50)=1,"0"&amp;②男子申込!$AF50,②男子申込!$AF50))</f>
        <v/>
      </c>
      <c r="AA42" s="15" t="str">
        <f>IF($A42="","",IF(INDEX(②男子申込!$AH:$AH,MATCH($A42,②男子申込!$B:$B,0))="無",0,1))</f>
        <v/>
      </c>
      <c r="AB42" s="15" t="str">
        <f>IF($A42="","",INDEX(②男子申込!$G:$G,MATCH($A42,②男子申込!$B:$B,0)))</f>
        <v/>
      </c>
      <c r="AC42" s="15" t="str">
        <f>IFERROR(INDEX(男子登録情報!$S:$S,MATCH($AJ42,男子登録情報!$B:$B,0)),"")</f>
        <v/>
      </c>
      <c r="AD42" s="15" t="str">
        <f>IF($A42="","",INDEX(男子登録情報!$T:$T,MATCH($AJ42,男子登録情報!$B:$B,0)))</f>
        <v/>
      </c>
      <c r="AE42" s="15" t="str">
        <f>IFERROR(INDEX(男子登録情報!$U:$U,MATCH($AJ42,男子登録情報!$B:$B,0)),"")</f>
        <v/>
      </c>
      <c r="AF42" s="15"/>
      <c r="AG42" s="15"/>
      <c r="AJ42" s="14" t="str">
        <f>IF(②男子申込!$C50="","",②男子申込!$C50)</f>
        <v/>
      </c>
    </row>
    <row r="43" spans="1:36">
      <c r="A43" s="15" t="str">
        <f>IF(②男子申込!$C51="","",ROW($A42))</f>
        <v/>
      </c>
      <c r="B43" s="15" t="str">
        <f>IF(②男子申込!$C51="","","日本陸連登録の部　男子")</f>
        <v/>
      </c>
      <c r="C43" s="15" t="str">
        <f>IFERROR(INDEX(男子登録情報!$M:$M,MATCH($AJ43,男子登録情報!$B:$B,0)),"")</f>
        <v/>
      </c>
      <c r="D43" s="15" t="str">
        <f>IFERROR(INDEX(男子登録情報!$N:$N,MATCH($AJ43,男子登録情報!$B:$B,0)),"")</f>
        <v/>
      </c>
      <c r="E43" s="15" t="str">
        <f>IFERROR(INDEX(男子登録情報!$O:$O,MATCH($AJ43,男子登録情報!$B:$B,0)),"")</f>
        <v/>
      </c>
      <c r="F43" s="15" t="str">
        <f>IFERROR(INDEX(男子登録情報!$P:$P,MATCH($AJ43,男子登録情報!$B:$B,0)),"")</f>
        <v/>
      </c>
      <c r="G43" s="15" t="str">
        <f>IFERROR(INDEX(男子登録情報!$H:$H,MATCH($AJ43,男子登録情報!$B:$B,0)),"")</f>
        <v/>
      </c>
      <c r="H43" s="15" t="str">
        <f>IFERROR(INDEX(男子登録情報!$I:$I,MATCH($AJ43,男子登録情報!$B:$B,0)),"")</f>
        <v/>
      </c>
      <c r="I43" s="15" t="str">
        <f>IFERROR(INDEX(男子登録情報!$Q:$Q,MATCH($AJ43,男子登録情報!$B:$B,0)),"")</f>
        <v/>
      </c>
      <c r="J43" s="15" t="str">
        <f>IF(②男子申込!$C51="","","男性")</f>
        <v/>
      </c>
      <c r="K43" s="15" t="str">
        <f>IFERROR(INDEX(男子登録情報!$R:$R,MATCH($AJ43,男子登録情報!$B:$B,0)),"")</f>
        <v/>
      </c>
      <c r="L43" s="15" t="str">
        <f>IF(②男子申込!$I51="","",②男子申込!$I51)</f>
        <v/>
      </c>
      <c r="M43" s="15" t="str">
        <f>IF(②男子申込!$J51="","",②男子申込!$J51)</f>
        <v/>
      </c>
      <c r="N43" s="15" t="str">
        <f>IF(②男子申込!$K51="","",②男子申込!$K51)</f>
        <v/>
      </c>
      <c r="O43" s="15" t="str">
        <f>IF(②男子申込!$L51="","",②男子申込!$L51)</f>
        <v/>
      </c>
      <c r="P43" s="15" t="str">
        <f>IF(②男子申込!$M51="","",②男子申込!$M51)</f>
        <v/>
      </c>
      <c r="R43" s="15" t="str">
        <f>IF(②男子申込!$N51="","",②男子申込!$N51)</f>
        <v/>
      </c>
      <c r="S43" s="15" t="str">
        <f>IF(②男子申込!$O51="","",②男子申込!$O51)</f>
        <v/>
      </c>
      <c r="T43" s="15" t="str">
        <f>IF(②男子申込!$P51="","",②男子申込!$P51)</f>
        <v/>
      </c>
      <c r="U43" s="15" t="str">
        <f>IF(②男子申込!$Q51="","",②男子申込!$Q51)</f>
        <v/>
      </c>
      <c r="V43" s="15" t="str">
        <f>IF(②男子申込!$W51="","",IF(②男子申込!$S51="","0",②男子申込!$S51)&amp;":"&amp;IF(LEN(②男子申込!$U51)=1,"0"&amp;②男子申込!$U51,②男子申込!$U51)&amp;":"&amp;IF(LEN(②男子申込!$W51)=1,"0"&amp;②男子申込!$W51,②男子申込!$W51))</f>
        <v/>
      </c>
      <c r="W43" s="15" t="str">
        <f>IFERROR(LEFT(INDEX(②男子申込!$Z:$Z,MATCH($A43,②男子申込!$B:$B,0)),FIND("年",INDEX(②男子申込!$Z:$Z,MATCH($A43,②男子申込!$B:$B,0)))-1),"")</f>
        <v/>
      </c>
      <c r="X43" s="15" t="str">
        <f>IF($A43="","",INDEX(②男子申込!$AA:$AA,MATCH($A43,②男子申込!$B:$B,0)))</f>
        <v/>
      </c>
      <c r="Y43" s="15" t="str">
        <f>IF($A43="","",IF(INDEX(②男子申込!$R:$R,MATCH($A43,②男子申込!$B:$B,0))="ハーフマラソン","ハーフ",INDEX(②男子申込!$R:$R,MATCH($A43,②男子申込!$B:$B,0))))</f>
        <v/>
      </c>
      <c r="Z43" s="15" t="str">
        <f>IF(②男子申込!$AF51="","",②男子申込!$AB51&amp;":"&amp;IF(LEN(②男子申込!$AD51)=1,"0"&amp;②男子申込!$AD51,②男子申込!$AD51)&amp;":"&amp;IF(LEN(②男子申込!$AF51)=1,"0"&amp;②男子申込!$AF51,②男子申込!$AF51))</f>
        <v/>
      </c>
      <c r="AA43" s="15" t="str">
        <f>IF($A43="","",IF(INDEX(②男子申込!$AH:$AH,MATCH($A43,②男子申込!$B:$B,0))="無",0,1))</f>
        <v/>
      </c>
      <c r="AB43" s="15" t="str">
        <f>IF($A43="","",INDEX(②男子申込!$G:$G,MATCH($A43,②男子申込!$B:$B,0)))</f>
        <v/>
      </c>
      <c r="AC43" s="15" t="str">
        <f>IFERROR(INDEX(男子登録情報!$S:$S,MATCH($AJ43,男子登録情報!$B:$B,0)),"")</f>
        <v/>
      </c>
      <c r="AD43" s="15" t="str">
        <f>IF($A43="","",INDEX(男子登録情報!$T:$T,MATCH($AJ43,男子登録情報!$B:$B,0)))</f>
        <v/>
      </c>
      <c r="AE43" s="15" t="str">
        <f>IFERROR(INDEX(男子登録情報!$U:$U,MATCH($AJ43,男子登録情報!$B:$B,0)),"")</f>
        <v/>
      </c>
      <c r="AF43" s="15"/>
      <c r="AG43" s="15"/>
      <c r="AJ43" s="14" t="str">
        <f>IF(②男子申込!$C51="","",②男子申込!$C51)</f>
        <v/>
      </c>
    </row>
    <row r="44" spans="1:36">
      <c r="A44" s="15" t="str">
        <f>IF(②男子申込!$C52="","",ROW($A43))</f>
        <v/>
      </c>
      <c r="B44" s="15" t="str">
        <f>IF(②男子申込!$C52="","","日本陸連登録の部　男子")</f>
        <v/>
      </c>
      <c r="C44" s="15" t="str">
        <f>IFERROR(INDEX(男子登録情報!$M:$M,MATCH($AJ44,男子登録情報!$B:$B,0)),"")</f>
        <v/>
      </c>
      <c r="D44" s="15" t="str">
        <f>IFERROR(INDEX(男子登録情報!$N:$N,MATCH($AJ44,男子登録情報!$B:$B,0)),"")</f>
        <v/>
      </c>
      <c r="E44" s="15" t="str">
        <f>IFERROR(INDEX(男子登録情報!$O:$O,MATCH($AJ44,男子登録情報!$B:$B,0)),"")</f>
        <v/>
      </c>
      <c r="F44" s="15" t="str">
        <f>IFERROR(INDEX(男子登録情報!$P:$P,MATCH($AJ44,男子登録情報!$B:$B,0)),"")</f>
        <v/>
      </c>
      <c r="G44" s="15" t="str">
        <f>IFERROR(INDEX(男子登録情報!$H:$H,MATCH($AJ44,男子登録情報!$B:$B,0)),"")</f>
        <v/>
      </c>
      <c r="H44" s="15" t="str">
        <f>IFERROR(INDEX(男子登録情報!$I:$I,MATCH($AJ44,男子登録情報!$B:$B,0)),"")</f>
        <v/>
      </c>
      <c r="I44" s="15" t="str">
        <f>IFERROR(INDEX(男子登録情報!$Q:$Q,MATCH($AJ44,男子登録情報!$B:$B,0)),"")</f>
        <v/>
      </c>
      <c r="J44" s="15" t="str">
        <f>IF(②男子申込!$C52="","","男性")</f>
        <v/>
      </c>
      <c r="K44" s="15" t="str">
        <f>IFERROR(INDEX(男子登録情報!$R:$R,MATCH($AJ44,男子登録情報!$B:$B,0)),"")</f>
        <v/>
      </c>
      <c r="L44" s="15" t="str">
        <f>IF(②男子申込!$I52="","",②男子申込!$I52)</f>
        <v/>
      </c>
      <c r="M44" s="15" t="str">
        <f>IF(②男子申込!$J52="","",②男子申込!$J52)</f>
        <v/>
      </c>
      <c r="N44" s="15" t="str">
        <f>IF(②男子申込!$K52="","",②男子申込!$K52)</f>
        <v/>
      </c>
      <c r="O44" s="15" t="str">
        <f>IF(②男子申込!$L52="","",②男子申込!$L52)</f>
        <v/>
      </c>
      <c r="P44" s="15" t="str">
        <f>IF(②男子申込!$M52="","",②男子申込!$M52)</f>
        <v/>
      </c>
      <c r="R44" s="15" t="str">
        <f>IF(②男子申込!$N52="","",②男子申込!$N52)</f>
        <v/>
      </c>
      <c r="S44" s="15" t="str">
        <f>IF(②男子申込!$O52="","",②男子申込!$O52)</f>
        <v/>
      </c>
      <c r="T44" s="15" t="str">
        <f>IF(②男子申込!$P52="","",②男子申込!$P52)</f>
        <v/>
      </c>
      <c r="U44" s="15" t="str">
        <f>IF(②男子申込!$Q52="","",②男子申込!$Q52)</f>
        <v/>
      </c>
      <c r="V44" s="15" t="str">
        <f>IF(②男子申込!$W52="","",IF(②男子申込!$S52="","0",②男子申込!$S52)&amp;":"&amp;IF(LEN(②男子申込!$U52)=1,"0"&amp;②男子申込!$U52,②男子申込!$U52)&amp;":"&amp;IF(LEN(②男子申込!$W52)=1,"0"&amp;②男子申込!$W52,②男子申込!$W52))</f>
        <v/>
      </c>
      <c r="W44" s="15" t="str">
        <f>IFERROR(LEFT(INDEX(②男子申込!$Z:$Z,MATCH($A44,②男子申込!$B:$B,0)),FIND("年",INDEX(②男子申込!$Z:$Z,MATCH($A44,②男子申込!$B:$B,0)))-1),"")</f>
        <v/>
      </c>
      <c r="X44" s="15" t="str">
        <f>IF($A44="","",INDEX(②男子申込!$AA:$AA,MATCH($A44,②男子申込!$B:$B,0)))</f>
        <v/>
      </c>
      <c r="Y44" s="15" t="str">
        <f>IF($A44="","",IF(INDEX(②男子申込!$R:$R,MATCH($A44,②男子申込!$B:$B,0))="ハーフマラソン","ハーフ",INDEX(②男子申込!$R:$R,MATCH($A44,②男子申込!$B:$B,0))))</f>
        <v/>
      </c>
      <c r="Z44" s="15" t="str">
        <f>IF(②男子申込!$AF52="","",②男子申込!$AB52&amp;":"&amp;IF(LEN(②男子申込!$AD52)=1,"0"&amp;②男子申込!$AD52,②男子申込!$AD52)&amp;":"&amp;IF(LEN(②男子申込!$AF52)=1,"0"&amp;②男子申込!$AF52,②男子申込!$AF52))</f>
        <v/>
      </c>
      <c r="AA44" s="15" t="str">
        <f>IF($A44="","",IF(INDEX(②男子申込!$AH:$AH,MATCH($A44,②男子申込!$B:$B,0))="無",0,1))</f>
        <v/>
      </c>
      <c r="AB44" s="15" t="str">
        <f>IF($A44="","",INDEX(②男子申込!$G:$G,MATCH($A44,②男子申込!$B:$B,0)))</f>
        <v/>
      </c>
      <c r="AC44" s="15" t="str">
        <f>IFERROR(INDEX(男子登録情報!$S:$S,MATCH($AJ44,男子登録情報!$B:$B,0)),"")</f>
        <v/>
      </c>
      <c r="AD44" s="15" t="str">
        <f>IF($A44="","",INDEX(男子登録情報!$T:$T,MATCH($AJ44,男子登録情報!$B:$B,0)))</f>
        <v/>
      </c>
      <c r="AE44" s="15" t="str">
        <f>IFERROR(INDEX(男子登録情報!$U:$U,MATCH($AJ44,男子登録情報!$B:$B,0)),"")</f>
        <v/>
      </c>
      <c r="AF44" s="15"/>
      <c r="AG44" s="15"/>
      <c r="AJ44" s="14" t="str">
        <f>IF(②男子申込!$C52="","",②男子申込!$C52)</f>
        <v/>
      </c>
    </row>
    <row r="45" spans="1:36">
      <c r="A45" s="15" t="str">
        <f>IF(②男子申込!$C53="","",ROW($A44))</f>
        <v/>
      </c>
      <c r="B45" s="15" t="str">
        <f>IF(②男子申込!$C53="","","日本陸連登録の部　男子")</f>
        <v/>
      </c>
      <c r="C45" s="15" t="str">
        <f>IFERROR(INDEX(男子登録情報!$M:$M,MATCH($AJ45,男子登録情報!$B:$B,0)),"")</f>
        <v/>
      </c>
      <c r="D45" s="15" t="str">
        <f>IFERROR(INDEX(男子登録情報!$N:$N,MATCH($AJ45,男子登録情報!$B:$B,0)),"")</f>
        <v/>
      </c>
      <c r="E45" s="15" t="str">
        <f>IFERROR(INDEX(男子登録情報!$O:$O,MATCH($AJ45,男子登録情報!$B:$B,0)),"")</f>
        <v/>
      </c>
      <c r="F45" s="15" t="str">
        <f>IFERROR(INDEX(男子登録情報!$P:$P,MATCH($AJ45,男子登録情報!$B:$B,0)),"")</f>
        <v/>
      </c>
      <c r="G45" s="15" t="str">
        <f>IFERROR(INDEX(男子登録情報!$H:$H,MATCH($AJ45,男子登録情報!$B:$B,0)),"")</f>
        <v/>
      </c>
      <c r="H45" s="15" t="str">
        <f>IFERROR(INDEX(男子登録情報!$I:$I,MATCH($AJ45,男子登録情報!$B:$B,0)),"")</f>
        <v/>
      </c>
      <c r="I45" s="15" t="str">
        <f>IFERROR(INDEX(男子登録情報!$Q:$Q,MATCH($AJ45,男子登録情報!$B:$B,0)),"")</f>
        <v/>
      </c>
      <c r="J45" s="15" t="str">
        <f>IF(②男子申込!$C53="","","男性")</f>
        <v/>
      </c>
      <c r="K45" s="15" t="str">
        <f>IFERROR(INDEX(男子登録情報!$R:$R,MATCH($AJ45,男子登録情報!$B:$B,0)),"")</f>
        <v/>
      </c>
      <c r="L45" s="15" t="str">
        <f>IF(②男子申込!$I53="","",②男子申込!$I53)</f>
        <v/>
      </c>
      <c r="M45" s="15" t="str">
        <f>IF(②男子申込!$J53="","",②男子申込!$J53)</f>
        <v/>
      </c>
      <c r="N45" s="15" t="str">
        <f>IF(②男子申込!$K53="","",②男子申込!$K53)</f>
        <v/>
      </c>
      <c r="O45" s="15" t="str">
        <f>IF(②男子申込!$L53="","",②男子申込!$L53)</f>
        <v/>
      </c>
      <c r="P45" s="15" t="str">
        <f>IF(②男子申込!$M53="","",②男子申込!$M53)</f>
        <v/>
      </c>
      <c r="R45" s="15" t="str">
        <f>IF(②男子申込!$N53="","",②男子申込!$N53)</f>
        <v/>
      </c>
      <c r="S45" s="15" t="str">
        <f>IF(②男子申込!$O53="","",②男子申込!$O53)</f>
        <v/>
      </c>
      <c r="T45" s="15" t="str">
        <f>IF(②男子申込!$P53="","",②男子申込!$P53)</f>
        <v/>
      </c>
      <c r="U45" s="15" t="str">
        <f>IF(②男子申込!$Q53="","",②男子申込!$Q53)</f>
        <v/>
      </c>
      <c r="V45" s="15" t="str">
        <f>IF(②男子申込!$W53="","",IF(②男子申込!$S53="","0",②男子申込!$S53)&amp;":"&amp;IF(LEN(②男子申込!$U53)=1,"0"&amp;②男子申込!$U53,②男子申込!$U53)&amp;":"&amp;IF(LEN(②男子申込!$W53)=1,"0"&amp;②男子申込!$W53,②男子申込!$W53))</f>
        <v/>
      </c>
      <c r="W45" s="15" t="str">
        <f>IFERROR(LEFT(INDEX(②男子申込!$Z:$Z,MATCH($A45,②男子申込!$B:$B,0)),FIND("年",INDEX(②男子申込!$Z:$Z,MATCH($A45,②男子申込!$B:$B,0)))-1),"")</f>
        <v/>
      </c>
      <c r="X45" s="15" t="str">
        <f>IF($A45="","",INDEX(②男子申込!$AA:$AA,MATCH($A45,②男子申込!$B:$B,0)))</f>
        <v/>
      </c>
      <c r="Y45" s="15" t="str">
        <f>IF($A45="","",IF(INDEX(②男子申込!$R:$R,MATCH($A45,②男子申込!$B:$B,0))="ハーフマラソン","ハーフ",INDEX(②男子申込!$R:$R,MATCH($A45,②男子申込!$B:$B,0))))</f>
        <v/>
      </c>
      <c r="Z45" s="15" t="str">
        <f>IF(②男子申込!$AF53="","",②男子申込!$AB53&amp;":"&amp;IF(LEN(②男子申込!$AD53)=1,"0"&amp;②男子申込!$AD53,②男子申込!$AD53)&amp;":"&amp;IF(LEN(②男子申込!$AF53)=1,"0"&amp;②男子申込!$AF53,②男子申込!$AF53))</f>
        <v/>
      </c>
      <c r="AA45" s="15" t="str">
        <f>IF($A45="","",IF(INDEX(②男子申込!$AH:$AH,MATCH($A45,②男子申込!$B:$B,0))="無",0,1))</f>
        <v/>
      </c>
      <c r="AB45" s="15" t="str">
        <f>IF($A45="","",INDEX(②男子申込!$G:$G,MATCH($A45,②男子申込!$B:$B,0)))</f>
        <v/>
      </c>
      <c r="AC45" s="15" t="str">
        <f>IFERROR(INDEX(男子登録情報!$S:$S,MATCH($AJ45,男子登録情報!$B:$B,0)),"")</f>
        <v/>
      </c>
      <c r="AD45" s="15" t="str">
        <f>IF($A45="","",INDEX(男子登録情報!$T:$T,MATCH($AJ45,男子登録情報!$B:$B,0)))</f>
        <v/>
      </c>
      <c r="AE45" s="15" t="str">
        <f>IFERROR(INDEX(男子登録情報!$U:$U,MATCH($AJ45,男子登録情報!$B:$B,0)),"")</f>
        <v/>
      </c>
      <c r="AF45" s="15"/>
      <c r="AG45" s="15"/>
      <c r="AJ45" s="14" t="str">
        <f>IF(②男子申込!$C53="","",②男子申込!$C53)</f>
        <v/>
      </c>
    </row>
    <row r="46" spans="1:36">
      <c r="A46" s="15" t="str">
        <f>IF(②男子申込!$C54="","",ROW($A45))</f>
        <v/>
      </c>
      <c r="B46" s="15" t="str">
        <f>IF(②男子申込!$C54="","","日本陸連登録の部　男子")</f>
        <v/>
      </c>
      <c r="C46" s="15" t="str">
        <f>IFERROR(INDEX(男子登録情報!$M:$M,MATCH($AJ46,男子登録情報!$B:$B,0)),"")</f>
        <v/>
      </c>
      <c r="D46" s="15" t="str">
        <f>IFERROR(INDEX(男子登録情報!$N:$N,MATCH($AJ46,男子登録情報!$B:$B,0)),"")</f>
        <v/>
      </c>
      <c r="E46" s="15" t="str">
        <f>IFERROR(INDEX(男子登録情報!$O:$O,MATCH($AJ46,男子登録情報!$B:$B,0)),"")</f>
        <v/>
      </c>
      <c r="F46" s="15" t="str">
        <f>IFERROR(INDEX(男子登録情報!$P:$P,MATCH($AJ46,男子登録情報!$B:$B,0)),"")</f>
        <v/>
      </c>
      <c r="G46" s="15" t="str">
        <f>IFERROR(INDEX(男子登録情報!$H:$H,MATCH($AJ46,男子登録情報!$B:$B,0)),"")</f>
        <v/>
      </c>
      <c r="H46" s="15" t="str">
        <f>IFERROR(INDEX(男子登録情報!$I:$I,MATCH($AJ46,男子登録情報!$B:$B,0)),"")</f>
        <v/>
      </c>
      <c r="I46" s="15" t="str">
        <f>IFERROR(INDEX(男子登録情報!$Q:$Q,MATCH($AJ46,男子登録情報!$B:$B,0)),"")</f>
        <v/>
      </c>
      <c r="J46" s="15" t="str">
        <f>IF(②男子申込!$C54="","","男性")</f>
        <v/>
      </c>
      <c r="K46" s="15" t="str">
        <f>IFERROR(INDEX(男子登録情報!$R:$R,MATCH($AJ46,男子登録情報!$B:$B,0)),"")</f>
        <v/>
      </c>
      <c r="L46" s="15" t="str">
        <f>IF(②男子申込!$I54="","",②男子申込!$I54)</f>
        <v/>
      </c>
      <c r="M46" s="15" t="str">
        <f>IF(②男子申込!$J54="","",②男子申込!$J54)</f>
        <v/>
      </c>
      <c r="N46" s="15" t="str">
        <f>IF(②男子申込!$K54="","",②男子申込!$K54)</f>
        <v/>
      </c>
      <c r="O46" s="15" t="str">
        <f>IF(②男子申込!$L54="","",②男子申込!$L54)</f>
        <v/>
      </c>
      <c r="P46" s="15" t="str">
        <f>IF(②男子申込!$M54="","",②男子申込!$M54)</f>
        <v/>
      </c>
      <c r="R46" s="15" t="str">
        <f>IF(②男子申込!$N54="","",②男子申込!$N54)</f>
        <v/>
      </c>
      <c r="S46" s="15" t="str">
        <f>IF(②男子申込!$O54="","",②男子申込!$O54)</f>
        <v/>
      </c>
      <c r="T46" s="15" t="str">
        <f>IF(②男子申込!$P54="","",②男子申込!$P54)</f>
        <v/>
      </c>
      <c r="U46" s="15" t="str">
        <f>IF(②男子申込!$Q54="","",②男子申込!$Q54)</f>
        <v/>
      </c>
      <c r="V46" s="15" t="str">
        <f>IF(②男子申込!$W54="","",IF(②男子申込!$S54="","0",②男子申込!$S54)&amp;":"&amp;IF(LEN(②男子申込!$U54)=1,"0"&amp;②男子申込!$U54,②男子申込!$U54)&amp;":"&amp;IF(LEN(②男子申込!$W54)=1,"0"&amp;②男子申込!$W54,②男子申込!$W54))</f>
        <v/>
      </c>
      <c r="W46" s="15" t="str">
        <f>IFERROR(LEFT(INDEX(②男子申込!$Z:$Z,MATCH($A46,②男子申込!$B:$B,0)),FIND("年",INDEX(②男子申込!$Z:$Z,MATCH($A46,②男子申込!$B:$B,0)))-1),"")</f>
        <v/>
      </c>
      <c r="X46" s="15" t="str">
        <f>IF($A46="","",INDEX(②男子申込!$AA:$AA,MATCH($A46,②男子申込!$B:$B,0)))</f>
        <v/>
      </c>
      <c r="Y46" s="15" t="str">
        <f>IF($A46="","",IF(INDEX(②男子申込!$R:$R,MATCH($A46,②男子申込!$B:$B,0))="ハーフマラソン","ハーフ",INDEX(②男子申込!$R:$R,MATCH($A46,②男子申込!$B:$B,0))))</f>
        <v/>
      </c>
      <c r="Z46" s="15" t="str">
        <f>IF(②男子申込!$AF54="","",②男子申込!$AB54&amp;":"&amp;IF(LEN(②男子申込!$AD54)=1,"0"&amp;②男子申込!$AD54,②男子申込!$AD54)&amp;":"&amp;IF(LEN(②男子申込!$AF54)=1,"0"&amp;②男子申込!$AF54,②男子申込!$AF54))</f>
        <v/>
      </c>
      <c r="AA46" s="15" t="str">
        <f>IF($A46="","",IF(INDEX(②男子申込!$AH:$AH,MATCH($A46,②男子申込!$B:$B,0))="無",0,1))</f>
        <v/>
      </c>
      <c r="AB46" s="15" t="str">
        <f>IF($A46="","",INDEX(②男子申込!$G:$G,MATCH($A46,②男子申込!$B:$B,0)))</f>
        <v/>
      </c>
      <c r="AC46" s="15" t="str">
        <f>IFERROR(INDEX(男子登録情報!$S:$S,MATCH($AJ46,男子登録情報!$B:$B,0)),"")</f>
        <v/>
      </c>
      <c r="AD46" s="15" t="str">
        <f>IF($A46="","",INDEX(男子登録情報!$T:$T,MATCH($AJ46,男子登録情報!$B:$B,0)))</f>
        <v/>
      </c>
      <c r="AE46" s="15" t="str">
        <f>IFERROR(INDEX(男子登録情報!$U:$U,MATCH($AJ46,男子登録情報!$B:$B,0)),"")</f>
        <v/>
      </c>
      <c r="AF46" s="15"/>
      <c r="AG46" s="15"/>
      <c r="AJ46" s="14" t="str">
        <f>IF(②男子申込!$C54="","",②男子申込!$C54)</f>
        <v/>
      </c>
    </row>
    <row r="47" spans="1:36">
      <c r="A47" s="15" t="str">
        <f>IF(②男子申込!$C55="","",ROW($A46))</f>
        <v/>
      </c>
      <c r="B47" s="15" t="str">
        <f>IF(②男子申込!$C55="","","日本陸連登録の部　男子")</f>
        <v/>
      </c>
      <c r="C47" s="15" t="str">
        <f>IFERROR(INDEX(男子登録情報!$M:$M,MATCH($AJ47,男子登録情報!$B:$B,0)),"")</f>
        <v/>
      </c>
      <c r="D47" s="15" t="str">
        <f>IFERROR(INDEX(男子登録情報!$N:$N,MATCH($AJ47,男子登録情報!$B:$B,0)),"")</f>
        <v/>
      </c>
      <c r="E47" s="15" t="str">
        <f>IFERROR(INDEX(男子登録情報!$O:$O,MATCH($AJ47,男子登録情報!$B:$B,0)),"")</f>
        <v/>
      </c>
      <c r="F47" s="15" t="str">
        <f>IFERROR(INDEX(男子登録情報!$P:$P,MATCH($AJ47,男子登録情報!$B:$B,0)),"")</f>
        <v/>
      </c>
      <c r="G47" s="15" t="str">
        <f>IFERROR(INDEX(男子登録情報!$H:$H,MATCH($AJ47,男子登録情報!$B:$B,0)),"")</f>
        <v/>
      </c>
      <c r="H47" s="15" t="str">
        <f>IFERROR(INDEX(男子登録情報!$I:$I,MATCH($AJ47,男子登録情報!$B:$B,0)),"")</f>
        <v/>
      </c>
      <c r="I47" s="15" t="str">
        <f>IFERROR(INDEX(男子登録情報!$Q:$Q,MATCH($AJ47,男子登録情報!$B:$B,0)),"")</f>
        <v/>
      </c>
      <c r="J47" s="15" t="str">
        <f>IF(②男子申込!$C55="","","男性")</f>
        <v/>
      </c>
      <c r="K47" s="15" t="str">
        <f>IFERROR(INDEX(男子登録情報!$R:$R,MATCH($AJ47,男子登録情報!$B:$B,0)),"")</f>
        <v/>
      </c>
      <c r="L47" s="15" t="str">
        <f>IF(②男子申込!$I55="","",②男子申込!$I55)</f>
        <v/>
      </c>
      <c r="M47" s="15" t="str">
        <f>IF(②男子申込!$J55="","",②男子申込!$J55)</f>
        <v/>
      </c>
      <c r="N47" s="15" t="str">
        <f>IF(②男子申込!$K55="","",②男子申込!$K55)</f>
        <v/>
      </c>
      <c r="O47" s="15" t="str">
        <f>IF(②男子申込!$L55="","",②男子申込!$L55)</f>
        <v/>
      </c>
      <c r="P47" s="15" t="str">
        <f>IF(②男子申込!$M55="","",②男子申込!$M55)</f>
        <v/>
      </c>
      <c r="R47" s="15" t="str">
        <f>IF(②男子申込!$N55="","",②男子申込!$N55)</f>
        <v/>
      </c>
      <c r="S47" s="15" t="str">
        <f>IF(②男子申込!$O55="","",②男子申込!$O55)</f>
        <v/>
      </c>
      <c r="T47" s="15" t="str">
        <f>IF(②男子申込!$P55="","",②男子申込!$P55)</f>
        <v/>
      </c>
      <c r="U47" s="15" t="str">
        <f>IF(②男子申込!$Q55="","",②男子申込!$Q55)</f>
        <v/>
      </c>
      <c r="V47" s="15" t="str">
        <f>IF(②男子申込!$W55="","",IF(②男子申込!$S55="","0",②男子申込!$S55)&amp;":"&amp;IF(LEN(②男子申込!$U55)=1,"0"&amp;②男子申込!$U55,②男子申込!$U55)&amp;":"&amp;IF(LEN(②男子申込!$W55)=1,"0"&amp;②男子申込!$W55,②男子申込!$W55))</f>
        <v/>
      </c>
      <c r="W47" s="15" t="str">
        <f>IFERROR(LEFT(INDEX(②男子申込!$Z:$Z,MATCH($A47,②男子申込!$B:$B,0)),FIND("年",INDEX(②男子申込!$Z:$Z,MATCH($A47,②男子申込!$B:$B,0)))-1),"")</f>
        <v/>
      </c>
      <c r="X47" s="15" t="str">
        <f>IF($A47="","",INDEX(②男子申込!$AA:$AA,MATCH($A47,②男子申込!$B:$B,0)))</f>
        <v/>
      </c>
      <c r="Y47" s="15" t="str">
        <f>IF($A47="","",IF(INDEX(②男子申込!$R:$R,MATCH($A47,②男子申込!$B:$B,0))="ハーフマラソン","ハーフ",INDEX(②男子申込!$R:$R,MATCH($A47,②男子申込!$B:$B,0))))</f>
        <v/>
      </c>
      <c r="Z47" s="15" t="str">
        <f>IF(②男子申込!$AF55="","",②男子申込!$AB55&amp;":"&amp;IF(LEN(②男子申込!$AD55)=1,"0"&amp;②男子申込!$AD55,②男子申込!$AD55)&amp;":"&amp;IF(LEN(②男子申込!$AF55)=1,"0"&amp;②男子申込!$AF55,②男子申込!$AF55))</f>
        <v/>
      </c>
      <c r="AA47" s="15" t="str">
        <f>IF($A47="","",IF(INDEX(②男子申込!$AH:$AH,MATCH($A47,②男子申込!$B:$B,0))="無",0,1))</f>
        <v/>
      </c>
      <c r="AB47" s="15" t="str">
        <f>IF($A47="","",INDEX(②男子申込!$G:$G,MATCH($A47,②男子申込!$B:$B,0)))</f>
        <v/>
      </c>
      <c r="AC47" s="15" t="str">
        <f>IFERROR(INDEX(男子登録情報!$S:$S,MATCH($AJ47,男子登録情報!$B:$B,0)),"")</f>
        <v/>
      </c>
      <c r="AD47" s="15" t="str">
        <f>IF($A47="","",INDEX(男子登録情報!$T:$T,MATCH($AJ47,男子登録情報!$B:$B,0)))</f>
        <v/>
      </c>
      <c r="AE47" s="15" t="str">
        <f>IFERROR(INDEX(男子登録情報!$U:$U,MATCH($AJ47,男子登録情報!$B:$B,0)),"")</f>
        <v/>
      </c>
      <c r="AF47" s="15"/>
      <c r="AG47" s="15"/>
      <c r="AJ47" s="14" t="str">
        <f>IF(②男子申込!$C55="","",②男子申込!$C55)</f>
        <v/>
      </c>
    </row>
    <row r="48" spans="1:36">
      <c r="A48" s="15" t="str">
        <f>IF(②男子申込!$C56="","",ROW($A47))</f>
        <v/>
      </c>
      <c r="B48" s="15" t="str">
        <f>IF(②男子申込!$C56="","","日本陸連登録の部　男子")</f>
        <v/>
      </c>
      <c r="C48" s="15" t="str">
        <f>IFERROR(INDEX(男子登録情報!$M:$M,MATCH($AJ48,男子登録情報!$B:$B,0)),"")</f>
        <v/>
      </c>
      <c r="D48" s="15" t="str">
        <f>IFERROR(INDEX(男子登録情報!$N:$N,MATCH($AJ48,男子登録情報!$B:$B,0)),"")</f>
        <v/>
      </c>
      <c r="E48" s="15" t="str">
        <f>IFERROR(INDEX(男子登録情報!$O:$O,MATCH($AJ48,男子登録情報!$B:$B,0)),"")</f>
        <v/>
      </c>
      <c r="F48" s="15" t="str">
        <f>IFERROR(INDEX(男子登録情報!$P:$P,MATCH($AJ48,男子登録情報!$B:$B,0)),"")</f>
        <v/>
      </c>
      <c r="G48" s="15" t="str">
        <f>IFERROR(INDEX(男子登録情報!$H:$H,MATCH($AJ48,男子登録情報!$B:$B,0)),"")</f>
        <v/>
      </c>
      <c r="H48" s="15" t="str">
        <f>IFERROR(INDEX(男子登録情報!$I:$I,MATCH($AJ48,男子登録情報!$B:$B,0)),"")</f>
        <v/>
      </c>
      <c r="I48" s="15" t="str">
        <f>IFERROR(INDEX(男子登録情報!$Q:$Q,MATCH($AJ48,男子登録情報!$B:$B,0)),"")</f>
        <v/>
      </c>
      <c r="J48" s="15" t="str">
        <f>IF(②男子申込!$C56="","","男性")</f>
        <v/>
      </c>
      <c r="K48" s="15" t="str">
        <f>IFERROR(INDEX(男子登録情報!$R:$R,MATCH($AJ48,男子登録情報!$B:$B,0)),"")</f>
        <v/>
      </c>
      <c r="L48" s="15" t="str">
        <f>IF(②男子申込!$I56="","",②男子申込!$I56)</f>
        <v/>
      </c>
      <c r="M48" s="15" t="str">
        <f>IF(②男子申込!$J56="","",②男子申込!$J56)</f>
        <v/>
      </c>
      <c r="N48" s="15" t="str">
        <f>IF(②男子申込!$K56="","",②男子申込!$K56)</f>
        <v/>
      </c>
      <c r="O48" s="15" t="str">
        <f>IF(②男子申込!$L56="","",②男子申込!$L56)</f>
        <v/>
      </c>
      <c r="P48" s="15" t="str">
        <f>IF(②男子申込!$M56="","",②男子申込!$M56)</f>
        <v/>
      </c>
      <c r="R48" s="15" t="str">
        <f>IF(②男子申込!$N56="","",②男子申込!$N56)</f>
        <v/>
      </c>
      <c r="S48" s="15" t="str">
        <f>IF(②男子申込!$O56="","",②男子申込!$O56)</f>
        <v/>
      </c>
      <c r="T48" s="15" t="str">
        <f>IF(②男子申込!$P56="","",②男子申込!$P56)</f>
        <v/>
      </c>
      <c r="U48" s="15" t="str">
        <f>IF(②男子申込!$Q56="","",②男子申込!$Q56)</f>
        <v/>
      </c>
      <c r="V48" s="15" t="str">
        <f>IF(②男子申込!$W56="","",IF(②男子申込!$S56="","0",②男子申込!$S56)&amp;":"&amp;IF(LEN(②男子申込!$U56)=1,"0"&amp;②男子申込!$U56,②男子申込!$U56)&amp;":"&amp;IF(LEN(②男子申込!$W56)=1,"0"&amp;②男子申込!$W56,②男子申込!$W56))</f>
        <v/>
      </c>
      <c r="W48" s="15" t="str">
        <f>IFERROR(LEFT(INDEX(②男子申込!$Z:$Z,MATCH($A48,②男子申込!$B:$B,0)),FIND("年",INDEX(②男子申込!$Z:$Z,MATCH($A48,②男子申込!$B:$B,0)))-1),"")</f>
        <v/>
      </c>
      <c r="X48" s="15" t="str">
        <f>IF($A48="","",INDEX(②男子申込!$AA:$AA,MATCH($A48,②男子申込!$B:$B,0)))</f>
        <v/>
      </c>
      <c r="Y48" s="15" t="str">
        <f>IF($A48="","",IF(INDEX(②男子申込!$R:$R,MATCH($A48,②男子申込!$B:$B,0))="ハーフマラソン","ハーフ",INDEX(②男子申込!$R:$R,MATCH($A48,②男子申込!$B:$B,0))))</f>
        <v/>
      </c>
      <c r="Z48" s="15" t="str">
        <f>IF(②男子申込!$AF56="","",②男子申込!$AB56&amp;":"&amp;IF(LEN(②男子申込!$AD56)=1,"0"&amp;②男子申込!$AD56,②男子申込!$AD56)&amp;":"&amp;IF(LEN(②男子申込!$AF56)=1,"0"&amp;②男子申込!$AF56,②男子申込!$AF56))</f>
        <v/>
      </c>
      <c r="AA48" s="15" t="str">
        <f>IF($A48="","",IF(INDEX(②男子申込!$AH:$AH,MATCH($A48,②男子申込!$B:$B,0))="無",0,1))</f>
        <v/>
      </c>
      <c r="AB48" s="15" t="str">
        <f>IF($A48="","",INDEX(②男子申込!$G:$G,MATCH($A48,②男子申込!$B:$B,0)))</f>
        <v/>
      </c>
      <c r="AC48" s="15" t="str">
        <f>IFERROR(INDEX(男子登録情報!$S:$S,MATCH($AJ48,男子登録情報!$B:$B,0)),"")</f>
        <v/>
      </c>
      <c r="AD48" s="15" t="str">
        <f>IF($A48="","",INDEX(男子登録情報!$T:$T,MATCH($AJ48,男子登録情報!$B:$B,0)))</f>
        <v/>
      </c>
      <c r="AE48" s="15" t="str">
        <f>IFERROR(INDEX(男子登録情報!$U:$U,MATCH($AJ48,男子登録情報!$B:$B,0)),"")</f>
        <v/>
      </c>
      <c r="AF48" s="15"/>
      <c r="AG48" s="15"/>
      <c r="AJ48" s="14" t="str">
        <f>IF(②男子申込!$C56="","",②男子申込!$C56)</f>
        <v/>
      </c>
    </row>
    <row r="49" spans="1:36">
      <c r="A49" s="15" t="str">
        <f>IF(②男子申込!$C57="","",ROW($A48))</f>
        <v/>
      </c>
      <c r="B49" s="15" t="str">
        <f>IF(②男子申込!$C57="","","日本陸連登録の部　男子")</f>
        <v/>
      </c>
      <c r="C49" s="15" t="str">
        <f>IFERROR(INDEX(男子登録情報!$M:$M,MATCH($AJ49,男子登録情報!$B:$B,0)),"")</f>
        <v/>
      </c>
      <c r="D49" s="15" t="str">
        <f>IFERROR(INDEX(男子登録情報!$N:$N,MATCH($AJ49,男子登録情報!$B:$B,0)),"")</f>
        <v/>
      </c>
      <c r="E49" s="15" t="str">
        <f>IFERROR(INDEX(男子登録情報!$O:$O,MATCH($AJ49,男子登録情報!$B:$B,0)),"")</f>
        <v/>
      </c>
      <c r="F49" s="15" t="str">
        <f>IFERROR(INDEX(男子登録情報!$P:$P,MATCH($AJ49,男子登録情報!$B:$B,0)),"")</f>
        <v/>
      </c>
      <c r="G49" s="15" t="str">
        <f>IFERROR(INDEX(男子登録情報!$H:$H,MATCH($AJ49,男子登録情報!$B:$B,0)),"")</f>
        <v/>
      </c>
      <c r="H49" s="15" t="str">
        <f>IFERROR(INDEX(男子登録情報!$I:$I,MATCH($AJ49,男子登録情報!$B:$B,0)),"")</f>
        <v/>
      </c>
      <c r="I49" s="15" t="str">
        <f>IFERROR(INDEX(男子登録情報!$Q:$Q,MATCH($AJ49,男子登録情報!$B:$B,0)),"")</f>
        <v/>
      </c>
      <c r="J49" s="15" t="str">
        <f>IF(②男子申込!$C57="","","男性")</f>
        <v/>
      </c>
      <c r="K49" s="15" t="str">
        <f>IFERROR(INDEX(男子登録情報!$R:$R,MATCH($AJ49,男子登録情報!$B:$B,0)),"")</f>
        <v/>
      </c>
      <c r="L49" s="15" t="str">
        <f>IF(②男子申込!$I57="","",②男子申込!$I57)</f>
        <v/>
      </c>
      <c r="M49" s="15" t="str">
        <f>IF(②男子申込!$J57="","",②男子申込!$J57)</f>
        <v/>
      </c>
      <c r="N49" s="15" t="str">
        <f>IF(②男子申込!$K57="","",②男子申込!$K57)</f>
        <v/>
      </c>
      <c r="O49" s="15" t="str">
        <f>IF(②男子申込!$L57="","",②男子申込!$L57)</f>
        <v/>
      </c>
      <c r="P49" s="15" t="str">
        <f>IF(②男子申込!$M57="","",②男子申込!$M57)</f>
        <v/>
      </c>
      <c r="R49" s="15" t="str">
        <f>IF(②男子申込!$N57="","",②男子申込!$N57)</f>
        <v/>
      </c>
      <c r="S49" s="15" t="str">
        <f>IF(②男子申込!$O57="","",②男子申込!$O57)</f>
        <v/>
      </c>
      <c r="T49" s="15" t="str">
        <f>IF(②男子申込!$P57="","",②男子申込!$P57)</f>
        <v/>
      </c>
      <c r="U49" s="15" t="str">
        <f>IF(②男子申込!$Q57="","",②男子申込!$Q57)</f>
        <v/>
      </c>
      <c r="V49" s="15" t="str">
        <f>IF(②男子申込!$W57="","",IF(②男子申込!$S57="","0",②男子申込!$S57)&amp;":"&amp;IF(LEN(②男子申込!$U57)=1,"0"&amp;②男子申込!$U57,②男子申込!$U57)&amp;":"&amp;IF(LEN(②男子申込!$W57)=1,"0"&amp;②男子申込!$W57,②男子申込!$W57))</f>
        <v/>
      </c>
      <c r="W49" s="15" t="str">
        <f>IFERROR(LEFT(INDEX(②男子申込!$Z:$Z,MATCH($A49,②男子申込!$B:$B,0)),FIND("年",INDEX(②男子申込!$Z:$Z,MATCH($A49,②男子申込!$B:$B,0)))-1),"")</f>
        <v/>
      </c>
      <c r="X49" s="15" t="str">
        <f>IF($A49="","",INDEX(②男子申込!$AA:$AA,MATCH($A49,②男子申込!$B:$B,0)))</f>
        <v/>
      </c>
      <c r="Y49" s="15" t="str">
        <f>IF($A49="","",IF(INDEX(②男子申込!$R:$R,MATCH($A49,②男子申込!$B:$B,0))="ハーフマラソン","ハーフ",INDEX(②男子申込!$R:$R,MATCH($A49,②男子申込!$B:$B,0))))</f>
        <v/>
      </c>
      <c r="Z49" s="15" t="str">
        <f>IF(②男子申込!$AF57="","",②男子申込!$AB57&amp;":"&amp;IF(LEN(②男子申込!$AD57)=1,"0"&amp;②男子申込!$AD57,②男子申込!$AD57)&amp;":"&amp;IF(LEN(②男子申込!$AF57)=1,"0"&amp;②男子申込!$AF57,②男子申込!$AF57))</f>
        <v/>
      </c>
      <c r="AA49" s="15" t="str">
        <f>IF($A49="","",IF(INDEX(②男子申込!$AH:$AH,MATCH($A49,②男子申込!$B:$B,0))="無",0,1))</f>
        <v/>
      </c>
      <c r="AB49" s="15" t="str">
        <f>IF($A49="","",INDEX(②男子申込!$G:$G,MATCH($A49,②男子申込!$B:$B,0)))</f>
        <v/>
      </c>
      <c r="AC49" s="15" t="str">
        <f>IFERROR(INDEX(男子登録情報!$S:$S,MATCH($AJ49,男子登録情報!$B:$B,0)),"")</f>
        <v/>
      </c>
      <c r="AD49" s="15" t="str">
        <f>IF($A49="","",INDEX(男子登録情報!$T:$T,MATCH($AJ49,男子登録情報!$B:$B,0)))</f>
        <v/>
      </c>
      <c r="AE49" s="15" t="str">
        <f>IFERROR(INDEX(男子登録情報!$U:$U,MATCH($AJ49,男子登録情報!$B:$B,0)),"")</f>
        <v/>
      </c>
      <c r="AF49" s="15"/>
      <c r="AG49" s="15"/>
      <c r="AJ49" s="14" t="str">
        <f>IF(②男子申込!$C57="","",②男子申込!$C57)</f>
        <v/>
      </c>
    </row>
    <row r="50" spans="1:36">
      <c r="A50" s="15" t="str">
        <f>IF(②男子申込!$C58="","",ROW($A49))</f>
        <v/>
      </c>
      <c r="B50" s="15" t="str">
        <f>IF(②男子申込!$C58="","","日本陸連登録の部　男子")</f>
        <v/>
      </c>
      <c r="C50" s="15" t="str">
        <f>IFERROR(INDEX(男子登録情報!$M:$M,MATCH($AJ50,男子登録情報!$B:$B,0)),"")</f>
        <v/>
      </c>
      <c r="D50" s="15" t="str">
        <f>IFERROR(INDEX(男子登録情報!$N:$N,MATCH($AJ50,男子登録情報!$B:$B,0)),"")</f>
        <v/>
      </c>
      <c r="E50" s="15" t="str">
        <f>IFERROR(INDEX(男子登録情報!$O:$O,MATCH($AJ50,男子登録情報!$B:$B,0)),"")</f>
        <v/>
      </c>
      <c r="F50" s="15" t="str">
        <f>IFERROR(INDEX(男子登録情報!$P:$P,MATCH($AJ50,男子登録情報!$B:$B,0)),"")</f>
        <v/>
      </c>
      <c r="G50" s="15" t="str">
        <f>IFERROR(INDEX(男子登録情報!$H:$H,MATCH($AJ50,男子登録情報!$B:$B,0)),"")</f>
        <v/>
      </c>
      <c r="H50" s="15" t="str">
        <f>IFERROR(INDEX(男子登録情報!$I:$I,MATCH($AJ50,男子登録情報!$B:$B,0)),"")</f>
        <v/>
      </c>
      <c r="I50" s="15" t="str">
        <f>IFERROR(INDEX(男子登録情報!$Q:$Q,MATCH($AJ50,男子登録情報!$B:$B,0)),"")</f>
        <v/>
      </c>
      <c r="J50" s="15" t="str">
        <f>IF(②男子申込!$C58="","","男性")</f>
        <v/>
      </c>
      <c r="K50" s="15" t="str">
        <f>IFERROR(INDEX(男子登録情報!$R:$R,MATCH($AJ50,男子登録情報!$B:$B,0)),"")</f>
        <v/>
      </c>
      <c r="L50" s="15" t="str">
        <f>IF(②男子申込!$I58="","",②男子申込!$I58)</f>
        <v/>
      </c>
      <c r="M50" s="15" t="str">
        <f>IF(②男子申込!$J58="","",②男子申込!$J58)</f>
        <v/>
      </c>
      <c r="N50" s="15" t="str">
        <f>IF(②男子申込!$K58="","",②男子申込!$K58)</f>
        <v/>
      </c>
      <c r="O50" s="15" t="str">
        <f>IF(②男子申込!$L58="","",②男子申込!$L58)</f>
        <v/>
      </c>
      <c r="P50" s="15" t="str">
        <f>IF(②男子申込!$M58="","",②男子申込!$M58)</f>
        <v/>
      </c>
      <c r="R50" s="15" t="str">
        <f>IF(②男子申込!$N58="","",②男子申込!$N58)</f>
        <v/>
      </c>
      <c r="S50" s="15" t="str">
        <f>IF(②男子申込!$O58="","",②男子申込!$O58)</f>
        <v/>
      </c>
      <c r="T50" s="15" t="str">
        <f>IF(②男子申込!$P58="","",②男子申込!$P58)</f>
        <v/>
      </c>
      <c r="U50" s="15" t="str">
        <f>IF(②男子申込!$Q58="","",②男子申込!$Q58)</f>
        <v/>
      </c>
      <c r="V50" s="15" t="str">
        <f>IF(②男子申込!$W58="","",IF(②男子申込!$S58="","0",②男子申込!$S58)&amp;":"&amp;IF(LEN(②男子申込!$U58)=1,"0"&amp;②男子申込!$U58,②男子申込!$U58)&amp;":"&amp;IF(LEN(②男子申込!$W58)=1,"0"&amp;②男子申込!$W58,②男子申込!$W58))</f>
        <v/>
      </c>
      <c r="W50" s="15" t="str">
        <f>IFERROR(LEFT(INDEX(②男子申込!$Z:$Z,MATCH($A50,②男子申込!$B:$B,0)),FIND("年",INDEX(②男子申込!$Z:$Z,MATCH($A50,②男子申込!$B:$B,0)))-1),"")</f>
        <v/>
      </c>
      <c r="X50" s="15" t="str">
        <f>IF($A50="","",INDEX(②男子申込!$AA:$AA,MATCH($A50,②男子申込!$B:$B,0)))</f>
        <v/>
      </c>
      <c r="Y50" s="15" t="str">
        <f>IF($A50="","",IF(INDEX(②男子申込!$R:$R,MATCH($A50,②男子申込!$B:$B,0))="ハーフマラソン","ハーフ",INDEX(②男子申込!$R:$R,MATCH($A50,②男子申込!$B:$B,0))))</f>
        <v/>
      </c>
      <c r="Z50" s="15" t="str">
        <f>IF(②男子申込!$AF58="","",②男子申込!$AB58&amp;":"&amp;IF(LEN(②男子申込!$AD58)=1,"0"&amp;②男子申込!$AD58,②男子申込!$AD58)&amp;":"&amp;IF(LEN(②男子申込!$AF58)=1,"0"&amp;②男子申込!$AF58,②男子申込!$AF58))</f>
        <v/>
      </c>
      <c r="AA50" s="15" t="str">
        <f>IF($A50="","",IF(INDEX(②男子申込!$AH:$AH,MATCH($A50,②男子申込!$B:$B,0))="無",0,1))</f>
        <v/>
      </c>
      <c r="AB50" s="15" t="str">
        <f>IF($A50="","",INDEX(②男子申込!$G:$G,MATCH($A50,②男子申込!$B:$B,0)))</f>
        <v/>
      </c>
      <c r="AC50" s="15" t="str">
        <f>IFERROR(INDEX(男子登録情報!$S:$S,MATCH($AJ50,男子登録情報!$B:$B,0)),"")</f>
        <v/>
      </c>
      <c r="AD50" s="15" t="str">
        <f>IF($A50="","",INDEX(男子登録情報!$T:$T,MATCH($AJ50,男子登録情報!$B:$B,0)))</f>
        <v/>
      </c>
      <c r="AE50" s="15" t="str">
        <f>IFERROR(INDEX(男子登録情報!$U:$U,MATCH($AJ50,男子登録情報!$B:$B,0)),"")</f>
        <v/>
      </c>
      <c r="AF50" s="15"/>
      <c r="AG50" s="15"/>
      <c r="AJ50" s="14" t="str">
        <f>IF(②男子申込!$C58="","",②男子申込!$C58)</f>
        <v/>
      </c>
    </row>
    <row r="51" spans="1:36">
      <c r="A51" s="15" t="str">
        <f>IF(②男子申込!$C59="","",ROW($A50))</f>
        <v/>
      </c>
      <c r="B51" s="15" t="str">
        <f>IF(②男子申込!$C59="","","日本陸連登録の部　男子")</f>
        <v/>
      </c>
      <c r="C51" s="15" t="str">
        <f>IFERROR(INDEX(男子登録情報!$M:$M,MATCH($AJ51,男子登録情報!$B:$B,0)),"")</f>
        <v/>
      </c>
      <c r="D51" s="15" t="str">
        <f>IFERROR(INDEX(男子登録情報!$N:$N,MATCH($AJ51,男子登録情報!$B:$B,0)),"")</f>
        <v/>
      </c>
      <c r="E51" s="15" t="str">
        <f>IFERROR(INDEX(男子登録情報!$O:$O,MATCH($AJ51,男子登録情報!$B:$B,0)),"")</f>
        <v/>
      </c>
      <c r="F51" s="15" t="str">
        <f>IFERROR(INDEX(男子登録情報!$P:$P,MATCH($AJ51,男子登録情報!$B:$B,0)),"")</f>
        <v/>
      </c>
      <c r="G51" s="15" t="str">
        <f>IFERROR(INDEX(男子登録情報!$H:$H,MATCH($AJ51,男子登録情報!$B:$B,0)),"")</f>
        <v/>
      </c>
      <c r="H51" s="15" t="str">
        <f>IFERROR(INDEX(男子登録情報!$I:$I,MATCH($AJ51,男子登録情報!$B:$B,0)),"")</f>
        <v/>
      </c>
      <c r="I51" s="15" t="str">
        <f>IFERROR(INDEX(男子登録情報!$Q:$Q,MATCH($AJ51,男子登録情報!$B:$B,0)),"")</f>
        <v/>
      </c>
      <c r="J51" s="15" t="str">
        <f>IF(②男子申込!$C59="","","男性")</f>
        <v/>
      </c>
      <c r="K51" s="15" t="str">
        <f>IFERROR(INDEX(男子登録情報!$R:$R,MATCH($AJ51,男子登録情報!$B:$B,0)),"")</f>
        <v/>
      </c>
      <c r="L51" s="15" t="str">
        <f>IF(②男子申込!$I59="","",②男子申込!$I59)</f>
        <v/>
      </c>
      <c r="M51" s="15" t="str">
        <f>IF(②男子申込!$J59="","",②男子申込!$J59)</f>
        <v/>
      </c>
      <c r="N51" s="15" t="str">
        <f>IF(②男子申込!$K59="","",②男子申込!$K59)</f>
        <v/>
      </c>
      <c r="O51" s="15" t="str">
        <f>IF(②男子申込!$L59="","",②男子申込!$L59)</f>
        <v/>
      </c>
      <c r="P51" s="15" t="str">
        <f>IF(②男子申込!$M59="","",②男子申込!$M59)</f>
        <v/>
      </c>
      <c r="R51" s="15" t="str">
        <f>IF(②男子申込!$N59="","",②男子申込!$N59)</f>
        <v/>
      </c>
      <c r="S51" s="15" t="str">
        <f>IF(②男子申込!$O59="","",②男子申込!$O59)</f>
        <v/>
      </c>
      <c r="T51" s="15" t="str">
        <f>IF(②男子申込!$P59="","",②男子申込!$P59)</f>
        <v/>
      </c>
      <c r="U51" s="15" t="str">
        <f>IF(②男子申込!$Q59="","",②男子申込!$Q59)</f>
        <v/>
      </c>
      <c r="V51" s="15" t="str">
        <f>IF(②男子申込!$W59="","",IF(②男子申込!$S59="","0",②男子申込!$S59)&amp;":"&amp;IF(LEN(②男子申込!$U59)=1,"0"&amp;②男子申込!$U59,②男子申込!$U59)&amp;":"&amp;IF(LEN(②男子申込!$W59)=1,"0"&amp;②男子申込!$W59,②男子申込!$W59))</f>
        <v/>
      </c>
      <c r="W51" s="15" t="str">
        <f>IFERROR(LEFT(INDEX(②男子申込!$Z:$Z,MATCH($A51,②男子申込!$B:$B,0)),FIND("年",INDEX(②男子申込!$Z:$Z,MATCH($A51,②男子申込!$B:$B,0)))-1),"")</f>
        <v/>
      </c>
      <c r="X51" s="15" t="str">
        <f>IF($A51="","",INDEX(②男子申込!$AA:$AA,MATCH($A51,②男子申込!$B:$B,0)))</f>
        <v/>
      </c>
      <c r="Y51" s="15" t="str">
        <f>IF($A51="","",IF(INDEX(②男子申込!$R:$R,MATCH($A51,②男子申込!$B:$B,0))="ハーフマラソン","ハーフ",INDEX(②男子申込!$R:$R,MATCH($A51,②男子申込!$B:$B,0))))</f>
        <v/>
      </c>
      <c r="Z51" s="15" t="str">
        <f>IF(②男子申込!$AF59="","",②男子申込!$AB59&amp;":"&amp;IF(LEN(②男子申込!$AD59)=1,"0"&amp;②男子申込!$AD59,②男子申込!$AD59)&amp;":"&amp;IF(LEN(②男子申込!$AF59)=1,"0"&amp;②男子申込!$AF59,②男子申込!$AF59))</f>
        <v/>
      </c>
      <c r="AA51" s="15" t="str">
        <f>IF($A51="","",IF(INDEX(②男子申込!$AH:$AH,MATCH($A51,②男子申込!$B:$B,0))="無",0,1))</f>
        <v/>
      </c>
      <c r="AB51" s="15" t="str">
        <f>IF($A51="","",INDEX(②男子申込!$G:$G,MATCH($A51,②男子申込!$B:$B,0)))</f>
        <v/>
      </c>
      <c r="AC51" s="15" t="str">
        <f>IFERROR(INDEX(男子登録情報!$S:$S,MATCH($AJ51,男子登録情報!$B:$B,0)),"")</f>
        <v/>
      </c>
      <c r="AD51" s="15" t="str">
        <f>IF($A51="","",INDEX(男子登録情報!$T:$T,MATCH($AJ51,男子登録情報!$B:$B,0)))</f>
        <v/>
      </c>
      <c r="AE51" s="15" t="str">
        <f>IFERROR(INDEX(男子登録情報!$U:$U,MATCH($AJ51,男子登録情報!$B:$B,0)),"")</f>
        <v/>
      </c>
      <c r="AF51" s="15"/>
      <c r="AG51" s="15"/>
      <c r="AJ51" s="14" t="str">
        <f>IF(②男子申込!$C59="","",②男子申込!$C59)</f>
        <v/>
      </c>
    </row>
    <row r="52" spans="1:36"/>
  </sheetData>
  <phoneticPr fontId="3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F9AD07-A87E-47D1-AA77-C1D19012DC9E}">
  <sheetPr>
    <pageSetUpPr fitToPage="1"/>
  </sheetPr>
  <dimension ref="A1:AY61"/>
  <sheetViews>
    <sheetView topLeftCell="C1" zoomScale="70" zoomScaleNormal="70" workbookViewId="0">
      <pane ySplit="8" topLeftCell="A9" activePane="bottomLeft" state="frozen"/>
      <selection activeCell="C11" sqref="C11"/>
      <selection pane="bottomLeft" activeCell="C10" sqref="C10"/>
    </sheetView>
  </sheetViews>
  <sheetFormatPr defaultColWidth="0" defaultRowHeight="18" zeroHeight="1"/>
  <cols>
    <col min="1" max="1" width="8.69921875" style="20" customWidth="1"/>
    <col min="2" max="2" width="4.3984375" style="20" bestFit="1" customWidth="1"/>
    <col min="3" max="3" width="6.5" style="20" bestFit="1" customWidth="1"/>
    <col min="4" max="4" width="13" style="20" bestFit="1" customWidth="1"/>
    <col min="5" max="5" width="10" style="20" bestFit="1" customWidth="1"/>
    <col min="6" max="6" width="9" style="20" customWidth="1"/>
    <col min="7" max="7" width="7.09765625" style="20" bestFit="1" customWidth="1"/>
    <col min="8" max="8" width="12.69921875" style="20" bestFit="1" customWidth="1"/>
    <col min="9" max="9" width="9.3984375" style="20" bestFit="1" customWidth="1"/>
    <col min="10" max="10" width="9" style="20" bestFit="1" customWidth="1"/>
    <col min="11" max="11" width="17.19921875" style="20" bestFit="1" customWidth="1"/>
    <col min="12" max="12" width="9.19921875" style="20" bestFit="1" customWidth="1"/>
    <col min="13" max="13" width="26.5" style="20" bestFit="1" customWidth="1"/>
    <col min="14" max="14" width="14.19921875" style="20" bestFit="1" customWidth="1"/>
    <col min="15" max="15" width="14.19921875" style="20" customWidth="1"/>
    <col min="16" max="16" width="11" style="20" bestFit="1" customWidth="1"/>
    <col min="17" max="17" width="7.09765625" style="20" bestFit="1" customWidth="1"/>
    <col min="18" max="18" width="15.09765625" style="20" bestFit="1" customWidth="1"/>
    <col min="19" max="19" width="3.5" style="19" bestFit="1" customWidth="1"/>
    <col min="20" max="20" width="5.19921875" style="19" bestFit="1" customWidth="1"/>
    <col min="21" max="21" width="3.5" style="19" bestFit="1" customWidth="1"/>
    <col min="22" max="22" width="3.3984375" style="19" bestFit="1" customWidth="1"/>
    <col min="23" max="23" width="3.5" style="19" bestFit="1" customWidth="1"/>
    <col min="24" max="24" width="3.3984375" style="19" bestFit="1" customWidth="1"/>
    <col min="25" max="25" width="3.5" style="19" bestFit="1" customWidth="1"/>
    <col min="26" max="26" width="7.3984375" style="20" bestFit="1" customWidth="1"/>
    <col min="27" max="27" width="31.69921875" style="20" bestFit="1" customWidth="1"/>
    <col min="28" max="28" width="3.5" style="19" bestFit="1" customWidth="1"/>
    <col min="29" max="29" width="5.19921875" style="19" bestFit="1" customWidth="1"/>
    <col min="30" max="30" width="3.5" style="19" bestFit="1" customWidth="1"/>
    <col min="31" max="31" width="3.3984375" style="19" bestFit="1" customWidth="1"/>
    <col min="32" max="32" width="3.5" style="19" bestFit="1" customWidth="1"/>
    <col min="33" max="33" width="3.3984375" style="19" bestFit="1" customWidth="1"/>
    <col min="34" max="34" width="7.09765625" style="20" bestFit="1" customWidth="1"/>
    <col min="35" max="35" width="8.69921875" style="19" customWidth="1"/>
    <col min="36" max="43" width="8.69921875" style="20" hidden="1" customWidth="1"/>
    <col min="44" max="51" width="0" style="20" hidden="1" customWidth="1"/>
    <col min="52" max="16384" width="8.69921875" style="20" hidden="1"/>
  </cols>
  <sheetData>
    <row r="1" spans="2:34" ht="22.8" thickBot="1">
      <c r="B1" s="129" t="str">
        <f>IF(①申込書!$D$2="","",①申込書!$D$2)</f>
        <v>第7回関西学生ハーフマラソン選手権大会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2:34" ht="18.600000000000001" thickBot="1">
      <c r="B2" s="117" t="s">
        <v>3549</v>
      </c>
      <c r="C2" s="118"/>
      <c r="D2" s="118"/>
      <c r="E2" s="118"/>
      <c r="F2" s="118"/>
      <c r="G2" s="118"/>
      <c r="H2" s="118"/>
      <c r="I2" s="118"/>
      <c r="J2" s="118"/>
      <c r="K2" s="118"/>
      <c r="L2" s="127" t="s">
        <v>3539</v>
      </c>
      <c r="M2" s="118"/>
      <c r="N2" s="118" t="s">
        <v>3540</v>
      </c>
      <c r="O2" s="118"/>
      <c r="P2" s="118" t="s">
        <v>3</v>
      </c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9"/>
    </row>
    <row r="3" spans="2:34" ht="18.600000000000001" thickTop="1">
      <c r="B3" s="115" t="str">
        <f>IF(①申込書!$D$4="","",①申込書!$D$4)</f>
        <v/>
      </c>
      <c r="C3" s="116"/>
      <c r="D3" s="116"/>
      <c r="E3" s="116"/>
      <c r="F3" s="116"/>
      <c r="G3" s="116"/>
      <c r="H3" s="116"/>
      <c r="I3" s="116"/>
      <c r="J3" s="116"/>
      <c r="K3" s="116"/>
      <c r="L3" s="126" t="s">
        <v>3552</v>
      </c>
      <c r="M3" s="120"/>
      <c r="N3" s="120" t="str">
        <f>COUNTA($C$10:$C$59)&amp;"名"</f>
        <v>0名</v>
      </c>
      <c r="O3" s="120"/>
      <c r="P3" s="120" t="str">
        <f>IF(①申込書!$D$10="","",①申込書!$D$10)</f>
        <v/>
      </c>
      <c r="Q3" s="120"/>
      <c r="R3" s="120"/>
      <c r="S3" s="120"/>
      <c r="T3" s="120"/>
      <c r="U3" s="120"/>
      <c r="V3" s="120"/>
      <c r="W3" s="120"/>
      <c r="X3" s="120"/>
      <c r="Y3" s="120"/>
      <c r="Z3" s="120"/>
      <c r="AA3" s="120"/>
      <c r="AB3" s="120"/>
      <c r="AC3" s="120"/>
      <c r="AD3" s="120"/>
      <c r="AE3" s="120"/>
      <c r="AF3" s="120"/>
      <c r="AG3" s="120"/>
      <c r="AH3" s="121"/>
    </row>
    <row r="4" spans="2:34" ht="18.600000000000001" thickBot="1">
      <c r="B4" s="98" t="s">
        <v>3538</v>
      </c>
      <c r="C4" s="110"/>
      <c r="D4" s="110"/>
      <c r="E4" s="110"/>
      <c r="F4" s="110"/>
      <c r="G4" s="110"/>
      <c r="H4" s="110"/>
      <c r="I4" s="110"/>
      <c r="J4" s="110"/>
      <c r="K4" s="110"/>
      <c r="L4" s="128" t="s">
        <v>3541</v>
      </c>
      <c r="M4" s="110"/>
      <c r="N4" s="110"/>
      <c r="O4" s="110"/>
      <c r="P4" s="110" t="s">
        <v>4</v>
      </c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03"/>
    </row>
    <row r="5" spans="2:34" ht="19.2" thickTop="1" thickBot="1">
      <c r="B5" s="111" t="str">
        <f>IF(①申込書!$D$8="","",①申込書!$D$8)</f>
        <v/>
      </c>
      <c r="C5" s="112"/>
      <c r="D5" s="112"/>
      <c r="E5" s="112"/>
      <c r="F5" s="112"/>
      <c r="G5" s="112"/>
      <c r="H5" s="112"/>
      <c r="I5" s="112"/>
      <c r="J5" s="112"/>
      <c r="K5" s="113"/>
      <c r="L5" s="124" t="str">
        <f>IF(①申込書!$B$10="","",①申込書!$B$10)</f>
        <v/>
      </c>
      <c r="M5" s="125"/>
      <c r="N5" s="125"/>
      <c r="O5" s="125"/>
      <c r="P5" s="122" t="str">
        <f>IF(①申込書!$B$12="","",①申込書!$B$12)</f>
        <v/>
      </c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2"/>
      <c r="AH5" s="123"/>
    </row>
    <row r="6" spans="2:34" ht="18.600000000000001" thickBot="1"/>
    <row r="7" spans="2:34">
      <c r="B7" s="97" t="s">
        <v>3550</v>
      </c>
      <c r="C7" s="104" t="s">
        <v>3503</v>
      </c>
      <c r="D7" s="101" t="s">
        <v>3519</v>
      </c>
      <c r="E7" s="108" t="s">
        <v>3520</v>
      </c>
      <c r="F7" s="106" t="s">
        <v>3515</v>
      </c>
      <c r="G7" s="101" t="s">
        <v>2686</v>
      </c>
      <c r="H7" s="104" t="s">
        <v>3511</v>
      </c>
      <c r="I7" s="101" t="s">
        <v>3525</v>
      </c>
      <c r="J7" s="101"/>
      <c r="K7" s="101"/>
      <c r="L7" s="101"/>
      <c r="M7" s="101"/>
      <c r="N7" s="104" t="s">
        <v>3526</v>
      </c>
      <c r="O7" s="101" t="s">
        <v>3521</v>
      </c>
      <c r="P7" s="101"/>
      <c r="Q7" s="101"/>
      <c r="R7" s="101" t="s">
        <v>3563</v>
      </c>
      <c r="S7" s="101"/>
      <c r="T7" s="101"/>
      <c r="U7" s="101"/>
      <c r="V7" s="101"/>
      <c r="W7" s="101"/>
      <c r="X7" s="101"/>
      <c r="Y7" s="101"/>
      <c r="Z7" s="101"/>
      <c r="AA7" s="101"/>
      <c r="AB7" s="100" t="s">
        <v>3548</v>
      </c>
      <c r="AC7" s="100"/>
      <c r="AD7" s="100"/>
      <c r="AE7" s="100"/>
      <c r="AF7" s="100"/>
      <c r="AG7" s="100"/>
      <c r="AH7" s="102" t="s">
        <v>3530</v>
      </c>
    </row>
    <row r="8" spans="2:34" ht="18.75" customHeight="1" thickBot="1">
      <c r="B8" s="98"/>
      <c r="C8" s="105"/>
      <c r="D8" s="110"/>
      <c r="E8" s="109"/>
      <c r="F8" s="107"/>
      <c r="G8" s="110"/>
      <c r="H8" s="105"/>
      <c r="I8" s="21" t="s">
        <v>3480</v>
      </c>
      <c r="J8" s="21" t="s">
        <v>3502</v>
      </c>
      <c r="K8" s="21">
        <v>1</v>
      </c>
      <c r="L8" s="21">
        <v>2</v>
      </c>
      <c r="M8" s="21">
        <v>3</v>
      </c>
      <c r="N8" s="105"/>
      <c r="O8" s="21" t="s">
        <v>3522</v>
      </c>
      <c r="P8" s="21" t="s">
        <v>1</v>
      </c>
      <c r="Q8" s="21" t="s">
        <v>3524</v>
      </c>
      <c r="R8" s="21" t="s">
        <v>3529</v>
      </c>
      <c r="S8" s="99" t="s">
        <v>3547</v>
      </c>
      <c r="T8" s="99"/>
      <c r="U8" s="99"/>
      <c r="V8" s="99"/>
      <c r="W8" s="99"/>
      <c r="X8" s="99"/>
      <c r="Y8" s="99"/>
      <c r="Z8" s="21" t="s">
        <v>3527</v>
      </c>
      <c r="AA8" s="21" t="s">
        <v>3528</v>
      </c>
      <c r="AB8" s="99"/>
      <c r="AC8" s="99"/>
      <c r="AD8" s="99"/>
      <c r="AE8" s="99"/>
      <c r="AF8" s="99"/>
      <c r="AG8" s="99"/>
      <c r="AH8" s="103"/>
    </row>
    <row r="9" spans="2:34" ht="18.600000000000001" thickTop="1">
      <c r="B9" s="22" t="s">
        <v>3516</v>
      </c>
      <c r="C9" s="7">
        <v>9999</v>
      </c>
      <c r="D9" s="7" t="s">
        <v>3564</v>
      </c>
      <c r="E9" s="23" t="s">
        <v>3565</v>
      </c>
      <c r="F9" s="7">
        <v>20</v>
      </c>
      <c r="G9" s="7" t="s">
        <v>3501</v>
      </c>
      <c r="H9" s="8" t="s">
        <v>3531</v>
      </c>
      <c r="I9" s="18" t="s">
        <v>3497</v>
      </c>
      <c r="J9" s="8" t="s">
        <v>88</v>
      </c>
      <c r="K9" s="8" t="s">
        <v>3498</v>
      </c>
      <c r="L9" s="8" t="s">
        <v>3512</v>
      </c>
      <c r="M9" s="8" t="s">
        <v>3513</v>
      </c>
      <c r="N9" s="8" t="s">
        <v>3514</v>
      </c>
      <c r="O9" s="8" t="s">
        <v>3532</v>
      </c>
      <c r="P9" s="8" t="s">
        <v>3533</v>
      </c>
      <c r="Q9" s="8" t="s">
        <v>3499</v>
      </c>
      <c r="R9" s="7" t="s">
        <v>3534</v>
      </c>
      <c r="S9" s="37">
        <v>1</v>
      </c>
      <c r="T9" s="9" t="s">
        <v>3544</v>
      </c>
      <c r="U9" s="38">
        <v>12</v>
      </c>
      <c r="V9" s="9" t="s">
        <v>3545</v>
      </c>
      <c r="W9" s="38">
        <v>19</v>
      </c>
      <c r="X9" s="9" t="s">
        <v>3546</v>
      </c>
      <c r="Y9" s="39"/>
      <c r="Z9" s="7" t="s">
        <v>3535</v>
      </c>
      <c r="AA9" s="7" t="s">
        <v>3500</v>
      </c>
      <c r="AB9" s="37">
        <v>1</v>
      </c>
      <c r="AC9" s="9" t="s">
        <v>3544</v>
      </c>
      <c r="AD9" s="38">
        <v>9</v>
      </c>
      <c r="AE9" s="9" t="s">
        <v>3545</v>
      </c>
      <c r="AF9" s="38">
        <v>50</v>
      </c>
      <c r="AG9" s="40" t="s">
        <v>3546</v>
      </c>
      <c r="AH9" s="10" t="s">
        <v>3536</v>
      </c>
    </row>
    <row r="10" spans="2:34">
      <c r="B10" s="24">
        <v>1</v>
      </c>
      <c r="C10" s="25"/>
      <c r="D10" s="26" t="str">
        <f>IF($C10="","",INDEX(女子登録情報!$C:$C,MATCH($C10,女子登録情報!$B:$B,0)))</f>
        <v/>
      </c>
      <c r="E10" s="26" t="str">
        <f>IF($C10="","",INDEX(女子登録情報!$D:$D,MATCH($C10,女子登録情報!$B:$B,0)))</f>
        <v/>
      </c>
      <c r="F10" s="26" t="str">
        <f>IF($C10="","",INDEX(女子登録情報!$Q:$Q,MATCH($C10,女子登録情報!$B:$B,0)))</f>
        <v/>
      </c>
      <c r="G10" s="27"/>
      <c r="H10" s="28"/>
      <c r="I10" s="29"/>
      <c r="J10" s="28"/>
      <c r="K10" s="28"/>
      <c r="L10" s="28"/>
      <c r="M10" s="28"/>
      <c r="N10" s="28"/>
      <c r="O10" s="28"/>
      <c r="P10" s="28"/>
      <c r="Q10" s="28"/>
      <c r="R10" s="27"/>
      <c r="S10" s="41"/>
      <c r="T10" s="42" t="str">
        <f>IF($R10="","",IF(INDEX(リスト!$F:$F,MATCH($R10,リスト!$E:$E,0))=1,"時間",""))</f>
        <v/>
      </c>
      <c r="U10" s="43"/>
      <c r="V10" s="42" t="str">
        <f>IF($R10="","","分")</f>
        <v/>
      </c>
      <c r="W10" s="43"/>
      <c r="X10" s="42" t="str">
        <f>IF($R10="","","秒")</f>
        <v/>
      </c>
      <c r="Y10" s="44"/>
      <c r="Z10" s="27"/>
      <c r="AA10" s="28"/>
      <c r="AB10" s="41"/>
      <c r="AC10" s="42" t="str">
        <f>IF($C10="","","時間")</f>
        <v/>
      </c>
      <c r="AD10" s="43"/>
      <c r="AE10" s="42" t="str">
        <f>IF($C10="","","分")</f>
        <v/>
      </c>
      <c r="AF10" s="43"/>
      <c r="AG10" s="45" t="str">
        <f>IF($C10="","","秒")</f>
        <v/>
      </c>
      <c r="AH10" s="30"/>
    </row>
    <row r="11" spans="2:34">
      <c r="B11" s="24">
        <v>2</v>
      </c>
      <c r="C11" s="27"/>
      <c r="D11" s="26" t="str">
        <f>IF($C11="","",INDEX(女子登録情報!$C:$C,MATCH($C11,女子登録情報!$B:$B,0)))</f>
        <v/>
      </c>
      <c r="E11" s="26" t="str">
        <f>IF($C11="","",INDEX(女子登録情報!$D:$D,MATCH($C11,女子登録情報!$B:$B,0)))</f>
        <v/>
      </c>
      <c r="F11" s="26" t="str">
        <f>IF($C11="","",INDEX(女子登録情報!$Q:$Q,MATCH($C11,女子登録情報!$B:$B,0)))</f>
        <v/>
      </c>
      <c r="G11" s="27"/>
      <c r="H11" s="28"/>
      <c r="I11" s="29"/>
      <c r="J11" s="28"/>
      <c r="K11" s="28"/>
      <c r="L11" s="28"/>
      <c r="M11" s="28"/>
      <c r="N11" s="28"/>
      <c r="O11" s="28"/>
      <c r="P11" s="28"/>
      <c r="Q11" s="28"/>
      <c r="R11" s="27"/>
      <c r="S11" s="41"/>
      <c r="T11" s="42" t="str">
        <f>IF($R11="","",IF(INDEX(リスト!$F:$F,MATCH($R11,リスト!$E:$E,0))=1,"時間",""))</f>
        <v/>
      </c>
      <c r="U11" s="43"/>
      <c r="V11" s="42" t="str">
        <f t="shared" ref="V11:V59" si="0">IF($R11="","","分")</f>
        <v/>
      </c>
      <c r="W11" s="43"/>
      <c r="X11" s="42" t="str">
        <f t="shared" ref="X11:X59" si="1">IF($R11="","","秒")</f>
        <v/>
      </c>
      <c r="Y11" s="44"/>
      <c r="Z11" s="27"/>
      <c r="AA11" s="27"/>
      <c r="AB11" s="41"/>
      <c r="AC11" s="42" t="str">
        <f t="shared" ref="AC11:AC59" si="2">IF($C11="","","時間")</f>
        <v/>
      </c>
      <c r="AD11" s="43"/>
      <c r="AE11" s="42" t="str">
        <f t="shared" ref="AE11:AE59" si="3">IF($C11="","","分")</f>
        <v/>
      </c>
      <c r="AF11" s="43"/>
      <c r="AG11" s="45" t="str">
        <f t="shared" ref="AG11:AG59" si="4">IF($C11="","","秒")</f>
        <v/>
      </c>
      <c r="AH11" s="30"/>
    </row>
    <row r="12" spans="2:34">
      <c r="B12" s="24">
        <v>3</v>
      </c>
      <c r="C12" s="27"/>
      <c r="D12" s="26" t="str">
        <f>IF($C12="","",INDEX(女子登録情報!$C:$C,MATCH($C12,女子登録情報!$B:$B,0)))</f>
        <v/>
      </c>
      <c r="E12" s="26" t="str">
        <f>IF($C12="","",INDEX(女子登録情報!$D:$D,MATCH($C12,女子登録情報!$B:$B,0)))</f>
        <v/>
      </c>
      <c r="F12" s="26" t="str">
        <f>IF($C12="","",INDEX(女子登録情報!$Q:$Q,MATCH($C12,女子登録情報!$B:$B,0)))</f>
        <v/>
      </c>
      <c r="G12" s="27"/>
      <c r="H12" s="28"/>
      <c r="I12" s="29"/>
      <c r="J12" s="28"/>
      <c r="K12" s="28"/>
      <c r="L12" s="28"/>
      <c r="M12" s="28"/>
      <c r="N12" s="28"/>
      <c r="O12" s="28"/>
      <c r="P12" s="28"/>
      <c r="Q12" s="28"/>
      <c r="R12" s="27"/>
      <c r="S12" s="41"/>
      <c r="T12" s="42" t="str">
        <f>IF($R12="","",IF(INDEX(リスト!$F:$F,MATCH($R12,リスト!$E:$E,0))=1,"時間",""))</f>
        <v/>
      </c>
      <c r="U12" s="43"/>
      <c r="V12" s="42" t="str">
        <f t="shared" si="0"/>
        <v/>
      </c>
      <c r="W12" s="43"/>
      <c r="X12" s="42" t="str">
        <f t="shared" si="1"/>
        <v/>
      </c>
      <c r="Y12" s="44"/>
      <c r="Z12" s="27"/>
      <c r="AA12" s="27"/>
      <c r="AB12" s="41"/>
      <c r="AC12" s="42" t="str">
        <f t="shared" si="2"/>
        <v/>
      </c>
      <c r="AD12" s="43"/>
      <c r="AE12" s="42" t="str">
        <f t="shared" si="3"/>
        <v/>
      </c>
      <c r="AF12" s="43"/>
      <c r="AG12" s="45" t="str">
        <f t="shared" si="4"/>
        <v/>
      </c>
      <c r="AH12" s="30"/>
    </row>
    <row r="13" spans="2:34">
      <c r="B13" s="24">
        <v>4</v>
      </c>
      <c r="C13" s="27"/>
      <c r="D13" s="26" t="str">
        <f>IF($C13="","",INDEX(女子登録情報!$C:$C,MATCH($C13,女子登録情報!$B:$B,0)))</f>
        <v/>
      </c>
      <c r="E13" s="26" t="str">
        <f>IF($C13="","",INDEX(女子登録情報!$D:$D,MATCH($C13,女子登録情報!$B:$B,0)))</f>
        <v/>
      </c>
      <c r="F13" s="26" t="str">
        <f>IF($C13="","",INDEX(女子登録情報!$Q:$Q,MATCH($C13,女子登録情報!$B:$B,0)))</f>
        <v/>
      </c>
      <c r="G13" s="27"/>
      <c r="H13" s="28"/>
      <c r="I13" s="29"/>
      <c r="J13" s="28"/>
      <c r="K13" s="28"/>
      <c r="L13" s="28"/>
      <c r="M13" s="28"/>
      <c r="N13" s="28"/>
      <c r="O13" s="28"/>
      <c r="P13" s="28"/>
      <c r="Q13" s="28"/>
      <c r="R13" s="27"/>
      <c r="S13" s="41"/>
      <c r="T13" s="42" t="str">
        <f>IF($R13="","",IF(INDEX(リスト!$F:$F,MATCH($R13,リスト!$E:$E,0))=1,"時間",""))</f>
        <v/>
      </c>
      <c r="U13" s="43"/>
      <c r="V13" s="42" t="str">
        <f t="shared" si="0"/>
        <v/>
      </c>
      <c r="W13" s="43"/>
      <c r="X13" s="42" t="str">
        <f t="shared" si="1"/>
        <v/>
      </c>
      <c r="Y13" s="44"/>
      <c r="Z13" s="27"/>
      <c r="AA13" s="27"/>
      <c r="AB13" s="41"/>
      <c r="AC13" s="42" t="str">
        <f t="shared" si="2"/>
        <v/>
      </c>
      <c r="AD13" s="43"/>
      <c r="AE13" s="42" t="str">
        <f t="shared" si="3"/>
        <v/>
      </c>
      <c r="AF13" s="43"/>
      <c r="AG13" s="45" t="str">
        <f t="shared" si="4"/>
        <v/>
      </c>
      <c r="AH13" s="30"/>
    </row>
    <row r="14" spans="2:34">
      <c r="B14" s="24">
        <v>5</v>
      </c>
      <c r="C14" s="27"/>
      <c r="D14" s="26" t="str">
        <f>IF($C14="","",INDEX(女子登録情報!$C:$C,MATCH($C14,女子登録情報!$B:$B,0)))</f>
        <v/>
      </c>
      <c r="E14" s="26" t="str">
        <f>IF($C14="","",INDEX(女子登録情報!$D:$D,MATCH($C14,女子登録情報!$B:$B,0)))</f>
        <v/>
      </c>
      <c r="F14" s="26" t="str">
        <f>IF($C14="","",INDEX(女子登録情報!$Q:$Q,MATCH($C14,女子登録情報!$B:$B,0)))</f>
        <v/>
      </c>
      <c r="G14" s="27"/>
      <c r="H14" s="28"/>
      <c r="I14" s="29"/>
      <c r="J14" s="28"/>
      <c r="K14" s="28"/>
      <c r="L14" s="28"/>
      <c r="M14" s="28"/>
      <c r="N14" s="28"/>
      <c r="O14" s="28"/>
      <c r="P14" s="28"/>
      <c r="Q14" s="28"/>
      <c r="R14" s="27"/>
      <c r="S14" s="41"/>
      <c r="T14" s="42" t="str">
        <f>IF($R14="","",IF(INDEX(リスト!$F:$F,MATCH($R14,リスト!$E:$E,0))=1,"時間",""))</f>
        <v/>
      </c>
      <c r="U14" s="43"/>
      <c r="V14" s="42" t="str">
        <f t="shared" si="0"/>
        <v/>
      </c>
      <c r="W14" s="43"/>
      <c r="X14" s="42" t="str">
        <f t="shared" si="1"/>
        <v/>
      </c>
      <c r="Y14" s="44"/>
      <c r="Z14" s="27"/>
      <c r="AA14" s="27"/>
      <c r="AB14" s="41"/>
      <c r="AC14" s="42" t="str">
        <f t="shared" si="2"/>
        <v/>
      </c>
      <c r="AD14" s="43"/>
      <c r="AE14" s="42" t="str">
        <f t="shared" si="3"/>
        <v/>
      </c>
      <c r="AF14" s="43"/>
      <c r="AG14" s="45" t="str">
        <f t="shared" si="4"/>
        <v/>
      </c>
      <c r="AH14" s="30"/>
    </row>
    <row r="15" spans="2:34">
      <c r="B15" s="24">
        <v>6</v>
      </c>
      <c r="C15" s="27"/>
      <c r="D15" s="26" t="str">
        <f>IF($C15="","",INDEX(女子登録情報!$C:$C,MATCH($C15,女子登録情報!$B:$B,0)))</f>
        <v/>
      </c>
      <c r="E15" s="26" t="str">
        <f>IF($C15="","",INDEX(女子登録情報!$D:$D,MATCH($C15,女子登録情報!$B:$B,0)))</f>
        <v/>
      </c>
      <c r="F15" s="26" t="str">
        <f>IF($C15="","",INDEX(女子登録情報!$Q:$Q,MATCH($C15,女子登録情報!$B:$B,0)))</f>
        <v/>
      </c>
      <c r="G15" s="27"/>
      <c r="H15" s="28"/>
      <c r="I15" s="29"/>
      <c r="J15" s="28"/>
      <c r="K15" s="28"/>
      <c r="L15" s="28"/>
      <c r="M15" s="28"/>
      <c r="N15" s="28"/>
      <c r="O15" s="28"/>
      <c r="P15" s="28"/>
      <c r="Q15" s="28"/>
      <c r="R15" s="27"/>
      <c r="S15" s="41"/>
      <c r="T15" s="42" t="str">
        <f>IF($R15="","",IF(INDEX(リスト!$F:$F,MATCH($R15,リスト!$E:$E,0))=1,"時間",""))</f>
        <v/>
      </c>
      <c r="U15" s="43"/>
      <c r="V15" s="42" t="str">
        <f t="shared" si="0"/>
        <v/>
      </c>
      <c r="W15" s="43"/>
      <c r="X15" s="42" t="str">
        <f t="shared" si="1"/>
        <v/>
      </c>
      <c r="Y15" s="44"/>
      <c r="Z15" s="27"/>
      <c r="AA15" s="27"/>
      <c r="AB15" s="41"/>
      <c r="AC15" s="42" t="str">
        <f t="shared" si="2"/>
        <v/>
      </c>
      <c r="AD15" s="43"/>
      <c r="AE15" s="42" t="str">
        <f t="shared" si="3"/>
        <v/>
      </c>
      <c r="AF15" s="43"/>
      <c r="AG15" s="45" t="str">
        <f t="shared" si="4"/>
        <v/>
      </c>
      <c r="AH15" s="30"/>
    </row>
    <row r="16" spans="2:34">
      <c r="B16" s="24">
        <v>7</v>
      </c>
      <c r="C16" s="27"/>
      <c r="D16" s="26" t="str">
        <f>IF($C16="","",INDEX(女子登録情報!$C:$C,MATCH($C16,女子登録情報!$B:$B,0)))</f>
        <v/>
      </c>
      <c r="E16" s="26" t="str">
        <f>IF($C16="","",INDEX(女子登録情報!$D:$D,MATCH($C16,女子登録情報!$B:$B,0)))</f>
        <v/>
      </c>
      <c r="F16" s="26" t="str">
        <f>IF($C16="","",INDEX(女子登録情報!$Q:$Q,MATCH($C16,女子登録情報!$B:$B,0)))</f>
        <v/>
      </c>
      <c r="G16" s="27"/>
      <c r="H16" s="28"/>
      <c r="I16" s="29"/>
      <c r="J16" s="28"/>
      <c r="K16" s="28"/>
      <c r="L16" s="28"/>
      <c r="M16" s="28"/>
      <c r="N16" s="28"/>
      <c r="O16" s="28"/>
      <c r="P16" s="28"/>
      <c r="Q16" s="28"/>
      <c r="R16" s="27"/>
      <c r="S16" s="41"/>
      <c r="T16" s="42" t="str">
        <f>IF($R16="","",IF(INDEX(リスト!$F:$F,MATCH($R16,リスト!$E:$E,0))=1,"時間",""))</f>
        <v/>
      </c>
      <c r="U16" s="43"/>
      <c r="V16" s="42" t="str">
        <f t="shared" si="0"/>
        <v/>
      </c>
      <c r="W16" s="43"/>
      <c r="X16" s="42" t="str">
        <f t="shared" si="1"/>
        <v/>
      </c>
      <c r="Y16" s="44"/>
      <c r="Z16" s="27"/>
      <c r="AA16" s="27"/>
      <c r="AB16" s="41"/>
      <c r="AC16" s="42" t="str">
        <f t="shared" si="2"/>
        <v/>
      </c>
      <c r="AD16" s="43"/>
      <c r="AE16" s="42" t="str">
        <f t="shared" si="3"/>
        <v/>
      </c>
      <c r="AF16" s="43"/>
      <c r="AG16" s="45" t="str">
        <f t="shared" si="4"/>
        <v/>
      </c>
      <c r="AH16" s="30"/>
    </row>
    <row r="17" spans="2:34">
      <c r="B17" s="24">
        <v>8</v>
      </c>
      <c r="C17" s="27"/>
      <c r="D17" s="26" t="str">
        <f>IF($C17="","",INDEX(女子登録情報!$C:$C,MATCH($C17,女子登録情報!$B:$B,0)))</f>
        <v/>
      </c>
      <c r="E17" s="26" t="str">
        <f>IF($C17="","",INDEX(女子登録情報!$D:$D,MATCH($C17,女子登録情報!$B:$B,0)))</f>
        <v/>
      </c>
      <c r="F17" s="26" t="str">
        <f>IF($C17="","",INDEX(女子登録情報!$Q:$Q,MATCH($C17,女子登録情報!$B:$B,0)))</f>
        <v/>
      </c>
      <c r="G17" s="27"/>
      <c r="H17" s="28"/>
      <c r="I17" s="29"/>
      <c r="J17" s="28"/>
      <c r="K17" s="28"/>
      <c r="L17" s="28"/>
      <c r="M17" s="28"/>
      <c r="N17" s="28"/>
      <c r="O17" s="28"/>
      <c r="P17" s="28"/>
      <c r="Q17" s="28"/>
      <c r="R17" s="27"/>
      <c r="S17" s="41"/>
      <c r="T17" s="42" t="str">
        <f>IF($R17="","",IF(INDEX(リスト!$F:$F,MATCH($R17,リスト!$E:$E,0))=1,"時間",""))</f>
        <v/>
      </c>
      <c r="U17" s="43"/>
      <c r="V17" s="42" t="str">
        <f t="shared" si="0"/>
        <v/>
      </c>
      <c r="W17" s="43"/>
      <c r="X17" s="42" t="str">
        <f t="shared" si="1"/>
        <v/>
      </c>
      <c r="Y17" s="44"/>
      <c r="Z17" s="27"/>
      <c r="AA17" s="27"/>
      <c r="AB17" s="41"/>
      <c r="AC17" s="42" t="str">
        <f t="shared" si="2"/>
        <v/>
      </c>
      <c r="AD17" s="43"/>
      <c r="AE17" s="42" t="str">
        <f t="shared" si="3"/>
        <v/>
      </c>
      <c r="AF17" s="43"/>
      <c r="AG17" s="45" t="str">
        <f t="shared" si="4"/>
        <v/>
      </c>
      <c r="AH17" s="30"/>
    </row>
    <row r="18" spans="2:34">
      <c r="B18" s="24">
        <v>9</v>
      </c>
      <c r="C18" s="27"/>
      <c r="D18" s="26" t="str">
        <f>IF($C18="","",INDEX(女子登録情報!$C:$C,MATCH($C18,女子登録情報!$B:$B,0)))</f>
        <v/>
      </c>
      <c r="E18" s="26" t="str">
        <f>IF($C18="","",INDEX(女子登録情報!$D:$D,MATCH($C18,女子登録情報!$B:$B,0)))</f>
        <v/>
      </c>
      <c r="F18" s="26" t="str">
        <f>IF($C18="","",INDEX(女子登録情報!$Q:$Q,MATCH($C18,女子登録情報!$B:$B,0)))</f>
        <v/>
      </c>
      <c r="G18" s="27"/>
      <c r="H18" s="28"/>
      <c r="I18" s="29"/>
      <c r="J18" s="28"/>
      <c r="K18" s="28"/>
      <c r="L18" s="28"/>
      <c r="M18" s="28"/>
      <c r="N18" s="28"/>
      <c r="O18" s="28"/>
      <c r="P18" s="28"/>
      <c r="Q18" s="28"/>
      <c r="R18" s="27"/>
      <c r="S18" s="41"/>
      <c r="T18" s="42" t="str">
        <f>IF($R18="","",IF(INDEX(リスト!$F:$F,MATCH($R18,リスト!$E:$E,0))=1,"時間",""))</f>
        <v/>
      </c>
      <c r="U18" s="43"/>
      <c r="V18" s="42" t="str">
        <f t="shared" si="0"/>
        <v/>
      </c>
      <c r="W18" s="43"/>
      <c r="X18" s="42" t="str">
        <f t="shared" si="1"/>
        <v/>
      </c>
      <c r="Y18" s="44"/>
      <c r="Z18" s="27"/>
      <c r="AA18" s="27"/>
      <c r="AB18" s="41"/>
      <c r="AC18" s="42" t="str">
        <f t="shared" si="2"/>
        <v/>
      </c>
      <c r="AD18" s="43"/>
      <c r="AE18" s="42" t="str">
        <f t="shared" si="3"/>
        <v/>
      </c>
      <c r="AF18" s="43"/>
      <c r="AG18" s="45" t="str">
        <f t="shared" si="4"/>
        <v/>
      </c>
      <c r="AH18" s="30"/>
    </row>
    <row r="19" spans="2:34">
      <c r="B19" s="24">
        <v>10</v>
      </c>
      <c r="C19" s="27"/>
      <c r="D19" s="26" t="str">
        <f>IF($C19="","",INDEX(女子登録情報!$C:$C,MATCH($C19,女子登録情報!$B:$B,0)))</f>
        <v/>
      </c>
      <c r="E19" s="26" t="str">
        <f>IF($C19="","",INDEX(女子登録情報!$D:$D,MATCH($C19,女子登録情報!$B:$B,0)))</f>
        <v/>
      </c>
      <c r="F19" s="26" t="str">
        <f>IF($C19="","",INDEX(女子登録情報!$Q:$Q,MATCH($C19,女子登録情報!$B:$B,0)))</f>
        <v/>
      </c>
      <c r="G19" s="27"/>
      <c r="H19" s="28"/>
      <c r="I19" s="29"/>
      <c r="J19" s="28"/>
      <c r="K19" s="28"/>
      <c r="L19" s="28"/>
      <c r="M19" s="28"/>
      <c r="N19" s="28"/>
      <c r="O19" s="28"/>
      <c r="P19" s="28"/>
      <c r="Q19" s="28"/>
      <c r="R19" s="27"/>
      <c r="S19" s="41"/>
      <c r="T19" s="42" t="str">
        <f>IF($R19="","",IF(INDEX(リスト!$F:$F,MATCH($R19,リスト!$E:$E,0))=1,"時間",""))</f>
        <v/>
      </c>
      <c r="U19" s="43"/>
      <c r="V19" s="42" t="str">
        <f t="shared" si="0"/>
        <v/>
      </c>
      <c r="W19" s="43"/>
      <c r="X19" s="42" t="str">
        <f t="shared" si="1"/>
        <v/>
      </c>
      <c r="Y19" s="44"/>
      <c r="Z19" s="27"/>
      <c r="AA19" s="27"/>
      <c r="AB19" s="41"/>
      <c r="AC19" s="42" t="str">
        <f t="shared" si="2"/>
        <v/>
      </c>
      <c r="AD19" s="43"/>
      <c r="AE19" s="42" t="str">
        <f t="shared" si="3"/>
        <v/>
      </c>
      <c r="AF19" s="43"/>
      <c r="AG19" s="45" t="str">
        <f t="shared" si="4"/>
        <v/>
      </c>
      <c r="AH19" s="30"/>
    </row>
    <row r="20" spans="2:34">
      <c r="B20" s="24">
        <v>11</v>
      </c>
      <c r="C20" s="27"/>
      <c r="D20" s="26" t="str">
        <f>IF($C20="","",INDEX(女子登録情報!$C:$C,MATCH($C20,女子登録情報!$B:$B,0)))</f>
        <v/>
      </c>
      <c r="E20" s="26" t="str">
        <f>IF($C20="","",INDEX(女子登録情報!$D:$D,MATCH($C20,女子登録情報!$B:$B,0)))</f>
        <v/>
      </c>
      <c r="F20" s="26" t="str">
        <f>IF($C20="","",INDEX(女子登録情報!$Q:$Q,MATCH($C20,女子登録情報!$B:$B,0)))</f>
        <v/>
      </c>
      <c r="G20" s="27"/>
      <c r="H20" s="28"/>
      <c r="I20" s="29"/>
      <c r="J20" s="28"/>
      <c r="K20" s="28"/>
      <c r="L20" s="28"/>
      <c r="M20" s="28"/>
      <c r="N20" s="28"/>
      <c r="O20" s="28"/>
      <c r="P20" s="28"/>
      <c r="Q20" s="28"/>
      <c r="R20" s="27"/>
      <c r="S20" s="41"/>
      <c r="T20" s="42" t="str">
        <f>IF($R20="","",IF(INDEX(リスト!$F:$F,MATCH($R20,リスト!$E:$E,0))=1,"時間",""))</f>
        <v/>
      </c>
      <c r="U20" s="43"/>
      <c r="V20" s="42" t="str">
        <f t="shared" si="0"/>
        <v/>
      </c>
      <c r="W20" s="43"/>
      <c r="X20" s="42" t="str">
        <f t="shared" si="1"/>
        <v/>
      </c>
      <c r="Y20" s="44"/>
      <c r="Z20" s="27"/>
      <c r="AA20" s="27"/>
      <c r="AB20" s="41"/>
      <c r="AC20" s="42" t="str">
        <f t="shared" si="2"/>
        <v/>
      </c>
      <c r="AD20" s="43"/>
      <c r="AE20" s="42" t="str">
        <f t="shared" si="3"/>
        <v/>
      </c>
      <c r="AF20" s="43"/>
      <c r="AG20" s="45" t="str">
        <f t="shared" si="4"/>
        <v/>
      </c>
      <c r="AH20" s="30"/>
    </row>
    <row r="21" spans="2:34">
      <c r="B21" s="24">
        <v>12</v>
      </c>
      <c r="C21" s="27"/>
      <c r="D21" s="26" t="str">
        <f>IF($C21="","",INDEX(女子登録情報!$C:$C,MATCH($C21,女子登録情報!$B:$B,0)))</f>
        <v/>
      </c>
      <c r="E21" s="26" t="str">
        <f>IF($C21="","",INDEX(女子登録情報!$D:$D,MATCH($C21,女子登録情報!$B:$B,0)))</f>
        <v/>
      </c>
      <c r="F21" s="26" t="str">
        <f>IF($C21="","",INDEX(女子登録情報!$Q:$Q,MATCH($C21,女子登録情報!$B:$B,0)))</f>
        <v/>
      </c>
      <c r="G21" s="27"/>
      <c r="H21" s="28"/>
      <c r="I21" s="29"/>
      <c r="J21" s="28"/>
      <c r="K21" s="28"/>
      <c r="L21" s="28"/>
      <c r="M21" s="28"/>
      <c r="N21" s="28"/>
      <c r="O21" s="28"/>
      <c r="P21" s="28"/>
      <c r="Q21" s="28"/>
      <c r="R21" s="27"/>
      <c r="S21" s="41"/>
      <c r="T21" s="42" t="str">
        <f>IF($R21="","",IF(INDEX(リスト!$F:$F,MATCH($R21,リスト!$E:$E,0))=1,"時間",""))</f>
        <v/>
      </c>
      <c r="U21" s="43"/>
      <c r="V21" s="42" t="str">
        <f t="shared" si="0"/>
        <v/>
      </c>
      <c r="W21" s="43"/>
      <c r="X21" s="42" t="str">
        <f t="shared" si="1"/>
        <v/>
      </c>
      <c r="Y21" s="44"/>
      <c r="Z21" s="27"/>
      <c r="AA21" s="27"/>
      <c r="AB21" s="41"/>
      <c r="AC21" s="42" t="str">
        <f t="shared" si="2"/>
        <v/>
      </c>
      <c r="AD21" s="43"/>
      <c r="AE21" s="42" t="str">
        <f t="shared" si="3"/>
        <v/>
      </c>
      <c r="AF21" s="43"/>
      <c r="AG21" s="45" t="str">
        <f t="shared" si="4"/>
        <v/>
      </c>
      <c r="AH21" s="30"/>
    </row>
    <row r="22" spans="2:34">
      <c r="B22" s="24">
        <v>13</v>
      </c>
      <c r="C22" s="27"/>
      <c r="D22" s="26" t="str">
        <f>IF($C22="","",INDEX(女子登録情報!$C:$C,MATCH($C22,女子登録情報!$B:$B,0)))</f>
        <v/>
      </c>
      <c r="E22" s="26" t="str">
        <f>IF($C22="","",INDEX(女子登録情報!$D:$D,MATCH($C22,女子登録情報!$B:$B,0)))</f>
        <v/>
      </c>
      <c r="F22" s="26" t="str">
        <f>IF($C22="","",INDEX(女子登録情報!$Q:$Q,MATCH($C22,女子登録情報!$B:$B,0)))</f>
        <v/>
      </c>
      <c r="G22" s="27"/>
      <c r="H22" s="28"/>
      <c r="I22" s="29"/>
      <c r="J22" s="28"/>
      <c r="K22" s="28"/>
      <c r="L22" s="28"/>
      <c r="M22" s="28"/>
      <c r="N22" s="28"/>
      <c r="O22" s="28"/>
      <c r="P22" s="28"/>
      <c r="Q22" s="28"/>
      <c r="R22" s="27"/>
      <c r="S22" s="41"/>
      <c r="T22" s="42" t="str">
        <f>IF($R22="","",IF(INDEX(リスト!$F:$F,MATCH($R22,リスト!$E:$E,0))=1,"時間",""))</f>
        <v/>
      </c>
      <c r="U22" s="43"/>
      <c r="V22" s="42" t="str">
        <f t="shared" si="0"/>
        <v/>
      </c>
      <c r="W22" s="43"/>
      <c r="X22" s="42" t="str">
        <f t="shared" si="1"/>
        <v/>
      </c>
      <c r="Y22" s="44"/>
      <c r="Z22" s="27"/>
      <c r="AA22" s="27"/>
      <c r="AB22" s="41"/>
      <c r="AC22" s="42" t="str">
        <f t="shared" si="2"/>
        <v/>
      </c>
      <c r="AD22" s="43"/>
      <c r="AE22" s="42" t="str">
        <f t="shared" si="3"/>
        <v/>
      </c>
      <c r="AF22" s="43"/>
      <c r="AG22" s="45" t="str">
        <f t="shared" si="4"/>
        <v/>
      </c>
      <c r="AH22" s="30"/>
    </row>
    <row r="23" spans="2:34">
      <c r="B23" s="24">
        <v>14</v>
      </c>
      <c r="C23" s="27"/>
      <c r="D23" s="26" t="str">
        <f>IF($C23="","",INDEX(女子登録情報!$C:$C,MATCH($C23,女子登録情報!$B:$B,0)))</f>
        <v/>
      </c>
      <c r="E23" s="26" t="str">
        <f>IF($C23="","",INDEX(女子登録情報!$D:$D,MATCH($C23,女子登録情報!$B:$B,0)))</f>
        <v/>
      </c>
      <c r="F23" s="26" t="str">
        <f>IF($C23="","",INDEX(女子登録情報!$Q:$Q,MATCH($C23,女子登録情報!$B:$B,0)))</f>
        <v/>
      </c>
      <c r="G23" s="27"/>
      <c r="H23" s="28"/>
      <c r="I23" s="29"/>
      <c r="J23" s="28"/>
      <c r="K23" s="28"/>
      <c r="L23" s="28"/>
      <c r="M23" s="28"/>
      <c r="N23" s="28"/>
      <c r="O23" s="28"/>
      <c r="P23" s="28"/>
      <c r="Q23" s="28"/>
      <c r="R23" s="27"/>
      <c r="S23" s="41"/>
      <c r="T23" s="42" t="str">
        <f>IF($R23="","",IF(INDEX(リスト!$F:$F,MATCH($R23,リスト!$E:$E,0))=1,"時間",""))</f>
        <v/>
      </c>
      <c r="U23" s="43"/>
      <c r="V23" s="42" t="str">
        <f t="shared" si="0"/>
        <v/>
      </c>
      <c r="W23" s="43"/>
      <c r="X23" s="42" t="str">
        <f t="shared" si="1"/>
        <v/>
      </c>
      <c r="Y23" s="44"/>
      <c r="Z23" s="27"/>
      <c r="AA23" s="27"/>
      <c r="AB23" s="41"/>
      <c r="AC23" s="42" t="str">
        <f t="shared" si="2"/>
        <v/>
      </c>
      <c r="AD23" s="43"/>
      <c r="AE23" s="42" t="str">
        <f t="shared" si="3"/>
        <v/>
      </c>
      <c r="AF23" s="43"/>
      <c r="AG23" s="45" t="str">
        <f t="shared" si="4"/>
        <v/>
      </c>
      <c r="AH23" s="30"/>
    </row>
    <row r="24" spans="2:34">
      <c r="B24" s="24">
        <v>15</v>
      </c>
      <c r="C24" s="27"/>
      <c r="D24" s="26" t="str">
        <f>IF($C24="","",INDEX(女子登録情報!$C:$C,MATCH($C24,女子登録情報!$B:$B,0)))</f>
        <v/>
      </c>
      <c r="E24" s="26" t="str">
        <f>IF($C24="","",INDEX(女子登録情報!$D:$D,MATCH($C24,女子登録情報!$B:$B,0)))</f>
        <v/>
      </c>
      <c r="F24" s="26" t="str">
        <f>IF($C24="","",INDEX(女子登録情報!$Q:$Q,MATCH($C24,女子登録情報!$B:$B,0)))</f>
        <v/>
      </c>
      <c r="G24" s="27"/>
      <c r="H24" s="28"/>
      <c r="I24" s="29"/>
      <c r="J24" s="28"/>
      <c r="K24" s="28"/>
      <c r="L24" s="28"/>
      <c r="M24" s="28"/>
      <c r="N24" s="28"/>
      <c r="O24" s="28"/>
      <c r="P24" s="28"/>
      <c r="Q24" s="28"/>
      <c r="R24" s="27"/>
      <c r="S24" s="41"/>
      <c r="T24" s="42" t="str">
        <f>IF($R24="","",IF(INDEX(リスト!$F:$F,MATCH($R24,リスト!$E:$E,0))=1,"時間",""))</f>
        <v/>
      </c>
      <c r="U24" s="43"/>
      <c r="V24" s="42" t="str">
        <f t="shared" si="0"/>
        <v/>
      </c>
      <c r="W24" s="43"/>
      <c r="X24" s="42" t="str">
        <f t="shared" si="1"/>
        <v/>
      </c>
      <c r="Y24" s="44"/>
      <c r="Z24" s="27"/>
      <c r="AA24" s="27"/>
      <c r="AB24" s="41"/>
      <c r="AC24" s="42" t="str">
        <f t="shared" si="2"/>
        <v/>
      </c>
      <c r="AD24" s="43"/>
      <c r="AE24" s="42" t="str">
        <f t="shared" si="3"/>
        <v/>
      </c>
      <c r="AF24" s="43"/>
      <c r="AG24" s="45" t="str">
        <f t="shared" si="4"/>
        <v/>
      </c>
      <c r="AH24" s="30"/>
    </row>
    <row r="25" spans="2:34">
      <c r="B25" s="24">
        <v>16</v>
      </c>
      <c r="C25" s="27"/>
      <c r="D25" s="26" t="str">
        <f>IF($C25="","",INDEX(女子登録情報!$C:$C,MATCH($C25,女子登録情報!$B:$B,0)))</f>
        <v/>
      </c>
      <c r="E25" s="26" t="str">
        <f>IF($C25="","",INDEX(女子登録情報!$D:$D,MATCH($C25,女子登録情報!$B:$B,0)))</f>
        <v/>
      </c>
      <c r="F25" s="26" t="str">
        <f>IF($C25="","",INDEX(女子登録情報!$Q:$Q,MATCH($C25,女子登録情報!$B:$B,0)))</f>
        <v/>
      </c>
      <c r="G25" s="27"/>
      <c r="H25" s="28"/>
      <c r="I25" s="29"/>
      <c r="J25" s="28"/>
      <c r="K25" s="28"/>
      <c r="L25" s="28"/>
      <c r="M25" s="28"/>
      <c r="N25" s="28"/>
      <c r="O25" s="28"/>
      <c r="P25" s="28"/>
      <c r="Q25" s="28"/>
      <c r="R25" s="27"/>
      <c r="S25" s="41"/>
      <c r="T25" s="42" t="str">
        <f>IF($R25="","",IF(INDEX(リスト!$F:$F,MATCH($R25,リスト!$E:$E,0))=1,"時間",""))</f>
        <v/>
      </c>
      <c r="U25" s="43"/>
      <c r="V25" s="42" t="str">
        <f t="shared" si="0"/>
        <v/>
      </c>
      <c r="W25" s="43"/>
      <c r="X25" s="42" t="str">
        <f t="shared" si="1"/>
        <v/>
      </c>
      <c r="Y25" s="44"/>
      <c r="Z25" s="27"/>
      <c r="AA25" s="27"/>
      <c r="AB25" s="41"/>
      <c r="AC25" s="42" t="str">
        <f t="shared" si="2"/>
        <v/>
      </c>
      <c r="AD25" s="43"/>
      <c r="AE25" s="42" t="str">
        <f t="shared" si="3"/>
        <v/>
      </c>
      <c r="AF25" s="43"/>
      <c r="AG25" s="45" t="str">
        <f t="shared" si="4"/>
        <v/>
      </c>
      <c r="AH25" s="30"/>
    </row>
    <row r="26" spans="2:34">
      <c r="B26" s="24">
        <v>17</v>
      </c>
      <c r="C26" s="27"/>
      <c r="D26" s="26" t="str">
        <f>IF($C26="","",INDEX(女子登録情報!$C:$C,MATCH($C26,女子登録情報!$B:$B,0)))</f>
        <v/>
      </c>
      <c r="E26" s="26" t="str">
        <f>IF($C26="","",INDEX(女子登録情報!$D:$D,MATCH($C26,女子登録情報!$B:$B,0)))</f>
        <v/>
      </c>
      <c r="F26" s="26" t="str">
        <f>IF($C26="","",INDEX(女子登録情報!$Q:$Q,MATCH($C26,女子登録情報!$B:$B,0)))</f>
        <v/>
      </c>
      <c r="G26" s="27"/>
      <c r="H26" s="28"/>
      <c r="I26" s="29"/>
      <c r="J26" s="28"/>
      <c r="K26" s="28"/>
      <c r="L26" s="28"/>
      <c r="M26" s="28"/>
      <c r="N26" s="28"/>
      <c r="O26" s="28"/>
      <c r="P26" s="28"/>
      <c r="Q26" s="28"/>
      <c r="R26" s="27"/>
      <c r="S26" s="41"/>
      <c r="T26" s="42" t="str">
        <f>IF($R26="","",IF(INDEX(リスト!$F:$F,MATCH($R26,リスト!$E:$E,0))=1,"時間",""))</f>
        <v/>
      </c>
      <c r="U26" s="43"/>
      <c r="V26" s="42" t="str">
        <f t="shared" si="0"/>
        <v/>
      </c>
      <c r="W26" s="43"/>
      <c r="X26" s="42" t="str">
        <f t="shared" si="1"/>
        <v/>
      </c>
      <c r="Y26" s="44"/>
      <c r="Z26" s="27"/>
      <c r="AA26" s="27"/>
      <c r="AB26" s="41"/>
      <c r="AC26" s="42" t="str">
        <f t="shared" si="2"/>
        <v/>
      </c>
      <c r="AD26" s="43"/>
      <c r="AE26" s="42" t="str">
        <f t="shared" si="3"/>
        <v/>
      </c>
      <c r="AF26" s="43"/>
      <c r="AG26" s="45" t="str">
        <f t="shared" si="4"/>
        <v/>
      </c>
      <c r="AH26" s="30"/>
    </row>
    <row r="27" spans="2:34">
      <c r="B27" s="24">
        <v>18</v>
      </c>
      <c r="C27" s="27"/>
      <c r="D27" s="26" t="str">
        <f>IF($C27="","",INDEX(女子登録情報!$C:$C,MATCH($C27,女子登録情報!$B:$B,0)))</f>
        <v/>
      </c>
      <c r="E27" s="26" t="str">
        <f>IF($C27="","",INDEX(女子登録情報!$D:$D,MATCH($C27,女子登録情報!$B:$B,0)))</f>
        <v/>
      </c>
      <c r="F27" s="26" t="str">
        <f>IF($C27="","",INDEX(女子登録情報!$Q:$Q,MATCH($C27,女子登録情報!$B:$B,0)))</f>
        <v/>
      </c>
      <c r="G27" s="27"/>
      <c r="H27" s="28"/>
      <c r="I27" s="29"/>
      <c r="J27" s="28"/>
      <c r="K27" s="28"/>
      <c r="L27" s="28"/>
      <c r="M27" s="28"/>
      <c r="N27" s="28"/>
      <c r="O27" s="28"/>
      <c r="P27" s="28"/>
      <c r="Q27" s="28"/>
      <c r="R27" s="27"/>
      <c r="S27" s="41"/>
      <c r="T27" s="42" t="str">
        <f>IF($R27="","",IF(INDEX(リスト!$F:$F,MATCH($R27,リスト!$E:$E,0))=1,"時間",""))</f>
        <v/>
      </c>
      <c r="U27" s="43"/>
      <c r="V27" s="42" t="str">
        <f t="shared" si="0"/>
        <v/>
      </c>
      <c r="W27" s="43"/>
      <c r="X27" s="42" t="str">
        <f t="shared" si="1"/>
        <v/>
      </c>
      <c r="Y27" s="44"/>
      <c r="Z27" s="27"/>
      <c r="AA27" s="27"/>
      <c r="AB27" s="41"/>
      <c r="AC27" s="42" t="str">
        <f t="shared" si="2"/>
        <v/>
      </c>
      <c r="AD27" s="43"/>
      <c r="AE27" s="42" t="str">
        <f t="shared" si="3"/>
        <v/>
      </c>
      <c r="AF27" s="43"/>
      <c r="AG27" s="45" t="str">
        <f t="shared" si="4"/>
        <v/>
      </c>
      <c r="AH27" s="30"/>
    </row>
    <row r="28" spans="2:34">
      <c r="B28" s="24">
        <v>19</v>
      </c>
      <c r="C28" s="27"/>
      <c r="D28" s="26" t="str">
        <f>IF($C28="","",INDEX(女子登録情報!$C:$C,MATCH($C28,女子登録情報!$B:$B,0)))</f>
        <v/>
      </c>
      <c r="E28" s="26" t="str">
        <f>IF($C28="","",INDEX(女子登録情報!$D:$D,MATCH($C28,女子登録情報!$B:$B,0)))</f>
        <v/>
      </c>
      <c r="F28" s="26" t="str">
        <f>IF($C28="","",INDEX(女子登録情報!$Q:$Q,MATCH($C28,女子登録情報!$B:$B,0)))</f>
        <v/>
      </c>
      <c r="G28" s="27"/>
      <c r="H28" s="28"/>
      <c r="I28" s="29"/>
      <c r="J28" s="28"/>
      <c r="K28" s="28"/>
      <c r="L28" s="28"/>
      <c r="M28" s="28"/>
      <c r="N28" s="28"/>
      <c r="O28" s="28"/>
      <c r="P28" s="28"/>
      <c r="Q28" s="28"/>
      <c r="R28" s="27"/>
      <c r="S28" s="41"/>
      <c r="T28" s="42" t="str">
        <f>IF($R28="","",IF(INDEX(リスト!$F:$F,MATCH($R28,リスト!$E:$E,0))=1,"時間",""))</f>
        <v/>
      </c>
      <c r="U28" s="43"/>
      <c r="V28" s="42" t="str">
        <f t="shared" si="0"/>
        <v/>
      </c>
      <c r="W28" s="43"/>
      <c r="X28" s="42" t="str">
        <f t="shared" si="1"/>
        <v/>
      </c>
      <c r="Y28" s="44"/>
      <c r="Z28" s="27"/>
      <c r="AA28" s="27"/>
      <c r="AB28" s="41"/>
      <c r="AC28" s="42" t="str">
        <f t="shared" si="2"/>
        <v/>
      </c>
      <c r="AD28" s="43"/>
      <c r="AE28" s="42" t="str">
        <f t="shared" si="3"/>
        <v/>
      </c>
      <c r="AF28" s="43"/>
      <c r="AG28" s="45" t="str">
        <f t="shared" si="4"/>
        <v/>
      </c>
      <c r="AH28" s="30"/>
    </row>
    <row r="29" spans="2:34">
      <c r="B29" s="24">
        <v>20</v>
      </c>
      <c r="C29" s="27"/>
      <c r="D29" s="26" t="str">
        <f>IF($C29="","",INDEX(女子登録情報!$C:$C,MATCH($C29,女子登録情報!$B:$B,0)))</f>
        <v/>
      </c>
      <c r="E29" s="26" t="str">
        <f>IF($C29="","",INDEX(女子登録情報!$D:$D,MATCH($C29,女子登録情報!$B:$B,0)))</f>
        <v/>
      </c>
      <c r="F29" s="26" t="str">
        <f>IF($C29="","",INDEX(女子登録情報!$Q:$Q,MATCH($C29,女子登録情報!$B:$B,0)))</f>
        <v/>
      </c>
      <c r="G29" s="27"/>
      <c r="H29" s="28"/>
      <c r="I29" s="29"/>
      <c r="J29" s="28"/>
      <c r="K29" s="28"/>
      <c r="L29" s="28"/>
      <c r="M29" s="28"/>
      <c r="N29" s="28"/>
      <c r="O29" s="28"/>
      <c r="P29" s="28"/>
      <c r="Q29" s="28"/>
      <c r="R29" s="27"/>
      <c r="S29" s="41"/>
      <c r="T29" s="42" t="str">
        <f>IF($R29="","",IF(INDEX(リスト!$F:$F,MATCH($R29,リスト!$E:$E,0))=1,"時間",""))</f>
        <v/>
      </c>
      <c r="U29" s="43"/>
      <c r="V29" s="42" t="str">
        <f t="shared" si="0"/>
        <v/>
      </c>
      <c r="W29" s="43"/>
      <c r="X29" s="42" t="str">
        <f t="shared" si="1"/>
        <v/>
      </c>
      <c r="Y29" s="44"/>
      <c r="Z29" s="27"/>
      <c r="AA29" s="27"/>
      <c r="AB29" s="41"/>
      <c r="AC29" s="42" t="str">
        <f t="shared" si="2"/>
        <v/>
      </c>
      <c r="AD29" s="43"/>
      <c r="AE29" s="42" t="str">
        <f t="shared" si="3"/>
        <v/>
      </c>
      <c r="AF29" s="43"/>
      <c r="AG29" s="45" t="str">
        <f t="shared" si="4"/>
        <v/>
      </c>
      <c r="AH29" s="30"/>
    </row>
    <row r="30" spans="2:34">
      <c r="B30" s="24">
        <v>21</v>
      </c>
      <c r="C30" s="27"/>
      <c r="D30" s="26" t="str">
        <f>IF($C30="","",INDEX(女子登録情報!$C:$C,MATCH($C30,女子登録情報!$B:$B,0)))</f>
        <v/>
      </c>
      <c r="E30" s="26" t="str">
        <f>IF($C30="","",INDEX(女子登録情報!$D:$D,MATCH($C30,女子登録情報!$B:$B,0)))</f>
        <v/>
      </c>
      <c r="F30" s="26" t="str">
        <f>IF($C30="","",INDEX(女子登録情報!$Q:$Q,MATCH($C30,女子登録情報!$B:$B,0)))</f>
        <v/>
      </c>
      <c r="G30" s="27"/>
      <c r="H30" s="28"/>
      <c r="I30" s="29"/>
      <c r="J30" s="28"/>
      <c r="K30" s="28"/>
      <c r="L30" s="28"/>
      <c r="M30" s="28"/>
      <c r="N30" s="28"/>
      <c r="O30" s="28"/>
      <c r="P30" s="28"/>
      <c r="Q30" s="28"/>
      <c r="R30" s="27"/>
      <c r="S30" s="41"/>
      <c r="T30" s="42" t="str">
        <f>IF($R30="","",IF(INDEX(リスト!$F:$F,MATCH($R30,リスト!$E:$E,0))=1,"時間",""))</f>
        <v/>
      </c>
      <c r="U30" s="43"/>
      <c r="V30" s="42" t="str">
        <f t="shared" si="0"/>
        <v/>
      </c>
      <c r="W30" s="43"/>
      <c r="X30" s="42" t="str">
        <f t="shared" si="1"/>
        <v/>
      </c>
      <c r="Y30" s="44"/>
      <c r="Z30" s="27"/>
      <c r="AA30" s="27"/>
      <c r="AB30" s="41"/>
      <c r="AC30" s="42" t="str">
        <f t="shared" si="2"/>
        <v/>
      </c>
      <c r="AD30" s="43"/>
      <c r="AE30" s="42" t="str">
        <f t="shared" si="3"/>
        <v/>
      </c>
      <c r="AF30" s="43"/>
      <c r="AG30" s="45" t="str">
        <f t="shared" si="4"/>
        <v/>
      </c>
      <c r="AH30" s="30"/>
    </row>
    <row r="31" spans="2:34">
      <c r="B31" s="24">
        <v>22</v>
      </c>
      <c r="C31" s="27"/>
      <c r="D31" s="26" t="str">
        <f>IF($C31="","",INDEX(女子登録情報!$C:$C,MATCH($C31,女子登録情報!$B:$B,0)))</f>
        <v/>
      </c>
      <c r="E31" s="26" t="str">
        <f>IF($C31="","",INDEX(女子登録情報!$D:$D,MATCH($C31,女子登録情報!$B:$B,0)))</f>
        <v/>
      </c>
      <c r="F31" s="26" t="str">
        <f>IF($C31="","",INDEX(女子登録情報!$Q:$Q,MATCH($C31,女子登録情報!$B:$B,0)))</f>
        <v/>
      </c>
      <c r="G31" s="27"/>
      <c r="H31" s="28"/>
      <c r="I31" s="29"/>
      <c r="J31" s="28"/>
      <c r="K31" s="28"/>
      <c r="L31" s="28"/>
      <c r="M31" s="28"/>
      <c r="N31" s="28"/>
      <c r="O31" s="28"/>
      <c r="P31" s="28"/>
      <c r="Q31" s="28"/>
      <c r="R31" s="27"/>
      <c r="S31" s="41"/>
      <c r="T31" s="42" t="str">
        <f>IF($R31="","",IF(INDEX(リスト!$F:$F,MATCH($R31,リスト!$E:$E,0))=1,"時間",""))</f>
        <v/>
      </c>
      <c r="U31" s="43"/>
      <c r="V31" s="42" t="str">
        <f t="shared" si="0"/>
        <v/>
      </c>
      <c r="W31" s="43"/>
      <c r="X31" s="42" t="str">
        <f t="shared" si="1"/>
        <v/>
      </c>
      <c r="Y31" s="44"/>
      <c r="Z31" s="27"/>
      <c r="AA31" s="27"/>
      <c r="AB31" s="41"/>
      <c r="AC31" s="42" t="str">
        <f t="shared" si="2"/>
        <v/>
      </c>
      <c r="AD31" s="43"/>
      <c r="AE31" s="42" t="str">
        <f t="shared" si="3"/>
        <v/>
      </c>
      <c r="AF31" s="43"/>
      <c r="AG31" s="45" t="str">
        <f t="shared" si="4"/>
        <v/>
      </c>
      <c r="AH31" s="30"/>
    </row>
    <row r="32" spans="2:34">
      <c r="B32" s="24">
        <v>23</v>
      </c>
      <c r="C32" s="27"/>
      <c r="D32" s="26" t="str">
        <f>IF($C32="","",INDEX(女子登録情報!$C:$C,MATCH($C32,女子登録情報!$B:$B,0)))</f>
        <v/>
      </c>
      <c r="E32" s="26" t="str">
        <f>IF($C32="","",INDEX(女子登録情報!$D:$D,MATCH($C32,女子登録情報!$B:$B,0)))</f>
        <v/>
      </c>
      <c r="F32" s="26" t="str">
        <f>IF($C32="","",INDEX(女子登録情報!$Q:$Q,MATCH($C32,女子登録情報!$B:$B,0)))</f>
        <v/>
      </c>
      <c r="G32" s="27"/>
      <c r="H32" s="28"/>
      <c r="I32" s="29"/>
      <c r="J32" s="28"/>
      <c r="K32" s="28"/>
      <c r="L32" s="28"/>
      <c r="M32" s="28"/>
      <c r="N32" s="28"/>
      <c r="O32" s="28"/>
      <c r="P32" s="28"/>
      <c r="Q32" s="28"/>
      <c r="R32" s="27"/>
      <c r="S32" s="41"/>
      <c r="T32" s="42" t="str">
        <f>IF($R32="","",IF(INDEX(リスト!$F:$F,MATCH($R32,リスト!$E:$E,0))=1,"時間",""))</f>
        <v/>
      </c>
      <c r="U32" s="43"/>
      <c r="V32" s="42" t="str">
        <f t="shared" si="0"/>
        <v/>
      </c>
      <c r="W32" s="43"/>
      <c r="X32" s="42" t="str">
        <f t="shared" si="1"/>
        <v/>
      </c>
      <c r="Y32" s="44"/>
      <c r="Z32" s="27"/>
      <c r="AA32" s="27"/>
      <c r="AB32" s="41"/>
      <c r="AC32" s="42" t="str">
        <f t="shared" si="2"/>
        <v/>
      </c>
      <c r="AD32" s="43"/>
      <c r="AE32" s="42" t="str">
        <f t="shared" si="3"/>
        <v/>
      </c>
      <c r="AF32" s="43"/>
      <c r="AG32" s="45" t="str">
        <f t="shared" si="4"/>
        <v/>
      </c>
      <c r="AH32" s="30"/>
    </row>
    <row r="33" spans="2:34">
      <c r="B33" s="24">
        <v>24</v>
      </c>
      <c r="C33" s="27"/>
      <c r="D33" s="26" t="str">
        <f>IF($C33="","",INDEX(女子登録情報!$C:$C,MATCH($C33,女子登録情報!$B:$B,0)))</f>
        <v/>
      </c>
      <c r="E33" s="26" t="str">
        <f>IF($C33="","",INDEX(女子登録情報!$D:$D,MATCH($C33,女子登録情報!$B:$B,0)))</f>
        <v/>
      </c>
      <c r="F33" s="26" t="str">
        <f>IF($C33="","",INDEX(女子登録情報!$Q:$Q,MATCH($C33,女子登録情報!$B:$B,0)))</f>
        <v/>
      </c>
      <c r="G33" s="27"/>
      <c r="H33" s="28"/>
      <c r="I33" s="29"/>
      <c r="J33" s="28"/>
      <c r="K33" s="28"/>
      <c r="L33" s="28"/>
      <c r="M33" s="28"/>
      <c r="N33" s="28"/>
      <c r="O33" s="28"/>
      <c r="P33" s="28"/>
      <c r="Q33" s="28"/>
      <c r="R33" s="27"/>
      <c r="S33" s="41"/>
      <c r="T33" s="42" t="str">
        <f>IF($R33="","",IF(INDEX(リスト!$F:$F,MATCH($R33,リスト!$E:$E,0))=1,"時間",""))</f>
        <v/>
      </c>
      <c r="U33" s="43"/>
      <c r="V33" s="42" t="str">
        <f t="shared" si="0"/>
        <v/>
      </c>
      <c r="W33" s="43"/>
      <c r="X33" s="42" t="str">
        <f t="shared" si="1"/>
        <v/>
      </c>
      <c r="Y33" s="44"/>
      <c r="Z33" s="27"/>
      <c r="AA33" s="27"/>
      <c r="AB33" s="41"/>
      <c r="AC33" s="42" t="str">
        <f t="shared" si="2"/>
        <v/>
      </c>
      <c r="AD33" s="43"/>
      <c r="AE33" s="42" t="str">
        <f t="shared" si="3"/>
        <v/>
      </c>
      <c r="AF33" s="43"/>
      <c r="AG33" s="45" t="str">
        <f t="shared" si="4"/>
        <v/>
      </c>
      <c r="AH33" s="30"/>
    </row>
    <row r="34" spans="2:34">
      <c r="B34" s="24">
        <v>25</v>
      </c>
      <c r="C34" s="27"/>
      <c r="D34" s="26" t="str">
        <f>IF($C34="","",INDEX(女子登録情報!$C:$C,MATCH($C34,女子登録情報!$B:$B,0)))</f>
        <v/>
      </c>
      <c r="E34" s="26" t="str">
        <f>IF($C34="","",INDEX(女子登録情報!$D:$D,MATCH($C34,女子登録情報!$B:$B,0)))</f>
        <v/>
      </c>
      <c r="F34" s="26" t="str">
        <f>IF($C34="","",INDEX(女子登録情報!$Q:$Q,MATCH($C34,女子登録情報!$B:$B,0)))</f>
        <v/>
      </c>
      <c r="G34" s="27"/>
      <c r="H34" s="28"/>
      <c r="I34" s="29"/>
      <c r="J34" s="28"/>
      <c r="K34" s="28"/>
      <c r="L34" s="28"/>
      <c r="M34" s="28"/>
      <c r="N34" s="28"/>
      <c r="O34" s="28"/>
      <c r="P34" s="28"/>
      <c r="Q34" s="28"/>
      <c r="R34" s="27"/>
      <c r="S34" s="41"/>
      <c r="T34" s="42" t="str">
        <f>IF($R34="","",IF(INDEX(リスト!$F:$F,MATCH($R34,リスト!$E:$E,0))=1,"時間",""))</f>
        <v/>
      </c>
      <c r="U34" s="43"/>
      <c r="V34" s="42" t="str">
        <f t="shared" si="0"/>
        <v/>
      </c>
      <c r="W34" s="43"/>
      <c r="X34" s="42" t="str">
        <f t="shared" si="1"/>
        <v/>
      </c>
      <c r="Y34" s="44"/>
      <c r="Z34" s="27"/>
      <c r="AA34" s="27"/>
      <c r="AB34" s="41"/>
      <c r="AC34" s="42" t="str">
        <f t="shared" si="2"/>
        <v/>
      </c>
      <c r="AD34" s="43"/>
      <c r="AE34" s="42" t="str">
        <f t="shared" si="3"/>
        <v/>
      </c>
      <c r="AF34" s="43"/>
      <c r="AG34" s="45" t="str">
        <f t="shared" si="4"/>
        <v/>
      </c>
      <c r="AH34" s="30"/>
    </row>
    <row r="35" spans="2:34">
      <c r="B35" s="24">
        <v>26</v>
      </c>
      <c r="C35" s="27"/>
      <c r="D35" s="26" t="str">
        <f>IF($C35="","",INDEX(女子登録情報!$C:$C,MATCH($C35,女子登録情報!$B:$B,0)))</f>
        <v/>
      </c>
      <c r="E35" s="26" t="str">
        <f>IF($C35="","",INDEX(女子登録情報!$D:$D,MATCH($C35,女子登録情報!$B:$B,0)))</f>
        <v/>
      </c>
      <c r="F35" s="26" t="str">
        <f>IF($C35="","",INDEX(女子登録情報!$Q:$Q,MATCH($C35,女子登録情報!$B:$B,0)))</f>
        <v/>
      </c>
      <c r="G35" s="27"/>
      <c r="H35" s="28"/>
      <c r="I35" s="29"/>
      <c r="J35" s="28"/>
      <c r="K35" s="28"/>
      <c r="L35" s="28"/>
      <c r="M35" s="28"/>
      <c r="N35" s="28"/>
      <c r="O35" s="28"/>
      <c r="P35" s="28"/>
      <c r="Q35" s="28"/>
      <c r="R35" s="27"/>
      <c r="S35" s="41"/>
      <c r="T35" s="42" t="str">
        <f>IF($R35="","",IF(INDEX(リスト!$F:$F,MATCH($R35,リスト!$E:$E,0))=1,"時間",""))</f>
        <v/>
      </c>
      <c r="U35" s="43"/>
      <c r="V35" s="42" t="str">
        <f t="shared" si="0"/>
        <v/>
      </c>
      <c r="W35" s="43"/>
      <c r="X35" s="42" t="str">
        <f t="shared" si="1"/>
        <v/>
      </c>
      <c r="Y35" s="44"/>
      <c r="Z35" s="27"/>
      <c r="AA35" s="27"/>
      <c r="AB35" s="41"/>
      <c r="AC35" s="42" t="str">
        <f t="shared" si="2"/>
        <v/>
      </c>
      <c r="AD35" s="43"/>
      <c r="AE35" s="42" t="str">
        <f t="shared" si="3"/>
        <v/>
      </c>
      <c r="AF35" s="43"/>
      <c r="AG35" s="45" t="str">
        <f t="shared" si="4"/>
        <v/>
      </c>
      <c r="AH35" s="30"/>
    </row>
    <row r="36" spans="2:34">
      <c r="B36" s="24">
        <v>27</v>
      </c>
      <c r="C36" s="27"/>
      <c r="D36" s="26" t="str">
        <f>IF($C36="","",INDEX(女子登録情報!$C:$C,MATCH($C36,女子登録情報!$B:$B,0)))</f>
        <v/>
      </c>
      <c r="E36" s="26" t="str">
        <f>IF($C36="","",INDEX(女子登録情報!$D:$D,MATCH($C36,女子登録情報!$B:$B,0)))</f>
        <v/>
      </c>
      <c r="F36" s="26" t="str">
        <f>IF($C36="","",INDEX(女子登録情報!$Q:$Q,MATCH($C36,女子登録情報!$B:$B,0)))</f>
        <v/>
      </c>
      <c r="G36" s="27"/>
      <c r="H36" s="28"/>
      <c r="I36" s="29"/>
      <c r="J36" s="28"/>
      <c r="K36" s="28"/>
      <c r="L36" s="28"/>
      <c r="M36" s="28"/>
      <c r="N36" s="28"/>
      <c r="O36" s="28"/>
      <c r="P36" s="28"/>
      <c r="Q36" s="28"/>
      <c r="R36" s="27"/>
      <c r="S36" s="41"/>
      <c r="T36" s="42" t="str">
        <f>IF($R36="","",IF(INDEX(リスト!$F:$F,MATCH($R36,リスト!$E:$E,0))=1,"時間",""))</f>
        <v/>
      </c>
      <c r="U36" s="43"/>
      <c r="V36" s="42" t="str">
        <f t="shared" si="0"/>
        <v/>
      </c>
      <c r="W36" s="43"/>
      <c r="X36" s="42" t="str">
        <f t="shared" si="1"/>
        <v/>
      </c>
      <c r="Y36" s="44"/>
      <c r="Z36" s="27"/>
      <c r="AA36" s="27"/>
      <c r="AB36" s="41"/>
      <c r="AC36" s="42" t="str">
        <f t="shared" si="2"/>
        <v/>
      </c>
      <c r="AD36" s="43"/>
      <c r="AE36" s="42" t="str">
        <f t="shared" si="3"/>
        <v/>
      </c>
      <c r="AF36" s="43"/>
      <c r="AG36" s="45" t="str">
        <f t="shared" si="4"/>
        <v/>
      </c>
      <c r="AH36" s="30"/>
    </row>
    <row r="37" spans="2:34">
      <c r="B37" s="24">
        <v>28</v>
      </c>
      <c r="C37" s="27"/>
      <c r="D37" s="26" t="str">
        <f>IF($C37="","",INDEX(女子登録情報!$C:$C,MATCH($C37,女子登録情報!$B:$B,0)))</f>
        <v/>
      </c>
      <c r="E37" s="26" t="str">
        <f>IF($C37="","",INDEX(女子登録情報!$D:$D,MATCH($C37,女子登録情報!$B:$B,0)))</f>
        <v/>
      </c>
      <c r="F37" s="26" t="str">
        <f>IF($C37="","",INDEX(女子登録情報!$Q:$Q,MATCH($C37,女子登録情報!$B:$B,0)))</f>
        <v/>
      </c>
      <c r="G37" s="27"/>
      <c r="H37" s="28"/>
      <c r="I37" s="29"/>
      <c r="J37" s="28"/>
      <c r="K37" s="28"/>
      <c r="L37" s="28"/>
      <c r="M37" s="28"/>
      <c r="N37" s="28"/>
      <c r="O37" s="28"/>
      <c r="P37" s="28"/>
      <c r="Q37" s="28"/>
      <c r="R37" s="27"/>
      <c r="S37" s="41"/>
      <c r="T37" s="42" t="str">
        <f>IF($R37="","",IF(INDEX(リスト!$F:$F,MATCH($R37,リスト!$E:$E,0))=1,"時間",""))</f>
        <v/>
      </c>
      <c r="U37" s="43"/>
      <c r="V37" s="42" t="str">
        <f t="shared" si="0"/>
        <v/>
      </c>
      <c r="W37" s="43"/>
      <c r="X37" s="42" t="str">
        <f t="shared" si="1"/>
        <v/>
      </c>
      <c r="Y37" s="44"/>
      <c r="Z37" s="27"/>
      <c r="AA37" s="27"/>
      <c r="AB37" s="41"/>
      <c r="AC37" s="42" t="str">
        <f t="shared" si="2"/>
        <v/>
      </c>
      <c r="AD37" s="43"/>
      <c r="AE37" s="42" t="str">
        <f t="shared" si="3"/>
        <v/>
      </c>
      <c r="AF37" s="43"/>
      <c r="AG37" s="45" t="str">
        <f t="shared" si="4"/>
        <v/>
      </c>
      <c r="AH37" s="30"/>
    </row>
    <row r="38" spans="2:34">
      <c r="B38" s="24">
        <v>29</v>
      </c>
      <c r="C38" s="27"/>
      <c r="D38" s="26" t="str">
        <f>IF($C38="","",INDEX(女子登録情報!$C:$C,MATCH($C38,女子登録情報!$B:$B,0)))</f>
        <v/>
      </c>
      <c r="E38" s="26" t="str">
        <f>IF($C38="","",INDEX(女子登録情報!$D:$D,MATCH($C38,女子登録情報!$B:$B,0)))</f>
        <v/>
      </c>
      <c r="F38" s="26" t="str">
        <f>IF($C38="","",INDEX(女子登録情報!$Q:$Q,MATCH($C38,女子登録情報!$B:$B,0)))</f>
        <v/>
      </c>
      <c r="G38" s="27"/>
      <c r="H38" s="28"/>
      <c r="I38" s="29"/>
      <c r="J38" s="28"/>
      <c r="K38" s="28"/>
      <c r="L38" s="28"/>
      <c r="M38" s="28"/>
      <c r="N38" s="28"/>
      <c r="O38" s="28"/>
      <c r="P38" s="28"/>
      <c r="Q38" s="28"/>
      <c r="R38" s="27"/>
      <c r="S38" s="41"/>
      <c r="T38" s="42" t="str">
        <f>IF($R38="","",IF(INDEX(リスト!$F:$F,MATCH($R38,リスト!$E:$E,0))=1,"時間",""))</f>
        <v/>
      </c>
      <c r="U38" s="43"/>
      <c r="V38" s="42" t="str">
        <f t="shared" si="0"/>
        <v/>
      </c>
      <c r="W38" s="43"/>
      <c r="X38" s="42" t="str">
        <f t="shared" si="1"/>
        <v/>
      </c>
      <c r="Y38" s="44"/>
      <c r="Z38" s="27"/>
      <c r="AA38" s="27"/>
      <c r="AB38" s="41"/>
      <c r="AC38" s="42" t="str">
        <f t="shared" si="2"/>
        <v/>
      </c>
      <c r="AD38" s="43"/>
      <c r="AE38" s="42" t="str">
        <f t="shared" si="3"/>
        <v/>
      </c>
      <c r="AF38" s="43"/>
      <c r="AG38" s="45" t="str">
        <f t="shared" si="4"/>
        <v/>
      </c>
      <c r="AH38" s="30"/>
    </row>
    <row r="39" spans="2:34">
      <c r="B39" s="24">
        <v>30</v>
      </c>
      <c r="C39" s="27"/>
      <c r="D39" s="26" t="str">
        <f>IF($C39="","",INDEX(女子登録情報!$C:$C,MATCH($C39,女子登録情報!$B:$B,0)))</f>
        <v/>
      </c>
      <c r="E39" s="26" t="str">
        <f>IF($C39="","",INDEX(女子登録情報!$D:$D,MATCH($C39,女子登録情報!$B:$B,0)))</f>
        <v/>
      </c>
      <c r="F39" s="26" t="str">
        <f>IF($C39="","",INDEX(女子登録情報!$Q:$Q,MATCH($C39,女子登録情報!$B:$B,0)))</f>
        <v/>
      </c>
      <c r="G39" s="27"/>
      <c r="H39" s="28"/>
      <c r="I39" s="29"/>
      <c r="J39" s="28"/>
      <c r="K39" s="28"/>
      <c r="L39" s="28"/>
      <c r="M39" s="28"/>
      <c r="N39" s="28"/>
      <c r="O39" s="28"/>
      <c r="P39" s="28"/>
      <c r="Q39" s="28"/>
      <c r="R39" s="27"/>
      <c r="S39" s="41"/>
      <c r="T39" s="42" t="str">
        <f>IF($R39="","",IF(INDEX(リスト!$F:$F,MATCH($R39,リスト!$E:$E,0))=1,"時間",""))</f>
        <v/>
      </c>
      <c r="U39" s="43"/>
      <c r="V39" s="42" t="str">
        <f t="shared" si="0"/>
        <v/>
      </c>
      <c r="W39" s="43"/>
      <c r="X39" s="42" t="str">
        <f t="shared" si="1"/>
        <v/>
      </c>
      <c r="Y39" s="44"/>
      <c r="Z39" s="27"/>
      <c r="AA39" s="27"/>
      <c r="AB39" s="41"/>
      <c r="AC39" s="42" t="str">
        <f t="shared" si="2"/>
        <v/>
      </c>
      <c r="AD39" s="43"/>
      <c r="AE39" s="42" t="str">
        <f t="shared" si="3"/>
        <v/>
      </c>
      <c r="AF39" s="43"/>
      <c r="AG39" s="45" t="str">
        <f t="shared" si="4"/>
        <v/>
      </c>
      <c r="AH39" s="30"/>
    </row>
    <row r="40" spans="2:34">
      <c r="B40" s="24">
        <v>31</v>
      </c>
      <c r="C40" s="27"/>
      <c r="D40" s="26" t="str">
        <f>IF($C40="","",INDEX(女子登録情報!$C:$C,MATCH($C40,女子登録情報!$B:$B,0)))</f>
        <v/>
      </c>
      <c r="E40" s="26" t="str">
        <f>IF($C40="","",INDEX(女子登録情報!$D:$D,MATCH($C40,女子登録情報!$B:$B,0)))</f>
        <v/>
      </c>
      <c r="F40" s="26" t="str">
        <f>IF($C40="","",INDEX(女子登録情報!$Q:$Q,MATCH($C40,女子登録情報!$B:$B,0)))</f>
        <v/>
      </c>
      <c r="G40" s="27"/>
      <c r="H40" s="28"/>
      <c r="I40" s="29"/>
      <c r="J40" s="28"/>
      <c r="K40" s="28"/>
      <c r="L40" s="28"/>
      <c r="M40" s="28"/>
      <c r="N40" s="28"/>
      <c r="O40" s="28"/>
      <c r="P40" s="28"/>
      <c r="Q40" s="28"/>
      <c r="R40" s="27"/>
      <c r="S40" s="41"/>
      <c r="T40" s="42" t="str">
        <f>IF($R40="","",IF(INDEX(リスト!$F:$F,MATCH($R40,リスト!$E:$E,0))=1,"時間",""))</f>
        <v/>
      </c>
      <c r="U40" s="43"/>
      <c r="V40" s="42" t="str">
        <f t="shared" si="0"/>
        <v/>
      </c>
      <c r="W40" s="43"/>
      <c r="X40" s="42" t="str">
        <f t="shared" si="1"/>
        <v/>
      </c>
      <c r="Y40" s="44"/>
      <c r="Z40" s="27"/>
      <c r="AA40" s="27"/>
      <c r="AB40" s="41"/>
      <c r="AC40" s="42" t="str">
        <f t="shared" si="2"/>
        <v/>
      </c>
      <c r="AD40" s="43"/>
      <c r="AE40" s="42" t="str">
        <f t="shared" si="3"/>
        <v/>
      </c>
      <c r="AF40" s="43"/>
      <c r="AG40" s="45" t="str">
        <f t="shared" si="4"/>
        <v/>
      </c>
      <c r="AH40" s="30"/>
    </row>
    <row r="41" spans="2:34">
      <c r="B41" s="24">
        <v>32</v>
      </c>
      <c r="C41" s="27"/>
      <c r="D41" s="26" t="str">
        <f>IF($C41="","",INDEX(女子登録情報!$C:$C,MATCH($C41,女子登録情報!$B:$B,0)))</f>
        <v/>
      </c>
      <c r="E41" s="26" t="str">
        <f>IF($C41="","",INDEX(女子登録情報!$D:$D,MATCH($C41,女子登録情報!$B:$B,0)))</f>
        <v/>
      </c>
      <c r="F41" s="26" t="str">
        <f>IF($C41="","",INDEX(女子登録情報!$Q:$Q,MATCH($C41,女子登録情報!$B:$B,0)))</f>
        <v/>
      </c>
      <c r="G41" s="27"/>
      <c r="H41" s="28"/>
      <c r="I41" s="29"/>
      <c r="J41" s="28"/>
      <c r="K41" s="28"/>
      <c r="L41" s="28"/>
      <c r="M41" s="28"/>
      <c r="N41" s="28"/>
      <c r="O41" s="28"/>
      <c r="P41" s="28"/>
      <c r="Q41" s="28"/>
      <c r="R41" s="27"/>
      <c r="S41" s="41"/>
      <c r="T41" s="42" t="str">
        <f>IF($R41="","",IF(INDEX(リスト!$F:$F,MATCH($R41,リスト!$E:$E,0))=1,"時間",""))</f>
        <v/>
      </c>
      <c r="U41" s="43"/>
      <c r="V41" s="42" t="str">
        <f t="shared" si="0"/>
        <v/>
      </c>
      <c r="W41" s="43"/>
      <c r="X41" s="42" t="str">
        <f t="shared" si="1"/>
        <v/>
      </c>
      <c r="Y41" s="44"/>
      <c r="Z41" s="27"/>
      <c r="AA41" s="27"/>
      <c r="AB41" s="41"/>
      <c r="AC41" s="42" t="str">
        <f t="shared" si="2"/>
        <v/>
      </c>
      <c r="AD41" s="43"/>
      <c r="AE41" s="42" t="str">
        <f t="shared" si="3"/>
        <v/>
      </c>
      <c r="AF41" s="43"/>
      <c r="AG41" s="45" t="str">
        <f t="shared" si="4"/>
        <v/>
      </c>
      <c r="AH41" s="30"/>
    </row>
    <row r="42" spans="2:34">
      <c r="B42" s="24">
        <v>33</v>
      </c>
      <c r="C42" s="27"/>
      <c r="D42" s="26" t="str">
        <f>IF($C42="","",INDEX(女子登録情報!$C:$C,MATCH($C42,女子登録情報!$B:$B,0)))</f>
        <v/>
      </c>
      <c r="E42" s="26" t="str">
        <f>IF($C42="","",INDEX(女子登録情報!$D:$D,MATCH($C42,女子登録情報!$B:$B,0)))</f>
        <v/>
      </c>
      <c r="F42" s="26" t="str">
        <f>IF($C42="","",INDEX(女子登録情報!$Q:$Q,MATCH($C42,女子登録情報!$B:$B,0)))</f>
        <v/>
      </c>
      <c r="G42" s="27"/>
      <c r="H42" s="28"/>
      <c r="I42" s="29"/>
      <c r="J42" s="28"/>
      <c r="K42" s="28"/>
      <c r="L42" s="28"/>
      <c r="M42" s="28"/>
      <c r="N42" s="28"/>
      <c r="O42" s="28"/>
      <c r="P42" s="28"/>
      <c r="Q42" s="28"/>
      <c r="R42" s="27"/>
      <c r="S42" s="41"/>
      <c r="T42" s="42" t="str">
        <f>IF($R42="","",IF(INDEX(リスト!$F:$F,MATCH($R42,リスト!$E:$E,0))=1,"時間",""))</f>
        <v/>
      </c>
      <c r="U42" s="43"/>
      <c r="V42" s="42" t="str">
        <f t="shared" si="0"/>
        <v/>
      </c>
      <c r="W42" s="43"/>
      <c r="X42" s="42" t="str">
        <f t="shared" si="1"/>
        <v/>
      </c>
      <c r="Y42" s="44"/>
      <c r="Z42" s="27"/>
      <c r="AA42" s="27"/>
      <c r="AB42" s="41"/>
      <c r="AC42" s="42" t="str">
        <f t="shared" si="2"/>
        <v/>
      </c>
      <c r="AD42" s="43"/>
      <c r="AE42" s="42" t="str">
        <f t="shared" si="3"/>
        <v/>
      </c>
      <c r="AF42" s="43"/>
      <c r="AG42" s="45" t="str">
        <f t="shared" si="4"/>
        <v/>
      </c>
      <c r="AH42" s="30"/>
    </row>
    <row r="43" spans="2:34">
      <c r="B43" s="24">
        <v>34</v>
      </c>
      <c r="C43" s="27"/>
      <c r="D43" s="26" t="str">
        <f>IF($C43="","",INDEX(女子登録情報!$C:$C,MATCH($C43,女子登録情報!$B:$B,0)))</f>
        <v/>
      </c>
      <c r="E43" s="26" t="str">
        <f>IF($C43="","",INDEX(女子登録情報!$D:$D,MATCH($C43,女子登録情報!$B:$B,0)))</f>
        <v/>
      </c>
      <c r="F43" s="26" t="str">
        <f>IF($C43="","",INDEX(女子登録情報!$Q:$Q,MATCH($C43,女子登録情報!$B:$B,0)))</f>
        <v/>
      </c>
      <c r="G43" s="27"/>
      <c r="H43" s="28"/>
      <c r="I43" s="29"/>
      <c r="J43" s="28"/>
      <c r="K43" s="28"/>
      <c r="L43" s="28"/>
      <c r="M43" s="28"/>
      <c r="N43" s="28"/>
      <c r="O43" s="28"/>
      <c r="P43" s="28"/>
      <c r="Q43" s="28"/>
      <c r="R43" s="27"/>
      <c r="S43" s="41"/>
      <c r="T43" s="42" t="str">
        <f>IF($R43="","",IF(INDEX(リスト!$F:$F,MATCH($R43,リスト!$E:$E,0))=1,"時間",""))</f>
        <v/>
      </c>
      <c r="U43" s="43"/>
      <c r="V43" s="42" t="str">
        <f t="shared" si="0"/>
        <v/>
      </c>
      <c r="W43" s="43"/>
      <c r="X43" s="42" t="str">
        <f t="shared" si="1"/>
        <v/>
      </c>
      <c r="Y43" s="44"/>
      <c r="Z43" s="27"/>
      <c r="AA43" s="27"/>
      <c r="AB43" s="41"/>
      <c r="AC43" s="42" t="str">
        <f t="shared" si="2"/>
        <v/>
      </c>
      <c r="AD43" s="43"/>
      <c r="AE43" s="42" t="str">
        <f t="shared" si="3"/>
        <v/>
      </c>
      <c r="AF43" s="43"/>
      <c r="AG43" s="45" t="str">
        <f t="shared" si="4"/>
        <v/>
      </c>
      <c r="AH43" s="30"/>
    </row>
    <row r="44" spans="2:34">
      <c r="B44" s="24">
        <v>35</v>
      </c>
      <c r="C44" s="27"/>
      <c r="D44" s="26" t="str">
        <f>IF($C44="","",INDEX(女子登録情報!$C:$C,MATCH($C44,女子登録情報!$B:$B,0)))</f>
        <v/>
      </c>
      <c r="E44" s="26" t="str">
        <f>IF($C44="","",INDEX(女子登録情報!$D:$D,MATCH($C44,女子登録情報!$B:$B,0)))</f>
        <v/>
      </c>
      <c r="F44" s="26" t="str">
        <f>IF($C44="","",INDEX(女子登録情報!$Q:$Q,MATCH($C44,女子登録情報!$B:$B,0)))</f>
        <v/>
      </c>
      <c r="G44" s="27"/>
      <c r="H44" s="28"/>
      <c r="I44" s="29"/>
      <c r="J44" s="28"/>
      <c r="K44" s="28"/>
      <c r="L44" s="28"/>
      <c r="M44" s="28"/>
      <c r="N44" s="28"/>
      <c r="O44" s="28"/>
      <c r="P44" s="28"/>
      <c r="Q44" s="28"/>
      <c r="R44" s="27"/>
      <c r="S44" s="41"/>
      <c r="T44" s="42" t="str">
        <f>IF($R44="","",IF(INDEX(リスト!$F:$F,MATCH($R44,リスト!$E:$E,0))=1,"時間",""))</f>
        <v/>
      </c>
      <c r="U44" s="43"/>
      <c r="V44" s="42" t="str">
        <f t="shared" si="0"/>
        <v/>
      </c>
      <c r="W44" s="43"/>
      <c r="X44" s="42" t="str">
        <f t="shared" si="1"/>
        <v/>
      </c>
      <c r="Y44" s="44"/>
      <c r="Z44" s="27"/>
      <c r="AA44" s="27"/>
      <c r="AB44" s="41"/>
      <c r="AC44" s="42" t="str">
        <f t="shared" si="2"/>
        <v/>
      </c>
      <c r="AD44" s="43"/>
      <c r="AE44" s="42" t="str">
        <f t="shared" si="3"/>
        <v/>
      </c>
      <c r="AF44" s="43"/>
      <c r="AG44" s="45" t="str">
        <f t="shared" si="4"/>
        <v/>
      </c>
      <c r="AH44" s="30"/>
    </row>
    <row r="45" spans="2:34">
      <c r="B45" s="24">
        <v>36</v>
      </c>
      <c r="C45" s="27"/>
      <c r="D45" s="26" t="str">
        <f>IF($C45="","",INDEX(女子登録情報!$C:$C,MATCH($C45,女子登録情報!$B:$B,0)))</f>
        <v/>
      </c>
      <c r="E45" s="26" t="str">
        <f>IF($C45="","",INDEX(女子登録情報!$D:$D,MATCH($C45,女子登録情報!$B:$B,0)))</f>
        <v/>
      </c>
      <c r="F45" s="26" t="str">
        <f>IF($C45="","",INDEX(女子登録情報!$Q:$Q,MATCH($C45,女子登録情報!$B:$B,0)))</f>
        <v/>
      </c>
      <c r="G45" s="27"/>
      <c r="H45" s="28"/>
      <c r="I45" s="29"/>
      <c r="J45" s="28"/>
      <c r="K45" s="28"/>
      <c r="L45" s="28"/>
      <c r="M45" s="28"/>
      <c r="N45" s="28"/>
      <c r="O45" s="28"/>
      <c r="P45" s="28"/>
      <c r="Q45" s="28"/>
      <c r="R45" s="27"/>
      <c r="S45" s="41"/>
      <c r="T45" s="42" t="str">
        <f>IF($R45="","",IF(INDEX(リスト!$F:$F,MATCH($R45,リスト!$E:$E,0))=1,"時間",""))</f>
        <v/>
      </c>
      <c r="U45" s="43"/>
      <c r="V45" s="42" t="str">
        <f t="shared" si="0"/>
        <v/>
      </c>
      <c r="W45" s="43"/>
      <c r="X45" s="42" t="str">
        <f t="shared" si="1"/>
        <v/>
      </c>
      <c r="Y45" s="44"/>
      <c r="Z45" s="27"/>
      <c r="AA45" s="27"/>
      <c r="AB45" s="41"/>
      <c r="AC45" s="42" t="str">
        <f t="shared" si="2"/>
        <v/>
      </c>
      <c r="AD45" s="43"/>
      <c r="AE45" s="42" t="str">
        <f t="shared" si="3"/>
        <v/>
      </c>
      <c r="AF45" s="43"/>
      <c r="AG45" s="45" t="str">
        <f t="shared" si="4"/>
        <v/>
      </c>
      <c r="AH45" s="30"/>
    </row>
    <row r="46" spans="2:34">
      <c r="B46" s="24">
        <v>37</v>
      </c>
      <c r="C46" s="27"/>
      <c r="D46" s="26" t="str">
        <f>IF($C46="","",INDEX(女子登録情報!$C:$C,MATCH($C46,女子登録情報!$B:$B,0)))</f>
        <v/>
      </c>
      <c r="E46" s="26" t="str">
        <f>IF($C46="","",INDEX(女子登録情報!$D:$D,MATCH($C46,女子登録情報!$B:$B,0)))</f>
        <v/>
      </c>
      <c r="F46" s="26" t="str">
        <f>IF($C46="","",INDEX(女子登録情報!$Q:$Q,MATCH($C46,女子登録情報!$B:$B,0)))</f>
        <v/>
      </c>
      <c r="G46" s="27"/>
      <c r="H46" s="28"/>
      <c r="I46" s="29"/>
      <c r="J46" s="28"/>
      <c r="K46" s="28"/>
      <c r="L46" s="28"/>
      <c r="M46" s="28"/>
      <c r="N46" s="28"/>
      <c r="O46" s="28"/>
      <c r="P46" s="28"/>
      <c r="Q46" s="28"/>
      <c r="R46" s="27"/>
      <c r="S46" s="41"/>
      <c r="T46" s="42" t="str">
        <f>IF($R46="","",IF(INDEX(リスト!$F:$F,MATCH($R46,リスト!$E:$E,0))=1,"時間",""))</f>
        <v/>
      </c>
      <c r="U46" s="43"/>
      <c r="V46" s="42" t="str">
        <f t="shared" si="0"/>
        <v/>
      </c>
      <c r="W46" s="43"/>
      <c r="X46" s="42" t="str">
        <f t="shared" si="1"/>
        <v/>
      </c>
      <c r="Y46" s="44"/>
      <c r="Z46" s="27"/>
      <c r="AA46" s="27"/>
      <c r="AB46" s="41"/>
      <c r="AC46" s="42" t="str">
        <f t="shared" si="2"/>
        <v/>
      </c>
      <c r="AD46" s="43"/>
      <c r="AE46" s="42" t="str">
        <f t="shared" si="3"/>
        <v/>
      </c>
      <c r="AF46" s="43"/>
      <c r="AG46" s="45" t="str">
        <f t="shared" si="4"/>
        <v/>
      </c>
      <c r="AH46" s="30"/>
    </row>
    <row r="47" spans="2:34">
      <c r="B47" s="24">
        <v>38</v>
      </c>
      <c r="C47" s="27"/>
      <c r="D47" s="26" t="str">
        <f>IF($C47="","",INDEX(女子登録情報!$C:$C,MATCH($C47,女子登録情報!$B:$B,0)))</f>
        <v/>
      </c>
      <c r="E47" s="26" t="str">
        <f>IF($C47="","",INDEX(女子登録情報!$D:$D,MATCH($C47,女子登録情報!$B:$B,0)))</f>
        <v/>
      </c>
      <c r="F47" s="26" t="str">
        <f>IF($C47="","",INDEX(女子登録情報!$Q:$Q,MATCH($C47,女子登録情報!$B:$B,0)))</f>
        <v/>
      </c>
      <c r="G47" s="27"/>
      <c r="H47" s="28"/>
      <c r="I47" s="29"/>
      <c r="J47" s="28"/>
      <c r="K47" s="28"/>
      <c r="L47" s="28"/>
      <c r="M47" s="28"/>
      <c r="N47" s="28"/>
      <c r="O47" s="28"/>
      <c r="P47" s="28"/>
      <c r="Q47" s="28"/>
      <c r="R47" s="27"/>
      <c r="S47" s="41"/>
      <c r="T47" s="42" t="str">
        <f>IF($R47="","",IF(INDEX(リスト!$F:$F,MATCH($R47,リスト!$E:$E,0))=1,"時間",""))</f>
        <v/>
      </c>
      <c r="U47" s="43"/>
      <c r="V47" s="42" t="str">
        <f t="shared" si="0"/>
        <v/>
      </c>
      <c r="W47" s="43"/>
      <c r="X47" s="42" t="str">
        <f t="shared" si="1"/>
        <v/>
      </c>
      <c r="Y47" s="44"/>
      <c r="Z47" s="27"/>
      <c r="AA47" s="27"/>
      <c r="AB47" s="41"/>
      <c r="AC47" s="42" t="str">
        <f t="shared" si="2"/>
        <v/>
      </c>
      <c r="AD47" s="43"/>
      <c r="AE47" s="42" t="str">
        <f t="shared" si="3"/>
        <v/>
      </c>
      <c r="AF47" s="43"/>
      <c r="AG47" s="45" t="str">
        <f t="shared" si="4"/>
        <v/>
      </c>
      <c r="AH47" s="30"/>
    </row>
    <row r="48" spans="2:34">
      <c r="B48" s="24">
        <v>39</v>
      </c>
      <c r="C48" s="27"/>
      <c r="D48" s="26" t="str">
        <f>IF($C48="","",INDEX(女子登録情報!$C:$C,MATCH($C48,女子登録情報!$B:$B,0)))</f>
        <v/>
      </c>
      <c r="E48" s="26" t="str">
        <f>IF($C48="","",INDEX(女子登録情報!$D:$D,MATCH($C48,女子登録情報!$B:$B,0)))</f>
        <v/>
      </c>
      <c r="F48" s="26" t="str">
        <f>IF($C48="","",INDEX(女子登録情報!$Q:$Q,MATCH($C48,女子登録情報!$B:$B,0)))</f>
        <v/>
      </c>
      <c r="G48" s="27"/>
      <c r="H48" s="28"/>
      <c r="I48" s="29"/>
      <c r="J48" s="28"/>
      <c r="K48" s="28"/>
      <c r="L48" s="28"/>
      <c r="M48" s="28"/>
      <c r="N48" s="28"/>
      <c r="O48" s="28"/>
      <c r="P48" s="28"/>
      <c r="Q48" s="28"/>
      <c r="R48" s="27"/>
      <c r="S48" s="41"/>
      <c r="T48" s="42" t="str">
        <f>IF($R48="","",IF(INDEX(リスト!$F:$F,MATCH($R48,リスト!$E:$E,0))=1,"時間",""))</f>
        <v/>
      </c>
      <c r="U48" s="43"/>
      <c r="V48" s="42" t="str">
        <f t="shared" si="0"/>
        <v/>
      </c>
      <c r="W48" s="43"/>
      <c r="X48" s="42" t="str">
        <f t="shared" si="1"/>
        <v/>
      </c>
      <c r="Y48" s="44"/>
      <c r="Z48" s="27"/>
      <c r="AA48" s="27"/>
      <c r="AB48" s="41"/>
      <c r="AC48" s="42" t="str">
        <f t="shared" si="2"/>
        <v/>
      </c>
      <c r="AD48" s="43"/>
      <c r="AE48" s="42" t="str">
        <f t="shared" si="3"/>
        <v/>
      </c>
      <c r="AF48" s="43"/>
      <c r="AG48" s="45" t="str">
        <f t="shared" si="4"/>
        <v/>
      </c>
      <c r="AH48" s="30"/>
    </row>
    <row r="49" spans="2:34">
      <c r="B49" s="24">
        <v>40</v>
      </c>
      <c r="C49" s="27"/>
      <c r="D49" s="26" t="str">
        <f>IF($C49="","",INDEX(女子登録情報!$C:$C,MATCH($C49,女子登録情報!$B:$B,0)))</f>
        <v/>
      </c>
      <c r="E49" s="26" t="str">
        <f>IF($C49="","",INDEX(女子登録情報!$D:$D,MATCH($C49,女子登録情報!$B:$B,0)))</f>
        <v/>
      </c>
      <c r="F49" s="26" t="str">
        <f>IF($C49="","",INDEX(女子登録情報!$Q:$Q,MATCH($C49,女子登録情報!$B:$B,0)))</f>
        <v/>
      </c>
      <c r="G49" s="27"/>
      <c r="H49" s="28"/>
      <c r="I49" s="29"/>
      <c r="J49" s="28"/>
      <c r="K49" s="28"/>
      <c r="L49" s="28"/>
      <c r="M49" s="28"/>
      <c r="N49" s="28"/>
      <c r="O49" s="28"/>
      <c r="P49" s="28"/>
      <c r="Q49" s="28"/>
      <c r="R49" s="27"/>
      <c r="S49" s="41"/>
      <c r="T49" s="42" t="str">
        <f>IF($R49="","",IF(INDEX(リスト!$F:$F,MATCH($R49,リスト!$E:$E,0))=1,"時間",""))</f>
        <v/>
      </c>
      <c r="U49" s="43"/>
      <c r="V49" s="42" t="str">
        <f t="shared" si="0"/>
        <v/>
      </c>
      <c r="W49" s="43"/>
      <c r="X49" s="42" t="str">
        <f t="shared" si="1"/>
        <v/>
      </c>
      <c r="Y49" s="44"/>
      <c r="Z49" s="27"/>
      <c r="AA49" s="27"/>
      <c r="AB49" s="41"/>
      <c r="AC49" s="42" t="str">
        <f t="shared" si="2"/>
        <v/>
      </c>
      <c r="AD49" s="43"/>
      <c r="AE49" s="42" t="str">
        <f t="shared" si="3"/>
        <v/>
      </c>
      <c r="AF49" s="43"/>
      <c r="AG49" s="45" t="str">
        <f t="shared" si="4"/>
        <v/>
      </c>
      <c r="AH49" s="30"/>
    </row>
    <row r="50" spans="2:34">
      <c r="B50" s="24">
        <v>41</v>
      </c>
      <c r="C50" s="27"/>
      <c r="D50" s="26" t="str">
        <f>IF($C50="","",INDEX(女子登録情報!$C:$C,MATCH($C50,女子登録情報!$B:$B,0)))</f>
        <v/>
      </c>
      <c r="E50" s="26" t="str">
        <f>IF($C50="","",INDEX(女子登録情報!$D:$D,MATCH($C50,女子登録情報!$B:$B,0)))</f>
        <v/>
      </c>
      <c r="F50" s="26" t="str">
        <f>IF($C50="","",INDEX(女子登録情報!$Q:$Q,MATCH($C50,女子登録情報!$B:$B,0)))</f>
        <v/>
      </c>
      <c r="G50" s="27"/>
      <c r="H50" s="28"/>
      <c r="I50" s="29"/>
      <c r="J50" s="28"/>
      <c r="K50" s="28"/>
      <c r="L50" s="28"/>
      <c r="M50" s="28"/>
      <c r="N50" s="28"/>
      <c r="O50" s="28"/>
      <c r="P50" s="28"/>
      <c r="Q50" s="28"/>
      <c r="R50" s="27"/>
      <c r="S50" s="41"/>
      <c r="T50" s="42" t="str">
        <f>IF($R50="","",IF(INDEX(リスト!$F:$F,MATCH($R50,リスト!$E:$E,0))=1,"時間",""))</f>
        <v/>
      </c>
      <c r="U50" s="43"/>
      <c r="V50" s="42" t="str">
        <f t="shared" si="0"/>
        <v/>
      </c>
      <c r="W50" s="43"/>
      <c r="X50" s="42" t="str">
        <f t="shared" si="1"/>
        <v/>
      </c>
      <c r="Y50" s="44"/>
      <c r="Z50" s="27"/>
      <c r="AA50" s="27"/>
      <c r="AB50" s="41"/>
      <c r="AC50" s="42" t="str">
        <f t="shared" si="2"/>
        <v/>
      </c>
      <c r="AD50" s="43"/>
      <c r="AE50" s="42" t="str">
        <f t="shared" si="3"/>
        <v/>
      </c>
      <c r="AF50" s="43"/>
      <c r="AG50" s="45" t="str">
        <f t="shared" si="4"/>
        <v/>
      </c>
      <c r="AH50" s="30"/>
    </row>
    <row r="51" spans="2:34">
      <c r="B51" s="24">
        <v>42</v>
      </c>
      <c r="C51" s="27"/>
      <c r="D51" s="26" t="str">
        <f>IF($C51="","",INDEX(女子登録情報!$C:$C,MATCH($C51,女子登録情報!$B:$B,0)))</f>
        <v/>
      </c>
      <c r="E51" s="26" t="str">
        <f>IF($C51="","",INDEX(女子登録情報!$D:$D,MATCH($C51,女子登録情報!$B:$B,0)))</f>
        <v/>
      </c>
      <c r="F51" s="26" t="str">
        <f>IF($C51="","",INDEX(女子登録情報!$Q:$Q,MATCH($C51,女子登録情報!$B:$B,0)))</f>
        <v/>
      </c>
      <c r="G51" s="27"/>
      <c r="H51" s="28"/>
      <c r="I51" s="29"/>
      <c r="J51" s="28"/>
      <c r="K51" s="28"/>
      <c r="L51" s="28"/>
      <c r="M51" s="28"/>
      <c r="N51" s="28"/>
      <c r="O51" s="28"/>
      <c r="P51" s="28"/>
      <c r="Q51" s="28"/>
      <c r="R51" s="27"/>
      <c r="S51" s="41"/>
      <c r="T51" s="42" t="str">
        <f>IF($R51="","",IF(INDEX(リスト!$F:$F,MATCH($R51,リスト!$E:$E,0))=1,"時間",""))</f>
        <v/>
      </c>
      <c r="U51" s="43"/>
      <c r="V51" s="42" t="str">
        <f t="shared" si="0"/>
        <v/>
      </c>
      <c r="W51" s="43"/>
      <c r="X51" s="42" t="str">
        <f t="shared" si="1"/>
        <v/>
      </c>
      <c r="Y51" s="44"/>
      <c r="Z51" s="27"/>
      <c r="AA51" s="27"/>
      <c r="AB51" s="41"/>
      <c r="AC51" s="42" t="str">
        <f t="shared" si="2"/>
        <v/>
      </c>
      <c r="AD51" s="43"/>
      <c r="AE51" s="42" t="str">
        <f t="shared" si="3"/>
        <v/>
      </c>
      <c r="AF51" s="43"/>
      <c r="AG51" s="45" t="str">
        <f t="shared" si="4"/>
        <v/>
      </c>
      <c r="AH51" s="30"/>
    </row>
    <row r="52" spans="2:34">
      <c r="B52" s="24">
        <v>43</v>
      </c>
      <c r="C52" s="27"/>
      <c r="D52" s="26" t="str">
        <f>IF($C52="","",INDEX(女子登録情報!$C:$C,MATCH($C52,女子登録情報!$B:$B,0)))</f>
        <v/>
      </c>
      <c r="E52" s="26" t="str">
        <f>IF($C52="","",INDEX(女子登録情報!$D:$D,MATCH($C52,女子登録情報!$B:$B,0)))</f>
        <v/>
      </c>
      <c r="F52" s="26" t="str">
        <f>IF($C52="","",INDEX(女子登録情報!$Q:$Q,MATCH($C52,女子登録情報!$B:$B,0)))</f>
        <v/>
      </c>
      <c r="G52" s="27"/>
      <c r="H52" s="28"/>
      <c r="I52" s="29"/>
      <c r="J52" s="28"/>
      <c r="K52" s="28"/>
      <c r="L52" s="28"/>
      <c r="M52" s="28"/>
      <c r="N52" s="28"/>
      <c r="O52" s="28"/>
      <c r="P52" s="28"/>
      <c r="Q52" s="28"/>
      <c r="R52" s="27"/>
      <c r="S52" s="41"/>
      <c r="T52" s="42" t="str">
        <f>IF($R52="","",IF(INDEX(リスト!$F:$F,MATCH($R52,リスト!$E:$E,0))=1,"時間",""))</f>
        <v/>
      </c>
      <c r="U52" s="43"/>
      <c r="V52" s="42" t="str">
        <f t="shared" si="0"/>
        <v/>
      </c>
      <c r="W52" s="43"/>
      <c r="X52" s="42" t="str">
        <f t="shared" si="1"/>
        <v/>
      </c>
      <c r="Y52" s="44"/>
      <c r="Z52" s="27"/>
      <c r="AA52" s="27"/>
      <c r="AB52" s="41"/>
      <c r="AC52" s="42" t="str">
        <f t="shared" si="2"/>
        <v/>
      </c>
      <c r="AD52" s="43"/>
      <c r="AE52" s="42" t="str">
        <f t="shared" si="3"/>
        <v/>
      </c>
      <c r="AF52" s="43"/>
      <c r="AG52" s="45" t="str">
        <f t="shared" si="4"/>
        <v/>
      </c>
      <c r="AH52" s="30"/>
    </row>
    <row r="53" spans="2:34">
      <c r="B53" s="24">
        <v>44</v>
      </c>
      <c r="C53" s="27"/>
      <c r="D53" s="26" t="str">
        <f>IF($C53="","",INDEX(女子登録情報!$C:$C,MATCH($C53,女子登録情報!$B:$B,0)))</f>
        <v/>
      </c>
      <c r="E53" s="26" t="str">
        <f>IF($C53="","",INDEX(女子登録情報!$D:$D,MATCH($C53,女子登録情報!$B:$B,0)))</f>
        <v/>
      </c>
      <c r="F53" s="26" t="str">
        <f>IF($C53="","",INDEX(女子登録情報!$Q:$Q,MATCH($C53,女子登録情報!$B:$B,0)))</f>
        <v/>
      </c>
      <c r="G53" s="27"/>
      <c r="H53" s="28"/>
      <c r="I53" s="29"/>
      <c r="J53" s="28"/>
      <c r="K53" s="28"/>
      <c r="L53" s="28"/>
      <c r="M53" s="28"/>
      <c r="N53" s="28"/>
      <c r="O53" s="28"/>
      <c r="P53" s="28"/>
      <c r="Q53" s="28"/>
      <c r="R53" s="27"/>
      <c r="S53" s="41"/>
      <c r="T53" s="42" t="str">
        <f>IF($R53="","",IF(INDEX(リスト!$F:$F,MATCH($R53,リスト!$E:$E,0))=1,"時間",""))</f>
        <v/>
      </c>
      <c r="U53" s="43"/>
      <c r="V53" s="42" t="str">
        <f t="shared" si="0"/>
        <v/>
      </c>
      <c r="W53" s="43"/>
      <c r="X53" s="42" t="str">
        <f t="shared" si="1"/>
        <v/>
      </c>
      <c r="Y53" s="44"/>
      <c r="Z53" s="27"/>
      <c r="AA53" s="27"/>
      <c r="AB53" s="41"/>
      <c r="AC53" s="42" t="str">
        <f t="shared" si="2"/>
        <v/>
      </c>
      <c r="AD53" s="43"/>
      <c r="AE53" s="42" t="str">
        <f t="shared" si="3"/>
        <v/>
      </c>
      <c r="AF53" s="43"/>
      <c r="AG53" s="45" t="str">
        <f t="shared" si="4"/>
        <v/>
      </c>
      <c r="AH53" s="30"/>
    </row>
    <row r="54" spans="2:34">
      <c r="B54" s="24">
        <v>45</v>
      </c>
      <c r="C54" s="27"/>
      <c r="D54" s="26" t="str">
        <f>IF($C54="","",INDEX(女子登録情報!$C:$C,MATCH($C54,女子登録情報!$B:$B,0)))</f>
        <v/>
      </c>
      <c r="E54" s="26" t="str">
        <f>IF($C54="","",INDEX(女子登録情報!$D:$D,MATCH($C54,女子登録情報!$B:$B,0)))</f>
        <v/>
      </c>
      <c r="F54" s="26" t="str">
        <f>IF($C54="","",INDEX(女子登録情報!$Q:$Q,MATCH($C54,女子登録情報!$B:$B,0)))</f>
        <v/>
      </c>
      <c r="G54" s="27"/>
      <c r="H54" s="28"/>
      <c r="I54" s="29"/>
      <c r="J54" s="28"/>
      <c r="K54" s="28"/>
      <c r="L54" s="28"/>
      <c r="M54" s="28"/>
      <c r="N54" s="28"/>
      <c r="O54" s="28"/>
      <c r="P54" s="28"/>
      <c r="Q54" s="28"/>
      <c r="R54" s="27"/>
      <c r="S54" s="41"/>
      <c r="T54" s="42" t="str">
        <f>IF($R54="","",IF(INDEX(リスト!$F:$F,MATCH($R54,リスト!$E:$E,0))=1,"時間",""))</f>
        <v/>
      </c>
      <c r="U54" s="43"/>
      <c r="V54" s="42" t="str">
        <f t="shared" si="0"/>
        <v/>
      </c>
      <c r="W54" s="43"/>
      <c r="X54" s="42" t="str">
        <f t="shared" si="1"/>
        <v/>
      </c>
      <c r="Y54" s="44"/>
      <c r="Z54" s="27"/>
      <c r="AA54" s="27"/>
      <c r="AB54" s="41"/>
      <c r="AC54" s="42" t="str">
        <f t="shared" si="2"/>
        <v/>
      </c>
      <c r="AD54" s="43"/>
      <c r="AE54" s="42" t="str">
        <f t="shared" si="3"/>
        <v/>
      </c>
      <c r="AF54" s="43"/>
      <c r="AG54" s="45" t="str">
        <f t="shared" si="4"/>
        <v/>
      </c>
      <c r="AH54" s="30"/>
    </row>
    <row r="55" spans="2:34">
      <c r="B55" s="24">
        <v>46</v>
      </c>
      <c r="C55" s="27"/>
      <c r="D55" s="26" t="str">
        <f>IF($C55="","",INDEX(女子登録情報!$C:$C,MATCH($C55,女子登録情報!$B:$B,0)))</f>
        <v/>
      </c>
      <c r="E55" s="26" t="str">
        <f>IF($C55="","",INDEX(女子登録情報!$D:$D,MATCH($C55,女子登録情報!$B:$B,0)))</f>
        <v/>
      </c>
      <c r="F55" s="26" t="str">
        <f>IF($C55="","",INDEX(女子登録情報!$Q:$Q,MATCH($C55,女子登録情報!$B:$B,0)))</f>
        <v/>
      </c>
      <c r="G55" s="27"/>
      <c r="H55" s="28"/>
      <c r="I55" s="29"/>
      <c r="J55" s="28"/>
      <c r="K55" s="28"/>
      <c r="L55" s="28"/>
      <c r="M55" s="28"/>
      <c r="N55" s="28"/>
      <c r="O55" s="28"/>
      <c r="P55" s="28"/>
      <c r="Q55" s="28"/>
      <c r="R55" s="27"/>
      <c r="S55" s="41"/>
      <c r="T55" s="42" t="str">
        <f>IF($R55="","",IF(INDEX(リスト!$F:$F,MATCH($R55,リスト!$E:$E,0))=1,"時間",""))</f>
        <v/>
      </c>
      <c r="U55" s="43"/>
      <c r="V55" s="42" t="str">
        <f t="shared" si="0"/>
        <v/>
      </c>
      <c r="W55" s="43"/>
      <c r="X55" s="42" t="str">
        <f t="shared" si="1"/>
        <v/>
      </c>
      <c r="Y55" s="44"/>
      <c r="Z55" s="27"/>
      <c r="AA55" s="27"/>
      <c r="AB55" s="41"/>
      <c r="AC55" s="42" t="str">
        <f t="shared" si="2"/>
        <v/>
      </c>
      <c r="AD55" s="43"/>
      <c r="AE55" s="42" t="str">
        <f t="shared" si="3"/>
        <v/>
      </c>
      <c r="AF55" s="43"/>
      <c r="AG55" s="45" t="str">
        <f t="shared" si="4"/>
        <v/>
      </c>
      <c r="AH55" s="30"/>
    </row>
    <row r="56" spans="2:34">
      <c r="B56" s="24">
        <v>47</v>
      </c>
      <c r="C56" s="27"/>
      <c r="D56" s="26" t="str">
        <f>IF($C56="","",INDEX(女子登録情報!$C:$C,MATCH($C56,女子登録情報!$B:$B,0)))</f>
        <v/>
      </c>
      <c r="E56" s="26" t="str">
        <f>IF($C56="","",INDEX(女子登録情報!$D:$D,MATCH($C56,女子登録情報!$B:$B,0)))</f>
        <v/>
      </c>
      <c r="F56" s="26" t="str">
        <f>IF($C56="","",INDEX(女子登録情報!$Q:$Q,MATCH($C56,女子登録情報!$B:$B,0)))</f>
        <v/>
      </c>
      <c r="G56" s="27"/>
      <c r="H56" s="28"/>
      <c r="I56" s="29"/>
      <c r="J56" s="28"/>
      <c r="K56" s="28"/>
      <c r="L56" s="28"/>
      <c r="M56" s="28"/>
      <c r="N56" s="28"/>
      <c r="O56" s="28"/>
      <c r="P56" s="28"/>
      <c r="Q56" s="28"/>
      <c r="R56" s="27"/>
      <c r="S56" s="41"/>
      <c r="T56" s="42" t="str">
        <f>IF($R56="","",IF(INDEX(リスト!$F:$F,MATCH($R56,リスト!$E:$E,0))=1,"時間",""))</f>
        <v/>
      </c>
      <c r="U56" s="43"/>
      <c r="V56" s="42" t="str">
        <f t="shared" si="0"/>
        <v/>
      </c>
      <c r="W56" s="43"/>
      <c r="X56" s="42" t="str">
        <f t="shared" si="1"/>
        <v/>
      </c>
      <c r="Y56" s="44"/>
      <c r="Z56" s="27"/>
      <c r="AA56" s="27"/>
      <c r="AB56" s="41"/>
      <c r="AC56" s="42" t="str">
        <f t="shared" si="2"/>
        <v/>
      </c>
      <c r="AD56" s="43"/>
      <c r="AE56" s="42" t="str">
        <f t="shared" si="3"/>
        <v/>
      </c>
      <c r="AF56" s="43"/>
      <c r="AG56" s="45" t="str">
        <f t="shared" si="4"/>
        <v/>
      </c>
      <c r="AH56" s="30"/>
    </row>
    <row r="57" spans="2:34">
      <c r="B57" s="24">
        <v>48</v>
      </c>
      <c r="C57" s="27"/>
      <c r="D57" s="26" t="str">
        <f>IF($C57="","",INDEX(女子登録情報!$C:$C,MATCH($C57,女子登録情報!$B:$B,0)))</f>
        <v/>
      </c>
      <c r="E57" s="26" t="str">
        <f>IF($C57="","",INDEX(女子登録情報!$D:$D,MATCH($C57,女子登録情報!$B:$B,0)))</f>
        <v/>
      </c>
      <c r="F57" s="26" t="str">
        <f>IF($C57="","",INDEX(女子登録情報!$Q:$Q,MATCH($C57,女子登録情報!$B:$B,0)))</f>
        <v/>
      </c>
      <c r="G57" s="27"/>
      <c r="H57" s="28"/>
      <c r="I57" s="29"/>
      <c r="J57" s="28"/>
      <c r="K57" s="28"/>
      <c r="L57" s="28"/>
      <c r="M57" s="28"/>
      <c r="N57" s="28"/>
      <c r="O57" s="28"/>
      <c r="P57" s="28"/>
      <c r="Q57" s="28"/>
      <c r="R57" s="27"/>
      <c r="S57" s="41"/>
      <c r="T57" s="42" t="str">
        <f>IF($R57="","",IF(INDEX(リスト!$F:$F,MATCH($R57,リスト!$E:$E,0))=1,"時間",""))</f>
        <v/>
      </c>
      <c r="U57" s="43"/>
      <c r="V57" s="42" t="str">
        <f t="shared" si="0"/>
        <v/>
      </c>
      <c r="W57" s="43"/>
      <c r="X57" s="42" t="str">
        <f t="shared" si="1"/>
        <v/>
      </c>
      <c r="Y57" s="44"/>
      <c r="Z57" s="27"/>
      <c r="AA57" s="27"/>
      <c r="AB57" s="41"/>
      <c r="AC57" s="42" t="str">
        <f t="shared" si="2"/>
        <v/>
      </c>
      <c r="AD57" s="43"/>
      <c r="AE57" s="42" t="str">
        <f t="shared" si="3"/>
        <v/>
      </c>
      <c r="AF57" s="43"/>
      <c r="AG57" s="45" t="str">
        <f t="shared" si="4"/>
        <v/>
      </c>
      <c r="AH57" s="30"/>
    </row>
    <row r="58" spans="2:34">
      <c r="B58" s="24">
        <v>49</v>
      </c>
      <c r="C58" s="27"/>
      <c r="D58" s="26" t="str">
        <f>IF($C58="","",INDEX(女子登録情報!$C:$C,MATCH($C58,女子登録情報!$B:$B,0)))</f>
        <v/>
      </c>
      <c r="E58" s="26" t="str">
        <f>IF($C58="","",INDEX(女子登録情報!$D:$D,MATCH($C58,女子登録情報!$B:$B,0)))</f>
        <v/>
      </c>
      <c r="F58" s="26" t="str">
        <f>IF($C58="","",INDEX(女子登録情報!$Q:$Q,MATCH($C58,女子登録情報!$B:$B,0)))</f>
        <v/>
      </c>
      <c r="G58" s="27"/>
      <c r="H58" s="28"/>
      <c r="I58" s="29"/>
      <c r="J58" s="28"/>
      <c r="K58" s="28"/>
      <c r="L58" s="28"/>
      <c r="M58" s="28"/>
      <c r="N58" s="28"/>
      <c r="O58" s="28"/>
      <c r="P58" s="28"/>
      <c r="Q58" s="28"/>
      <c r="R58" s="27"/>
      <c r="S58" s="41"/>
      <c r="T58" s="42" t="str">
        <f>IF($R58="","",IF(INDEX(リスト!$F:$F,MATCH($R58,リスト!$E:$E,0))=1,"時間",""))</f>
        <v/>
      </c>
      <c r="U58" s="43"/>
      <c r="V58" s="42" t="str">
        <f t="shared" si="0"/>
        <v/>
      </c>
      <c r="W58" s="43"/>
      <c r="X58" s="42" t="str">
        <f t="shared" si="1"/>
        <v/>
      </c>
      <c r="Y58" s="44"/>
      <c r="Z58" s="27"/>
      <c r="AA58" s="27"/>
      <c r="AB58" s="41"/>
      <c r="AC58" s="42" t="str">
        <f t="shared" si="2"/>
        <v/>
      </c>
      <c r="AD58" s="43"/>
      <c r="AE58" s="42" t="str">
        <f t="shared" si="3"/>
        <v/>
      </c>
      <c r="AF58" s="43"/>
      <c r="AG58" s="45" t="str">
        <f t="shared" si="4"/>
        <v/>
      </c>
      <c r="AH58" s="30"/>
    </row>
    <row r="59" spans="2:34" ht="18.600000000000001" thickBot="1">
      <c r="B59" s="31">
        <v>50</v>
      </c>
      <c r="C59" s="32"/>
      <c r="D59" s="33" t="str">
        <f>IF($C59="","",INDEX(女子登録情報!$C:$C,MATCH($C59,女子登録情報!$B:$B,0)))</f>
        <v/>
      </c>
      <c r="E59" s="33" t="str">
        <f>IF($C59="","",INDEX(女子登録情報!$D:$D,MATCH($C59,女子登録情報!$B:$B,0)))</f>
        <v/>
      </c>
      <c r="F59" s="33" t="str">
        <f>IF($C59="","",INDEX(女子登録情報!$Q:$Q,MATCH($C59,女子登録情報!$B:$B,0)))</f>
        <v/>
      </c>
      <c r="G59" s="32"/>
      <c r="H59" s="34"/>
      <c r="I59" s="35"/>
      <c r="J59" s="34"/>
      <c r="K59" s="34"/>
      <c r="L59" s="34"/>
      <c r="M59" s="34"/>
      <c r="N59" s="34"/>
      <c r="O59" s="34"/>
      <c r="P59" s="34"/>
      <c r="Q59" s="34"/>
      <c r="R59" s="32"/>
      <c r="S59" s="46"/>
      <c r="T59" s="47" t="str">
        <f>IF($R59="","",IF(INDEX(リスト!$F:$F,MATCH($R59,リスト!$E:$E,0))=1,"時間",""))</f>
        <v/>
      </c>
      <c r="U59" s="48"/>
      <c r="V59" s="47" t="str">
        <f t="shared" si="0"/>
        <v/>
      </c>
      <c r="W59" s="48"/>
      <c r="X59" s="47" t="str">
        <f t="shared" si="1"/>
        <v/>
      </c>
      <c r="Y59" s="49"/>
      <c r="Z59" s="32"/>
      <c r="AA59" s="32"/>
      <c r="AB59" s="46"/>
      <c r="AC59" s="47" t="str">
        <f t="shared" si="2"/>
        <v/>
      </c>
      <c r="AD59" s="48"/>
      <c r="AE59" s="47" t="str">
        <f t="shared" si="3"/>
        <v/>
      </c>
      <c r="AF59" s="48"/>
      <c r="AG59" s="50" t="str">
        <f t="shared" si="4"/>
        <v/>
      </c>
      <c r="AH59" s="36"/>
    </row>
    <row r="60" spans="2:34"/>
    <row r="61" spans="2:34"/>
  </sheetData>
  <sheetProtection algorithmName="SHA-512" hashValue="e51Po5AUmkSeZJNJC/orIQhfacQjA6Ts3Yv24nsmoMtvrtjg2GozYs0D8Hi7Wu+ZxLA38QijxFd8sy60fBFjTg==" saltValue="te5lfpNcG8c7QKqA0G2x7g==" spinCount="100000" sheet="1" objects="1" scenarios="1" selectLockedCells="1"/>
  <mergeCells count="29">
    <mergeCell ref="B3:K3"/>
    <mergeCell ref="L3:M3"/>
    <mergeCell ref="N3:O3"/>
    <mergeCell ref="P3:AH3"/>
    <mergeCell ref="B1:AH1"/>
    <mergeCell ref="B2:K2"/>
    <mergeCell ref="L2:M2"/>
    <mergeCell ref="N2:O2"/>
    <mergeCell ref="P2:AH2"/>
    <mergeCell ref="B4:K4"/>
    <mergeCell ref="L4:O4"/>
    <mergeCell ref="P4:AH4"/>
    <mergeCell ref="L5:O5"/>
    <mergeCell ref="P5:AH5"/>
    <mergeCell ref="B5:K5"/>
    <mergeCell ref="B7:B8"/>
    <mergeCell ref="C7:C8"/>
    <mergeCell ref="D7:D8"/>
    <mergeCell ref="E7:E8"/>
    <mergeCell ref="F7:F8"/>
    <mergeCell ref="R7:AA7"/>
    <mergeCell ref="AB7:AG8"/>
    <mergeCell ref="AH7:AH8"/>
    <mergeCell ref="S8:Y8"/>
    <mergeCell ref="G7:G8"/>
    <mergeCell ref="H7:H8"/>
    <mergeCell ref="I7:M7"/>
    <mergeCell ref="N7:N8"/>
    <mergeCell ref="O7:Q7"/>
  </mergeCells>
  <phoneticPr fontId="3"/>
  <conditionalFormatting sqref="C11:C59">
    <cfRule type="expression" dxfId="7" priority="2">
      <formula>$C10&lt;&gt;""</formula>
    </cfRule>
  </conditionalFormatting>
  <conditionalFormatting sqref="C10:AH59">
    <cfRule type="cellIs" dxfId="6" priority="1" operator="notEqual">
      <formula>""</formula>
    </cfRule>
  </conditionalFormatting>
  <conditionalFormatting sqref="G10:R59 AB10:AB59 AD10:AD59 AF10:AF59 AH10:AH59">
    <cfRule type="expression" dxfId="5" priority="6">
      <formula>$C10&lt;&gt;""</formula>
    </cfRule>
  </conditionalFormatting>
  <conditionalFormatting sqref="U10:U59 W10:W59 Z10:AA59">
    <cfRule type="expression" dxfId="3" priority="5">
      <formula>$R10&lt;&gt;""</formula>
    </cfRule>
  </conditionalFormatting>
  <dataValidations count="12">
    <dataValidation type="whole" imeMode="disabled" operator="lessThanOrEqual" allowBlank="1" showInputMessage="1" showErrorMessage="1" errorTitle="入力エラー" error="正しい記録を入力してください" sqref="Y10:Y59" xr:uid="{D88B0D23-5224-43D3-A8A5-8A82901BB4AB}">
      <formula1>99</formula1>
    </dataValidation>
    <dataValidation type="whole" imeMode="disabled" operator="lessThanOrEqual" allowBlank="1" showInputMessage="1" showErrorMessage="1" errorTitle="入力エラー" error="正しい記録を入力してください" sqref="S10:S59 U10:U59 W10:W59 AB10:AB59 AD10:AD59 AF10:AF59" xr:uid="{B042EBFA-2DB6-4265-9571-D0C8D7D05943}">
      <formula1>59</formula1>
    </dataValidation>
    <dataValidation type="whole" imeMode="disabled" operator="lessThanOrEqual" allowBlank="1" showInputMessage="1" showErrorMessage="1" errorTitle="入力エラー" error="正しい登録番号を入力してください" sqref="C10:C59" xr:uid="{32E9023D-CB5D-4A53-9DC9-71AA762CFA2D}">
      <formula1>9999</formula1>
    </dataValidation>
    <dataValidation type="list" imeMode="disabled" allowBlank="1" showInputMessage="1" showErrorMessage="1" errorTitle="入力エラー" error="リストから種目を選択してください" sqref="R10:R59" xr:uid="{39036487-9027-4D25-8889-AF49FA0A8D55}">
      <formula1>女子ﾍﾞｽﾄﾀｲﾑ距離</formula1>
    </dataValidation>
    <dataValidation type="list" imeMode="disabled" allowBlank="1" showInputMessage="1" showErrorMessage="1" errorTitle="入力エラー" error="リストから伴走者の有無を選択してください" sqref="AH10:AH59" xr:uid="{26EDF9F9-D851-498F-9435-26313A268590}">
      <formula1>"有,無"</formula1>
    </dataValidation>
    <dataValidation type="textLength" imeMode="disabled" operator="equal" allowBlank="1" showInputMessage="1" showErrorMessage="1" errorTitle="入力エラー" error="半角数字11桁で入力してください" sqref="H10:H59" xr:uid="{D517AAFE-53E2-47A9-A1F3-5B30AF4570F8}">
      <formula1>11</formula1>
    </dataValidation>
    <dataValidation type="list" imeMode="disabled" allowBlank="1" showInputMessage="1" showErrorMessage="1" errorTitle="入力エラー" error="リストから血液型を選択してください" sqref="G10:G59" xr:uid="{9F1FFC20-2D43-4186-9941-0B80B9698246}">
      <formula1>血液型</formula1>
    </dataValidation>
    <dataValidation type="list" imeMode="disabled" allowBlank="1" showInputMessage="1" showErrorMessage="1" errorTitle="入力エラー" error="リストから実施年を選択してください" sqref="Z10:Z59" xr:uid="{FD8839C5-76C2-40C7-BAA5-A32454873B6B}">
      <formula1>ﾍﾞｽﾄﾀｲﾑ実施年</formula1>
    </dataValidation>
    <dataValidation type="list" imeMode="hiragana" allowBlank="1" showInputMessage="1" showErrorMessage="1" errorTitle="入力エラー" error="リストから都道府県を選択してください" sqref="J10:J59" xr:uid="{E7666D3F-5298-4055-A744-5E69CD3AA27C}">
      <formula1>都道府県</formula1>
    </dataValidation>
    <dataValidation type="textLength" imeMode="disabled" operator="lessThanOrEqual" allowBlank="1" showInputMessage="1" showErrorMessage="1" errorTitle="入力エラー" error="ハイフンを除く半角数字7桁で入力してください" sqref="I10:I59" xr:uid="{E1263273-A94D-4BA4-B5AD-6FA69EB7A997}">
      <formula1>7</formula1>
    </dataValidation>
    <dataValidation imeMode="hiragana" allowBlank="1" showInputMessage="1" showErrorMessage="1" sqref="K10:M59 P10:Q59 AA10:AA59" xr:uid="{C70BE3E2-2E01-40BC-8F30-636CB9D1399C}"/>
    <dataValidation imeMode="disabled" allowBlank="1" showInputMessage="1" showErrorMessage="1" sqref="N10:O59" xr:uid="{C7FB8336-60E6-44A8-8356-79CA4F73B1B2}"/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41" orientation="landscape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AC2CCC53-17D1-4EC9-82E0-151B05F445E5}">
            <xm:f>INDEX(リスト!$F:$F,MATCH($R10,リスト!$E:$E,0))=1</xm:f>
            <x14:dxf>
              <fill>
                <patternFill>
                  <bgColor rgb="FFCCFFCC"/>
                </patternFill>
              </fill>
            </x14:dxf>
          </x14:cfRule>
          <xm:sqref>S10:S59</xm:sqref>
        </x14:conditionalFormatting>
        <x14:conditionalFormatting xmlns:xm="http://schemas.microsoft.com/office/excel/2006/main">
          <x14:cfRule type="expression" priority="3" id="{D6391BC7-B4B5-4E45-B461-0C4ED1077E02}">
            <xm:f>INDEX(リスト!$F:$F,MATCH($R10,リスト!$E:$E,0))=2</xm:f>
            <x14:dxf>
              <fill>
                <patternFill>
                  <bgColor rgb="FFCCFFCC"/>
                </patternFill>
              </fill>
            </x14:dxf>
          </x14:cfRule>
          <xm:sqref>Y10:Y59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98DB5A-1FE9-4A90-A1DD-8CA6EC1A433E}">
  <dimension ref="A1:AK52"/>
  <sheetViews>
    <sheetView workbookViewId="0">
      <selection activeCell="B2" sqref="B2:I2"/>
    </sheetView>
  </sheetViews>
  <sheetFormatPr defaultColWidth="0" defaultRowHeight="18" zeroHeight="1"/>
  <cols>
    <col min="1" max="1" width="7.8984375" style="14" bestFit="1" customWidth="1"/>
    <col min="2" max="2" width="22.19921875" style="14" bestFit="1" customWidth="1"/>
    <col min="3" max="4" width="7.8984375" style="14" bestFit="1" customWidth="1"/>
    <col min="5" max="5" width="11.5" style="14" bestFit="1" customWidth="1"/>
    <col min="6" max="6" width="12.69921875" style="14" bestFit="1" customWidth="1"/>
    <col min="7" max="7" width="11" style="14" customWidth="1"/>
    <col min="8" max="8" width="11.59765625" style="14" customWidth="1"/>
    <col min="9" max="9" width="14.8984375" style="14" bestFit="1" customWidth="1"/>
    <col min="10" max="10" width="4.8984375" style="14" bestFit="1" customWidth="1"/>
    <col min="11" max="11" width="11.09765625" style="14" bestFit="1" customWidth="1"/>
    <col min="12" max="12" width="8.19921875" style="14" bestFit="1" customWidth="1"/>
    <col min="13" max="13" width="7.8984375" style="14" bestFit="1" customWidth="1"/>
    <col min="14" max="14" width="12.3984375" style="14" bestFit="1" customWidth="1"/>
    <col min="15" max="15" width="8.8984375" style="14" bestFit="1" customWidth="1"/>
    <col min="16" max="16" width="14.3984375" style="14" bestFit="1" customWidth="1"/>
    <col min="17" max="17" width="9.5" style="14" bestFit="1" customWidth="1"/>
    <col min="18" max="19" width="14.19921875" style="14" bestFit="1" customWidth="1"/>
    <col min="20" max="21" width="14.5" style="14" bestFit="1" customWidth="1"/>
    <col min="22" max="22" width="11.19921875" style="14" bestFit="1" customWidth="1"/>
    <col min="23" max="23" width="26.59765625" style="14" bestFit="1" customWidth="1"/>
    <col min="24" max="24" width="32.69921875" style="14" bestFit="1" customWidth="1"/>
    <col min="25" max="25" width="14.8984375" style="14" bestFit="1" customWidth="1"/>
    <col min="26" max="26" width="9.5" style="14" bestFit="1" customWidth="1"/>
    <col min="27" max="27" width="11.5" style="14" bestFit="1" customWidth="1"/>
    <col min="28" max="28" width="6.19921875" style="14" bestFit="1" customWidth="1"/>
    <col min="29" max="29" width="23.69921875" style="14" bestFit="1" customWidth="1"/>
    <col min="30" max="30" width="24" style="14" bestFit="1" customWidth="1"/>
    <col min="31" max="31" width="18.5" style="14" bestFit="1" customWidth="1"/>
    <col min="32" max="33" width="4.5" style="14" bestFit="1" customWidth="1"/>
    <col min="34" max="35" width="9" style="14" customWidth="1"/>
    <col min="36" max="36" width="8.5" style="14" bestFit="1" customWidth="1"/>
    <col min="37" max="37" width="9" style="14" customWidth="1"/>
    <col min="38" max="16384" width="9" style="14" hidden="1"/>
  </cols>
  <sheetData>
    <row r="1" spans="1:36" ht="19.2">
      <c r="A1" s="11" t="s">
        <v>3472</v>
      </c>
      <c r="B1" s="11" t="s">
        <v>3473</v>
      </c>
      <c r="C1" s="11" t="s">
        <v>3474</v>
      </c>
      <c r="D1" s="11" t="s">
        <v>3475</v>
      </c>
      <c r="E1" s="11" t="s">
        <v>3560</v>
      </c>
      <c r="F1" s="11" t="s">
        <v>3561</v>
      </c>
      <c r="G1" s="12" t="s">
        <v>3554</v>
      </c>
      <c r="H1" s="12" t="s">
        <v>3555</v>
      </c>
      <c r="I1" s="11" t="s">
        <v>3478</v>
      </c>
      <c r="J1" s="11" t="s">
        <v>3479</v>
      </c>
      <c r="K1" s="11" t="s">
        <v>2679</v>
      </c>
      <c r="L1" s="11" t="s">
        <v>3480</v>
      </c>
      <c r="M1" s="11" t="s">
        <v>3481</v>
      </c>
      <c r="N1" s="11" t="s">
        <v>3482</v>
      </c>
      <c r="O1" s="11" t="s">
        <v>3483</v>
      </c>
      <c r="P1" s="11" t="s">
        <v>3484</v>
      </c>
      <c r="Q1" s="11" t="s">
        <v>3485</v>
      </c>
      <c r="R1" s="11" t="s">
        <v>3486</v>
      </c>
      <c r="S1" s="11" t="s">
        <v>3487</v>
      </c>
      <c r="T1" s="11" t="s">
        <v>3556</v>
      </c>
      <c r="U1" s="11" t="s">
        <v>3557</v>
      </c>
      <c r="V1" s="11" t="s">
        <v>3488</v>
      </c>
      <c r="W1" s="11" t="s">
        <v>3489</v>
      </c>
      <c r="X1" s="11" t="s">
        <v>3490</v>
      </c>
      <c r="Y1" s="11" t="s">
        <v>3491</v>
      </c>
      <c r="Z1" s="11" t="s">
        <v>3492</v>
      </c>
      <c r="AA1" s="11" t="s">
        <v>3493</v>
      </c>
      <c r="AB1" s="11" t="s">
        <v>2686</v>
      </c>
      <c r="AC1" s="11" t="s">
        <v>3494</v>
      </c>
      <c r="AD1" s="11" t="s">
        <v>3558</v>
      </c>
      <c r="AE1" s="11" t="s">
        <v>3495</v>
      </c>
      <c r="AF1" s="13" t="s">
        <v>3496</v>
      </c>
      <c r="AG1" s="13" t="s">
        <v>3496</v>
      </c>
      <c r="AJ1" s="14" t="s">
        <v>3559</v>
      </c>
    </row>
    <row r="2" spans="1:36">
      <c r="A2" s="15" t="str">
        <f>IF(③女子申込!$C10="","",ROW($A1))</f>
        <v/>
      </c>
      <c r="B2" s="15" t="str">
        <f>IF(③女子申込!$C10="","","日本陸連登録の部　女子")</f>
        <v/>
      </c>
      <c r="C2" s="15" t="str">
        <f>IFERROR(INDEX(女子登録情報!$M:$M,MATCH($AJ2,女子登録情報!$B:$B,0)),"")</f>
        <v/>
      </c>
      <c r="D2" s="15" t="str">
        <f>IFERROR(INDEX(女子登録情報!$N:$N,MATCH($AJ2,女子登録情報!$B:$B,0)),"")</f>
        <v/>
      </c>
      <c r="E2" s="15" t="str">
        <f>IFERROR(INDEX(女子登録情報!$O:$O,MATCH($AJ2,女子登録情報!$B:$B,0)),"")</f>
        <v/>
      </c>
      <c r="F2" s="15" t="str">
        <f>IFERROR(INDEX(女子登録情報!$P:$P,MATCH($AJ2,女子登録情報!$B:$B,0)),"")</f>
        <v/>
      </c>
      <c r="G2" s="15" t="str">
        <f>IFERROR(INDEX(女子登録情報!$H:$H,MATCH($AJ2,女子登録情報!$B:$B,0)),"")</f>
        <v/>
      </c>
      <c r="H2" s="15" t="str">
        <f>IFERROR(INDEX(女子登録情報!$I:$I,MATCH($AJ2,女子登録情報!$B:$B,0)),"")</f>
        <v/>
      </c>
      <c r="I2" s="15" t="str">
        <f>IFERROR(INDEX(女子登録情報!$Q:$Q,MATCH($AJ2,女子登録情報!$B:$B,0)),"")</f>
        <v/>
      </c>
      <c r="J2" s="15" t="str">
        <f>IF(③女子申込!$C10="","","女性")</f>
        <v/>
      </c>
      <c r="K2" s="15" t="str">
        <f>IFERROR(INDEX(女子登録情報!$R:$R,MATCH($AJ2,女子登録情報!$B:$B,0)),"")</f>
        <v/>
      </c>
      <c r="L2" s="15" t="str">
        <f>IF($A2="","",INDEX(③女子申込!$I:$I,MATCH($A2,③女子申込!$B:$B,0)))</f>
        <v/>
      </c>
      <c r="M2" s="15" t="str">
        <f>IF($A2="","",INDEX(③女子申込!$J:$J,MATCH($A2,③女子申込!$B:$B,0)))</f>
        <v/>
      </c>
      <c r="N2" s="15" t="str">
        <f>IF($A2="","",INDEX(③女子申込!$K:$K,MATCH($A2,③女子申込!$B:$B,0)))</f>
        <v/>
      </c>
      <c r="O2" s="15" t="str">
        <f>IF($A2="","",INDEX(③女子申込!$L:$L,MATCH($A2,③女子申込!$B:$B,0)))</f>
        <v/>
      </c>
      <c r="P2" s="15" t="str">
        <f>IF($A2="","",INDEX(③女子申込!$M:$M,MATCH($A2,③女子申込!$B:$B,0)))</f>
        <v/>
      </c>
      <c r="R2" s="15" t="str">
        <f>IF($A2="","",INDEX(③女子申込!$N:$N,MATCH($A2,③女子申込!$B:$B,0)))</f>
        <v/>
      </c>
      <c r="S2" s="15" t="str">
        <f>IF($A2="","",INDEX(③女子申込!$O:$O,MATCH($A2,③女子申込!$B:$B,0)))</f>
        <v/>
      </c>
      <c r="T2" s="15" t="str">
        <f>IF($A2="","",INDEX(③女子申込!$P:$P,MATCH($A2,③女子申込!$B:$B,0)))</f>
        <v/>
      </c>
      <c r="U2" s="15" t="str">
        <f>IF($A2="","",INDEX(③女子申込!$Q:$Q,MATCH($A2,③女子申込!$B:$B,0)))</f>
        <v/>
      </c>
      <c r="V2" s="15" t="str">
        <f>IF(③女子申込!$W10="","",IF(③女子申込!$S10="","0",③女子申込!$S10)&amp;":"&amp;IF(LEN(③女子申込!$U10)=1,"0"&amp;③女子申込!$U10,③女子申込!$U10)&amp;":"&amp;IF(LEN(③女子申込!$W10)=1,"0"&amp;③女子申込!$W10,③女子申込!$W10))</f>
        <v/>
      </c>
      <c r="W2" s="15" t="str">
        <f>IFERROR(LEFT(INDEX(③女子申込!$Z:$Z,MATCH($A2,③女子申込!$B:$B,0)),FIND("年",INDEX(③女子申込!$Z:$Z,MATCH($A2,③女子申込!$B:$B,0)))-1),"")</f>
        <v/>
      </c>
      <c r="X2" s="15" t="str">
        <f>IF($A2="","",INDEX(③女子申込!$AA:$AA,MATCH($A2,③女子申込!$B:$B,0)))</f>
        <v/>
      </c>
      <c r="Y2" s="15" t="str">
        <f>IF($A2="","",IF(INDEX(③女子申込!$R:$R,MATCH($A2,③女子申込!$B:$B,0))="ハーフマラソン","ハーフ",INDEX(③女子申込!$R:$R,MATCH($A2,③女子申込!$B:$B,0))))</f>
        <v/>
      </c>
      <c r="Z2" s="15" t="str">
        <f>IF(③女子申込!$AF10="","",③女子申込!$AB10&amp;":"&amp;IF(LEN(③女子申込!$AD10)=1,"0"&amp;③女子申込!$AD10,③女子申込!$AD10)&amp;":"&amp;IF(LEN(③女子申込!$AF10)=1,"0"&amp;③女子申込!$AF10,③女子申込!$AF10))</f>
        <v/>
      </c>
      <c r="AA2" s="15" t="str">
        <f>IF($A2="","",IF(INDEX(③女子申込!$AH:$AH,MATCH($A2,③女子申込!$B:$B,0))="無",0,1))</f>
        <v/>
      </c>
      <c r="AB2" s="15" t="str">
        <f>IF($A2="","",INDEX(③女子申込!$G:$G,MATCH($A2,③女子申込!$B:$B,0)))</f>
        <v/>
      </c>
      <c r="AC2" s="15" t="str">
        <f>IFERROR(INDEX(女子登録情報!$S:$S,MATCH($AJ2,女子登録情報!$B:$B,0)),"")</f>
        <v/>
      </c>
      <c r="AD2" s="15" t="str">
        <f>IF($A2="","",INDEX(女子登録情報!$T:$T,MATCH($AJ2,女子登録情報!$B:$B,0)))</f>
        <v/>
      </c>
      <c r="AE2" s="15" t="str">
        <f>IFERROR(INDEX(女子登録情報!$U:$U,MATCH($AJ2,女子登録情報!$B:$B,0)),"")</f>
        <v/>
      </c>
      <c r="AF2" s="15"/>
      <c r="AG2" s="15"/>
      <c r="AJ2" s="14" t="str">
        <f>IF(③女子申込!$C10="","",③女子申込!$C10)</f>
        <v/>
      </c>
    </row>
    <row r="3" spans="1:36">
      <c r="A3" s="15" t="str">
        <f>IF(③女子申込!$C11="","",ROW($A2))</f>
        <v/>
      </c>
      <c r="B3" s="15" t="str">
        <f>IF(③女子申込!$C11="","","日本陸連登録の部　女子")</f>
        <v/>
      </c>
      <c r="C3" s="15" t="str">
        <f>IFERROR(INDEX(女子登録情報!$M:$M,MATCH($AJ3,女子登録情報!$B:$B,0)),"")</f>
        <v/>
      </c>
      <c r="D3" s="15" t="str">
        <f>IFERROR(INDEX(女子登録情報!$N:$N,MATCH($AJ3,女子登録情報!$B:$B,0)),"")</f>
        <v/>
      </c>
      <c r="E3" s="15" t="str">
        <f>IFERROR(INDEX(女子登録情報!$O:$O,MATCH($AJ3,女子登録情報!$B:$B,0)),"")</f>
        <v/>
      </c>
      <c r="F3" s="15" t="str">
        <f>IFERROR(INDEX(女子登録情報!$P:$P,MATCH($AJ3,女子登録情報!$B:$B,0)),"")</f>
        <v/>
      </c>
      <c r="G3" s="15" t="str">
        <f>IFERROR(INDEX(女子登録情報!$H:$H,MATCH($AJ3,女子登録情報!$B:$B,0)),"")</f>
        <v/>
      </c>
      <c r="H3" s="15" t="str">
        <f>IFERROR(INDEX(女子登録情報!$I:$I,MATCH($AJ3,女子登録情報!$B:$B,0)),"")</f>
        <v/>
      </c>
      <c r="I3" s="15" t="str">
        <f>IFERROR(INDEX(女子登録情報!$Q:$Q,MATCH($AJ3,女子登録情報!$B:$B,0)),"")</f>
        <v/>
      </c>
      <c r="J3" s="15" t="str">
        <f>IF(③女子申込!$C11="","","女性")</f>
        <v/>
      </c>
      <c r="K3" s="15" t="str">
        <f>IFERROR(INDEX(女子登録情報!$R:$R,MATCH($AJ3,女子登録情報!$B:$B,0)),"")</f>
        <v/>
      </c>
      <c r="L3" s="15" t="str">
        <f>IF($A3="","",INDEX(③女子申込!$I:$I,MATCH($A3,③女子申込!$B:$B,0)))</f>
        <v/>
      </c>
      <c r="M3" s="15" t="str">
        <f>IF($A3="","",INDEX(③女子申込!$J:$J,MATCH($A3,③女子申込!$B:$B,0)))</f>
        <v/>
      </c>
      <c r="N3" s="15" t="str">
        <f>IF($A3="","",INDEX(③女子申込!$K:$K,MATCH($A3,③女子申込!$B:$B,0)))</f>
        <v/>
      </c>
      <c r="O3" s="15" t="str">
        <f>IF($A3="","",INDEX(③女子申込!$L:$L,MATCH($A3,③女子申込!$B:$B,0)))</f>
        <v/>
      </c>
      <c r="P3" s="15" t="str">
        <f>IF($A3="","",INDEX(③女子申込!$M:$M,MATCH($A3,③女子申込!$B:$B,0)))</f>
        <v/>
      </c>
      <c r="R3" s="15" t="str">
        <f>IF($A3="","",INDEX(③女子申込!$N:$N,MATCH($A3,③女子申込!$B:$B,0)))</f>
        <v/>
      </c>
      <c r="S3" s="15" t="str">
        <f>IF($A3="","",INDEX(③女子申込!$O:$O,MATCH($A3,③女子申込!$B:$B,0)))</f>
        <v/>
      </c>
      <c r="T3" s="15" t="str">
        <f>IF($A3="","",INDEX(③女子申込!$P:$P,MATCH($A3,③女子申込!$B:$B,0)))</f>
        <v/>
      </c>
      <c r="U3" s="15" t="str">
        <f>IF($A3="","",INDEX(③女子申込!$Q:$Q,MATCH($A3,③女子申込!$B:$B,0)))</f>
        <v/>
      </c>
      <c r="V3" s="15" t="str">
        <f>IF(③女子申込!$W11="","",IF(③女子申込!$S11="","0",③女子申込!$S11)&amp;":"&amp;IF(LEN(③女子申込!$U11)=1,"0"&amp;③女子申込!$U11,③女子申込!$U11)&amp;":"&amp;IF(LEN(③女子申込!$W11)=1,"0"&amp;③女子申込!$W11,③女子申込!$W11))</f>
        <v/>
      </c>
      <c r="W3" s="15" t="str">
        <f>IFERROR(LEFT(INDEX(③女子申込!$Z:$Z,MATCH($A3,③女子申込!$B:$B,0)),FIND("年",INDEX(③女子申込!$Z:$Z,MATCH($A3,③女子申込!$B:$B,0)))-1),"")</f>
        <v/>
      </c>
      <c r="X3" s="15" t="str">
        <f>IF($A3="","",INDEX(③女子申込!$AA:$AA,MATCH($A3,③女子申込!$B:$B,0)))</f>
        <v/>
      </c>
      <c r="Y3" s="15" t="str">
        <f>IF($A3="","",IF(INDEX(③女子申込!$R:$R,MATCH($A3,③女子申込!$B:$B,0))="ハーフマラソン","ハーフ",INDEX(③女子申込!$R:$R,MATCH($A3,③女子申込!$B:$B,0))))</f>
        <v/>
      </c>
      <c r="Z3" s="15" t="str">
        <f>IF(③女子申込!$AF11="","",③女子申込!$AB11&amp;":"&amp;IF(LEN(③女子申込!$AD11)=1,"0"&amp;③女子申込!$AD11,③女子申込!$AD11)&amp;":"&amp;IF(LEN(③女子申込!$AF11)=1,"0"&amp;③女子申込!$AF11,③女子申込!$AF11))</f>
        <v/>
      </c>
      <c r="AA3" s="15" t="str">
        <f>IF($A3="","",IF(INDEX(③女子申込!$AH:$AH,MATCH($A3,③女子申込!$B:$B,0))="無",0,1))</f>
        <v/>
      </c>
      <c r="AB3" s="15" t="str">
        <f>IF($A3="","",INDEX(③女子申込!$G:$G,MATCH($A3,③女子申込!$B:$B,0)))</f>
        <v/>
      </c>
      <c r="AC3" s="15" t="str">
        <f>IFERROR(INDEX(女子登録情報!$S:$S,MATCH($AJ3,女子登録情報!$B:$B,0)),"")</f>
        <v/>
      </c>
      <c r="AD3" s="15" t="str">
        <f>IF($A3="","",INDEX(女子登録情報!$T:$T,MATCH($AJ3,女子登録情報!$B:$B,0)))</f>
        <v/>
      </c>
      <c r="AE3" s="15" t="str">
        <f>IFERROR(INDEX(女子登録情報!$U:$U,MATCH($AJ3,女子登録情報!$B:$B,0)),"")</f>
        <v/>
      </c>
      <c r="AF3" s="15"/>
      <c r="AG3" s="15"/>
      <c r="AJ3" s="14" t="str">
        <f>IF(③女子申込!$C11="","",③女子申込!$C11)</f>
        <v/>
      </c>
    </row>
    <row r="4" spans="1:36">
      <c r="A4" s="15" t="str">
        <f>IF(③女子申込!$C12="","",ROW($A3))</f>
        <v/>
      </c>
      <c r="B4" s="15" t="str">
        <f>IF(③女子申込!$C12="","","日本陸連登録の部　女子")</f>
        <v/>
      </c>
      <c r="C4" s="15" t="str">
        <f>IFERROR(INDEX(女子登録情報!$M:$M,MATCH($AJ4,女子登録情報!$B:$B,0)),"")</f>
        <v/>
      </c>
      <c r="D4" s="15" t="str">
        <f>IFERROR(INDEX(女子登録情報!$N:$N,MATCH($AJ4,女子登録情報!$B:$B,0)),"")</f>
        <v/>
      </c>
      <c r="E4" s="15" t="str">
        <f>IFERROR(INDEX(女子登録情報!$O:$O,MATCH($AJ4,女子登録情報!$B:$B,0)),"")</f>
        <v/>
      </c>
      <c r="F4" s="15" t="str">
        <f>IFERROR(INDEX(女子登録情報!$P:$P,MATCH($AJ4,女子登録情報!$B:$B,0)),"")</f>
        <v/>
      </c>
      <c r="G4" s="15" t="str">
        <f>IFERROR(INDEX(女子登録情報!$H:$H,MATCH($AJ4,女子登録情報!$B:$B,0)),"")</f>
        <v/>
      </c>
      <c r="H4" s="15" t="str">
        <f>IFERROR(INDEX(女子登録情報!$I:$I,MATCH($AJ4,女子登録情報!$B:$B,0)),"")</f>
        <v/>
      </c>
      <c r="I4" s="15" t="str">
        <f>IFERROR(INDEX(女子登録情報!$Q:$Q,MATCH($AJ4,女子登録情報!$B:$B,0)),"")</f>
        <v/>
      </c>
      <c r="J4" s="15" t="str">
        <f>IF(③女子申込!$C12="","","女性")</f>
        <v/>
      </c>
      <c r="K4" s="15" t="str">
        <f>IFERROR(INDEX(女子登録情報!$R:$R,MATCH($AJ4,女子登録情報!$B:$B,0)),"")</f>
        <v/>
      </c>
      <c r="L4" s="15" t="str">
        <f>IF($A4="","",INDEX(③女子申込!$I:$I,MATCH($A4,③女子申込!$B:$B,0)))</f>
        <v/>
      </c>
      <c r="M4" s="15" t="str">
        <f>IF($A4="","",INDEX(③女子申込!$J:$J,MATCH($A4,③女子申込!$B:$B,0)))</f>
        <v/>
      </c>
      <c r="N4" s="15" t="str">
        <f>IF($A4="","",INDEX(③女子申込!$K:$K,MATCH($A4,③女子申込!$B:$B,0)))</f>
        <v/>
      </c>
      <c r="O4" s="15" t="str">
        <f>IF($A4="","",INDEX(③女子申込!$L:$L,MATCH($A4,③女子申込!$B:$B,0)))</f>
        <v/>
      </c>
      <c r="P4" s="15" t="str">
        <f>IF($A4="","",INDEX(③女子申込!$M:$M,MATCH($A4,③女子申込!$B:$B,0)))</f>
        <v/>
      </c>
      <c r="R4" s="15" t="str">
        <f>IF($A4="","",INDEX(③女子申込!$N:$N,MATCH($A4,③女子申込!$B:$B,0)))</f>
        <v/>
      </c>
      <c r="S4" s="15" t="str">
        <f>IF($A4="","",INDEX(③女子申込!$O:$O,MATCH($A4,③女子申込!$B:$B,0)))</f>
        <v/>
      </c>
      <c r="T4" s="15" t="str">
        <f>IF($A4="","",INDEX(③女子申込!$P:$P,MATCH($A4,③女子申込!$B:$B,0)))</f>
        <v/>
      </c>
      <c r="U4" s="15" t="str">
        <f>IF($A4="","",INDEX(③女子申込!$Q:$Q,MATCH($A4,③女子申込!$B:$B,0)))</f>
        <v/>
      </c>
      <c r="V4" s="15" t="str">
        <f>IF(③女子申込!$W12="","",IF(③女子申込!$S12="","0",③女子申込!$S12)&amp;":"&amp;IF(LEN(③女子申込!$U12)=1,"0"&amp;③女子申込!$U12,③女子申込!$U12)&amp;":"&amp;IF(LEN(③女子申込!$W12)=1,"0"&amp;③女子申込!$W12,③女子申込!$W12))</f>
        <v/>
      </c>
      <c r="W4" s="15" t="str">
        <f>IFERROR(LEFT(INDEX(③女子申込!$Z:$Z,MATCH($A4,③女子申込!$B:$B,0)),FIND("年",INDEX(③女子申込!$Z:$Z,MATCH($A4,③女子申込!$B:$B,0)))-1),"")</f>
        <v/>
      </c>
      <c r="X4" s="15" t="str">
        <f>IF($A4="","",INDEX(③女子申込!$AA:$AA,MATCH($A4,③女子申込!$B:$B,0)))</f>
        <v/>
      </c>
      <c r="Y4" s="15" t="str">
        <f>IF($A4="","",IF(INDEX(③女子申込!$R:$R,MATCH($A4,③女子申込!$B:$B,0))="ハーフマラソン","ハーフ",INDEX(③女子申込!$R:$R,MATCH($A4,③女子申込!$B:$B,0))))</f>
        <v/>
      </c>
      <c r="Z4" s="15" t="str">
        <f>IF(③女子申込!$AF12="","",③女子申込!$AB12&amp;":"&amp;IF(LEN(③女子申込!$AD12)=1,"0"&amp;③女子申込!$AD12,③女子申込!$AD12)&amp;":"&amp;IF(LEN(③女子申込!$AF12)=1,"0"&amp;③女子申込!$AF12,③女子申込!$AF12))</f>
        <v/>
      </c>
      <c r="AA4" s="15" t="str">
        <f>IF($A4="","",IF(INDEX(③女子申込!$AH:$AH,MATCH($A4,③女子申込!$B:$B,0))="無",0,1))</f>
        <v/>
      </c>
      <c r="AB4" s="15" t="str">
        <f>IF($A4="","",INDEX(③女子申込!$G:$G,MATCH($A4,③女子申込!$B:$B,0)))</f>
        <v/>
      </c>
      <c r="AC4" s="15" t="str">
        <f>IFERROR(INDEX(女子登録情報!$S:$S,MATCH($AJ4,女子登録情報!$B:$B,0)),"")</f>
        <v/>
      </c>
      <c r="AD4" s="15" t="str">
        <f>IF($A4="","",INDEX(女子登録情報!$T:$T,MATCH($AJ4,女子登録情報!$B:$B,0)))</f>
        <v/>
      </c>
      <c r="AE4" s="15" t="str">
        <f>IFERROR(INDEX(女子登録情報!$U:$U,MATCH($AJ4,女子登録情報!$B:$B,0)),"")</f>
        <v/>
      </c>
      <c r="AF4" s="15"/>
      <c r="AG4" s="15"/>
      <c r="AJ4" s="14" t="str">
        <f>IF(③女子申込!$C12="","",③女子申込!$C12)</f>
        <v/>
      </c>
    </row>
    <row r="5" spans="1:36">
      <c r="A5" s="15" t="str">
        <f>IF(③女子申込!$C13="","",ROW($A4))</f>
        <v/>
      </c>
      <c r="B5" s="15" t="str">
        <f>IF(③女子申込!$C13="","","日本陸連登録の部　女子")</f>
        <v/>
      </c>
      <c r="C5" s="15" t="str">
        <f>IFERROR(INDEX(女子登録情報!$M:$M,MATCH($AJ5,女子登録情報!$B:$B,0)),"")</f>
        <v/>
      </c>
      <c r="D5" s="15" t="str">
        <f>IFERROR(INDEX(女子登録情報!$N:$N,MATCH($AJ5,女子登録情報!$B:$B,0)),"")</f>
        <v/>
      </c>
      <c r="E5" s="15" t="str">
        <f>IFERROR(INDEX(女子登録情報!$O:$O,MATCH($AJ5,女子登録情報!$B:$B,0)),"")</f>
        <v/>
      </c>
      <c r="F5" s="15" t="str">
        <f>IFERROR(INDEX(女子登録情報!$P:$P,MATCH($AJ5,女子登録情報!$B:$B,0)),"")</f>
        <v/>
      </c>
      <c r="G5" s="15" t="str">
        <f>IFERROR(INDEX(女子登録情報!$H:$H,MATCH($AJ5,女子登録情報!$B:$B,0)),"")</f>
        <v/>
      </c>
      <c r="H5" s="15" t="str">
        <f>IFERROR(INDEX(女子登録情報!$I:$I,MATCH($AJ5,女子登録情報!$B:$B,0)),"")</f>
        <v/>
      </c>
      <c r="I5" s="15" t="str">
        <f>IFERROR(INDEX(女子登録情報!$Q:$Q,MATCH($AJ5,女子登録情報!$B:$B,0)),"")</f>
        <v/>
      </c>
      <c r="J5" s="15" t="str">
        <f>IF(③女子申込!$C13="","","女性")</f>
        <v/>
      </c>
      <c r="K5" s="15" t="str">
        <f>IFERROR(INDEX(女子登録情報!$R:$R,MATCH($AJ5,女子登録情報!$B:$B,0)),"")</f>
        <v/>
      </c>
      <c r="L5" s="15" t="str">
        <f>IF($A5="","",INDEX(③女子申込!$I:$I,MATCH($A5,③女子申込!$B:$B,0)))</f>
        <v/>
      </c>
      <c r="M5" s="15" t="str">
        <f>IF($A5="","",INDEX(③女子申込!$J:$J,MATCH($A5,③女子申込!$B:$B,0)))</f>
        <v/>
      </c>
      <c r="N5" s="15" t="str">
        <f>IF($A5="","",INDEX(③女子申込!$K:$K,MATCH($A5,③女子申込!$B:$B,0)))</f>
        <v/>
      </c>
      <c r="O5" s="15" t="str">
        <f>IF($A5="","",INDEX(③女子申込!$L:$L,MATCH($A5,③女子申込!$B:$B,0)))</f>
        <v/>
      </c>
      <c r="P5" s="15" t="str">
        <f>IF($A5="","",INDEX(③女子申込!$M:$M,MATCH($A5,③女子申込!$B:$B,0)))</f>
        <v/>
      </c>
      <c r="R5" s="15" t="str">
        <f>IF($A5="","",INDEX(③女子申込!$N:$N,MATCH($A5,③女子申込!$B:$B,0)))</f>
        <v/>
      </c>
      <c r="S5" s="15" t="str">
        <f>IF($A5="","",INDEX(③女子申込!$O:$O,MATCH($A5,③女子申込!$B:$B,0)))</f>
        <v/>
      </c>
      <c r="T5" s="15" t="str">
        <f>IF($A5="","",INDEX(③女子申込!$P:$P,MATCH($A5,③女子申込!$B:$B,0)))</f>
        <v/>
      </c>
      <c r="U5" s="15" t="str">
        <f>IF($A5="","",INDEX(③女子申込!$Q:$Q,MATCH($A5,③女子申込!$B:$B,0)))</f>
        <v/>
      </c>
      <c r="V5" s="15" t="str">
        <f>IF(③女子申込!$W13="","",IF(③女子申込!$S13="","0",③女子申込!$S13)&amp;":"&amp;IF(LEN(③女子申込!$U13)=1,"0"&amp;③女子申込!$U13,③女子申込!$U13)&amp;":"&amp;IF(LEN(③女子申込!$W13)=1,"0"&amp;③女子申込!$W13,③女子申込!$W13))</f>
        <v/>
      </c>
      <c r="W5" s="15" t="str">
        <f>IFERROR(LEFT(INDEX(③女子申込!$Z:$Z,MATCH($A5,③女子申込!$B:$B,0)),FIND("年",INDEX(③女子申込!$Z:$Z,MATCH($A5,③女子申込!$B:$B,0)))-1),"")</f>
        <v/>
      </c>
      <c r="X5" s="15" t="str">
        <f>IF($A5="","",INDEX(③女子申込!$AA:$AA,MATCH($A5,③女子申込!$B:$B,0)))</f>
        <v/>
      </c>
      <c r="Y5" s="15" t="str">
        <f>IF($A5="","",IF(INDEX(③女子申込!$R:$R,MATCH($A5,③女子申込!$B:$B,0))="ハーフマラソン","ハーフ",INDEX(③女子申込!$R:$R,MATCH($A5,③女子申込!$B:$B,0))))</f>
        <v/>
      </c>
      <c r="Z5" s="15" t="str">
        <f>IF(③女子申込!$AF13="","",③女子申込!$AB13&amp;":"&amp;IF(LEN(③女子申込!$AD13)=1,"0"&amp;③女子申込!$AD13,③女子申込!$AD13)&amp;":"&amp;IF(LEN(③女子申込!$AF13)=1,"0"&amp;③女子申込!$AF13,③女子申込!$AF13))</f>
        <v/>
      </c>
      <c r="AA5" s="15" t="str">
        <f>IF($A5="","",IF(INDEX(③女子申込!$AH:$AH,MATCH($A5,③女子申込!$B:$B,0))="無",0,1))</f>
        <v/>
      </c>
      <c r="AB5" s="15" t="str">
        <f>IF($A5="","",INDEX(③女子申込!$G:$G,MATCH($A5,③女子申込!$B:$B,0)))</f>
        <v/>
      </c>
      <c r="AC5" s="15" t="str">
        <f>IFERROR(INDEX(女子登録情報!$S:$S,MATCH($AJ5,女子登録情報!$B:$B,0)),"")</f>
        <v/>
      </c>
      <c r="AD5" s="15" t="str">
        <f>IF($A5="","",INDEX(女子登録情報!$T:$T,MATCH($AJ5,女子登録情報!$B:$B,0)))</f>
        <v/>
      </c>
      <c r="AE5" s="15" t="str">
        <f>IFERROR(INDEX(女子登録情報!$U:$U,MATCH($AJ5,女子登録情報!$B:$B,0)),"")</f>
        <v/>
      </c>
      <c r="AF5" s="15"/>
      <c r="AG5" s="15"/>
      <c r="AJ5" s="14" t="str">
        <f>IF(③女子申込!$C13="","",③女子申込!$C13)</f>
        <v/>
      </c>
    </row>
    <row r="6" spans="1:36">
      <c r="A6" s="15" t="str">
        <f>IF(③女子申込!$C14="","",ROW($A5))</f>
        <v/>
      </c>
      <c r="B6" s="15" t="str">
        <f>IF(③女子申込!$C14="","","日本陸連登録の部　女子")</f>
        <v/>
      </c>
      <c r="C6" s="15" t="str">
        <f>IFERROR(INDEX(女子登録情報!$M:$M,MATCH($AJ6,女子登録情報!$B:$B,0)),"")</f>
        <v/>
      </c>
      <c r="D6" s="15" t="str">
        <f>IFERROR(INDEX(女子登録情報!$N:$N,MATCH($AJ6,女子登録情報!$B:$B,0)),"")</f>
        <v/>
      </c>
      <c r="E6" s="15" t="str">
        <f>IFERROR(INDEX(女子登録情報!$O:$O,MATCH($AJ6,女子登録情報!$B:$B,0)),"")</f>
        <v/>
      </c>
      <c r="F6" s="15" t="str">
        <f>IFERROR(INDEX(女子登録情報!$P:$P,MATCH($AJ6,女子登録情報!$B:$B,0)),"")</f>
        <v/>
      </c>
      <c r="G6" s="15" t="str">
        <f>IFERROR(INDEX(女子登録情報!$H:$H,MATCH($AJ6,女子登録情報!$B:$B,0)),"")</f>
        <v/>
      </c>
      <c r="H6" s="15" t="str">
        <f>IFERROR(INDEX(女子登録情報!$I:$I,MATCH($AJ6,女子登録情報!$B:$B,0)),"")</f>
        <v/>
      </c>
      <c r="I6" s="15" t="str">
        <f>IFERROR(INDEX(女子登録情報!$Q:$Q,MATCH($AJ6,女子登録情報!$B:$B,0)),"")</f>
        <v/>
      </c>
      <c r="J6" s="15" t="str">
        <f>IF(③女子申込!$C14="","","女性")</f>
        <v/>
      </c>
      <c r="K6" s="15" t="str">
        <f>IFERROR(INDEX(女子登録情報!$R:$R,MATCH($AJ6,女子登録情報!$B:$B,0)),"")</f>
        <v/>
      </c>
      <c r="L6" s="15" t="str">
        <f>IF($A6="","",INDEX(③女子申込!$I:$I,MATCH($A6,③女子申込!$B:$B,0)))</f>
        <v/>
      </c>
      <c r="M6" s="15" t="str">
        <f>IF($A6="","",INDEX(③女子申込!$J:$J,MATCH($A6,③女子申込!$B:$B,0)))</f>
        <v/>
      </c>
      <c r="N6" s="15" t="str">
        <f>IF($A6="","",INDEX(③女子申込!$K:$K,MATCH($A6,③女子申込!$B:$B,0)))</f>
        <v/>
      </c>
      <c r="O6" s="15" t="str">
        <f>IF($A6="","",INDEX(③女子申込!$L:$L,MATCH($A6,③女子申込!$B:$B,0)))</f>
        <v/>
      </c>
      <c r="P6" s="15" t="str">
        <f>IF($A6="","",INDEX(③女子申込!$M:$M,MATCH($A6,③女子申込!$B:$B,0)))</f>
        <v/>
      </c>
      <c r="R6" s="15" t="str">
        <f>IF($A6="","",INDEX(③女子申込!$N:$N,MATCH($A6,③女子申込!$B:$B,0)))</f>
        <v/>
      </c>
      <c r="S6" s="15" t="str">
        <f>IF($A6="","",INDEX(③女子申込!$O:$O,MATCH($A6,③女子申込!$B:$B,0)))</f>
        <v/>
      </c>
      <c r="T6" s="15" t="str">
        <f>IF($A6="","",INDEX(③女子申込!$P:$P,MATCH($A6,③女子申込!$B:$B,0)))</f>
        <v/>
      </c>
      <c r="U6" s="15" t="str">
        <f>IF($A6="","",INDEX(③女子申込!$Q:$Q,MATCH($A6,③女子申込!$B:$B,0)))</f>
        <v/>
      </c>
      <c r="V6" s="15" t="str">
        <f>IF(③女子申込!$W14="","",IF(③女子申込!$S14="","0",③女子申込!$S14)&amp;":"&amp;IF(LEN(③女子申込!$U14)=1,"0"&amp;③女子申込!$U14,③女子申込!$U14)&amp;":"&amp;IF(LEN(③女子申込!$W14)=1,"0"&amp;③女子申込!$W14,③女子申込!$W14))</f>
        <v/>
      </c>
      <c r="W6" s="15" t="str">
        <f>IFERROR(LEFT(INDEX(③女子申込!$Z:$Z,MATCH($A6,③女子申込!$B:$B,0)),FIND("年",INDEX(③女子申込!$Z:$Z,MATCH($A6,③女子申込!$B:$B,0)))-1),"")</f>
        <v/>
      </c>
      <c r="X6" s="15" t="str">
        <f>IF($A6="","",INDEX(③女子申込!$AA:$AA,MATCH($A6,③女子申込!$B:$B,0)))</f>
        <v/>
      </c>
      <c r="Y6" s="15" t="str">
        <f>IF($A6="","",IF(INDEX(③女子申込!$R:$R,MATCH($A6,③女子申込!$B:$B,0))="ハーフマラソン","ハーフ",INDEX(③女子申込!$R:$R,MATCH($A6,③女子申込!$B:$B,0))))</f>
        <v/>
      </c>
      <c r="Z6" s="15" t="str">
        <f>IF(③女子申込!$AF14="","",③女子申込!$AB14&amp;":"&amp;IF(LEN(③女子申込!$AD14)=1,"0"&amp;③女子申込!$AD14,③女子申込!$AD14)&amp;":"&amp;IF(LEN(③女子申込!$AF14)=1,"0"&amp;③女子申込!$AF14,③女子申込!$AF14))</f>
        <v/>
      </c>
      <c r="AA6" s="15" t="str">
        <f>IF($A6="","",IF(INDEX(③女子申込!$AH:$AH,MATCH($A6,③女子申込!$B:$B,0))="無",0,1))</f>
        <v/>
      </c>
      <c r="AB6" s="15" t="str">
        <f>IF($A6="","",INDEX(③女子申込!$G:$G,MATCH($A6,③女子申込!$B:$B,0)))</f>
        <v/>
      </c>
      <c r="AC6" s="15" t="str">
        <f>IFERROR(INDEX(女子登録情報!$S:$S,MATCH($AJ6,女子登録情報!$B:$B,0)),"")</f>
        <v/>
      </c>
      <c r="AD6" s="15" t="str">
        <f>IF($A6="","",INDEX(女子登録情報!$T:$T,MATCH($AJ6,女子登録情報!$B:$B,0)))</f>
        <v/>
      </c>
      <c r="AE6" s="15" t="str">
        <f>IFERROR(INDEX(女子登録情報!$U:$U,MATCH($AJ6,女子登録情報!$B:$B,0)),"")</f>
        <v/>
      </c>
      <c r="AF6" s="15"/>
      <c r="AG6" s="15"/>
      <c r="AJ6" s="14" t="str">
        <f>IF(③女子申込!$C14="","",③女子申込!$C14)</f>
        <v/>
      </c>
    </row>
    <row r="7" spans="1:36">
      <c r="A7" s="15" t="str">
        <f>IF(③女子申込!$C15="","",ROW($A6))</f>
        <v/>
      </c>
      <c r="B7" s="15" t="str">
        <f>IF(③女子申込!$C15="","","日本陸連登録の部　女子")</f>
        <v/>
      </c>
      <c r="C7" s="15" t="str">
        <f>IFERROR(INDEX(女子登録情報!$M:$M,MATCH($AJ7,女子登録情報!$B:$B,0)),"")</f>
        <v/>
      </c>
      <c r="D7" s="15" t="str">
        <f>IFERROR(INDEX(女子登録情報!$N:$N,MATCH($AJ7,女子登録情報!$B:$B,0)),"")</f>
        <v/>
      </c>
      <c r="E7" s="15" t="str">
        <f>IFERROR(INDEX(女子登録情報!$O:$O,MATCH($AJ7,女子登録情報!$B:$B,0)),"")</f>
        <v/>
      </c>
      <c r="F7" s="15" t="str">
        <f>IFERROR(INDEX(女子登録情報!$P:$P,MATCH($AJ7,女子登録情報!$B:$B,0)),"")</f>
        <v/>
      </c>
      <c r="G7" s="15" t="str">
        <f>IFERROR(INDEX(女子登録情報!$H:$H,MATCH($AJ7,女子登録情報!$B:$B,0)),"")</f>
        <v/>
      </c>
      <c r="H7" s="15" t="str">
        <f>IFERROR(INDEX(女子登録情報!$I:$I,MATCH($AJ7,女子登録情報!$B:$B,0)),"")</f>
        <v/>
      </c>
      <c r="I7" s="15" t="str">
        <f>IFERROR(INDEX(女子登録情報!$Q:$Q,MATCH($AJ7,女子登録情報!$B:$B,0)),"")</f>
        <v/>
      </c>
      <c r="J7" s="15" t="str">
        <f>IF(③女子申込!$C15="","","女性")</f>
        <v/>
      </c>
      <c r="K7" s="15" t="str">
        <f>IFERROR(INDEX(女子登録情報!$R:$R,MATCH($AJ7,女子登録情報!$B:$B,0)),"")</f>
        <v/>
      </c>
      <c r="L7" s="15" t="str">
        <f>IF($A7="","",INDEX(③女子申込!$I:$I,MATCH($A7,③女子申込!$B:$B,0)))</f>
        <v/>
      </c>
      <c r="M7" s="15" t="str">
        <f>IF($A7="","",INDEX(③女子申込!$J:$J,MATCH($A7,③女子申込!$B:$B,0)))</f>
        <v/>
      </c>
      <c r="N7" s="15" t="str">
        <f>IF($A7="","",INDEX(③女子申込!$K:$K,MATCH($A7,③女子申込!$B:$B,0)))</f>
        <v/>
      </c>
      <c r="O7" s="15" t="str">
        <f>IF($A7="","",INDEX(③女子申込!$L:$L,MATCH($A7,③女子申込!$B:$B,0)))</f>
        <v/>
      </c>
      <c r="P7" s="15" t="str">
        <f>IF($A7="","",INDEX(③女子申込!$M:$M,MATCH($A7,③女子申込!$B:$B,0)))</f>
        <v/>
      </c>
      <c r="R7" s="15" t="str">
        <f>IF($A7="","",INDEX(③女子申込!$N:$N,MATCH($A7,③女子申込!$B:$B,0)))</f>
        <v/>
      </c>
      <c r="S7" s="15" t="str">
        <f>IF($A7="","",INDEX(③女子申込!$O:$O,MATCH($A7,③女子申込!$B:$B,0)))</f>
        <v/>
      </c>
      <c r="T7" s="15" t="str">
        <f>IF($A7="","",INDEX(③女子申込!$P:$P,MATCH($A7,③女子申込!$B:$B,0)))</f>
        <v/>
      </c>
      <c r="U7" s="15" t="str">
        <f>IF($A7="","",INDEX(③女子申込!$Q:$Q,MATCH($A7,③女子申込!$B:$B,0)))</f>
        <v/>
      </c>
      <c r="V7" s="15" t="str">
        <f>IF(③女子申込!$W15="","",IF(③女子申込!$S15="","0",③女子申込!$S15)&amp;":"&amp;IF(LEN(③女子申込!$U15)=1,"0"&amp;③女子申込!$U15,③女子申込!$U15)&amp;":"&amp;IF(LEN(③女子申込!$W15)=1,"0"&amp;③女子申込!$W15,③女子申込!$W15))</f>
        <v/>
      </c>
      <c r="W7" s="15" t="str">
        <f>IFERROR(LEFT(INDEX(③女子申込!$Z:$Z,MATCH($A7,③女子申込!$B:$B,0)),FIND("年",INDEX(③女子申込!$Z:$Z,MATCH($A7,③女子申込!$B:$B,0)))-1),"")</f>
        <v/>
      </c>
      <c r="X7" s="15" t="str">
        <f>IF($A7="","",INDEX(③女子申込!$AA:$AA,MATCH($A7,③女子申込!$B:$B,0)))</f>
        <v/>
      </c>
      <c r="Y7" s="15" t="str">
        <f>IF($A7="","",IF(INDEX(③女子申込!$R:$R,MATCH($A7,③女子申込!$B:$B,0))="ハーフマラソン","ハーフ",INDEX(③女子申込!$R:$R,MATCH($A7,③女子申込!$B:$B,0))))</f>
        <v/>
      </c>
      <c r="Z7" s="15" t="str">
        <f>IF(③女子申込!$AF15="","",③女子申込!$AB15&amp;":"&amp;IF(LEN(③女子申込!$AD15)=1,"0"&amp;③女子申込!$AD15,③女子申込!$AD15)&amp;":"&amp;IF(LEN(③女子申込!$AF15)=1,"0"&amp;③女子申込!$AF15,③女子申込!$AF15))</f>
        <v/>
      </c>
      <c r="AA7" s="15" t="str">
        <f>IF($A7="","",IF(INDEX(③女子申込!$AH:$AH,MATCH($A7,③女子申込!$B:$B,0))="無",0,1))</f>
        <v/>
      </c>
      <c r="AB7" s="15" t="str">
        <f>IF($A7="","",INDEX(③女子申込!$G:$G,MATCH($A7,③女子申込!$B:$B,0)))</f>
        <v/>
      </c>
      <c r="AC7" s="15" t="str">
        <f>IFERROR(INDEX(女子登録情報!$S:$S,MATCH($AJ7,女子登録情報!$B:$B,0)),"")</f>
        <v/>
      </c>
      <c r="AD7" s="15" t="str">
        <f>IF($A7="","",INDEX(女子登録情報!$T:$T,MATCH($AJ7,女子登録情報!$B:$B,0)))</f>
        <v/>
      </c>
      <c r="AE7" s="15" t="str">
        <f>IFERROR(INDEX(女子登録情報!$U:$U,MATCH($AJ7,女子登録情報!$B:$B,0)),"")</f>
        <v/>
      </c>
      <c r="AF7" s="15"/>
      <c r="AG7" s="15"/>
      <c r="AJ7" s="14" t="str">
        <f>IF(③女子申込!$C15="","",③女子申込!$C15)</f>
        <v/>
      </c>
    </row>
    <row r="8" spans="1:36">
      <c r="A8" s="15" t="str">
        <f>IF(③女子申込!$C16="","",ROW($A7))</f>
        <v/>
      </c>
      <c r="B8" s="15" t="str">
        <f>IF(③女子申込!$C16="","","日本陸連登録の部　女子")</f>
        <v/>
      </c>
      <c r="C8" s="15" t="str">
        <f>IFERROR(INDEX(女子登録情報!$M:$M,MATCH($AJ8,女子登録情報!$B:$B,0)),"")</f>
        <v/>
      </c>
      <c r="D8" s="15" t="str">
        <f>IFERROR(INDEX(女子登録情報!$N:$N,MATCH($AJ8,女子登録情報!$B:$B,0)),"")</f>
        <v/>
      </c>
      <c r="E8" s="15" t="str">
        <f>IFERROR(INDEX(女子登録情報!$O:$O,MATCH($AJ8,女子登録情報!$B:$B,0)),"")</f>
        <v/>
      </c>
      <c r="F8" s="15" t="str">
        <f>IFERROR(INDEX(女子登録情報!$P:$P,MATCH($AJ8,女子登録情報!$B:$B,0)),"")</f>
        <v/>
      </c>
      <c r="G8" s="15" t="str">
        <f>IFERROR(INDEX(女子登録情報!$H:$H,MATCH($AJ8,女子登録情報!$B:$B,0)),"")</f>
        <v/>
      </c>
      <c r="H8" s="15" t="str">
        <f>IFERROR(INDEX(女子登録情報!$I:$I,MATCH($AJ8,女子登録情報!$B:$B,0)),"")</f>
        <v/>
      </c>
      <c r="I8" s="15" t="str">
        <f>IFERROR(INDEX(女子登録情報!$Q:$Q,MATCH($AJ8,女子登録情報!$B:$B,0)),"")</f>
        <v/>
      </c>
      <c r="J8" s="15" t="str">
        <f>IF(③女子申込!$C16="","","女性")</f>
        <v/>
      </c>
      <c r="K8" s="15" t="str">
        <f>IFERROR(INDEX(女子登録情報!$R:$R,MATCH($AJ8,女子登録情報!$B:$B,0)),"")</f>
        <v/>
      </c>
      <c r="L8" s="15" t="str">
        <f>IF($A8="","",INDEX(③女子申込!$I:$I,MATCH($A8,③女子申込!$B:$B,0)))</f>
        <v/>
      </c>
      <c r="M8" s="15" t="str">
        <f>IF($A8="","",INDEX(③女子申込!$J:$J,MATCH($A8,③女子申込!$B:$B,0)))</f>
        <v/>
      </c>
      <c r="N8" s="15" t="str">
        <f>IF($A8="","",INDEX(③女子申込!$K:$K,MATCH($A8,③女子申込!$B:$B,0)))</f>
        <v/>
      </c>
      <c r="O8" s="15" t="str">
        <f>IF($A8="","",INDEX(③女子申込!$L:$L,MATCH($A8,③女子申込!$B:$B,0)))</f>
        <v/>
      </c>
      <c r="P8" s="15" t="str">
        <f>IF($A8="","",INDEX(③女子申込!$M:$M,MATCH($A8,③女子申込!$B:$B,0)))</f>
        <v/>
      </c>
      <c r="R8" s="15" t="str">
        <f>IF($A8="","",INDEX(③女子申込!$N:$N,MATCH($A8,③女子申込!$B:$B,0)))</f>
        <v/>
      </c>
      <c r="S8" s="15" t="str">
        <f>IF($A8="","",INDEX(③女子申込!$O:$O,MATCH($A8,③女子申込!$B:$B,0)))</f>
        <v/>
      </c>
      <c r="T8" s="15" t="str">
        <f>IF($A8="","",INDEX(③女子申込!$P:$P,MATCH($A8,③女子申込!$B:$B,0)))</f>
        <v/>
      </c>
      <c r="U8" s="15" t="str">
        <f>IF($A8="","",INDEX(③女子申込!$Q:$Q,MATCH($A8,③女子申込!$B:$B,0)))</f>
        <v/>
      </c>
      <c r="V8" s="15" t="str">
        <f>IF(③女子申込!$W16="","",IF(③女子申込!$S16="","0",③女子申込!$S16)&amp;":"&amp;IF(LEN(③女子申込!$U16)=1,"0"&amp;③女子申込!$U16,③女子申込!$U16)&amp;":"&amp;IF(LEN(③女子申込!$W16)=1,"0"&amp;③女子申込!$W16,③女子申込!$W16))</f>
        <v/>
      </c>
      <c r="W8" s="15" t="str">
        <f>IFERROR(LEFT(INDEX(③女子申込!$Z:$Z,MATCH($A8,③女子申込!$B:$B,0)),FIND("年",INDEX(③女子申込!$Z:$Z,MATCH($A8,③女子申込!$B:$B,0)))-1),"")</f>
        <v/>
      </c>
      <c r="X8" s="15" t="str">
        <f>IF($A8="","",INDEX(③女子申込!$AA:$AA,MATCH($A8,③女子申込!$B:$B,0)))</f>
        <v/>
      </c>
      <c r="Y8" s="15" t="str">
        <f>IF($A8="","",IF(INDEX(③女子申込!$R:$R,MATCH($A8,③女子申込!$B:$B,0))="ハーフマラソン","ハーフ",INDEX(③女子申込!$R:$R,MATCH($A8,③女子申込!$B:$B,0))))</f>
        <v/>
      </c>
      <c r="Z8" s="15" t="str">
        <f>IF(③女子申込!$AF16="","",③女子申込!$AB16&amp;":"&amp;IF(LEN(③女子申込!$AD16)=1,"0"&amp;③女子申込!$AD16,③女子申込!$AD16)&amp;":"&amp;IF(LEN(③女子申込!$AF16)=1,"0"&amp;③女子申込!$AF16,③女子申込!$AF16))</f>
        <v/>
      </c>
      <c r="AA8" s="15" t="str">
        <f>IF($A8="","",IF(INDEX(③女子申込!$AH:$AH,MATCH($A8,③女子申込!$B:$B,0))="無",0,1))</f>
        <v/>
      </c>
      <c r="AB8" s="15" t="str">
        <f>IF($A8="","",INDEX(③女子申込!$G:$G,MATCH($A8,③女子申込!$B:$B,0)))</f>
        <v/>
      </c>
      <c r="AC8" s="15" t="str">
        <f>IFERROR(INDEX(女子登録情報!$S:$S,MATCH($AJ8,女子登録情報!$B:$B,0)),"")</f>
        <v/>
      </c>
      <c r="AD8" s="15" t="str">
        <f>IF($A8="","",INDEX(女子登録情報!$T:$T,MATCH($AJ8,女子登録情報!$B:$B,0)))</f>
        <v/>
      </c>
      <c r="AE8" s="15" t="str">
        <f>IFERROR(INDEX(女子登録情報!$U:$U,MATCH($AJ8,女子登録情報!$B:$B,0)),"")</f>
        <v/>
      </c>
      <c r="AF8" s="15"/>
      <c r="AG8" s="15"/>
      <c r="AJ8" s="14" t="str">
        <f>IF(③女子申込!$C16="","",③女子申込!$C16)</f>
        <v/>
      </c>
    </row>
    <row r="9" spans="1:36">
      <c r="A9" s="15" t="str">
        <f>IF(③女子申込!$C17="","",ROW($A8))</f>
        <v/>
      </c>
      <c r="B9" s="15" t="str">
        <f>IF(③女子申込!$C17="","","日本陸連登録の部　女子")</f>
        <v/>
      </c>
      <c r="C9" s="15" t="str">
        <f>IFERROR(INDEX(女子登録情報!$M:$M,MATCH($AJ9,女子登録情報!$B:$B,0)),"")</f>
        <v/>
      </c>
      <c r="D9" s="15" t="str">
        <f>IFERROR(INDEX(女子登録情報!$N:$N,MATCH($AJ9,女子登録情報!$B:$B,0)),"")</f>
        <v/>
      </c>
      <c r="E9" s="15" t="str">
        <f>IFERROR(INDEX(女子登録情報!$O:$O,MATCH($AJ9,女子登録情報!$B:$B,0)),"")</f>
        <v/>
      </c>
      <c r="F9" s="15" t="str">
        <f>IFERROR(INDEX(女子登録情報!$P:$P,MATCH($AJ9,女子登録情報!$B:$B,0)),"")</f>
        <v/>
      </c>
      <c r="G9" s="15" t="str">
        <f>IFERROR(INDEX(女子登録情報!$H:$H,MATCH($AJ9,女子登録情報!$B:$B,0)),"")</f>
        <v/>
      </c>
      <c r="H9" s="15" t="str">
        <f>IFERROR(INDEX(女子登録情報!$I:$I,MATCH($AJ9,女子登録情報!$B:$B,0)),"")</f>
        <v/>
      </c>
      <c r="I9" s="15" t="str">
        <f>IFERROR(INDEX(女子登録情報!$Q:$Q,MATCH($AJ9,女子登録情報!$B:$B,0)),"")</f>
        <v/>
      </c>
      <c r="J9" s="15" t="str">
        <f>IF(③女子申込!$C17="","","女性")</f>
        <v/>
      </c>
      <c r="K9" s="15" t="str">
        <f>IFERROR(INDEX(女子登録情報!$R:$R,MATCH($AJ9,女子登録情報!$B:$B,0)),"")</f>
        <v/>
      </c>
      <c r="L9" s="15" t="str">
        <f>IF($A9="","",INDEX(③女子申込!$I:$I,MATCH($A9,③女子申込!$B:$B,0)))</f>
        <v/>
      </c>
      <c r="M9" s="15" t="str">
        <f>IF($A9="","",INDEX(③女子申込!$J:$J,MATCH($A9,③女子申込!$B:$B,0)))</f>
        <v/>
      </c>
      <c r="N9" s="15" t="str">
        <f>IF($A9="","",INDEX(③女子申込!$K:$K,MATCH($A9,③女子申込!$B:$B,0)))</f>
        <v/>
      </c>
      <c r="O9" s="15" t="str">
        <f>IF($A9="","",INDEX(③女子申込!$L:$L,MATCH($A9,③女子申込!$B:$B,0)))</f>
        <v/>
      </c>
      <c r="P9" s="15" t="str">
        <f>IF($A9="","",INDEX(③女子申込!$M:$M,MATCH($A9,③女子申込!$B:$B,0)))</f>
        <v/>
      </c>
      <c r="R9" s="15" t="str">
        <f>IF($A9="","",INDEX(③女子申込!$N:$N,MATCH($A9,③女子申込!$B:$B,0)))</f>
        <v/>
      </c>
      <c r="S9" s="15" t="str">
        <f>IF($A9="","",INDEX(③女子申込!$O:$O,MATCH($A9,③女子申込!$B:$B,0)))</f>
        <v/>
      </c>
      <c r="T9" s="15" t="str">
        <f>IF($A9="","",INDEX(③女子申込!$P:$P,MATCH($A9,③女子申込!$B:$B,0)))</f>
        <v/>
      </c>
      <c r="U9" s="15" t="str">
        <f>IF($A9="","",INDEX(③女子申込!$Q:$Q,MATCH($A9,③女子申込!$B:$B,0)))</f>
        <v/>
      </c>
      <c r="V9" s="15" t="str">
        <f>IF(③女子申込!$W17="","",IF(③女子申込!$S17="","0",③女子申込!$S17)&amp;":"&amp;IF(LEN(③女子申込!$U17)=1,"0"&amp;③女子申込!$U17,③女子申込!$U17)&amp;":"&amp;IF(LEN(③女子申込!$W17)=1,"0"&amp;③女子申込!$W17,③女子申込!$W17))</f>
        <v/>
      </c>
      <c r="W9" s="15" t="str">
        <f>IFERROR(LEFT(INDEX(③女子申込!$Z:$Z,MATCH($A9,③女子申込!$B:$B,0)),FIND("年",INDEX(③女子申込!$Z:$Z,MATCH($A9,③女子申込!$B:$B,0)))-1),"")</f>
        <v/>
      </c>
      <c r="X9" s="15" t="str">
        <f>IF($A9="","",INDEX(③女子申込!$AA:$AA,MATCH($A9,③女子申込!$B:$B,0)))</f>
        <v/>
      </c>
      <c r="Y9" s="15" t="str">
        <f>IF($A9="","",IF(INDEX(③女子申込!$R:$R,MATCH($A9,③女子申込!$B:$B,0))="ハーフマラソン","ハーフ",INDEX(③女子申込!$R:$R,MATCH($A9,③女子申込!$B:$B,0))))</f>
        <v/>
      </c>
      <c r="Z9" s="15" t="str">
        <f>IF(③女子申込!$AF17="","",③女子申込!$AB17&amp;":"&amp;IF(LEN(③女子申込!$AD17)=1,"0"&amp;③女子申込!$AD17,③女子申込!$AD17)&amp;":"&amp;IF(LEN(③女子申込!$AF17)=1,"0"&amp;③女子申込!$AF17,③女子申込!$AF17))</f>
        <v/>
      </c>
      <c r="AA9" s="15" t="str">
        <f>IF($A9="","",IF(INDEX(③女子申込!$AH:$AH,MATCH($A9,③女子申込!$B:$B,0))="無",0,1))</f>
        <v/>
      </c>
      <c r="AB9" s="15" t="str">
        <f>IF($A9="","",INDEX(③女子申込!$G:$G,MATCH($A9,③女子申込!$B:$B,0)))</f>
        <v/>
      </c>
      <c r="AC9" s="15" t="str">
        <f>IFERROR(INDEX(女子登録情報!$S:$S,MATCH($AJ9,女子登録情報!$B:$B,0)),"")</f>
        <v/>
      </c>
      <c r="AD9" s="15" t="str">
        <f>IF($A9="","",INDEX(女子登録情報!$T:$T,MATCH($AJ9,女子登録情報!$B:$B,0)))</f>
        <v/>
      </c>
      <c r="AE9" s="15" t="str">
        <f>IFERROR(INDEX(女子登録情報!$U:$U,MATCH($AJ9,女子登録情報!$B:$B,0)),"")</f>
        <v/>
      </c>
      <c r="AF9" s="15"/>
      <c r="AG9" s="15"/>
      <c r="AJ9" s="14" t="str">
        <f>IF(③女子申込!$C17="","",③女子申込!$C17)</f>
        <v/>
      </c>
    </row>
    <row r="10" spans="1:36">
      <c r="A10" s="15" t="str">
        <f>IF(③女子申込!$C18="","",ROW($A9))</f>
        <v/>
      </c>
      <c r="B10" s="15" t="str">
        <f>IF(③女子申込!$C18="","","日本陸連登録の部　女子")</f>
        <v/>
      </c>
      <c r="C10" s="15" t="str">
        <f>IFERROR(INDEX(女子登録情報!$M:$M,MATCH($AJ10,女子登録情報!$B:$B,0)),"")</f>
        <v/>
      </c>
      <c r="D10" s="15" t="str">
        <f>IFERROR(INDEX(女子登録情報!$N:$N,MATCH($AJ10,女子登録情報!$B:$B,0)),"")</f>
        <v/>
      </c>
      <c r="E10" s="15" t="str">
        <f>IFERROR(INDEX(女子登録情報!$O:$O,MATCH($AJ10,女子登録情報!$B:$B,0)),"")</f>
        <v/>
      </c>
      <c r="F10" s="15" t="str">
        <f>IFERROR(INDEX(女子登録情報!$P:$P,MATCH($AJ10,女子登録情報!$B:$B,0)),"")</f>
        <v/>
      </c>
      <c r="G10" s="15" t="str">
        <f>IFERROR(INDEX(女子登録情報!$H:$H,MATCH($AJ10,女子登録情報!$B:$B,0)),"")</f>
        <v/>
      </c>
      <c r="H10" s="15" t="str">
        <f>IFERROR(INDEX(女子登録情報!$I:$I,MATCH($AJ10,女子登録情報!$B:$B,0)),"")</f>
        <v/>
      </c>
      <c r="I10" s="15" t="str">
        <f>IFERROR(INDEX(女子登録情報!$Q:$Q,MATCH($AJ10,女子登録情報!$B:$B,0)),"")</f>
        <v/>
      </c>
      <c r="J10" s="15" t="str">
        <f>IF(③女子申込!$C18="","","女性")</f>
        <v/>
      </c>
      <c r="K10" s="15" t="str">
        <f>IFERROR(INDEX(女子登録情報!$R:$R,MATCH($AJ10,女子登録情報!$B:$B,0)),"")</f>
        <v/>
      </c>
      <c r="L10" s="15" t="str">
        <f>IF($A10="","",INDEX(③女子申込!$I:$I,MATCH($A10,③女子申込!$B:$B,0)))</f>
        <v/>
      </c>
      <c r="M10" s="15" t="str">
        <f>IF($A10="","",INDEX(③女子申込!$J:$J,MATCH($A10,③女子申込!$B:$B,0)))</f>
        <v/>
      </c>
      <c r="N10" s="15" t="str">
        <f>IF($A10="","",INDEX(③女子申込!$K:$K,MATCH($A10,③女子申込!$B:$B,0)))</f>
        <v/>
      </c>
      <c r="O10" s="15" t="str">
        <f>IF($A10="","",INDEX(③女子申込!$L:$L,MATCH($A10,③女子申込!$B:$B,0)))</f>
        <v/>
      </c>
      <c r="P10" s="15" t="str">
        <f>IF($A10="","",INDEX(③女子申込!$M:$M,MATCH($A10,③女子申込!$B:$B,0)))</f>
        <v/>
      </c>
      <c r="R10" s="15" t="str">
        <f>IF($A10="","",INDEX(③女子申込!$N:$N,MATCH($A10,③女子申込!$B:$B,0)))</f>
        <v/>
      </c>
      <c r="S10" s="15" t="str">
        <f>IF($A10="","",INDEX(③女子申込!$O:$O,MATCH($A10,③女子申込!$B:$B,0)))</f>
        <v/>
      </c>
      <c r="T10" s="15" t="str">
        <f>IF($A10="","",INDEX(③女子申込!$P:$P,MATCH($A10,③女子申込!$B:$B,0)))</f>
        <v/>
      </c>
      <c r="U10" s="15" t="str">
        <f>IF($A10="","",INDEX(③女子申込!$Q:$Q,MATCH($A10,③女子申込!$B:$B,0)))</f>
        <v/>
      </c>
      <c r="V10" s="15" t="str">
        <f>IF(③女子申込!$W18="","",IF(③女子申込!$S18="","0",③女子申込!$S18)&amp;":"&amp;IF(LEN(③女子申込!$U18)=1,"0"&amp;③女子申込!$U18,③女子申込!$U18)&amp;":"&amp;IF(LEN(③女子申込!$W18)=1,"0"&amp;③女子申込!$W18,③女子申込!$W18))</f>
        <v/>
      </c>
      <c r="W10" s="15" t="str">
        <f>IFERROR(LEFT(INDEX(③女子申込!$Z:$Z,MATCH($A10,③女子申込!$B:$B,0)),FIND("年",INDEX(③女子申込!$Z:$Z,MATCH($A10,③女子申込!$B:$B,0)))-1),"")</f>
        <v/>
      </c>
      <c r="X10" s="15" t="str">
        <f>IF($A10="","",INDEX(③女子申込!$AA:$AA,MATCH($A10,③女子申込!$B:$B,0)))</f>
        <v/>
      </c>
      <c r="Y10" s="15" t="str">
        <f>IF($A10="","",IF(INDEX(③女子申込!$R:$R,MATCH($A10,③女子申込!$B:$B,0))="ハーフマラソン","ハーフ",INDEX(③女子申込!$R:$R,MATCH($A10,③女子申込!$B:$B,0))))</f>
        <v/>
      </c>
      <c r="Z10" s="15" t="str">
        <f>IF(③女子申込!$AF18="","",③女子申込!$AB18&amp;":"&amp;IF(LEN(③女子申込!$AD18)=1,"0"&amp;③女子申込!$AD18,③女子申込!$AD18)&amp;":"&amp;IF(LEN(③女子申込!$AF18)=1,"0"&amp;③女子申込!$AF18,③女子申込!$AF18))</f>
        <v/>
      </c>
      <c r="AA10" s="15" t="str">
        <f>IF($A10="","",IF(INDEX(③女子申込!$AH:$AH,MATCH($A10,③女子申込!$B:$B,0))="無",0,1))</f>
        <v/>
      </c>
      <c r="AB10" s="15" t="str">
        <f>IF($A10="","",INDEX(③女子申込!$G:$G,MATCH($A10,③女子申込!$B:$B,0)))</f>
        <v/>
      </c>
      <c r="AC10" s="15" t="str">
        <f>IFERROR(INDEX(女子登録情報!$S:$S,MATCH($AJ10,女子登録情報!$B:$B,0)),"")</f>
        <v/>
      </c>
      <c r="AD10" s="15" t="str">
        <f>IF($A10="","",INDEX(女子登録情報!$T:$T,MATCH($AJ10,女子登録情報!$B:$B,0)))</f>
        <v/>
      </c>
      <c r="AE10" s="15" t="str">
        <f>IFERROR(INDEX(女子登録情報!$U:$U,MATCH($AJ10,女子登録情報!$B:$B,0)),"")</f>
        <v/>
      </c>
      <c r="AF10" s="15"/>
      <c r="AG10" s="15"/>
      <c r="AJ10" s="14" t="str">
        <f>IF(③女子申込!$C18="","",③女子申込!$C18)</f>
        <v/>
      </c>
    </row>
    <row r="11" spans="1:36">
      <c r="A11" s="15" t="str">
        <f>IF(③女子申込!$C19="","",ROW($A10))</f>
        <v/>
      </c>
      <c r="B11" s="15" t="str">
        <f>IF(③女子申込!$C19="","","日本陸連登録の部　女子")</f>
        <v/>
      </c>
      <c r="C11" s="15" t="str">
        <f>IFERROR(INDEX(女子登録情報!$M:$M,MATCH($AJ11,女子登録情報!$B:$B,0)),"")</f>
        <v/>
      </c>
      <c r="D11" s="15" t="str">
        <f>IFERROR(INDEX(女子登録情報!$N:$N,MATCH($AJ11,女子登録情報!$B:$B,0)),"")</f>
        <v/>
      </c>
      <c r="E11" s="15" t="str">
        <f>IFERROR(INDEX(女子登録情報!$O:$O,MATCH($AJ11,女子登録情報!$B:$B,0)),"")</f>
        <v/>
      </c>
      <c r="F11" s="15" t="str">
        <f>IFERROR(INDEX(女子登録情報!$P:$P,MATCH($AJ11,女子登録情報!$B:$B,0)),"")</f>
        <v/>
      </c>
      <c r="G11" s="15" t="str">
        <f>IFERROR(INDEX(女子登録情報!$H:$H,MATCH($AJ11,女子登録情報!$B:$B,0)),"")</f>
        <v/>
      </c>
      <c r="H11" s="15" t="str">
        <f>IFERROR(INDEX(女子登録情報!$I:$I,MATCH($AJ11,女子登録情報!$B:$B,0)),"")</f>
        <v/>
      </c>
      <c r="I11" s="15" t="str">
        <f>IFERROR(INDEX(女子登録情報!$Q:$Q,MATCH($AJ11,女子登録情報!$B:$B,0)),"")</f>
        <v/>
      </c>
      <c r="J11" s="15" t="str">
        <f>IF(③女子申込!$C19="","","女性")</f>
        <v/>
      </c>
      <c r="K11" s="15" t="str">
        <f>IFERROR(INDEX(女子登録情報!$R:$R,MATCH($AJ11,女子登録情報!$B:$B,0)),"")</f>
        <v/>
      </c>
      <c r="L11" s="15" t="str">
        <f>IF($A11="","",INDEX(③女子申込!$I:$I,MATCH($A11,③女子申込!$B:$B,0)))</f>
        <v/>
      </c>
      <c r="M11" s="15" t="str">
        <f>IF($A11="","",INDEX(③女子申込!$J:$J,MATCH($A11,③女子申込!$B:$B,0)))</f>
        <v/>
      </c>
      <c r="N11" s="15" t="str">
        <f>IF($A11="","",INDEX(③女子申込!$K:$K,MATCH($A11,③女子申込!$B:$B,0)))</f>
        <v/>
      </c>
      <c r="O11" s="15" t="str">
        <f>IF($A11="","",INDEX(③女子申込!$L:$L,MATCH($A11,③女子申込!$B:$B,0)))</f>
        <v/>
      </c>
      <c r="P11" s="15" t="str">
        <f>IF($A11="","",INDEX(③女子申込!$M:$M,MATCH($A11,③女子申込!$B:$B,0)))</f>
        <v/>
      </c>
      <c r="R11" s="15" t="str">
        <f>IF($A11="","",INDEX(③女子申込!$N:$N,MATCH($A11,③女子申込!$B:$B,0)))</f>
        <v/>
      </c>
      <c r="S11" s="15" t="str">
        <f>IF($A11="","",INDEX(③女子申込!$O:$O,MATCH($A11,③女子申込!$B:$B,0)))</f>
        <v/>
      </c>
      <c r="T11" s="15" t="str">
        <f>IF($A11="","",INDEX(③女子申込!$P:$P,MATCH($A11,③女子申込!$B:$B,0)))</f>
        <v/>
      </c>
      <c r="U11" s="15" t="str">
        <f>IF($A11="","",INDEX(③女子申込!$Q:$Q,MATCH($A11,③女子申込!$B:$B,0)))</f>
        <v/>
      </c>
      <c r="V11" s="15" t="str">
        <f>IF(③女子申込!$W19="","",IF(③女子申込!$S19="","0",③女子申込!$S19)&amp;":"&amp;IF(LEN(③女子申込!$U19)=1,"0"&amp;③女子申込!$U19,③女子申込!$U19)&amp;":"&amp;IF(LEN(③女子申込!$W19)=1,"0"&amp;③女子申込!$W19,③女子申込!$W19))</f>
        <v/>
      </c>
      <c r="W11" s="15" t="str">
        <f>IFERROR(LEFT(INDEX(③女子申込!$Z:$Z,MATCH($A11,③女子申込!$B:$B,0)),FIND("年",INDEX(③女子申込!$Z:$Z,MATCH($A11,③女子申込!$B:$B,0)))-1),"")</f>
        <v/>
      </c>
      <c r="X11" s="15" t="str">
        <f>IF($A11="","",INDEX(③女子申込!$AA:$AA,MATCH($A11,③女子申込!$B:$B,0)))</f>
        <v/>
      </c>
      <c r="Y11" s="15" t="str">
        <f>IF($A11="","",IF(INDEX(③女子申込!$R:$R,MATCH($A11,③女子申込!$B:$B,0))="ハーフマラソン","ハーフ",INDEX(③女子申込!$R:$R,MATCH($A11,③女子申込!$B:$B,0))))</f>
        <v/>
      </c>
      <c r="Z11" s="15" t="str">
        <f>IF(③女子申込!$AF19="","",③女子申込!$AB19&amp;":"&amp;IF(LEN(③女子申込!$AD19)=1,"0"&amp;③女子申込!$AD19,③女子申込!$AD19)&amp;":"&amp;IF(LEN(③女子申込!$AF19)=1,"0"&amp;③女子申込!$AF19,③女子申込!$AF19))</f>
        <v/>
      </c>
      <c r="AA11" s="15" t="str">
        <f>IF($A11="","",IF(INDEX(③女子申込!$AH:$AH,MATCH($A11,③女子申込!$B:$B,0))="無",0,1))</f>
        <v/>
      </c>
      <c r="AB11" s="15" t="str">
        <f>IF($A11="","",INDEX(③女子申込!$G:$G,MATCH($A11,③女子申込!$B:$B,0)))</f>
        <v/>
      </c>
      <c r="AC11" s="15" t="str">
        <f>IFERROR(INDEX(女子登録情報!$S:$S,MATCH($AJ11,女子登録情報!$B:$B,0)),"")</f>
        <v/>
      </c>
      <c r="AD11" s="15" t="str">
        <f>IF($A11="","",INDEX(女子登録情報!$T:$T,MATCH($AJ11,女子登録情報!$B:$B,0)))</f>
        <v/>
      </c>
      <c r="AE11" s="15" t="str">
        <f>IFERROR(INDEX(女子登録情報!$U:$U,MATCH($AJ11,女子登録情報!$B:$B,0)),"")</f>
        <v/>
      </c>
      <c r="AF11" s="15"/>
      <c r="AG11" s="15"/>
      <c r="AJ11" s="14" t="str">
        <f>IF(③女子申込!$C19="","",③女子申込!$C19)</f>
        <v/>
      </c>
    </row>
    <row r="12" spans="1:36">
      <c r="A12" s="15" t="str">
        <f>IF(③女子申込!$C20="","",ROW($A11))</f>
        <v/>
      </c>
      <c r="B12" s="15" t="str">
        <f>IF(③女子申込!$C20="","","日本陸連登録の部　女子")</f>
        <v/>
      </c>
      <c r="C12" s="15" t="str">
        <f>IFERROR(INDEX(女子登録情報!$M:$M,MATCH($AJ12,女子登録情報!$B:$B,0)),"")</f>
        <v/>
      </c>
      <c r="D12" s="15" t="str">
        <f>IFERROR(INDEX(女子登録情報!$N:$N,MATCH($AJ12,女子登録情報!$B:$B,0)),"")</f>
        <v/>
      </c>
      <c r="E12" s="15" t="str">
        <f>IFERROR(INDEX(女子登録情報!$O:$O,MATCH($AJ12,女子登録情報!$B:$B,0)),"")</f>
        <v/>
      </c>
      <c r="F12" s="15" t="str">
        <f>IFERROR(INDEX(女子登録情報!$P:$P,MATCH($AJ12,女子登録情報!$B:$B,0)),"")</f>
        <v/>
      </c>
      <c r="G12" s="15" t="str">
        <f>IFERROR(INDEX(女子登録情報!$H:$H,MATCH($AJ12,女子登録情報!$B:$B,0)),"")</f>
        <v/>
      </c>
      <c r="H12" s="15" t="str">
        <f>IFERROR(INDEX(女子登録情報!$I:$I,MATCH($AJ12,女子登録情報!$B:$B,0)),"")</f>
        <v/>
      </c>
      <c r="I12" s="15" t="str">
        <f>IFERROR(INDEX(女子登録情報!$Q:$Q,MATCH($AJ12,女子登録情報!$B:$B,0)),"")</f>
        <v/>
      </c>
      <c r="J12" s="15" t="str">
        <f>IF(③女子申込!$C20="","","女性")</f>
        <v/>
      </c>
      <c r="K12" s="15" t="str">
        <f>IFERROR(INDEX(女子登録情報!$R:$R,MATCH($AJ12,女子登録情報!$B:$B,0)),"")</f>
        <v/>
      </c>
      <c r="L12" s="15" t="str">
        <f>IF($A12="","",INDEX(③女子申込!$I:$I,MATCH($A12,③女子申込!$B:$B,0)))</f>
        <v/>
      </c>
      <c r="M12" s="15" t="str">
        <f>IF($A12="","",INDEX(③女子申込!$J:$J,MATCH($A12,③女子申込!$B:$B,0)))</f>
        <v/>
      </c>
      <c r="N12" s="15" t="str">
        <f>IF($A12="","",INDEX(③女子申込!$K:$K,MATCH($A12,③女子申込!$B:$B,0)))</f>
        <v/>
      </c>
      <c r="O12" s="15" t="str">
        <f>IF($A12="","",INDEX(③女子申込!$L:$L,MATCH($A12,③女子申込!$B:$B,0)))</f>
        <v/>
      </c>
      <c r="P12" s="15" t="str">
        <f>IF($A12="","",INDEX(③女子申込!$M:$M,MATCH($A12,③女子申込!$B:$B,0)))</f>
        <v/>
      </c>
      <c r="R12" s="15" t="str">
        <f>IF($A12="","",INDEX(③女子申込!$N:$N,MATCH($A12,③女子申込!$B:$B,0)))</f>
        <v/>
      </c>
      <c r="S12" s="15" t="str">
        <f>IF($A12="","",INDEX(③女子申込!$O:$O,MATCH($A12,③女子申込!$B:$B,0)))</f>
        <v/>
      </c>
      <c r="T12" s="15" t="str">
        <f>IF($A12="","",INDEX(③女子申込!$P:$P,MATCH($A12,③女子申込!$B:$B,0)))</f>
        <v/>
      </c>
      <c r="U12" s="15" t="str">
        <f>IF($A12="","",INDEX(③女子申込!$Q:$Q,MATCH($A12,③女子申込!$B:$B,0)))</f>
        <v/>
      </c>
      <c r="V12" s="15" t="str">
        <f>IF(③女子申込!$W20="","",IF(③女子申込!$S20="","0",③女子申込!$S20)&amp;":"&amp;IF(LEN(③女子申込!$U20)=1,"0"&amp;③女子申込!$U20,③女子申込!$U20)&amp;":"&amp;IF(LEN(③女子申込!$W20)=1,"0"&amp;③女子申込!$W20,③女子申込!$W20))</f>
        <v/>
      </c>
      <c r="W12" s="15" t="str">
        <f>IFERROR(LEFT(INDEX(③女子申込!$Z:$Z,MATCH($A12,③女子申込!$B:$B,0)),FIND("年",INDEX(③女子申込!$Z:$Z,MATCH($A12,③女子申込!$B:$B,0)))-1),"")</f>
        <v/>
      </c>
      <c r="X12" s="15" t="str">
        <f>IF($A12="","",INDEX(③女子申込!$AA:$AA,MATCH($A12,③女子申込!$B:$B,0)))</f>
        <v/>
      </c>
      <c r="Y12" s="15" t="str">
        <f>IF($A12="","",IF(INDEX(③女子申込!$R:$R,MATCH($A12,③女子申込!$B:$B,0))="ハーフマラソン","ハーフ",INDEX(③女子申込!$R:$R,MATCH($A12,③女子申込!$B:$B,0))))</f>
        <v/>
      </c>
      <c r="Z12" s="15" t="str">
        <f>IF(③女子申込!$AF20="","",③女子申込!$AB20&amp;":"&amp;IF(LEN(③女子申込!$AD20)=1,"0"&amp;③女子申込!$AD20,③女子申込!$AD20)&amp;":"&amp;IF(LEN(③女子申込!$AF20)=1,"0"&amp;③女子申込!$AF20,③女子申込!$AF20))</f>
        <v/>
      </c>
      <c r="AA12" s="15" t="str">
        <f>IF($A12="","",IF(INDEX(③女子申込!$AH:$AH,MATCH($A12,③女子申込!$B:$B,0))="無",0,1))</f>
        <v/>
      </c>
      <c r="AB12" s="15" t="str">
        <f>IF($A12="","",INDEX(③女子申込!$G:$G,MATCH($A12,③女子申込!$B:$B,0)))</f>
        <v/>
      </c>
      <c r="AC12" s="15" t="str">
        <f>IFERROR(INDEX(女子登録情報!$S:$S,MATCH($AJ12,女子登録情報!$B:$B,0)),"")</f>
        <v/>
      </c>
      <c r="AD12" s="15" t="str">
        <f>IF($A12="","",INDEX(女子登録情報!$T:$T,MATCH($AJ12,女子登録情報!$B:$B,0)))</f>
        <v/>
      </c>
      <c r="AE12" s="15" t="str">
        <f>IFERROR(INDEX(女子登録情報!$U:$U,MATCH($AJ12,女子登録情報!$B:$B,0)),"")</f>
        <v/>
      </c>
      <c r="AF12" s="15"/>
      <c r="AG12" s="15"/>
      <c r="AJ12" s="14" t="str">
        <f>IF(③女子申込!$C20="","",③女子申込!$C20)</f>
        <v/>
      </c>
    </row>
    <row r="13" spans="1:36">
      <c r="A13" s="15" t="str">
        <f>IF(③女子申込!$C21="","",ROW($A12))</f>
        <v/>
      </c>
      <c r="B13" s="15" t="str">
        <f>IF(③女子申込!$C21="","","日本陸連登録の部　女子")</f>
        <v/>
      </c>
      <c r="C13" s="15" t="str">
        <f>IFERROR(INDEX(女子登録情報!$M:$M,MATCH($AJ13,女子登録情報!$B:$B,0)),"")</f>
        <v/>
      </c>
      <c r="D13" s="15" t="str">
        <f>IFERROR(INDEX(女子登録情報!$N:$N,MATCH($AJ13,女子登録情報!$B:$B,0)),"")</f>
        <v/>
      </c>
      <c r="E13" s="15" t="str">
        <f>IFERROR(INDEX(女子登録情報!$O:$O,MATCH($AJ13,女子登録情報!$B:$B,0)),"")</f>
        <v/>
      </c>
      <c r="F13" s="15" t="str">
        <f>IFERROR(INDEX(女子登録情報!$P:$P,MATCH($AJ13,女子登録情報!$B:$B,0)),"")</f>
        <v/>
      </c>
      <c r="G13" s="15" t="str">
        <f>IFERROR(INDEX(女子登録情報!$H:$H,MATCH($AJ13,女子登録情報!$B:$B,0)),"")</f>
        <v/>
      </c>
      <c r="H13" s="15" t="str">
        <f>IFERROR(INDEX(女子登録情報!$I:$I,MATCH($AJ13,女子登録情報!$B:$B,0)),"")</f>
        <v/>
      </c>
      <c r="I13" s="15" t="str">
        <f>IFERROR(INDEX(女子登録情報!$Q:$Q,MATCH($AJ13,女子登録情報!$B:$B,0)),"")</f>
        <v/>
      </c>
      <c r="J13" s="15" t="str">
        <f>IF(③女子申込!$C21="","","女性")</f>
        <v/>
      </c>
      <c r="K13" s="15" t="str">
        <f>IFERROR(INDEX(女子登録情報!$R:$R,MATCH($AJ13,女子登録情報!$B:$B,0)),"")</f>
        <v/>
      </c>
      <c r="L13" s="15" t="str">
        <f>IF($A13="","",INDEX(③女子申込!$I:$I,MATCH($A13,③女子申込!$B:$B,0)))</f>
        <v/>
      </c>
      <c r="M13" s="15" t="str">
        <f>IF($A13="","",INDEX(③女子申込!$J:$J,MATCH($A13,③女子申込!$B:$B,0)))</f>
        <v/>
      </c>
      <c r="N13" s="15" t="str">
        <f>IF($A13="","",INDEX(③女子申込!$K:$K,MATCH($A13,③女子申込!$B:$B,0)))</f>
        <v/>
      </c>
      <c r="O13" s="15" t="str">
        <f>IF($A13="","",INDEX(③女子申込!$L:$L,MATCH($A13,③女子申込!$B:$B,0)))</f>
        <v/>
      </c>
      <c r="P13" s="15" t="str">
        <f>IF($A13="","",INDEX(③女子申込!$M:$M,MATCH($A13,③女子申込!$B:$B,0)))</f>
        <v/>
      </c>
      <c r="R13" s="15" t="str">
        <f>IF($A13="","",INDEX(③女子申込!$N:$N,MATCH($A13,③女子申込!$B:$B,0)))</f>
        <v/>
      </c>
      <c r="S13" s="15" t="str">
        <f>IF($A13="","",INDEX(③女子申込!$O:$O,MATCH($A13,③女子申込!$B:$B,0)))</f>
        <v/>
      </c>
      <c r="T13" s="15" t="str">
        <f>IF($A13="","",INDEX(③女子申込!$P:$P,MATCH($A13,③女子申込!$B:$B,0)))</f>
        <v/>
      </c>
      <c r="U13" s="15" t="str">
        <f>IF($A13="","",INDEX(③女子申込!$Q:$Q,MATCH($A13,③女子申込!$B:$B,0)))</f>
        <v/>
      </c>
      <c r="V13" s="15" t="str">
        <f>IF(③女子申込!$W21="","",IF(③女子申込!$S21="","0",③女子申込!$S21)&amp;":"&amp;IF(LEN(③女子申込!$U21)=1,"0"&amp;③女子申込!$U21,③女子申込!$U21)&amp;":"&amp;IF(LEN(③女子申込!$W21)=1,"0"&amp;③女子申込!$W21,③女子申込!$W21))</f>
        <v/>
      </c>
      <c r="W13" s="15" t="str">
        <f>IFERROR(LEFT(INDEX(③女子申込!$Z:$Z,MATCH($A13,③女子申込!$B:$B,0)),FIND("年",INDEX(③女子申込!$Z:$Z,MATCH($A13,③女子申込!$B:$B,0)))-1),"")</f>
        <v/>
      </c>
      <c r="X13" s="15" t="str">
        <f>IF($A13="","",INDEX(③女子申込!$AA:$AA,MATCH($A13,③女子申込!$B:$B,0)))</f>
        <v/>
      </c>
      <c r="Y13" s="15" t="str">
        <f>IF($A13="","",IF(INDEX(③女子申込!$R:$R,MATCH($A13,③女子申込!$B:$B,0))="ハーフマラソン","ハーフ",INDEX(③女子申込!$R:$R,MATCH($A13,③女子申込!$B:$B,0))))</f>
        <v/>
      </c>
      <c r="Z13" s="15" t="str">
        <f>IF(③女子申込!$AF21="","",③女子申込!$AB21&amp;":"&amp;IF(LEN(③女子申込!$AD21)=1,"0"&amp;③女子申込!$AD21,③女子申込!$AD21)&amp;":"&amp;IF(LEN(③女子申込!$AF21)=1,"0"&amp;③女子申込!$AF21,③女子申込!$AF21))</f>
        <v/>
      </c>
      <c r="AA13" s="15" t="str">
        <f>IF($A13="","",IF(INDEX(③女子申込!$AH:$AH,MATCH($A13,③女子申込!$B:$B,0))="無",0,1))</f>
        <v/>
      </c>
      <c r="AB13" s="15" t="str">
        <f>IF($A13="","",INDEX(③女子申込!$G:$G,MATCH($A13,③女子申込!$B:$B,0)))</f>
        <v/>
      </c>
      <c r="AC13" s="15" t="str">
        <f>IFERROR(INDEX(女子登録情報!$S:$S,MATCH($AJ13,女子登録情報!$B:$B,0)),"")</f>
        <v/>
      </c>
      <c r="AD13" s="15" t="str">
        <f>IF($A13="","",INDEX(女子登録情報!$T:$T,MATCH($AJ13,女子登録情報!$B:$B,0)))</f>
        <v/>
      </c>
      <c r="AE13" s="15" t="str">
        <f>IFERROR(INDEX(女子登録情報!$U:$U,MATCH($AJ13,女子登録情報!$B:$B,0)),"")</f>
        <v/>
      </c>
      <c r="AF13" s="15"/>
      <c r="AG13" s="15"/>
      <c r="AJ13" s="14" t="str">
        <f>IF(③女子申込!$C21="","",③女子申込!$C21)</f>
        <v/>
      </c>
    </row>
    <row r="14" spans="1:36">
      <c r="A14" s="15" t="str">
        <f>IF(③女子申込!$C22="","",ROW($A13))</f>
        <v/>
      </c>
      <c r="B14" s="15" t="str">
        <f>IF(③女子申込!$C22="","","日本陸連登録の部　女子")</f>
        <v/>
      </c>
      <c r="C14" s="15" t="str">
        <f>IFERROR(INDEX(女子登録情報!$M:$M,MATCH($AJ14,女子登録情報!$B:$B,0)),"")</f>
        <v/>
      </c>
      <c r="D14" s="15" t="str">
        <f>IFERROR(INDEX(女子登録情報!$N:$N,MATCH($AJ14,女子登録情報!$B:$B,0)),"")</f>
        <v/>
      </c>
      <c r="E14" s="15" t="str">
        <f>IFERROR(INDEX(女子登録情報!$O:$O,MATCH($AJ14,女子登録情報!$B:$B,0)),"")</f>
        <v/>
      </c>
      <c r="F14" s="15" t="str">
        <f>IFERROR(INDEX(女子登録情報!$P:$P,MATCH($AJ14,女子登録情報!$B:$B,0)),"")</f>
        <v/>
      </c>
      <c r="G14" s="15" t="str">
        <f>IFERROR(INDEX(女子登録情報!$H:$H,MATCH($AJ14,女子登録情報!$B:$B,0)),"")</f>
        <v/>
      </c>
      <c r="H14" s="15" t="str">
        <f>IFERROR(INDEX(女子登録情報!$I:$I,MATCH($AJ14,女子登録情報!$B:$B,0)),"")</f>
        <v/>
      </c>
      <c r="I14" s="15" t="str">
        <f>IFERROR(INDEX(女子登録情報!$Q:$Q,MATCH($AJ14,女子登録情報!$B:$B,0)),"")</f>
        <v/>
      </c>
      <c r="J14" s="15" t="str">
        <f>IF(③女子申込!$C22="","","女性")</f>
        <v/>
      </c>
      <c r="K14" s="15" t="str">
        <f>IFERROR(INDEX(女子登録情報!$R:$R,MATCH($AJ14,女子登録情報!$B:$B,0)),"")</f>
        <v/>
      </c>
      <c r="L14" s="15" t="str">
        <f>IF($A14="","",INDEX(③女子申込!$I:$I,MATCH($A14,③女子申込!$B:$B,0)))</f>
        <v/>
      </c>
      <c r="M14" s="15" t="str">
        <f>IF($A14="","",INDEX(③女子申込!$J:$J,MATCH($A14,③女子申込!$B:$B,0)))</f>
        <v/>
      </c>
      <c r="N14" s="15" t="str">
        <f>IF($A14="","",INDEX(③女子申込!$K:$K,MATCH($A14,③女子申込!$B:$B,0)))</f>
        <v/>
      </c>
      <c r="O14" s="15" t="str">
        <f>IF($A14="","",INDEX(③女子申込!$L:$L,MATCH($A14,③女子申込!$B:$B,0)))</f>
        <v/>
      </c>
      <c r="P14" s="15" t="str">
        <f>IF($A14="","",INDEX(③女子申込!$M:$M,MATCH($A14,③女子申込!$B:$B,0)))</f>
        <v/>
      </c>
      <c r="R14" s="15" t="str">
        <f>IF($A14="","",INDEX(③女子申込!$N:$N,MATCH($A14,③女子申込!$B:$B,0)))</f>
        <v/>
      </c>
      <c r="S14" s="15" t="str">
        <f>IF($A14="","",INDEX(③女子申込!$O:$O,MATCH($A14,③女子申込!$B:$B,0)))</f>
        <v/>
      </c>
      <c r="T14" s="15" t="str">
        <f>IF($A14="","",INDEX(③女子申込!$P:$P,MATCH($A14,③女子申込!$B:$B,0)))</f>
        <v/>
      </c>
      <c r="U14" s="15" t="str">
        <f>IF($A14="","",INDEX(③女子申込!$Q:$Q,MATCH($A14,③女子申込!$B:$B,0)))</f>
        <v/>
      </c>
      <c r="V14" s="15" t="str">
        <f>IF(③女子申込!$W22="","",IF(③女子申込!$S22="","0",③女子申込!$S22)&amp;":"&amp;IF(LEN(③女子申込!$U22)=1,"0"&amp;③女子申込!$U22,③女子申込!$U22)&amp;":"&amp;IF(LEN(③女子申込!$W22)=1,"0"&amp;③女子申込!$W22,③女子申込!$W22))</f>
        <v/>
      </c>
      <c r="W14" s="15" t="str">
        <f>IFERROR(LEFT(INDEX(③女子申込!$Z:$Z,MATCH($A14,③女子申込!$B:$B,0)),FIND("年",INDEX(③女子申込!$Z:$Z,MATCH($A14,③女子申込!$B:$B,0)))-1),"")</f>
        <v/>
      </c>
      <c r="X14" s="15" t="str">
        <f>IF($A14="","",INDEX(③女子申込!$AA:$AA,MATCH($A14,③女子申込!$B:$B,0)))</f>
        <v/>
      </c>
      <c r="Y14" s="15" t="str">
        <f>IF($A14="","",IF(INDEX(③女子申込!$R:$R,MATCH($A14,③女子申込!$B:$B,0))="ハーフマラソン","ハーフ",INDEX(③女子申込!$R:$R,MATCH($A14,③女子申込!$B:$B,0))))</f>
        <v/>
      </c>
      <c r="Z14" s="15" t="str">
        <f>IF(③女子申込!$AF22="","",③女子申込!$AB22&amp;":"&amp;IF(LEN(③女子申込!$AD22)=1,"0"&amp;③女子申込!$AD22,③女子申込!$AD22)&amp;":"&amp;IF(LEN(③女子申込!$AF22)=1,"0"&amp;③女子申込!$AF22,③女子申込!$AF22))</f>
        <v/>
      </c>
      <c r="AA14" s="15" t="str">
        <f>IF($A14="","",IF(INDEX(③女子申込!$AH:$AH,MATCH($A14,③女子申込!$B:$B,0))="無",0,1))</f>
        <v/>
      </c>
      <c r="AB14" s="15" t="str">
        <f>IF($A14="","",INDEX(③女子申込!$G:$G,MATCH($A14,③女子申込!$B:$B,0)))</f>
        <v/>
      </c>
      <c r="AC14" s="15" t="str">
        <f>IFERROR(INDEX(女子登録情報!$S:$S,MATCH($AJ14,女子登録情報!$B:$B,0)),"")</f>
        <v/>
      </c>
      <c r="AD14" s="15" t="str">
        <f>IF($A14="","",INDEX(女子登録情報!$T:$T,MATCH($AJ14,女子登録情報!$B:$B,0)))</f>
        <v/>
      </c>
      <c r="AE14" s="15" t="str">
        <f>IFERROR(INDEX(女子登録情報!$U:$U,MATCH($AJ14,女子登録情報!$B:$B,0)),"")</f>
        <v/>
      </c>
      <c r="AF14" s="15"/>
      <c r="AG14" s="15"/>
      <c r="AJ14" s="14" t="str">
        <f>IF(③女子申込!$C22="","",③女子申込!$C22)</f>
        <v/>
      </c>
    </row>
    <row r="15" spans="1:36">
      <c r="A15" s="15" t="str">
        <f>IF(③女子申込!$C23="","",ROW($A14))</f>
        <v/>
      </c>
      <c r="B15" s="15" t="str">
        <f>IF(③女子申込!$C23="","","日本陸連登録の部　女子")</f>
        <v/>
      </c>
      <c r="C15" s="15" t="str">
        <f>IFERROR(INDEX(女子登録情報!$M:$M,MATCH($AJ15,女子登録情報!$B:$B,0)),"")</f>
        <v/>
      </c>
      <c r="D15" s="15" t="str">
        <f>IFERROR(INDEX(女子登録情報!$N:$N,MATCH($AJ15,女子登録情報!$B:$B,0)),"")</f>
        <v/>
      </c>
      <c r="E15" s="15" t="str">
        <f>IFERROR(INDEX(女子登録情報!$O:$O,MATCH($AJ15,女子登録情報!$B:$B,0)),"")</f>
        <v/>
      </c>
      <c r="F15" s="15" t="str">
        <f>IFERROR(INDEX(女子登録情報!$P:$P,MATCH($AJ15,女子登録情報!$B:$B,0)),"")</f>
        <v/>
      </c>
      <c r="G15" s="15" t="str">
        <f>IFERROR(INDEX(女子登録情報!$H:$H,MATCH($AJ15,女子登録情報!$B:$B,0)),"")</f>
        <v/>
      </c>
      <c r="H15" s="15" t="str">
        <f>IFERROR(INDEX(女子登録情報!$I:$I,MATCH($AJ15,女子登録情報!$B:$B,0)),"")</f>
        <v/>
      </c>
      <c r="I15" s="15" t="str">
        <f>IFERROR(INDEX(女子登録情報!$Q:$Q,MATCH($AJ15,女子登録情報!$B:$B,0)),"")</f>
        <v/>
      </c>
      <c r="J15" s="15" t="str">
        <f>IF(③女子申込!$C23="","","女性")</f>
        <v/>
      </c>
      <c r="K15" s="15" t="str">
        <f>IFERROR(INDEX(女子登録情報!$R:$R,MATCH($AJ15,女子登録情報!$B:$B,0)),"")</f>
        <v/>
      </c>
      <c r="L15" s="15" t="str">
        <f>IF($A15="","",INDEX(③女子申込!$I:$I,MATCH($A15,③女子申込!$B:$B,0)))</f>
        <v/>
      </c>
      <c r="M15" s="15" t="str">
        <f>IF($A15="","",INDEX(③女子申込!$J:$J,MATCH($A15,③女子申込!$B:$B,0)))</f>
        <v/>
      </c>
      <c r="N15" s="15" t="str">
        <f>IF($A15="","",INDEX(③女子申込!$K:$K,MATCH($A15,③女子申込!$B:$B,0)))</f>
        <v/>
      </c>
      <c r="O15" s="15" t="str">
        <f>IF($A15="","",INDEX(③女子申込!$L:$L,MATCH($A15,③女子申込!$B:$B,0)))</f>
        <v/>
      </c>
      <c r="P15" s="15" t="str">
        <f>IF($A15="","",INDEX(③女子申込!$M:$M,MATCH($A15,③女子申込!$B:$B,0)))</f>
        <v/>
      </c>
      <c r="R15" s="15" t="str">
        <f>IF($A15="","",INDEX(③女子申込!$N:$N,MATCH($A15,③女子申込!$B:$B,0)))</f>
        <v/>
      </c>
      <c r="S15" s="15" t="str">
        <f>IF($A15="","",INDEX(③女子申込!$O:$O,MATCH($A15,③女子申込!$B:$B,0)))</f>
        <v/>
      </c>
      <c r="T15" s="15" t="str">
        <f>IF($A15="","",INDEX(③女子申込!$P:$P,MATCH($A15,③女子申込!$B:$B,0)))</f>
        <v/>
      </c>
      <c r="U15" s="15" t="str">
        <f>IF($A15="","",INDEX(③女子申込!$Q:$Q,MATCH($A15,③女子申込!$B:$B,0)))</f>
        <v/>
      </c>
      <c r="V15" s="15" t="str">
        <f>IF(③女子申込!$W23="","",IF(③女子申込!$S23="","0",③女子申込!$S23)&amp;":"&amp;IF(LEN(③女子申込!$U23)=1,"0"&amp;③女子申込!$U23,③女子申込!$U23)&amp;":"&amp;IF(LEN(③女子申込!$W23)=1,"0"&amp;③女子申込!$W23,③女子申込!$W23))</f>
        <v/>
      </c>
      <c r="W15" s="15" t="str">
        <f>IFERROR(LEFT(INDEX(③女子申込!$Z:$Z,MATCH($A15,③女子申込!$B:$B,0)),FIND("年",INDEX(③女子申込!$Z:$Z,MATCH($A15,③女子申込!$B:$B,0)))-1),"")</f>
        <v/>
      </c>
      <c r="X15" s="15" t="str">
        <f>IF($A15="","",INDEX(③女子申込!$AA:$AA,MATCH($A15,③女子申込!$B:$B,0)))</f>
        <v/>
      </c>
      <c r="Y15" s="15" t="str">
        <f>IF($A15="","",IF(INDEX(③女子申込!$R:$R,MATCH($A15,③女子申込!$B:$B,0))="ハーフマラソン","ハーフ",INDEX(③女子申込!$R:$R,MATCH($A15,③女子申込!$B:$B,0))))</f>
        <v/>
      </c>
      <c r="Z15" s="15" t="str">
        <f>IF(③女子申込!$AF23="","",③女子申込!$AB23&amp;":"&amp;IF(LEN(③女子申込!$AD23)=1,"0"&amp;③女子申込!$AD23,③女子申込!$AD23)&amp;":"&amp;IF(LEN(③女子申込!$AF23)=1,"0"&amp;③女子申込!$AF23,③女子申込!$AF23))</f>
        <v/>
      </c>
      <c r="AA15" s="15" t="str">
        <f>IF($A15="","",IF(INDEX(③女子申込!$AH:$AH,MATCH($A15,③女子申込!$B:$B,0))="無",0,1))</f>
        <v/>
      </c>
      <c r="AB15" s="15" t="str">
        <f>IF($A15="","",INDEX(③女子申込!$G:$G,MATCH($A15,③女子申込!$B:$B,0)))</f>
        <v/>
      </c>
      <c r="AC15" s="15" t="str">
        <f>IFERROR(INDEX(女子登録情報!$S:$S,MATCH($AJ15,女子登録情報!$B:$B,0)),"")</f>
        <v/>
      </c>
      <c r="AD15" s="15" t="str">
        <f>IF($A15="","",INDEX(女子登録情報!$T:$T,MATCH($AJ15,女子登録情報!$B:$B,0)))</f>
        <v/>
      </c>
      <c r="AE15" s="15" t="str">
        <f>IFERROR(INDEX(女子登録情報!$U:$U,MATCH($AJ15,女子登録情報!$B:$B,0)),"")</f>
        <v/>
      </c>
      <c r="AF15" s="15"/>
      <c r="AG15" s="15"/>
      <c r="AJ15" s="14" t="str">
        <f>IF(③女子申込!$C23="","",③女子申込!$C23)</f>
        <v/>
      </c>
    </row>
    <row r="16" spans="1:36">
      <c r="A16" s="15" t="str">
        <f>IF(③女子申込!$C24="","",ROW($A15))</f>
        <v/>
      </c>
      <c r="B16" s="15" t="str">
        <f>IF(③女子申込!$C24="","","日本陸連登録の部　女子")</f>
        <v/>
      </c>
      <c r="C16" s="15" t="str">
        <f>IFERROR(INDEX(女子登録情報!$M:$M,MATCH($AJ16,女子登録情報!$B:$B,0)),"")</f>
        <v/>
      </c>
      <c r="D16" s="15" t="str">
        <f>IFERROR(INDEX(女子登録情報!$N:$N,MATCH($AJ16,女子登録情報!$B:$B,0)),"")</f>
        <v/>
      </c>
      <c r="E16" s="15" t="str">
        <f>IFERROR(INDEX(女子登録情報!$O:$O,MATCH($AJ16,女子登録情報!$B:$B,0)),"")</f>
        <v/>
      </c>
      <c r="F16" s="15" t="str">
        <f>IFERROR(INDEX(女子登録情報!$P:$P,MATCH($AJ16,女子登録情報!$B:$B,0)),"")</f>
        <v/>
      </c>
      <c r="G16" s="15" t="str">
        <f>IFERROR(INDEX(女子登録情報!$H:$H,MATCH($AJ16,女子登録情報!$B:$B,0)),"")</f>
        <v/>
      </c>
      <c r="H16" s="15" t="str">
        <f>IFERROR(INDEX(女子登録情報!$I:$I,MATCH($AJ16,女子登録情報!$B:$B,0)),"")</f>
        <v/>
      </c>
      <c r="I16" s="15" t="str">
        <f>IFERROR(INDEX(女子登録情報!$Q:$Q,MATCH($AJ16,女子登録情報!$B:$B,0)),"")</f>
        <v/>
      </c>
      <c r="J16" s="15" t="str">
        <f>IF(③女子申込!$C24="","","女性")</f>
        <v/>
      </c>
      <c r="K16" s="15" t="str">
        <f>IFERROR(INDEX(女子登録情報!$R:$R,MATCH($AJ16,女子登録情報!$B:$B,0)),"")</f>
        <v/>
      </c>
      <c r="L16" s="15" t="str">
        <f>IF($A16="","",INDEX(③女子申込!$I:$I,MATCH($A16,③女子申込!$B:$B,0)))</f>
        <v/>
      </c>
      <c r="M16" s="15" t="str">
        <f>IF($A16="","",INDEX(③女子申込!$J:$J,MATCH($A16,③女子申込!$B:$B,0)))</f>
        <v/>
      </c>
      <c r="N16" s="15" t="str">
        <f>IF($A16="","",INDEX(③女子申込!$K:$K,MATCH($A16,③女子申込!$B:$B,0)))</f>
        <v/>
      </c>
      <c r="O16" s="15" t="str">
        <f>IF($A16="","",INDEX(③女子申込!$L:$L,MATCH($A16,③女子申込!$B:$B,0)))</f>
        <v/>
      </c>
      <c r="P16" s="15" t="str">
        <f>IF($A16="","",INDEX(③女子申込!$M:$M,MATCH($A16,③女子申込!$B:$B,0)))</f>
        <v/>
      </c>
      <c r="R16" s="15" t="str">
        <f>IF($A16="","",INDEX(③女子申込!$N:$N,MATCH($A16,③女子申込!$B:$B,0)))</f>
        <v/>
      </c>
      <c r="S16" s="15" t="str">
        <f>IF($A16="","",INDEX(③女子申込!$O:$O,MATCH($A16,③女子申込!$B:$B,0)))</f>
        <v/>
      </c>
      <c r="T16" s="15" t="str">
        <f>IF($A16="","",INDEX(③女子申込!$P:$P,MATCH($A16,③女子申込!$B:$B,0)))</f>
        <v/>
      </c>
      <c r="U16" s="15" t="str">
        <f>IF($A16="","",INDEX(③女子申込!$Q:$Q,MATCH($A16,③女子申込!$B:$B,0)))</f>
        <v/>
      </c>
      <c r="V16" s="15" t="str">
        <f>IF(③女子申込!$W24="","",IF(③女子申込!$S24="","0",③女子申込!$S24)&amp;":"&amp;IF(LEN(③女子申込!$U24)=1,"0"&amp;③女子申込!$U24,③女子申込!$U24)&amp;":"&amp;IF(LEN(③女子申込!$W24)=1,"0"&amp;③女子申込!$W24,③女子申込!$W24))</f>
        <v/>
      </c>
      <c r="W16" s="15" t="str">
        <f>IFERROR(LEFT(INDEX(③女子申込!$Z:$Z,MATCH($A16,③女子申込!$B:$B,0)),FIND("年",INDEX(③女子申込!$Z:$Z,MATCH($A16,③女子申込!$B:$B,0)))-1),"")</f>
        <v/>
      </c>
      <c r="X16" s="15" t="str">
        <f>IF($A16="","",INDEX(③女子申込!$AA:$AA,MATCH($A16,③女子申込!$B:$B,0)))</f>
        <v/>
      </c>
      <c r="Y16" s="15" t="str">
        <f>IF($A16="","",IF(INDEX(③女子申込!$R:$R,MATCH($A16,③女子申込!$B:$B,0))="ハーフマラソン","ハーフ",INDEX(③女子申込!$R:$R,MATCH($A16,③女子申込!$B:$B,0))))</f>
        <v/>
      </c>
      <c r="Z16" s="15" t="str">
        <f>IF(③女子申込!$AF24="","",③女子申込!$AB24&amp;":"&amp;IF(LEN(③女子申込!$AD24)=1,"0"&amp;③女子申込!$AD24,③女子申込!$AD24)&amp;":"&amp;IF(LEN(③女子申込!$AF24)=1,"0"&amp;③女子申込!$AF24,③女子申込!$AF24))</f>
        <v/>
      </c>
      <c r="AA16" s="15" t="str">
        <f>IF($A16="","",IF(INDEX(③女子申込!$AH:$AH,MATCH($A16,③女子申込!$B:$B,0))="無",0,1))</f>
        <v/>
      </c>
      <c r="AB16" s="15" t="str">
        <f>IF($A16="","",INDEX(③女子申込!$G:$G,MATCH($A16,③女子申込!$B:$B,0)))</f>
        <v/>
      </c>
      <c r="AC16" s="15" t="str">
        <f>IFERROR(INDEX(女子登録情報!$S:$S,MATCH($AJ16,女子登録情報!$B:$B,0)),"")</f>
        <v/>
      </c>
      <c r="AD16" s="15" t="str">
        <f>IF($A16="","",INDEX(女子登録情報!$T:$T,MATCH($AJ16,女子登録情報!$B:$B,0)))</f>
        <v/>
      </c>
      <c r="AE16" s="15" t="str">
        <f>IFERROR(INDEX(女子登録情報!$U:$U,MATCH($AJ16,女子登録情報!$B:$B,0)),"")</f>
        <v/>
      </c>
      <c r="AF16" s="15"/>
      <c r="AG16" s="15"/>
      <c r="AJ16" s="14" t="str">
        <f>IF(③女子申込!$C24="","",③女子申込!$C24)</f>
        <v/>
      </c>
    </row>
    <row r="17" spans="1:36">
      <c r="A17" s="15" t="str">
        <f>IF(③女子申込!$C25="","",ROW($A16))</f>
        <v/>
      </c>
      <c r="B17" s="15" t="str">
        <f>IF(③女子申込!$C25="","","日本陸連登録の部　女子")</f>
        <v/>
      </c>
      <c r="C17" s="15" t="str">
        <f>IFERROR(INDEX(女子登録情報!$M:$M,MATCH($AJ17,女子登録情報!$B:$B,0)),"")</f>
        <v/>
      </c>
      <c r="D17" s="15" t="str">
        <f>IFERROR(INDEX(女子登録情報!$N:$N,MATCH($AJ17,女子登録情報!$B:$B,0)),"")</f>
        <v/>
      </c>
      <c r="E17" s="15" t="str">
        <f>IFERROR(INDEX(女子登録情報!$O:$O,MATCH($AJ17,女子登録情報!$B:$B,0)),"")</f>
        <v/>
      </c>
      <c r="F17" s="15" t="str">
        <f>IFERROR(INDEX(女子登録情報!$P:$P,MATCH($AJ17,女子登録情報!$B:$B,0)),"")</f>
        <v/>
      </c>
      <c r="G17" s="15" t="str">
        <f>IFERROR(INDEX(女子登録情報!$H:$H,MATCH($AJ17,女子登録情報!$B:$B,0)),"")</f>
        <v/>
      </c>
      <c r="H17" s="15" t="str">
        <f>IFERROR(INDEX(女子登録情報!$I:$I,MATCH($AJ17,女子登録情報!$B:$B,0)),"")</f>
        <v/>
      </c>
      <c r="I17" s="15" t="str">
        <f>IFERROR(INDEX(女子登録情報!$Q:$Q,MATCH($AJ17,女子登録情報!$B:$B,0)),"")</f>
        <v/>
      </c>
      <c r="J17" s="15" t="str">
        <f>IF(③女子申込!$C25="","","女性")</f>
        <v/>
      </c>
      <c r="K17" s="15" t="str">
        <f>IFERROR(INDEX(女子登録情報!$R:$R,MATCH($AJ17,女子登録情報!$B:$B,0)),"")</f>
        <v/>
      </c>
      <c r="L17" s="15" t="str">
        <f>IF($A17="","",INDEX(③女子申込!$I:$I,MATCH($A17,③女子申込!$B:$B,0)))</f>
        <v/>
      </c>
      <c r="M17" s="15" t="str">
        <f>IF($A17="","",INDEX(③女子申込!$J:$J,MATCH($A17,③女子申込!$B:$B,0)))</f>
        <v/>
      </c>
      <c r="N17" s="15" t="str">
        <f>IF($A17="","",INDEX(③女子申込!$K:$K,MATCH($A17,③女子申込!$B:$B,0)))</f>
        <v/>
      </c>
      <c r="O17" s="15" t="str">
        <f>IF($A17="","",INDEX(③女子申込!$L:$L,MATCH($A17,③女子申込!$B:$B,0)))</f>
        <v/>
      </c>
      <c r="P17" s="15" t="str">
        <f>IF($A17="","",INDEX(③女子申込!$M:$M,MATCH($A17,③女子申込!$B:$B,0)))</f>
        <v/>
      </c>
      <c r="R17" s="15" t="str">
        <f>IF($A17="","",INDEX(③女子申込!$N:$N,MATCH($A17,③女子申込!$B:$B,0)))</f>
        <v/>
      </c>
      <c r="S17" s="15" t="str">
        <f>IF($A17="","",INDEX(③女子申込!$O:$O,MATCH($A17,③女子申込!$B:$B,0)))</f>
        <v/>
      </c>
      <c r="T17" s="15" t="str">
        <f>IF($A17="","",INDEX(③女子申込!$P:$P,MATCH($A17,③女子申込!$B:$B,0)))</f>
        <v/>
      </c>
      <c r="U17" s="15" t="str">
        <f>IF($A17="","",INDEX(③女子申込!$Q:$Q,MATCH($A17,③女子申込!$B:$B,0)))</f>
        <v/>
      </c>
      <c r="V17" s="15" t="str">
        <f>IF(③女子申込!$W25="","",IF(③女子申込!$S25="","0",③女子申込!$S25)&amp;":"&amp;IF(LEN(③女子申込!$U25)=1,"0"&amp;③女子申込!$U25,③女子申込!$U25)&amp;":"&amp;IF(LEN(③女子申込!$W25)=1,"0"&amp;③女子申込!$W25,③女子申込!$W25))</f>
        <v/>
      </c>
      <c r="W17" s="15" t="str">
        <f>IFERROR(LEFT(INDEX(③女子申込!$Z:$Z,MATCH($A17,③女子申込!$B:$B,0)),FIND("年",INDEX(③女子申込!$Z:$Z,MATCH($A17,③女子申込!$B:$B,0)))-1),"")</f>
        <v/>
      </c>
      <c r="X17" s="15" t="str">
        <f>IF($A17="","",INDEX(③女子申込!$AA:$AA,MATCH($A17,③女子申込!$B:$B,0)))</f>
        <v/>
      </c>
      <c r="Y17" s="15" t="str">
        <f>IF($A17="","",IF(INDEX(③女子申込!$R:$R,MATCH($A17,③女子申込!$B:$B,0))="ハーフマラソン","ハーフ",INDEX(③女子申込!$R:$R,MATCH($A17,③女子申込!$B:$B,0))))</f>
        <v/>
      </c>
      <c r="Z17" s="15" t="str">
        <f>IF(③女子申込!$AF25="","",③女子申込!$AB25&amp;":"&amp;IF(LEN(③女子申込!$AD25)=1,"0"&amp;③女子申込!$AD25,③女子申込!$AD25)&amp;":"&amp;IF(LEN(③女子申込!$AF25)=1,"0"&amp;③女子申込!$AF25,③女子申込!$AF25))</f>
        <v/>
      </c>
      <c r="AA17" s="15" t="str">
        <f>IF($A17="","",IF(INDEX(③女子申込!$AH:$AH,MATCH($A17,③女子申込!$B:$B,0))="無",0,1))</f>
        <v/>
      </c>
      <c r="AB17" s="15" t="str">
        <f>IF($A17="","",INDEX(③女子申込!$G:$G,MATCH($A17,③女子申込!$B:$B,0)))</f>
        <v/>
      </c>
      <c r="AC17" s="15" t="str">
        <f>IFERROR(INDEX(女子登録情報!$S:$S,MATCH($AJ17,女子登録情報!$B:$B,0)),"")</f>
        <v/>
      </c>
      <c r="AD17" s="15" t="str">
        <f>IF($A17="","",INDEX(女子登録情報!$T:$T,MATCH($AJ17,女子登録情報!$B:$B,0)))</f>
        <v/>
      </c>
      <c r="AE17" s="15" t="str">
        <f>IFERROR(INDEX(女子登録情報!$U:$U,MATCH($AJ17,女子登録情報!$B:$B,0)),"")</f>
        <v/>
      </c>
      <c r="AF17" s="15"/>
      <c r="AG17" s="15"/>
      <c r="AJ17" s="14" t="str">
        <f>IF(③女子申込!$C25="","",③女子申込!$C25)</f>
        <v/>
      </c>
    </row>
    <row r="18" spans="1:36">
      <c r="A18" s="15" t="str">
        <f>IF(③女子申込!$C26="","",ROW($A17))</f>
        <v/>
      </c>
      <c r="B18" s="15" t="str">
        <f>IF(③女子申込!$C26="","","日本陸連登録の部　女子")</f>
        <v/>
      </c>
      <c r="C18" s="15" t="str">
        <f>IFERROR(INDEX(女子登録情報!$M:$M,MATCH($AJ18,女子登録情報!$B:$B,0)),"")</f>
        <v/>
      </c>
      <c r="D18" s="15" t="str">
        <f>IFERROR(INDEX(女子登録情報!$N:$N,MATCH($AJ18,女子登録情報!$B:$B,0)),"")</f>
        <v/>
      </c>
      <c r="E18" s="15" t="str">
        <f>IFERROR(INDEX(女子登録情報!$O:$O,MATCH($AJ18,女子登録情報!$B:$B,0)),"")</f>
        <v/>
      </c>
      <c r="F18" s="15" t="str">
        <f>IFERROR(INDEX(女子登録情報!$P:$P,MATCH($AJ18,女子登録情報!$B:$B,0)),"")</f>
        <v/>
      </c>
      <c r="G18" s="15" t="str">
        <f>IFERROR(INDEX(女子登録情報!$H:$H,MATCH($AJ18,女子登録情報!$B:$B,0)),"")</f>
        <v/>
      </c>
      <c r="H18" s="15" t="str">
        <f>IFERROR(INDEX(女子登録情報!$I:$I,MATCH($AJ18,女子登録情報!$B:$B,0)),"")</f>
        <v/>
      </c>
      <c r="I18" s="15" t="str">
        <f>IFERROR(INDEX(女子登録情報!$Q:$Q,MATCH($AJ18,女子登録情報!$B:$B,0)),"")</f>
        <v/>
      </c>
      <c r="J18" s="15" t="str">
        <f>IF(③女子申込!$C26="","","女性")</f>
        <v/>
      </c>
      <c r="K18" s="15" t="str">
        <f>IFERROR(INDEX(女子登録情報!$R:$R,MATCH($AJ18,女子登録情報!$B:$B,0)),"")</f>
        <v/>
      </c>
      <c r="L18" s="15" t="str">
        <f>IF($A18="","",INDEX(③女子申込!$I:$I,MATCH($A18,③女子申込!$B:$B,0)))</f>
        <v/>
      </c>
      <c r="M18" s="15" t="str">
        <f>IF($A18="","",INDEX(③女子申込!$J:$J,MATCH($A18,③女子申込!$B:$B,0)))</f>
        <v/>
      </c>
      <c r="N18" s="15" t="str">
        <f>IF($A18="","",INDEX(③女子申込!$K:$K,MATCH($A18,③女子申込!$B:$B,0)))</f>
        <v/>
      </c>
      <c r="O18" s="15" t="str">
        <f>IF($A18="","",INDEX(③女子申込!$L:$L,MATCH($A18,③女子申込!$B:$B,0)))</f>
        <v/>
      </c>
      <c r="P18" s="15" t="str">
        <f>IF($A18="","",INDEX(③女子申込!$M:$M,MATCH($A18,③女子申込!$B:$B,0)))</f>
        <v/>
      </c>
      <c r="R18" s="15" t="str">
        <f>IF($A18="","",INDEX(③女子申込!$N:$N,MATCH($A18,③女子申込!$B:$B,0)))</f>
        <v/>
      </c>
      <c r="S18" s="15" t="str">
        <f>IF($A18="","",INDEX(③女子申込!$O:$O,MATCH($A18,③女子申込!$B:$B,0)))</f>
        <v/>
      </c>
      <c r="T18" s="15" t="str">
        <f>IF($A18="","",INDEX(③女子申込!$P:$P,MATCH($A18,③女子申込!$B:$B,0)))</f>
        <v/>
      </c>
      <c r="U18" s="15" t="str">
        <f>IF($A18="","",INDEX(③女子申込!$Q:$Q,MATCH($A18,③女子申込!$B:$B,0)))</f>
        <v/>
      </c>
      <c r="V18" s="15" t="str">
        <f>IF(③女子申込!$W26="","",IF(③女子申込!$S26="","0",③女子申込!$S26)&amp;":"&amp;IF(LEN(③女子申込!$U26)=1,"0"&amp;③女子申込!$U26,③女子申込!$U26)&amp;":"&amp;IF(LEN(③女子申込!$W26)=1,"0"&amp;③女子申込!$W26,③女子申込!$W26))</f>
        <v/>
      </c>
      <c r="W18" s="15" t="str">
        <f>IFERROR(LEFT(INDEX(③女子申込!$Z:$Z,MATCH($A18,③女子申込!$B:$B,0)),FIND("年",INDEX(③女子申込!$Z:$Z,MATCH($A18,③女子申込!$B:$B,0)))-1),"")</f>
        <v/>
      </c>
      <c r="X18" s="15" t="str">
        <f>IF($A18="","",INDEX(③女子申込!$AA:$AA,MATCH($A18,③女子申込!$B:$B,0)))</f>
        <v/>
      </c>
      <c r="Y18" s="15" t="str">
        <f>IF($A18="","",IF(INDEX(③女子申込!$R:$R,MATCH($A18,③女子申込!$B:$B,0))="ハーフマラソン","ハーフ",INDEX(③女子申込!$R:$R,MATCH($A18,③女子申込!$B:$B,0))))</f>
        <v/>
      </c>
      <c r="Z18" s="15" t="str">
        <f>IF(③女子申込!$AF26="","",③女子申込!$AB26&amp;":"&amp;IF(LEN(③女子申込!$AD26)=1,"0"&amp;③女子申込!$AD26,③女子申込!$AD26)&amp;":"&amp;IF(LEN(③女子申込!$AF26)=1,"0"&amp;③女子申込!$AF26,③女子申込!$AF26))</f>
        <v/>
      </c>
      <c r="AA18" s="15" t="str">
        <f>IF($A18="","",IF(INDEX(③女子申込!$AH:$AH,MATCH($A18,③女子申込!$B:$B,0))="無",0,1))</f>
        <v/>
      </c>
      <c r="AB18" s="15" t="str">
        <f>IF($A18="","",INDEX(③女子申込!$G:$G,MATCH($A18,③女子申込!$B:$B,0)))</f>
        <v/>
      </c>
      <c r="AC18" s="15" t="str">
        <f>IFERROR(INDEX(女子登録情報!$S:$S,MATCH($AJ18,女子登録情報!$B:$B,0)),"")</f>
        <v/>
      </c>
      <c r="AD18" s="15" t="str">
        <f>IF($A18="","",INDEX(女子登録情報!$T:$T,MATCH($AJ18,女子登録情報!$B:$B,0)))</f>
        <v/>
      </c>
      <c r="AE18" s="15" t="str">
        <f>IFERROR(INDEX(女子登録情報!$U:$U,MATCH($AJ18,女子登録情報!$B:$B,0)),"")</f>
        <v/>
      </c>
      <c r="AF18" s="15"/>
      <c r="AG18" s="15"/>
      <c r="AJ18" s="14" t="str">
        <f>IF(③女子申込!$C26="","",③女子申込!$C26)</f>
        <v/>
      </c>
    </row>
    <row r="19" spans="1:36">
      <c r="A19" s="15" t="str">
        <f>IF(③女子申込!$C27="","",ROW($A18))</f>
        <v/>
      </c>
      <c r="B19" s="15" t="str">
        <f>IF(③女子申込!$C27="","","日本陸連登録の部　女子")</f>
        <v/>
      </c>
      <c r="C19" s="15" t="str">
        <f>IFERROR(INDEX(女子登録情報!$M:$M,MATCH($AJ19,女子登録情報!$B:$B,0)),"")</f>
        <v/>
      </c>
      <c r="D19" s="15" t="str">
        <f>IFERROR(INDEX(女子登録情報!$N:$N,MATCH($AJ19,女子登録情報!$B:$B,0)),"")</f>
        <v/>
      </c>
      <c r="E19" s="15" t="str">
        <f>IFERROR(INDEX(女子登録情報!$O:$O,MATCH($AJ19,女子登録情報!$B:$B,0)),"")</f>
        <v/>
      </c>
      <c r="F19" s="15" t="str">
        <f>IFERROR(INDEX(女子登録情報!$P:$P,MATCH($AJ19,女子登録情報!$B:$B,0)),"")</f>
        <v/>
      </c>
      <c r="G19" s="15" t="str">
        <f>IFERROR(INDEX(女子登録情報!$H:$H,MATCH($AJ19,女子登録情報!$B:$B,0)),"")</f>
        <v/>
      </c>
      <c r="H19" s="15" t="str">
        <f>IFERROR(INDEX(女子登録情報!$I:$I,MATCH($AJ19,女子登録情報!$B:$B,0)),"")</f>
        <v/>
      </c>
      <c r="I19" s="15" t="str">
        <f>IFERROR(INDEX(女子登録情報!$Q:$Q,MATCH($AJ19,女子登録情報!$B:$B,0)),"")</f>
        <v/>
      </c>
      <c r="J19" s="15" t="str">
        <f>IF(③女子申込!$C27="","","女性")</f>
        <v/>
      </c>
      <c r="K19" s="15" t="str">
        <f>IFERROR(INDEX(女子登録情報!$R:$R,MATCH($AJ19,女子登録情報!$B:$B,0)),"")</f>
        <v/>
      </c>
      <c r="L19" s="15" t="str">
        <f>IF($A19="","",INDEX(③女子申込!$I:$I,MATCH($A19,③女子申込!$B:$B,0)))</f>
        <v/>
      </c>
      <c r="M19" s="15" t="str">
        <f>IF($A19="","",INDEX(③女子申込!$J:$J,MATCH($A19,③女子申込!$B:$B,0)))</f>
        <v/>
      </c>
      <c r="N19" s="15" t="str">
        <f>IF($A19="","",INDEX(③女子申込!$K:$K,MATCH($A19,③女子申込!$B:$B,0)))</f>
        <v/>
      </c>
      <c r="O19" s="15" t="str">
        <f>IF($A19="","",INDEX(③女子申込!$L:$L,MATCH($A19,③女子申込!$B:$B,0)))</f>
        <v/>
      </c>
      <c r="P19" s="15" t="str">
        <f>IF($A19="","",INDEX(③女子申込!$M:$M,MATCH($A19,③女子申込!$B:$B,0)))</f>
        <v/>
      </c>
      <c r="R19" s="15" t="str">
        <f>IF($A19="","",INDEX(③女子申込!$N:$N,MATCH($A19,③女子申込!$B:$B,0)))</f>
        <v/>
      </c>
      <c r="S19" s="15" t="str">
        <f>IF($A19="","",INDEX(③女子申込!$O:$O,MATCH($A19,③女子申込!$B:$B,0)))</f>
        <v/>
      </c>
      <c r="T19" s="15" t="str">
        <f>IF($A19="","",INDEX(③女子申込!$P:$P,MATCH($A19,③女子申込!$B:$B,0)))</f>
        <v/>
      </c>
      <c r="U19" s="15" t="str">
        <f>IF($A19="","",INDEX(③女子申込!$Q:$Q,MATCH($A19,③女子申込!$B:$B,0)))</f>
        <v/>
      </c>
      <c r="V19" s="15" t="str">
        <f>IF(③女子申込!$W27="","",IF(③女子申込!$S27="","0",③女子申込!$S27)&amp;":"&amp;IF(LEN(③女子申込!$U27)=1,"0"&amp;③女子申込!$U27,③女子申込!$U27)&amp;":"&amp;IF(LEN(③女子申込!$W27)=1,"0"&amp;③女子申込!$W27,③女子申込!$W27))</f>
        <v/>
      </c>
      <c r="W19" s="15" t="str">
        <f>IFERROR(LEFT(INDEX(③女子申込!$Z:$Z,MATCH($A19,③女子申込!$B:$B,0)),FIND("年",INDEX(③女子申込!$Z:$Z,MATCH($A19,③女子申込!$B:$B,0)))-1),"")</f>
        <v/>
      </c>
      <c r="X19" s="15" t="str">
        <f>IF($A19="","",INDEX(③女子申込!$AA:$AA,MATCH($A19,③女子申込!$B:$B,0)))</f>
        <v/>
      </c>
      <c r="Y19" s="15" t="str">
        <f>IF($A19="","",IF(INDEX(③女子申込!$R:$R,MATCH($A19,③女子申込!$B:$B,0))="ハーフマラソン","ハーフ",INDEX(③女子申込!$R:$R,MATCH($A19,③女子申込!$B:$B,0))))</f>
        <v/>
      </c>
      <c r="Z19" s="15" t="str">
        <f>IF(③女子申込!$AF27="","",③女子申込!$AB27&amp;":"&amp;IF(LEN(③女子申込!$AD27)=1,"0"&amp;③女子申込!$AD27,③女子申込!$AD27)&amp;":"&amp;IF(LEN(③女子申込!$AF27)=1,"0"&amp;③女子申込!$AF27,③女子申込!$AF27))</f>
        <v/>
      </c>
      <c r="AA19" s="15" t="str">
        <f>IF($A19="","",IF(INDEX(③女子申込!$AH:$AH,MATCH($A19,③女子申込!$B:$B,0))="無",0,1))</f>
        <v/>
      </c>
      <c r="AB19" s="15" t="str">
        <f>IF($A19="","",INDEX(③女子申込!$G:$G,MATCH($A19,③女子申込!$B:$B,0)))</f>
        <v/>
      </c>
      <c r="AC19" s="15" t="str">
        <f>IFERROR(INDEX(女子登録情報!$S:$S,MATCH($AJ19,女子登録情報!$B:$B,0)),"")</f>
        <v/>
      </c>
      <c r="AD19" s="15" t="str">
        <f>IF($A19="","",INDEX(女子登録情報!$T:$T,MATCH($AJ19,女子登録情報!$B:$B,0)))</f>
        <v/>
      </c>
      <c r="AE19" s="15" t="str">
        <f>IFERROR(INDEX(女子登録情報!$U:$U,MATCH($AJ19,女子登録情報!$B:$B,0)),"")</f>
        <v/>
      </c>
      <c r="AF19" s="15"/>
      <c r="AG19" s="15"/>
      <c r="AJ19" s="14" t="str">
        <f>IF(③女子申込!$C27="","",③女子申込!$C27)</f>
        <v/>
      </c>
    </row>
    <row r="20" spans="1:36">
      <c r="A20" s="15" t="str">
        <f>IF(③女子申込!$C28="","",ROW($A19))</f>
        <v/>
      </c>
      <c r="B20" s="15" t="str">
        <f>IF(③女子申込!$C28="","","日本陸連登録の部　女子")</f>
        <v/>
      </c>
      <c r="C20" s="15" t="str">
        <f>IFERROR(INDEX(女子登録情報!$M:$M,MATCH($AJ20,女子登録情報!$B:$B,0)),"")</f>
        <v/>
      </c>
      <c r="D20" s="15" t="str">
        <f>IFERROR(INDEX(女子登録情報!$N:$N,MATCH($AJ20,女子登録情報!$B:$B,0)),"")</f>
        <v/>
      </c>
      <c r="E20" s="15" t="str">
        <f>IFERROR(INDEX(女子登録情報!$O:$O,MATCH($AJ20,女子登録情報!$B:$B,0)),"")</f>
        <v/>
      </c>
      <c r="F20" s="15" t="str">
        <f>IFERROR(INDEX(女子登録情報!$P:$P,MATCH($AJ20,女子登録情報!$B:$B,0)),"")</f>
        <v/>
      </c>
      <c r="G20" s="15" t="str">
        <f>IFERROR(INDEX(女子登録情報!$H:$H,MATCH($AJ20,女子登録情報!$B:$B,0)),"")</f>
        <v/>
      </c>
      <c r="H20" s="15" t="str">
        <f>IFERROR(INDEX(女子登録情報!$I:$I,MATCH($AJ20,女子登録情報!$B:$B,0)),"")</f>
        <v/>
      </c>
      <c r="I20" s="15" t="str">
        <f>IFERROR(INDEX(女子登録情報!$Q:$Q,MATCH($AJ20,女子登録情報!$B:$B,0)),"")</f>
        <v/>
      </c>
      <c r="J20" s="15" t="str">
        <f>IF(③女子申込!$C28="","","女性")</f>
        <v/>
      </c>
      <c r="K20" s="15" t="str">
        <f>IFERROR(INDEX(女子登録情報!$R:$R,MATCH($AJ20,女子登録情報!$B:$B,0)),"")</f>
        <v/>
      </c>
      <c r="L20" s="15" t="str">
        <f>IF($A20="","",INDEX(③女子申込!$I:$I,MATCH($A20,③女子申込!$B:$B,0)))</f>
        <v/>
      </c>
      <c r="M20" s="15" t="str">
        <f>IF($A20="","",INDEX(③女子申込!$J:$J,MATCH($A20,③女子申込!$B:$B,0)))</f>
        <v/>
      </c>
      <c r="N20" s="15" t="str">
        <f>IF($A20="","",INDEX(③女子申込!$K:$K,MATCH($A20,③女子申込!$B:$B,0)))</f>
        <v/>
      </c>
      <c r="O20" s="15" t="str">
        <f>IF($A20="","",INDEX(③女子申込!$L:$L,MATCH($A20,③女子申込!$B:$B,0)))</f>
        <v/>
      </c>
      <c r="P20" s="15" t="str">
        <f>IF($A20="","",INDEX(③女子申込!$M:$M,MATCH($A20,③女子申込!$B:$B,0)))</f>
        <v/>
      </c>
      <c r="R20" s="15" t="str">
        <f>IF($A20="","",INDEX(③女子申込!$N:$N,MATCH($A20,③女子申込!$B:$B,0)))</f>
        <v/>
      </c>
      <c r="S20" s="15" t="str">
        <f>IF($A20="","",INDEX(③女子申込!$O:$O,MATCH($A20,③女子申込!$B:$B,0)))</f>
        <v/>
      </c>
      <c r="T20" s="15" t="str">
        <f>IF($A20="","",INDEX(③女子申込!$P:$P,MATCH($A20,③女子申込!$B:$B,0)))</f>
        <v/>
      </c>
      <c r="U20" s="15" t="str">
        <f>IF($A20="","",INDEX(③女子申込!$Q:$Q,MATCH($A20,③女子申込!$B:$B,0)))</f>
        <v/>
      </c>
      <c r="V20" s="15" t="str">
        <f>IF(③女子申込!$W28="","",IF(③女子申込!$S28="","0",③女子申込!$S28)&amp;":"&amp;IF(LEN(③女子申込!$U28)=1,"0"&amp;③女子申込!$U28,③女子申込!$U28)&amp;":"&amp;IF(LEN(③女子申込!$W28)=1,"0"&amp;③女子申込!$W28,③女子申込!$W28))</f>
        <v/>
      </c>
      <c r="W20" s="15" t="str">
        <f>IFERROR(LEFT(INDEX(③女子申込!$Z:$Z,MATCH($A20,③女子申込!$B:$B,0)),FIND("年",INDEX(③女子申込!$Z:$Z,MATCH($A20,③女子申込!$B:$B,0)))-1),"")</f>
        <v/>
      </c>
      <c r="X20" s="15" t="str">
        <f>IF($A20="","",INDEX(③女子申込!$AA:$AA,MATCH($A20,③女子申込!$B:$B,0)))</f>
        <v/>
      </c>
      <c r="Y20" s="15" t="str">
        <f>IF($A20="","",IF(INDEX(③女子申込!$R:$R,MATCH($A20,③女子申込!$B:$B,0))="ハーフマラソン","ハーフ",INDEX(③女子申込!$R:$R,MATCH($A20,③女子申込!$B:$B,0))))</f>
        <v/>
      </c>
      <c r="Z20" s="15" t="str">
        <f>IF(③女子申込!$AF28="","",③女子申込!$AB28&amp;":"&amp;IF(LEN(③女子申込!$AD28)=1,"0"&amp;③女子申込!$AD28,③女子申込!$AD28)&amp;":"&amp;IF(LEN(③女子申込!$AF28)=1,"0"&amp;③女子申込!$AF28,③女子申込!$AF28))</f>
        <v/>
      </c>
      <c r="AA20" s="15" t="str">
        <f>IF($A20="","",IF(INDEX(③女子申込!$AH:$AH,MATCH($A20,③女子申込!$B:$B,0))="無",0,1))</f>
        <v/>
      </c>
      <c r="AB20" s="15" t="str">
        <f>IF($A20="","",INDEX(③女子申込!$G:$G,MATCH($A20,③女子申込!$B:$B,0)))</f>
        <v/>
      </c>
      <c r="AC20" s="15" t="str">
        <f>IFERROR(INDEX(女子登録情報!$S:$S,MATCH($AJ20,女子登録情報!$B:$B,0)),"")</f>
        <v/>
      </c>
      <c r="AD20" s="15" t="str">
        <f>IF($A20="","",INDEX(女子登録情報!$T:$T,MATCH($AJ20,女子登録情報!$B:$B,0)))</f>
        <v/>
      </c>
      <c r="AE20" s="15" t="str">
        <f>IFERROR(INDEX(女子登録情報!$U:$U,MATCH($AJ20,女子登録情報!$B:$B,0)),"")</f>
        <v/>
      </c>
      <c r="AF20" s="15"/>
      <c r="AG20" s="15"/>
      <c r="AJ20" s="14" t="str">
        <f>IF(③女子申込!$C28="","",③女子申込!$C28)</f>
        <v/>
      </c>
    </row>
    <row r="21" spans="1:36">
      <c r="A21" s="15" t="str">
        <f>IF(③女子申込!$C29="","",ROW($A20))</f>
        <v/>
      </c>
      <c r="B21" s="15" t="str">
        <f>IF(③女子申込!$C29="","","日本陸連登録の部　女子")</f>
        <v/>
      </c>
      <c r="C21" s="15" t="str">
        <f>IFERROR(INDEX(女子登録情報!$M:$M,MATCH($AJ21,女子登録情報!$B:$B,0)),"")</f>
        <v/>
      </c>
      <c r="D21" s="15" t="str">
        <f>IFERROR(INDEX(女子登録情報!$N:$N,MATCH($AJ21,女子登録情報!$B:$B,0)),"")</f>
        <v/>
      </c>
      <c r="E21" s="15" t="str">
        <f>IFERROR(INDEX(女子登録情報!$O:$O,MATCH($AJ21,女子登録情報!$B:$B,0)),"")</f>
        <v/>
      </c>
      <c r="F21" s="15" t="str">
        <f>IFERROR(INDEX(女子登録情報!$P:$P,MATCH($AJ21,女子登録情報!$B:$B,0)),"")</f>
        <v/>
      </c>
      <c r="G21" s="15" t="str">
        <f>IFERROR(INDEX(女子登録情報!$H:$H,MATCH($AJ21,女子登録情報!$B:$B,0)),"")</f>
        <v/>
      </c>
      <c r="H21" s="15" t="str">
        <f>IFERROR(INDEX(女子登録情報!$I:$I,MATCH($AJ21,女子登録情報!$B:$B,0)),"")</f>
        <v/>
      </c>
      <c r="I21" s="15" t="str">
        <f>IFERROR(INDEX(女子登録情報!$Q:$Q,MATCH($AJ21,女子登録情報!$B:$B,0)),"")</f>
        <v/>
      </c>
      <c r="J21" s="15" t="str">
        <f>IF(③女子申込!$C29="","","女性")</f>
        <v/>
      </c>
      <c r="K21" s="15" t="str">
        <f>IFERROR(INDEX(女子登録情報!$R:$R,MATCH($AJ21,女子登録情報!$B:$B,0)),"")</f>
        <v/>
      </c>
      <c r="L21" s="15" t="str">
        <f>IF($A21="","",INDEX(③女子申込!$I:$I,MATCH($A21,③女子申込!$B:$B,0)))</f>
        <v/>
      </c>
      <c r="M21" s="15" t="str">
        <f>IF($A21="","",INDEX(③女子申込!$J:$J,MATCH($A21,③女子申込!$B:$B,0)))</f>
        <v/>
      </c>
      <c r="N21" s="15" t="str">
        <f>IF($A21="","",INDEX(③女子申込!$K:$K,MATCH($A21,③女子申込!$B:$B,0)))</f>
        <v/>
      </c>
      <c r="O21" s="15" t="str">
        <f>IF($A21="","",INDEX(③女子申込!$L:$L,MATCH($A21,③女子申込!$B:$B,0)))</f>
        <v/>
      </c>
      <c r="P21" s="15" t="str">
        <f>IF($A21="","",INDEX(③女子申込!$M:$M,MATCH($A21,③女子申込!$B:$B,0)))</f>
        <v/>
      </c>
      <c r="R21" s="15" t="str">
        <f>IF($A21="","",INDEX(③女子申込!$N:$N,MATCH($A21,③女子申込!$B:$B,0)))</f>
        <v/>
      </c>
      <c r="S21" s="15" t="str">
        <f>IF($A21="","",INDEX(③女子申込!$O:$O,MATCH($A21,③女子申込!$B:$B,0)))</f>
        <v/>
      </c>
      <c r="T21" s="15" t="str">
        <f>IF($A21="","",INDEX(③女子申込!$P:$P,MATCH($A21,③女子申込!$B:$B,0)))</f>
        <v/>
      </c>
      <c r="U21" s="15" t="str">
        <f>IF($A21="","",INDEX(③女子申込!$Q:$Q,MATCH($A21,③女子申込!$B:$B,0)))</f>
        <v/>
      </c>
      <c r="V21" s="15" t="str">
        <f>IF(③女子申込!$W29="","",IF(③女子申込!$S29="","0",③女子申込!$S29)&amp;":"&amp;IF(LEN(③女子申込!$U29)=1,"0"&amp;③女子申込!$U29,③女子申込!$U29)&amp;":"&amp;IF(LEN(③女子申込!$W29)=1,"0"&amp;③女子申込!$W29,③女子申込!$W29))</f>
        <v/>
      </c>
      <c r="W21" s="15" t="str">
        <f>IFERROR(LEFT(INDEX(③女子申込!$Z:$Z,MATCH($A21,③女子申込!$B:$B,0)),FIND("年",INDEX(③女子申込!$Z:$Z,MATCH($A21,③女子申込!$B:$B,0)))-1),"")</f>
        <v/>
      </c>
      <c r="X21" s="15" t="str">
        <f>IF($A21="","",INDEX(③女子申込!$AA:$AA,MATCH($A21,③女子申込!$B:$B,0)))</f>
        <v/>
      </c>
      <c r="Y21" s="15" t="str">
        <f>IF($A21="","",IF(INDEX(③女子申込!$R:$R,MATCH($A21,③女子申込!$B:$B,0))="ハーフマラソン","ハーフ",INDEX(③女子申込!$R:$R,MATCH($A21,③女子申込!$B:$B,0))))</f>
        <v/>
      </c>
      <c r="Z21" s="15" t="str">
        <f>IF(③女子申込!$AF29="","",③女子申込!$AB29&amp;":"&amp;IF(LEN(③女子申込!$AD29)=1,"0"&amp;③女子申込!$AD29,③女子申込!$AD29)&amp;":"&amp;IF(LEN(③女子申込!$AF29)=1,"0"&amp;③女子申込!$AF29,③女子申込!$AF29))</f>
        <v/>
      </c>
      <c r="AA21" s="15" t="str">
        <f>IF($A21="","",IF(INDEX(③女子申込!$AH:$AH,MATCH($A21,③女子申込!$B:$B,0))="無",0,1))</f>
        <v/>
      </c>
      <c r="AB21" s="15" t="str">
        <f>IF($A21="","",INDEX(③女子申込!$G:$G,MATCH($A21,③女子申込!$B:$B,0)))</f>
        <v/>
      </c>
      <c r="AC21" s="15" t="str">
        <f>IFERROR(INDEX(女子登録情報!$S:$S,MATCH($AJ21,女子登録情報!$B:$B,0)),"")</f>
        <v/>
      </c>
      <c r="AD21" s="15" t="str">
        <f>IF($A21="","",INDEX(女子登録情報!$T:$T,MATCH($AJ21,女子登録情報!$B:$B,0)))</f>
        <v/>
      </c>
      <c r="AE21" s="15" t="str">
        <f>IFERROR(INDEX(女子登録情報!$U:$U,MATCH($AJ21,女子登録情報!$B:$B,0)),"")</f>
        <v/>
      </c>
      <c r="AF21" s="15"/>
      <c r="AG21" s="15"/>
      <c r="AJ21" s="14" t="str">
        <f>IF(③女子申込!$C29="","",③女子申込!$C29)</f>
        <v/>
      </c>
    </row>
    <row r="22" spans="1:36">
      <c r="A22" s="15" t="str">
        <f>IF(③女子申込!$C30="","",ROW($A21))</f>
        <v/>
      </c>
      <c r="B22" s="15" t="str">
        <f>IF(③女子申込!$C30="","","日本陸連登録の部　女子")</f>
        <v/>
      </c>
      <c r="C22" s="15" t="str">
        <f>IFERROR(INDEX(女子登録情報!$M:$M,MATCH($AJ22,女子登録情報!$B:$B,0)),"")</f>
        <v/>
      </c>
      <c r="D22" s="15" t="str">
        <f>IFERROR(INDEX(女子登録情報!$N:$N,MATCH($AJ22,女子登録情報!$B:$B,0)),"")</f>
        <v/>
      </c>
      <c r="E22" s="15" t="str">
        <f>IFERROR(INDEX(女子登録情報!$O:$O,MATCH($AJ22,女子登録情報!$B:$B,0)),"")</f>
        <v/>
      </c>
      <c r="F22" s="15" t="str">
        <f>IFERROR(INDEX(女子登録情報!$P:$P,MATCH($AJ22,女子登録情報!$B:$B,0)),"")</f>
        <v/>
      </c>
      <c r="G22" s="15" t="str">
        <f>IFERROR(INDEX(女子登録情報!$H:$H,MATCH($AJ22,女子登録情報!$B:$B,0)),"")</f>
        <v/>
      </c>
      <c r="H22" s="15" t="str">
        <f>IFERROR(INDEX(女子登録情報!$I:$I,MATCH($AJ22,女子登録情報!$B:$B,0)),"")</f>
        <v/>
      </c>
      <c r="I22" s="15" t="str">
        <f>IFERROR(INDEX(女子登録情報!$Q:$Q,MATCH($AJ22,女子登録情報!$B:$B,0)),"")</f>
        <v/>
      </c>
      <c r="J22" s="15" t="str">
        <f>IF(③女子申込!$C30="","","女性")</f>
        <v/>
      </c>
      <c r="K22" s="15" t="str">
        <f>IFERROR(INDEX(女子登録情報!$R:$R,MATCH($AJ22,女子登録情報!$B:$B,0)),"")</f>
        <v/>
      </c>
      <c r="L22" s="15" t="str">
        <f>IF($A22="","",INDEX(③女子申込!$I:$I,MATCH($A22,③女子申込!$B:$B,0)))</f>
        <v/>
      </c>
      <c r="M22" s="15" t="str">
        <f>IF($A22="","",INDEX(③女子申込!$J:$J,MATCH($A22,③女子申込!$B:$B,0)))</f>
        <v/>
      </c>
      <c r="N22" s="15" t="str">
        <f>IF($A22="","",INDEX(③女子申込!$K:$K,MATCH($A22,③女子申込!$B:$B,0)))</f>
        <v/>
      </c>
      <c r="O22" s="15" t="str">
        <f>IF($A22="","",INDEX(③女子申込!$L:$L,MATCH($A22,③女子申込!$B:$B,0)))</f>
        <v/>
      </c>
      <c r="P22" s="15" t="str">
        <f>IF($A22="","",INDEX(③女子申込!$M:$M,MATCH($A22,③女子申込!$B:$B,0)))</f>
        <v/>
      </c>
      <c r="R22" s="15" t="str">
        <f>IF($A22="","",INDEX(③女子申込!$N:$N,MATCH($A22,③女子申込!$B:$B,0)))</f>
        <v/>
      </c>
      <c r="S22" s="15" t="str">
        <f>IF($A22="","",INDEX(③女子申込!$O:$O,MATCH($A22,③女子申込!$B:$B,0)))</f>
        <v/>
      </c>
      <c r="T22" s="15" t="str">
        <f>IF($A22="","",INDEX(③女子申込!$P:$P,MATCH($A22,③女子申込!$B:$B,0)))</f>
        <v/>
      </c>
      <c r="U22" s="15" t="str">
        <f>IF($A22="","",INDEX(③女子申込!$Q:$Q,MATCH($A22,③女子申込!$B:$B,0)))</f>
        <v/>
      </c>
      <c r="V22" s="15" t="str">
        <f>IF(③女子申込!$W30="","",IF(③女子申込!$S30="","0",③女子申込!$S30)&amp;":"&amp;IF(LEN(③女子申込!$U30)=1,"0"&amp;③女子申込!$U30,③女子申込!$U30)&amp;":"&amp;IF(LEN(③女子申込!$W30)=1,"0"&amp;③女子申込!$W30,③女子申込!$W30))</f>
        <v/>
      </c>
      <c r="W22" s="15" t="str">
        <f>IFERROR(LEFT(INDEX(③女子申込!$Z:$Z,MATCH($A22,③女子申込!$B:$B,0)),FIND("年",INDEX(③女子申込!$Z:$Z,MATCH($A22,③女子申込!$B:$B,0)))-1),"")</f>
        <v/>
      </c>
      <c r="X22" s="15" t="str">
        <f>IF($A22="","",INDEX(③女子申込!$AA:$AA,MATCH($A22,③女子申込!$B:$B,0)))</f>
        <v/>
      </c>
      <c r="Y22" s="15" t="str">
        <f>IF($A22="","",IF(INDEX(③女子申込!$R:$R,MATCH($A22,③女子申込!$B:$B,0))="ハーフマラソン","ハーフ",INDEX(③女子申込!$R:$R,MATCH($A22,③女子申込!$B:$B,0))))</f>
        <v/>
      </c>
      <c r="Z22" s="15" t="str">
        <f>IF(③女子申込!$AF30="","",③女子申込!$AB30&amp;":"&amp;IF(LEN(③女子申込!$AD30)=1,"0"&amp;③女子申込!$AD30,③女子申込!$AD30)&amp;":"&amp;IF(LEN(③女子申込!$AF30)=1,"0"&amp;③女子申込!$AF30,③女子申込!$AF30))</f>
        <v/>
      </c>
      <c r="AA22" s="15" t="str">
        <f>IF($A22="","",IF(INDEX(③女子申込!$AH:$AH,MATCH($A22,③女子申込!$B:$B,0))="無",0,1))</f>
        <v/>
      </c>
      <c r="AB22" s="15" t="str">
        <f>IF($A22="","",INDEX(③女子申込!$G:$G,MATCH($A22,③女子申込!$B:$B,0)))</f>
        <v/>
      </c>
      <c r="AC22" s="15" t="str">
        <f>IFERROR(INDEX(女子登録情報!$S:$S,MATCH($AJ22,女子登録情報!$B:$B,0)),"")</f>
        <v/>
      </c>
      <c r="AD22" s="15" t="str">
        <f>IF($A22="","",INDEX(女子登録情報!$T:$T,MATCH($AJ22,女子登録情報!$B:$B,0)))</f>
        <v/>
      </c>
      <c r="AE22" s="15" t="str">
        <f>IFERROR(INDEX(女子登録情報!$U:$U,MATCH($AJ22,女子登録情報!$B:$B,0)),"")</f>
        <v/>
      </c>
      <c r="AF22" s="15"/>
      <c r="AG22" s="15"/>
      <c r="AJ22" s="14" t="str">
        <f>IF(③女子申込!$C30="","",③女子申込!$C30)</f>
        <v/>
      </c>
    </row>
    <row r="23" spans="1:36">
      <c r="A23" s="15" t="str">
        <f>IF(③女子申込!$C31="","",ROW($A22))</f>
        <v/>
      </c>
      <c r="B23" s="15" t="str">
        <f>IF(③女子申込!$C31="","","日本陸連登録の部　女子")</f>
        <v/>
      </c>
      <c r="C23" s="15" t="str">
        <f>IFERROR(INDEX(女子登録情報!$M:$M,MATCH($AJ23,女子登録情報!$B:$B,0)),"")</f>
        <v/>
      </c>
      <c r="D23" s="15" t="str">
        <f>IFERROR(INDEX(女子登録情報!$N:$N,MATCH($AJ23,女子登録情報!$B:$B,0)),"")</f>
        <v/>
      </c>
      <c r="E23" s="15" t="str">
        <f>IFERROR(INDEX(女子登録情報!$O:$O,MATCH($AJ23,女子登録情報!$B:$B,0)),"")</f>
        <v/>
      </c>
      <c r="F23" s="15" t="str">
        <f>IFERROR(INDEX(女子登録情報!$P:$P,MATCH($AJ23,女子登録情報!$B:$B,0)),"")</f>
        <v/>
      </c>
      <c r="G23" s="15" t="str">
        <f>IFERROR(INDEX(女子登録情報!$H:$H,MATCH($AJ23,女子登録情報!$B:$B,0)),"")</f>
        <v/>
      </c>
      <c r="H23" s="15" t="str">
        <f>IFERROR(INDEX(女子登録情報!$I:$I,MATCH($AJ23,女子登録情報!$B:$B,0)),"")</f>
        <v/>
      </c>
      <c r="I23" s="15" t="str">
        <f>IFERROR(INDEX(女子登録情報!$Q:$Q,MATCH($AJ23,女子登録情報!$B:$B,0)),"")</f>
        <v/>
      </c>
      <c r="J23" s="15" t="str">
        <f>IF(③女子申込!$C31="","","女性")</f>
        <v/>
      </c>
      <c r="K23" s="15" t="str">
        <f>IFERROR(INDEX(女子登録情報!$R:$R,MATCH($AJ23,女子登録情報!$B:$B,0)),"")</f>
        <v/>
      </c>
      <c r="L23" s="15" t="str">
        <f>IF($A23="","",INDEX(③女子申込!$I:$I,MATCH($A23,③女子申込!$B:$B,0)))</f>
        <v/>
      </c>
      <c r="M23" s="15" t="str">
        <f>IF($A23="","",INDEX(③女子申込!$J:$J,MATCH($A23,③女子申込!$B:$B,0)))</f>
        <v/>
      </c>
      <c r="N23" s="15" t="str">
        <f>IF($A23="","",INDEX(③女子申込!$K:$K,MATCH($A23,③女子申込!$B:$B,0)))</f>
        <v/>
      </c>
      <c r="O23" s="15" t="str">
        <f>IF($A23="","",INDEX(③女子申込!$L:$L,MATCH($A23,③女子申込!$B:$B,0)))</f>
        <v/>
      </c>
      <c r="P23" s="15" t="str">
        <f>IF($A23="","",INDEX(③女子申込!$M:$M,MATCH($A23,③女子申込!$B:$B,0)))</f>
        <v/>
      </c>
      <c r="R23" s="15" t="str">
        <f>IF($A23="","",INDEX(③女子申込!$N:$N,MATCH($A23,③女子申込!$B:$B,0)))</f>
        <v/>
      </c>
      <c r="S23" s="15" t="str">
        <f>IF($A23="","",INDEX(③女子申込!$O:$O,MATCH($A23,③女子申込!$B:$B,0)))</f>
        <v/>
      </c>
      <c r="T23" s="15" t="str">
        <f>IF($A23="","",INDEX(③女子申込!$P:$P,MATCH($A23,③女子申込!$B:$B,0)))</f>
        <v/>
      </c>
      <c r="U23" s="15" t="str">
        <f>IF($A23="","",INDEX(③女子申込!$Q:$Q,MATCH($A23,③女子申込!$B:$B,0)))</f>
        <v/>
      </c>
      <c r="V23" s="15" t="str">
        <f>IF(③女子申込!$W31="","",IF(③女子申込!$S31="","0",③女子申込!$S31)&amp;":"&amp;IF(LEN(③女子申込!$U31)=1,"0"&amp;③女子申込!$U31,③女子申込!$U31)&amp;":"&amp;IF(LEN(③女子申込!$W31)=1,"0"&amp;③女子申込!$W31,③女子申込!$W31))</f>
        <v/>
      </c>
      <c r="W23" s="15" t="str">
        <f>IFERROR(LEFT(INDEX(③女子申込!$Z:$Z,MATCH($A23,③女子申込!$B:$B,0)),FIND("年",INDEX(③女子申込!$Z:$Z,MATCH($A23,③女子申込!$B:$B,0)))-1),"")</f>
        <v/>
      </c>
      <c r="X23" s="15" t="str">
        <f>IF($A23="","",INDEX(③女子申込!$AA:$AA,MATCH($A23,③女子申込!$B:$B,0)))</f>
        <v/>
      </c>
      <c r="Y23" s="15" t="str">
        <f>IF($A23="","",IF(INDEX(③女子申込!$R:$R,MATCH($A23,③女子申込!$B:$B,0))="ハーフマラソン","ハーフ",INDEX(③女子申込!$R:$R,MATCH($A23,③女子申込!$B:$B,0))))</f>
        <v/>
      </c>
      <c r="Z23" s="15" t="str">
        <f>IF(③女子申込!$AF31="","",③女子申込!$AB31&amp;":"&amp;IF(LEN(③女子申込!$AD31)=1,"0"&amp;③女子申込!$AD31,③女子申込!$AD31)&amp;":"&amp;IF(LEN(③女子申込!$AF31)=1,"0"&amp;③女子申込!$AF31,③女子申込!$AF31))</f>
        <v/>
      </c>
      <c r="AA23" s="15" t="str">
        <f>IF($A23="","",IF(INDEX(③女子申込!$AH:$AH,MATCH($A23,③女子申込!$B:$B,0))="無",0,1))</f>
        <v/>
      </c>
      <c r="AB23" s="15" t="str">
        <f>IF($A23="","",INDEX(③女子申込!$G:$G,MATCH($A23,③女子申込!$B:$B,0)))</f>
        <v/>
      </c>
      <c r="AC23" s="15" t="str">
        <f>IFERROR(INDEX(女子登録情報!$S:$S,MATCH($AJ23,女子登録情報!$B:$B,0)),"")</f>
        <v/>
      </c>
      <c r="AD23" s="15" t="str">
        <f>IF($A23="","",INDEX(女子登録情報!$T:$T,MATCH($AJ23,女子登録情報!$B:$B,0)))</f>
        <v/>
      </c>
      <c r="AE23" s="15" t="str">
        <f>IFERROR(INDEX(女子登録情報!$U:$U,MATCH($AJ23,女子登録情報!$B:$B,0)),"")</f>
        <v/>
      </c>
      <c r="AF23" s="15"/>
      <c r="AG23" s="15"/>
      <c r="AJ23" s="14" t="str">
        <f>IF(③女子申込!$C31="","",③女子申込!$C31)</f>
        <v/>
      </c>
    </row>
    <row r="24" spans="1:36">
      <c r="A24" s="15" t="str">
        <f>IF(③女子申込!$C32="","",ROW($A23))</f>
        <v/>
      </c>
      <c r="B24" s="15" t="str">
        <f>IF(③女子申込!$C32="","","日本陸連登録の部　女子")</f>
        <v/>
      </c>
      <c r="C24" s="15" t="str">
        <f>IFERROR(INDEX(女子登録情報!$M:$M,MATCH($AJ24,女子登録情報!$B:$B,0)),"")</f>
        <v/>
      </c>
      <c r="D24" s="15" t="str">
        <f>IFERROR(INDEX(女子登録情報!$N:$N,MATCH($AJ24,女子登録情報!$B:$B,0)),"")</f>
        <v/>
      </c>
      <c r="E24" s="15" t="str">
        <f>IFERROR(INDEX(女子登録情報!$O:$O,MATCH($AJ24,女子登録情報!$B:$B,0)),"")</f>
        <v/>
      </c>
      <c r="F24" s="15" t="str">
        <f>IFERROR(INDEX(女子登録情報!$P:$P,MATCH($AJ24,女子登録情報!$B:$B,0)),"")</f>
        <v/>
      </c>
      <c r="G24" s="15" t="str">
        <f>IFERROR(INDEX(女子登録情報!$H:$H,MATCH($AJ24,女子登録情報!$B:$B,0)),"")</f>
        <v/>
      </c>
      <c r="H24" s="15" t="str">
        <f>IFERROR(INDEX(女子登録情報!$I:$I,MATCH($AJ24,女子登録情報!$B:$B,0)),"")</f>
        <v/>
      </c>
      <c r="I24" s="15" t="str">
        <f>IFERROR(INDEX(女子登録情報!$Q:$Q,MATCH($AJ24,女子登録情報!$B:$B,0)),"")</f>
        <v/>
      </c>
      <c r="J24" s="15" t="str">
        <f>IF(③女子申込!$C32="","","女性")</f>
        <v/>
      </c>
      <c r="K24" s="15" t="str">
        <f>IFERROR(INDEX(女子登録情報!$R:$R,MATCH($AJ24,女子登録情報!$B:$B,0)),"")</f>
        <v/>
      </c>
      <c r="L24" s="15" t="str">
        <f>IF($A24="","",INDEX(③女子申込!$I:$I,MATCH($A24,③女子申込!$B:$B,0)))</f>
        <v/>
      </c>
      <c r="M24" s="15" t="str">
        <f>IF($A24="","",INDEX(③女子申込!$J:$J,MATCH($A24,③女子申込!$B:$B,0)))</f>
        <v/>
      </c>
      <c r="N24" s="15" t="str">
        <f>IF($A24="","",INDEX(③女子申込!$K:$K,MATCH($A24,③女子申込!$B:$B,0)))</f>
        <v/>
      </c>
      <c r="O24" s="15" t="str">
        <f>IF($A24="","",INDEX(③女子申込!$L:$L,MATCH($A24,③女子申込!$B:$B,0)))</f>
        <v/>
      </c>
      <c r="P24" s="15" t="str">
        <f>IF($A24="","",INDEX(③女子申込!$M:$M,MATCH($A24,③女子申込!$B:$B,0)))</f>
        <v/>
      </c>
      <c r="R24" s="15" t="str">
        <f>IF($A24="","",INDEX(③女子申込!$N:$N,MATCH($A24,③女子申込!$B:$B,0)))</f>
        <v/>
      </c>
      <c r="S24" s="15" t="str">
        <f>IF($A24="","",INDEX(③女子申込!$O:$O,MATCH($A24,③女子申込!$B:$B,0)))</f>
        <v/>
      </c>
      <c r="T24" s="15" t="str">
        <f>IF($A24="","",INDEX(③女子申込!$P:$P,MATCH($A24,③女子申込!$B:$B,0)))</f>
        <v/>
      </c>
      <c r="U24" s="15" t="str">
        <f>IF($A24="","",INDEX(③女子申込!$Q:$Q,MATCH($A24,③女子申込!$B:$B,0)))</f>
        <v/>
      </c>
      <c r="V24" s="15" t="str">
        <f>IF(③女子申込!$W32="","",IF(③女子申込!$S32="","0",③女子申込!$S32)&amp;":"&amp;IF(LEN(③女子申込!$U32)=1,"0"&amp;③女子申込!$U32,③女子申込!$U32)&amp;":"&amp;IF(LEN(③女子申込!$W32)=1,"0"&amp;③女子申込!$W32,③女子申込!$W32))</f>
        <v/>
      </c>
      <c r="W24" s="15" t="str">
        <f>IFERROR(LEFT(INDEX(③女子申込!$Z:$Z,MATCH($A24,③女子申込!$B:$B,0)),FIND("年",INDEX(③女子申込!$Z:$Z,MATCH($A24,③女子申込!$B:$B,0)))-1),"")</f>
        <v/>
      </c>
      <c r="X24" s="15" t="str">
        <f>IF($A24="","",INDEX(③女子申込!$AA:$AA,MATCH($A24,③女子申込!$B:$B,0)))</f>
        <v/>
      </c>
      <c r="Y24" s="15" t="str">
        <f>IF($A24="","",IF(INDEX(③女子申込!$R:$R,MATCH($A24,③女子申込!$B:$B,0))="ハーフマラソン","ハーフ",INDEX(③女子申込!$R:$R,MATCH($A24,③女子申込!$B:$B,0))))</f>
        <v/>
      </c>
      <c r="Z24" s="15" t="str">
        <f>IF(③女子申込!$AF32="","",③女子申込!$AB32&amp;":"&amp;IF(LEN(③女子申込!$AD32)=1,"0"&amp;③女子申込!$AD32,③女子申込!$AD32)&amp;":"&amp;IF(LEN(③女子申込!$AF32)=1,"0"&amp;③女子申込!$AF32,③女子申込!$AF32))</f>
        <v/>
      </c>
      <c r="AA24" s="15" t="str">
        <f>IF($A24="","",IF(INDEX(③女子申込!$AH:$AH,MATCH($A24,③女子申込!$B:$B,0))="無",0,1))</f>
        <v/>
      </c>
      <c r="AB24" s="15" t="str">
        <f>IF($A24="","",INDEX(③女子申込!$G:$G,MATCH($A24,③女子申込!$B:$B,0)))</f>
        <v/>
      </c>
      <c r="AC24" s="15" t="str">
        <f>IFERROR(INDEX(女子登録情報!$S:$S,MATCH($AJ24,女子登録情報!$B:$B,0)),"")</f>
        <v/>
      </c>
      <c r="AD24" s="15" t="str">
        <f>IF($A24="","",INDEX(女子登録情報!$T:$T,MATCH($AJ24,女子登録情報!$B:$B,0)))</f>
        <v/>
      </c>
      <c r="AE24" s="15" t="str">
        <f>IFERROR(INDEX(女子登録情報!$U:$U,MATCH($AJ24,女子登録情報!$B:$B,0)),"")</f>
        <v/>
      </c>
      <c r="AF24" s="15"/>
      <c r="AG24" s="15"/>
      <c r="AJ24" s="14" t="str">
        <f>IF(③女子申込!$C32="","",③女子申込!$C32)</f>
        <v/>
      </c>
    </row>
    <row r="25" spans="1:36">
      <c r="A25" s="15" t="str">
        <f>IF(③女子申込!$C33="","",ROW($A24))</f>
        <v/>
      </c>
      <c r="B25" s="15" t="str">
        <f>IF(③女子申込!$C33="","","日本陸連登録の部　女子")</f>
        <v/>
      </c>
      <c r="C25" s="15" t="str">
        <f>IFERROR(INDEX(女子登録情報!$M:$M,MATCH($AJ25,女子登録情報!$B:$B,0)),"")</f>
        <v/>
      </c>
      <c r="D25" s="15" t="str">
        <f>IFERROR(INDEX(女子登録情報!$N:$N,MATCH($AJ25,女子登録情報!$B:$B,0)),"")</f>
        <v/>
      </c>
      <c r="E25" s="15" t="str">
        <f>IFERROR(INDEX(女子登録情報!$O:$O,MATCH($AJ25,女子登録情報!$B:$B,0)),"")</f>
        <v/>
      </c>
      <c r="F25" s="15" t="str">
        <f>IFERROR(INDEX(女子登録情報!$P:$P,MATCH($AJ25,女子登録情報!$B:$B,0)),"")</f>
        <v/>
      </c>
      <c r="G25" s="15" t="str">
        <f>IFERROR(INDEX(女子登録情報!$H:$H,MATCH($AJ25,女子登録情報!$B:$B,0)),"")</f>
        <v/>
      </c>
      <c r="H25" s="15" t="str">
        <f>IFERROR(INDEX(女子登録情報!$I:$I,MATCH($AJ25,女子登録情報!$B:$B,0)),"")</f>
        <v/>
      </c>
      <c r="I25" s="15" t="str">
        <f>IFERROR(INDEX(女子登録情報!$Q:$Q,MATCH($AJ25,女子登録情報!$B:$B,0)),"")</f>
        <v/>
      </c>
      <c r="J25" s="15" t="str">
        <f>IF(③女子申込!$C33="","","女性")</f>
        <v/>
      </c>
      <c r="K25" s="15" t="str">
        <f>IFERROR(INDEX(女子登録情報!$R:$R,MATCH($AJ25,女子登録情報!$B:$B,0)),"")</f>
        <v/>
      </c>
      <c r="L25" s="15" t="str">
        <f>IF($A25="","",INDEX(③女子申込!$I:$I,MATCH($A25,③女子申込!$B:$B,0)))</f>
        <v/>
      </c>
      <c r="M25" s="15" t="str">
        <f>IF($A25="","",INDEX(③女子申込!$J:$J,MATCH($A25,③女子申込!$B:$B,0)))</f>
        <v/>
      </c>
      <c r="N25" s="15" t="str">
        <f>IF($A25="","",INDEX(③女子申込!$K:$K,MATCH($A25,③女子申込!$B:$B,0)))</f>
        <v/>
      </c>
      <c r="O25" s="15" t="str">
        <f>IF($A25="","",INDEX(③女子申込!$L:$L,MATCH($A25,③女子申込!$B:$B,0)))</f>
        <v/>
      </c>
      <c r="P25" s="15" t="str">
        <f>IF($A25="","",INDEX(③女子申込!$M:$M,MATCH($A25,③女子申込!$B:$B,0)))</f>
        <v/>
      </c>
      <c r="R25" s="15" t="str">
        <f>IF($A25="","",INDEX(③女子申込!$N:$N,MATCH($A25,③女子申込!$B:$B,0)))</f>
        <v/>
      </c>
      <c r="S25" s="15" t="str">
        <f>IF($A25="","",INDEX(③女子申込!$O:$O,MATCH($A25,③女子申込!$B:$B,0)))</f>
        <v/>
      </c>
      <c r="T25" s="15" t="str">
        <f>IF($A25="","",INDEX(③女子申込!$P:$P,MATCH($A25,③女子申込!$B:$B,0)))</f>
        <v/>
      </c>
      <c r="U25" s="15" t="str">
        <f>IF($A25="","",INDEX(③女子申込!$Q:$Q,MATCH($A25,③女子申込!$B:$B,0)))</f>
        <v/>
      </c>
      <c r="V25" s="15" t="str">
        <f>IF(③女子申込!$W33="","",IF(③女子申込!$S33="","0",③女子申込!$S33)&amp;":"&amp;IF(LEN(③女子申込!$U33)=1,"0"&amp;③女子申込!$U33,③女子申込!$U33)&amp;":"&amp;IF(LEN(③女子申込!$W33)=1,"0"&amp;③女子申込!$W33,③女子申込!$W33))</f>
        <v/>
      </c>
      <c r="W25" s="15" t="str">
        <f>IFERROR(LEFT(INDEX(③女子申込!$Z:$Z,MATCH($A25,③女子申込!$B:$B,0)),FIND("年",INDEX(③女子申込!$Z:$Z,MATCH($A25,③女子申込!$B:$B,0)))-1),"")</f>
        <v/>
      </c>
      <c r="X25" s="15" t="str">
        <f>IF($A25="","",INDEX(③女子申込!$AA:$AA,MATCH($A25,③女子申込!$B:$B,0)))</f>
        <v/>
      </c>
      <c r="Y25" s="15" t="str">
        <f>IF($A25="","",IF(INDEX(③女子申込!$R:$R,MATCH($A25,③女子申込!$B:$B,0))="ハーフマラソン","ハーフ",INDEX(③女子申込!$R:$R,MATCH($A25,③女子申込!$B:$B,0))))</f>
        <v/>
      </c>
      <c r="Z25" s="15" t="str">
        <f>IF(③女子申込!$AF33="","",③女子申込!$AB33&amp;":"&amp;IF(LEN(③女子申込!$AD33)=1,"0"&amp;③女子申込!$AD33,③女子申込!$AD33)&amp;":"&amp;IF(LEN(③女子申込!$AF33)=1,"0"&amp;③女子申込!$AF33,③女子申込!$AF33))</f>
        <v/>
      </c>
      <c r="AA25" s="15" t="str">
        <f>IF($A25="","",IF(INDEX(③女子申込!$AH:$AH,MATCH($A25,③女子申込!$B:$B,0))="無",0,1))</f>
        <v/>
      </c>
      <c r="AB25" s="15" t="str">
        <f>IF($A25="","",INDEX(③女子申込!$G:$G,MATCH($A25,③女子申込!$B:$B,0)))</f>
        <v/>
      </c>
      <c r="AC25" s="15" t="str">
        <f>IFERROR(INDEX(女子登録情報!$S:$S,MATCH($AJ25,女子登録情報!$B:$B,0)),"")</f>
        <v/>
      </c>
      <c r="AD25" s="15" t="str">
        <f>IF($A25="","",INDEX(女子登録情報!$T:$T,MATCH($AJ25,女子登録情報!$B:$B,0)))</f>
        <v/>
      </c>
      <c r="AE25" s="15" t="str">
        <f>IFERROR(INDEX(女子登録情報!$U:$U,MATCH($AJ25,女子登録情報!$B:$B,0)),"")</f>
        <v/>
      </c>
      <c r="AF25" s="15"/>
      <c r="AG25" s="15"/>
      <c r="AJ25" s="14" t="str">
        <f>IF(③女子申込!$C33="","",③女子申込!$C33)</f>
        <v/>
      </c>
    </row>
    <row r="26" spans="1:36">
      <c r="A26" s="15" t="str">
        <f>IF(③女子申込!$C34="","",ROW($A25))</f>
        <v/>
      </c>
      <c r="B26" s="15" t="str">
        <f>IF(③女子申込!$C34="","","日本陸連登録の部　女子")</f>
        <v/>
      </c>
      <c r="C26" s="15" t="str">
        <f>IFERROR(INDEX(女子登録情報!$M:$M,MATCH($AJ26,女子登録情報!$B:$B,0)),"")</f>
        <v/>
      </c>
      <c r="D26" s="15" t="str">
        <f>IFERROR(INDEX(女子登録情報!$N:$N,MATCH($AJ26,女子登録情報!$B:$B,0)),"")</f>
        <v/>
      </c>
      <c r="E26" s="15" t="str">
        <f>IFERROR(INDEX(女子登録情報!$O:$O,MATCH($AJ26,女子登録情報!$B:$B,0)),"")</f>
        <v/>
      </c>
      <c r="F26" s="15" t="str">
        <f>IFERROR(INDEX(女子登録情報!$P:$P,MATCH($AJ26,女子登録情報!$B:$B,0)),"")</f>
        <v/>
      </c>
      <c r="G26" s="15" t="str">
        <f>IFERROR(INDEX(女子登録情報!$H:$H,MATCH($AJ26,女子登録情報!$B:$B,0)),"")</f>
        <v/>
      </c>
      <c r="H26" s="15" t="str">
        <f>IFERROR(INDEX(女子登録情報!$I:$I,MATCH($AJ26,女子登録情報!$B:$B,0)),"")</f>
        <v/>
      </c>
      <c r="I26" s="15" t="str">
        <f>IFERROR(INDEX(女子登録情報!$Q:$Q,MATCH($AJ26,女子登録情報!$B:$B,0)),"")</f>
        <v/>
      </c>
      <c r="J26" s="15" t="str">
        <f>IF(③女子申込!$C34="","","女性")</f>
        <v/>
      </c>
      <c r="K26" s="15" t="str">
        <f>IFERROR(INDEX(女子登録情報!$R:$R,MATCH($AJ26,女子登録情報!$B:$B,0)),"")</f>
        <v/>
      </c>
      <c r="L26" s="15" t="str">
        <f>IF($A26="","",INDEX(③女子申込!$I:$I,MATCH($A26,③女子申込!$B:$B,0)))</f>
        <v/>
      </c>
      <c r="M26" s="15" t="str">
        <f>IF($A26="","",INDEX(③女子申込!$J:$J,MATCH($A26,③女子申込!$B:$B,0)))</f>
        <v/>
      </c>
      <c r="N26" s="15" t="str">
        <f>IF($A26="","",INDEX(③女子申込!$K:$K,MATCH($A26,③女子申込!$B:$B,0)))</f>
        <v/>
      </c>
      <c r="O26" s="15" t="str">
        <f>IF($A26="","",INDEX(③女子申込!$L:$L,MATCH($A26,③女子申込!$B:$B,0)))</f>
        <v/>
      </c>
      <c r="P26" s="15" t="str">
        <f>IF($A26="","",INDEX(③女子申込!$M:$M,MATCH($A26,③女子申込!$B:$B,0)))</f>
        <v/>
      </c>
      <c r="R26" s="15" t="str">
        <f>IF($A26="","",INDEX(③女子申込!$N:$N,MATCH($A26,③女子申込!$B:$B,0)))</f>
        <v/>
      </c>
      <c r="S26" s="15" t="str">
        <f>IF($A26="","",INDEX(③女子申込!$O:$O,MATCH($A26,③女子申込!$B:$B,0)))</f>
        <v/>
      </c>
      <c r="T26" s="15" t="str">
        <f>IF($A26="","",INDEX(③女子申込!$P:$P,MATCH($A26,③女子申込!$B:$B,0)))</f>
        <v/>
      </c>
      <c r="U26" s="15" t="str">
        <f>IF($A26="","",INDEX(③女子申込!$Q:$Q,MATCH($A26,③女子申込!$B:$B,0)))</f>
        <v/>
      </c>
      <c r="V26" s="15" t="str">
        <f>IF(③女子申込!$W34="","",IF(③女子申込!$S34="","0",③女子申込!$S34)&amp;":"&amp;IF(LEN(③女子申込!$U34)=1,"0"&amp;③女子申込!$U34,③女子申込!$U34)&amp;":"&amp;IF(LEN(③女子申込!$W34)=1,"0"&amp;③女子申込!$W34,③女子申込!$W34))</f>
        <v/>
      </c>
      <c r="W26" s="15" t="str">
        <f>IFERROR(LEFT(INDEX(③女子申込!$Z:$Z,MATCH($A26,③女子申込!$B:$B,0)),FIND("年",INDEX(③女子申込!$Z:$Z,MATCH($A26,③女子申込!$B:$B,0)))-1),"")</f>
        <v/>
      </c>
      <c r="X26" s="15" t="str">
        <f>IF($A26="","",INDEX(③女子申込!$AA:$AA,MATCH($A26,③女子申込!$B:$B,0)))</f>
        <v/>
      </c>
      <c r="Y26" s="15" t="str">
        <f>IF($A26="","",IF(INDEX(③女子申込!$R:$R,MATCH($A26,③女子申込!$B:$B,0))="ハーフマラソン","ハーフ",INDEX(③女子申込!$R:$R,MATCH($A26,③女子申込!$B:$B,0))))</f>
        <v/>
      </c>
      <c r="Z26" s="15" t="str">
        <f>IF(③女子申込!$AF34="","",③女子申込!$AB34&amp;":"&amp;IF(LEN(③女子申込!$AD34)=1,"0"&amp;③女子申込!$AD34,③女子申込!$AD34)&amp;":"&amp;IF(LEN(③女子申込!$AF34)=1,"0"&amp;③女子申込!$AF34,③女子申込!$AF34))</f>
        <v/>
      </c>
      <c r="AA26" s="15" t="str">
        <f>IF($A26="","",IF(INDEX(③女子申込!$AH:$AH,MATCH($A26,③女子申込!$B:$B,0))="無",0,1))</f>
        <v/>
      </c>
      <c r="AB26" s="15" t="str">
        <f>IF($A26="","",INDEX(③女子申込!$G:$G,MATCH($A26,③女子申込!$B:$B,0)))</f>
        <v/>
      </c>
      <c r="AC26" s="15" t="str">
        <f>IFERROR(INDEX(女子登録情報!$S:$S,MATCH($AJ26,女子登録情報!$B:$B,0)),"")</f>
        <v/>
      </c>
      <c r="AD26" s="15" t="str">
        <f>IF($A26="","",INDEX(女子登録情報!$T:$T,MATCH($AJ26,女子登録情報!$B:$B,0)))</f>
        <v/>
      </c>
      <c r="AE26" s="15" t="str">
        <f>IFERROR(INDEX(女子登録情報!$U:$U,MATCH($AJ26,女子登録情報!$B:$B,0)),"")</f>
        <v/>
      </c>
      <c r="AF26" s="15"/>
      <c r="AG26" s="15"/>
      <c r="AJ26" s="14" t="str">
        <f>IF(③女子申込!$C34="","",③女子申込!$C34)</f>
        <v/>
      </c>
    </row>
    <row r="27" spans="1:36">
      <c r="A27" s="15" t="str">
        <f>IF(③女子申込!$C35="","",ROW($A26))</f>
        <v/>
      </c>
      <c r="B27" s="15" t="str">
        <f>IF(③女子申込!$C35="","","日本陸連登録の部　女子")</f>
        <v/>
      </c>
      <c r="C27" s="15" t="str">
        <f>IFERROR(INDEX(女子登録情報!$M:$M,MATCH($AJ27,女子登録情報!$B:$B,0)),"")</f>
        <v/>
      </c>
      <c r="D27" s="15" t="str">
        <f>IFERROR(INDEX(女子登録情報!$N:$N,MATCH($AJ27,女子登録情報!$B:$B,0)),"")</f>
        <v/>
      </c>
      <c r="E27" s="15" t="str">
        <f>IFERROR(INDEX(女子登録情報!$O:$O,MATCH($AJ27,女子登録情報!$B:$B,0)),"")</f>
        <v/>
      </c>
      <c r="F27" s="15" t="str">
        <f>IFERROR(INDEX(女子登録情報!$P:$P,MATCH($AJ27,女子登録情報!$B:$B,0)),"")</f>
        <v/>
      </c>
      <c r="G27" s="15" t="str">
        <f>IFERROR(INDEX(女子登録情報!$H:$H,MATCH($AJ27,女子登録情報!$B:$B,0)),"")</f>
        <v/>
      </c>
      <c r="H27" s="15" t="str">
        <f>IFERROR(INDEX(女子登録情報!$I:$I,MATCH($AJ27,女子登録情報!$B:$B,0)),"")</f>
        <v/>
      </c>
      <c r="I27" s="15" t="str">
        <f>IFERROR(INDEX(女子登録情報!$Q:$Q,MATCH($AJ27,女子登録情報!$B:$B,0)),"")</f>
        <v/>
      </c>
      <c r="J27" s="15" t="str">
        <f>IF(③女子申込!$C35="","","女性")</f>
        <v/>
      </c>
      <c r="K27" s="15" t="str">
        <f>IFERROR(INDEX(女子登録情報!$R:$R,MATCH($AJ27,女子登録情報!$B:$B,0)),"")</f>
        <v/>
      </c>
      <c r="L27" s="15" t="str">
        <f>IF($A27="","",INDEX(③女子申込!$I:$I,MATCH($A27,③女子申込!$B:$B,0)))</f>
        <v/>
      </c>
      <c r="M27" s="15" t="str">
        <f>IF($A27="","",INDEX(③女子申込!$J:$J,MATCH($A27,③女子申込!$B:$B,0)))</f>
        <v/>
      </c>
      <c r="N27" s="15" t="str">
        <f>IF($A27="","",INDEX(③女子申込!$K:$K,MATCH($A27,③女子申込!$B:$B,0)))</f>
        <v/>
      </c>
      <c r="O27" s="15" t="str">
        <f>IF($A27="","",INDEX(③女子申込!$L:$L,MATCH($A27,③女子申込!$B:$B,0)))</f>
        <v/>
      </c>
      <c r="P27" s="15" t="str">
        <f>IF($A27="","",INDEX(③女子申込!$M:$M,MATCH($A27,③女子申込!$B:$B,0)))</f>
        <v/>
      </c>
      <c r="R27" s="15" t="str">
        <f>IF($A27="","",INDEX(③女子申込!$N:$N,MATCH($A27,③女子申込!$B:$B,0)))</f>
        <v/>
      </c>
      <c r="S27" s="15" t="str">
        <f>IF($A27="","",INDEX(③女子申込!$O:$O,MATCH($A27,③女子申込!$B:$B,0)))</f>
        <v/>
      </c>
      <c r="T27" s="15" t="str">
        <f>IF($A27="","",INDEX(③女子申込!$P:$P,MATCH($A27,③女子申込!$B:$B,0)))</f>
        <v/>
      </c>
      <c r="U27" s="15" t="str">
        <f>IF($A27="","",INDEX(③女子申込!$Q:$Q,MATCH($A27,③女子申込!$B:$B,0)))</f>
        <v/>
      </c>
      <c r="V27" s="15" t="str">
        <f>IF(③女子申込!$W35="","",IF(③女子申込!$S35="","0",③女子申込!$S35)&amp;":"&amp;IF(LEN(③女子申込!$U35)=1,"0"&amp;③女子申込!$U35,③女子申込!$U35)&amp;":"&amp;IF(LEN(③女子申込!$W35)=1,"0"&amp;③女子申込!$W35,③女子申込!$W35))</f>
        <v/>
      </c>
      <c r="W27" s="15" t="str">
        <f>IFERROR(LEFT(INDEX(③女子申込!$Z:$Z,MATCH($A27,③女子申込!$B:$B,0)),FIND("年",INDEX(③女子申込!$Z:$Z,MATCH($A27,③女子申込!$B:$B,0)))-1),"")</f>
        <v/>
      </c>
      <c r="X27" s="15" t="str">
        <f>IF($A27="","",INDEX(③女子申込!$AA:$AA,MATCH($A27,③女子申込!$B:$B,0)))</f>
        <v/>
      </c>
      <c r="Y27" s="15" t="str">
        <f>IF($A27="","",IF(INDEX(③女子申込!$R:$R,MATCH($A27,③女子申込!$B:$B,0))="ハーフマラソン","ハーフ",INDEX(③女子申込!$R:$R,MATCH($A27,③女子申込!$B:$B,0))))</f>
        <v/>
      </c>
      <c r="Z27" s="15" t="str">
        <f>IF(③女子申込!$AF35="","",③女子申込!$AB35&amp;":"&amp;IF(LEN(③女子申込!$AD35)=1,"0"&amp;③女子申込!$AD35,③女子申込!$AD35)&amp;":"&amp;IF(LEN(③女子申込!$AF35)=1,"0"&amp;③女子申込!$AF35,③女子申込!$AF35))</f>
        <v/>
      </c>
      <c r="AA27" s="15" t="str">
        <f>IF($A27="","",IF(INDEX(③女子申込!$AH:$AH,MATCH($A27,③女子申込!$B:$B,0))="無",0,1))</f>
        <v/>
      </c>
      <c r="AB27" s="15" t="str">
        <f>IF($A27="","",INDEX(③女子申込!$G:$G,MATCH($A27,③女子申込!$B:$B,0)))</f>
        <v/>
      </c>
      <c r="AC27" s="15" t="str">
        <f>IFERROR(INDEX(女子登録情報!$S:$S,MATCH($AJ27,女子登録情報!$B:$B,0)),"")</f>
        <v/>
      </c>
      <c r="AD27" s="15" t="str">
        <f>IF($A27="","",INDEX(女子登録情報!$T:$T,MATCH($AJ27,女子登録情報!$B:$B,0)))</f>
        <v/>
      </c>
      <c r="AE27" s="15" t="str">
        <f>IFERROR(INDEX(女子登録情報!$U:$U,MATCH($AJ27,女子登録情報!$B:$B,0)),"")</f>
        <v/>
      </c>
      <c r="AF27" s="15"/>
      <c r="AG27" s="15"/>
      <c r="AJ27" s="14" t="str">
        <f>IF(③女子申込!$C35="","",③女子申込!$C35)</f>
        <v/>
      </c>
    </row>
    <row r="28" spans="1:36">
      <c r="A28" s="15" t="str">
        <f>IF(③女子申込!$C36="","",ROW($A27))</f>
        <v/>
      </c>
      <c r="B28" s="15" t="str">
        <f>IF(③女子申込!$C36="","","日本陸連登録の部　女子")</f>
        <v/>
      </c>
      <c r="C28" s="15" t="str">
        <f>IFERROR(INDEX(女子登録情報!$M:$M,MATCH($AJ28,女子登録情報!$B:$B,0)),"")</f>
        <v/>
      </c>
      <c r="D28" s="15" t="str">
        <f>IFERROR(INDEX(女子登録情報!$N:$N,MATCH($AJ28,女子登録情報!$B:$B,0)),"")</f>
        <v/>
      </c>
      <c r="E28" s="15" t="str">
        <f>IFERROR(INDEX(女子登録情報!$O:$O,MATCH($AJ28,女子登録情報!$B:$B,0)),"")</f>
        <v/>
      </c>
      <c r="F28" s="15" t="str">
        <f>IFERROR(INDEX(女子登録情報!$P:$P,MATCH($AJ28,女子登録情報!$B:$B,0)),"")</f>
        <v/>
      </c>
      <c r="G28" s="15" t="str">
        <f>IFERROR(INDEX(女子登録情報!$H:$H,MATCH($AJ28,女子登録情報!$B:$B,0)),"")</f>
        <v/>
      </c>
      <c r="H28" s="15" t="str">
        <f>IFERROR(INDEX(女子登録情報!$I:$I,MATCH($AJ28,女子登録情報!$B:$B,0)),"")</f>
        <v/>
      </c>
      <c r="I28" s="15" t="str">
        <f>IFERROR(INDEX(女子登録情報!$Q:$Q,MATCH($AJ28,女子登録情報!$B:$B,0)),"")</f>
        <v/>
      </c>
      <c r="J28" s="15" t="str">
        <f>IF(③女子申込!$C36="","","女性")</f>
        <v/>
      </c>
      <c r="K28" s="15" t="str">
        <f>IFERROR(INDEX(女子登録情報!$R:$R,MATCH($AJ28,女子登録情報!$B:$B,0)),"")</f>
        <v/>
      </c>
      <c r="L28" s="15" t="str">
        <f>IF($A28="","",INDEX(③女子申込!$I:$I,MATCH($A28,③女子申込!$B:$B,0)))</f>
        <v/>
      </c>
      <c r="M28" s="15" t="str">
        <f>IF($A28="","",INDEX(③女子申込!$J:$J,MATCH($A28,③女子申込!$B:$B,0)))</f>
        <v/>
      </c>
      <c r="N28" s="15" t="str">
        <f>IF($A28="","",INDEX(③女子申込!$K:$K,MATCH($A28,③女子申込!$B:$B,0)))</f>
        <v/>
      </c>
      <c r="O28" s="15" t="str">
        <f>IF($A28="","",INDEX(③女子申込!$L:$L,MATCH($A28,③女子申込!$B:$B,0)))</f>
        <v/>
      </c>
      <c r="P28" s="15" t="str">
        <f>IF($A28="","",INDEX(③女子申込!$M:$M,MATCH($A28,③女子申込!$B:$B,0)))</f>
        <v/>
      </c>
      <c r="R28" s="15" t="str">
        <f>IF($A28="","",INDEX(③女子申込!$N:$N,MATCH($A28,③女子申込!$B:$B,0)))</f>
        <v/>
      </c>
      <c r="S28" s="15" t="str">
        <f>IF($A28="","",INDEX(③女子申込!$O:$O,MATCH($A28,③女子申込!$B:$B,0)))</f>
        <v/>
      </c>
      <c r="T28" s="15" t="str">
        <f>IF($A28="","",INDEX(③女子申込!$P:$P,MATCH($A28,③女子申込!$B:$B,0)))</f>
        <v/>
      </c>
      <c r="U28" s="15" t="str">
        <f>IF($A28="","",INDEX(③女子申込!$Q:$Q,MATCH($A28,③女子申込!$B:$B,0)))</f>
        <v/>
      </c>
      <c r="V28" s="15" t="str">
        <f>IF(③女子申込!$W36="","",IF(③女子申込!$S36="","0",③女子申込!$S36)&amp;":"&amp;IF(LEN(③女子申込!$U36)=1,"0"&amp;③女子申込!$U36,③女子申込!$U36)&amp;":"&amp;IF(LEN(③女子申込!$W36)=1,"0"&amp;③女子申込!$W36,③女子申込!$W36))</f>
        <v/>
      </c>
      <c r="W28" s="15" t="str">
        <f>IFERROR(LEFT(INDEX(③女子申込!$Z:$Z,MATCH($A28,③女子申込!$B:$B,0)),FIND("年",INDEX(③女子申込!$Z:$Z,MATCH($A28,③女子申込!$B:$B,0)))-1),"")</f>
        <v/>
      </c>
      <c r="X28" s="15" t="str">
        <f>IF($A28="","",INDEX(③女子申込!$AA:$AA,MATCH($A28,③女子申込!$B:$B,0)))</f>
        <v/>
      </c>
      <c r="Y28" s="15" t="str">
        <f>IF($A28="","",IF(INDEX(③女子申込!$R:$R,MATCH($A28,③女子申込!$B:$B,0))="ハーフマラソン","ハーフ",INDEX(③女子申込!$R:$R,MATCH($A28,③女子申込!$B:$B,0))))</f>
        <v/>
      </c>
      <c r="Z28" s="15" t="str">
        <f>IF(③女子申込!$AF36="","",③女子申込!$AB36&amp;":"&amp;IF(LEN(③女子申込!$AD36)=1,"0"&amp;③女子申込!$AD36,③女子申込!$AD36)&amp;":"&amp;IF(LEN(③女子申込!$AF36)=1,"0"&amp;③女子申込!$AF36,③女子申込!$AF36))</f>
        <v/>
      </c>
      <c r="AA28" s="15" t="str">
        <f>IF($A28="","",IF(INDEX(③女子申込!$AH:$AH,MATCH($A28,③女子申込!$B:$B,0))="無",0,1))</f>
        <v/>
      </c>
      <c r="AB28" s="15" t="str">
        <f>IF($A28="","",INDEX(③女子申込!$G:$G,MATCH($A28,③女子申込!$B:$B,0)))</f>
        <v/>
      </c>
      <c r="AC28" s="15" t="str">
        <f>IFERROR(INDEX(女子登録情報!$S:$S,MATCH($AJ28,女子登録情報!$B:$B,0)),"")</f>
        <v/>
      </c>
      <c r="AD28" s="15" t="str">
        <f>IF($A28="","",INDEX(女子登録情報!$T:$T,MATCH($AJ28,女子登録情報!$B:$B,0)))</f>
        <v/>
      </c>
      <c r="AE28" s="15" t="str">
        <f>IFERROR(INDEX(女子登録情報!$U:$U,MATCH($AJ28,女子登録情報!$B:$B,0)),"")</f>
        <v/>
      </c>
      <c r="AF28" s="15"/>
      <c r="AG28" s="15"/>
      <c r="AJ28" s="14" t="str">
        <f>IF(③女子申込!$C36="","",③女子申込!$C36)</f>
        <v/>
      </c>
    </row>
    <row r="29" spans="1:36">
      <c r="A29" s="15" t="str">
        <f>IF(③女子申込!$C37="","",ROW($A28))</f>
        <v/>
      </c>
      <c r="B29" s="15" t="str">
        <f>IF(③女子申込!$C37="","","日本陸連登録の部　女子")</f>
        <v/>
      </c>
      <c r="C29" s="15" t="str">
        <f>IFERROR(INDEX(女子登録情報!$M:$M,MATCH($AJ29,女子登録情報!$B:$B,0)),"")</f>
        <v/>
      </c>
      <c r="D29" s="15" t="str">
        <f>IFERROR(INDEX(女子登録情報!$N:$N,MATCH($AJ29,女子登録情報!$B:$B,0)),"")</f>
        <v/>
      </c>
      <c r="E29" s="15" t="str">
        <f>IFERROR(INDEX(女子登録情報!$O:$O,MATCH($AJ29,女子登録情報!$B:$B,0)),"")</f>
        <v/>
      </c>
      <c r="F29" s="15" t="str">
        <f>IFERROR(INDEX(女子登録情報!$P:$P,MATCH($AJ29,女子登録情報!$B:$B,0)),"")</f>
        <v/>
      </c>
      <c r="G29" s="15" t="str">
        <f>IFERROR(INDEX(女子登録情報!$H:$H,MATCH($AJ29,女子登録情報!$B:$B,0)),"")</f>
        <v/>
      </c>
      <c r="H29" s="15" t="str">
        <f>IFERROR(INDEX(女子登録情報!$I:$I,MATCH($AJ29,女子登録情報!$B:$B,0)),"")</f>
        <v/>
      </c>
      <c r="I29" s="15" t="str">
        <f>IFERROR(INDEX(女子登録情報!$Q:$Q,MATCH($AJ29,女子登録情報!$B:$B,0)),"")</f>
        <v/>
      </c>
      <c r="J29" s="15" t="str">
        <f>IF(③女子申込!$C37="","","女性")</f>
        <v/>
      </c>
      <c r="K29" s="15" t="str">
        <f>IFERROR(INDEX(女子登録情報!$R:$R,MATCH($AJ29,女子登録情報!$B:$B,0)),"")</f>
        <v/>
      </c>
      <c r="L29" s="15" t="str">
        <f>IF($A29="","",INDEX(③女子申込!$I:$I,MATCH($A29,③女子申込!$B:$B,0)))</f>
        <v/>
      </c>
      <c r="M29" s="15" t="str">
        <f>IF($A29="","",INDEX(③女子申込!$J:$J,MATCH($A29,③女子申込!$B:$B,0)))</f>
        <v/>
      </c>
      <c r="N29" s="15" t="str">
        <f>IF($A29="","",INDEX(③女子申込!$K:$K,MATCH($A29,③女子申込!$B:$B,0)))</f>
        <v/>
      </c>
      <c r="O29" s="15" t="str">
        <f>IF($A29="","",INDEX(③女子申込!$L:$L,MATCH($A29,③女子申込!$B:$B,0)))</f>
        <v/>
      </c>
      <c r="P29" s="15" t="str">
        <f>IF($A29="","",INDEX(③女子申込!$M:$M,MATCH($A29,③女子申込!$B:$B,0)))</f>
        <v/>
      </c>
      <c r="R29" s="15" t="str">
        <f>IF($A29="","",INDEX(③女子申込!$N:$N,MATCH($A29,③女子申込!$B:$B,0)))</f>
        <v/>
      </c>
      <c r="S29" s="15" t="str">
        <f>IF($A29="","",INDEX(③女子申込!$O:$O,MATCH($A29,③女子申込!$B:$B,0)))</f>
        <v/>
      </c>
      <c r="T29" s="15" t="str">
        <f>IF($A29="","",INDEX(③女子申込!$P:$P,MATCH($A29,③女子申込!$B:$B,0)))</f>
        <v/>
      </c>
      <c r="U29" s="15" t="str">
        <f>IF($A29="","",INDEX(③女子申込!$Q:$Q,MATCH($A29,③女子申込!$B:$B,0)))</f>
        <v/>
      </c>
      <c r="V29" s="15" t="str">
        <f>IF(③女子申込!$W37="","",IF(③女子申込!$S37="","0",③女子申込!$S37)&amp;":"&amp;IF(LEN(③女子申込!$U37)=1,"0"&amp;③女子申込!$U37,③女子申込!$U37)&amp;":"&amp;IF(LEN(③女子申込!$W37)=1,"0"&amp;③女子申込!$W37,③女子申込!$W37))</f>
        <v/>
      </c>
      <c r="W29" s="15" t="str">
        <f>IFERROR(LEFT(INDEX(③女子申込!$Z:$Z,MATCH($A29,③女子申込!$B:$B,0)),FIND("年",INDEX(③女子申込!$Z:$Z,MATCH($A29,③女子申込!$B:$B,0)))-1),"")</f>
        <v/>
      </c>
      <c r="X29" s="15" t="str">
        <f>IF($A29="","",INDEX(③女子申込!$AA:$AA,MATCH($A29,③女子申込!$B:$B,0)))</f>
        <v/>
      </c>
      <c r="Y29" s="15" t="str">
        <f>IF($A29="","",IF(INDEX(③女子申込!$R:$R,MATCH($A29,③女子申込!$B:$B,0))="ハーフマラソン","ハーフ",INDEX(③女子申込!$R:$R,MATCH($A29,③女子申込!$B:$B,0))))</f>
        <v/>
      </c>
      <c r="Z29" s="15" t="str">
        <f>IF(③女子申込!$AF37="","",③女子申込!$AB37&amp;":"&amp;IF(LEN(③女子申込!$AD37)=1,"0"&amp;③女子申込!$AD37,③女子申込!$AD37)&amp;":"&amp;IF(LEN(③女子申込!$AF37)=1,"0"&amp;③女子申込!$AF37,③女子申込!$AF37))</f>
        <v/>
      </c>
      <c r="AA29" s="15" t="str">
        <f>IF($A29="","",IF(INDEX(③女子申込!$AH:$AH,MATCH($A29,③女子申込!$B:$B,0))="無",0,1))</f>
        <v/>
      </c>
      <c r="AB29" s="15" t="str">
        <f>IF($A29="","",INDEX(③女子申込!$G:$G,MATCH($A29,③女子申込!$B:$B,0)))</f>
        <v/>
      </c>
      <c r="AC29" s="15" t="str">
        <f>IFERROR(INDEX(女子登録情報!$S:$S,MATCH($AJ29,女子登録情報!$B:$B,0)),"")</f>
        <v/>
      </c>
      <c r="AD29" s="15" t="str">
        <f>IF($A29="","",INDEX(女子登録情報!$T:$T,MATCH($AJ29,女子登録情報!$B:$B,0)))</f>
        <v/>
      </c>
      <c r="AE29" s="15" t="str">
        <f>IFERROR(INDEX(女子登録情報!$U:$U,MATCH($AJ29,女子登録情報!$B:$B,0)),"")</f>
        <v/>
      </c>
      <c r="AF29" s="15"/>
      <c r="AG29" s="15"/>
      <c r="AJ29" s="14" t="str">
        <f>IF(③女子申込!$C37="","",③女子申込!$C37)</f>
        <v/>
      </c>
    </row>
    <row r="30" spans="1:36">
      <c r="A30" s="15" t="str">
        <f>IF(③女子申込!$C38="","",ROW($A29))</f>
        <v/>
      </c>
      <c r="B30" s="15" t="str">
        <f>IF(③女子申込!$C38="","","日本陸連登録の部　女子")</f>
        <v/>
      </c>
      <c r="C30" s="15" t="str">
        <f>IFERROR(INDEX(女子登録情報!$M:$M,MATCH($AJ30,女子登録情報!$B:$B,0)),"")</f>
        <v/>
      </c>
      <c r="D30" s="15" t="str">
        <f>IFERROR(INDEX(女子登録情報!$N:$N,MATCH($AJ30,女子登録情報!$B:$B,0)),"")</f>
        <v/>
      </c>
      <c r="E30" s="15" t="str">
        <f>IFERROR(INDEX(女子登録情報!$O:$O,MATCH($AJ30,女子登録情報!$B:$B,0)),"")</f>
        <v/>
      </c>
      <c r="F30" s="15" t="str">
        <f>IFERROR(INDEX(女子登録情報!$P:$P,MATCH($AJ30,女子登録情報!$B:$B,0)),"")</f>
        <v/>
      </c>
      <c r="G30" s="15" t="str">
        <f>IFERROR(INDEX(女子登録情報!$H:$H,MATCH($AJ30,女子登録情報!$B:$B,0)),"")</f>
        <v/>
      </c>
      <c r="H30" s="15" t="str">
        <f>IFERROR(INDEX(女子登録情報!$I:$I,MATCH($AJ30,女子登録情報!$B:$B,0)),"")</f>
        <v/>
      </c>
      <c r="I30" s="15" t="str">
        <f>IFERROR(INDEX(女子登録情報!$Q:$Q,MATCH($AJ30,女子登録情報!$B:$B,0)),"")</f>
        <v/>
      </c>
      <c r="J30" s="15" t="str">
        <f>IF(③女子申込!$C38="","","女性")</f>
        <v/>
      </c>
      <c r="K30" s="15" t="str">
        <f>IFERROR(INDEX(女子登録情報!$R:$R,MATCH($AJ30,女子登録情報!$B:$B,0)),"")</f>
        <v/>
      </c>
      <c r="L30" s="15" t="str">
        <f>IF($A30="","",INDEX(③女子申込!$I:$I,MATCH($A30,③女子申込!$B:$B,0)))</f>
        <v/>
      </c>
      <c r="M30" s="15" t="str">
        <f>IF($A30="","",INDEX(③女子申込!$J:$J,MATCH($A30,③女子申込!$B:$B,0)))</f>
        <v/>
      </c>
      <c r="N30" s="15" t="str">
        <f>IF($A30="","",INDEX(③女子申込!$K:$K,MATCH($A30,③女子申込!$B:$B,0)))</f>
        <v/>
      </c>
      <c r="O30" s="15" t="str">
        <f>IF($A30="","",INDEX(③女子申込!$L:$L,MATCH($A30,③女子申込!$B:$B,0)))</f>
        <v/>
      </c>
      <c r="P30" s="15" t="str">
        <f>IF($A30="","",INDEX(③女子申込!$M:$M,MATCH($A30,③女子申込!$B:$B,0)))</f>
        <v/>
      </c>
      <c r="R30" s="15" t="str">
        <f>IF($A30="","",INDEX(③女子申込!$N:$N,MATCH($A30,③女子申込!$B:$B,0)))</f>
        <v/>
      </c>
      <c r="S30" s="15" t="str">
        <f>IF($A30="","",INDEX(③女子申込!$O:$O,MATCH($A30,③女子申込!$B:$B,0)))</f>
        <v/>
      </c>
      <c r="T30" s="15" t="str">
        <f>IF($A30="","",INDEX(③女子申込!$P:$P,MATCH($A30,③女子申込!$B:$B,0)))</f>
        <v/>
      </c>
      <c r="U30" s="15" t="str">
        <f>IF($A30="","",INDEX(③女子申込!$Q:$Q,MATCH($A30,③女子申込!$B:$B,0)))</f>
        <v/>
      </c>
      <c r="V30" s="15" t="str">
        <f>IF(③女子申込!$W38="","",IF(③女子申込!$S38="","0",③女子申込!$S38)&amp;":"&amp;IF(LEN(③女子申込!$U38)=1,"0"&amp;③女子申込!$U38,③女子申込!$U38)&amp;":"&amp;IF(LEN(③女子申込!$W38)=1,"0"&amp;③女子申込!$W38,③女子申込!$W38))</f>
        <v/>
      </c>
      <c r="W30" s="15" t="str">
        <f>IFERROR(LEFT(INDEX(③女子申込!$Z:$Z,MATCH($A30,③女子申込!$B:$B,0)),FIND("年",INDEX(③女子申込!$Z:$Z,MATCH($A30,③女子申込!$B:$B,0)))-1),"")</f>
        <v/>
      </c>
      <c r="X30" s="15" t="str">
        <f>IF($A30="","",INDEX(③女子申込!$AA:$AA,MATCH($A30,③女子申込!$B:$B,0)))</f>
        <v/>
      </c>
      <c r="Y30" s="15" t="str">
        <f>IF($A30="","",IF(INDEX(③女子申込!$R:$R,MATCH($A30,③女子申込!$B:$B,0))="ハーフマラソン","ハーフ",INDEX(③女子申込!$R:$R,MATCH($A30,③女子申込!$B:$B,0))))</f>
        <v/>
      </c>
      <c r="Z30" s="15" t="str">
        <f>IF(③女子申込!$AF38="","",③女子申込!$AB38&amp;":"&amp;IF(LEN(③女子申込!$AD38)=1,"0"&amp;③女子申込!$AD38,③女子申込!$AD38)&amp;":"&amp;IF(LEN(③女子申込!$AF38)=1,"0"&amp;③女子申込!$AF38,③女子申込!$AF38))</f>
        <v/>
      </c>
      <c r="AA30" s="15" t="str">
        <f>IF($A30="","",IF(INDEX(③女子申込!$AH:$AH,MATCH($A30,③女子申込!$B:$B,0))="無",0,1))</f>
        <v/>
      </c>
      <c r="AB30" s="15" t="str">
        <f>IF($A30="","",INDEX(③女子申込!$G:$G,MATCH($A30,③女子申込!$B:$B,0)))</f>
        <v/>
      </c>
      <c r="AC30" s="15" t="str">
        <f>IFERROR(INDEX(女子登録情報!$S:$S,MATCH($AJ30,女子登録情報!$B:$B,0)),"")</f>
        <v/>
      </c>
      <c r="AD30" s="15" t="str">
        <f>IF($A30="","",INDEX(女子登録情報!$T:$T,MATCH($AJ30,女子登録情報!$B:$B,0)))</f>
        <v/>
      </c>
      <c r="AE30" s="15" t="str">
        <f>IFERROR(INDEX(女子登録情報!$U:$U,MATCH($AJ30,女子登録情報!$B:$B,0)),"")</f>
        <v/>
      </c>
      <c r="AF30" s="15"/>
      <c r="AG30" s="15"/>
      <c r="AJ30" s="14" t="str">
        <f>IF(③女子申込!$C38="","",③女子申込!$C38)</f>
        <v/>
      </c>
    </row>
    <row r="31" spans="1:36">
      <c r="A31" s="15" t="str">
        <f>IF(③女子申込!$C39="","",ROW($A30))</f>
        <v/>
      </c>
      <c r="B31" s="15" t="str">
        <f>IF(③女子申込!$C39="","","日本陸連登録の部　女子")</f>
        <v/>
      </c>
      <c r="C31" s="15" t="str">
        <f>IFERROR(INDEX(女子登録情報!$M:$M,MATCH($AJ31,女子登録情報!$B:$B,0)),"")</f>
        <v/>
      </c>
      <c r="D31" s="15" t="str">
        <f>IFERROR(INDEX(女子登録情報!$N:$N,MATCH($AJ31,女子登録情報!$B:$B,0)),"")</f>
        <v/>
      </c>
      <c r="E31" s="15" t="str">
        <f>IFERROR(INDEX(女子登録情報!$O:$O,MATCH($AJ31,女子登録情報!$B:$B,0)),"")</f>
        <v/>
      </c>
      <c r="F31" s="15" t="str">
        <f>IFERROR(INDEX(女子登録情報!$P:$P,MATCH($AJ31,女子登録情報!$B:$B,0)),"")</f>
        <v/>
      </c>
      <c r="G31" s="15" t="str">
        <f>IFERROR(INDEX(女子登録情報!$H:$H,MATCH($AJ31,女子登録情報!$B:$B,0)),"")</f>
        <v/>
      </c>
      <c r="H31" s="15" t="str">
        <f>IFERROR(INDEX(女子登録情報!$I:$I,MATCH($AJ31,女子登録情報!$B:$B,0)),"")</f>
        <v/>
      </c>
      <c r="I31" s="15" t="str">
        <f>IFERROR(INDEX(女子登録情報!$Q:$Q,MATCH($AJ31,女子登録情報!$B:$B,0)),"")</f>
        <v/>
      </c>
      <c r="J31" s="15" t="str">
        <f>IF(③女子申込!$C39="","","女性")</f>
        <v/>
      </c>
      <c r="K31" s="15" t="str">
        <f>IFERROR(INDEX(女子登録情報!$R:$R,MATCH($AJ31,女子登録情報!$B:$B,0)),"")</f>
        <v/>
      </c>
      <c r="L31" s="15" t="str">
        <f>IF($A31="","",INDEX(③女子申込!$I:$I,MATCH($A31,③女子申込!$B:$B,0)))</f>
        <v/>
      </c>
      <c r="M31" s="15" t="str">
        <f>IF($A31="","",INDEX(③女子申込!$J:$J,MATCH($A31,③女子申込!$B:$B,0)))</f>
        <v/>
      </c>
      <c r="N31" s="15" t="str">
        <f>IF($A31="","",INDEX(③女子申込!$K:$K,MATCH($A31,③女子申込!$B:$B,0)))</f>
        <v/>
      </c>
      <c r="O31" s="15" t="str">
        <f>IF($A31="","",INDEX(③女子申込!$L:$L,MATCH($A31,③女子申込!$B:$B,0)))</f>
        <v/>
      </c>
      <c r="P31" s="15" t="str">
        <f>IF($A31="","",INDEX(③女子申込!$M:$M,MATCH($A31,③女子申込!$B:$B,0)))</f>
        <v/>
      </c>
      <c r="R31" s="15" t="str">
        <f>IF($A31="","",INDEX(③女子申込!$N:$N,MATCH($A31,③女子申込!$B:$B,0)))</f>
        <v/>
      </c>
      <c r="S31" s="15" t="str">
        <f>IF($A31="","",INDEX(③女子申込!$O:$O,MATCH($A31,③女子申込!$B:$B,0)))</f>
        <v/>
      </c>
      <c r="T31" s="15" t="str">
        <f>IF($A31="","",INDEX(③女子申込!$P:$P,MATCH($A31,③女子申込!$B:$B,0)))</f>
        <v/>
      </c>
      <c r="U31" s="15" t="str">
        <f>IF($A31="","",INDEX(③女子申込!$Q:$Q,MATCH($A31,③女子申込!$B:$B,0)))</f>
        <v/>
      </c>
      <c r="V31" s="15" t="str">
        <f>IF(③女子申込!$W39="","",IF(③女子申込!$S39="","0",③女子申込!$S39)&amp;":"&amp;IF(LEN(③女子申込!$U39)=1,"0"&amp;③女子申込!$U39,③女子申込!$U39)&amp;":"&amp;IF(LEN(③女子申込!$W39)=1,"0"&amp;③女子申込!$W39,③女子申込!$W39))</f>
        <v/>
      </c>
      <c r="W31" s="15" t="str">
        <f>IFERROR(LEFT(INDEX(③女子申込!$Z:$Z,MATCH($A31,③女子申込!$B:$B,0)),FIND("年",INDEX(③女子申込!$Z:$Z,MATCH($A31,③女子申込!$B:$B,0)))-1),"")</f>
        <v/>
      </c>
      <c r="X31" s="15" t="str">
        <f>IF($A31="","",INDEX(③女子申込!$AA:$AA,MATCH($A31,③女子申込!$B:$B,0)))</f>
        <v/>
      </c>
      <c r="Y31" s="15" t="str">
        <f>IF($A31="","",IF(INDEX(③女子申込!$R:$R,MATCH($A31,③女子申込!$B:$B,0))="ハーフマラソン","ハーフ",INDEX(③女子申込!$R:$R,MATCH($A31,③女子申込!$B:$B,0))))</f>
        <v/>
      </c>
      <c r="Z31" s="15" t="str">
        <f>IF(③女子申込!$AF39="","",③女子申込!$AB39&amp;":"&amp;IF(LEN(③女子申込!$AD39)=1,"0"&amp;③女子申込!$AD39,③女子申込!$AD39)&amp;":"&amp;IF(LEN(③女子申込!$AF39)=1,"0"&amp;③女子申込!$AF39,③女子申込!$AF39))</f>
        <v/>
      </c>
      <c r="AA31" s="15" t="str">
        <f>IF($A31="","",IF(INDEX(③女子申込!$AH:$AH,MATCH($A31,③女子申込!$B:$B,0))="無",0,1))</f>
        <v/>
      </c>
      <c r="AB31" s="15" t="str">
        <f>IF($A31="","",INDEX(③女子申込!$G:$G,MATCH($A31,③女子申込!$B:$B,0)))</f>
        <v/>
      </c>
      <c r="AC31" s="15" t="str">
        <f>IFERROR(INDEX(女子登録情報!$S:$S,MATCH($AJ31,女子登録情報!$B:$B,0)),"")</f>
        <v/>
      </c>
      <c r="AD31" s="15" t="str">
        <f>IF($A31="","",INDEX(女子登録情報!$T:$T,MATCH($AJ31,女子登録情報!$B:$B,0)))</f>
        <v/>
      </c>
      <c r="AE31" s="15" t="str">
        <f>IFERROR(INDEX(女子登録情報!$U:$U,MATCH($AJ31,女子登録情報!$B:$B,0)),"")</f>
        <v/>
      </c>
      <c r="AF31" s="15"/>
      <c r="AG31" s="15"/>
      <c r="AJ31" s="14" t="str">
        <f>IF(③女子申込!$C39="","",③女子申込!$C39)</f>
        <v/>
      </c>
    </row>
    <row r="32" spans="1:36">
      <c r="A32" s="15" t="str">
        <f>IF(③女子申込!$C40="","",ROW($A31))</f>
        <v/>
      </c>
      <c r="B32" s="15" t="str">
        <f>IF(③女子申込!$C40="","","日本陸連登録の部　女子")</f>
        <v/>
      </c>
      <c r="C32" s="15" t="str">
        <f>IFERROR(INDEX(女子登録情報!$M:$M,MATCH($AJ32,女子登録情報!$B:$B,0)),"")</f>
        <v/>
      </c>
      <c r="D32" s="15" t="str">
        <f>IFERROR(INDEX(女子登録情報!$N:$N,MATCH($AJ32,女子登録情報!$B:$B,0)),"")</f>
        <v/>
      </c>
      <c r="E32" s="15" t="str">
        <f>IFERROR(INDEX(女子登録情報!$O:$O,MATCH($AJ32,女子登録情報!$B:$B,0)),"")</f>
        <v/>
      </c>
      <c r="F32" s="15" t="str">
        <f>IFERROR(INDEX(女子登録情報!$P:$P,MATCH($AJ32,女子登録情報!$B:$B,0)),"")</f>
        <v/>
      </c>
      <c r="G32" s="15" t="str">
        <f>IFERROR(INDEX(女子登録情報!$H:$H,MATCH($AJ32,女子登録情報!$B:$B,0)),"")</f>
        <v/>
      </c>
      <c r="H32" s="15" t="str">
        <f>IFERROR(INDEX(女子登録情報!$I:$I,MATCH($AJ32,女子登録情報!$B:$B,0)),"")</f>
        <v/>
      </c>
      <c r="I32" s="15" t="str">
        <f>IFERROR(INDEX(女子登録情報!$Q:$Q,MATCH($AJ32,女子登録情報!$B:$B,0)),"")</f>
        <v/>
      </c>
      <c r="J32" s="15" t="str">
        <f>IF(③女子申込!$C40="","","女性")</f>
        <v/>
      </c>
      <c r="K32" s="15" t="str">
        <f>IFERROR(INDEX(女子登録情報!$R:$R,MATCH($AJ32,女子登録情報!$B:$B,0)),"")</f>
        <v/>
      </c>
      <c r="L32" s="15" t="str">
        <f>IF($A32="","",INDEX(③女子申込!$I:$I,MATCH($A32,③女子申込!$B:$B,0)))</f>
        <v/>
      </c>
      <c r="M32" s="15" t="str">
        <f>IF($A32="","",INDEX(③女子申込!$J:$J,MATCH($A32,③女子申込!$B:$B,0)))</f>
        <v/>
      </c>
      <c r="N32" s="15" t="str">
        <f>IF($A32="","",INDEX(③女子申込!$K:$K,MATCH($A32,③女子申込!$B:$B,0)))</f>
        <v/>
      </c>
      <c r="O32" s="15" t="str">
        <f>IF($A32="","",INDEX(③女子申込!$L:$L,MATCH($A32,③女子申込!$B:$B,0)))</f>
        <v/>
      </c>
      <c r="P32" s="15" t="str">
        <f>IF($A32="","",INDEX(③女子申込!$M:$M,MATCH($A32,③女子申込!$B:$B,0)))</f>
        <v/>
      </c>
      <c r="R32" s="15" t="str">
        <f>IF($A32="","",INDEX(③女子申込!$N:$N,MATCH($A32,③女子申込!$B:$B,0)))</f>
        <v/>
      </c>
      <c r="S32" s="15" t="str">
        <f>IF($A32="","",INDEX(③女子申込!$O:$O,MATCH($A32,③女子申込!$B:$B,0)))</f>
        <v/>
      </c>
      <c r="T32" s="15" t="str">
        <f>IF($A32="","",INDEX(③女子申込!$P:$P,MATCH($A32,③女子申込!$B:$B,0)))</f>
        <v/>
      </c>
      <c r="U32" s="15" t="str">
        <f>IF($A32="","",INDEX(③女子申込!$Q:$Q,MATCH($A32,③女子申込!$B:$B,0)))</f>
        <v/>
      </c>
      <c r="V32" s="15" t="str">
        <f>IF(③女子申込!$W40="","",IF(③女子申込!$S40="","0",③女子申込!$S40)&amp;":"&amp;IF(LEN(③女子申込!$U40)=1,"0"&amp;③女子申込!$U40,③女子申込!$U40)&amp;":"&amp;IF(LEN(③女子申込!$W40)=1,"0"&amp;③女子申込!$W40,③女子申込!$W40))</f>
        <v/>
      </c>
      <c r="W32" s="15" t="str">
        <f>IFERROR(LEFT(INDEX(③女子申込!$Z:$Z,MATCH($A32,③女子申込!$B:$B,0)),FIND("年",INDEX(③女子申込!$Z:$Z,MATCH($A32,③女子申込!$B:$B,0)))-1),"")</f>
        <v/>
      </c>
      <c r="X32" s="15" t="str">
        <f>IF($A32="","",INDEX(③女子申込!$AA:$AA,MATCH($A32,③女子申込!$B:$B,0)))</f>
        <v/>
      </c>
      <c r="Y32" s="15" t="str">
        <f>IF($A32="","",IF(INDEX(③女子申込!$R:$R,MATCH($A32,③女子申込!$B:$B,0))="ハーフマラソン","ハーフ",INDEX(③女子申込!$R:$R,MATCH($A32,③女子申込!$B:$B,0))))</f>
        <v/>
      </c>
      <c r="Z32" s="15" t="str">
        <f>IF(③女子申込!$AF40="","",③女子申込!$AB40&amp;":"&amp;IF(LEN(③女子申込!$AD40)=1,"0"&amp;③女子申込!$AD40,③女子申込!$AD40)&amp;":"&amp;IF(LEN(③女子申込!$AF40)=1,"0"&amp;③女子申込!$AF40,③女子申込!$AF40))</f>
        <v/>
      </c>
      <c r="AA32" s="15" t="str">
        <f>IF($A32="","",IF(INDEX(③女子申込!$AH:$AH,MATCH($A32,③女子申込!$B:$B,0))="無",0,1))</f>
        <v/>
      </c>
      <c r="AB32" s="15" t="str">
        <f>IF($A32="","",INDEX(③女子申込!$G:$G,MATCH($A32,③女子申込!$B:$B,0)))</f>
        <v/>
      </c>
      <c r="AC32" s="15" t="str">
        <f>IFERROR(INDEX(女子登録情報!$S:$S,MATCH($AJ32,女子登録情報!$B:$B,0)),"")</f>
        <v/>
      </c>
      <c r="AD32" s="15" t="str">
        <f>IF($A32="","",INDEX(女子登録情報!$T:$T,MATCH($AJ32,女子登録情報!$B:$B,0)))</f>
        <v/>
      </c>
      <c r="AE32" s="15" t="str">
        <f>IFERROR(INDEX(女子登録情報!$U:$U,MATCH($AJ32,女子登録情報!$B:$B,0)),"")</f>
        <v/>
      </c>
      <c r="AF32" s="15"/>
      <c r="AG32" s="15"/>
      <c r="AJ32" s="14" t="str">
        <f>IF(③女子申込!$C40="","",③女子申込!$C40)</f>
        <v/>
      </c>
    </row>
    <row r="33" spans="1:36">
      <c r="A33" s="15" t="str">
        <f>IF(③女子申込!$C41="","",ROW($A32))</f>
        <v/>
      </c>
      <c r="B33" s="15" t="str">
        <f>IF(③女子申込!$C41="","","日本陸連登録の部　女子")</f>
        <v/>
      </c>
      <c r="C33" s="15" t="str">
        <f>IFERROR(INDEX(女子登録情報!$M:$M,MATCH($AJ33,女子登録情報!$B:$B,0)),"")</f>
        <v/>
      </c>
      <c r="D33" s="15" t="str">
        <f>IFERROR(INDEX(女子登録情報!$N:$N,MATCH($AJ33,女子登録情報!$B:$B,0)),"")</f>
        <v/>
      </c>
      <c r="E33" s="15" t="str">
        <f>IFERROR(INDEX(女子登録情報!$O:$O,MATCH($AJ33,女子登録情報!$B:$B,0)),"")</f>
        <v/>
      </c>
      <c r="F33" s="15" t="str">
        <f>IFERROR(INDEX(女子登録情報!$P:$P,MATCH($AJ33,女子登録情報!$B:$B,0)),"")</f>
        <v/>
      </c>
      <c r="G33" s="15" t="str">
        <f>IFERROR(INDEX(女子登録情報!$H:$H,MATCH($AJ33,女子登録情報!$B:$B,0)),"")</f>
        <v/>
      </c>
      <c r="H33" s="15" t="str">
        <f>IFERROR(INDEX(女子登録情報!$I:$I,MATCH($AJ33,女子登録情報!$B:$B,0)),"")</f>
        <v/>
      </c>
      <c r="I33" s="15" t="str">
        <f>IFERROR(INDEX(女子登録情報!$Q:$Q,MATCH($AJ33,女子登録情報!$B:$B,0)),"")</f>
        <v/>
      </c>
      <c r="J33" s="15" t="str">
        <f>IF(③女子申込!$C41="","","女性")</f>
        <v/>
      </c>
      <c r="K33" s="15" t="str">
        <f>IFERROR(INDEX(女子登録情報!$R:$R,MATCH($AJ33,女子登録情報!$B:$B,0)),"")</f>
        <v/>
      </c>
      <c r="L33" s="15" t="str">
        <f>IF($A33="","",INDEX(③女子申込!$I:$I,MATCH($A33,③女子申込!$B:$B,0)))</f>
        <v/>
      </c>
      <c r="M33" s="15" t="str">
        <f>IF($A33="","",INDEX(③女子申込!$J:$J,MATCH($A33,③女子申込!$B:$B,0)))</f>
        <v/>
      </c>
      <c r="N33" s="15" t="str">
        <f>IF($A33="","",INDEX(③女子申込!$K:$K,MATCH($A33,③女子申込!$B:$B,0)))</f>
        <v/>
      </c>
      <c r="O33" s="15" t="str">
        <f>IF($A33="","",INDEX(③女子申込!$L:$L,MATCH($A33,③女子申込!$B:$B,0)))</f>
        <v/>
      </c>
      <c r="P33" s="15" t="str">
        <f>IF($A33="","",INDEX(③女子申込!$M:$M,MATCH($A33,③女子申込!$B:$B,0)))</f>
        <v/>
      </c>
      <c r="R33" s="15" t="str">
        <f>IF($A33="","",INDEX(③女子申込!$N:$N,MATCH($A33,③女子申込!$B:$B,0)))</f>
        <v/>
      </c>
      <c r="S33" s="15" t="str">
        <f>IF($A33="","",INDEX(③女子申込!$O:$O,MATCH($A33,③女子申込!$B:$B,0)))</f>
        <v/>
      </c>
      <c r="T33" s="15" t="str">
        <f>IF($A33="","",INDEX(③女子申込!$P:$P,MATCH($A33,③女子申込!$B:$B,0)))</f>
        <v/>
      </c>
      <c r="U33" s="15" t="str">
        <f>IF($A33="","",INDEX(③女子申込!$Q:$Q,MATCH($A33,③女子申込!$B:$B,0)))</f>
        <v/>
      </c>
      <c r="V33" s="15" t="str">
        <f>IF(③女子申込!$W41="","",IF(③女子申込!$S41="","0",③女子申込!$S41)&amp;":"&amp;IF(LEN(③女子申込!$U41)=1,"0"&amp;③女子申込!$U41,③女子申込!$U41)&amp;":"&amp;IF(LEN(③女子申込!$W41)=1,"0"&amp;③女子申込!$W41,③女子申込!$W41))</f>
        <v/>
      </c>
      <c r="W33" s="15" t="str">
        <f>IFERROR(LEFT(INDEX(③女子申込!$Z:$Z,MATCH($A33,③女子申込!$B:$B,0)),FIND("年",INDEX(③女子申込!$Z:$Z,MATCH($A33,③女子申込!$B:$B,0)))-1),"")</f>
        <v/>
      </c>
      <c r="X33" s="15" t="str">
        <f>IF($A33="","",INDEX(③女子申込!$AA:$AA,MATCH($A33,③女子申込!$B:$B,0)))</f>
        <v/>
      </c>
      <c r="Y33" s="15" t="str">
        <f>IF($A33="","",IF(INDEX(③女子申込!$R:$R,MATCH($A33,③女子申込!$B:$B,0))="ハーフマラソン","ハーフ",INDEX(③女子申込!$R:$R,MATCH($A33,③女子申込!$B:$B,0))))</f>
        <v/>
      </c>
      <c r="Z33" s="15" t="str">
        <f>IF(③女子申込!$AF41="","",③女子申込!$AB41&amp;":"&amp;IF(LEN(③女子申込!$AD41)=1,"0"&amp;③女子申込!$AD41,③女子申込!$AD41)&amp;":"&amp;IF(LEN(③女子申込!$AF41)=1,"0"&amp;③女子申込!$AF41,③女子申込!$AF41))</f>
        <v/>
      </c>
      <c r="AA33" s="15" t="str">
        <f>IF($A33="","",IF(INDEX(③女子申込!$AH:$AH,MATCH($A33,③女子申込!$B:$B,0))="無",0,1))</f>
        <v/>
      </c>
      <c r="AB33" s="15" t="str">
        <f>IF($A33="","",INDEX(③女子申込!$G:$G,MATCH($A33,③女子申込!$B:$B,0)))</f>
        <v/>
      </c>
      <c r="AC33" s="15" t="str">
        <f>IFERROR(INDEX(女子登録情報!$S:$S,MATCH($AJ33,女子登録情報!$B:$B,0)),"")</f>
        <v/>
      </c>
      <c r="AD33" s="15" t="str">
        <f>IF($A33="","",INDEX(女子登録情報!$T:$T,MATCH($AJ33,女子登録情報!$B:$B,0)))</f>
        <v/>
      </c>
      <c r="AE33" s="15" t="str">
        <f>IFERROR(INDEX(女子登録情報!$U:$U,MATCH($AJ33,女子登録情報!$B:$B,0)),"")</f>
        <v/>
      </c>
      <c r="AF33" s="15"/>
      <c r="AG33" s="15"/>
      <c r="AJ33" s="14" t="str">
        <f>IF(③女子申込!$C41="","",③女子申込!$C41)</f>
        <v/>
      </c>
    </row>
    <row r="34" spans="1:36">
      <c r="A34" s="15" t="str">
        <f>IF(③女子申込!$C42="","",ROW($A33))</f>
        <v/>
      </c>
      <c r="B34" s="15" t="str">
        <f>IF(③女子申込!$C42="","","日本陸連登録の部　女子")</f>
        <v/>
      </c>
      <c r="C34" s="15" t="str">
        <f>IFERROR(INDEX(女子登録情報!$M:$M,MATCH($AJ34,女子登録情報!$B:$B,0)),"")</f>
        <v/>
      </c>
      <c r="D34" s="15" t="str">
        <f>IFERROR(INDEX(女子登録情報!$N:$N,MATCH($AJ34,女子登録情報!$B:$B,0)),"")</f>
        <v/>
      </c>
      <c r="E34" s="15" t="str">
        <f>IFERROR(INDEX(女子登録情報!$O:$O,MATCH($AJ34,女子登録情報!$B:$B,0)),"")</f>
        <v/>
      </c>
      <c r="F34" s="15" t="str">
        <f>IFERROR(INDEX(女子登録情報!$P:$P,MATCH($AJ34,女子登録情報!$B:$B,0)),"")</f>
        <v/>
      </c>
      <c r="G34" s="15" t="str">
        <f>IFERROR(INDEX(女子登録情報!$H:$H,MATCH($AJ34,女子登録情報!$B:$B,0)),"")</f>
        <v/>
      </c>
      <c r="H34" s="15" t="str">
        <f>IFERROR(INDEX(女子登録情報!$I:$I,MATCH($AJ34,女子登録情報!$B:$B,0)),"")</f>
        <v/>
      </c>
      <c r="I34" s="15" t="str">
        <f>IFERROR(INDEX(女子登録情報!$Q:$Q,MATCH($AJ34,女子登録情報!$B:$B,0)),"")</f>
        <v/>
      </c>
      <c r="J34" s="15" t="str">
        <f>IF(③女子申込!$C42="","","女性")</f>
        <v/>
      </c>
      <c r="K34" s="15" t="str">
        <f>IFERROR(INDEX(女子登録情報!$R:$R,MATCH($AJ34,女子登録情報!$B:$B,0)),"")</f>
        <v/>
      </c>
      <c r="L34" s="15" t="str">
        <f>IF($A34="","",INDEX(③女子申込!$I:$I,MATCH($A34,③女子申込!$B:$B,0)))</f>
        <v/>
      </c>
      <c r="M34" s="15" t="str">
        <f>IF($A34="","",INDEX(③女子申込!$J:$J,MATCH($A34,③女子申込!$B:$B,0)))</f>
        <v/>
      </c>
      <c r="N34" s="15" t="str">
        <f>IF($A34="","",INDEX(③女子申込!$K:$K,MATCH($A34,③女子申込!$B:$B,0)))</f>
        <v/>
      </c>
      <c r="O34" s="15" t="str">
        <f>IF($A34="","",INDEX(③女子申込!$L:$L,MATCH($A34,③女子申込!$B:$B,0)))</f>
        <v/>
      </c>
      <c r="P34" s="15" t="str">
        <f>IF($A34="","",INDEX(③女子申込!$M:$M,MATCH($A34,③女子申込!$B:$B,0)))</f>
        <v/>
      </c>
      <c r="R34" s="15" t="str">
        <f>IF($A34="","",INDEX(③女子申込!$N:$N,MATCH($A34,③女子申込!$B:$B,0)))</f>
        <v/>
      </c>
      <c r="S34" s="15" t="str">
        <f>IF($A34="","",INDEX(③女子申込!$O:$O,MATCH($A34,③女子申込!$B:$B,0)))</f>
        <v/>
      </c>
      <c r="T34" s="15" t="str">
        <f>IF($A34="","",INDEX(③女子申込!$P:$P,MATCH($A34,③女子申込!$B:$B,0)))</f>
        <v/>
      </c>
      <c r="U34" s="15" t="str">
        <f>IF($A34="","",INDEX(③女子申込!$Q:$Q,MATCH($A34,③女子申込!$B:$B,0)))</f>
        <v/>
      </c>
      <c r="V34" s="15" t="str">
        <f>IF(③女子申込!$W42="","",IF(③女子申込!$S42="","0",③女子申込!$S42)&amp;":"&amp;IF(LEN(③女子申込!$U42)=1,"0"&amp;③女子申込!$U42,③女子申込!$U42)&amp;":"&amp;IF(LEN(③女子申込!$W42)=1,"0"&amp;③女子申込!$W42,③女子申込!$W42))</f>
        <v/>
      </c>
      <c r="W34" s="15" t="str">
        <f>IFERROR(LEFT(INDEX(③女子申込!$Z:$Z,MATCH($A34,③女子申込!$B:$B,0)),FIND("年",INDEX(③女子申込!$Z:$Z,MATCH($A34,③女子申込!$B:$B,0)))-1),"")</f>
        <v/>
      </c>
      <c r="X34" s="15" t="str">
        <f>IF($A34="","",INDEX(③女子申込!$AA:$AA,MATCH($A34,③女子申込!$B:$B,0)))</f>
        <v/>
      </c>
      <c r="Y34" s="15" t="str">
        <f>IF($A34="","",IF(INDEX(③女子申込!$R:$R,MATCH($A34,③女子申込!$B:$B,0))="ハーフマラソン","ハーフ",INDEX(③女子申込!$R:$R,MATCH($A34,③女子申込!$B:$B,0))))</f>
        <v/>
      </c>
      <c r="Z34" s="15" t="str">
        <f>IF(③女子申込!$AF42="","",③女子申込!$AB42&amp;":"&amp;IF(LEN(③女子申込!$AD42)=1,"0"&amp;③女子申込!$AD42,③女子申込!$AD42)&amp;":"&amp;IF(LEN(③女子申込!$AF42)=1,"0"&amp;③女子申込!$AF42,③女子申込!$AF42))</f>
        <v/>
      </c>
      <c r="AA34" s="15" t="str">
        <f>IF($A34="","",IF(INDEX(③女子申込!$AH:$AH,MATCH($A34,③女子申込!$B:$B,0))="無",0,1))</f>
        <v/>
      </c>
      <c r="AB34" s="15" t="str">
        <f>IF($A34="","",INDEX(③女子申込!$G:$G,MATCH($A34,③女子申込!$B:$B,0)))</f>
        <v/>
      </c>
      <c r="AC34" s="15" t="str">
        <f>IFERROR(INDEX(女子登録情報!$S:$S,MATCH($AJ34,女子登録情報!$B:$B,0)),"")</f>
        <v/>
      </c>
      <c r="AD34" s="15" t="str">
        <f>IF($A34="","",INDEX(女子登録情報!$T:$T,MATCH($AJ34,女子登録情報!$B:$B,0)))</f>
        <v/>
      </c>
      <c r="AE34" s="15" t="str">
        <f>IFERROR(INDEX(女子登録情報!$U:$U,MATCH($AJ34,女子登録情報!$B:$B,0)),"")</f>
        <v/>
      </c>
      <c r="AF34" s="15"/>
      <c r="AG34" s="15"/>
      <c r="AJ34" s="14" t="str">
        <f>IF(③女子申込!$C42="","",③女子申込!$C42)</f>
        <v/>
      </c>
    </row>
    <row r="35" spans="1:36">
      <c r="A35" s="15" t="str">
        <f>IF(③女子申込!$C43="","",ROW($A34))</f>
        <v/>
      </c>
      <c r="B35" s="15" t="str">
        <f>IF(③女子申込!$C43="","","日本陸連登録の部　女子")</f>
        <v/>
      </c>
      <c r="C35" s="15" t="str">
        <f>IFERROR(INDEX(女子登録情報!$M:$M,MATCH($AJ35,女子登録情報!$B:$B,0)),"")</f>
        <v/>
      </c>
      <c r="D35" s="15" t="str">
        <f>IFERROR(INDEX(女子登録情報!$N:$N,MATCH($AJ35,女子登録情報!$B:$B,0)),"")</f>
        <v/>
      </c>
      <c r="E35" s="15" t="str">
        <f>IFERROR(INDEX(女子登録情報!$O:$O,MATCH($AJ35,女子登録情報!$B:$B,0)),"")</f>
        <v/>
      </c>
      <c r="F35" s="15" t="str">
        <f>IFERROR(INDEX(女子登録情報!$P:$P,MATCH($AJ35,女子登録情報!$B:$B,0)),"")</f>
        <v/>
      </c>
      <c r="G35" s="15" t="str">
        <f>IFERROR(INDEX(女子登録情報!$H:$H,MATCH($AJ35,女子登録情報!$B:$B,0)),"")</f>
        <v/>
      </c>
      <c r="H35" s="15" t="str">
        <f>IFERROR(INDEX(女子登録情報!$I:$I,MATCH($AJ35,女子登録情報!$B:$B,0)),"")</f>
        <v/>
      </c>
      <c r="I35" s="15" t="str">
        <f>IFERROR(INDEX(女子登録情報!$Q:$Q,MATCH($AJ35,女子登録情報!$B:$B,0)),"")</f>
        <v/>
      </c>
      <c r="J35" s="15" t="str">
        <f>IF(③女子申込!$C43="","","女性")</f>
        <v/>
      </c>
      <c r="K35" s="15" t="str">
        <f>IFERROR(INDEX(女子登録情報!$R:$R,MATCH($AJ35,女子登録情報!$B:$B,0)),"")</f>
        <v/>
      </c>
      <c r="L35" s="15" t="str">
        <f>IF($A35="","",INDEX(③女子申込!$I:$I,MATCH($A35,③女子申込!$B:$B,0)))</f>
        <v/>
      </c>
      <c r="M35" s="15" t="str">
        <f>IF($A35="","",INDEX(③女子申込!$J:$J,MATCH($A35,③女子申込!$B:$B,0)))</f>
        <v/>
      </c>
      <c r="N35" s="15" t="str">
        <f>IF($A35="","",INDEX(③女子申込!$K:$K,MATCH($A35,③女子申込!$B:$B,0)))</f>
        <v/>
      </c>
      <c r="O35" s="15" t="str">
        <f>IF($A35="","",INDEX(③女子申込!$L:$L,MATCH($A35,③女子申込!$B:$B,0)))</f>
        <v/>
      </c>
      <c r="P35" s="15" t="str">
        <f>IF($A35="","",INDEX(③女子申込!$M:$M,MATCH($A35,③女子申込!$B:$B,0)))</f>
        <v/>
      </c>
      <c r="R35" s="15" t="str">
        <f>IF($A35="","",INDEX(③女子申込!$N:$N,MATCH($A35,③女子申込!$B:$B,0)))</f>
        <v/>
      </c>
      <c r="S35" s="15" t="str">
        <f>IF($A35="","",INDEX(③女子申込!$O:$O,MATCH($A35,③女子申込!$B:$B,0)))</f>
        <v/>
      </c>
      <c r="T35" s="15" t="str">
        <f>IF($A35="","",INDEX(③女子申込!$P:$P,MATCH($A35,③女子申込!$B:$B,0)))</f>
        <v/>
      </c>
      <c r="U35" s="15" t="str">
        <f>IF($A35="","",INDEX(③女子申込!$Q:$Q,MATCH($A35,③女子申込!$B:$B,0)))</f>
        <v/>
      </c>
      <c r="V35" s="15" t="str">
        <f>IF(③女子申込!$W43="","",IF(③女子申込!$S43="","0",③女子申込!$S43)&amp;":"&amp;IF(LEN(③女子申込!$U43)=1,"0"&amp;③女子申込!$U43,③女子申込!$U43)&amp;":"&amp;IF(LEN(③女子申込!$W43)=1,"0"&amp;③女子申込!$W43,③女子申込!$W43))</f>
        <v/>
      </c>
      <c r="W35" s="15" t="str">
        <f>IFERROR(LEFT(INDEX(③女子申込!$Z:$Z,MATCH($A35,③女子申込!$B:$B,0)),FIND("年",INDEX(③女子申込!$Z:$Z,MATCH($A35,③女子申込!$B:$B,0)))-1),"")</f>
        <v/>
      </c>
      <c r="X35" s="15" t="str">
        <f>IF($A35="","",INDEX(③女子申込!$AA:$AA,MATCH($A35,③女子申込!$B:$B,0)))</f>
        <v/>
      </c>
      <c r="Y35" s="15" t="str">
        <f>IF($A35="","",IF(INDEX(③女子申込!$R:$R,MATCH($A35,③女子申込!$B:$B,0))="ハーフマラソン","ハーフ",INDEX(③女子申込!$R:$R,MATCH($A35,③女子申込!$B:$B,0))))</f>
        <v/>
      </c>
      <c r="Z35" s="15" t="str">
        <f>IF(③女子申込!$AF43="","",③女子申込!$AB43&amp;":"&amp;IF(LEN(③女子申込!$AD43)=1,"0"&amp;③女子申込!$AD43,③女子申込!$AD43)&amp;":"&amp;IF(LEN(③女子申込!$AF43)=1,"0"&amp;③女子申込!$AF43,③女子申込!$AF43))</f>
        <v/>
      </c>
      <c r="AA35" s="15" t="str">
        <f>IF($A35="","",IF(INDEX(③女子申込!$AH:$AH,MATCH($A35,③女子申込!$B:$B,0))="無",0,1))</f>
        <v/>
      </c>
      <c r="AB35" s="15" t="str">
        <f>IF($A35="","",INDEX(③女子申込!$G:$G,MATCH($A35,③女子申込!$B:$B,0)))</f>
        <v/>
      </c>
      <c r="AC35" s="15" t="str">
        <f>IFERROR(INDEX(女子登録情報!$S:$S,MATCH($AJ35,女子登録情報!$B:$B,0)),"")</f>
        <v/>
      </c>
      <c r="AD35" s="15" t="str">
        <f>IF($A35="","",INDEX(女子登録情報!$T:$T,MATCH($AJ35,女子登録情報!$B:$B,0)))</f>
        <v/>
      </c>
      <c r="AE35" s="15" t="str">
        <f>IFERROR(INDEX(女子登録情報!$U:$U,MATCH($AJ35,女子登録情報!$B:$B,0)),"")</f>
        <v/>
      </c>
      <c r="AF35" s="15"/>
      <c r="AG35" s="15"/>
      <c r="AJ35" s="14" t="str">
        <f>IF(③女子申込!$C43="","",③女子申込!$C43)</f>
        <v/>
      </c>
    </row>
    <row r="36" spans="1:36">
      <c r="A36" s="15" t="str">
        <f>IF(③女子申込!$C44="","",ROW($A35))</f>
        <v/>
      </c>
      <c r="B36" s="15" t="str">
        <f>IF(③女子申込!$C44="","","日本陸連登録の部　女子")</f>
        <v/>
      </c>
      <c r="C36" s="15" t="str">
        <f>IFERROR(INDEX(女子登録情報!$M:$M,MATCH($AJ36,女子登録情報!$B:$B,0)),"")</f>
        <v/>
      </c>
      <c r="D36" s="15" t="str">
        <f>IFERROR(INDEX(女子登録情報!$N:$N,MATCH($AJ36,女子登録情報!$B:$B,0)),"")</f>
        <v/>
      </c>
      <c r="E36" s="15" t="str">
        <f>IFERROR(INDEX(女子登録情報!$O:$O,MATCH($AJ36,女子登録情報!$B:$B,0)),"")</f>
        <v/>
      </c>
      <c r="F36" s="15" t="str">
        <f>IFERROR(INDEX(女子登録情報!$P:$P,MATCH($AJ36,女子登録情報!$B:$B,0)),"")</f>
        <v/>
      </c>
      <c r="G36" s="15" t="str">
        <f>IFERROR(INDEX(女子登録情報!$H:$H,MATCH($AJ36,女子登録情報!$B:$B,0)),"")</f>
        <v/>
      </c>
      <c r="H36" s="15" t="str">
        <f>IFERROR(INDEX(女子登録情報!$I:$I,MATCH($AJ36,女子登録情報!$B:$B,0)),"")</f>
        <v/>
      </c>
      <c r="I36" s="15" t="str">
        <f>IFERROR(INDEX(女子登録情報!$Q:$Q,MATCH($AJ36,女子登録情報!$B:$B,0)),"")</f>
        <v/>
      </c>
      <c r="J36" s="15" t="str">
        <f>IF(③女子申込!$C44="","","女性")</f>
        <v/>
      </c>
      <c r="K36" s="15" t="str">
        <f>IFERROR(INDEX(女子登録情報!$R:$R,MATCH($AJ36,女子登録情報!$B:$B,0)),"")</f>
        <v/>
      </c>
      <c r="L36" s="15" t="str">
        <f>IF($A36="","",INDEX(③女子申込!$I:$I,MATCH($A36,③女子申込!$B:$B,0)))</f>
        <v/>
      </c>
      <c r="M36" s="15" t="str">
        <f>IF($A36="","",INDEX(③女子申込!$J:$J,MATCH($A36,③女子申込!$B:$B,0)))</f>
        <v/>
      </c>
      <c r="N36" s="15" t="str">
        <f>IF($A36="","",INDEX(③女子申込!$K:$K,MATCH($A36,③女子申込!$B:$B,0)))</f>
        <v/>
      </c>
      <c r="O36" s="15" t="str">
        <f>IF($A36="","",INDEX(③女子申込!$L:$L,MATCH($A36,③女子申込!$B:$B,0)))</f>
        <v/>
      </c>
      <c r="P36" s="15" t="str">
        <f>IF($A36="","",INDEX(③女子申込!$M:$M,MATCH($A36,③女子申込!$B:$B,0)))</f>
        <v/>
      </c>
      <c r="R36" s="15" t="str">
        <f>IF($A36="","",INDEX(③女子申込!$N:$N,MATCH($A36,③女子申込!$B:$B,0)))</f>
        <v/>
      </c>
      <c r="S36" s="15" t="str">
        <f>IF($A36="","",INDEX(③女子申込!$O:$O,MATCH($A36,③女子申込!$B:$B,0)))</f>
        <v/>
      </c>
      <c r="T36" s="15" t="str">
        <f>IF($A36="","",INDEX(③女子申込!$P:$P,MATCH($A36,③女子申込!$B:$B,0)))</f>
        <v/>
      </c>
      <c r="U36" s="15" t="str">
        <f>IF($A36="","",INDEX(③女子申込!$Q:$Q,MATCH($A36,③女子申込!$B:$B,0)))</f>
        <v/>
      </c>
      <c r="V36" s="15" t="str">
        <f>IF(③女子申込!$W44="","",IF(③女子申込!$S44="","0",③女子申込!$S44)&amp;":"&amp;IF(LEN(③女子申込!$U44)=1,"0"&amp;③女子申込!$U44,③女子申込!$U44)&amp;":"&amp;IF(LEN(③女子申込!$W44)=1,"0"&amp;③女子申込!$W44,③女子申込!$W44))</f>
        <v/>
      </c>
      <c r="W36" s="15" t="str">
        <f>IFERROR(LEFT(INDEX(③女子申込!$Z:$Z,MATCH($A36,③女子申込!$B:$B,0)),FIND("年",INDEX(③女子申込!$Z:$Z,MATCH($A36,③女子申込!$B:$B,0)))-1),"")</f>
        <v/>
      </c>
      <c r="X36" s="15" t="str">
        <f>IF($A36="","",INDEX(③女子申込!$AA:$AA,MATCH($A36,③女子申込!$B:$B,0)))</f>
        <v/>
      </c>
      <c r="Y36" s="15" t="str">
        <f>IF($A36="","",IF(INDEX(③女子申込!$R:$R,MATCH($A36,③女子申込!$B:$B,0))="ハーフマラソン","ハーフ",INDEX(③女子申込!$R:$R,MATCH($A36,③女子申込!$B:$B,0))))</f>
        <v/>
      </c>
      <c r="Z36" s="15" t="str">
        <f>IF(③女子申込!$AF44="","",③女子申込!$AB44&amp;":"&amp;IF(LEN(③女子申込!$AD44)=1,"0"&amp;③女子申込!$AD44,③女子申込!$AD44)&amp;":"&amp;IF(LEN(③女子申込!$AF44)=1,"0"&amp;③女子申込!$AF44,③女子申込!$AF44))</f>
        <v/>
      </c>
      <c r="AA36" s="15" t="str">
        <f>IF($A36="","",IF(INDEX(③女子申込!$AH:$AH,MATCH($A36,③女子申込!$B:$B,0))="無",0,1))</f>
        <v/>
      </c>
      <c r="AB36" s="15" t="str">
        <f>IF($A36="","",INDEX(③女子申込!$G:$G,MATCH($A36,③女子申込!$B:$B,0)))</f>
        <v/>
      </c>
      <c r="AC36" s="15" t="str">
        <f>IFERROR(INDEX(女子登録情報!$S:$S,MATCH($AJ36,女子登録情報!$B:$B,0)),"")</f>
        <v/>
      </c>
      <c r="AD36" s="15" t="str">
        <f>IF($A36="","",INDEX(女子登録情報!$T:$T,MATCH($AJ36,女子登録情報!$B:$B,0)))</f>
        <v/>
      </c>
      <c r="AE36" s="15" t="str">
        <f>IFERROR(INDEX(女子登録情報!$U:$U,MATCH($AJ36,女子登録情報!$B:$B,0)),"")</f>
        <v/>
      </c>
      <c r="AF36" s="15"/>
      <c r="AG36" s="15"/>
      <c r="AJ36" s="14" t="str">
        <f>IF(③女子申込!$C44="","",③女子申込!$C44)</f>
        <v/>
      </c>
    </row>
    <row r="37" spans="1:36">
      <c r="A37" s="15" t="str">
        <f>IF(③女子申込!$C45="","",ROW($A36))</f>
        <v/>
      </c>
      <c r="B37" s="15" t="str">
        <f>IF(③女子申込!$C45="","","日本陸連登録の部　女子")</f>
        <v/>
      </c>
      <c r="C37" s="15" t="str">
        <f>IFERROR(INDEX(女子登録情報!$M:$M,MATCH($AJ37,女子登録情報!$B:$B,0)),"")</f>
        <v/>
      </c>
      <c r="D37" s="15" t="str">
        <f>IFERROR(INDEX(女子登録情報!$N:$N,MATCH($AJ37,女子登録情報!$B:$B,0)),"")</f>
        <v/>
      </c>
      <c r="E37" s="15" t="str">
        <f>IFERROR(INDEX(女子登録情報!$O:$O,MATCH($AJ37,女子登録情報!$B:$B,0)),"")</f>
        <v/>
      </c>
      <c r="F37" s="15" t="str">
        <f>IFERROR(INDEX(女子登録情報!$P:$P,MATCH($AJ37,女子登録情報!$B:$B,0)),"")</f>
        <v/>
      </c>
      <c r="G37" s="15" t="str">
        <f>IFERROR(INDEX(女子登録情報!$H:$H,MATCH($AJ37,女子登録情報!$B:$B,0)),"")</f>
        <v/>
      </c>
      <c r="H37" s="15" t="str">
        <f>IFERROR(INDEX(女子登録情報!$I:$I,MATCH($AJ37,女子登録情報!$B:$B,0)),"")</f>
        <v/>
      </c>
      <c r="I37" s="15" t="str">
        <f>IFERROR(INDEX(女子登録情報!$Q:$Q,MATCH($AJ37,女子登録情報!$B:$B,0)),"")</f>
        <v/>
      </c>
      <c r="J37" s="15" t="str">
        <f>IF(③女子申込!$C45="","","女性")</f>
        <v/>
      </c>
      <c r="K37" s="15" t="str">
        <f>IFERROR(INDEX(女子登録情報!$R:$R,MATCH($AJ37,女子登録情報!$B:$B,0)),"")</f>
        <v/>
      </c>
      <c r="L37" s="15" t="str">
        <f>IF($A37="","",INDEX(③女子申込!$I:$I,MATCH($A37,③女子申込!$B:$B,0)))</f>
        <v/>
      </c>
      <c r="M37" s="15" t="str">
        <f>IF($A37="","",INDEX(③女子申込!$J:$J,MATCH($A37,③女子申込!$B:$B,0)))</f>
        <v/>
      </c>
      <c r="N37" s="15" t="str">
        <f>IF($A37="","",INDEX(③女子申込!$K:$K,MATCH($A37,③女子申込!$B:$B,0)))</f>
        <v/>
      </c>
      <c r="O37" s="15" t="str">
        <f>IF($A37="","",INDEX(③女子申込!$L:$L,MATCH($A37,③女子申込!$B:$B,0)))</f>
        <v/>
      </c>
      <c r="P37" s="15" t="str">
        <f>IF($A37="","",INDEX(③女子申込!$M:$M,MATCH($A37,③女子申込!$B:$B,0)))</f>
        <v/>
      </c>
      <c r="R37" s="15" t="str">
        <f>IF($A37="","",INDEX(③女子申込!$N:$N,MATCH($A37,③女子申込!$B:$B,0)))</f>
        <v/>
      </c>
      <c r="S37" s="15" t="str">
        <f>IF($A37="","",INDEX(③女子申込!$O:$O,MATCH($A37,③女子申込!$B:$B,0)))</f>
        <v/>
      </c>
      <c r="T37" s="15" t="str">
        <f>IF($A37="","",INDEX(③女子申込!$P:$P,MATCH($A37,③女子申込!$B:$B,0)))</f>
        <v/>
      </c>
      <c r="U37" s="15" t="str">
        <f>IF($A37="","",INDEX(③女子申込!$Q:$Q,MATCH($A37,③女子申込!$B:$B,0)))</f>
        <v/>
      </c>
      <c r="V37" s="15" t="str">
        <f>IF(③女子申込!$W45="","",IF(③女子申込!$S45="","0",③女子申込!$S45)&amp;":"&amp;IF(LEN(③女子申込!$U45)=1,"0"&amp;③女子申込!$U45,③女子申込!$U45)&amp;":"&amp;IF(LEN(③女子申込!$W45)=1,"0"&amp;③女子申込!$W45,③女子申込!$W45))</f>
        <v/>
      </c>
      <c r="W37" s="15" t="str">
        <f>IFERROR(LEFT(INDEX(③女子申込!$Z:$Z,MATCH($A37,③女子申込!$B:$B,0)),FIND("年",INDEX(③女子申込!$Z:$Z,MATCH($A37,③女子申込!$B:$B,0)))-1),"")</f>
        <v/>
      </c>
      <c r="X37" s="15" t="str">
        <f>IF($A37="","",INDEX(③女子申込!$AA:$AA,MATCH($A37,③女子申込!$B:$B,0)))</f>
        <v/>
      </c>
      <c r="Y37" s="15" t="str">
        <f>IF($A37="","",IF(INDEX(③女子申込!$R:$R,MATCH($A37,③女子申込!$B:$B,0))="ハーフマラソン","ハーフ",INDEX(③女子申込!$R:$R,MATCH($A37,③女子申込!$B:$B,0))))</f>
        <v/>
      </c>
      <c r="Z37" s="15" t="str">
        <f>IF(③女子申込!$AF45="","",③女子申込!$AB45&amp;":"&amp;IF(LEN(③女子申込!$AD45)=1,"0"&amp;③女子申込!$AD45,③女子申込!$AD45)&amp;":"&amp;IF(LEN(③女子申込!$AF45)=1,"0"&amp;③女子申込!$AF45,③女子申込!$AF45))</f>
        <v/>
      </c>
      <c r="AA37" s="15" t="str">
        <f>IF($A37="","",IF(INDEX(③女子申込!$AH:$AH,MATCH($A37,③女子申込!$B:$B,0))="無",0,1))</f>
        <v/>
      </c>
      <c r="AB37" s="15" t="str">
        <f>IF($A37="","",INDEX(③女子申込!$G:$G,MATCH($A37,③女子申込!$B:$B,0)))</f>
        <v/>
      </c>
      <c r="AC37" s="15" t="str">
        <f>IFERROR(INDEX(女子登録情報!$S:$S,MATCH($AJ37,女子登録情報!$B:$B,0)),"")</f>
        <v/>
      </c>
      <c r="AD37" s="15" t="str">
        <f>IF($A37="","",INDEX(女子登録情報!$T:$T,MATCH($AJ37,女子登録情報!$B:$B,0)))</f>
        <v/>
      </c>
      <c r="AE37" s="15" t="str">
        <f>IFERROR(INDEX(女子登録情報!$U:$U,MATCH($AJ37,女子登録情報!$B:$B,0)),"")</f>
        <v/>
      </c>
      <c r="AF37" s="15"/>
      <c r="AG37" s="15"/>
      <c r="AJ37" s="14" t="str">
        <f>IF(③女子申込!$C45="","",③女子申込!$C45)</f>
        <v/>
      </c>
    </row>
    <row r="38" spans="1:36">
      <c r="A38" s="15" t="str">
        <f>IF(③女子申込!$C46="","",ROW($A37))</f>
        <v/>
      </c>
      <c r="B38" s="15" t="str">
        <f>IF(③女子申込!$C46="","","日本陸連登録の部　女子")</f>
        <v/>
      </c>
      <c r="C38" s="15" t="str">
        <f>IFERROR(INDEX(女子登録情報!$M:$M,MATCH($AJ38,女子登録情報!$B:$B,0)),"")</f>
        <v/>
      </c>
      <c r="D38" s="15" t="str">
        <f>IFERROR(INDEX(女子登録情報!$N:$N,MATCH($AJ38,女子登録情報!$B:$B,0)),"")</f>
        <v/>
      </c>
      <c r="E38" s="15" t="str">
        <f>IFERROR(INDEX(女子登録情報!$O:$O,MATCH($AJ38,女子登録情報!$B:$B,0)),"")</f>
        <v/>
      </c>
      <c r="F38" s="15" t="str">
        <f>IFERROR(INDEX(女子登録情報!$P:$P,MATCH($AJ38,女子登録情報!$B:$B,0)),"")</f>
        <v/>
      </c>
      <c r="G38" s="15" t="str">
        <f>IFERROR(INDEX(女子登録情報!$H:$H,MATCH($AJ38,女子登録情報!$B:$B,0)),"")</f>
        <v/>
      </c>
      <c r="H38" s="15" t="str">
        <f>IFERROR(INDEX(女子登録情報!$I:$I,MATCH($AJ38,女子登録情報!$B:$B,0)),"")</f>
        <v/>
      </c>
      <c r="I38" s="15" t="str">
        <f>IFERROR(INDEX(女子登録情報!$Q:$Q,MATCH($AJ38,女子登録情報!$B:$B,0)),"")</f>
        <v/>
      </c>
      <c r="J38" s="15" t="str">
        <f>IF(③女子申込!$C46="","","女性")</f>
        <v/>
      </c>
      <c r="K38" s="15" t="str">
        <f>IFERROR(INDEX(女子登録情報!$R:$R,MATCH($AJ38,女子登録情報!$B:$B,0)),"")</f>
        <v/>
      </c>
      <c r="L38" s="15" t="str">
        <f>IF($A38="","",INDEX(③女子申込!$I:$I,MATCH($A38,③女子申込!$B:$B,0)))</f>
        <v/>
      </c>
      <c r="M38" s="15" t="str">
        <f>IF($A38="","",INDEX(③女子申込!$J:$J,MATCH($A38,③女子申込!$B:$B,0)))</f>
        <v/>
      </c>
      <c r="N38" s="15" t="str">
        <f>IF($A38="","",INDEX(③女子申込!$K:$K,MATCH($A38,③女子申込!$B:$B,0)))</f>
        <v/>
      </c>
      <c r="O38" s="15" t="str">
        <f>IF($A38="","",INDEX(③女子申込!$L:$L,MATCH($A38,③女子申込!$B:$B,0)))</f>
        <v/>
      </c>
      <c r="P38" s="15" t="str">
        <f>IF($A38="","",INDEX(③女子申込!$M:$M,MATCH($A38,③女子申込!$B:$B,0)))</f>
        <v/>
      </c>
      <c r="R38" s="15" t="str">
        <f>IF($A38="","",INDEX(③女子申込!$N:$N,MATCH($A38,③女子申込!$B:$B,0)))</f>
        <v/>
      </c>
      <c r="S38" s="15" t="str">
        <f>IF($A38="","",INDEX(③女子申込!$O:$O,MATCH($A38,③女子申込!$B:$B,0)))</f>
        <v/>
      </c>
      <c r="T38" s="15" t="str">
        <f>IF($A38="","",INDEX(③女子申込!$P:$P,MATCH($A38,③女子申込!$B:$B,0)))</f>
        <v/>
      </c>
      <c r="U38" s="15" t="str">
        <f>IF($A38="","",INDEX(③女子申込!$Q:$Q,MATCH($A38,③女子申込!$B:$B,0)))</f>
        <v/>
      </c>
      <c r="V38" s="15" t="str">
        <f>IF(③女子申込!$W46="","",IF(③女子申込!$S46="","0",③女子申込!$S46)&amp;":"&amp;IF(LEN(③女子申込!$U46)=1,"0"&amp;③女子申込!$U46,③女子申込!$U46)&amp;":"&amp;IF(LEN(③女子申込!$W46)=1,"0"&amp;③女子申込!$W46,③女子申込!$W46))</f>
        <v/>
      </c>
      <c r="W38" s="15" t="str">
        <f>IFERROR(LEFT(INDEX(③女子申込!$Z:$Z,MATCH($A38,③女子申込!$B:$B,0)),FIND("年",INDEX(③女子申込!$Z:$Z,MATCH($A38,③女子申込!$B:$B,0)))-1),"")</f>
        <v/>
      </c>
      <c r="X38" s="15" t="str">
        <f>IF($A38="","",INDEX(③女子申込!$AA:$AA,MATCH($A38,③女子申込!$B:$B,0)))</f>
        <v/>
      </c>
      <c r="Y38" s="15" t="str">
        <f>IF($A38="","",IF(INDEX(③女子申込!$R:$R,MATCH($A38,③女子申込!$B:$B,0))="ハーフマラソン","ハーフ",INDEX(③女子申込!$R:$R,MATCH($A38,③女子申込!$B:$B,0))))</f>
        <v/>
      </c>
      <c r="Z38" s="15" t="str">
        <f>IF(③女子申込!$AF46="","",③女子申込!$AB46&amp;":"&amp;IF(LEN(③女子申込!$AD46)=1,"0"&amp;③女子申込!$AD46,③女子申込!$AD46)&amp;":"&amp;IF(LEN(③女子申込!$AF46)=1,"0"&amp;③女子申込!$AF46,③女子申込!$AF46))</f>
        <v/>
      </c>
      <c r="AA38" s="15" t="str">
        <f>IF($A38="","",IF(INDEX(③女子申込!$AH:$AH,MATCH($A38,③女子申込!$B:$B,0))="無",0,1))</f>
        <v/>
      </c>
      <c r="AB38" s="15" t="str">
        <f>IF($A38="","",INDEX(③女子申込!$G:$G,MATCH($A38,③女子申込!$B:$B,0)))</f>
        <v/>
      </c>
      <c r="AC38" s="15" t="str">
        <f>IFERROR(INDEX(女子登録情報!$S:$S,MATCH($AJ38,女子登録情報!$B:$B,0)),"")</f>
        <v/>
      </c>
      <c r="AD38" s="15" t="str">
        <f>IF($A38="","",INDEX(女子登録情報!$T:$T,MATCH($AJ38,女子登録情報!$B:$B,0)))</f>
        <v/>
      </c>
      <c r="AE38" s="15" t="str">
        <f>IFERROR(INDEX(女子登録情報!$U:$U,MATCH($AJ38,女子登録情報!$B:$B,0)),"")</f>
        <v/>
      </c>
      <c r="AF38" s="15"/>
      <c r="AG38" s="15"/>
      <c r="AJ38" s="14" t="str">
        <f>IF(③女子申込!$C46="","",③女子申込!$C46)</f>
        <v/>
      </c>
    </row>
    <row r="39" spans="1:36">
      <c r="A39" s="15" t="str">
        <f>IF(③女子申込!$C47="","",ROW($A38))</f>
        <v/>
      </c>
      <c r="B39" s="15" t="str">
        <f>IF(③女子申込!$C47="","","日本陸連登録の部　女子")</f>
        <v/>
      </c>
      <c r="C39" s="15" t="str">
        <f>IFERROR(INDEX(女子登録情報!$M:$M,MATCH($AJ39,女子登録情報!$B:$B,0)),"")</f>
        <v/>
      </c>
      <c r="D39" s="15" t="str">
        <f>IFERROR(INDEX(女子登録情報!$N:$N,MATCH($AJ39,女子登録情報!$B:$B,0)),"")</f>
        <v/>
      </c>
      <c r="E39" s="15" t="str">
        <f>IFERROR(INDEX(女子登録情報!$O:$O,MATCH($AJ39,女子登録情報!$B:$B,0)),"")</f>
        <v/>
      </c>
      <c r="F39" s="15" t="str">
        <f>IFERROR(INDEX(女子登録情報!$P:$P,MATCH($AJ39,女子登録情報!$B:$B,0)),"")</f>
        <v/>
      </c>
      <c r="G39" s="15" t="str">
        <f>IFERROR(INDEX(女子登録情報!$H:$H,MATCH($AJ39,女子登録情報!$B:$B,0)),"")</f>
        <v/>
      </c>
      <c r="H39" s="15" t="str">
        <f>IFERROR(INDEX(女子登録情報!$I:$I,MATCH($AJ39,女子登録情報!$B:$B,0)),"")</f>
        <v/>
      </c>
      <c r="I39" s="15" t="str">
        <f>IFERROR(INDEX(女子登録情報!$Q:$Q,MATCH($AJ39,女子登録情報!$B:$B,0)),"")</f>
        <v/>
      </c>
      <c r="J39" s="15" t="str">
        <f>IF(③女子申込!$C47="","","女性")</f>
        <v/>
      </c>
      <c r="K39" s="15" t="str">
        <f>IFERROR(INDEX(女子登録情報!$R:$R,MATCH($AJ39,女子登録情報!$B:$B,0)),"")</f>
        <v/>
      </c>
      <c r="L39" s="15" t="str">
        <f>IF($A39="","",INDEX(③女子申込!$I:$I,MATCH($A39,③女子申込!$B:$B,0)))</f>
        <v/>
      </c>
      <c r="M39" s="15" t="str">
        <f>IF($A39="","",INDEX(③女子申込!$J:$J,MATCH($A39,③女子申込!$B:$B,0)))</f>
        <v/>
      </c>
      <c r="N39" s="15" t="str">
        <f>IF($A39="","",INDEX(③女子申込!$K:$K,MATCH($A39,③女子申込!$B:$B,0)))</f>
        <v/>
      </c>
      <c r="O39" s="15" t="str">
        <f>IF($A39="","",INDEX(③女子申込!$L:$L,MATCH($A39,③女子申込!$B:$B,0)))</f>
        <v/>
      </c>
      <c r="P39" s="15" t="str">
        <f>IF($A39="","",INDEX(③女子申込!$M:$M,MATCH($A39,③女子申込!$B:$B,0)))</f>
        <v/>
      </c>
      <c r="R39" s="15" t="str">
        <f>IF($A39="","",INDEX(③女子申込!$N:$N,MATCH($A39,③女子申込!$B:$B,0)))</f>
        <v/>
      </c>
      <c r="S39" s="15" t="str">
        <f>IF($A39="","",INDEX(③女子申込!$O:$O,MATCH($A39,③女子申込!$B:$B,0)))</f>
        <v/>
      </c>
      <c r="T39" s="15" t="str">
        <f>IF($A39="","",INDEX(③女子申込!$P:$P,MATCH($A39,③女子申込!$B:$B,0)))</f>
        <v/>
      </c>
      <c r="U39" s="15" t="str">
        <f>IF($A39="","",INDEX(③女子申込!$Q:$Q,MATCH($A39,③女子申込!$B:$B,0)))</f>
        <v/>
      </c>
      <c r="V39" s="15" t="str">
        <f>IF(③女子申込!$W47="","",IF(③女子申込!$S47="","0",③女子申込!$S47)&amp;":"&amp;IF(LEN(③女子申込!$U47)=1,"0"&amp;③女子申込!$U47,③女子申込!$U47)&amp;":"&amp;IF(LEN(③女子申込!$W47)=1,"0"&amp;③女子申込!$W47,③女子申込!$W47))</f>
        <v/>
      </c>
      <c r="W39" s="15" t="str">
        <f>IFERROR(LEFT(INDEX(③女子申込!$Z:$Z,MATCH($A39,③女子申込!$B:$B,0)),FIND("年",INDEX(③女子申込!$Z:$Z,MATCH($A39,③女子申込!$B:$B,0)))-1),"")</f>
        <v/>
      </c>
      <c r="X39" s="15" t="str">
        <f>IF($A39="","",INDEX(③女子申込!$AA:$AA,MATCH($A39,③女子申込!$B:$B,0)))</f>
        <v/>
      </c>
      <c r="Y39" s="15" t="str">
        <f>IF($A39="","",IF(INDEX(③女子申込!$R:$R,MATCH($A39,③女子申込!$B:$B,0))="ハーフマラソン","ハーフ",INDEX(③女子申込!$R:$R,MATCH($A39,③女子申込!$B:$B,0))))</f>
        <v/>
      </c>
      <c r="Z39" s="15" t="str">
        <f>IF(③女子申込!$AF47="","",③女子申込!$AB47&amp;":"&amp;IF(LEN(③女子申込!$AD47)=1,"0"&amp;③女子申込!$AD47,③女子申込!$AD47)&amp;":"&amp;IF(LEN(③女子申込!$AF47)=1,"0"&amp;③女子申込!$AF47,③女子申込!$AF47))</f>
        <v/>
      </c>
      <c r="AA39" s="15" t="str">
        <f>IF($A39="","",IF(INDEX(③女子申込!$AH:$AH,MATCH($A39,③女子申込!$B:$B,0))="無",0,1))</f>
        <v/>
      </c>
      <c r="AB39" s="15" t="str">
        <f>IF($A39="","",INDEX(③女子申込!$G:$G,MATCH($A39,③女子申込!$B:$B,0)))</f>
        <v/>
      </c>
      <c r="AC39" s="15" t="str">
        <f>IFERROR(INDEX(女子登録情報!$S:$S,MATCH($AJ39,女子登録情報!$B:$B,0)),"")</f>
        <v/>
      </c>
      <c r="AD39" s="15" t="str">
        <f>IF($A39="","",INDEX(女子登録情報!$T:$T,MATCH($AJ39,女子登録情報!$B:$B,0)))</f>
        <v/>
      </c>
      <c r="AE39" s="15" t="str">
        <f>IFERROR(INDEX(女子登録情報!$U:$U,MATCH($AJ39,女子登録情報!$B:$B,0)),"")</f>
        <v/>
      </c>
      <c r="AF39" s="15"/>
      <c r="AG39" s="15"/>
      <c r="AJ39" s="14" t="str">
        <f>IF(③女子申込!$C47="","",③女子申込!$C47)</f>
        <v/>
      </c>
    </row>
    <row r="40" spans="1:36">
      <c r="A40" s="15" t="str">
        <f>IF(③女子申込!$C48="","",ROW($A39))</f>
        <v/>
      </c>
      <c r="B40" s="15" t="str">
        <f>IF(③女子申込!$C48="","","日本陸連登録の部　女子")</f>
        <v/>
      </c>
      <c r="C40" s="15" t="str">
        <f>IFERROR(INDEX(女子登録情報!$M:$M,MATCH($AJ40,女子登録情報!$B:$B,0)),"")</f>
        <v/>
      </c>
      <c r="D40" s="15" t="str">
        <f>IFERROR(INDEX(女子登録情報!$N:$N,MATCH($AJ40,女子登録情報!$B:$B,0)),"")</f>
        <v/>
      </c>
      <c r="E40" s="15" t="str">
        <f>IFERROR(INDEX(女子登録情報!$O:$O,MATCH($AJ40,女子登録情報!$B:$B,0)),"")</f>
        <v/>
      </c>
      <c r="F40" s="15" t="str">
        <f>IFERROR(INDEX(女子登録情報!$P:$P,MATCH($AJ40,女子登録情報!$B:$B,0)),"")</f>
        <v/>
      </c>
      <c r="G40" s="15" t="str">
        <f>IFERROR(INDEX(女子登録情報!$H:$H,MATCH($AJ40,女子登録情報!$B:$B,0)),"")</f>
        <v/>
      </c>
      <c r="H40" s="15" t="str">
        <f>IFERROR(INDEX(女子登録情報!$I:$I,MATCH($AJ40,女子登録情報!$B:$B,0)),"")</f>
        <v/>
      </c>
      <c r="I40" s="15" t="str">
        <f>IFERROR(INDEX(女子登録情報!$Q:$Q,MATCH($AJ40,女子登録情報!$B:$B,0)),"")</f>
        <v/>
      </c>
      <c r="J40" s="15" t="str">
        <f>IF(③女子申込!$C48="","","女性")</f>
        <v/>
      </c>
      <c r="K40" s="15" t="str">
        <f>IFERROR(INDEX(女子登録情報!$R:$R,MATCH($AJ40,女子登録情報!$B:$B,0)),"")</f>
        <v/>
      </c>
      <c r="L40" s="15" t="str">
        <f>IF($A40="","",INDEX(③女子申込!$I:$I,MATCH($A40,③女子申込!$B:$B,0)))</f>
        <v/>
      </c>
      <c r="M40" s="15" t="str">
        <f>IF($A40="","",INDEX(③女子申込!$J:$J,MATCH($A40,③女子申込!$B:$B,0)))</f>
        <v/>
      </c>
      <c r="N40" s="15" t="str">
        <f>IF($A40="","",INDEX(③女子申込!$K:$K,MATCH($A40,③女子申込!$B:$B,0)))</f>
        <v/>
      </c>
      <c r="O40" s="15" t="str">
        <f>IF($A40="","",INDEX(③女子申込!$L:$L,MATCH($A40,③女子申込!$B:$B,0)))</f>
        <v/>
      </c>
      <c r="P40" s="15" t="str">
        <f>IF($A40="","",INDEX(③女子申込!$M:$M,MATCH($A40,③女子申込!$B:$B,0)))</f>
        <v/>
      </c>
      <c r="R40" s="15" t="str">
        <f>IF($A40="","",INDEX(③女子申込!$N:$N,MATCH($A40,③女子申込!$B:$B,0)))</f>
        <v/>
      </c>
      <c r="S40" s="15" t="str">
        <f>IF($A40="","",INDEX(③女子申込!$O:$O,MATCH($A40,③女子申込!$B:$B,0)))</f>
        <v/>
      </c>
      <c r="T40" s="15" t="str">
        <f>IF($A40="","",INDEX(③女子申込!$P:$P,MATCH($A40,③女子申込!$B:$B,0)))</f>
        <v/>
      </c>
      <c r="U40" s="15" t="str">
        <f>IF($A40="","",INDEX(③女子申込!$Q:$Q,MATCH($A40,③女子申込!$B:$B,0)))</f>
        <v/>
      </c>
      <c r="V40" s="15" t="str">
        <f>IF(③女子申込!$W48="","",IF(③女子申込!$S48="","0",③女子申込!$S48)&amp;":"&amp;IF(LEN(③女子申込!$U48)=1,"0"&amp;③女子申込!$U48,③女子申込!$U48)&amp;":"&amp;IF(LEN(③女子申込!$W48)=1,"0"&amp;③女子申込!$W48,③女子申込!$W48))</f>
        <v/>
      </c>
      <c r="W40" s="15" t="str">
        <f>IFERROR(LEFT(INDEX(③女子申込!$Z:$Z,MATCH($A40,③女子申込!$B:$B,0)),FIND("年",INDEX(③女子申込!$Z:$Z,MATCH($A40,③女子申込!$B:$B,0)))-1),"")</f>
        <v/>
      </c>
      <c r="X40" s="15" t="str">
        <f>IF($A40="","",INDEX(③女子申込!$AA:$AA,MATCH($A40,③女子申込!$B:$B,0)))</f>
        <v/>
      </c>
      <c r="Y40" s="15" t="str">
        <f>IF($A40="","",IF(INDEX(③女子申込!$R:$R,MATCH($A40,③女子申込!$B:$B,0))="ハーフマラソン","ハーフ",INDEX(③女子申込!$R:$R,MATCH($A40,③女子申込!$B:$B,0))))</f>
        <v/>
      </c>
      <c r="Z40" s="15" t="str">
        <f>IF(③女子申込!$AF48="","",③女子申込!$AB48&amp;":"&amp;IF(LEN(③女子申込!$AD48)=1,"0"&amp;③女子申込!$AD48,③女子申込!$AD48)&amp;":"&amp;IF(LEN(③女子申込!$AF48)=1,"0"&amp;③女子申込!$AF48,③女子申込!$AF48))</f>
        <v/>
      </c>
      <c r="AA40" s="15" t="str">
        <f>IF($A40="","",IF(INDEX(③女子申込!$AH:$AH,MATCH($A40,③女子申込!$B:$B,0))="無",0,1))</f>
        <v/>
      </c>
      <c r="AB40" s="15" t="str">
        <f>IF($A40="","",INDEX(③女子申込!$G:$G,MATCH($A40,③女子申込!$B:$B,0)))</f>
        <v/>
      </c>
      <c r="AC40" s="15" t="str">
        <f>IFERROR(INDEX(女子登録情報!$S:$S,MATCH($AJ40,女子登録情報!$B:$B,0)),"")</f>
        <v/>
      </c>
      <c r="AD40" s="15" t="str">
        <f>IF($A40="","",INDEX(女子登録情報!$T:$T,MATCH($AJ40,女子登録情報!$B:$B,0)))</f>
        <v/>
      </c>
      <c r="AE40" s="15" t="str">
        <f>IFERROR(INDEX(女子登録情報!$U:$U,MATCH($AJ40,女子登録情報!$B:$B,0)),"")</f>
        <v/>
      </c>
      <c r="AF40" s="15"/>
      <c r="AG40" s="15"/>
      <c r="AJ40" s="14" t="str">
        <f>IF(③女子申込!$C48="","",③女子申込!$C48)</f>
        <v/>
      </c>
    </row>
    <row r="41" spans="1:36">
      <c r="A41" s="15" t="str">
        <f>IF(③女子申込!$C49="","",ROW($A40))</f>
        <v/>
      </c>
      <c r="B41" s="15" t="str">
        <f>IF(③女子申込!$C49="","","日本陸連登録の部　女子")</f>
        <v/>
      </c>
      <c r="C41" s="15" t="str">
        <f>IFERROR(INDEX(女子登録情報!$M:$M,MATCH($AJ41,女子登録情報!$B:$B,0)),"")</f>
        <v/>
      </c>
      <c r="D41" s="15" t="str">
        <f>IFERROR(INDEX(女子登録情報!$N:$N,MATCH($AJ41,女子登録情報!$B:$B,0)),"")</f>
        <v/>
      </c>
      <c r="E41" s="15" t="str">
        <f>IFERROR(INDEX(女子登録情報!$O:$O,MATCH($AJ41,女子登録情報!$B:$B,0)),"")</f>
        <v/>
      </c>
      <c r="F41" s="15" t="str">
        <f>IFERROR(INDEX(女子登録情報!$P:$P,MATCH($AJ41,女子登録情報!$B:$B,0)),"")</f>
        <v/>
      </c>
      <c r="G41" s="15" t="str">
        <f>IFERROR(INDEX(女子登録情報!$H:$H,MATCH($AJ41,女子登録情報!$B:$B,0)),"")</f>
        <v/>
      </c>
      <c r="H41" s="15" t="str">
        <f>IFERROR(INDEX(女子登録情報!$I:$I,MATCH($AJ41,女子登録情報!$B:$B,0)),"")</f>
        <v/>
      </c>
      <c r="I41" s="15" t="str">
        <f>IFERROR(INDEX(女子登録情報!$Q:$Q,MATCH($AJ41,女子登録情報!$B:$B,0)),"")</f>
        <v/>
      </c>
      <c r="J41" s="15" t="str">
        <f>IF(③女子申込!$C49="","","女性")</f>
        <v/>
      </c>
      <c r="K41" s="15" t="str">
        <f>IFERROR(INDEX(女子登録情報!$R:$R,MATCH($AJ41,女子登録情報!$B:$B,0)),"")</f>
        <v/>
      </c>
      <c r="L41" s="15" t="str">
        <f>IF($A41="","",INDEX(③女子申込!$I:$I,MATCH($A41,③女子申込!$B:$B,0)))</f>
        <v/>
      </c>
      <c r="M41" s="15" t="str">
        <f>IF($A41="","",INDEX(③女子申込!$J:$J,MATCH($A41,③女子申込!$B:$B,0)))</f>
        <v/>
      </c>
      <c r="N41" s="15" t="str">
        <f>IF($A41="","",INDEX(③女子申込!$K:$K,MATCH($A41,③女子申込!$B:$B,0)))</f>
        <v/>
      </c>
      <c r="O41" s="15" t="str">
        <f>IF($A41="","",INDEX(③女子申込!$L:$L,MATCH($A41,③女子申込!$B:$B,0)))</f>
        <v/>
      </c>
      <c r="P41" s="15" t="str">
        <f>IF($A41="","",INDEX(③女子申込!$M:$M,MATCH($A41,③女子申込!$B:$B,0)))</f>
        <v/>
      </c>
      <c r="R41" s="15" t="str">
        <f>IF($A41="","",INDEX(③女子申込!$N:$N,MATCH($A41,③女子申込!$B:$B,0)))</f>
        <v/>
      </c>
      <c r="S41" s="15" t="str">
        <f>IF($A41="","",INDEX(③女子申込!$O:$O,MATCH($A41,③女子申込!$B:$B,0)))</f>
        <v/>
      </c>
      <c r="T41" s="15" t="str">
        <f>IF($A41="","",INDEX(③女子申込!$P:$P,MATCH($A41,③女子申込!$B:$B,0)))</f>
        <v/>
      </c>
      <c r="U41" s="15" t="str">
        <f>IF($A41="","",INDEX(③女子申込!$Q:$Q,MATCH($A41,③女子申込!$B:$B,0)))</f>
        <v/>
      </c>
      <c r="V41" s="15" t="str">
        <f>IF(③女子申込!$W49="","",IF(③女子申込!$S49="","0",③女子申込!$S49)&amp;":"&amp;IF(LEN(③女子申込!$U49)=1,"0"&amp;③女子申込!$U49,③女子申込!$U49)&amp;":"&amp;IF(LEN(③女子申込!$W49)=1,"0"&amp;③女子申込!$W49,③女子申込!$W49))</f>
        <v/>
      </c>
      <c r="W41" s="15" t="str">
        <f>IFERROR(LEFT(INDEX(③女子申込!$Z:$Z,MATCH($A41,③女子申込!$B:$B,0)),FIND("年",INDEX(③女子申込!$Z:$Z,MATCH($A41,③女子申込!$B:$B,0)))-1),"")</f>
        <v/>
      </c>
      <c r="X41" s="15" t="str">
        <f>IF($A41="","",INDEX(③女子申込!$AA:$AA,MATCH($A41,③女子申込!$B:$B,0)))</f>
        <v/>
      </c>
      <c r="Y41" s="15" t="str">
        <f>IF($A41="","",IF(INDEX(③女子申込!$R:$R,MATCH($A41,③女子申込!$B:$B,0))="ハーフマラソン","ハーフ",INDEX(③女子申込!$R:$R,MATCH($A41,③女子申込!$B:$B,0))))</f>
        <v/>
      </c>
      <c r="Z41" s="15" t="str">
        <f>IF(③女子申込!$AF49="","",③女子申込!$AB49&amp;":"&amp;IF(LEN(③女子申込!$AD49)=1,"0"&amp;③女子申込!$AD49,③女子申込!$AD49)&amp;":"&amp;IF(LEN(③女子申込!$AF49)=1,"0"&amp;③女子申込!$AF49,③女子申込!$AF49))</f>
        <v/>
      </c>
      <c r="AA41" s="15" t="str">
        <f>IF($A41="","",IF(INDEX(③女子申込!$AH:$AH,MATCH($A41,③女子申込!$B:$B,0))="無",0,1))</f>
        <v/>
      </c>
      <c r="AB41" s="15" t="str">
        <f>IF($A41="","",INDEX(③女子申込!$G:$G,MATCH($A41,③女子申込!$B:$B,0)))</f>
        <v/>
      </c>
      <c r="AC41" s="15" t="str">
        <f>IFERROR(INDEX(女子登録情報!$S:$S,MATCH($AJ41,女子登録情報!$B:$B,0)),"")</f>
        <v/>
      </c>
      <c r="AD41" s="15" t="str">
        <f>IF($A41="","",INDEX(女子登録情報!$T:$T,MATCH($AJ41,女子登録情報!$B:$B,0)))</f>
        <v/>
      </c>
      <c r="AE41" s="15" t="str">
        <f>IFERROR(INDEX(女子登録情報!$U:$U,MATCH($AJ41,女子登録情報!$B:$B,0)),"")</f>
        <v/>
      </c>
      <c r="AF41" s="15"/>
      <c r="AG41" s="15"/>
      <c r="AJ41" s="14" t="str">
        <f>IF(③女子申込!$C49="","",③女子申込!$C49)</f>
        <v/>
      </c>
    </row>
    <row r="42" spans="1:36">
      <c r="A42" s="15" t="str">
        <f>IF(③女子申込!$C50="","",ROW($A41))</f>
        <v/>
      </c>
      <c r="B42" s="15" t="str">
        <f>IF(③女子申込!$C50="","","日本陸連登録の部　女子")</f>
        <v/>
      </c>
      <c r="C42" s="15" t="str">
        <f>IFERROR(INDEX(女子登録情報!$M:$M,MATCH($AJ42,女子登録情報!$B:$B,0)),"")</f>
        <v/>
      </c>
      <c r="D42" s="15" t="str">
        <f>IFERROR(INDEX(女子登録情報!$N:$N,MATCH($AJ42,女子登録情報!$B:$B,0)),"")</f>
        <v/>
      </c>
      <c r="E42" s="15" t="str">
        <f>IFERROR(INDEX(女子登録情報!$O:$O,MATCH($AJ42,女子登録情報!$B:$B,0)),"")</f>
        <v/>
      </c>
      <c r="F42" s="15" t="str">
        <f>IFERROR(INDEX(女子登録情報!$P:$P,MATCH($AJ42,女子登録情報!$B:$B,0)),"")</f>
        <v/>
      </c>
      <c r="G42" s="15" t="str">
        <f>IFERROR(INDEX(女子登録情報!$H:$H,MATCH($AJ42,女子登録情報!$B:$B,0)),"")</f>
        <v/>
      </c>
      <c r="H42" s="15" t="str">
        <f>IFERROR(INDEX(女子登録情報!$I:$I,MATCH($AJ42,女子登録情報!$B:$B,0)),"")</f>
        <v/>
      </c>
      <c r="I42" s="15" t="str">
        <f>IFERROR(INDEX(女子登録情報!$Q:$Q,MATCH($AJ42,女子登録情報!$B:$B,0)),"")</f>
        <v/>
      </c>
      <c r="J42" s="15" t="str">
        <f>IF(③女子申込!$C50="","","女性")</f>
        <v/>
      </c>
      <c r="K42" s="15" t="str">
        <f>IFERROR(INDEX(女子登録情報!$R:$R,MATCH($AJ42,女子登録情報!$B:$B,0)),"")</f>
        <v/>
      </c>
      <c r="L42" s="15" t="str">
        <f>IF($A42="","",INDEX(③女子申込!$I:$I,MATCH($A42,③女子申込!$B:$B,0)))</f>
        <v/>
      </c>
      <c r="M42" s="15" t="str">
        <f>IF($A42="","",INDEX(③女子申込!$J:$J,MATCH($A42,③女子申込!$B:$B,0)))</f>
        <v/>
      </c>
      <c r="N42" s="15" t="str">
        <f>IF($A42="","",INDEX(③女子申込!$K:$K,MATCH($A42,③女子申込!$B:$B,0)))</f>
        <v/>
      </c>
      <c r="O42" s="15" t="str">
        <f>IF($A42="","",INDEX(③女子申込!$L:$L,MATCH($A42,③女子申込!$B:$B,0)))</f>
        <v/>
      </c>
      <c r="P42" s="15" t="str">
        <f>IF($A42="","",INDEX(③女子申込!$M:$M,MATCH($A42,③女子申込!$B:$B,0)))</f>
        <v/>
      </c>
      <c r="R42" s="15" t="str">
        <f>IF($A42="","",INDEX(③女子申込!$N:$N,MATCH($A42,③女子申込!$B:$B,0)))</f>
        <v/>
      </c>
      <c r="S42" s="15" t="str">
        <f>IF($A42="","",INDEX(③女子申込!$O:$O,MATCH($A42,③女子申込!$B:$B,0)))</f>
        <v/>
      </c>
      <c r="T42" s="15" t="str">
        <f>IF($A42="","",INDEX(③女子申込!$P:$P,MATCH($A42,③女子申込!$B:$B,0)))</f>
        <v/>
      </c>
      <c r="U42" s="15" t="str">
        <f>IF($A42="","",INDEX(③女子申込!$Q:$Q,MATCH($A42,③女子申込!$B:$B,0)))</f>
        <v/>
      </c>
      <c r="V42" s="15" t="str">
        <f>IF(③女子申込!$W50="","",IF(③女子申込!$S50="","0",③女子申込!$S50)&amp;":"&amp;IF(LEN(③女子申込!$U50)=1,"0"&amp;③女子申込!$U50,③女子申込!$U50)&amp;":"&amp;IF(LEN(③女子申込!$W50)=1,"0"&amp;③女子申込!$W50,③女子申込!$W50))</f>
        <v/>
      </c>
      <c r="W42" s="15" t="str">
        <f>IFERROR(LEFT(INDEX(③女子申込!$Z:$Z,MATCH($A42,③女子申込!$B:$B,0)),FIND("年",INDEX(③女子申込!$Z:$Z,MATCH($A42,③女子申込!$B:$B,0)))-1),"")</f>
        <v/>
      </c>
      <c r="X42" s="15" t="str">
        <f>IF($A42="","",INDEX(③女子申込!$AA:$AA,MATCH($A42,③女子申込!$B:$B,0)))</f>
        <v/>
      </c>
      <c r="Y42" s="15" t="str">
        <f>IF($A42="","",IF(INDEX(③女子申込!$R:$R,MATCH($A42,③女子申込!$B:$B,0))="ハーフマラソン","ハーフ",INDEX(③女子申込!$R:$R,MATCH($A42,③女子申込!$B:$B,0))))</f>
        <v/>
      </c>
      <c r="Z42" s="15" t="str">
        <f>IF(③女子申込!$AF50="","",③女子申込!$AB50&amp;":"&amp;IF(LEN(③女子申込!$AD50)=1,"0"&amp;③女子申込!$AD50,③女子申込!$AD50)&amp;":"&amp;IF(LEN(③女子申込!$AF50)=1,"0"&amp;③女子申込!$AF50,③女子申込!$AF50))</f>
        <v/>
      </c>
      <c r="AA42" s="15" t="str">
        <f>IF($A42="","",IF(INDEX(③女子申込!$AH:$AH,MATCH($A42,③女子申込!$B:$B,0))="無",0,1))</f>
        <v/>
      </c>
      <c r="AB42" s="15" t="str">
        <f>IF($A42="","",INDEX(③女子申込!$G:$G,MATCH($A42,③女子申込!$B:$B,0)))</f>
        <v/>
      </c>
      <c r="AC42" s="15" t="str">
        <f>IFERROR(INDEX(女子登録情報!$S:$S,MATCH($AJ42,女子登録情報!$B:$B,0)),"")</f>
        <v/>
      </c>
      <c r="AD42" s="15" t="str">
        <f>IF($A42="","",INDEX(女子登録情報!$T:$T,MATCH($AJ42,女子登録情報!$B:$B,0)))</f>
        <v/>
      </c>
      <c r="AE42" s="15" t="str">
        <f>IFERROR(INDEX(女子登録情報!$U:$U,MATCH($AJ42,女子登録情報!$B:$B,0)),"")</f>
        <v/>
      </c>
      <c r="AF42" s="15"/>
      <c r="AG42" s="15"/>
      <c r="AJ42" s="14" t="str">
        <f>IF(③女子申込!$C50="","",③女子申込!$C50)</f>
        <v/>
      </c>
    </row>
    <row r="43" spans="1:36">
      <c r="A43" s="15" t="str">
        <f>IF(③女子申込!$C51="","",ROW($A42))</f>
        <v/>
      </c>
      <c r="B43" s="15" t="str">
        <f>IF(③女子申込!$C51="","","日本陸連登録の部　女子")</f>
        <v/>
      </c>
      <c r="C43" s="15" t="str">
        <f>IFERROR(INDEX(女子登録情報!$M:$M,MATCH($AJ43,女子登録情報!$B:$B,0)),"")</f>
        <v/>
      </c>
      <c r="D43" s="15" t="str">
        <f>IFERROR(INDEX(女子登録情報!$N:$N,MATCH($AJ43,女子登録情報!$B:$B,0)),"")</f>
        <v/>
      </c>
      <c r="E43" s="15" t="str">
        <f>IFERROR(INDEX(女子登録情報!$O:$O,MATCH($AJ43,女子登録情報!$B:$B,0)),"")</f>
        <v/>
      </c>
      <c r="F43" s="15" t="str">
        <f>IFERROR(INDEX(女子登録情報!$P:$P,MATCH($AJ43,女子登録情報!$B:$B,0)),"")</f>
        <v/>
      </c>
      <c r="G43" s="15" t="str">
        <f>IFERROR(INDEX(女子登録情報!$H:$H,MATCH($AJ43,女子登録情報!$B:$B,0)),"")</f>
        <v/>
      </c>
      <c r="H43" s="15" t="str">
        <f>IFERROR(INDEX(女子登録情報!$I:$I,MATCH($AJ43,女子登録情報!$B:$B,0)),"")</f>
        <v/>
      </c>
      <c r="I43" s="15" t="str">
        <f>IFERROR(INDEX(女子登録情報!$Q:$Q,MATCH($AJ43,女子登録情報!$B:$B,0)),"")</f>
        <v/>
      </c>
      <c r="J43" s="15" t="str">
        <f>IF(③女子申込!$C51="","","女性")</f>
        <v/>
      </c>
      <c r="K43" s="15" t="str">
        <f>IFERROR(INDEX(女子登録情報!$R:$R,MATCH($AJ43,女子登録情報!$B:$B,0)),"")</f>
        <v/>
      </c>
      <c r="L43" s="15" t="str">
        <f>IF($A43="","",INDEX(③女子申込!$I:$I,MATCH($A43,③女子申込!$B:$B,0)))</f>
        <v/>
      </c>
      <c r="M43" s="15" t="str">
        <f>IF($A43="","",INDEX(③女子申込!$J:$J,MATCH($A43,③女子申込!$B:$B,0)))</f>
        <v/>
      </c>
      <c r="N43" s="15" t="str">
        <f>IF($A43="","",INDEX(③女子申込!$K:$K,MATCH($A43,③女子申込!$B:$B,0)))</f>
        <v/>
      </c>
      <c r="O43" s="15" t="str">
        <f>IF($A43="","",INDEX(③女子申込!$L:$L,MATCH($A43,③女子申込!$B:$B,0)))</f>
        <v/>
      </c>
      <c r="P43" s="15" t="str">
        <f>IF($A43="","",INDEX(③女子申込!$M:$M,MATCH($A43,③女子申込!$B:$B,0)))</f>
        <v/>
      </c>
      <c r="R43" s="15" t="str">
        <f>IF($A43="","",INDEX(③女子申込!$N:$N,MATCH($A43,③女子申込!$B:$B,0)))</f>
        <v/>
      </c>
      <c r="S43" s="15" t="str">
        <f>IF($A43="","",INDEX(③女子申込!$O:$O,MATCH($A43,③女子申込!$B:$B,0)))</f>
        <v/>
      </c>
      <c r="T43" s="15" t="str">
        <f>IF($A43="","",INDEX(③女子申込!$P:$P,MATCH($A43,③女子申込!$B:$B,0)))</f>
        <v/>
      </c>
      <c r="U43" s="15" t="str">
        <f>IF($A43="","",INDEX(③女子申込!$Q:$Q,MATCH($A43,③女子申込!$B:$B,0)))</f>
        <v/>
      </c>
      <c r="V43" s="15" t="str">
        <f>IF(③女子申込!$W51="","",IF(③女子申込!$S51="","0",③女子申込!$S51)&amp;":"&amp;IF(LEN(③女子申込!$U51)=1,"0"&amp;③女子申込!$U51,③女子申込!$U51)&amp;":"&amp;IF(LEN(③女子申込!$W51)=1,"0"&amp;③女子申込!$W51,③女子申込!$W51))</f>
        <v/>
      </c>
      <c r="W43" s="15" t="str">
        <f>IFERROR(LEFT(INDEX(③女子申込!$Z:$Z,MATCH($A43,③女子申込!$B:$B,0)),FIND("年",INDEX(③女子申込!$Z:$Z,MATCH($A43,③女子申込!$B:$B,0)))-1),"")</f>
        <v/>
      </c>
      <c r="X43" s="15" t="str">
        <f>IF($A43="","",INDEX(③女子申込!$AA:$AA,MATCH($A43,③女子申込!$B:$B,0)))</f>
        <v/>
      </c>
      <c r="Y43" s="15" t="str">
        <f>IF($A43="","",IF(INDEX(③女子申込!$R:$R,MATCH($A43,③女子申込!$B:$B,0))="ハーフマラソン","ハーフ",INDEX(③女子申込!$R:$R,MATCH($A43,③女子申込!$B:$B,0))))</f>
        <v/>
      </c>
      <c r="Z43" s="15" t="str">
        <f>IF(③女子申込!$AF51="","",③女子申込!$AB51&amp;":"&amp;IF(LEN(③女子申込!$AD51)=1,"0"&amp;③女子申込!$AD51,③女子申込!$AD51)&amp;":"&amp;IF(LEN(③女子申込!$AF51)=1,"0"&amp;③女子申込!$AF51,③女子申込!$AF51))</f>
        <v/>
      </c>
      <c r="AA43" s="15" t="str">
        <f>IF($A43="","",IF(INDEX(③女子申込!$AH:$AH,MATCH($A43,③女子申込!$B:$B,0))="無",0,1))</f>
        <v/>
      </c>
      <c r="AB43" s="15" t="str">
        <f>IF($A43="","",INDEX(③女子申込!$G:$G,MATCH($A43,③女子申込!$B:$B,0)))</f>
        <v/>
      </c>
      <c r="AC43" s="15" t="str">
        <f>IFERROR(INDEX(女子登録情報!$S:$S,MATCH($AJ43,女子登録情報!$B:$B,0)),"")</f>
        <v/>
      </c>
      <c r="AD43" s="15" t="str">
        <f>IF($A43="","",INDEX(女子登録情報!$T:$T,MATCH($AJ43,女子登録情報!$B:$B,0)))</f>
        <v/>
      </c>
      <c r="AE43" s="15" t="str">
        <f>IFERROR(INDEX(女子登録情報!$U:$U,MATCH($AJ43,女子登録情報!$B:$B,0)),"")</f>
        <v/>
      </c>
      <c r="AF43" s="15"/>
      <c r="AG43" s="15"/>
      <c r="AJ43" s="14" t="str">
        <f>IF(③女子申込!$C51="","",③女子申込!$C51)</f>
        <v/>
      </c>
    </row>
    <row r="44" spans="1:36">
      <c r="A44" s="15" t="str">
        <f>IF(③女子申込!$C52="","",ROW($A43))</f>
        <v/>
      </c>
      <c r="B44" s="15" t="str">
        <f>IF(③女子申込!$C52="","","日本陸連登録の部　女子")</f>
        <v/>
      </c>
      <c r="C44" s="15" t="str">
        <f>IFERROR(INDEX(女子登録情報!$M:$M,MATCH($AJ44,女子登録情報!$B:$B,0)),"")</f>
        <v/>
      </c>
      <c r="D44" s="15" t="str">
        <f>IFERROR(INDEX(女子登録情報!$N:$N,MATCH($AJ44,女子登録情報!$B:$B,0)),"")</f>
        <v/>
      </c>
      <c r="E44" s="15" t="str">
        <f>IFERROR(INDEX(女子登録情報!$O:$O,MATCH($AJ44,女子登録情報!$B:$B,0)),"")</f>
        <v/>
      </c>
      <c r="F44" s="15" t="str">
        <f>IFERROR(INDEX(女子登録情報!$P:$P,MATCH($AJ44,女子登録情報!$B:$B,0)),"")</f>
        <v/>
      </c>
      <c r="G44" s="15" t="str">
        <f>IFERROR(INDEX(女子登録情報!$H:$H,MATCH($AJ44,女子登録情報!$B:$B,0)),"")</f>
        <v/>
      </c>
      <c r="H44" s="15" t="str">
        <f>IFERROR(INDEX(女子登録情報!$I:$I,MATCH($AJ44,女子登録情報!$B:$B,0)),"")</f>
        <v/>
      </c>
      <c r="I44" s="15" t="str">
        <f>IFERROR(INDEX(女子登録情報!$Q:$Q,MATCH($AJ44,女子登録情報!$B:$B,0)),"")</f>
        <v/>
      </c>
      <c r="J44" s="15" t="str">
        <f>IF(③女子申込!$C52="","","女性")</f>
        <v/>
      </c>
      <c r="K44" s="15" t="str">
        <f>IFERROR(INDEX(女子登録情報!$R:$R,MATCH($AJ44,女子登録情報!$B:$B,0)),"")</f>
        <v/>
      </c>
      <c r="L44" s="15" t="str">
        <f>IF($A44="","",INDEX(③女子申込!$I:$I,MATCH($A44,③女子申込!$B:$B,0)))</f>
        <v/>
      </c>
      <c r="M44" s="15" t="str">
        <f>IF($A44="","",INDEX(③女子申込!$J:$J,MATCH($A44,③女子申込!$B:$B,0)))</f>
        <v/>
      </c>
      <c r="N44" s="15" t="str">
        <f>IF($A44="","",INDEX(③女子申込!$K:$K,MATCH($A44,③女子申込!$B:$B,0)))</f>
        <v/>
      </c>
      <c r="O44" s="15" t="str">
        <f>IF($A44="","",INDEX(③女子申込!$L:$L,MATCH($A44,③女子申込!$B:$B,0)))</f>
        <v/>
      </c>
      <c r="P44" s="15" t="str">
        <f>IF($A44="","",INDEX(③女子申込!$M:$M,MATCH($A44,③女子申込!$B:$B,0)))</f>
        <v/>
      </c>
      <c r="R44" s="15" t="str">
        <f>IF($A44="","",INDEX(③女子申込!$N:$N,MATCH($A44,③女子申込!$B:$B,0)))</f>
        <v/>
      </c>
      <c r="S44" s="15" t="str">
        <f>IF($A44="","",INDEX(③女子申込!$O:$O,MATCH($A44,③女子申込!$B:$B,0)))</f>
        <v/>
      </c>
      <c r="T44" s="15" t="str">
        <f>IF($A44="","",INDEX(③女子申込!$P:$P,MATCH($A44,③女子申込!$B:$B,0)))</f>
        <v/>
      </c>
      <c r="U44" s="15" t="str">
        <f>IF($A44="","",INDEX(③女子申込!$Q:$Q,MATCH($A44,③女子申込!$B:$B,0)))</f>
        <v/>
      </c>
      <c r="V44" s="15" t="str">
        <f>IF(③女子申込!$W52="","",IF(③女子申込!$S52="","0",③女子申込!$S52)&amp;":"&amp;IF(LEN(③女子申込!$U52)=1,"0"&amp;③女子申込!$U52,③女子申込!$U52)&amp;":"&amp;IF(LEN(③女子申込!$W52)=1,"0"&amp;③女子申込!$W52,③女子申込!$W52))</f>
        <v/>
      </c>
      <c r="W44" s="15" t="str">
        <f>IFERROR(LEFT(INDEX(③女子申込!$Z:$Z,MATCH($A44,③女子申込!$B:$B,0)),FIND("年",INDEX(③女子申込!$Z:$Z,MATCH($A44,③女子申込!$B:$B,0)))-1),"")</f>
        <v/>
      </c>
      <c r="X44" s="15" t="str">
        <f>IF($A44="","",INDEX(③女子申込!$AA:$AA,MATCH($A44,③女子申込!$B:$B,0)))</f>
        <v/>
      </c>
      <c r="Y44" s="15" t="str">
        <f>IF($A44="","",IF(INDEX(③女子申込!$R:$R,MATCH($A44,③女子申込!$B:$B,0))="ハーフマラソン","ハーフ",INDEX(③女子申込!$R:$R,MATCH($A44,③女子申込!$B:$B,0))))</f>
        <v/>
      </c>
      <c r="Z44" s="15" t="str">
        <f>IF(③女子申込!$AF52="","",③女子申込!$AB52&amp;":"&amp;IF(LEN(③女子申込!$AD52)=1,"0"&amp;③女子申込!$AD52,③女子申込!$AD52)&amp;":"&amp;IF(LEN(③女子申込!$AF52)=1,"0"&amp;③女子申込!$AF52,③女子申込!$AF52))</f>
        <v/>
      </c>
      <c r="AA44" s="15" t="str">
        <f>IF($A44="","",IF(INDEX(③女子申込!$AH:$AH,MATCH($A44,③女子申込!$B:$B,0))="無",0,1))</f>
        <v/>
      </c>
      <c r="AB44" s="15" t="str">
        <f>IF($A44="","",INDEX(③女子申込!$G:$G,MATCH($A44,③女子申込!$B:$B,0)))</f>
        <v/>
      </c>
      <c r="AC44" s="15" t="str">
        <f>IFERROR(INDEX(女子登録情報!$S:$S,MATCH($AJ44,女子登録情報!$B:$B,0)),"")</f>
        <v/>
      </c>
      <c r="AD44" s="15" t="str">
        <f>IF($A44="","",INDEX(女子登録情報!$T:$T,MATCH($AJ44,女子登録情報!$B:$B,0)))</f>
        <v/>
      </c>
      <c r="AE44" s="15" t="str">
        <f>IFERROR(INDEX(女子登録情報!$U:$U,MATCH($AJ44,女子登録情報!$B:$B,0)),"")</f>
        <v/>
      </c>
      <c r="AF44" s="15"/>
      <c r="AG44" s="15"/>
      <c r="AJ44" s="14" t="str">
        <f>IF(③女子申込!$C52="","",③女子申込!$C52)</f>
        <v/>
      </c>
    </row>
    <row r="45" spans="1:36">
      <c r="A45" s="15" t="str">
        <f>IF(③女子申込!$C53="","",ROW($A44))</f>
        <v/>
      </c>
      <c r="B45" s="15" t="str">
        <f>IF(③女子申込!$C53="","","日本陸連登録の部　女子")</f>
        <v/>
      </c>
      <c r="C45" s="15" t="str">
        <f>IFERROR(INDEX(女子登録情報!$M:$M,MATCH($AJ45,女子登録情報!$B:$B,0)),"")</f>
        <v/>
      </c>
      <c r="D45" s="15" t="str">
        <f>IFERROR(INDEX(女子登録情報!$N:$N,MATCH($AJ45,女子登録情報!$B:$B,0)),"")</f>
        <v/>
      </c>
      <c r="E45" s="15" t="str">
        <f>IFERROR(INDEX(女子登録情報!$O:$O,MATCH($AJ45,女子登録情報!$B:$B,0)),"")</f>
        <v/>
      </c>
      <c r="F45" s="15" t="str">
        <f>IFERROR(INDEX(女子登録情報!$P:$P,MATCH($AJ45,女子登録情報!$B:$B,0)),"")</f>
        <v/>
      </c>
      <c r="G45" s="15" t="str">
        <f>IFERROR(INDEX(女子登録情報!$H:$H,MATCH($AJ45,女子登録情報!$B:$B,0)),"")</f>
        <v/>
      </c>
      <c r="H45" s="15" t="str">
        <f>IFERROR(INDEX(女子登録情報!$I:$I,MATCH($AJ45,女子登録情報!$B:$B,0)),"")</f>
        <v/>
      </c>
      <c r="I45" s="15" t="str">
        <f>IFERROR(INDEX(女子登録情報!$Q:$Q,MATCH($AJ45,女子登録情報!$B:$B,0)),"")</f>
        <v/>
      </c>
      <c r="J45" s="15" t="str">
        <f>IF(③女子申込!$C53="","","女性")</f>
        <v/>
      </c>
      <c r="K45" s="15" t="str">
        <f>IFERROR(INDEX(女子登録情報!$R:$R,MATCH($AJ45,女子登録情報!$B:$B,0)),"")</f>
        <v/>
      </c>
      <c r="L45" s="15" t="str">
        <f>IF($A45="","",INDEX(③女子申込!$I:$I,MATCH($A45,③女子申込!$B:$B,0)))</f>
        <v/>
      </c>
      <c r="M45" s="15" t="str">
        <f>IF($A45="","",INDEX(③女子申込!$J:$J,MATCH($A45,③女子申込!$B:$B,0)))</f>
        <v/>
      </c>
      <c r="N45" s="15" t="str">
        <f>IF($A45="","",INDEX(③女子申込!$K:$K,MATCH($A45,③女子申込!$B:$B,0)))</f>
        <v/>
      </c>
      <c r="O45" s="15" t="str">
        <f>IF($A45="","",INDEX(③女子申込!$L:$L,MATCH($A45,③女子申込!$B:$B,0)))</f>
        <v/>
      </c>
      <c r="P45" s="15" t="str">
        <f>IF($A45="","",INDEX(③女子申込!$M:$M,MATCH($A45,③女子申込!$B:$B,0)))</f>
        <v/>
      </c>
      <c r="R45" s="15" t="str">
        <f>IF($A45="","",INDEX(③女子申込!$N:$N,MATCH($A45,③女子申込!$B:$B,0)))</f>
        <v/>
      </c>
      <c r="S45" s="15" t="str">
        <f>IF($A45="","",INDEX(③女子申込!$O:$O,MATCH($A45,③女子申込!$B:$B,0)))</f>
        <v/>
      </c>
      <c r="T45" s="15" t="str">
        <f>IF($A45="","",INDEX(③女子申込!$P:$P,MATCH($A45,③女子申込!$B:$B,0)))</f>
        <v/>
      </c>
      <c r="U45" s="15" t="str">
        <f>IF($A45="","",INDEX(③女子申込!$Q:$Q,MATCH($A45,③女子申込!$B:$B,0)))</f>
        <v/>
      </c>
      <c r="V45" s="15" t="str">
        <f>IF(③女子申込!$W53="","",IF(③女子申込!$S53="","0",③女子申込!$S53)&amp;":"&amp;IF(LEN(③女子申込!$U53)=1,"0"&amp;③女子申込!$U53,③女子申込!$U53)&amp;":"&amp;IF(LEN(③女子申込!$W53)=1,"0"&amp;③女子申込!$W53,③女子申込!$W53))</f>
        <v/>
      </c>
      <c r="W45" s="15" t="str">
        <f>IFERROR(LEFT(INDEX(③女子申込!$Z:$Z,MATCH($A45,③女子申込!$B:$B,0)),FIND("年",INDEX(③女子申込!$Z:$Z,MATCH($A45,③女子申込!$B:$B,0)))-1),"")</f>
        <v/>
      </c>
      <c r="X45" s="15" t="str">
        <f>IF($A45="","",INDEX(③女子申込!$AA:$AA,MATCH($A45,③女子申込!$B:$B,0)))</f>
        <v/>
      </c>
      <c r="Y45" s="15" t="str">
        <f>IF($A45="","",IF(INDEX(③女子申込!$R:$R,MATCH($A45,③女子申込!$B:$B,0))="ハーフマラソン","ハーフ",INDEX(③女子申込!$R:$R,MATCH($A45,③女子申込!$B:$B,0))))</f>
        <v/>
      </c>
      <c r="Z45" s="15" t="str">
        <f>IF(③女子申込!$AF53="","",③女子申込!$AB53&amp;":"&amp;IF(LEN(③女子申込!$AD53)=1,"0"&amp;③女子申込!$AD53,③女子申込!$AD53)&amp;":"&amp;IF(LEN(③女子申込!$AF53)=1,"0"&amp;③女子申込!$AF53,③女子申込!$AF53))</f>
        <v/>
      </c>
      <c r="AA45" s="15" t="str">
        <f>IF($A45="","",IF(INDEX(③女子申込!$AH:$AH,MATCH($A45,③女子申込!$B:$B,0))="無",0,1))</f>
        <v/>
      </c>
      <c r="AB45" s="15" t="str">
        <f>IF($A45="","",INDEX(③女子申込!$G:$G,MATCH($A45,③女子申込!$B:$B,0)))</f>
        <v/>
      </c>
      <c r="AC45" s="15" t="str">
        <f>IFERROR(INDEX(女子登録情報!$S:$S,MATCH($AJ45,女子登録情報!$B:$B,0)),"")</f>
        <v/>
      </c>
      <c r="AD45" s="15" t="str">
        <f>IF($A45="","",INDEX(女子登録情報!$T:$T,MATCH($AJ45,女子登録情報!$B:$B,0)))</f>
        <v/>
      </c>
      <c r="AE45" s="15" t="str">
        <f>IFERROR(INDEX(女子登録情報!$U:$U,MATCH($AJ45,女子登録情報!$B:$B,0)),"")</f>
        <v/>
      </c>
      <c r="AF45" s="15"/>
      <c r="AG45" s="15"/>
      <c r="AJ45" s="14" t="str">
        <f>IF(③女子申込!$C53="","",③女子申込!$C53)</f>
        <v/>
      </c>
    </row>
    <row r="46" spans="1:36">
      <c r="A46" s="15" t="str">
        <f>IF(③女子申込!$C54="","",ROW($A45))</f>
        <v/>
      </c>
      <c r="B46" s="15" t="str">
        <f>IF(③女子申込!$C54="","","日本陸連登録の部　女子")</f>
        <v/>
      </c>
      <c r="C46" s="15" t="str">
        <f>IFERROR(INDEX(女子登録情報!$M:$M,MATCH($AJ46,女子登録情報!$B:$B,0)),"")</f>
        <v/>
      </c>
      <c r="D46" s="15" t="str">
        <f>IFERROR(INDEX(女子登録情報!$N:$N,MATCH($AJ46,女子登録情報!$B:$B,0)),"")</f>
        <v/>
      </c>
      <c r="E46" s="15" t="str">
        <f>IFERROR(INDEX(女子登録情報!$O:$O,MATCH($AJ46,女子登録情報!$B:$B,0)),"")</f>
        <v/>
      </c>
      <c r="F46" s="15" t="str">
        <f>IFERROR(INDEX(女子登録情報!$P:$P,MATCH($AJ46,女子登録情報!$B:$B,0)),"")</f>
        <v/>
      </c>
      <c r="G46" s="15" t="str">
        <f>IFERROR(INDEX(女子登録情報!$H:$H,MATCH($AJ46,女子登録情報!$B:$B,0)),"")</f>
        <v/>
      </c>
      <c r="H46" s="15" t="str">
        <f>IFERROR(INDEX(女子登録情報!$I:$I,MATCH($AJ46,女子登録情報!$B:$B,0)),"")</f>
        <v/>
      </c>
      <c r="I46" s="15" t="str">
        <f>IFERROR(INDEX(女子登録情報!$Q:$Q,MATCH($AJ46,女子登録情報!$B:$B,0)),"")</f>
        <v/>
      </c>
      <c r="J46" s="15" t="str">
        <f>IF(③女子申込!$C54="","","女性")</f>
        <v/>
      </c>
      <c r="K46" s="15" t="str">
        <f>IFERROR(INDEX(女子登録情報!$R:$R,MATCH($AJ46,女子登録情報!$B:$B,0)),"")</f>
        <v/>
      </c>
      <c r="L46" s="15" t="str">
        <f>IF($A46="","",INDEX(③女子申込!$I:$I,MATCH($A46,③女子申込!$B:$B,0)))</f>
        <v/>
      </c>
      <c r="M46" s="15" t="str">
        <f>IF($A46="","",INDEX(③女子申込!$J:$J,MATCH($A46,③女子申込!$B:$B,0)))</f>
        <v/>
      </c>
      <c r="N46" s="15" t="str">
        <f>IF($A46="","",INDEX(③女子申込!$K:$K,MATCH($A46,③女子申込!$B:$B,0)))</f>
        <v/>
      </c>
      <c r="O46" s="15" t="str">
        <f>IF($A46="","",INDEX(③女子申込!$L:$L,MATCH($A46,③女子申込!$B:$B,0)))</f>
        <v/>
      </c>
      <c r="P46" s="15" t="str">
        <f>IF($A46="","",INDEX(③女子申込!$M:$M,MATCH($A46,③女子申込!$B:$B,0)))</f>
        <v/>
      </c>
      <c r="R46" s="15" t="str">
        <f>IF($A46="","",INDEX(③女子申込!$N:$N,MATCH($A46,③女子申込!$B:$B,0)))</f>
        <v/>
      </c>
      <c r="S46" s="15" t="str">
        <f>IF($A46="","",INDEX(③女子申込!$O:$O,MATCH($A46,③女子申込!$B:$B,0)))</f>
        <v/>
      </c>
      <c r="T46" s="15" t="str">
        <f>IF($A46="","",INDEX(③女子申込!$P:$P,MATCH($A46,③女子申込!$B:$B,0)))</f>
        <v/>
      </c>
      <c r="U46" s="15" t="str">
        <f>IF($A46="","",INDEX(③女子申込!$Q:$Q,MATCH($A46,③女子申込!$B:$B,0)))</f>
        <v/>
      </c>
      <c r="V46" s="15" t="str">
        <f>IF(③女子申込!$W54="","",IF(③女子申込!$S54="","0",③女子申込!$S54)&amp;":"&amp;IF(LEN(③女子申込!$U54)=1,"0"&amp;③女子申込!$U54,③女子申込!$U54)&amp;":"&amp;IF(LEN(③女子申込!$W54)=1,"0"&amp;③女子申込!$W54,③女子申込!$W54))</f>
        <v/>
      </c>
      <c r="W46" s="15" t="str">
        <f>IFERROR(LEFT(INDEX(③女子申込!$Z:$Z,MATCH($A46,③女子申込!$B:$B,0)),FIND("年",INDEX(③女子申込!$Z:$Z,MATCH($A46,③女子申込!$B:$B,0)))-1),"")</f>
        <v/>
      </c>
      <c r="X46" s="15" t="str">
        <f>IF($A46="","",INDEX(③女子申込!$AA:$AA,MATCH($A46,③女子申込!$B:$B,0)))</f>
        <v/>
      </c>
      <c r="Y46" s="15" t="str">
        <f>IF($A46="","",IF(INDEX(③女子申込!$R:$R,MATCH($A46,③女子申込!$B:$B,0))="ハーフマラソン","ハーフ",INDEX(③女子申込!$R:$R,MATCH($A46,③女子申込!$B:$B,0))))</f>
        <v/>
      </c>
      <c r="Z46" s="15" t="str">
        <f>IF(③女子申込!$AF54="","",③女子申込!$AB54&amp;":"&amp;IF(LEN(③女子申込!$AD54)=1,"0"&amp;③女子申込!$AD54,③女子申込!$AD54)&amp;":"&amp;IF(LEN(③女子申込!$AF54)=1,"0"&amp;③女子申込!$AF54,③女子申込!$AF54))</f>
        <v/>
      </c>
      <c r="AA46" s="15" t="str">
        <f>IF($A46="","",IF(INDEX(③女子申込!$AH:$AH,MATCH($A46,③女子申込!$B:$B,0))="無",0,1))</f>
        <v/>
      </c>
      <c r="AB46" s="15" t="str">
        <f>IF($A46="","",INDEX(③女子申込!$G:$G,MATCH($A46,③女子申込!$B:$B,0)))</f>
        <v/>
      </c>
      <c r="AC46" s="15" t="str">
        <f>IFERROR(INDEX(女子登録情報!$S:$S,MATCH($AJ46,女子登録情報!$B:$B,0)),"")</f>
        <v/>
      </c>
      <c r="AD46" s="15" t="str">
        <f>IF($A46="","",INDEX(女子登録情報!$T:$T,MATCH($AJ46,女子登録情報!$B:$B,0)))</f>
        <v/>
      </c>
      <c r="AE46" s="15" t="str">
        <f>IFERROR(INDEX(女子登録情報!$U:$U,MATCH($AJ46,女子登録情報!$B:$B,0)),"")</f>
        <v/>
      </c>
      <c r="AF46" s="15"/>
      <c r="AG46" s="15"/>
      <c r="AJ46" s="14" t="str">
        <f>IF(③女子申込!$C54="","",③女子申込!$C54)</f>
        <v/>
      </c>
    </row>
    <row r="47" spans="1:36">
      <c r="A47" s="15" t="str">
        <f>IF(③女子申込!$C55="","",ROW($A46))</f>
        <v/>
      </c>
      <c r="B47" s="15" t="str">
        <f>IF(③女子申込!$C55="","","日本陸連登録の部　女子")</f>
        <v/>
      </c>
      <c r="C47" s="15" t="str">
        <f>IFERROR(INDEX(女子登録情報!$M:$M,MATCH($AJ47,女子登録情報!$B:$B,0)),"")</f>
        <v/>
      </c>
      <c r="D47" s="15" t="str">
        <f>IFERROR(INDEX(女子登録情報!$N:$N,MATCH($AJ47,女子登録情報!$B:$B,0)),"")</f>
        <v/>
      </c>
      <c r="E47" s="15" t="str">
        <f>IFERROR(INDEX(女子登録情報!$O:$O,MATCH($AJ47,女子登録情報!$B:$B,0)),"")</f>
        <v/>
      </c>
      <c r="F47" s="15" t="str">
        <f>IFERROR(INDEX(女子登録情報!$P:$P,MATCH($AJ47,女子登録情報!$B:$B,0)),"")</f>
        <v/>
      </c>
      <c r="G47" s="15" t="str">
        <f>IFERROR(INDEX(女子登録情報!$H:$H,MATCH($AJ47,女子登録情報!$B:$B,0)),"")</f>
        <v/>
      </c>
      <c r="H47" s="15" t="str">
        <f>IFERROR(INDEX(女子登録情報!$I:$I,MATCH($AJ47,女子登録情報!$B:$B,0)),"")</f>
        <v/>
      </c>
      <c r="I47" s="15" t="str">
        <f>IFERROR(INDEX(女子登録情報!$Q:$Q,MATCH($AJ47,女子登録情報!$B:$B,0)),"")</f>
        <v/>
      </c>
      <c r="J47" s="15" t="str">
        <f>IF(③女子申込!$C55="","","女性")</f>
        <v/>
      </c>
      <c r="K47" s="15" t="str">
        <f>IFERROR(INDEX(女子登録情報!$R:$R,MATCH($AJ47,女子登録情報!$B:$B,0)),"")</f>
        <v/>
      </c>
      <c r="L47" s="15" t="str">
        <f>IF($A47="","",INDEX(③女子申込!$I:$I,MATCH($A47,③女子申込!$B:$B,0)))</f>
        <v/>
      </c>
      <c r="M47" s="15" t="str">
        <f>IF($A47="","",INDEX(③女子申込!$J:$J,MATCH($A47,③女子申込!$B:$B,0)))</f>
        <v/>
      </c>
      <c r="N47" s="15" t="str">
        <f>IF($A47="","",INDEX(③女子申込!$K:$K,MATCH($A47,③女子申込!$B:$B,0)))</f>
        <v/>
      </c>
      <c r="O47" s="15" t="str">
        <f>IF($A47="","",INDEX(③女子申込!$L:$L,MATCH($A47,③女子申込!$B:$B,0)))</f>
        <v/>
      </c>
      <c r="P47" s="15" t="str">
        <f>IF($A47="","",INDEX(③女子申込!$M:$M,MATCH($A47,③女子申込!$B:$B,0)))</f>
        <v/>
      </c>
      <c r="R47" s="15" t="str">
        <f>IF($A47="","",INDEX(③女子申込!$N:$N,MATCH($A47,③女子申込!$B:$B,0)))</f>
        <v/>
      </c>
      <c r="S47" s="15" t="str">
        <f>IF($A47="","",INDEX(③女子申込!$O:$O,MATCH($A47,③女子申込!$B:$B,0)))</f>
        <v/>
      </c>
      <c r="T47" s="15" t="str">
        <f>IF($A47="","",INDEX(③女子申込!$P:$P,MATCH($A47,③女子申込!$B:$B,0)))</f>
        <v/>
      </c>
      <c r="U47" s="15" t="str">
        <f>IF($A47="","",INDEX(③女子申込!$Q:$Q,MATCH($A47,③女子申込!$B:$B,0)))</f>
        <v/>
      </c>
      <c r="V47" s="15" t="str">
        <f>IF(③女子申込!$W55="","",IF(③女子申込!$S55="","0",③女子申込!$S55)&amp;":"&amp;IF(LEN(③女子申込!$U55)=1,"0"&amp;③女子申込!$U55,③女子申込!$U55)&amp;":"&amp;IF(LEN(③女子申込!$W55)=1,"0"&amp;③女子申込!$W55,③女子申込!$W55))</f>
        <v/>
      </c>
      <c r="W47" s="15" t="str">
        <f>IFERROR(LEFT(INDEX(③女子申込!$Z:$Z,MATCH($A47,③女子申込!$B:$B,0)),FIND("年",INDEX(③女子申込!$Z:$Z,MATCH($A47,③女子申込!$B:$B,0)))-1),"")</f>
        <v/>
      </c>
      <c r="X47" s="15" t="str">
        <f>IF($A47="","",INDEX(③女子申込!$AA:$AA,MATCH($A47,③女子申込!$B:$B,0)))</f>
        <v/>
      </c>
      <c r="Y47" s="15" t="str">
        <f>IF($A47="","",IF(INDEX(③女子申込!$R:$R,MATCH($A47,③女子申込!$B:$B,0))="ハーフマラソン","ハーフ",INDEX(③女子申込!$R:$R,MATCH($A47,③女子申込!$B:$B,0))))</f>
        <v/>
      </c>
      <c r="Z47" s="15" t="str">
        <f>IF(③女子申込!$AF55="","",③女子申込!$AB55&amp;":"&amp;IF(LEN(③女子申込!$AD55)=1,"0"&amp;③女子申込!$AD55,③女子申込!$AD55)&amp;":"&amp;IF(LEN(③女子申込!$AF55)=1,"0"&amp;③女子申込!$AF55,③女子申込!$AF55))</f>
        <v/>
      </c>
      <c r="AA47" s="15" t="str">
        <f>IF($A47="","",IF(INDEX(③女子申込!$AH:$AH,MATCH($A47,③女子申込!$B:$B,0))="無",0,1))</f>
        <v/>
      </c>
      <c r="AB47" s="15" t="str">
        <f>IF($A47="","",INDEX(③女子申込!$G:$G,MATCH($A47,③女子申込!$B:$B,0)))</f>
        <v/>
      </c>
      <c r="AC47" s="15" t="str">
        <f>IFERROR(INDEX(女子登録情報!$S:$S,MATCH($AJ47,女子登録情報!$B:$B,0)),"")</f>
        <v/>
      </c>
      <c r="AD47" s="15" t="str">
        <f>IF($A47="","",INDEX(女子登録情報!$T:$T,MATCH($AJ47,女子登録情報!$B:$B,0)))</f>
        <v/>
      </c>
      <c r="AE47" s="15" t="str">
        <f>IFERROR(INDEX(女子登録情報!$U:$U,MATCH($AJ47,女子登録情報!$B:$B,0)),"")</f>
        <v/>
      </c>
      <c r="AF47" s="15"/>
      <c r="AG47" s="15"/>
      <c r="AJ47" s="14" t="str">
        <f>IF(③女子申込!$C55="","",③女子申込!$C55)</f>
        <v/>
      </c>
    </row>
    <row r="48" spans="1:36">
      <c r="A48" s="15" t="str">
        <f>IF(③女子申込!$C56="","",ROW($A47))</f>
        <v/>
      </c>
      <c r="B48" s="15" t="str">
        <f>IF(③女子申込!$C56="","","日本陸連登録の部　女子")</f>
        <v/>
      </c>
      <c r="C48" s="15" t="str">
        <f>IFERROR(INDEX(女子登録情報!$M:$M,MATCH($AJ48,女子登録情報!$B:$B,0)),"")</f>
        <v/>
      </c>
      <c r="D48" s="15" t="str">
        <f>IFERROR(INDEX(女子登録情報!$N:$N,MATCH($AJ48,女子登録情報!$B:$B,0)),"")</f>
        <v/>
      </c>
      <c r="E48" s="15" t="str">
        <f>IFERROR(INDEX(女子登録情報!$O:$O,MATCH($AJ48,女子登録情報!$B:$B,0)),"")</f>
        <v/>
      </c>
      <c r="F48" s="15" t="str">
        <f>IFERROR(INDEX(女子登録情報!$P:$P,MATCH($AJ48,女子登録情報!$B:$B,0)),"")</f>
        <v/>
      </c>
      <c r="G48" s="15" t="str">
        <f>IFERROR(INDEX(女子登録情報!$H:$H,MATCH($AJ48,女子登録情報!$B:$B,0)),"")</f>
        <v/>
      </c>
      <c r="H48" s="15" t="str">
        <f>IFERROR(INDEX(女子登録情報!$I:$I,MATCH($AJ48,女子登録情報!$B:$B,0)),"")</f>
        <v/>
      </c>
      <c r="I48" s="15" t="str">
        <f>IFERROR(INDEX(女子登録情報!$Q:$Q,MATCH($AJ48,女子登録情報!$B:$B,0)),"")</f>
        <v/>
      </c>
      <c r="J48" s="15" t="str">
        <f>IF(③女子申込!$C56="","","女性")</f>
        <v/>
      </c>
      <c r="K48" s="15" t="str">
        <f>IFERROR(INDEX(女子登録情報!$R:$R,MATCH($AJ48,女子登録情報!$B:$B,0)),"")</f>
        <v/>
      </c>
      <c r="L48" s="15" t="str">
        <f>IF($A48="","",INDEX(③女子申込!$I:$I,MATCH($A48,③女子申込!$B:$B,0)))</f>
        <v/>
      </c>
      <c r="M48" s="15" t="str">
        <f>IF($A48="","",INDEX(③女子申込!$J:$J,MATCH($A48,③女子申込!$B:$B,0)))</f>
        <v/>
      </c>
      <c r="N48" s="15" t="str">
        <f>IF($A48="","",INDEX(③女子申込!$K:$K,MATCH($A48,③女子申込!$B:$B,0)))</f>
        <v/>
      </c>
      <c r="O48" s="15" t="str">
        <f>IF($A48="","",INDEX(③女子申込!$L:$L,MATCH($A48,③女子申込!$B:$B,0)))</f>
        <v/>
      </c>
      <c r="P48" s="15" t="str">
        <f>IF($A48="","",INDEX(③女子申込!$M:$M,MATCH($A48,③女子申込!$B:$B,0)))</f>
        <v/>
      </c>
      <c r="R48" s="15" t="str">
        <f>IF($A48="","",INDEX(③女子申込!$N:$N,MATCH($A48,③女子申込!$B:$B,0)))</f>
        <v/>
      </c>
      <c r="S48" s="15" t="str">
        <f>IF($A48="","",INDEX(③女子申込!$O:$O,MATCH($A48,③女子申込!$B:$B,0)))</f>
        <v/>
      </c>
      <c r="T48" s="15" t="str">
        <f>IF($A48="","",INDEX(③女子申込!$P:$P,MATCH($A48,③女子申込!$B:$B,0)))</f>
        <v/>
      </c>
      <c r="U48" s="15" t="str">
        <f>IF($A48="","",INDEX(③女子申込!$Q:$Q,MATCH($A48,③女子申込!$B:$B,0)))</f>
        <v/>
      </c>
      <c r="V48" s="15" t="str">
        <f>IF(③女子申込!$W56="","",IF(③女子申込!$S56="","0",③女子申込!$S56)&amp;":"&amp;IF(LEN(③女子申込!$U56)=1,"0"&amp;③女子申込!$U56,③女子申込!$U56)&amp;":"&amp;IF(LEN(③女子申込!$W56)=1,"0"&amp;③女子申込!$W56,③女子申込!$W56))</f>
        <v/>
      </c>
      <c r="W48" s="15" t="str">
        <f>IFERROR(LEFT(INDEX(③女子申込!$Z:$Z,MATCH($A48,③女子申込!$B:$B,0)),FIND("年",INDEX(③女子申込!$Z:$Z,MATCH($A48,③女子申込!$B:$B,0)))-1),"")</f>
        <v/>
      </c>
      <c r="X48" s="15" t="str">
        <f>IF($A48="","",INDEX(③女子申込!$AA:$AA,MATCH($A48,③女子申込!$B:$B,0)))</f>
        <v/>
      </c>
      <c r="Y48" s="15" t="str">
        <f>IF($A48="","",IF(INDEX(③女子申込!$R:$R,MATCH($A48,③女子申込!$B:$B,0))="ハーフマラソン","ハーフ",INDEX(③女子申込!$R:$R,MATCH($A48,③女子申込!$B:$B,0))))</f>
        <v/>
      </c>
      <c r="Z48" s="15" t="str">
        <f>IF(③女子申込!$AF56="","",③女子申込!$AB56&amp;":"&amp;IF(LEN(③女子申込!$AD56)=1,"0"&amp;③女子申込!$AD56,③女子申込!$AD56)&amp;":"&amp;IF(LEN(③女子申込!$AF56)=1,"0"&amp;③女子申込!$AF56,③女子申込!$AF56))</f>
        <v/>
      </c>
      <c r="AA48" s="15" t="str">
        <f>IF($A48="","",IF(INDEX(③女子申込!$AH:$AH,MATCH($A48,③女子申込!$B:$B,0))="無",0,1))</f>
        <v/>
      </c>
      <c r="AB48" s="15" t="str">
        <f>IF($A48="","",INDEX(③女子申込!$G:$G,MATCH($A48,③女子申込!$B:$B,0)))</f>
        <v/>
      </c>
      <c r="AC48" s="15" t="str">
        <f>IFERROR(INDEX(女子登録情報!$S:$S,MATCH($AJ48,女子登録情報!$B:$B,0)),"")</f>
        <v/>
      </c>
      <c r="AD48" s="15" t="str">
        <f>IF($A48="","",INDEX(女子登録情報!$T:$T,MATCH($AJ48,女子登録情報!$B:$B,0)))</f>
        <v/>
      </c>
      <c r="AE48" s="15" t="str">
        <f>IFERROR(INDEX(女子登録情報!$U:$U,MATCH($AJ48,女子登録情報!$B:$B,0)),"")</f>
        <v/>
      </c>
      <c r="AF48" s="15"/>
      <c r="AG48" s="15"/>
      <c r="AJ48" s="14" t="str">
        <f>IF(③女子申込!$C56="","",③女子申込!$C56)</f>
        <v/>
      </c>
    </row>
    <row r="49" spans="1:36">
      <c r="A49" s="15" t="str">
        <f>IF(③女子申込!$C57="","",ROW($A48))</f>
        <v/>
      </c>
      <c r="B49" s="15" t="str">
        <f>IF(③女子申込!$C57="","","日本陸連登録の部　女子")</f>
        <v/>
      </c>
      <c r="C49" s="15" t="str">
        <f>IFERROR(INDEX(女子登録情報!$M:$M,MATCH($AJ49,女子登録情報!$B:$B,0)),"")</f>
        <v/>
      </c>
      <c r="D49" s="15" t="str">
        <f>IFERROR(INDEX(女子登録情報!$N:$N,MATCH($AJ49,女子登録情報!$B:$B,0)),"")</f>
        <v/>
      </c>
      <c r="E49" s="15" t="str">
        <f>IFERROR(INDEX(女子登録情報!$O:$O,MATCH($AJ49,女子登録情報!$B:$B,0)),"")</f>
        <v/>
      </c>
      <c r="F49" s="15" t="str">
        <f>IFERROR(INDEX(女子登録情報!$P:$P,MATCH($AJ49,女子登録情報!$B:$B,0)),"")</f>
        <v/>
      </c>
      <c r="G49" s="15" t="str">
        <f>IFERROR(INDEX(女子登録情報!$H:$H,MATCH($AJ49,女子登録情報!$B:$B,0)),"")</f>
        <v/>
      </c>
      <c r="H49" s="15" t="str">
        <f>IFERROR(INDEX(女子登録情報!$I:$I,MATCH($AJ49,女子登録情報!$B:$B,0)),"")</f>
        <v/>
      </c>
      <c r="I49" s="15" t="str">
        <f>IFERROR(INDEX(女子登録情報!$Q:$Q,MATCH($AJ49,女子登録情報!$B:$B,0)),"")</f>
        <v/>
      </c>
      <c r="J49" s="15" t="str">
        <f>IF(③女子申込!$C57="","","女性")</f>
        <v/>
      </c>
      <c r="K49" s="15" t="str">
        <f>IFERROR(INDEX(女子登録情報!$R:$R,MATCH($AJ49,女子登録情報!$B:$B,0)),"")</f>
        <v/>
      </c>
      <c r="L49" s="15" t="str">
        <f>IF($A49="","",INDEX(③女子申込!$I:$I,MATCH($A49,③女子申込!$B:$B,0)))</f>
        <v/>
      </c>
      <c r="M49" s="15" t="str">
        <f>IF($A49="","",INDEX(③女子申込!$J:$J,MATCH($A49,③女子申込!$B:$B,0)))</f>
        <v/>
      </c>
      <c r="N49" s="15" t="str">
        <f>IF($A49="","",INDEX(③女子申込!$K:$K,MATCH($A49,③女子申込!$B:$B,0)))</f>
        <v/>
      </c>
      <c r="O49" s="15" t="str">
        <f>IF($A49="","",INDEX(③女子申込!$L:$L,MATCH($A49,③女子申込!$B:$B,0)))</f>
        <v/>
      </c>
      <c r="P49" s="15" t="str">
        <f>IF($A49="","",INDEX(③女子申込!$M:$M,MATCH($A49,③女子申込!$B:$B,0)))</f>
        <v/>
      </c>
      <c r="R49" s="15" t="str">
        <f>IF($A49="","",INDEX(③女子申込!$N:$N,MATCH($A49,③女子申込!$B:$B,0)))</f>
        <v/>
      </c>
      <c r="S49" s="15" t="str">
        <f>IF($A49="","",INDEX(③女子申込!$O:$O,MATCH($A49,③女子申込!$B:$B,0)))</f>
        <v/>
      </c>
      <c r="T49" s="15" t="str">
        <f>IF($A49="","",INDEX(③女子申込!$P:$P,MATCH($A49,③女子申込!$B:$B,0)))</f>
        <v/>
      </c>
      <c r="U49" s="15" t="str">
        <f>IF($A49="","",INDEX(③女子申込!$Q:$Q,MATCH($A49,③女子申込!$B:$B,0)))</f>
        <v/>
      </c>
      <c r="V49" s="15" t="str">
        <f>IF(③女子申込!$W57="","",IF(③女子申込!$S57="","0",③女子申込!$S57)&amp;":"&amp;IF(LEN(③女子申込!$U57)=1,"0"&amp;③女子申込!$U57,③女子申込!$U57)&amp;":"&amp;IF(LEN(③女子申込!$W57)=1,"0"&amp;③女子申込!$W57,③女子申込!$W57))</f>
        <v/>
      </c>
      <c r="W49" s="15" t="str">
        <f>IFERROR(LEFT(INDEX(③女子申込!$Z:$Z,MATCH($A49,③女子申込!$B:$B,0)),FIND("年",INDEX(③女子申込!$Z:$Z,MATCH($A49,③女子申込!$B:$B,0)))-1),"")</f>
        <v/>
      </c>
      <c r="X49" s="15" t="str">
        <f>IF($A49="","",INDEX(③女子申込!$AA:$AA,MATCH($A49,③女子申込!$B:$B,0)))</f>
        <v/>
      </c>
      <c r="Y49" s="15" t="str">
        <f>IF($A49="","",IF(INDEX(③女子申込!$R:$R,MATCH($A49,③女子申込!$B:$B,0))="ハーフマラソン","ハーフ",INDEX(③女子申込!$R:$R,MATCH($A49,③女子申込!$B:$B,0))))</f>
        <v/>
      </c>
      <c r="Z49" s="15" t="str">
        <f>IF(③女子申込!$AF57="","",③女子申込!$AB57&amp;":"&amp;IF(LEN(③女子申込!$AD57)=1,"0"&amp;③女子申込!$AD57,③女子申込!$AD57)&amp;":"&amp;IF(LEN(③女子申込!$AF57)=1,"0"&amp;③女子申込!$AF57,③女子申込!$AF57))</f>
        <v/>
      </c>
      <c r="AA49" s="15" t="str">
        <f>IF($A49="","",IF(INDEX(③女子申込!$AH:$AH,MATCH($A49,③女子申込!$B:$B,0))="無",0,1))</f>
        <v/>
      </c>
      <c r="AB49" s="15" t="str">
        <f>IF($A49="","",INDEX(③女子申込!$G:$G,MATCH($A49,③女子申込!$B:$B,0)))</f>
        <v/>
      </c>
      <c r="AC49" s="15" t="str">
        <f>IFERROR(INDEX(女子登録情報!$S:$S,MATCH($AJ49,女子登録情報!$B:$B,0)),"")</f>
        <v/>
      </c>
      <c r="AD49" s="15" t="str">
        <f>IF($A49="","",INDEX(女子登録情報!$T:$T,MATCH($AJ49,女子登録情報!$B:$B,0)))</f>
        <v/>
      </c>
      <c r="AE49" s="15" t="str">
        <f>IFERROR(INDEX(女子登録情報!$U:$U,MATCH($AJ49,女子登録情報!$B:$B,0)),"")</f>
        <v/>
      </c>
      <c r="AF49" s="15"/>
      <c r="AG49" s="15"/>
      <c r="AJ49" s="14" t="str">
        <f>IF(③女子申込!$C57="","",③女子申込!$C57)</f>
        <v/>
      </c>
    </row>
    <row r="50" spans="1:36">
      <c r="A50" s="15" t="str">
        <f>IF(③女子申込!$C58="","",ROW($A49))</f>
        <v/>
      </c>
      <c r="B50" s="15" t="str">
        <f>IF(③女子申込!$C58="","","日本陸連登録の部　女子")</f>
        <v/>
      </c>
      <c r="C50" s="15" t="str">
        <f>IFERROR(INDEX(女子登録情報!$M:$M,MATCH($AJ50,女子登録情報!$B:$B,0)),"")</f>
        <v/>
      </c>
      <c r="D50" s="15" t="str">
        <f>IFERROR(INDEX(女子登録情報!$N:$N,MATCH($AJ50,女子登録情報!$B:$B,0)),"")</f>
        <v/>
      </c>
      <c r="E50" s="15" t="str">
        <f>IFERROR(INDEX(女子登録情報!$O:$O,MATCH($AJ50,女子登録情報!$B:$B,0)),"")</f>
        <v/>
      </c>
      <c r="F50" s="15" t="str">
        <f>IFERROR(INDEX(女子登録情報!$P:$P,MATCH($AJ50,女子登録情報!$B:$B,0)),"")</f>
        <v/>
      </c>
      <c r="G50" s="15" t="str">
        <f>IFERROR(INDEX(女子登録情報!$H:$H,MATCH($AJ50,女子登録情報!$B:$B,0)),"")</f>
        <v/>
      </c>
      <c r="H50" s="15" t="str">
        <f>IFERROR(INDEX(女子登録情報!$I:$I,MATCH($AJ50,女子登録情報!$B:$B,0)),"")</f>
        <v/>
      </c>
      <c r="I50" s="15" t="str">
        <f>IFERROR(INDEX(女子登録情報!$Q:$Q,MATCH($AJ50,女子登録情報!$B:$B,0)),"")</f>
        <v/>
      </c>
      <c r="J50" s="15" t="str">
        <f>IF(③女子申込!$C58="","","女性")</f>
        <v/>
      </c>
      <c r="K50" s="15" t="str">
        <f>IFERROR(INDEX(女子登録情報!$R:$R,MATCH($AJ50,女子登録情報!$B:$B,0)),"")</f>
        <v/>
      </c>
      <c r="L50" s="15" t="str">
        <f>IF($A50="","",INDEX(③女子申込!$I:$I,MATCH($A50,③女子申込!$B:$B,0)))</f>
        <v/>
      </c>
      <c r="M50" s="15" t="str">
        <f>IF($A50="","",INDEX(③女子申込!$J:$J,MATCH($A50,③女子申込!$B:$B,0)))</f>
        <v/>
      </c>
      <c r="N50" s="15" t="str">
        <f>IF($A50="","",INDEX(③女子申込!$K:$K,MATCH($A50,③女子申込!$B:$B,0)))</f>
        <v/>
      </c>
      <c r="O50" s="15" t="str">
        <f>IF($A50="","",INDEX(③女子申込!$L:$L,MATCH($A50,③女子申込!$B:$B,0)))</f>
        <v/>
      </c>
      <c r="P50" s="15" t="str">
        <f>IF($A50="","",INDEX(③女子申込!$M:$M,MATCH($A50,③女子申込!$B:$B,0)))</f>
        <v/>
      </c>
      <c r="R50" s="15" t="str">
        <f>IF($A50="","",INDEX(③女子申込!$N:$N,MATCH($A50,③女子申込!$B:$B,0)))</f>
        <v/>
      </c>
      <c r="S50" s="15" t="str">
        <f>IF($A50="","",INDEX(③女子申込!$O:$O,MATCH($A50,③女子申込!$B:$B,0)))</f>
        <v/>
      </c>
      <c r="T50" s="15" t="str">
        <f>IF($A50="","",INDEX(③女子申込!$P:$P,MATCH($A50,③女子申込!$B:$B,0)))</f>
        <v/>
      </c>
      <c r="U50" s="15" t="str">
        <f>IF($A50="","",INDEX(③女子申込!$Q:$Q,MATCH($A50,③女子申込!$B:$B,0)))</f>
        <v/>
      </c>
      <c r="V50" s="15" t="str">
        <f>IF(③女子申込!$W58="","",IF(③女子申込!$S58="","0",③女子申込!$S58)&amp;":"&amp;IF(LEN(③女子申込!$U58)=1,"0"&amp;③女子申込!$U58,③女子申込!$U58)&amp;":"&amp;IF(LEN(③女子申込!$W58)=1,"0"&amp;③女子申込!$W58,③女子申込!$W58))</f>
        <v/>
      </c>
      <c r="W50" s="15" t="str">
        <f>IFERROR(LEFT(INDEX(③女子申込!$Z:$Z,MATCH($A50,③女子申込!$B:$B,0)),FIND("年",INDEX(③女子申込!$Z:$Z,MATCH($A50,③女子申込!$B:$B,0)))-1),"")</f>
        <v/>
      </c>
      <c r="X50" s="15" t="str">
        <f>IF($A50="","",INDEX(③女子申込!$AA:$AA,MATCH($A50,③女子申込!$B:$B,0)))</f>
        <v/>
      </c>
      <c r="Y50" s="15" t="str">
        <f>IF($A50="","",IF(INDEX(③女子申込!$R:$R,MATCH($A50,③女子申込!$B:$B,0))="ハーフマラソン","ハーフ",INDEX(③女子申込!$R:$R,MATCH($A50,③女子申込!$B:$B,0))))</f>
        <v/>
      </c>
      <c r="Z50" s="15" t="str">
        <f>IF(③女子申込!$AF58="","",③女子申込!$AB58&amp;":"&amp;IF(LEN(③女子申込!$AD58)=1,"0"&amp;③女子申込!$AD58,③女子申込!$AD58)&amp;":"&amp;IF(LEN(③女子申込!$AF58)=1,"0"&amp;③女子申込!$AF58,③女子申込!$AF58))</f>
        <v/>
      </c>
      <c r="AA50" s="15" t="str">
        <f>IF($A50="","",IF(INDEX(③女子申込!$AH:$AH,MATCH($A50,③女子申込!$B:$B,0))="無",0,1))</f>
        <v/>
      </c>
      <c r="AB50" s="15" t="str">
        <f>IF($A50="","",INDEX(③女子申込!$G:$G,MATCH($A50,③女子申込!$B:$B,0)))</f>
        <v/>
      </c>
      <c r="AC50" s="15" t="str">
        <f>IFERROR(INDEX(女子登録情報!$S:$S,MATCH($AJ50,女子登録情報!$B:$B,0)),"")</f>
        <v/>
      </c>
      <c r="AD50" s="15" t="str">
        <f>IF($A50="","",INDEX(女子登録情報!$T:$T,MATCH($AJ50,女子登録情報!$B:$B,0)))</f>
        <v/>
      </c>
      <c r="AE50" s="15" t="str">
        <f>IFERROR(INDEX(女子登録情報!$U:$U,MATCH($AJ50,女子登録情報!$B:$B,0)),"")</f>
        <v/>
      </c>
      <c r="AF50" s="15"/>
      <c r="AG50" s="15"/>
      <c r="AJ50" s="14" t="str">
        <f>IF(③女子申込!$C58="","",③女子申込!$C58)</f>
        <v/>
      </c>
    </row>
    <row r="51" spans="1:36">
      <c r="A51" s="15" t="str">
        <f>IF(③女子申込!$C59="","",ROW($A50))</f>
        <v/>
      </c>
      <c r="B51" s="15" t="str">
        <f>IF(③女子申込!$C59="","","日本陸連登録の部　女子")</f>
        <v/>
      </c>
      <c r="C51" s="15" t="str">
        <f>IFERROR(INDEX(女子登録情報!$M:$M,MATCH($AJ51,女子登録情報!$B:$B,0)),"")</f>
        <v/>
      </c>
      <c r="D51" s="15" t="str">
        <f>IFERROR(INDEX(女子登録情報!$N:$N,MATCH($AJ51,女子登録情報!$B:$B,0)),"")</f>
        <v/>
      </c>
      <c r="E51" s="15" t="str">
        <f>IFERROR(INDEX(女子登録情報!$O:$O,MATCH($AJ51,女子登録情報!$B:$B,0)),"")</f>
        <v/>
      </c>
      <c r="F51" s="15" t="str">
        <f>IFERROR(INDEX(女子登録情報!$P:$P,MATCH($AJ51,女子登録情報!$B:$B,0)),"")</f>
        <v/>
      </c>
      <c r="G51" s="15" t="str">
        <f>IFERROR(INDEX(女子登録情報!$H:$H,MATCH($AJ51,女子登録情報!$B:$B,0)),"")</f>
        <v/>
      </c>
      <c r="H51" s="15" t="str">
        <f>IFERROR(INDEX(女子登録情報!$I:$I,MATCH($AJ51,女子登録情報!$B:$B,0)),"")</f>
        <v/>
      </c>
      <c r="I51" s="15" t="str">
        <f>IFERROR(INDEX(女子登録情報!$Q:$Q,MATCH($AJ51,女子登録情報!$B:$B,0)),"")</f>
        <v/>
      </c>
      <c r="J51" s="15" t="str">
        <f>IF(③女子申込!$C59="","","女性")</f>
        <v/>
      </c>
      <c r="K51" s="15" t="str">
        <f>IFERROR(INDEX(女子登録情報!$R:$R,MATCH($AJ51,女子登録情報!$B:$B,0)),"")</f>
        <v/>
      </c>
      <c r="L51" s="15" t="str">
        <f>IF($A51="","",INDEX(③女子申込!$I:$I,MATCH($A51,③女子申込!$B:$B,0)))</f>
        <v/>
      </c>
      <c r="M51" s="15" t="str">
        <f>IF($A51="","",INDEX(③女子申込!$J:$J,MATCH($A51,③女子申込!$B:$B,0)))</f>
        <v/>
      </c>
      <c r="N51" s="15" t="str">
        <f>IF($A51="","",INDEX(③女子申込!$K:$K,MATCH($A51,③女子申込!$B:$B,0)))</f>
        <v/>
      </c>
      <c r="O51" s="15" t="str">
        <f>IF($A51="","",INDEX(③女子申込!$L:$L,MATCH($A51,③女子申込!$B:$B,0)))</f>
        <v/>
      </c>
      <c r="P51" s="15" t="str">
        <f>IF($A51="","",INDEX(③女子申込!$M:$M,MATCH($A51,③女子申込!$B:$B,0)))</f>
        <v/>
      </c>
      <c r="R51" s="15" t="str">
        <f>IF($A51="","",INDEX(③女子申込!$N:$N,MATCH($A51,③女子申込!$B:$B,0)))</f>
        <v/>
      </c>
      <c r="S51" s="15" t="str">
        <f>IF($A51="","",INDEX(③女子申込!$O:$O,MATCH($A51,③女子申込!$B:$B,0)))</f>
        <v/>
      </c>
      <c r="T51" s="15" t="str">
        <f>IF($A51="","",INDEX(③女子申込!$P:$P,MATCH($A51,③女子申込!$B:$B,0)))</f>
        <v/>
      </c>
      <c r="U51" s="15" t="str">
        <f>IF($A51="","",INDEX(③女子申込!$Q:$Q,MATCH($A51,③女子申込!$B:$B,0)))</f>
        <v/>
      </c>
      <c r="V51" s="15" t="str">
        <f>IF(③女子申込!$W59="","",IF(③女子申込!$S59="","0",③女子申込!$S59)&amp;":"&amp;IF(LEN(③女子申込!$U59)=1,"0"&amp;③女子申込!$U59,③女子申込!$U59)&amp;":"&amp;IF(LEN(③女子申込!$W59)=1,"0"&amp;③女子申込!$W59,③女子申込!$W59))</f>
        <v/>
      </c>
      <c r="W51" s="15" t="str">
        <f>IFERROR(LEFT(INDEX(③女子申込!$Z:$Z,MATCH($A51,③女子申込!$B:$B,0)),FIND("年",INDEX(③女子申込!$Z:$Z,MATCH($A51,③女子申込!$B:$B,0)))-1),"")</f>
        <v/>
      </c>
      <c r="X51" s="15" t="str">
        <f>IF($A51="","",INDEX(③女子申込!$AA:$AA,MATCH($A51,③女子申込!$B:$B,0)))</f>
        <v/>
      </c>
      <c r="Y51" s="15" t="str">
        <f>IF($A51="","",IF(INDEX(③女子申込!$R:$R,MATCH($A51,③女子申込!$B:$B,0))="ハーフマラソン","ハーフ",INDEX(③女子申込!$R:$R,MATCH($A51,③女子申込!$B:$B,0))))</f>
        <v/>
      </c>
      <c r="Z51" s="15" t="str">
        <f>IF(③女子申込!$AF59="","",③女子申込!$AB59&amp;":"&amp;IF(LEN(③女子申込!$AD59)=1,"0"&amp;③女子申込!$AD59,③女子申込!$AD59)&amp;":"&amp;IF(LEN(③女子申込!$AF59)=1,"0"&amp;③女子申込!$AF59,③女子申込!$AF59))</f>
        <v/>
      </c>
      <c r="AA51" s="15" t="str">
        <f>IF($A51="","",IF(INDEX(③女子申込!$AH:$AH,MATCH($A51,③女子申込!$B:$B,0))="無",0,1))</f>
        <v/>
      </c>
      <c r="AB51" s="15" t="str">
        <f>IF($A51="","",INDEX(③女子申込!$G:$G,MATCH($A51,③女子申込!$B:$B,0)))</f>
        <v/>
      </c>
      <c r="AC51" s="15" t="str">
        <f>IFERROR(INDEX(女子登録情報!$S:$S,MATCH($AJ51,女子登録情報!$B:$B,0)),"")</f>
        <v/>
      </c>
      <c r="AD51" s="15" t="str">
        <f>IF($A51="","",INDEX(女子登録情報!$T:$T,MATCH($AJ51,女子登録情報!$B:$B,0)))</f>
        <v/>
      </c>
      <c r="AE51" s="15" t="str">
        <f>IFERROR(INDEX(女子登録情報!$U:$U,MATCH($AJ51,女子登録情報!$B:$B,0)),"")</f>
        <v/>
      </c>
      <c r="AF51" s="15"/>
      <c r="AG51" s="15"/>
      <c r="AJ51" s="14" t="str">
        <f>IF(③女子申込!$C59="","",③女子申込!$C59)</f>
        <v/>
      </c>
    </row>
    <row r="52" spans="1:36"/>
  </sheetData>
  <phoneticPr fontId="3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C3ACF-27B6-47D8-9FAF-E6157FD77235}">
  <dimension ref="A1:M6"/>
  <sheetViews>
    <sheetView zoomScaleNormal="100" workbookViewId="0">
      <selection activeCell="B2" sqref="B2:I2"/>
    </sheetView>
  </sheetViews>
  <sheetFormatPr defaultColWidth="0" defaultRowHeight="18" zeroHeight="1"/>
  <cols>
    <col min="1" max="1" width="9" style="1" customWidth="1"/>
    <col min="2" max="2" width="9.59765625" style="1" bestFit="1" customWidth="1"/>
    <col min="3" max="3" width="15.09765625" style="1" bestFit="1" customWidth="1"/>
    <col min="4" max="9" width="8.59765625" style="1" customWidth="1"/>
    <col min="10" max="10" width="9" customWidth="1"/>
    <col min="11" max="16384" width="9" style="1" hidden="1"/>
  </cols>
  <sheetData>
    <row r="1" spans="2:13" ht="18.600000000000001" thickBot="1"/>
    <row r="2" spans="2:13" ht="22.8" thickBot="1">
      <c r="B2" s="138" t="str">
        <f>IF(①申込書!$D$2="","",①申込書!$D$2)</f>
        <v>第7回関西学生ハーフマラソン選手権大会</v>
      </c>
      <c r="C2" s="139"/>
      <c r="D2" s="139"/>
      <c r="E2" s="139"/>
      <c r="F2" s="139"/>
      <c r="G2" s="139"/>
      <c r="H2" s="139"/>
      <c r="I2" s="140"/>
      <c r="K2" s="6"/>
      <c r="L2" s="6"/>
      <c r="M2" s="6"/>
    </row>
    <row r="3" spans="2:13">
      <c r="B3" s="132" t="s">
        <v>3464</v>
      </c>
      <c r="C3" s="130" t="s">
        <v>3465</v>
      </c>
      <c r="D3" s="134" t="s">
        <v>3466</v>
      </c>
      <c r="E3" s="135"/>
      <c r="F3" s="136"/>
      <c r="G3" s="137" t="s">
        <v>3467</v>
      </c>
      <c r="H3" s="135"/>
      <c r="I3" s="136"/>
    </row>
    <row r="4" spans="2:13">
      <c r="B4" s="133"/>
      <c r="C4" s="131"/>
      <c r="D4" s="63" t="s">
        <v>3468</v>
      </c>
      <c r="E4" s="64" t="s">
        <v>3469</v>
      </c>
      <c r="F4" s="65" t="s">
        <v>3470</v>
      </c>
      <c r="G4" s="66" t="s">
        <v>3468</v>
      </c>
      <c r="H4" s="64" t="s">
        <v>3469</v>
      </c>
      <c r="I4" s="65" t="s">
        <v>3470</v>
      </c>
    </row>
    <row r="5" spans="2:13" ht="18.600000000000001" thickBot="1">
      <c r="B5" s="67">
        <v>4000</v>
      </c>
      <c r="C5" s="68" t="s">
        <v>3471</v>
      </c>
      <c r="D5" s="69">
        <f>COUNTA(②男子申込!$C$10:$C$59)</f>
        <v>0</v>
      </c>
      <c r="E5" s="70">
        <f>COUNTA(③女子申込!$C$10:$C$59)</f>
        <v>0</v>
      </c>
      <c r="F5" s="71">
        <f>SUM($D$5:$E$5)</f>
        <v>0</v>
      </c>
      <c r="G5" s="72">
        <f>$D$5*$B$5</f>
        <v>0</v>
      </c>
      <c r="H5" s="73">
        <f>$E$5*$B$5</f>
        <v>0</v>
      </c>
      <c r="I5" s="74">
        <f>SUM($G$5:$H$5)</f>
        <v>0</v>
      </c>
    </row>
    <row r="6" spans="2:13"/>
  </sheetData>
  <sheetProtection algorithmName="SHA-512" hashValue="ITXA9A6OJObYb6T5vZjA8T8rvDlzWIAKqtuiu2xqPXJUjeV0cRmqk9E/DfUZ6TG+5hFKM9UqfN472tZfaMdT+g==" saltValue="ozfpzYIYjJjkVVE0wFaOtA==" spinCount="100000" sheet="1" selectLockedCells="1"/>
  <mergeCells count="5">
    <mergeCell ref="C3:C4"/>
    <mergeCell ref="B3:B4"/>
    <mergeCell ref="D3:F3"/>
    <mergeCell ref="G3:I3"/>
    <mergeCell ref="B2:I2"/>
  </mergeCells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scale="86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FD851-F3B7-4E5F-A871-8705A5C87E56}">
  <dimension ref="A1:V3000"/>
  <sheetViews>
    <sheetView topLeftCell="B1" zoomScale="84" workbookViewId="0">
      <selection activeCell="B2" sqref="B2:I2"/>
    </sheetView>
  </sheetViews>
  <sheetFormatPr defaultColWidth="9" defaultRowHeight="18"/>
  <cols>
    <col min="1" max="1" width="23.5" style="5" bestFit="1" customWidth="1"/>
    <col min="2" max="2" width="9" style="5" bestFit="1" customWidth="1"/>
    <col min="3" max="3" width="19.19921875" style="5" bestFit="1" customWidth="1"/>
    <col min="4" max="4" width="15.5" style="5" bestFit="1" customWidth="1"/>
    <col min="5" max="5" width="9" style="5" bestFit="1" customWidth="1"/>
    <col min="6" max="6" width="10.3984375" style="5" bestFit="1" customWidth="1"/>
    <col min="7" max="7" width="10.5" style="5" bestFit="1" customWidth="1"/>
    <col min="8" max="8" width="20" style="5" bestFit="1" customWidth="1"/>
    <col min="9" max="9" width="18.69921875" style="5" bestFit="1" customWidth="1"/>
    <col min="13" max="13" width="11" bestFit="1" customWidth="1"/>
    <col min="14" max="14" width="13" bestFit="1" customWidth="1"/>
    <col min="15" max="15" width="9.5" bestFit="1" customWidth="1"/>
    <col min="16" max="16" width="10.5" bestFit="1" customWidth="1"/>
    <col min="17" max="17" width="6.5" bestFit="1" customWidth="1"/>
    <col min="18" max="18" width="11.3984375" bestFit="1" customWidth="1"/>
    <col min="20" max="20" width="12.69921875" bestFit="1" customWidth="1"/>
    <col min="21" max="21" width="21.3984375" bestFit="1" customWidth="1"/>
    <col min="22" max="22" width="10" bestFit="1" customWidth="1"/>
  </cols>
  <sheetData>
    <row r="1" spans="1:22">
      <c r="A1" t="s">
        <v>3566</v>
      </c>
      <c r="B1" t="s">
        <v>3567</v>
      </c>
      <c r="C1" t="s">
        <v>3568</v>
      </c>
      <c r="D1" t="s">
        <v>3569</v>
      </c>
      <c r="E1" t="s">
        <v>3571</v>
      </c>
      <c r="F1" t="s">
        <v>3570</v>
      </c>
      <c r="G1" t="s">
        <v>77</v>
      </c>
      <c r="H1" t="s">
        <v>3572</v>
      </c>
      <c r="I1" t="s">
        <v>3573</v>
      </c>
      <c r="M1" t="s">
        <v>2674</v>
      </c>
      <c r="N1" t="s">
        <v>2675</v>
      </c>
      <c r="O1" t="s">
        <v>2676</v>
      </c>
      <c r="P1" t="s">
        <v>2677</v>
      </c>
      <c r="Q1" t="s">
        <v>2678</v>
      </c>
      <c r="R1" t="s">
        <v>2680</v>
      </c>
      <c r="S1" t="s">
        <v>2692</v>
      </c>
      <c r="T1" t="s">
        <v>2693</v>
      </c>
      <c r="U1" t="s">
        <v>2694</v>
      </c>
    </row>
    <row r="2" spans="1:22">
      <c r="A2" t="s">
        <v>457</v>
      </c>
      <c r="B2">
        <v>1</v>
      </c>
      <c r="C2" t="s">
        <v>495</v>
      </c>
      <c r="D2" t="s">
        <v>496</v>
      </c>
      <c r="E2" t="s">
        <v>156</v>
      </c>
      <c r="F2">
        <v>20020812</v>
      </c>
      <c r="G2" t="s">
        <v>10090</v>
      </c>
      <c r="H2" t="s">
        <v>497</v>
      </c>
      <c r="I2" t="s">
        <v>498</v>
      </c>
      <c r="M2" t="str">
        <f>IFERROR(LEFT($C2,FIND("　",$C2)-1),"")</f>
        <v>高梨</v>
      </c>
      <c r="N2" t="str">
        <f>IFERROR(RIGHT($C2,LEN($C2)-FIND("　",$C2)),"")</f>
        <v>有仁</v>
      </c>
      <c r="O2" t="str">
        <f>IFERROR(DBCS(LEFT($D2,FIND(" ",$D2)-1)),"")</f>
        <v>タカナシ</v>
      </c>
      <c r="P2" t="str">
        <f>IFERROR(DBCS(RIGHT($D2,LEN($D2)-FIND(" ",$D2))),"")</f>
        <v>アルヒト</v>
      </c>
      <c r="Q2">
        <f>IF($F2="","",DATEDIF($R2,①申込書!$D$3,"Y"))</f>
        <v>23</v>
      </c>
      <c r="R2" t="str">
        <f>IF($F2="","",LEFT($F2,4)&amp;"/"&amp;MID($F2,5,2)&amp;"/"&amp;RIGHT($F2,2))</f>
        <v>2002/08/12</v>
      </c>
      <c r="S2" t="str">
        <f t="shared" ref="S2:S65" si="0">IFERROR(IF(OR($E2="北海道",$E2="学連"),$E2,LEFT($E2,LEN($E2)-1)),"")</f>
        <v>宮城</v>
      </c>
      <c r="T2" t="str">
        <f>IFERROR(IF($G2&lt;&gt;"",LEFT($G2,11),IF(COUNTIF(②男子申込!$C:$C,$B2)=1,INDEX(②男子申込!H:H,MATCH($B2,②男子申込!$C:$C,0)),"")),"")</f>
        <v>00095962132</v>
      </c>
      <c r="U2" t="str">
        <f>IFERROR(LEFT($A2,FIND("大学",$A2))&amp;RIGHT($A2,LEN($A2)-FIND("大学",$A2)-1),"")</f>
        <v>関西大</v>
      </c>
      <c r="V2" s="51"/>
    </row>
    <row r="3" spans="1:22">
      <c r="A3" t="s">
        <v>457</v>
      </c>
      <c r="B3">
        <v>2</v>
      </c>
      <c r="C3" t="s">
        <v>3579</v>
      </c>
      <c r="D3" t="s">
        <v>518</v>
      </c>
      <c r="E3" t="s">
        <v>99</v>
      </c>
      <c r="F3">
        <v>20030816</v>
      </c>
      <c r="G3" t="s">
        <v>10091</v>
      </c>
      <c r="H3" t="s">
        <v>519</v>
      </c>
      <c r="I3" t="s">
        <v>168</v>
      </c>
      <c r="M3" t="str">
        <f t="shared" ref="M3:M66" si="1">IFERROR(LEFT($C3,FIND("　",$C3)-1),"")</f>
        <v>秋山</v>
      </c>
      <c r="N3" t="str">
        <f t="shared" ref="N3:N66" si="2">IFERROR(RIGHT($C3,LEN($C3)-FIND("　",$C3)),"")</f>
        <v>翔太朗</v>
      </c>
      <c r="O3" t="str">
        <f t="shared" ref="O3:O66" si="3">IFERROR(DBCS(LEFT($D3,FIND(" ",$D3)-1)),"")</f>
        <v>アキヤマ</v>
      </c>
      <c r="P3" t="str">
        <f t="shared" ref="P3:P66" si="4">IFERROR(DBCS(RIGHT($D3,LEN($D3)-FIND(" ",$D3))),"")</f>
        <v>ショウタロウ</v>
      </c>
      <c r="Q3">
        <f>IF($F3="","",DATEDIF($R3,①申込書!$D$3,"Y"))</f>
        <v>22</v>
      </c>
      <c r="R3" t="str">
        <f t="shared" ref="R3:R66" si="5">IF($F3="","",LEFT($F3,4)&amp;"/"&amp;MID($F3,5,2)&amp;"/"&amp;RIGHT($F3,2))</f>
        <v>2003/08/16</v>
      </c>
      <c r="S3" t="str">
        <f t="shared" si="0"/>
        <v>大阪</v>
      </c>
      <c r="T3" t="str">
        <f>IFERROR(IF($G3&lt;&gt;"",LEFT($G3,11),IF(COUNTIF(②男子申込!$C:$C,$B3)=1,INDEX(②男子申込!H:H,MATCH($B3,②男子申込!$C:$C,0)),"")),"")</f>
        <v>00103537423</v>
      </c>
      <c r="U3" t="str">
        <f t="shared" ref="U3:U66" si="6">IFERROR(LEFT($A3,FIND("大学",$A3))&amp;RIGHT($A3,LEN($A3)-FIND("大学",$A3)-1),"")</f>
        <v>関西大</v>
      </c>
    </row>
    <row r="4" spans="1:22">
      <c r="A4" t="s">
        <v>457</v>
      </c>
      <c r="B4">
        <v>3</v>
      </c>
      <c r="C4" t="s">
        <v>520</v>
      </c>
      <c r="D4" t="s">
        <v>521</v>
      </c>
      <c r="E4" t="s">
        <v>97</v>
      </c>
      <c r="F4">
        <v>20031117</v>
      </c>
      <c r="G4" t="s">
        <v>10092</v>
      </c>
      <c r="H4" t="s">
        <v>522</v>
      </c>
      <c r="I4" t="s">
        <v>523</v>
      </c>
      <c r="M4" t="str">
        <f t="shared" si="1"/>
        <v>芝</v>
      </c>
      <c r="N4" t="str">
        <f t="shared" si="2"/>
        <v>秀介</v>
      </c>
      <c r="O4" t="str">
        <f t="shared" si="3"/>
        <v>シバ</v>
      </c>
      <c r="P4" t="str">
        <f t="shared" si="4"/>
        <v>シュウスケ</v>
      </c>
      <c r="Q4">
        <f>IF($F4="","",DATEDIF($R4,①申込書!$D$3,"Y"))</f>
        <v>22</v>
      </c>
      <c r="R4" t="str">
        <f t="shared" si="5"/>
        <v>2003/11/17</v>
      </c>
      <c r="S4" t="str">
        <f t="shared" si="0"/>
        <v>兵庫</v>
      </c>
      <c r="T4" t="str">
        <f>IFERROR(IF($G4&lt;&gt;"",LEFT($G4,11),IF(COUNTIF(②男子申込!$C:$C,$B4)=1,INDEX(②男子申込!H:H,MATCH($B4,②男子申込!$C:$C,0)),"")),"")</f>
        <v>00104185423</v>
      </c>
      <c r="U4" t="str">
        <f t="shared" si="6"/>
        <v>関西大</v>
      </c>
    </row>
    <row r="5" spans="1:22">
      <c r="A5" t="s">
        <v>457</v>
      </c>
      <c r="B5">
        <v>4</v>
      </c>
      <c r="C5" t="s">
        <v>524</v>
      </c>
      <c r="D5" t="s">
        <v>525</v>
      </c>
      <c r="E5" t="s">
        <v>85</v>
      </c>
      <c r="F5">
        <v>20040107</v>
      </c>
      <c r="G5" t="s">
        <v>10093</v>
      </c>
      <c r="H5" t="s">
        <v>526</v>
      </c>
      <c r="I5" t="s">
        <v>248</v>
      </c>
      <c r="M5" t="str">
        <f t="shared" si="1"/>
        <v>谷村</v>
      </c>
      <c r="N5" t="str">
        <f t="shared" si="2"/>
        <v>恒晟</v>
      </c>
      <c r="O5" t="str">
        <f t="shared" si="3"/>
        <v>タニムラ</v>
      </c>
      <c r="P5" t="str">
        <f t="shared" si="4"/>
        <v>コウセイ</v>
      </c>
      <c r="Q5">
        <f>IF($F5="","",DATEDIF($R5,①申込書!$D$3,"Y"))</f>
        <v>22</v>
      </c>
      <c r="R5" t="str">
        <f t="shared" si="5"/>
        <v>2004/01/07</v>
      </c>
      <c r="S5" t="str">
        <f t="shared" si="0"/>
        <v>愛知</v>
      </c>
      <c r="T5" t="str">
        <f>IFERROR(IF($G5&lt;&gt;"",LEFT($G5,11),IF(COUNTIF(②男子申込!$C:$C,$B5)=1,INDEX(②男子申込!H:H,MATCH($B5,②男子申込!$C:$C,0)),"")),"")</f>
        <v>00105975532</v>
      </c>
      <c r="U5" t="str">
        <f t="shared" si="6"/>
        <v>関西大</v>
      </c>
    </row>
    <row r="6" spans="1:22">
      <c r="A6" t="s">
        <v>457</v>
      </c>
      <c r="B6">
        <v>5</v>
      </c>
      <c r="C6" t="s">
        <v>527</v>
      </c>
      <c r="D6" t="s">
        <v>528</v>
      </c>
      <c r="E6" t="s">
        <v>99</v>
      </c>
      <c r="F6">
        <v>20030914</v>
      </c>
      <c r="G6" t="s">
        <v>10094</v>
      </c>
      <c r="H6" t="s">
        <v>529</v>
      </c>
      <c r="I6" t="s">
        <v>87</v>
      </c>
      <c r="M6" t="str">
        <f t="shared" si="1"/>
        <v>嶋田</v>
      </c>
      <c r="N6" t="str">
        <f t="shared" si="2"/>
        <v>匠海</v>
      </c>
      <c r="O6" t="str">
        <f t="shared" si="3"/>
        <v>シマダ</v>
      </c>
      <c r="P6" t="str">
        <f t="shared" si="4"/>
        <v>タクミ</v>
      </c>
      <c r="Q6">
        <f>IF($F6="","",DATEDIF($R6,①申込書!$D$3,"Y"))</f>
        <v>22</v>
      </c>
      <c r="R6" t="str">
        <f t="shared" si="5"/>
        <v>2003/09/14</v>
      </c>
      <c r="S6" t="str">
        <f t="shared" si="0"/>
        <v>大阪</v>
      </c>
      <c r="T6" t="str">
        <f>IFERROR(IF($G6&lt;&gt;"",LEFT($G6,11),IF(COUNTIF(②男子申込!$C:$C,$B6)=1,INDEX(②男子申込!H:H,MATCH($B6,②男子申込!$C:$C,0)),"")),"")</f>
        <v>00100925623</v>
      </c>
      <c r="U6" t="str">
        <f t="shared" si="6"/>
        <v>関西大</v>
      </c>
    </row>
    <row r="7" spans="1:22">
      <c r="A7" t="s">
        <v>457</v>
      </c>
      <c r="B7">
        <v>6</v>
      </c>
      <c r="C7" t="s">
        <v>530</v>
      </c>
      <c r="D7" t="s">
        <v>531</v>
      </c>
      <c r="E7" t="s">
        <v>99</v>
      </c>
      <c r="F7">
        <v>20031014</v>
      </c>
      <c r="G7" t="s">
        <v>10095</v>
      </c>
      <c r="H7" t="s">
        <v>532</v>
      </c>
      <c r="I7" t="s">
        <v>387</v>
      </c>
      <c r="M7" t="str">
        <f t="shared" si="1"/>
        <v>市川</v>
      </c>
      <c r="N7" t="str">
        <f t="shared" si="2"/>
        <v>侑生</v>
      </c>
      <c r="O7" t="str">
        <f t="shared" si="3"/>
        <v>イチカワ</v>
      </c>
      <c r="P7" t="str">
        <f t="shared" si="4"/>
        <v>ユウセイ</v>
      </c>
      <c r="Q7">
        <f>IF($F7="","",DATEDIF($R7,①申込書!$D$3,"Y"))</f>
        <v>22</v>
      </c>
      <c r="R7" t="str">
        <f t="shared" si="5"/>
        <v>2003/10/14</v>
      </c>
      <c r="S7" t="str">
        <f t="shared" si="0"/>
        <v>大阪</v>
      </c>
      <c r="T7" t="str">
        <f>IFERROR(IF($G7&lt;&gt;"",LEFT($G7,11),IF(COUNTIF(②男子申込!$C:$C,$B7)=1,INDEX(②男子申込!H:H,MATCH($B7,②男子申込!$C:$C,0)),"")),"")</f>
        <v>00102727322</v>
      </c>
      <c r="U7" t="str">
        <f t="shared" si="6"/>
        <v>関西大</v>
      </c>
    </row>
    <row r="8" spans="1:22">
      <c r="A8" t="s">
        <v>457</v>
      </c>
      <c r="B8">
        <v>7</v>
      </c>
      <c r="C8" t="s">
        <v>533</v>
      </c>
      <c r="D8" t="s">
        <v>534</v>
      </c>
      <c r="E8" t="s">
        <v>99</v>
      </c>
      <c r="F8">
        <v>20030925</v>
      </c>
      <c r="G8" t="s">
        <v>10096</v>
      </c>
      <c r="H8" t="s">
        <v>477</v>
      </c>
      <c r="I8" t="s">
        <v>536</v>
      </c>
      <c r="M8" t="str">
        <f t="shared" si="1"/>
        <v>藤井</v>
      </c>
      <c r="N8" t="str">
        <f t="shared" si="2"/>
        <v>蓮也</v>
      </c>
      <c r="O8" t="str">
        <f t="shared" si="3"/>
        <v>フジイ</v>
      </c>
      <c r="P8" t="str">
        <f t="shared" si="4"/>
        <v>レンヤ</v>
      </c>
      <c r="Q8">
        <f>IF($F8="","",DATEDIF($R8,①申込書!$D$3,"Y"))</f>
        <v>22</v>
      </c>
      <c r="R8" t="str">
        <f t="shared" si="5"/>
        <v>2003/09/25</v>
      </c>
      <c r="S8" t="str">
        <f t="shared" si="0"/>
        <v>大阪</v>
      </c>
      <c r="T8" t="str">
        <f>IFERROR(IF($G8&lt;&gt;"",LEFT($G8,11),IF(COUNTIF(②男子申込!$C:$C,$B8)=1,INDEX(②男子申込!H:H,MATCH($B8,②男子申込!$C:$C,0)),"")),"")</f>
        <v>00100904923</v>
      </c>
      <c r="U8" t="str">
        <f t="shared" si="6"/>
        <v>関西大</v>
      </c>
    </row>
    <row r="9" spans="1:22">
      <c r="A9" t="s">
        <v>457</v>
      </c>
      <c r="B9">
        <v>8</v>
      </c>
      <c r="C9" t="s">
        <v>537</v>
      </c>
      <c r="D9" t="s">
        <v>538</v>
      </c>
      <c r="E9" t="s">
        <v>99</v>
      </c>
      <c r="F9">
        <v>20030615</v>
      </c>
      <c r="G9" t="s">
        <v>10097</v>
      </c>
      <c r="H9" t="s">
        <v>539</v>
      </c>
      <c r="I9" t="s">
        <v>540</v>
      </c>
      <c r="M9" t="str">
        <f t="shared" si="1"/>
        <v>垣内</v>
      </c>
      <c r="N9" t="str">
        <f t="shared" si="2"/>
        <v>慶紀</v>
      </c>
      <c r="O9" t="str">
        <f t="shared" si="3"/>
        <v>カキウチ</v>
      </c>
      <c r="P9" t="str">
        <f t="shared" si="4"/>
        <v>ヨシキ</v>
      </c>
      <c r="Q9">
        <f>IF($F9="","",DATEDIF($R9,①申込書!$D$3,"Y"))</f>
        <v>22</v>
      </c>
      <c r="R9" t="str">
        <f t="shared" si="5"/>
        <v>2003/06/15</v>
      </c>
      <c r="S9" t="str">
        <f t="shared" si="0"/>
        <v>大阪</v>
      </c>
      <c r="T9" t="str">
        <f>IFERROR(IF($G9&lt;&gt;"",LEFT($G9,11),IF(COUNTIF(②男子申込!$C:$C,$B9)=1,INDEX(②男子申込!H:H,MATCH($B9,②男子申込!$C:$C,0)),"")),"")</f>
        <v>00132538426</v>
      </c>
      <c r="U9" t="str">
        <f t="shared" si="6"/>
        <v>関西大</v>
      </c>
    </row>
    <row r="10" spans="1:22">
      <c r="A10" t="s">
        <v>457</v>
      </c>
      <c r="B10">
        <v>9</v>
      </c>
      <c r="C10" t="s">
        <v>541</v>
      </c>
      <c r="D10" t="s">
        <v>542</v>
      </c>
      <c r="E10" t="s">
        <v>99</v>
      </c>
      <c r="F10">
        <v>20030628</v>
      </c>
      <c r="G10" t="s">
        <v>10098</v>
      </c>
      <c r="H10" t="s">
        <v>93</v>
      </c>
      <c r="I10" t="s">
        <v>490</v>
      </c>
      <c r="M10" t="str">
        <f t="shared" si="1"/>
        <v>山田</v>
      </c>
      <c r="N10" t="str">
        <f t="shared" si="2"/>
        <v>雄大</v>
      </c>
      <c r="O10" t="str">
        <f t="shared" si="3"/>
        <v>ヤマダ</v>
      </c>
      <c r="P10" t="str">
        <f t="shared" si="4"/>
        <v>ユウダイ</v>
      </c>
      <c r="Q10">
        <f>IF($F10="","",DATEDIF($R10,①申込書!$D$3,"Y"))</f>
        <v>22</v>
      </c>
      <c r="R10" t="str">
        <f t="shared" si="5"/>
        <v>2003/06/28</v>
      </c>
      <c r="S10" t="str">
        <f t="shared" si="0"/>
        <v>大阪</v>
      </c>
      <c r="T10" t="str">
        <f>IFERROR(IF($G10&lt;&gt;"",LEFT($G10,11),IF(COUNTIF(②男子申込!$C:$C,$B10)=1,INDEX(②男子申込!H:H,MATCH($B10,②男子申込!$C:$C,0)),"")),"")</f>
        <v>00103551722</v>
      </c>
      <c r="U10" t="str">
        <f t="shared" si="6"/>
        <v>関西大</v>
      </c>
    </row>
    <row r="11" spans="1:22">
      <c r="A11" t="s">
        <v>457</v>
      </c>
      <c r="B11">
        <v>10</v>
      </c>
      <c r="C11" t="s">
        <v>543</v>
      </c>
      <c r="D11" t="s">
        <v>544</v>
      </c>
      <c r="E11" t="s">
        <v>99</v>
      </c>
      <c r="F11">
        <v>20031002</v>
      </c>
      <c r="G11" t="s">
        <v>10099</v>
      </c>
      <c r="H11" t="s">
        <v>545</v>
      </c>
      <c r="I11" t="s">
        <v>546</v>
      </c>
      <c r="M11" t="str">
        <f t="shared" si="1"/>
        <v>京竹</v>
      </c>
      <c r="N11" t="str">
        <f t="shared" si="2"/>
        <v>泰雅</v>
      </c>
      <c r="O11" t="str">
        <f t="shared" si="3"/>
        <v>キョウタケ</v>
      </c>
      <c r="P11" t="str">
        <f t="shared" si="4"/>
        <v>タイガ</v>
      </c>
      <c r="Q11">
        <f>IF($F11="","",DATEDIF($R11,①申込書!$D$3,"Y"))</f>
        <v>22</v>
      </c>
      <c r="R11" t="str">
        <f t="shared" si="5"/>
        <v>2003/10/02</v>
      </c>
      <c r="S11" t="str">
        <f t="shared" si="0"/>
        <v>大阪</v>
      </c>
      <c r="T11" t="str">
        <f>IFERROR(IF($G11&lt;&gt;"",LEFT($G11,11),IF(COUNTIF(②男子申込!$C:$C,$B11)=1,INDEX(②男子申込!H:H,MATCH($B11,②男子申込!$C:$C,0)),"")),"")</f>
        <v>00100971220</v>
      </c>
      <c r="U11" t="str">
        <f t="shared" si="6"/>
        <v>関西大</v>
      </c>
    </row>
    <row r="12" spans="1:22">
      <c r="A12" t="s">
        <v>457</v>
      </c>
      <c r="B12">
        <v>11</v>
      </c>
      <c r="C12" t="s">
        <v>547</v>
      </c>
      <c r="D12" t="s">
        <v>548</v>
      </c>
      <c r="E12" t="s">
        <v>99</v>
      </c>
      <c r="F12">
        <v>20030725</v>
      </c>
      <c r="G12" t="s">
        <v>10100</v>
      </c>
      <c r="H12" t="s">
        <v>219</v>
      </c>
      <c r="I12" t="s">
        <v>549</v>
      </c>
      <c r="M12" t="str">
        <f t="shared" si="1"/>
        <v>菅沼</v>
      </c>
      <c r="N12" t="str">
        <f t="shared" si="2"/>
        <v>慶斗</v>
      </c>
      <c r="O12" t="str">
        <f t="shared" si="3"/>
        <v>スガヌマ</v>
      </c>
      <c r="P12" t="str">
        <f t="shared" si="4"/>
        <v>ケイト</v>
      </c>
      <c r="Q12">
        <f>IF($F12="","",DATEDIF($R12,①申込書!$D$3,"Y"))</f>
        <v>22</v>
      </c>
      <c r="R12" t="str">
        <f t="shared" si="5"/>
        <v>2003/07/25</v>
      </c>
      <c r="S12" t="str">
        <f t="shared" si="0"/>
        <v>大阪</v>
      </c>
      <c r="T12" t="str">
        <f>IFERROR(IF($G12&lt;&gt;"",LEFT($G12,11),IF(COUNTIF(②男子申込!$C:$C,$B12)=1,INDEX(②男子申込!H:H,MATCH($B12,②男子申込!$C:$C,0)),"")),"")</f>
        <v>01331667324</v>
      </c>
      <c r="U12" t="str">
        <f t="shared" si="6"/>
        <v>関西大</v>
      </c>
    </row>
    <row r="13" spans="1:22">
      <c r="A13" t="s">
        <v>457</v>
      </c>
      <c r="B13">
        <v>12</v>
      </c>
      <c r="C13" t="s">
        <v>3580</v>
      </c>
      <c r="D13" t="s">
        <v>550</v>
      </c>
      <c r="E13" t="s">
        <v>99</v>
      </c>
      <c r="F13">
        <v>20030705</v>
      </c>
      <c r="G13" t="s">
        <v>10101</v>
      </c>
      <c r="H13" t="s">
        <v>551</v>
      </c>
      <c r="I13" t="s">
        <v>552</v>
      </c>
      <c r="M13" t="str">
        <f t="shared" si="1"/>
        <v>森原</v>
      </c>
      <c r="N13" t="str">
        <f t="shared" si="2"/>
        <v>蓮斗</v>
      </c>
      <c r="O13" t="str">
        <f t="shared" si="3"/>
        <v>モリハラ</v>
      </c>
      <c r="P13" t="str">
        <f t="shared" si="4"/>
        <v>レント</v>
      </c>
      <c r="Q13">
        <f>IF($F13="","",DATEDIF($R13,①申込書!$D$3,"Y"))</f>
        <v>22</v>
      </c>
      <c r="R13" t="str">
        <f t="shared" si="5"/>
        <v>2003/07/05</v>
      </c>
      <c r="S13" t="str">
        <f t="shared" si="0"/>
        <v>大阪</v>
      </c>
      <c r="T13" t="str">
        <f>IFERROR(IF($G13&lt;&gt;"",LEFT($G13,11),IF(COUNTIF(②男子申込!$C:$C,$B13)=1,INDEX(②男子申込!H:H,MATCH($B13,②男子申込!$C:$C,0)),"")),"")</f>
        <v>00132509323</v>
      </c>
      <c r="U13" t="str">
        <f t="shared" si="6"/>
        <v>関西大</v>
      </c>
    </row>
    <row r="14" spans="1:22">
      <c r="A14" t="s">
        <v>457</v>
      </c>
      <c r="B14">
        <v>13</v>
      </c>
      <c r="C14" t="s">
        <v>2278</v>
      </c>
      <c r="D14" t="s">
        <v>2279</v>
      </c>
      <c r="E14" t="s">
        <v>99</v>
      </c>
      <c r="F14">
        <v>20030924</v>
      </c>
      <c r="G14" t="s">
        <v>10102</v>
      </c>
      <c r="H14" t="s">
        <v>1346</v>
      </c>
      <c r="I14" t="s">
        <v>105</v>
      </c>
      <c r="M14" t="str">
        <f t="shared" si="1"/>
        <v>桑水流</v>
      </c>
      <c r="N14" t="str">
        <f t="shared" si="2"/>
        <v>颯大</v>
      </c>
      <c r="O14" t="str">
        <f t="shared" si="3"/>
        <v>クワズル</v>
      </c>
      <c r="P14" t="str">
        <f t="shared" si="4"/>
        <v>ソウタ</v>
      </c>
      <c r="Q14">
        <f>IF($F14="","",DATEDIF($R14,①申込書!$D$3,"Y"))</f>
        <v>22</v>
      </c>
      <c r="R14" t="str">
        <f t="shared" si="5"/>
        <v>2003/09/24</v>
      </c>
      <c r="S14" t="str">
        <f t="shared" si="0"/>
        <v>大阪</v>
      </c>
      <c r="T14" t="str">
        <f>IFERROR(IF($G14&lt;&gt;"",LEFT($G14,11),IF(COUNTIF(②男子申込!$C:$C,$B14)=1,INDEX(②男子申込!H:H,MATCH($B14,②男子申込!$C:$C,0)),"")),"")</f>
        <v>00102979331</v>
      </c>
      <c r="U14" t="str">
        <f t="shared" si="6"/>
        <v>関西大</v>
      </c>
    </row>
    <row r="15" spans="1:22">
      <c r="A15" t="s">
        <v>457</v>
      </c>
      <c r="B15">
        <v>14</v>
      </c>
      <c r="C15" t="s">
        <v>2280</v>
      </c>
      <c r="D15" t="s">
        <v>2281</v>
      </c>
      <c r="E15" t="s">
        <v>99</v>
      </c>
      <c r="F15">
        <v>20030906</v>
      </c>
      <c r="G15" t="s">
        <v>10103</v>
      </c>
      <c r="H15" t="s">
        <v>988</v>
      </c>
      <c r="I15" t="s">
        <v>578</v>
      </c>
      <c r="M15" t="str">
        <f t="shared" si="1"/>
        <v>迫田</v>
      </c>
      <c r="N15" t="str">
        <f t="shared" si="2"/>
        <v>祥太</v>
      </c>
      <c r="O15" t="str">
        <f t="shared" si="3"/>
        <v>サコダ</v>
      </c>
      <c r="P15" t="str">
        <f t="shared" si="4"/>
        <v>ショウタ</v>
      </c>
      <c r="Q15">
        <f>IF($F15="","",DATEDIF($R15,①申込書!$D$3,"Y"))</f>
        <v>22</v>
      </c>
      <c r="R15" t="str">
        <f t="shared" si="5"/>
        <v>2003/09/06</v>
      </c>
      <c r="S15" t="str">
        <f t="shared" si="0"/>
        <v>大阪</v>
      </c>
      <c r="T15" t="str">
        <f>IFERROR(IF($G15&lt;&gt;"",LEFT($G15,11),IF(COUNTIF(②男子申込!$C:$C,$B15)=1,INDEX(②男子申込!H:H,MATCH($B15,②男子申込!$C:$C,0)),"")),"")</f>
        <v>00101878732</v>
      </c>
      <c r="U15" t="str">
        <f t="shared" si="6"/>
        <v>関西大</v>
      </c>
    </row>
    <row r="16" spans="1:22">
      <c r="A16" t="s">
        <v>457</v>
      </c>
      <c r="B16">
        <v>15</v>
      </c>
      <c r="C16" t="s">
        <v>2282</v>
      </c>
      <c r="D16" t="s">
        <v>2283</v>
      </c>
      <c r="E16" t="s">
        <v>469</v>
      </c>
      <c r="F16">
        <v>20030522</v>
      </c>
      <c r="G16" t="s">
        <v>10104</v>
      </c>
      <c r="H16" t="s">
        <v>2284</v>
      </c>
      <c r="I16" t="s">
        <v>2285</v>
      </c>
      <c r="M16" t="str">
        <f t="shared" si="1"/>
        <v>登尾</v>
      </c>
      <c r="N16" t="str">
        <f t="shared" si="2"/>
        <v>元哉</v>
      </c>
      <c r="O16" t="str">
        <f t="shared" si="3"/>
        <v>ノボリオ</v>
      </c>
      <c r="P16" t="str">
        <f t="shared" si="4"/>
        <v>モトヤ</v>
      </c>
      <c r="Q16">
        <f>IF($F16="","",DATEDIF($R16,①申込書!$D$3,"Y"))</f>
        <v>22</v>
      </c>
      <c r="R16" t="str">
        <f t="shared" si="5"/>
        <v>2003/05/22</v>
      </c>
      <c r="S16" t="str">
        <f t="shared" si="0"/>
        <v>和歌山</v>
      </c>
      <c r="T16" t="str">
        <f>IFERROR(IF($G16&lt;&gt;"",LEFT($G16,11),IF(COUNTIF(②男子申込!$C:$C,$B16)=1,INDEX(②男子申込!H:H,MATCH($B16,②男子申込!$C:$C,0)),"")),"")</f>
        <v>00106474022</v>
      </c>
      <c r="U16" t="str">
        <f t="shared" si="6"/>
        <v>関西大</v>
      </c>
    </row>
    <row r="17" spans="1:21">
      <c r="A17" t="s">
        <v>457</v>
      </c>
      <c r="B17">
        <v>16</v>
      </c>
      <c r="C17" t="s">
        <v>2286</v>
      </c>
      <c r="D17" t="s">
        <v>2287</v>
      </c>
      <c r="E17" t="s">
        <v>99</v>
      </c>
      <c r="F17">
        <v>20021101</v>
      </c>
      <c r="G17" t="s">
        <v>10105</v>
      </c>
      <c r="H17" t="s">
        <v>2288</v>
      </c>
      <c r="I17" t="s">
        <v>394</v>
      </c>
      <c r="M17" t="str">
        <f t="shared" si="1"/>
        <v>中瀬</v>
      </c>
      <c r="N17" t="str">
        <f t="shared" si="2"/>
        <v>駿介</v>
      </c>
      <c r="O17" t="str">
        <f t="shared" si="3"/>
        <v>ナカセ</v>
      </c>
      <c r="P17" t="str">
        <f t="shared" si="4"/>
        <v>シュンスケ</v>
      </c>
      <c r="Q17">
        <f>IF($F17="","",DATEDIF($R17,①申込書!$D$3,"Y"))</f>
        <v>23</v>
      </c>
      <c r="R17" t="str">
        <f t="shared" si="5"/>
        <v>2002/11/01</v>
      </c>
      <c r="S17" t="str">
        <f t="shared" si="0"/>
        <v>大阪</v>
      </c>
      <c r="T17" t="str">
        <f>IFERROR(IF($G17&lt;&gt;"",LEFT($G17,11),IF(COUNTIF(②男子申込!$C:$C,$B17)=1,INDEX(②男子申込!H:H,MATCH($B17,②男子申込!$C:$C,0)),"")),"")</f>
        <v>00129971433</v>
      </c>
      <c r="U17" t="str">
        <f t="shared" si="6"/>
        <v>関西大</v>
      </c>
    </row>
    <row r="18" spans="1:21">
      <c r="A18" t="s">
        <v>457</v>
      </c>
      <c r="B18">
        <v>17</v>
      </c>
      <c r="C18" t="s">
        <v>2289</v>
      </c>
      <c r="D18" t="s">
        <v>2290</v>
      </c>
      <c r="E18" t="s">
        <v>99</v>
      </c>
      <c r="F18">
        <v>20030422</v>
      </c>
      <c r="G18" t="s">
        <v>10106</v>
      </c>
      <c r="H18" t="s">
        <v>2291</v>
      </c>
      <c r="I18" t="s">
        <v>2292</v>
      </c>
      <c r="M18" t="str">
        <f t="shared" si="1"/>
        <v>西岡</v>
      </c>
      <c r="N18" t="str">
        <f t="shared" si="2"/>
        <v>貴星翔</v>
      </c>
      <c r="O18" t="str">
        <f t="shared" si="3"/>
        <v>ニシオカ</v>
      </c>
      <c r="P18" t="str">
        <f t="shared" si="4"/>
        <v>キラト</v>
      </c>
      <c r="Q18">
        <f>IF($F18="","",DATEDIF($R18,①申込書!$D$3,"Y"))</f>
        <v>22</v>
      </c>
      <c r="R18" t="str">
        <f t="shared" si="5"/>
        <v>2003/04/22</v>
      </c>
      <c r="S18" t="str">
        <f t="shared" si="0"/>
        <v>大阪</v>
      </c>
      <c r="T18" t="str">
        <f>IFERROR(IF($G18&lt;&gt;"",LEFT($G18,11),IF(COUNTIF(②男子申込!$C:$C,$B18)=1,INDEX(②男子申込!H:H,MATCH($B18,②男子申込!$C:$C,0)),"")),"")</f>
        <v>00133270218</v>
      </c>
      <c r="U18" t="str">
        <f t="shared" si="6"/>
        <v>関西大</v>
      </c>
    </row>
    <row r="19" spans="1:21">
      <c r="A19" t="s">
        <v>457</v>
      </c>
      <c r="B19">
        <v>18</v>
      </c>
      <c r="C19" t="s">
        <v>2293</v>
      </c>
      <c r="D19" t="s">
        <v>2294</v>
      </c>
      <c r="E19" t="s">
        <v>80</v>
      </c>
      <c r="F19">
        <v>20040321</v>
      </c>
      <c r="G19" t="s">
        <v>10107</v>
      </c>
      <c r="H19" t="s">
        <v>2295</v>
      </c>
      <c r="I19" t="s">
        <v>1337</v>
      </c>
      <c r="M19" t="str">
        <f t="shared" si="1"/>
        <v>蓮</v>
      </c>
      <c r="N19" t="str">
        <f t="shared" si="2"/>
        <v>陽向</v>
      </c>
      <c r="O19" t="str">
        <f t="shared" si="3"/>
        <v>ハス</v>
      </c>
      <c r="P19" t="str">
        <f t="shared" si="4"/>
        <v>ヒナタ</v>
      </c>
      <c r="Q19">
        <f>IF($F19="","",DATEDIF($R19,①申込書!$D$3,"Y"))</f>
        <v>21</v>
      </c>
      <c r="R19" t="str">
        <f t="shared" si="5"/>
        <v>2004/03/21</v>
      </c>
      <c r="S19" t="str">
        <f t="shared" si="0"/>
        <v>滋賀</v>
      </c>
      <c r="T19" t="str">
        <f>IFERROR(IF($G19&lt;&gt;"",LEFT($G19,11),IF(COUNTIF(②男子申込!$C:$C,$B19)=1,INDEX(②男子申込!H:H,MATCH($B19,②男子申込!$C:$C,0)),"")),"")</f>
        <v>00135250319</v>
      </c>
      <c r="U19" t="str">
        <f t="shared" si="6"/>
        <v>関西大</v>
      </c>
    </row>
    <row r="20" spans="1:21">
      <c r="A20" t="s">
        <v>457</v>
      </c>
      <c r="B20">
        <v>19</v>
      </c>
      <c r="C20" t="s">
        <v>2296</v>
      </c>
      <c r="D20" t="s">
        <v>2297</v>
      </c>
      <c r="E20" t="s">
        <v>99</v>
      </c>
      <c r="F20">
        <v>20030619</v>
      </c>
      <c r="G20" t="s">
        <v>10108</v>
      </c>
      <c r="H20" t="s">
        <v>634</v>
      </c>
      <c r="I20" t="s">
        <v>248</v>
      </c>
      <c r="M20" t="str">
        <f t="shared" si="1"/>
        <v>池田</v>
      </c>
      <c r="N20" t="str">
        <f t="shared" si="2"/>
        <v>晃成</v>
      </c>
      <c r="O20" t="str">
        <f t="shared" si="3"/>
        <v>イケダ</v>
      </c>
      <c r="P20" t="str">
        <f t="shared" si="4"/>
        <v>コウセイ</v>
      </c>
      <c r="Q20">
        <f>IF($F20="","",DATEDIF($R20,①申込書!$D$3,"Y"))</f>
        <v>22</v>
      </c>
      <c r="R20" t="str">
        <f t="shared" si="5"/>
        <v>2003/06/19</v>
      </c>
      <c r="S20" t="str">
        <f t="shared" si="0"/>
        <v>大阪</v>
      </c>
      <c r="T20" t="str">
        <f>IFERROR(IF($G20&lt;&gt;"",LEFT($G20,11),IF(COUNTIF(②男子申込!$C:$C,$B20)=1,INDEX(②男子申込!H:H,MATCH($B20,②男子申込!$C:$C,0)),"")),"")</f>
        <v>00099817337</v>
      </c>
      <c r="U20" t="str">
        <f t="shared" si="6"/>
        <v>関西大</v>
      </c>
    </row>
    <row r="21" spans="1:21">
      <c r="A21" t="s">
        <v>457</v>
      </c>
      <c r="B21">
        <v>20</v>
      </c>
      <c r="C21" t="s">
        <v>2298</v>
      </c>
      <c r="D21" t="s">
        <v>2299</v>
      </c>
      <c r="E21" t="s">
        <v>97</v>
      </c>
      <c r="F21">
        <v>20030502</v>
      </c>
      <c r="G21" t="s">
        <v>10109</v>
      </c>
      <c r="H21" t="s">
        <v>1487</v>
      </c>
      <c r="I21" t="s">
        <v>2300</v>
      </c>
      <c r="M21" t="str">
        <f t="shared" si="1"/>
        <v>吉村</v>
      </c>
      <c r="N21" t="str">
        <f t="shared" si="2"/>
        <v>直仁</v>
      </c>
      <c r="O21" t="str">
        <f t="shared" si="3"/>
        <v>ヨシムラ</v>
      </c>
      <c r="P21" t="str">
        <f t="shared" si="4"/>
        <v>ナオヒト</v>
      </c>
      <c r="Q21">
        <f>IF($F21="","",DATEDIF($R21,①申込書!$D$3,"Y"))</f>
        <v>22</v>
      </c>
      <c r="R21" t="str">
        <f t="shared" si="5"/>
        <v>2003/05/02</v>
      </c>
      <c r="S21" t="str">
        <f t="shared" si="0"/>
        <v>兵庫</v>
      </c>
      <c r="T21" t="str">
        <f>IFERROR(IF($G21&lt;&gt;"",LEFT($G21,11),IF(COUNTIF(②男子申込!$C:$C,$B21)=1,INDEX(②男子申込!H:H,MATCH($B21,②男子申込!$C:$C,0)),"")),"")</f>
        <v>00134080521</v>
      </c>
      <c r="U21" t="str">
        <f t="shared" si="6"/>
        <v>関西大</v>
      </c>
    </row>
    <row r="22" spans="1:21">
      <c r="A22" t="s">
        <v>457</v>
      </c>
      <c r="B22">
        <v>21</v>
      </c>
      <c r="C22" t="s">
        <v>2301</v>
      </c>
      <c r="D22" t="s">
        <v>2302</v>
      </c>
      <c r="E22" t="s">
        <v>97</v>
      </c>
      <c r="F22">
        <v>20030506</v>
      </c>
      <c r="G22" t="s">
        <v>10110</v>
      </c>
      <c r="H22" t="s">
        <v>845</v>
      </c>
      <c r="I22" t="s">
        <v>112</v>
      </c>
      <c r="M22" t="str">
        <f t="shared" si="1"/>
        <v>鈴木</v>
      </c>
      <c r="N22" t="str">
        <f t="shared" si="2"/>
        <v>歩夢</v>
      </c>
      <c r="O22" t="str">
        <f t="shared" si="3"/>
        <v>スズキ</v>
      </c>
      <c r="P22" t="str">
        <f t="shared" si="4"/>
        <v>アユム</v>
      </c>
      <c r="Q22">
        <f>IF($F22="","",DATEDIF($R22,①申込書!$D$3,"Y"))</f>
        <v>22</v>
      </c>
      <c r="R22" t="str">
        <f t="shared" si="5"/>
        <v>2003/05/06</v>
      </c>
      <c r="S22" t="str">
        <f t="shared" si="0"/>
        <v>兵庫</v>
      </c>
      <c r="T22" t="str">
        <f>IFERROR(IF($G22&lt;&gt;"",LEFT($G22,11),IF(COUNTIF(②男子申込!$C:$C,$B22)=1,INDEX(②男子申込!H:H,MATCH($B22,②男子申込!$C:$C,0)),"")),"")</f>
        <v>00100550314</v>
      </c>
      <c r="U22" t="str">
        <f t="shared" si="6"/>
        <v>関西大</v>
      </c>
    </row>
    <row r="23" spans="1:21">
      <c r="A23" t="s">
        <v>457</v>
      </c>
      <c r="B23">
        <v>22</v>
      </c>
      <c r="C23" t="s">
        <v>2303</v>
      </c>
      <c r="D23" t="s">
        <v>2304</v>
      </c>
      <c r="E23" t="s">
        <v>99</v>
      </c>
      <c r="F23">
        <v>20040210</v>
      </c>
      <c r="G23" t="s">
        <v>10111</v>
      </c>
      <c r="H23" t="s">
        <v>134</v>
      </c>
      <c r="I23" t="s">
        <v>546</v>
      </c>
      <c r="M23" t="str">
        <f t="shared" si="1"/>
        <v>伊藤</v>
      </c>
      <c r="N23" t="str">
        <f t="shared" si="2"/>
        <v>大雅</v>
      </c>
      <c r="O23" t="str">
        <f t="shared" si="3"/>
        <v>イトウ</v>
      </c>
      <c r="P23" t="str">
        <f t="shared" si="4"/>
        <v>タイガ</v>
      </c>
      <c r="Q23">
        <f>IF($F23="","",DATEDIF($R23,①申込書!$D$3,"Y"))</f>
        <v>21</v>
      </c>
      <c r="R23" t="str">
        <f t="shared" si="5"/>
        <v>2004/02/10</v>
      </c>
      <c r="S23" t="str">
        <f t="shared" si="0"/>
        <v>大阪</v>
      </c>
      <c r="T23" t="str">
        <f>IFERROR(IF($G23&lt;&gt;"",LEFT($G23,11),IF(COUNTIF(②男子申込!$C:$C,$B23)=1,INDEX(②男子申込!H:H,MATCH($B23,②男子申込!$C:$C,0)),"")),"")</f>
        <v>00099417131</v>
      </c>
      <c r="U23" t="str">
        <f t="shared" si="6"/>
        <v>関西大</v>
      </c>
    </row>
    <row r="24" spans="1:21">
      <c r="A24" t="s">
        <v>457</v>
      </c>
      <c r="B24">
        <v>23</v>
      </c>
      <c r="C24" t="s">
        <v>2305</v>
      </c>
      <c r="D24" t="s">
        <v>2306</v>
      </c>
      <c r="E24" t="s">
        <v>99</v>
      </c>
      <c r="F24">
        <v>20031213</v>
      </c>
      <c r="G24" t="s">
        <v>10112</v>
      </c>
      <c r="H24" t="s">
        <v>3061</v>
      </c>
      <c r="I24" t="s">
        <v>1272</v>
      </c>
      <c r="M24" t="str">
        <f t="shared" si="1"/>
        <v>杉山</v>
      </c>
      <c r="N24" t="str">
        <f t="shared" si="2"/>
        <v>慧</v>
      </c>
      <c r="O24" t="str">
        <f t="shared" si="3"/>
        <v>スギヤマ</v>
      </c>
      <c r="P24" t="str">
        <f t="shared" si="4"/>
        <v>サトル</v>
      </c>
      <c r="Q24">
        <f>IF($F24="","",DATEDIF($R24,①申込書!$D$3,"Y"))</f>
        <v>22</v>
      </c>
      <c r="R24" t="str">
        <f t="shared" si="5"/>
        <v>2003/12/13</v>
      </c>
      <c r="S24" t="str">
        <f t="shared" si="0"/>
        <v>大阪</v>
      </c>
      <c r="T24" t="str">
        <f>IFERROR(IF($G24&lt;&gt;"",LEFT($G24,11),IF(COUNTIF(②男子申込!$C:$C,$B24)=1,INDEX(②男子申込!H:H,MATCH($B24,②男子申込!$C:$C,0)),"")),"")</f>
        <v>00101792929</v>
      </c>
      <c r="U24" t="str">
        <f t="shared" si="6"/>
        <v>関西大</v>
      </c>
    </row>
    <row r="25" spans="1:21">
      <c r="A25" t="s">
        <v>457</v>
      </c>
      <c r="B25">
        <v>24</v>
      </c>
      <c r="C25" t="s">
        <v>2307</v>
      </c>
      <c r="D25" t="s">
        <v>2308</v>
      </c>
      <c r="E25" t="s">
        <v>97</v>
      </c>
      <c r="F25">
        <v>20020113</v>
      </c>
      <c r="G25" t="s">
        <v>10113</v>
      </c>
      <c r="H25" t="s">
        <v>2309</v>
      </c>
      <c r="I25" t="s">
        <v>82</v>
      </c>
      <c r="M25" t="str">
        <f t="shared" si="1"/>
        <v>中戸</v>
      </c>
      <c r="N25" t="str">
        <f t="shared" si="2"/>
        <v>大樹</v>
      </c>
      <c r="O25" t="str">
        <f t="shared" si="3"/>
        <v>ナカト</v>
      </c>
      <c r="P25" t="str">
        <f t="shared" si="4"/>
        <v>ダイキ</v>
      </c>
      <c r="Q25">
        <f>IF($F25="","",DATEDIF($R25,①申込書!$D$3,"Y"))</f>
        <v>24</v>
      </c>
      <c r="R25" t="str">
        <f t="shared" si="5"/>
        <v>2002/01/13</v>
      </c>
      <c r="S25" t="str">
        <f t="shared" si="0"/>
        <v>兵庫</v>
      </c>
      <c r="T25" t="str">
        <f>IFERROR(IF($G25&lt;&gt;"",LEFT($G25,11),IF(COUNTIF(②男子申込!$C:$C,$B25)=1,INDEX(②男子申込!H:H,MATCH($B25,②男子申込!$C:$C,0)),"")),"")</f>
        <v>00080378026</v>
      </c>
      <c r="U25" t="str">
        <f t="shared" si="6"/>
        <v>関西大</v>
      </c>
    </row>
    <row r="26" spans="1:21">
      <c r="A26" t="s">
        <v>457</v>
      </c>
      <c r="B26">
        <v>25</v>
      </c>
      <c r="C26" t="s">
        <v>2310</v>
      </c>
      <c r="D26" t="s">
        <v>2311</v>
      </c>
      <c r="E26" t="s">
        <v>99</v>
      </c>
      <c r="F26">
        <v>20030703</v>
      </c>
      <c r="G26" t="s">
        <v>10114</v>
      </c>
      <c r="H26" t="s">
        <v>2312</v>
      </c>
      <c r="I26" t="s">
        <v>355</v>
      </c>
      <c r="M26" t="str">
        <f t="shared" si="1"/>
        <v>西中</v>
      </c>
      <c r="N26" t="str">
        <f t="shared" si="2"/>
        <v>達哉</v>
      </c>
      <c r="O26" t="str">
        <f t="shared" si="3"/>
        <v>ニシナカ</v>
      </c>
      <c r="P26" t="str">
        <f t="shared" si="4"/>
        <v>タツヤ</v>
      </c>
      <c r="Q26">
        <f>IF($F26="","",DATEDIF($R26,①申込書!$D$3,"Y"))</f>
        <v>22</v>
      </c>
      <c r="R26" t="str">
        <f t="shared" si="5"/>
        <v>2003/07/03</v>
      </c>
      <c r="S26" t="str">
        <f t="shared" si="0"/>
        <v>大阪</v>
      </c>
      <c r="T26" t="str">
        <f>IFERROR(IF($G26&lt;&gt;"",LEFT($G26,11),IF(COUNTIF(②男子申込!$C:$C,$B26)=1,INDEX(②男子申込!H:H,MATCH($B26,②男子申込!$C:$C,0)),"")),"")</f>
        <v>00118548633</v>
      </c>
      <c r="U26" t="str">
        <f t="shared" si="6"/>
        <v>関西大</v>
      </c>
    </row>
    <row r="27" spans="1:21">
      <c r="A27" t="s">
        <v>457</v>
      </c>
      <c r="B27">
        <v>26</v>
      </c>
      <c r="C27" t="s">
        <v>2313</v>
      </c>
      <c r="D27" t="s">
        <v>2314</v>
      </c>
      <c r="E27" t="s">
        <v>99</v>
      </c>
      <c r="F27">
        <v>20030718</v>
      </c>
      <c r="G27" t="s">
        <v>10115</v>
      </c>
      <c r="H27" t="s">
        <v>732</v>
      </c>
      <c r="I27" t="s">
        <v>562</v>
      </c>
      <c r="M27" t="str">
        <f t="shared" si="1"/>
        <v>山村</v>
      </c>
      <c r="N27" t="str">
        <f t="shared" si="2"/>
        <v>瞭太</v>
      </c>
      <c r="O27" t="str">
        <f t="shared" si="3"/>
        <v>ヤマムラ</v>
      </c>
      <c r="P27" t="str">
        <f t="shared" si="4"/>
        <v>リョウタ</v>
      </c>
      <c r="Q27">
        <f>IF($F27="","",DATEDIF($R27,①申込書!$D$3,"Y"))</f>
        <v>22</v>
      </c>
      <c r="R27" t="str">
        <f t="shared" si="5"/>
        <v>2003/07/18</v>
      </c>
      <c r="S27" t="str">
        <f t="shared" si="0"/>
        <v>大阪</v>
      </c>
      <c r="T27" t="str">
        <f>IFERROR(IF($G27&lt;&gt;"",LEFT($G27,11),IF(COUNTIF(②男子申込!$C:$C,$B27)=1,INDEX(②男子申込!H:H,MATCH($B27,②男子申込!$C:$C,0)),"")),"")</f>
        <v>00099606434</v>
      </c>
      <c r="U27" t="str">
        <f t="shared" si="6"/>
        <v>関西大</v>
      </c>
    </row>
    <row r="28" spans="1:21">
      <c r="A28" t="s">
        <v>457</v>
      </c>
      <c r="B28">
        <v>27</v>
      </c>
      <c r="C28" t="s">
        <v>12983</v>
      </c>
      <c r="D28" t="s">
        <v>2315</v>
      </c>
      <c r="E28" t="s">
        <v>99</v>
      </c>
      <c r="F28">
        <v>20040223</v>
      </c>
      <c r="G28" t="s">
        <v>10116</v>
      </c>
      <c r="H28" t="s">
        <v>129</v>
      </c>
      <c r="I28" t="s">
        <v>289</v>
      </c>
      <c r="M28" t="str">
        <f t="shared" si="1"/>
        <v>遠藤</v>
      </c>
      <c r="N28" t="str">
        <f t="shared" si="2"/>
        <v>瑞季</v>
      </c>
      <c r="O28" t="str">
        <f t="shared" si="3"/>
        <v>エンドウ</v>
      </c>
      <c r="P28" t="str">
        <f t="shared" si="4"/>
        <v>ミズキ</v>
      </c>
      <c r="Q28">
        <f>IF($F28="","",DATEDIF($R28,①申込書!$D$3,"Y"))</f>
        <v>21</v>
      </c>
      <c r="R28" t="str">
        <f t="shared" si="5"/>
        <v>2004/02/23</v>
      </c>
      <c r="S28" t="str">
        <f t="shared" si="0"/>
        <v>大阪</v>
      </c>
      <c r="T28" t="str">
        <f>IFERROR(IF($G28&lt;&gt;"",LEFT($G28,11),IF(COUNTIF(②男子申込!$C:$C,$B28)=1,INDEX(②男子申込!H:H,MATCH($B28,②男子申込!$C:$C,0)),"")),"")</f>
        <v>00102796530</v>
      </c>
      <c r="U28" t="str">
        <f t="shared" si="6"/>
        <v>関西大</v>
      </c>
    </row>
    <row r="29" spans="1:21">
      <c r="A29" t="s">
        <v>457</v>
      </c>
      <c r="B29">
        <v>28</v>
      </c>
      <c r="C29" t="s">
        <v>2316</v>
      </c>
      <c r="D29" t="s">
        <v>2317</v>
      </c>
      <c r="E29" t="s">
        <v>99</v>
      </c>
      <c r="F29">
        <v>20031007</v>
      </c>
      <c r="G29" t="s">
        <v>10117</v>
      </c>
      <c r="H29" t="s">
        <v>214</v>
      </c>
      <c r="I29" t="s">
        <v>859</v>
      </c>
      <c r="M29" t="str">
        <f t="shared" si="1"/>
        <v>山本</v>
      </c>
      <c r="N29" t="str">
        <f t="shared" si="2"/>
        <v>郁斗</v>
      </c>
      <c r="O29" t="str">
        <f t="shared" si="3"/>
        <v>ヤマモト</v>
      </c>
      <c r="P29" t="str">
        <f t="shared" si="4"/>
        <v>イクト</v>
      </c>
      <c r="Q29">
        <f>IF($F29="","",DATEDIF($R29,①申込書!$D$3,"Y"))</f>
        <v>22</v>
      </c>
      <c r="R29" t="str">
        <f t="shared" si="5"/>
        <v>2003/10/07</v>
      </c>
      <c r="S29" t="str">
        <f t="shared" si="0"/>
        <v>大阪</v>
      </c>
      <c r="T29" t="str">
        <f>IFERROR(IF($G29&lt;&gt;"",LEFT($G29,11),IF(COUNTIF(②男子申込!$C:$C,$B29)=1,INDEX(②男子申込!H:H,MATCH($B29,②男子申込!$C:$C,0)),"")),"")</f>
        <v>00100008918</v>
      </c>
      <c r="U29" t="str">
        <f t="shared" si="6"/>
        <v>関西大</v>
      </c>
    </row>
    <row r="30" spans="1:21">
      <c r="A30" t="s">
        <v>457</v>
      </c>
      <c r="B30">
        <v>29</v>
      </c>
      <c r="C30" t="s">
        <v>2318</v>
      </c>
      <c r="D30" t="s">
        <v>2319</v>
      </c>
      <c r="E30" t="s">
        <v>99</v>
      </c>
      <c r="F30">
        <v>20031223</v>
      </c>
      <c r="G30" t="s">
        <v>10118</v>
      </c>
      <c r="H30" t="s">
        <v>2320</v>
      </c>
      <c r="I30" t="s">
        <v>161</v>
      </c>
      <c r="M30" t="str">
        <f t="shared" si="1"/>
        <v>南川</v>
      </c>
      <c r="N30" t="str">
        <f t="shared" si="2"/>
        <v>祐也</v>
      </c>
      <c r="O30" t="str">
        <f t="shared" si="3"/>
        <v>ミナミガワ</v>
      </c>
      <c r="P30" t="str">
        <f t="shared" si="4"/>
        <v>ユウヤ</v>
      </c>
      <c r="Q30">
        <f>IF($F30="","",DATEDIF($R30,①申込書!$D$3,"Y"))</f>
        <v>22</v>
      </c>
      <c r="R30" t="str">
        <f t="shared" si="5"/>
        <v>2003/12/23</v>
      </c>
      <c r="S30" t="str">
        <f t="shared" si="0"/>
        <v>大阪</v>
      </c>
      <c r="T30" t="str">
        <f>IFERROR(IF($G30&lt;&gt;"",LEFT($G30,11),IF(COUNTIF(②男子申込!$C:$C,$B30)=1,INDEX(②男子申込!H:H,MATCH($B30,②男子申込!$C:$C,0)),"")),"")</f>
        <v>00133303922</v>
      </c>
      <c r="U30" t="str">
        <f t="shared" si="6"/>
        <v>関西大</v>
      </c>
    </row>
    <row r="31" spans="1:21">
      <c r="A31" t="s">
        <v>457</v>
      </c>
      <c r="B31">
        <v>30</v>
      </c>
      <c r="C31" t="s">
        <v>2525</v>
      </c>
      <c r="D31" t="s">
        <v>2526</v>
      </c>
      <c r="E31" t="s">
        <v>99</v>
      </c>
      <c r="F31">
        <v>20040315</v>
      </c>
      <c r="G31" t="s">
        <v>10119</v>
      </c>
      <c r="H31" t="s">
        <v>2527</v>
      </c>
      <c r="I31" t="s">
        <v>159</v>
      </c>
      <c r="M31" t="str">
        <f t="shared" si="1"/>
        <v>小郷</v>
      </c>
      <c r="N31" t="str">
        <f t="shared" si="2"/>
        <v>翼</v>
      </c>
      <c r="O31" t="str">
        <f t="shared" si="3"/>
        <v>オゴウ</v>
      </c>
      <c r="P31" t="str">
        <f t="shared" si="4"/>
        <v>ツバサ</v>
      </c>
      <c r="Q31">
        <f>IF($F31="","",DATEDIF($R31,①申込書!$D$3,"Y"))</f>
        <v>21</v>
      </c>
      <c r="R31" t="str">
        <f t="shared" si="5"/>
        <v>2004/03/15</v>
      </c>
      <c r="S31" t="str">
        <f t="shared" si="0"/>
        <v>大阪</v>
      </c>
      <c r="T31" t="str">
        <f>IFERROR(IF($G31&lt;&gt;"",LEFT($G31,11),IF(COUNTIF(②男子申込!$C:$C,$B31)=1,INDEX(②男子申込!H:H,MATCH($B31,②男子申込!$C:$C,0)),"")),"")</f>
        <v>00105444725</v>
      </c>
      <c r="U31" t="str">
        <f t="shared" si="6"/>
        <v>関西大</v>
      </c>
    </row>
    <row r="32" spans="1:21">
      <c r="A32" t="s">
        <v>457</v>
      </c>
      <c r="B32">
        <v>31</v>
      </c>
      <c r="C32" t="s">
        <v>2528</v>
      </c>
      <c r="D32" t="s">
        <v>2529</v>
      </c>
      <c r="E32" t="s">
        <v>97</v>
      </c>
      <c r="F32">
        <v>20040121</v>
      </c>
      <c r="G32" t="s">
        <v>10120</v>
      </c>
      <c r="H32" t="s">
        <v>2530</v>
      </c>
      <c r="I32" t="s">
        <v>87</v>
      </c>
      <c r="M32" t="str">
        <f t="shared" si="1"/>
        <v>金谷</v>
      </c>
      <c r="N32" t="str">
        <f t="shared" si="2"/>
        <v>拓弥</v>
      </c>
      <c r="O32" t="str">
        <f t="shared" si="3"/>
        <v>カナタニ</v>
      </c>
      <c r="P32" t="str">
        <f t="shared" si="4"/>
        <v>タクミ</v>
      </c>
      <c r="Q32">
        <f>IF($F32="","",DATEDIF($R32,①申込書!$D$3,"Y"))</f>
        <v>22</v>
      </c>
      <c r="R32" t="str">
        <f t="shared" si="5"/>
        <v>2004/01/21</v>
      </c>
      <c r="S32" t="str">
        <f t="shared" si="0"/>
        <v>兵庫</v>
      </c>
      <c r="T32" t="str">
        <f>IFERROR(IF($G32&lt;&gt;"",LEFT($G32,11),IF(COUNTIF(②男子申込!$C:$C,$B32)=1,INDEX(②男子申込!H:H,MATCH($B32,②男子申込!$C:$C,0)),"")),"")</f>
        <v>00100259623</v>
      </c>
      <c r="U32" t="str">
        <f t="shared" si="6"/>
        <v>関西大</v>
      </c>
    </row>
    <row r="33" spans="1:21">
      <c r="A33" t="s">
        <v>457</v>
      </c>
      <c r="B33">
        <v>32</v>
      </c>
      <c r="C33" t="s">
        <v>2532</v>
      </c>
      <c r="D33" t="s">
        <v>2533</v>
      </c>
      <c r="E33" t="s">
        <v>83</v>
      </c>
      <c r="F33">
        <v>20030802</v>
      </c>
      <c r="G33" t="s">
        <v>10121</v>
      </c>
      <c r="H33" t="s">
        <v>162</v>
      </c>
      <c r="I33" t="s">
        <v>847</v>
      </c>
      <c r="M33" t="str">
        <f t="shared" si="1"/>
        <v>木村</v>
      </c>
      <c r="N33" t="str">
        <f t="shared" si="2"/>
        <v>駿太</v>
      </c>
      <c r="O33" t="str">
        <f t="shared" si="3"/>
        <v>キムラ</v>
      </c>
      <c r="P33" t="str">
        <f t="shared" si="4"/>
        <v>シュンタ</v>
      </c>
      <c r="Q33">
        <f>IF($F33="","",DATEDIF($R33,①申込書!$D$3,"Y"))</f>
        <v>22</v>
      </c>
      <c r="R33" t="str">
        <f t="shared" si="5"/>
        <v>2003/08/02</v>
      </c>
      <c r="S33" t="str">
        <f t="shared" si="0"/>
        <v>奈良</v>
      </c>
      <c r="T33" t="str">
        <f>IFERROR(IF($G33&lt;&gt;"",LEFT($G33,11),IF(COUNTIF(②男子申込!$C:$C,$B33)=1,INDEX(②男子申込!H:H,MATCH($B33,②男子申込!$C:$C,0)),"")),"")</f>
        <v>00173223119</v>
      </c>
      <c r="U33" t="str">
        <f t="shared" si="6"/>
        <v>関西大</v>
      </c>
    </row>
    <row r="34" spans="1:21">
      <c r="A34" t="s">
        <v>457</v>
      </c>
      <c r="B34">
        <v>33</v>
      </c>
      <c r="C34" t="s">
        <v>2648</v>
      </c>
      <c r="D34" t="s">
        <v>2649</v>
      </c>
      <c r="E34" t="s">
        <v>99</v>
      </c>
      <c r="F34">
        <v>20040224</v>
      </c>
      <c r="G34" t="s">
        <v>10122</v>
      </c>
      <c r="H34" t="s">
        <v>2650</v>
      </c>
      <c r="I34" t="s">
        <v>370</v>
      </c>
      <c r="M34" t="str">
        <f t="shared" si="1"/>
        <v>芹澤</v>
      </c>
      <c r="N34" t="str">
        <f t="shared" si="2"/>
        <v>柊飛</v>
      </c>
      <c r="O34" t="str">
        <f t="shared" si="3"/>
        <v>セリザワ</v>
      </c>
      <c r="P34" t="str">
        <f t="shared" si="4"/>
        <v>シュウト</v>
      </c>
      <c r="Q34">
        <f>IF($F34="","",DATEDIF($R34,①申込書!$D$3,"Y"))</f>
        <v>21</v>
      </c>
      <c r="R34" t="str">
        <f t="shared" si="5"/>
        <v>2004/02/24</v>
      </c>
      <c r="S34" t="str">
        <f t="shared" si="0"/>
        <v>大阪</v>
      </c>
      <c r="T34" t="str">
        <f>IFERROR(IF($G34&lt;&gt;"",LEFT($G34,11),IF(COUNTIF(②男子申込!$C:$C,$B34)=1,INDEX(②男子申込!H:H,MATCH($B34,②男子申込!$C:$C,0)),"")),"")</f>
        <v>01048211016</v>
      </c>
      <c r="U34" t="str">
        <f t="shared" si="6"/>
        <v>関西大</v>
      </c>
    </row>
    <row r="35" spans="1:21">
      <c r="A35" t="s">
        <v>457</v>
      </c>
      <c r="B35">
        <v>34</v>
      </c>
      <c r="C35" t="s">
        <v>3581</v>
      </c>
      <c r="D35" t="s">
        <v>3582</v>
      </c>
      <c r="E35" t="s">
        <v>99</v>
      </c>
      <c r="F35">
        <v>20040930</v>
      </c>
      <c r="G35" t="s">
        <v>10123</v>
      </c>
      <c r="H35" t="s">
        <v>3583</v>
      </c>
      <c r="I35" t="s">
        <v>580</v>
      </c>
      <c r="M35" t="str">
        <f t="shared" si="1"/>
        <v>岩野</v>
      </c>
      <c r="N35" t="str">
        <f t="shared" si="2"/>
        <v>史弥</v>
      </c>
      <c r="O35" t="str">
        <f t="shared" si="3"/>
        <v>イワノ</v>
      </c>
      <c r="P35" t="str">
        <f t="shared" si="4"/>
        <v>フミヤ</v>
      </c>
      <c r="Q35">
        <f>IF($F35="","",DATEDIF($R35,①申込書!$D$3,"Y"))</f>
        <v>21</v>
      </c>
      <c r="R35" t="str">
        <f t="shared" si="5"/>
        <v>2004/09/30</v>
      </c>
      <c r="S35" t="str">
        <f t="shared" si="0"/>
        <v>大阪</v>
      </c>
      <c r="T35" t="str">
        <f>IFERROR(IF($G35&lt;&gt;"",LEFT($G35,11),IF(COUNTIF(②男子申込!$C:$C,$B35)=1,INDEX(②男子申込!H:H,MATCH($B35,②男子申込!$C:$C,0)),"")),"")</f>
        <v>00130023918</v>
      </c>
      <c r="U35" t="str">
        <f t="shared" si="6"/>
        <v>関西大</v>
      </c>
    </row>
    <row r="36" spans="1:21">
      <c r="A36" t="s">
        <v>457</v>
      </c>
      <c r="B36">
        <v>35</v>
      </c>
      <c r="C36" t="s">
        <v>3584</v>
      </c>
      <c r="D36" t="s">
        <v>3585</v>
      </c>
      <c r="E36" t="s">
        <v>132</v>
      </c>
      <c r="F36">
        <v>20040617</v>
      </c>
      <c r="G36" t="s">
        <v>10124</v>
      </c>
      <c r="H36" t="s">
        <v>209</v>
      </c>
      <c r="I36" t="s">
        <v>1169</v>
      </c>
      <c r="M36" t="str">
        <f t="shared" si="1"/>
        <v>中田</v>
      </c>
      <c r="N36" t="str">
        <f t="shared" si="2"/>
        <v>透羽</v>
      </c>
      <c r="O36" t="str">
        <f t="shared" si="3"/>
        <v>ナカタ</v>
      </c>
      <c r="P36" t="str">
        <f t="shared" si="4"/>
        <v>トワ</v>
      </c>
      <c r="Q36">
        <f>IF($F36="","",DATEDIF($R36,①申込書!$D$3,"Y"))</f>
        <v>21</v>
      </c>
      <c r="R36" t="str">
        <f t="shared" si="5"/>
        <v>2004/06/17</v>
      </c>
      <c r="S36" t="str">
        <f t="shared" si="0"/>
        <v>広島</v>
      </c>
      <c r="T36" t="str">
        <f>IFERROR(IF($G36&lt;&gt;"",LEFT($G36,11),IF(COUNTIF(②男子申込!$C:$C,$B36)=1,INDEX(②男子申込!H:H,MATCH($B36,②男子申込!$C:$C,0)),"")),"")</f>
        <v>00110461215</v>
      </c>
      <c r="U36" t="str">
        <f t="shared" si="6"/>
        <v>関西大</v>
      </c>
    </row>
    <row r="37" spans="1:21">
      <c r="A37" t="s">
        <v>457</v>
      </c>
      <c r="B37">
        <v>36</v>
      </c>
      <c r="C37" t="s">
        <v>3586</v>
      </c>
      <c r="D37" t="s">
        <v>3587</v>
      </c>
      <c r="E37" t="s">
        <v>97</v>
      </c>
      <c r="F37">
        <v>20041030</v>
      </c>
      <c r="G37" t="s">
        <v>10125</v>
      </c>
      <c r="H37" t="s">
        <v>3588</v>
      </c>
      <c r="I37" t="s">
        <v>3589</v>
      </c>
      <c r="M37" t="str">
        <f t="shared" si="1"/>
        <v>森玉</v>
      </c>
      <c r="N37" t="str">
        <f t="shared" si="2"/>
        <v>鳳雅</v>
      </c>
      <c r="O37" t="str">
        <f t="shared" si="3"/>
        <v>モリタマ</v>
      </c>
      <c r="P37" t="str">
        <f t="shared" si="4"/>
        <v>フウガ</v>
      </c>
      <c r="Q37">
        <f>IF($F37="","",DATEDIF($R37,①申込書!$D$3,"Y"))</f>
        <v>21</v>
      </c>
      <c r="R37" t="str">
        <f t="shared" si="5"/>
        <v>2004/10/30</v>
      </c>
      <c r="S37" t="str">
        <f t="shared" si="0"/>
        <v>兵庫</v>
      </c>
      <c r="T37" t="str">
        <f>IFERROR(IF($G37&lt;&gt;"",LEFT($G37,11),IF(COUNTIF(②男子申込!$C:$C,$B37)=1,INDEX(②男子申込!H:H,MATCH($B37,②男子申込!$C:$C,0)),"")),"")</f>
        <v>00114911825</v>
      </c>
      <c r="U37" t="str">
        <f t="shared" si="6"/>
        <v>関西大</v>
      </c>
    </row>
    <row r="38" spans="1:21">
      <c r="A38" t="s">
        <v>457</v>
      </c>
      <c r="B38">
        <v>37</v>
      </c>
      <c r="C38" t="s">
        <v>3590</v>
      </c>
      <c r="D38" t="s">
        <v>3591</v>
      </c>
      <c r="E38" t="s">
        <v>469</v>
      </c>
      <c r="F38">
        <v>20040724</v>
      </c>
      <c r="G38" t="s">
        <v>10126</v>
      </c>
      <c r="H38" t="s">
        <v>2863</v>
      </c>
      <c r="I38" t="s">
        <v>314</v>
      </c>
      <c r="M38" t="str">
        <f t="shared" si="1"/>
        <v>森岡</v>
      </c>
      <c r="N38" t="str">
        <f t="shared" si="2"/>
        <v>篤史</v>
      </c>
      <c r="O38" t="str">
        <f t="shared" si="3"/>
        <v>モリオカ</v>
      </c>
      <c r="P38" t="str">
        <f t="shared" si="4"/>
        <v>アツシ</v>
      </c>
      <c r="Q38">
        <f>IF($F38="","",DATEDIF($R38,①申込書!$D$3,"Y"))</f>
        <v>21</v>
      </c>
      <c r="R38" t="str">
        <f t="shared" si="5"/>
        <v>2004/07/24</v>
      </c>
      <c r="S38" t="str">
        <f t="shared" si="0"/>
        <v>和歌山</v>
      </c>
      <c r="T38" t="str">
        <f>IFERROR(IF($G38&lt;&gt;"",LEFT($G38,11),IF(COUNTIF(②男子申込!$C:$C,$B38)=1,INDEX(②男子申込!H:H,MATCH($B38,②男子申込!$C:$C,0)),"")),"")</f>
        <v>00144563023</v>
      </c>
      <c r="U38" t="str">
        <f t="shared" si="6"/>
        <v>関西大</v>
      </c>
    </row>
    <row r="39" spans="1:21">
      <c r="A39" t="s">
        <v>457</v>
      </c>
      <c r="B39">
        <v>38</v>
      </c>
      <c r="C39" t="s">
        <v>3592</v>
      </c>
      <c r="D39" t="s">
        <v>3593</v>
      </c>
      <c r="E39" t="s">
        <v>99</v>
      </c>
      <c r="F39">
        <v>20040623</v>
      </c>
      <c r="G39" t="s">
        <v>10127</v>
      </c>
      <c r="H39" t="s">
        <v>3594</v>
      </c>
      <c r="I39" t="s">
        <v>327</v>
      </c>
      <c r="M39" t="str">
        <f t="shared" si="1"/>
        <v>池内</v>
      </c>
      <c r="N39" t="str">
        <f t="shared" si="2"/>
        <v>優史</v>
      </c>
      <c r="O39" t="str">
        <f t="shared" si="3"/>
        <v>イケウチ</v>
      </c>
      <c r="P39" t="str">
        <f t="shared" si="4"/>
        <v>ユウシ</v>
      </c>
      <c r="Q39">
        <f>IF($F39="","",DATEDIF($R39,①申込書!$D$3,"Y"))</f>
        <v>21</v>
      </c>
      <c r="R39" t="str">
        <f t="shared" si="5"/>
        <v>2004/06/23</v>
      </c>
      <c r="S39" t="str">
        <f t="shared" si="0"/>
        <v>大阪</v>
      </c>
      <c r="T39" t="str">
        <f>IFERROR(IF($G39&lt;&gt;"",LEFT($G39,11),IF(COUNTIF(②男子申込!$C:$C,$B39)=1,INDEX(②男子申込!H:H,MATCH($B39,②男子申込!$C:$C,0)),"")),"")</f>
        <v>00118639735</v>
      </c>
      <c r="U39" t="str">
        <f t="shared" si="6"/>
        <v>関西大</v>
      </c>
    </row>
    <row r="40" spans="1:21">
      <c r="A40" t="s">
        <v>457</v>
      </c>
      <c r="B40">
        <v>39</v>
      </c>
      <c r="C40" t="s">
        <v>3595</v>
      </c>
      <c r="D40" t="s">
        <v>3596</v>
      </c>
      <c r="E40" t="s">
        <v>99</v>
      </c>
      <c r="F40">
        <v>20040610</v>
      </c>
      <c r="G40" t="s">
        <v>10128</v>
      </c>
      <c r="H40" t="s">
        <v>3597</v>
      </c>
      <c r="I40" t="s">
        <v>636</v>
      </c>
      <c r="M40" t="str">
        <f t="shared" si="1"/>
        <v>川又</v>
      </c>
      <c r="N40" t="str">
        <f t="shared" si="2"/>
        <v>碧仁</v>
      </c>
      <c r="O40" t="str">
        <f t="shared" si="3"/>
        <v>カワマタ</v>
      </c>
      <c r="P40" t="str">
        <f t="shared" si="4"/>
        <v>アオト</v>
      </c>
      <c r="Q40">
        <f>IF($F40="","",DATEDIF($R40,①申込書!$D$3,"Y"))</f>
        <v>21</v>
      </c>
      <c r="R40" t="str">
        <f t="shared" si="5"/>
        <v>2004/06/10</v>
      </c>
      <c r="S40" t="str">
        <f t="shared" si="0"/>
        <v>大阪</v>
      </c>
      <c r="T40" t="str">
        <f>IFERROR(IF($G40&lt;&gt;"",LEFT($G40,11),IF(COUNTIF(②男子申込!$C:$C,$B40)=1,INDEX(②男子申込!H:H,MATCH($B40,②男子申込!$C:$C,0)),"")),"")</f>
        <v>00111902115</v>
      </c>
      <c r="U40" t="str">
        <f t="shared" si="6"/>
        <v>関西大</v>
      </c>
    </row>
    <row r="41" spans="1:21">
      <c r="A41" t="s">
        <v>457</v>
      </c>
      <c r="B41">
        <v>40</v>
      </c>
      <c r="C41" t="s">
        <v>3598</v>
      </c>
      <c r="D41" t="s">
        <v>3599</v>
      </c>
      <c r="E41" t="s">
        <v>99</v>
      </c>
      <c r="F41">
        <v>20040907</v>
      </c>
      <c r="G41" t="s">
        <v>10129</v>
      </c>
      <c r="H41" t="s">
        <v>3600</v>
      </c>
      <c r="I41" t="s">
        <v>1108</v>
      </c>
      <c r="M41" t="str">
        <f t="shared" si="1"/>
        <v>磯本</v>
      </c>
      <c r="N41" t="str">
        <f t="shared" si="2"/>
        <v>楓太</v>
      </c>
      <c r="O41" t="str">
        <f t="shared" si="3"/>
        <v>イソモト</v>
      </c>
      <c r="P41" t="str">
        <f t="shared" si="4"/>
        <v>フウタ</v>
      </c>
      <c r="Q41">
        <f>IF($F41="","",DATEDIF($R41,①申込書!$D$3,"Y"))</f>
        <v>21</v>
      </c>
      <c r="R41" t="str">
        <f t="shared" si="5"/>
        <v>2004/09/07</v>
      </c>
      <c r="S41" t="str">
        <f t="shared" si="0"/>
        <v>大阪</v>
      </c>
      <c r="T41" t="str">
        <f>IFERROR(IF($G41&lt;&gt;"",LEFT($G41,11),IF(COUNTIF(②男子申込!$C:$C,$B41)=1,INDEX(②男子申込!H:H,MATCH($B41,②男子申込!$C:$C,0)),"")),"")</f>
        <v>00116035319</v>
      </c>
      <c r="U41" t="str">
        <f t="shared" si="6"/>
        <v>関西大</v>
      </c>
    </row>
    <row r="42" spans="1:21">
      <c r="A42" t="s">
        <v>457</v>
      </c>
      <c r="B42">
        <v>41</v>
      </c>
      <c r="C42" t="s">
        <v>3601</v>
      </c>
      <c r="D42" t="s">
        <v>3602</v>
      </c>
      <c r="E42" t="s">
        <v>83</v>
      </c>
      <c r="F42">
        <v>20050227</v>
      </c>
      <c r="G42" t="s">
        <v>10130</v>
      </c>
      <c r="H42" t="s">
        <v>121</v>
      </c>
      <c r="I42" t="s">
        <v>1119</v>
      </c>
      <c r="M42" t="str">
        <f t="shared" si="1"/>
        <v>吉田</v>
      </c>
      <c r="N42" t="str">
        <f t="shared" si="2"/>
        <v>陸哉</v>
      </c>
      <c r="O42" t="str">
        <f t="shared" si="3"/>
        <v>ヨシダ</v>
      </c>
      <c r="P42" t="str">
        <f t="shared" si="4"/>
        <v>リクヤ</v>
      </c>
      <c r="Q42">
        <f>IF($F42="","",DATEDIF($R42,①申込書!$D$3,"Y"))</f>
        <v>20</v>
      </c>
      <c r="R42" t="str">
        <f t="shared" si="5"/>
        <v>2005/02/27</v>
      </c>
      <c r="S42" t="str">
        <f t="shared" si="0"/>
        <v>奈良</v>
      </c>
      <c r="T42" t="str">
        <f>IFERROR(IF($G42&lt;&gt;"",LEFT($G42,11),IF(COUNTIF(②男子申込!$C:$C,$B42)=1,INDEX(②男子申込!H:H,MATCH($B42,②男子申込!$C:$C,0)),"")),"")</f>
        <v>00117329326</v>
      </c>
      <c r="U42" t="str">
        <f t="shared" si="6"/>
        <v>関西大</v>
      </c>
    </row>
    <row r="43" spans="1:21">
      <c r="A43" t="s">
        <v>457</v>
      </c>
      <c r="B43">
        <v>42</v>
      </c>
      <c r="C43" t="s">
        <v>3603</v>
      </c>
      <c r="D43" t="s">
        <v>3604</v>
      </c>
      <c r="E43" t="s">
        <v>97</v>
      </c>
      <c r="F43">
        <v>20040430</v>
      </c>
      <c r="G43" t="s">
        <v>10131</v>
      </c>
      <c r="H43" t="s">
        <v>665</v>
      </c>
      <c r="I43" t="s">
        <v>549</v>
      </c>
      <c r="M43" t="str">
        <f t="shared" si="1"/>
        <v>平野</v>
      </c>
      <c r="N43" t="str">
        <f t="shared" si="2"/>
        <v>圭人</v>
      </c>
      <c r="O43" t="str">
        <f t="shared" si="3"/>
        <v>ヒラノ</v>
      </c>
      <c r="P43" t="str">
        <f t="shared" si="4"/>
        <v>ケイト</v>
      </c>
      <c r="Q43">
        <f>IF($F43="","",DATEDIF($R43,①申込書!$D$3,"Y"))</f>
        <v>21</v>
      </c>
      <c r="R43" t="str">
        <f t="shared" si="5"/>
        <v>2004/04/30</v>
      </c>
      <c r="S43" t="str">
        <f t="shared" si="0"/>
        <v>兵庫</v>
      </c>
      <c r="T43" t="str">
        <f>IFERROR(IF($G43&lt;&gt;"",LEFT($G43,11),IF(COUNTIF(②男子申込!$C:$C,$B43)=1,INDEX(②男子申込!H:H,MATCH($B43,②男子申込!$C:$C,0)),"")),"")</f>
        <v>00117421723</v>
      </c>
      <c r="U43" t="str">
        <f t="shared" si="6"/>
        <v>関西大</v>
      </c>
    </row>
    <row r="44" spans="1:21">
      <c r="A44" t="s">
        <v>457</v>
      </c>
      <c r="B44">
        <v>43</v>
      </c>
      <c r="C44" t="s">
        <v>3605</v>
      </c>
      <c r="D44" t="s">
        <v>3606</v>
      </c>
      <c r="E44" t="s">
        <v>97</v>
      </c>
      <c r="F44">
        <v>20040509</v>
      </c>
      <c r="G44" t="s">
        <v>10132</v>
      </c>
      <c r="H44" t="s">
        <v>1453</v>
      </c>
      <c r="I44" t="s">
        <v>3607</v>
      </c>
      <c r="M44" t="str">
        <f t="shared" si="1"/>
        <v>岡村</v>
      </c>
      <c r="N44" t="str">
        <f t="shared" si="2"/>
        <v>和真</v>
      </c>
      <c r="O44" t="str">
        <f t="shared" si="3"/>
        <v>オカムラ</v>
      </c>
      <c r="P44" t="str">
        <f t="shared" si="4"/>
        <v>ワシン</v>
      </c>
      <c r="Q44">
        <f>IF($F44="","",DATEDIF($R44,①申込書!$D$3,"Y"))</f>
        <v>21</v>
      </c>
      <c r="R44" t="str">
        <f t="shared" si="5"/>
        <v>2004/05/09</v>
      </c>
      <c r="S44" t="str">
        <f t="shared" si="0"/>
        <v>兵庫</v>
      </c>
      <c r="T44" t="str">
        <f>IFERROR(IF($G44&lt;&gt;"",LEFT($G44,11),IF(COUNTIF(②男子申込!$C:$C,$B44)=1,INDEX(②男子申込!H:H,MATCH($B44,②男子申込!$C:$C,0)),"")),"")</f>
        <v>00115971125</v>
      </c>
      <c r="U44" t="str">
        <f t="shared" si="6"/>
        <v>関西大</v>
      </c>
    </row>
    <row r="45" spans="1:21">
      <c r="A45" t="s">
        <v>457</v>
      </c>
      <c r="B45">
        <v>44</v>
      </c>
      <c r="C45" t="s">
        <v>3608</v>
      </c>
      <c r="D45" t="s">
        <v>3609</v>
      </c>
      <c r="E45" t="s">
        <v>99</v>
      </c>
      <c r="F45">
        <v>20040624</v>
      </c>
      <c r="G45" t="s">
        <v>10133</v>
      </c>
      <c r="H45" t="s">
        <v>1633</v>
      </c>
      <c r="I45" t="s">
        <v>1497</v>
      </c>
      <c r="M45" t="str">
        <f t="shared" si="1"/>
        <v>大槻</v>
      </c>
      <c r="N45" t="str">
        <f t="shared" si="2"/>
        <v>涼人</v>
      </c>
      <c r="O45" t="str">
        <f t="shared" si="3"/>
        <v>オオツキ</v>
      </c>
      <c r="P45" t="str">
        <f t="shared" si="4"/>
        <v>リョウト</v>
      </c>
      <c r="Q45">
        <f>IF($F45="","",DATEDIF($R45,①申込書!$D$3,"Y"))</f>
        <v>21</v>
      </c>
      <c r="R45" t="str">
        <f t="shared" si="5"/>
        <v>2004/06/24</v>
      </c>
      <c r="S45" t="str">
        <f t="shared" si="0"/>
        <v>大阪</v>
      </c>
      <c r="T45" t="str">
        <f>IFERROR(IF($G45&lt;&gt;"",LEFT($G45,11),IF(COUNTIF(②男子申込!$C:$C,$B45)=1,INDEX(②男子申込!H:H,MATCH($B45,②男子申込!$C:$C,0)),"")),"")</f>
        <v>00111226417</v>
      </c>
      <c r="U45" t="str">
        <f t="shared" si="6"/>
        <v>関西大</v>
      </c>
    </row>
    <row r="46" spans="1:21">
      <c r="A46" t="s">
        <v>457</v>
      </c>
      <c r="B46">
        <v>45</v>
      </c>
      <c r="C46" t="s">
        <v>3610</v>
      </c>
      <c r="D46" t="s">
        <v>3611</v>
      </c>
      <c r="E46" t="s">
        <v>138</v>
      </c>
      <c r="F46">
        <v>20040802</v>
      </c>
      <c r="G46" t="s">
        <v>10134</v>
      </c>
      <c r="H46" t="s">
        <v>1066</v>
      </c>
      <c r="I46" t="s">
        <v>3079</v>
      </c>
      <c r="M46" t="str">
        <f t="shared" si="1"/>
        <v>森川</v>
      </c>
      <c r="N46" t="str">
        <f t="shared" si="2"/>
        <v>葉月</v>
      </c>
      <c r="O46" t="str">
        <f t="shared" si="3"/>
        <v>モリカワ</v>
      </c>
      <c r="P46" t="str">
        <f t="shared" si="4"/>
        <v>ハヅキ</v>
      </c>
      <c r="Q46">
        <f>IF($F46="","",DATEDIF($R46,①申込書!$D$3,"Y"))</f>
        <v>21</v>
      </c>
      <c r="R46" t="str">
        <f t="shared" si="5"/>
        <v>2004/08/02</v>
      </c>
      <c r="S46" t="str">
        <f t="shared" si="0"/>
        <v>岡山</v>
      </c>
      <c r="T46" t="str">
        <f>IFERROR(IF($G46&lt;&gt;"",LEFT($G46,11),IF(COUNTIF(②男子申込!$C:$C,$B46)=1,INDEX(②男子申込!H:H,MATCH($B46,②男子申込!$C:$C,0)),"")),"")</f>
        <v>00118883231</v>
      </c>
      <c r="U46" t="str">
        <f t="shared" si="6"/>
        <v>関西大</v>
      </c>
    </row>
    <row r="47" spans="1:21">
      <c r="A47" t="s">
        <v>457</v>
      </c>
      <c r="B47">
        <v>46</v>
      </c>
      <c r="C47" t="s">
        <v>3612</v>
      </c>
      <c r="D47" t="s">
        <v>3613</v>
      </c>
      <c r="E47" t="s">
        <v>99</v>
      </c>
      <c r="F47">
        <v>20040716</v>
      </c>
      <c r="G47" t="s">
        <v>10135</v>
      </c>
      <c r="H47" t="s">
        <v>1480</v>
      </c>
      <c r="I47" t="s">
        <v>578</v>
      </c>
      <c r="M47" t="str">
        <f t="shared" si="1"/>
        <v>水野</v>
      </c>
      <c r="N47" t="str">
        <f t="shared" si="2"/>
        <v>翔太</v>
      </c>
      <c r="O47" t="str">
        <f t="shared" si="3"/>
        <v>ミズノ</v>
      </c>
      <c r="P47" t="str">
        <f t="shared" si="4"/>
        <v>ショウタ</v>
      </c>
      <c r="Q47">
        <f>IF($F47="","",DATEDIF($R47,①申込書!$D$3,"Y"))</f>
        <v>21</v>
      </c>
      <c r="R47" t="str">
        <f t="shared" si="5"/>
        <v>2004/07/16</v>
      </c>
      <c r="S47" t="str">
        <f t="shared" si="0"/>
        <v>大阪</v>
      </c>
      <c r="T47" t="str">
        <f>IFERROR(IF($G47&lt;&gt;"",LEFT($G47,11),IF(COUNTIF(②男子申込!$C:$C,$B47)=1,INDEX(②男子申込!H:H,MATCH($B47,②男子申込!$C:$C,0)),"")),"")</f>
        <v>00112583121</v>
      </c>
      <c r="U47" t="str">
        <f t="shared" si="6"/>
        <v>関西大</v>
      </c>
    </row>
    <row r="48" spans="1:21">
      <c r="A48" t="s">
        <v>457</v>
      </c>
      <c r="B48">
        <v>47</v>
      </c>
      <c r="C48" t="s">
        <v>4154</v>
      </c>
      <c r="D48" t="s">
        <v>4155</v>
      </c>
      <c r="E48" t="s">
        <v>99</v>
      </c>
      <c r="F48">
        <v>20030830</v>
      </c>
      <c r="G48" t="s">
        <v>10136</v>
      </c>
      <c r="H48" t="s">
        <v>3629</v>
      </c>
      <c r="I48" t="s">
        <v>2473</v>
      </c>
      <c r="M48" t="str">
        <f t="shared" si="1"/>
        <v>今岡</v>
      </c>
      <c r="N48" t="str">
        <f t="shared" si="2"/>
        <v>誠道</v>
      </c>
      <c r="O48" t="str">
        <f t="shared" si="3"/>
        <v>イマオカ</v>
      </c>
      <c r="P48" t="str">
        <f t="shared" si="4"/>
        <v>マサミチ</v>
      </c>
      <c r="Q48">
        <f>IF($F48="","",DATEDIF($R48,①申込書!$D$3,"Y"))</f>
        <v>22</v>
      </c>
      <c r="R48" t="str">
        <f t="shared" si="5"/>
        <v>2003/08/30</v>
      </c>
      <c r="S48" t="str">
        <f t="shared" si="0"/>
        <v>大阪</v>
      </c>
      <c r="T48" t="str">
        <f>IFERROR(IF($G48&lt;&gt;"",LEFT($G48,11),IF(COUNTIF(②男子申込!$C:$C,$B48)=1,INDEX(②男子申込!H:H,MATCH($B48,②男子申込!$C:$C,0)),"")),"")</f>
        <v>00200006761</v>
      </c>
      <c r="U48" t="str">
        <f t="shared" si="6"/>
        <v>関西大</v>
      </c>
    </row>
    <row r="49" spans="1:21">
      <c r="A49" t="s">
        <v>457</v>
      </c>
      <c r="B49">
        <v>48</v>
      </c>
      <c r="C49" t="s">
        <v>4156</v>
      </c>
      <c r="D49" t="s">
        <v>4157</v>
      </c>
      <c r="E49" t="s">
        <v>104</v>
      </c>
      <c r="F49">
        <v>20040408</v>
      </c>
      <c r="G49" t="s">
        <v>10137</v>
      </c>
      <c r="H49" t="s">
        <v>4158</v>
      </c>
      <c r="I49" t="s">
        <v>1530</v>
      </c>
      <c r="M49" t="str">
        <f t="shared" si="1"/>
        <v>小池</v>
      </c>
      <c r="N49" t="str">
        <f t="shared" si="2"/>
        <v>竣也</v>
      </c>
      <c r="O49" t="str">
        <f t="shared" si="3"/>
        <v>コイケ</v>
      </c>
      <c r="P49" t="str">
        <f t="shared" si="4"/>
        <v>シュンヤ</v>
      </c>
      <c r="Q49">
        <f>IF($F49="","",DATEDIF($R49,①申込書!$D$3,"Y"))</f>
        <v>21</v>
      </c>
      <c r="R49" t="str">
        <f t="shared" si="5"/>
        <v>2004/04/08</v>
      </c>
      <c r="S49" t="str">
        <f t="shared" si="0"/>
        <v>福井</v>
      </c>
      <c r="T49" t="str">
        <f>IFERROR(IF($G49&lt;&gt;"",LEFT($G49,11),IF(COUNTIF(②男子申込!$C:$C,$B49)=1,INDEX(②男子申込!H:H,MATCH($B49,②男子申込!$C:$C,0)),"")),"")</f>
        <v>00200011988</v>
      </c>
      <c r="U49" t="str">
        <f t="shared" si="6"/>
        <v>関西大</v>
      </c>
    </row>
    <row r="50" spans="1:21">
      <c r="A50" t="s">
        <v>457</v>
      </c>
      <c r="B50">
        <v>49</v>
      </c>
      <c r="C50" t="s">
        <v>4159</v>
      </c>
      <c r="D50" t="s">
        <v>4160</v>
      </c>
      <c r="E50" t="s">
        <v>99</v>
      </c>
      <c r="F50">
        <v>20040412</v>
      </c>
      <c r="G50" t="s">
        <v>10138</v>
      </c>
      <c r="H50" t="s">
        <v>2645</v>
      </c>
      <c r="I50" t="s">
        <v>367</v>
      </c>
      <c r="M50" t="str">
        <f t="shared" si="1"/>
        <v>東</v>
      </c>
      <c r="N50" t="str">
        <f t="shared" si="2"/>
        <v>陸翔</v>
      </c>
      <c r="O50" t="str">
        <f t="shared" si="3"/>
        <v>ヒガシ</v>
      </c>
      <c r="P50" t="str">
        <f t="shared" si="4"/>
        <v>リクト</v>
      </c>
      <c r="Q50">
        <f>IF($F50="","",DATEDIF($R50,①申込書!$D$3,"Y"))</f>
        <v>21</v>
      </c>
      <c r="R50" t="str">
        <f t="shared" si="5"/>
        <v>2004/04/12</v>
      </c>
      <c r="S50" t="str">
        <f t="shared" si="0"/>
        <v>大阪</v>
      </c>
      <c r="T50" t="str">
        <f>IFERROR(IF($G50&lt;&gt;"",LEFT($G50,11),IF(COUNTIF(②男子申込!$C:$C,$B50)=1,INDEX(②男子申込!H:H,MATCH($B50,②男子申込!$C:$C,0)),"")),"")</f>
        <v>00200011993</v>
      </c>
      <c r="U50" t="str">
        <f t="shared" si="6"/>
        <v>関西大</v>
      </c>
    </row>
    <row r="51" spans="1:21">
      <c r="A51" t="s">
        <v>457</v>
      </c>
      <c r="B51">
        <v>50</v>
      </c>
      <c r="C51" t="s">
        <v>4161</v>
      </c>
      <c r="D51" t="s">
        <v>4162</v>
      </c>
      <c r="E51" t="s">
        <v>97</v>
      </c>
      <c r="F51">
        <v>20040416</v>
      </c>
      <c r="G51" t="s">
        <v>10139</v>
      </c>
      <c r="H51" t="s">
        <v>4163</v>
      </c>
      <c r="I51" t="s">
        <v>360</v>
      </c>
      <c r="M51" t="str">
        <f t="shared" si="1"/>
        <v>西脇</v>
      </c>
      <c r="N51" t="str">
        <f t="shared" si="2"/>
        <v>駿</v>
      </c>
      <c r="O51" t="str">
        <f t="shared" si="3"/>
        <v>ニシワキ</v>
      </c>
      <c r="P51" t="str">
        <f t="shared" si="4"/>
        <v>シュン</v>
      </c>
      <c r="Q51">
        <f>IF($F51="","",DATEDIF($R51,①申込書!$D$3,"Y"))</f>
        <v>21</v>
      </c>
      <c r="R51" t="str">
        <f t="shared" si="5"/>
        <v>2004/04/16</v>
      </c>
      <c r="S51" t="str">
        <f t="shared" si="0"/>
        <v>兵庫</v>
      </c>
      <c r="T51" t="str">
        <f>IFERROR(IF($G51&lt;&gt;"",LEFT($G51,11),IF(COUNTIF(②男子申込!$C:$C,$B51)=1,INDEX(②男子申込!H:H,MATCH($B51,②男子申込!$C:$C,0)),"")),"")</f>
        <v>00200012000</v>
      </c>
      <c r="U51" t="str">
        <f t="shared" si="6"/>
        <v>関西大</v>
      </c>
    </row>
    <row r="52" spans="1:21">
      <c r="A52" t="s">
        <v>457</v>
      </c>
      <c r="B52">
        <v>51</v>
      </c>
      <c r="C52" t="s">
        <v>4656</v>
      </c>
      <c r="D52" t="s">
        <v>4657</v>
      </c>
      <c r="E52" t="s">
        <v>88</v>
      </c>
      <c r="F52">
        <v>20041026</v>
      </c>
      <c r="G52" t="s">
        <v>10140</v>
      </c>
      <c r="H52" t="s">
        <v>4658</v>
      </c>
      <c r="I52" t="s">
        <v>135</v>
      </c>
      <c r="M52" t="str">
        <f t="shared" si="1"/>
        <v>岡花</v>
      </c>
      <c r="N52" t="str">
        <f t="shared" si="2"/>
        <v>洸輝</v>
      </c>
      <c r="O52" t="str">
        <f t="shared" si="3"/>
        <v>オカハナ</v>
      </c>
      <c r="P52" t="str">
        <f t="shared" si="4"/>
        <v>コウキ</v>
      </c>
      <c r="Q52">
        <f>IF($F52="","",DATEDIF($R52,①申込書!$D$3,"Y"))</f>
        <v>21</v>
      </c>
      <c r="R52" t="str">
        <f t="shared" si="5"/>
        <v>2004/10/26</v>
      </c>
      <c r="S52" t="str">
        <f t="shared" si="0"/>
        <v>京都</v>
      </c>
      <c r="T52" t="str">
        <f>IFERROR(IF($G52&lt;&gt;"",LEFT($G52,11),IF(COUNTIF(②男子申込!$C:$C,$B52)=1,INDEX(②男子申込!H:H,MATCH($B52,②男子申込!$C:$C,0)),"")),"")</f>
        <v>00200092446</v>
      </c>
      <c r="U52" t="str">
        <f t="shared" si="6"/>
        <v>関西大</v>
      </c>
    </row>
    <row r="53" spans="1:21">
      <c r="A53" t="s">
        <v>457</v>
      </c>
      <c r="B53">
        <v>52</v>
      </c>
      <c r="C53" t="s">
        <v>4659</v>
      </c>
      <c r="D53" t="s">
        <v>4660</v>
      </c>
      <c r="E53" t="s">
        <v>99</v>
      </c>
      <c r="F53">
        <v>20050113</v>
      </c>
      <c r="G53" t="s">
        <v>10141</v>
      </c>
      <c r="H53" t="s">
        <v>4661</v>
      </c>
      <c r="I53" t="s">
        <v>141</v>
      </c>
      <c r="M53" t="str">
        <f t="shared" si="1"/>
        <v>カーン</v>
      </c>
      <c r="N53" t="str">
        <f t="shared" si="2"/>
        <v>勇斗</v>
      </c>
      <c r="O53" t="str">
        <f t="shared" si="3"/>
        <v>カーン</v>
      </c>
      <c r="P53" t="str">
        <f t="shared" si="4"/>
        <v>ハヤト</v>
      </c>
      <c r="Q53">
        <f>IF($F53="","",DATEDIF($R53,①申込書!$D$3,"Y"))</f>
        <v>21</v>
      </c>
      <c r="R53" t="str">
        <f t="shared" si="5"/>
        <v>2005/01/13</v>
      </c>
      <c r="S53" t="str">
        <f t="shared" si="0"/>
        <v>大阪</v>
      </c>
      <c r="T53" t="str">
        <f>IFERROR(IF($G53&lt;&gt;"",LEFT($G53,11),IF(COUNTIF(②男子申込!$C:$C,$B53)=1,INDEX(②男子申込!H:H,MATCH($B53,②男子申込!$C:$C,0)),"")),"")</f>
        <v>00200092565</v>
      </c>
      <c r="U53" t="str">
        <f t="shared" si="6"/>
        <v>関西大</v>
      </c>
    </row>
    <row r="54" spans="1:21">
      <c r="A54" t="s">
        <v>457</v>
      </c>
      <c r="B54">
        <v>53</v>
      </c>
      <c r="C54" t="s">
        <v>4662</v>
      </c>
      <c r="D54" t="s">
        <v>4663</v>
      </c>
      <c r="E54" t="s">
        <v>99</v>
      </c>
      <c r="F54">
        <v>20050225</v>
      </c>
      <c r="G54" t="s">
        <v>10142</v>
      </c>
      <c r="H54" t="s">
        <v>1636</v>
      </c>
      <c r="I54" t="s">
        <v>131</v>
      </c>
      <c r="M54" t="str">
        <f t="shared" si="1"/>
        <v>杉浦</v>
      </c>
      <c r="N54" t="str">
        <f t="shared" si="2"/>
        <v>智希</v>
      </c>
      <c r="O54" t="str">
        <f t="shared" si="3"/>
        <v>スギウラ</v>
      </c>
      <c r="P54" t="str">
        <f t="shared" si="4"/>
        <v>トモキ</v>
      </c>
      <c r="Q54">
        <f>IF($F54="","",DATEDIF($R54,①申込書!$D$3,"Y"))</f>
        <v>20</v>
      </c>
      <c r="R54" t="str">
        <f t="shared" si="5"/>
        <v>2005/02/25</v>
      </c>
      <c r="S54" t="str">
        <f t="shared" si="0"/>
        <v>大阪</v>
      </c>
      <c r="T54" t="str">
        <f>IFERROR(IF($G54&lt;&gt;"",LEFT($G54,11),IF(COUNTIF(②男子申込!$C:$C,$B54)=1,INDEX(②男子申込!H:H,MATCH($B54,②男子申込!$C:$C,0)),"")),"")</f>
        <v>00200092582</v>
      </c>
      <c r="U54" t="str">
        <f t="shared" si="6"/>
        <v>関西大</v>
      </c>
    </row>
    <row r="55" spans="1:21">
      <c r="A55" t="s">
        <v>457</v>
      </c>
      <c r="B55">
        <v>54</v>
      </c>
      <c r="C55" t="s">
        <v>4664</v>
      </c>
      <c r="D55" t="s">
        <v>4665</v>
      </c>
      <c r="E55" t="s">
        <v>99</v>
      </c>
      <c r="F55">
        <v>20040718</v>
      </c>
      <c r="G55" t="s">
        <v>10143</v>
      </c>
      <c r="H55" t="s">
        <v>1217</v>
      </c>
      <c r="I55" t="s">
        <v>82</v>
      </c>
      <c r="M55" t="str">
        <f t="shared" si="1"/>
        <v>高松</v>
      </c>
      <c r="N55" t="str">
        <f t="shared" si="2"/>
        <v>大樹</v>
      </c>
      <c r="O55" t="str">
        <f t="shared" si="3"/>
        <v>タカマツ</v>
      </c>
      <c r="P55" t="str">
        <f t="shared" si="4"/>
        <v>ダイキ</v>
      </c>
      <c r="Q55">
        <f>IF($F55="","",DATEDIF($R55,①申込書!$D$3,"Y"))</f>
        <v>21</v>
      </c>
      <c r="R55" t="str">
        <f t="shared" si="5"/>
        <v>2004/07/18</v>
      </c>
      <c r="S55" t="str">
        <f t="shared" si="0"/>
        <v>大阪</v>
      </c>
      <c r="T55" t="str">
        <f>IFERROR(IF($G55&lt;&gt;"",LEFT($G55,11),IF(COUNTIF(②男子申込!$C:$C,$B55)=1,INDEX(②男子申込!H:H,MATCH($B55,②男子申込!$C:$C,0)),"")),"")</f>
        <v>00200092594</v>
      </c>
      <c r="U55" t="str">
        <f t="shared" si="6"/>
        <v>関西大</v>
      </c>
    </row>
    <row r="56" spans="1:21">
      <c r="A56" t="s">
        <v>457</v>
      </c>
      <c r="B56">
        <v>55</v>
      </c>
      <c r="C56" t="s">
        <v>4666</v>
      </c>
      <c r="D56" t="s">
        <v>4667</v>
      </c>
      <c r="E56" t="s">
        <v>99</v>
      </c>
      <c r="F56">
        <v>20040526</v>
      </c>
      <c r="G56" t="s">
        <v>10144</v>
      </c>
      <c r="H56" t="s">
        <v>4668</v>
      </c>
      <c r="I56" t="s">
        <v>131</v>
      </c>
      <c r="M56" t="str">
        <f t="shared" si="1"/>
        <v>檀野</v>
      </c>
      <c r="N56" t="str">
        <f t="shared" si="2"/>
        <v>友希</v>
      </c>
      <c r="O56" t="str">
        <f t="shared" si="3"/>
        <v>ダンノ</v>
      </c>
      <c r="P56" t="str">
        <f t="shared" si="4"/>
        <v>トモキ</v>
      </c>
      <c r="Q56">
        <f>IF($F56="","",DATEDIF($R56,①申込書!$D$3,"Y"))</f>
        <v>21</v>
      </c>
      <c r="R56" t="str">
        <f t="shared" si="5"/>
        <v>2004/05/26</v>
      </c>
      <c r="S56" t="str">
        <f t="shared" si="0"/>
        <v>大阪</v>
      </c>
      <c r="T56" t="str">
        <f>IFERROR(IF($G56&lt;&gt;"",LEFT($G56,11),IF(COUNTIF(②男子申込!$C:$C,$B56)=1,INDEX(②男子申込!H:H,MATCH($B56,②男子申込!$C:$C,0)),"")),"")</f>
        <v>00200092607</v>
      </c>
      <c r="U56" t="str">
        <f t="shared" si="6"/>
        <v>関西大</v>
      </c>
    </row>
    <row r="57" spans="1:21">
      <c r="A57" t="s">
        <v>457</v>
      </c>
      <c r="B57">
        <v>56</v>
      </c>
      <c r="C57" t="s">
        <v>4669</v>
      </c>
      <c r="D57" t="s">
        <v>4670</v>
      </c>
      <c r="E57" t="s">
        <v>97</v>
      </c>
      <c r="F57">
        <v>20041004</v>
      </c>
      <c r="G57" t="s">
        <v>10145</v>
      </c>
      <c r="H57" t="s">
        <v>781</v>
      </c>
      <c r="I57" t="s">
        <v>105</v>
      </c>
      <c r="M57" t="str">
        <f t="shared" si="1"/>
        <v>廣瀬</v>
      </c>
      <c r="N57" t="str">
        <f t="shared" si="2"/>
        <v>創大</v>
      </c>
      <c r="O57" t="str">
        <f t="shared" si="3"/>
        <v>ヒロセ</v>
      </c>
      <c r="P57" t="str">
        <f t="shared" si="4"/>
        <v>ソウタ</v>
      </c>
      <c r="Q57">
        <f>IF($F57="","",DATEDIF($R57,①申込書!$D$3,"Y"))</f>
        <v>21</v>
      </c>
      <c r="R57" t="str">
        <f t="shared" si="5"/>
        <v>2004/10/04</v>
      </c>
      <c r="S57" t="str">
        <f t="shared" si="0"/>
        <v>兵庫</v>
      </c>
      <c r="T57" t="str">
        <f>IFERROR(IF($G57&lt;&gt;"",LEFT($G57,11),IF(COUNTIF(②男子申込!$C:$C,$B57)=1,INDEX(②男子申込!H:H,MATCH($B57,②男子申込!$C:$C,0)),"")),"")</f>
        <v>00200099093</v>
      </c>
      <c r="U57" t="str">
        <f t="shared" si="6"/>
        <v>関西大</v>
      </c>
    </row>
    <row r="58" spans="1:21">
      <c r="A58" t="s">
        <v>457</v>
      </c>
      <c r="B58">
        <v>57</v>
      </c>
      <c r="C58" t="s">
        <v>4671</v>
      </c>
      <c r="D58" t="s">
        <v>4672</v>
      </c>
      <c r="E58" t="s">
        <v>99</v>
      </c>
      <c r="F58">
        <v>20040404</v>
      </c>
      <c r="G58" t="s">
        <v>10146</v>
      </c>
      <c r="H58" t="s">
        <v>4673</v>
      </c>
      <c r="I58" t="s">
        <v>115</v>
      </c>
      <c r="M58" t="str">
        <f t="shared" si="1"/>
        <v>正井</v>
      </c>
      <c r="N58" t="str">
        <f t="shared" si="2"/>
        <v>遥希</v>
      </c>
      <c r="O58" t="str">
        <f t="shared" si="3"/>
        <v>マサイ</v>
      </c>
      <c r="P58" t="str">
        <f t="shared" si="4"/>
        <v>ハルキ</v>
      </c>
      <c r="Q58">
        <f>IF($F58="","",DATEDIF($R58,①申込書!$D$3,"Y"))</f>
        <v>21</v>
      </c>
      <c r="R58" t="str">
        <f t="shared" si="5"/>
        <v>2004/04/04</v>
      </c>
      <c r="S58" t="str">
        <f t="shared" si="0"/>
        <v>大阪</v>
      </c>
      <c r="T58" t="str">
        <f>IFERROR(IF($G58&lt;&gt;"",LEFT($G58,11),IF(COUNTIF(②男子申込!$C:$C,$B58)=1,INDEX(②男子申込!H:H,MATCH($B58,②男子申込!$C:$C,0)),"")),"")</f>
        <v>00200099096</v>
      </c>
      <c r="U58" t="str">
        <f t="shared" si="6"/>
        <v>関西大</v>
      </c>
    </row>
    <row r="59" spans="1:21">
      <c r="A59" t="s">
        <v>457</v>
      </c>
      <c r="B59">
        <v>58</v>
      </c>
      <c r="C59" t="s">
        <v>4674</v>
      </c>
      <c r="D59" t="s">
        <v>4675</v>
      </c>
      <c r="E59" t="s">
        <v>99</v>
      </c>
      <c r="F59">
        <v>20040605</v>
      </c>
      <c r="G59" t="s">
        <v>10147</v>
      </c>
      <c r="H59" t="s">
        <v>4676</v>
      </c>
      <c r="I59" t="s">
        <v>234</v>
      </c>
      <c r="M59" t="str">
        <f t="shared" si="1"/>
        <v>桜</v>
      </c>
      <c r="N59" t="str">
        <f t="shared" si="2"/>
        <v>崚輔</v>
      </c>
      <c r="O59" t="str">
        <f t="shared" si="3"/>
        <v>サクラ</v>
      </c>
      <c r="P59" t="str">
        <f t="shared" si="4"/>
        <v>リョウスケ</v>
      </c>
      <c r="Q59">
        <f>IF($F59="","",DATEDIF($R59,①申込書!$D$3,"Y"))</f>
        <v>21</v>
      </c>
      <c r="R59" t="str">
        <f t="shared" si="5"/>
        <v>2004/06/05</v>
      </c>
      <c r="S59" t="str">
        <f t="shared" si="0"/>
        <v>大阪</v>
      </c>
      <c r="T59" t="str">
        <f>IFERROR(IF($G59&lt;&gt;"",LEFT($G59,11),IF(COUNTIF(②男子申込!$C:$C,$B59)=1,INDEX(②男子申込!H:H,MATCH($B59,②男子申込!$C:$C,0)),"")),"")</f>
        <v>00200099101</v>
      </c>
      <c r="U59" t="str">
        <f t="shared" si="6"/>
        <v>関西大</v>
      </c>
    </row>
    <row r="60" spans="1:21">
      <c r="A60" t="s">
        <v>457</v>
      </c>
      <c r="B60">
        <v>59</v>
      </c>
      <c r="C60" t="s">
        <v>4677</v>
      </c>
      <c r="D60" t="s">
        <v>4678</v>
      </c>
      <c r="E60" t="s">
        <v>99</v>
      </c>
      <c r="F60">
        <v>20040612</v>
      </c>
      <c r="G60" t="s">
        <v>10148</v>
      </c>
      <c r="H60" t="s">
        <v>4679</v>
      </c>
      <c r="I60" t="s">
        <v>4680</v>
      </c>
      <c r="M60" t="str">
        <f t="shared" si="1"/>
        <v>土葛</v>
      </c>
      <c r="N60" t="str">
        <f t="shared" si="2"/>
        <v>晃久</v>
      </c>
      <c r="O60" t="str">
        <f t="shared" si="3"/>
        <v>トクズ</v>
      </c>
      <c r="P60" t="str">
        <f t="shared" si="4"/>
        <v>アキヒサ</v>
      </c>
      <c r="Q60">
        <f>IF($F60="","",DATEDIF($R60,①申込書!$D$3,"Y"))</f>
        <v>21</v>
      </c>
      <c r="R60" t="str">
        <f t="shared" si="5"/>
        <v>2004/06/12</v>
      </c>
      <c r="S60" t="str">
        <f t="shared" si="0"/>
        <v>大阪</v>
      </c>
      <c r="T60" t="str">
        <f>IFERROR(IF($G60&lt;&gt;"",LEFT($G60,11),IF(COUNTIF(②男子申込!$C:$C,$B60)=1,INDEX(②男子申込!H:H,MATCH($B60,②男子申込!$C:$C,0)),"")),"")</f>
        <v>00200099107</v>
      </c>
      <c r="U60" t="str">
        <f t="shared" si="6"/>
        <v>関西大</v>
      </c>
    </row>
    <row r="61" spans="1:21">
      <c r="A61" t="s">
        <v>457</v>
      </c>
      <c r="B61">
        <v>60</v>
      </c>
      <c r="C61" t="s">
        <v>4681</v>
      </c>
      <c r="D61" t="s">
        <v>4682</v>
      </c>
      <c r="E61" t="s">
        <v>88</v>
      </c>
      <c r="F61">
        <v>20040807</v>
      </c>
      <c r="G61" t="s">
        <v>10149</v>
      </c>
      <c r="H61" t="s">
        <v>434</v>
      </c>
      <c r="I61" t="s">
        <v>3963</v>
      </c>
      <c r="M61" t="str">
        <f t="shared" si="1"/>
        <v>巻埜</v>
      </c>
      <c r="N61" t="str">
        <f t="shared" si="2"/>
        <v>壱朗</v>
      </c>
      <c r="O61" t="str">
        <f t="shared" si="3"/>
        <v>マキノ</v>
      </c>
      <c r="P61" t="str">
        <f t="shared" si="4"/>
        <v>イチロウ</v>
      </c>
      <c r="Q61">
        <f>IF($F61="","",DATEDIF($R61,①申込書!$D$3,"Y"))</f>
        <v>21</v>
      </c>
      <c r="R61" t="str">
        <f t="shared" si="5"/>
        <v>2004/08/07</v>
      </c>
      <c r="S61" t="str">
        <f t="shared" si="0"/>
        <v>京都</v>
      </c>
      <c r="T61" t="str">
        <f>IFERROR(IF($G61&lt;&gt;"",LEFT($G61,11),IF(COUNTIF(②男子申込!$C:$C,$B61)=1,INDEX(②男子申込!H:H,MATCH($B61,②男子申込!$C:$C,0)),"")),"")</f>
        <v>00200099129</v>
      </c>
      <c r="U61" t="str">
        <f t="shared" si="6"/>
        <v>関西大</v>
      </c>
    </row>
    <row r="62" spans="1:21">
      <c r="A62" t="s">
        <v>457</v>
      </c>
      <c r="B62">
        <v>61</v>
      </c>
      <c r="C62" t="s">
        <v>4683</v>
      </c>
      <c r="D62" t="s">
        <v>1054</v>
      </c>
      <c r="E62" t="s">
        <v>104</v>
      </c>
      <c r="F62">
        <v>20040921</v>
      </c>
      <c r="G62" t="s">
        <v>10150</v>
      </c>
      <c r="H62" t="s">
        <v>121</v>
      </c>
      <c r="I62" t="s">
        <v>374</v>
      </c>
      <c r="M62" t="str">
        <f t="shared" si="1"/>
        <v>吉田</v>
      </c>
      <c r="N62" t="str">
        <f t="shared" si="2"/>
        <v>悠真</v>
      </c>
      <c r="O62" t="str">
        <f t="shared" si="3"/>
        <v>ヨシダ</v>
      </c>
      <c r="P62" t="str">
        <f t="shared" si="4"/>
        <v>ユウマ</v>
      </c>
      <c r="Q62">
        <f>IF($F62="","",DATEDIF($R62,①申込書!$D$3,"Y"))</f>
        <v>21</v>
      </c>
      <c r="R62" t="str">
        <f t="shared" si="5"/>
        <v>2004/09/21</v>
      </c>
      <c r="S62" t="str">
        <f t="shared" si="0"/>
        <v>福井</v>
      </c>
      <c r="T62" t="str">
        <f>IFERROR(IF($G62&lt;&gt;"",LEFT($G62,11),IF(COUNTIF(②男子申込!$C:$C,$B62)=1,INDEX(②男子申込!H:H,MATCH($B62,②男子申込!$C:$C,0)),"")),"")</f>
        <v>00200099142</v>
      </c>
      <c r="U62" t="str">
        <f t="shared" si="6"/>
        <v>関西大</v>
      </c>
    </row>
    <row r="63" spans="1:21">
      <c r="A63" t="s">
        <v>457</v>
      </c>
      <c r="B63">
        <v>62</v>
      </c>
      <c r="C63" t="s">
        <v>4684</v>
      </c>
      <c r="D63" t="s">
        <v>4685</v>
      </c>
      <c r="E63" t="s">
        <v>99</v>
      </c>
      <c r="F63">
        <v>20040722</v>
      </c>
      <c r="G63" t="s">
        <v>10151</v>
      </c>
      <c r="H63" t="s">
        <v>790</v>
      </c>
      <c r="I63" t="s">
        <v>1105</v>
      </c>
      <c r="M63" t="str">
        <f t="shared" si="1"/>
        <v>澤田</v>
      </c>
      <c r="N63" t="str">
        <f t="shared" si="2"/>
        <v>匡孝</v>
      </c>
      <c r="O63" t="str">
        <f t="shared" si="3"/>
        <v>サワダ</v>
      </c>
      <c r="P63" t="str">
        <f t="shared" si="4"/>
        <v>マサタカ</v>
      </c>
      <c r="Q63">
        <f>IF($F63="","",DATEDIF($R63,①申込書!$D$3,"Y"))</f>
        <v>21</v>
      </c>
      <c r="R63" t="str">
        <f t="shared" si="5"/>
        <v>2004/07/22</v>
      </c>
      <c r="S63" t="str">
        <f t="shared" si="0"/>
        <v>大阪</v>
      </c>
      <c r="T63" t="str">
        <f>IFERROR(IF($G63&lt;&gt;"",LEFT($G63,11),IF(COUNTIF(②男子申込!$C:$C,$B63)=1,INDEX(②男子申込!H:H,MATCH($B63,②男子申込!$C:$C,0)),"")),"")</f>
        <v>00200099151</v>
      </c>
      <c r="U63" t="str">
        <f t="shared" si="6"/>
        <v>関西大</v>
      </c>
    </row>
    <row r="64" spans="1:21">
      <c r="A64" t="s">
        <v>457</v>
      </c>
      <c r="B64">
        <v>63</v>
      </c>
      <c r="C64" t="s">
        <v>4686</v>
      </c>
      <c r="D64" t="s">
        <v>4687</v>
      </c>
      <c r="E64" t="s">
        <v>97</v>
      </c>
      <c r="F64">
        <v>20041107</v>
      </c>
      <c r="G64" t="s">
        <v>10152</v>
      </c>
      <c r="H64" t="s">
        <v>350</v>
      </c>
      <c r="I64" t="s">
        <v>90</v>
      </c>
      <c r="M64" t="str">
        <f t="shared" si="1"/>
        <v>久保田</v>
      </c>
      <c r="N64" t="str">
        <f t="shared" si="2"/>
        <v>凌平</v>
      </c>
      <c r="O64" t="str">
        <f t="shared" si="3"/>
        <v>クボタ</v>
      </c>
      <c r="P64" t="str">
        <f t="shared" si="4"/>
        <v>リョウヘイ</v>
      </c>
      <c r="Q64">
        <f>IF($F64="","",DATEDIF($R64,①申込書!$D$3,"Y"))</f>
        <v>21</v>
      </c>
      <c r="R64" t="str">
        <f t="shared" si="5"/>
        <v>2004/11/07</v>
      </c>
      <c r="S64" t="str">
        <f t="shared" si="0"/>
        <v>兵庫</v>
      </c>
      <c r="T64" t="str">
        <f>IFERROR(IF($G64&lt;&gt;"",LEFT($G64,11),IF(COUNTIF(②男子申込!$C:$C,$B64)=1,INDEX(②男子申込!H:H,MATCH($B64,②男子申込!$C:$C,0)),"")),"")</f>
        <v>00200099159</v>
      </c>
      <c r="U64" t="str">
        <f t="shared" si="6"/>
        <v>関西大</v>
      </c>
    </row>
    <row r="65" spans="1:21">
      <c r="A65" t="s">
        <v>457</v>
      </c>
      <c r="B65">
        <v>64</v>
      </c>
      <c r="C65" t="s">
        <v>4688</v>
      </c>
      <c r="D65" t="s">
        <v>4689</v>
      </c>
      <c r="E65" t="s">
        <v>99</v>
      </c>
      <c r="F65">
        <v>20040527</v>
      </c>
      <c r="G65" t="s">
        <v>10153</v>
      </c>
      <c r="H65" t="s">
        <v>2232</v>
      </c>
      <c r="I65" t="s">
        <v>339</v>
      </c>
      <c r="M65" t="str">
        <f t="shared" si="1"/>
        <v>細川</v>
      </c>
      <c r="N65" t="str">
        <f t="shared" si="2"/>
        <v>亮</v>
      </c>
      <c r="O65" t="str">
        <f t="shared" si="3"/>
        <v>ホソカワ</v>
      </c>
      <c r="P65" t="str">
        <f t="shared" si="4"/>
        <v>リョウ</v>
      </c>
      <c r="Q65">
        <f>IF($F65="","",DATEDIF($R65,①申込書!$D$3,"Y"))</f>
        <v>21</v>
      </c>
      <c r="R65" t="str">
        <f t="shared" si="5"/>
        <v>2004/05/27</v>
      </c>
      <c r="S65" t="str">
        <f t="shared" si="0"/>
        <v>大阪</v>
      </c>
      <c r="T65" t="str">
        <f>IFERROR(IF($G65&lt;&gt;"",LEFT($G65,11),IF(COUNTIF(②男子申込!$C:$C,$B65)=1,INDEX(②男子申込!H:H,MATCH($B65,②男子申込!$C:$C,0)),"")),"")</f>
        <v>00200099165</v>
      </c>
      <c r="U65" t="str">
        <f t="shared" si="6"/>
        <v>関西大</v>
      </c>
    </row>
    <row r="66" spans="1:21">
      <c r="A66" t="s">
        <v>457</v>
      </c>
      <c r="B66">
        <v>65</v>
      </c>
      <c r="C66" t="s">
        <v>4690</v>
      </c>
      <c r="D66" t="s">
        <v>4691</v>
      </c>
      <c r="E66" t="s">
        <v>99</v>
      </c>
      <c r="F66">
        <v>20040629</v>
      </c>
      <c r="G66" t="s">
        <v>10154</v>
      </c>
      <c r="H66" t="s">
        <v>182</v>
      </c>
      <c r="I66" t="s">
        <v>4692</v>
      </c>
      <c r="M66" t="str">
        <f t="shared" si="1"/>
        <v>山口</v>
      </c>
      <c r="N66" t="str">
        <f t="shared" si="2"/>
        <v>旺雅</v>
      </c>
      <c r="O66" t="str">
        <f t="shared" si="3"/>
        <v>ヤマグチ</v>
      </c>
      <c r="P66" t="str">
        <f t="shared" si="4"/>
        <v>オウガ</v>
      </c>
      <c r="Q66">
        <f>IF($F66="","",DATEDIF($R66,①申込書!$D$3,"Y"))</f>
        <v>21</v>
      </c>
      <c r="R66" t="str">
        <f t="shared" si="5"/>
        <v>2004/06/29</v>
      </c>
      <c r="S66" t="str">
        <f t="shared" ref="S66:S129" si="7">IFERROR(IF(OR($E66="北海道",$E66="学連"),$E66,LEFT($E66,LEN($E66)-1)),"")</f>
        <v>大阪</v>
      </c>
      <c r="T66" t="str">
        <f>IFERROR(IF($G66&lt;&gt;"",LEFT($G66,11),IF(COUNTIF(②男子申込!$C:$C,$B66)=1,INDEX(②男子申込!H:H,MATCH($B66,②男子申込!$C:$C,0)),"")),"")</f>
        <v>00200099176</v>
      </c>
      <c r="U66" t="str">
        <f t="shared" si="6"/>
        <v>関西大</v>
      </c>
    </row>
    <row r="67" spans="1:21">
      <c r="A67" t="s">
        <v>457</v>
      </c>
      <c r="B67">
        <v>66</v>
      </c>
      <c r="C67" t="s">
        <v>4693</v>
      </c>
      <c r="D67" t="s">
        <v>4694</v>
      </c>
      <c r="E67" t="s">
        <v>99</v>
      </c>
      <c r="F67">
        <v>20050313</v>
      </c>
      <c r="G67" t="s">
        <v>10155</v>
      </c>
      <c r="H67" t="s">
        <v>331</v>
      </c>
      <c r="I67" t="s">
        <v>636</v>
      </c>
      <c r="M67" t="str">
        <f t="shared" ref="M67:M130" si="8">IFERROR(LEFT($C67,FIND("　",$C67)-1),"")</f>
        <v>井手</v>
      </c>
      <c r="N67" t="str">
        <f t="shared" ref="N67:N130" si="9">IFERROR(RIGHT($C67,LEN($C67)-FIND("　",$C67)),"")</f>
        <v>蒼人</v>
      </c>
      <c r="O67" t="str">
        <f t="shared" ref="O67:O130" si="10">IFERROR(DBCS(LEFT($D67,FIND(" ",$D67)-1)),"")</f>
        <v>イデ</v>
      </c>
      <c r="P67" t="str">
        <f t="shared" ref="P67:P130" si="11">IFERROR(DBCS(RIGHT($D67,LEN($D67)-FIND(" ",$D67))),"")</f>
        <v>アオト</v>
      </c>
      <c r="Q67">
        <f>IF($F67="","",DATEDIF($R67,①申込書!$D$3,"Y"))</f>
        <v>20</v>
      </c>
      <c r="R67" t="str">
        <f t="shared" ref="R67:R130" si="12">IF($F67="","",LEFT($F67,4)&amp;"/"&amp;MID($F67,5,2)&amp;"/"&amp;RIGHT($F67,2))</f>
        <v>2005/03/13</v>
      </c>
      <c r="S67" t="str">
        <f t="shared" si="7"/>
        <v>大阪</v>
      </c>
      <c r="T67" t="str">
        <f>IFERROR(IF($G67&lt;&gt;"",LEFT($G67,11),IF(COUNTIF(②男子申込!$C:$C,$B67)=1,INDEX(②男子申込!H:H,MATCH($B67,②男子申込!$C:$C,0)),"")),"")</f>
        <v>00200099187</v>
      </c>
      <c r="U67" t="str">
        <f t="shared" ref="U67:U130" si="13">IFERROR(LEFT($A67,FIND("大学",$A67))&amp;RIGHT($A67,LEN($A67)-FIND("大学",$A67)-1),"")</f>
        <v>関西大</v>
      </c>
    </row>
    <row r="68" spans="1:21">
      <c r="A68" t="s">
        <v>457</v>
      </c>
      <c r="B68">
        <v>67</v>
      </c>
      <c r="C68" t="s">
        <v>4695</v>
      </c>
      <c r="D68" t="s">
        <v>4696</v>
      </c>
      <c r="E68" t="s">
        <v>97</v>
      </c>
      <c r="F68">
        <v>20030517</v>
      </c>
      <c r="G68" t="s">
        <v>10156</v>
      </c>
      <c r="H68" t="s">
        <v>324</v>
      </c>
      <c r="I68" t="s">
        <v>825</v>
      </c>
      <c r="M68" t="str">
        <f t="shared" si="8"/>
        <v>藤原</v>
      </c>
      <c r="N68" t="str">
        <f t="shared" si="9"/>
        <v>凛太朗</v>
      </c>
      <c r="O68" t="str">
        <f t="shared" si="10"/>
        <v>フジワラ</v>
      </c>
      <c r="P68" t="str">
        <f t="shared" si="11"/>
        <v>リンタロウ</v>
      </c>
      <c r="Q68">
        <f>IF($F68="","",DATEDIF($R68,①申込書!$D$3,"Y"))</f>
        <v>22</v>
      </c>
      <c r="R68" t="str">
        <f t="shared" si="12"/>
        <v>2003/05/17</v>
      </c>
      <c r="S68" t="str">
        <f t="shared" si="7"/>
        <v>兵庫</v>
      </c>
      <c r="T68" t="str">
        <f>IFERROR(IF($G68&lt;&gt;"",LEFT($G68,11),IF(COUNTIF(②男子申込!$C:$C,$B68)=1,INDEX(②男子申込!H:H,MATCH($B68,②男子申込!$C:$C,0)),"")),"")</f>
        <v>00200099207</v>
      </c>
      <c r="U68" t="str">
        <f t="shared" si="13"/>
        <v>関西大</v>
      </c>
    </row>
    <row r="69" spans="1:21">
      <c r="A69" t="s">
        <v>457</v>
      </c>
      <c r="B69">
        <v>68</v>
      </c>
      <c r="C69" t="s">
        <v>4697</v>
      </c>
      <c r="D69" t="s">
        <v>4698</v>
      </c>
      <c r="E69" t="s">
        <v>116</v>
      </c>
      <c r="F69">
        <v>20050325</v>
      </c>
      <c r="G69" t="s">
        <v>10157</v>
      </c>
      <c r="H69" t="s">
        <v>214</v>
      </c>
      <c r="I69" t="s">
        <v>505</v>
      </c>
      <c r="M69" t="str">
        <f t="shared" si="8"/>
        <v>山本</v>
      </c>
      <c r="N69" t="str">
        <f t="shared" si="9"/>
        <v>寛大</v>
      </c>
      <c r="O69" t="str">
        <f t="shared" si="10"/>
        <v>ヤマモト</v>
      </c>
      <c r="P69" t="str">
        <f t="shared" si="11"/>
        <v>カンタ</v>
      </c>
      <c r="Q69">
        <f>IF($F69="","",DATEDIF($R69,①申込書!$D$3,"Y"))</f>
        <v>20</v>
      </c>
      <c r="R69" t="str">
        <f t="shared" si="12"/>
        <v>2005/03/25</v>
      </c>
      <c r="S69" t="str">
        <f t="shared" si="7"/>
        <v>三重</v>
      </c>
      <c r="T69" t="str">
        <f>IFERROR(IF($G69&lt;&gt;"",LEFT($G69,11),IF(COUNTIF(②男子申込!$C:$C,$B69)=1,INDEX(②男子申込!H:H,MATCH($B69,②男子申込!$C:$C,0)),"")),"")</f>
        <v>00200099224</v>
      </c>
      <c r="U69" t="str">
        <f t="shared" si="13"/>
        <v>関西大</v>
      </c>
    </row>
    <row r="70" spans="1:21">
      <c r="A70" t="s">
        <v>457</v>
      </c>
      <c r="B70">
        <v>69</v>
      </c>
      <c r="C70" t="s">
        <v>5059</v>
      </c>
      <c r="D70" t="s">
        <v>5060</v>
      </c>
      <c r="E70" t="s">
        <v>3835</v>
      </c>
      <c r="F70">
        <v>20050126</v>
      </c>
      <c r="G70" t="s">
        <v>10158</v>
      </c>
      <c r="H70" t="s">
        <v>336</v>
      </c>
      <c r="I70" t="s">
        <v>117</v>
      </c>
      <c r="M70" t="str">
        <f t="shared" si="8"/>
        <v>大野</v>
      </c>
      <c r="N70" t="str">
        <f t="shared" si="9"/>
        <v>祐介</v>
      </c>
      <c r="O70" t="str">
        <f t="shared" si="10"/>
        <v>オオノ</v>
      </c>
      <c r="P70" t="str">
        <f t="shared" si="11"/>
        <v>ユウスケ</v>
      </c>
      <c r="Q70">
        <f>IF($F70="","",DATEDIF($R70,①申込書!$D$3,"Y"))</f>
        <v>20</v>
      </c>
      <c r="R70" t="str">
        <f t="shared" si="12"/>
        <v>2005/01/26</v>
      </c>
      <c r="S70" t="str">
        <f t="shared" si="7"/>
        <v>学連</v>
      </c>
      <c r="T70" t="str">
        <f>IFERROR(IF($G70&lt;&gt;"",LEFT($G70,11),IF(COUNTIF(②男子申込!$C:$C,$B70)=1,INDEX(②男子申込!H:H,MATCH($B70,②男子申込!$C:$C,0)),"")),"")</f>
        <v>00143616223</v>
      </c>
      <c r="U70" t="str">
        <f t="shared" si="13"/>
        <v>関西大</v>
      </c>
    </row>
    <row r="71" spans="1:21">
      <c r="A71" t="s">
        <v>457</v>
      </c>
      <c r="B71">
        <v>70</v>
      </c>
      <c r="C71" t="s">
        <v>5061</v>
      </c>
      <c r="D71" t="s">
        <v>4347</v>
      </c>
      <c r="E71" t="s">
        <v>83</v>
      </c>
      <c r="F71">
        <v>20040812</v>
      </c>
      <c r="G71" t="s">
        <v>10159</v>
      </c>
      <c r="H71" t="s">
        <v>361</v>
      </c>
      <c r="I71" t="s">
        <v>135</v>
      </c>
      <c r="M71" t="str">
        <f t="shared" si="8"/>
        <v>岡本</v>
      </c>
      <c r="N71" t="str">
        <f t="shared" si="9"/>
        <v>幸樹</v>
      </c>
      <c r="O71" t="str">
        <f t="shared" si="10"/>
        <v>オカモト</v>
      </c>
      <c r="P71" t="str">
        <f t="shared" si="11"/>
        <v>コウキ</v>
      </c>
      <c r="Q71">
        <f>IF($F71="","",DATEDIF($R71,①申込書!$D$3,"Y"))</f>
        <v>21</v>
      </c>
      <c r="R71" t="str">
        <f t="shared" si="12"/>
        <v>2004/08/12</v>
      </c>
      <c r="S71" t="str">
        <f t="shared" si="7"/>
        <v>奈良</v>
      </c>
      <c r="T71" t="str">
        <f>IFERROR(IF($G71&lt;&gt;"",LEFT($G71,11),IF(COUNTIF(②男子申込!$C:$C,$B71)=1,INDEX(②男子申込!H:H,MATCH($B71,②男子申込!$C:$C,0)),"")),"")</f>
        <v>00148140927</v>
      </c>
      <c r="U71" t="str">
        <f t="shared" si="13"/>
        <v>関西大</v>
      </c>
    </row>
    <row r="72" spans="1:21">
      <c r="A72" t="s">
        <v>457</v>
      </c>
      <c r="B72">
        <v>71</v>
      </c>
      <c r="C72" t="s">
        <v>5062</v>
      </c>
      <c r="D72" t="s">
        <v>5063</v>
      </c>
      <c r="E72" t="s">
        <v>99</v>
      </c>
      <c r="F72">
        <v>20041124</v>
      </c>
      <c r="G72" t="s">
        <v>10160</v>
      </c>
      <c r="H72" t="s">
        <v>193</v>
      </c>
      <c r="I72" t="s">
        <v>5001</v>
      </c>
      <c r="M72" t="str">
        <f t="shared" si="8"/>
        <v>小林</v>
      </c>
      <c r="N72" t="str">
        <f t="shared" si="9"/>
        <v>歩稜</v>
      </c>
      <c r="O72" t="str">
        <f t="shared" si="10"/>
        <v>コバヤシ</v>
      </c>
      <c r="P72" t="str">
        <f t="shared" si="11"/>
        <v>ホダカ</v>
      </c>
      <c r="Q72">
        <f>IF($F72="","",DATEDIF($R72,①申込書!$D$3,"Y"))</f>
        <v>21</v>
      </c>
      <c r="R72" t="str">
        <f t="shared" si="12"/>
        <v>2004/11/24</v>
      </c>
      <c r="S72" t="str">
        <f t="shared" si="7"/>
        <v>大阪</v>
      </c>
      <c r="T72" t="str">
        <f>IFERROR(IF($G72&lt;&gt;"",LEFT($G72,11),IF(COUNTIF(②男子申込!$C:$C,$B72)=1,INDEX(②男子申込!H:H,MATCH($B72,②男子申込!$C:$C,0)),"")),"")</f>
        <v>00118474328</v>
      </c>
      <c r="U72" t="str">
        <f t="shared" si="13"/>
        <v>関西大</v>
      </c>
    </row>
    <row r="73" spans="1:21">
      <c r="A73" t="s">
        <v>457</v>
      </c>
      <c r="B73">
        <v>72</v>
      </c>
      <c r="C73" t="s">
        <v>5734</v>
      </c>
      <c r="D73" t="s">
        <v>5071</v>
      </c>
      <c r="E73" t="s">
        <v>99</v>
      </c>
      <c r="F73">
        <v>20040322</v>
      </c>
      <c r="G73" t="s">
        <v>10161</v>
      </c>
      <c r="H73" t="s">
        <v>376</v>
      </c>
      <c r="I73" t="s">
        <v>314</v>
      </c>
      <c r="M73" t="str">
        <f t="shared" si="8"/>
        <v>高田</v>
      </c>
      <c r="N73" t="str">
        <f t="shared" si="9"/>
        <v>敦史</v>
      </c>
      <c r="O73" t="str">
        <f t="shared" si="10"/>
        <v>タカダ</v>
      </c>
      <c r="P73" t="str">
        <f t="shared" si="11"/>
        <v>アツシ</v>
      </c>
      <c r="Q73">
        <f>IF($F73="","",DATEDIF($R73,①申込書!$D$3,"Y"))</f>
        <v>21</v>
      </c>
      <c r="R73" t="str">
        <f t="shared" si="12"/>
        <v>2004/03/22</v>
      </c>
      <c r="S73" t="str">
        <f t="shared" si="7"/>
        <v>大阪</v>
      </c>
      <c r="T73" t="str">
        <f>IFERROR(IF($G73&lt;&gt;"",LEFT($G73,11),IF(COUNTIF(②男子申込!$C:$C,$B73)=1,INDEX(②男子申込!H:H,MATCH($B73,②男子申込!$C:$C,0)),"")),"")</f>
        <v>00140974631</v>
      </c>
      <c r="U73" t="str">
        <f t="shared" si="13"/>
        <v>関西大</v>
      </c>
    </row>
    <row r="74" spans="1:21">
      <c r="A74" t="s">
        <v>457</v>
      </c>
      <c r="B74">
        <v>73</v>
      </c>
      <c r="C74" t="s">
        <v>6097</v>
      </c>
      <c r="D74" t="s">
        <v>6098</v>
      </c>
      <c r="E74" t="s">
        <v>99</v>
      </c>
      <c r="F74">
        <v>20050810</v>
      </c>
      <c r="G74" t="s">
        <v>10162</v>
      </c>
      <c r="H74" t="s">
        <v>931</v>
      </c>
      <c r="I74" t="s">
        <v>115</v>
      </c>
      <c r="M74" t="str">
        <f t="shared" si="8"/>
        <v>堀田</v>
      </c>
      <c r="N74" t="str">
        <f t="shared" si="9"/>
        <v>陽樹</v>
      </c>
      <c r="O74" t="str">
        <f t="shared" si="10"/>
        <v>ホリタ</v>
      </c>
      <c r="P74" t="str">
        <f t="shared" si="11"/>
        <v>ハルキ</v>
      </c>
      <c r="Q74">
        <f>IF($F74="","",DATEDIF($R74,①申込書!$D$3,"Y"))</f>
        <v>20</v>
      </c>
      <c r="R74" t="str">
        <f t="shared" si="12"/>
        <v>2005/08/10</v>
      </c>
      <c r="S74" t="str">
        <f t="shared" si="7"/>
        <v>大阪</v>
      </c>
      <c r="T74" t="str">
        <f>IFERROR(IF($G74&lt;&gt;"",LEFT($G74,11),IF(COUNTIF(②男子申込!$C:$C,$B74)=1,INDEX(②男子申込!H:H,MATCH($B74,②男子申込!$C:$C,0)),"")),"")</f>
        <v>00129600523</v>
      </c>
      <c r="U74" t="str">
        <f t="shared" si="13"/>
        <v>関西大</v>
      </c>
    </row>
    <row r="75" spans="1:21">
      <c r="A75" t="s">
        <v>457</v>
      </c>
      <c r="B75">
        <v>74</v>
      </c>
      <c r="C75" t="s">
        <v>6099</v>
      </c>
      <c r="D75" t="s">
        <v>6100</v>
      </c>
      <c r="E75" t="s">
        <v>138</v>
      </c>
      <c r="F75">
        <v>20050511</v>
      </c>
      <c r="G75" t="s">
        <v>10163</v>
      </c>
      <c r="H75" t="s">
        <v>4123</v>
      </c>
      <c r="I75" t="s">
        <v>387</v>
      </c>
      <c r="M75" t="str">
        <f t="shared" si="8"/>
        <v>谷野</v>
      </c>
      <c r="N75" t="str">
        <f t="shared" si="9"/>
        <v>佑成</v>
      </c>
      <c r="O75" t="str">
        <f t="shared" si="10"/>
        <v>タニノ</v>
      </c>
      <c r="P75" t="str">
        <f t="shared" si="11"/>
        <v>ユウセイ</v>
      </c>
      <c r="Q75">
        <f>IF($F75="","",DATEDIF($R75,①申込書!$D$3,"Y"))</f>
        <v>20</v>
      </c>
      <c r="R75" t="str">
        <f t="shared" si="12"/>
        <v>2005/05/11</v>
      </c>
      <c r="S75" t="str">
        <f t="shared" si="7"/>
        <v>岡山</v>
      </c>
      <c r="T75" t="str">
        <f>IFERROR(IF($G75&lt;&gt;"",LEFT($G75,11),IF(COUNTIF(②男子申込!$C:$C,$B75)=1,INDEX(②男子申込!H:H,MATCH($B75,②男子申込!$C:$C,0)),"")),"")</f>
        <v>00121759530</v>
      </c>
      <c r="U75" t="str">
        <f t="shared" si="13"/>
        <v>関西大</v>
      </c>
    </row>
    <row r="76" spans="1:21">
      <c r="A76" t="s">
        <v>457</v>
      </c>
      <c r="B76">
        <v>75</v>
      </c>
      <c r="C76" t="s">
        <v>6101</v>
      </c>
      <c r="D76" t="s">
        <v>6102</v>
      </c>
      <c r="E76" t="s">
        <v>99</v>
      </c>
      <c r="F76">
        <v>20050430</v>
      </c>
      <c r="G76" t="s">
        <v>10164</v>
      </c>
      <c r="H76" t="s">
        <v>753</v>
      </c>
      <c r="I76" t="s">
        <v>549</v>
      </c>
      <c r="M76" t="str">
        <f t="shared" si="8"/>
        <v>冨田</v>
      </c>
      <c r="N76" t="str">
        <f t="shared" si="9"/>
        <v>啓斗</v>
      </c>
      <c r="O76" t="str">
        <f t="shared" si="10"/>
        <v>トミタ</v>
      </c>
      <c r="P76" t="str">
        <f t="shared" si="11"/>
        <v>ケイト</v>
      </c>
      <c r="Q76">
        <f>IF($F76="","",DATEDIF($R76,①申込書!$D$3,"Y"))</f>
        <v>20</v>
      </c>
      <c r="R76" t="str">
        <f t="shared" si="12"/>
        <v>2005/04/30</v>
      </c>
      <c r="S76" t="str">
        <f t="shared" si="7"/>
        <v>大阪</v>
      </c>
      <c r="T76" t="str">
        <f>IFERROR(IF($G76&lt;&gt;"",LEFT($G76,11),IF(COUNTIF(②男子申込!$C:$C,$B76)=1,INDEX(②男子申込!H:H,MATCH($B76,②男子申込!$C:$C,0)),"")),"")</f>
        <v>00136704223</v>
      </c>
      <c r="U76" t="str">
        <f t="shared" si="13"/>
        <v>関西大</v>
      </c>
    </row>
    <row r="77" spans="1:21">
      <c r="A77" t="s">
        <v>457</v>
      </c>
      <c r="B77">
        <v>76</v>
      </c>
      <c r="C77" t="s">
        <v>6103</v>
      </c>
      <c r="D77" t="s">
        <v>6104</v>
      </c>
      <c r="E77" t="s">
        <v>99</v>
      </c>
      <c r="F77">
        <v>20051103</v>
      </c>
      <c r="G77" t="s">
        <v>10165</v>
      </c>
      <c r="H77" s="56" t="s">
        <v>933</v>
      </c>
      <c r="I77" t="s">
        <v>355</v>
      </c>
      <c r="M77" t="str">
        <f t="shared" si="8"/>
        <v>安井</v>
      </c>
      <c r="N77" t="str">
        <f t="shared" si="9"/>
        <v>達哉</v>
      </c>
      <c r="O77" t="str">
        <f t="shared" si="10"/>
        <v>ヤスイ</v>
      </c>
      <c r="P77" t="str">
        <f t="shared" si="11"/>
        <v>タツヤ</v>
      </c>
      <c r="Q77">
        <f>IF($F77="","",DATEDIF($R77,①申込書!$D$3,"Y"))</f>
        <v>20</v>
      </c>
      <c r="R77" t="str">
        <f t="shared" si="12"/>
        <v>2005/11/03</v>
      </c>
      <c r="S77" t="str">
        <f t="shared" si="7"/>
        <v>大阪</v>
      </c>
      <c r="T77" t="str">
        <f>IFERROR(IF($G77&lt;&gt;"",LEFT($G77,11),IF(COUNTIF(②男子申込!$C:$C,$B77)=1,INDEX(②男子申込!H:H,MATCH($B77,②男子申込!$C:$C,0)),"")),"")</f>
        <v>00123651321</v>
      </c>
      <c r="U77" t="str">
        <f t="shared" si="13"/>
        <v>関西大</v>
      </c>
    </row>
    <row r="78" spans="1:21">
      <c r="A78" t="s">
        <v>457</v>
      </c>
      <c r="B78">
        <v>77</v>
      </c>
      <c r="C78" t="s">
        <v>6105</v>
      </c>
      <c r="D78" t="s">
        <v>6106</v>
      </c>
      <c r="E78" t="s">
        <v>3835</v>
      </c>
      <c r="F78">
        <v>20050817</v>
      </c>
      <c r="G78" t="s">
        <v>10166</v>
      </c>
      <c r="H78" t="s">
        <v>1493</v>
      </c>
      <c r="I78" t="s">
        <v>168</v>
      </c>
      <c r="M78" t="str">
        <f t="shared" si="8"/>
        <v>大路</v>
      </c>
      <c r="N78" t="str">
        <f t="shared" si="9"/>
        <v>昇太郎</v>
      </c>
      <c r="O78" t="str">
        <f t="shared" si="10"/>
        <v>オオジ</v>
      </c>
      <c r="P78" t="str">
        <f t="shared" si="11"/>
        <v>ショウタロウ</v>
      </c>
      <c r="Q78">
        <f>IF($F78="","",DATEDIF($R78,①申込書!$D$3,"Y"))</f>
        <v>20</v>
      </c>
      <c r="R78" t="str">
        <f t="shared" si="12"/>
        <v>2005/08/17</v>
      </c>
      <c r="S78" t="str">
        <f t="shared" si="7"/>
        <v>学連</v>
      </c>
      <c r="T78" t="str">
        <f>IFERROR(IF($G78&lt;&gt;"",LEFT($G78,11),IF(COUNTIF(②男子申込!$C:$C,$B78)=1,INDEX(②男子申込!H:H,MATCH($B78,②男子申込!$C:$C,0)),"")),"")</f>
        <v>00130417723</v>
      </c>
      <c r="U78" t="str">
        <f t="shared" si="13"/>
        <v>関西大</v>
      </c>
    </row>
    <row r="79" spans="1:21">
      <c r="A79" t="s">
        <v>457</v>
      </c>
      <c r="B79">
        <v>78</v>
      </c>
      <c r="C79" t="s">
        <v>6107</v>
      </c>
      <c r="D79" t="s">
        <v>4520</v>
      </c>
      <c r="E79" t="s">
        <v>83</v>
      </c>
      <c r="F79">
        <v>20050417</v>
      </c>
      <c r="G79" t="s">
        <v>10167</v>
      </c>
      <c r="H79" t="s">
        <v>637</v>
      </c>
      <c r="I79" t="s">
        <v>115</v>
      </c>
      <c r="M79" t="str">
        <f t="shared" si="8"/>
        <v>福本</v>
      </c>
      <c r="N79" t="str">
        <f t="shared" si="9"/>
        <v>陽己</v>
      </c>
      <c r="O79" t="str">
        <f t="shared" si="10"/>
        <v>フクモト</v>
      </c>
      <c r="P79" t="str">
        <f t="shared" si="11"/>
        <v>ハルキ</v>
      </c>
      <c r="Q79">
        <f>IF($F79="","",DATEDIF($R79,①申込書!$D$3,"Y"))</f>
        <v>20</v>
      </c>
      <c r="R79" t="str">
        <f t="shared" si="12"/>
        <v>2005/04/17</v>
      </c>
      <c r="S79" t="str">
        <f t="shared" si="7"/>
        <v>奈良</v>
      </c>
      <c r="T79" t="str">
        <f>IFERROR(IF($G79&lt;&gt;"",LEFT($G79,11),IF(COUNTIF(②男子申込!$C:$C,$B79)=1,INDEX(②男子申込!H:H,MATCH($B79,②男子申込!$C:$C,0)),"")),"")</f>
        <v>00127808834</v>
      </c>
      <c r="U79" t="str">
        <f t="shared" si="13"/>
        <v>関西大</v>
      </c>
    </row>
    <row r="80" spans="1:21">
      <c r="A80" t="s">
        <v>457</v>
      </c>
      <c r="B80">
        <v>79</v>
      </c>
      <c r="C80" t="s">
        <v>6108</v>
      </c>
      <c r="D80" t="s">
        <v>6109</v>
      </c>
      <c r="E80" t="s">
        <v>99</v>
      </c>
      <c r="F80">
        <v>20060208</v>
      </c>
      <c r="G80" t="s">
        <v>10168</v>
      </c>
      <c r="H80" t="s">
        <v>333</v>
      </c>
      <c r="I80" t="s">
        <v>374</v>
      </c>
      <c r="M80" t="str">
        <f t="shared" si="8"/>
        <v>岡田</v>
      </c>
      <c r="N80" t="str">
        <f t="shared" si="9"/>
        <v>優真</v>
      </c>
      <c r="O80" t="str">
        <f t="shared" si="10"/>
        <v>オカダ</v>
      </c>
      <c r="P80" t="str">
        <f t="shared" si="11"/>
        <v>ユウマ</v>
      </c>
      <c r="Q80">
        <f>IF($F80="","",DATEDIF($R80,①申込書!$D$3,"Y"))</f>
        <v>19</v>
      </c>
      <c r="R80" t="str">
        <f t="shared" si="12"/>
        <v>2006/02/08</v>
      </c>
      <c r="S80" t="str">
        <f t="shared" si="7"/>
        <v>大阪</v>
      </c>
      <c r="T80" t="str">
        <f>IFERROR(IF($G80&lt;&gt;"",LEFT($G80,11),IF(COUNTIF(②男子申込!$C:$C,$B80)=1,INDEX(②男子申込!H:H,MATCH($B80,②男子申込!$C:$C,0)),"")),"")</f>
        <v>00129377736</v>
      </c>
      <c r="U80" t="str">
        <f t="shared" si="13"/>
        <v>関西大</v>
      </c>
    </row>
    <row r="81" spans="1:21">
      <c r="A81" t="s">
        <v>457</v>
      </c>
      <c r="B81">
        <v>80</v>
      </c>
      <c r="C81" t="s">
        <v>6110</v>
      </c>
      <c r="D81" t="s">
        <v>6111</v>
      </c>
      <c r="E81" t="s">
        <v>99</v>
      </c>
      <c r="F81">
        <v>20050702</v>
      </c>
      <c r="G81" t="s">
        <v>10169</v>
      </c>
      <c r="H81" t="s">
        <v>1030</v>
      </c>
      <c r="I81" t="s">
        <v>1606</v>
      </c>
      <c r="M81" t="str">
        <f t="shared" si="8"/>
        <v>堀</v>
      </c>
      <c r="N81" t="str">
        <f t="shared" si="9"/>
        <v>泰将</v>
      </c>
      <c r="O81" t="str">
        <f t="shared" si="10"/>
        <v>ホリ</v>
      </c>
      <c r="P81" t="str">
        <f t="shared" si="11"/>
        <v>ヤスマサ</v>
      </c>
      <c r="Q81">
        <f>IF($F81="","",DATEDIF($R81,①申込書!$D$3,"Y"))</f>
        <v>20</v>
      </c>
      <c r="R81" t="str">
        <f t="shared" si="12"/>
        <v>2005/07/02</v>
      </c>
      <c r="S81" t="str">
        <f t="shared" si="7"/>
        <v>大阪</v>
      </c>
      <c r="T81" t="str">
        <f>IFERROR(IF($G81&lt;&gt;"",LEFT($G81,11),IF(COUNTIF(②男子申込!$C:$C,$B81)=1,INDEX(②男子申込!H:H,MATCH($B81,②男子申込!$C:$C,0)),"")),"")</f>
        <v>00122060011</v>
      </c>
      <c r="U81" t="str">
        <f t="shared" si="13"/>
        <v>関西大</v>
      </c>
    </row>
    <row r="82" spans="1:21">
      <c r="A82" t="s">
        <v>457</v>
      </c>
      <c r="B82">
        <v>81</v>
      </c>
      <c r="C82" t="s">
        <v>6112</v>
      </c>
      <c r="D82" t="s">
        <v>6113</v>
      </c>
      <c r="E82" t="s">
        <v>88</v>
      </c>
      <c r="F82">
        <v>20050509</v>
      </c>
      <c r="G82" t="s">
        <v>10170</v>
      </c>
      <c r="H82" t="s">
        <v>6114</v>
      </c>
      <c r="I82" t="s">
        <v>387</v>
      </c>
      <c r="M82" t="str">
        <f t="shared" si="8"/>
        <v>畚野</v>
      </c>
      <c r="N82" t="str">
        <f t="shared" si="9"/>
        <v>湧成</v>
      </c>
      <c r="O82" t="str">
        <f t="shared" si="10"/>
        <v>フゴノ</v>
      </c>
      <c r="P82" t="str">
        <f t="shared" si="11"/>
        <v>ユウセイ</v>
      </c>
      <c r="Q82">
        <f>IF($F82="","",DATEDIF($R82,①申込書!$D$3,"Y"))</f>
        <v>20</v>
      </c>
      <c r="R82" t="str">
        <f t="shared" si="12"/>
        <v>2005/05/09</v>
      </c>
      <c r="S82" t="str">
        <f t="shared" si="7"/>
        <v>京都</v>
      </c>
      <c r="T82" t="str">
        <f>IFERROR(IF($G82&lt;&gt;"",LEFT($G82,11),IF(COUNTIF(②男子申込!$C:$C,$B82)=1,INDEX(②男子申込!H:H,MATCH($B82,②男子申込!$C:$C,0)),"")),"")</f>
        <v>00131063620</v>
      </c>
      <c r="U82" t="str">
        <f t="shared" si="13"/>
        <v>関西大</v>
      </c>
    </row>
    <row r="83" spans="1:21">
      <c r="A83" t="s">
        <v>457</v>
      </c>
      <c r="B83">
        <v>82</v>
      </c>
      <c r="C83" t="s">
        <v>6115</v>
      </c>
      <c r="D83" t="s">
        <v>6116</v>
      </c>
      <c r="E83" t="s">
        <v>99</v>
      </c>
      <c r="F83">
        <v>20050918</v>
      </c>
      <c r="G83" t="s">
        <v>10171</v>
      </c>
      <c r="H83" t="s">
        <v>6117</v>
      </c>
      <c r="I83" t="s">
        <v>187</v>
      </c>
      <c r="M83" t="str">
        <f t="shared" si="8"/>
        <v>亀之園</v>
      </c>
      <c r="N83" t="str">
        <f t="shared" si="9"/>
        <v>新</v>
      </c>
      <c r="O83" t="str">
        <f t="shared" si="10"/>
        <v>カメノソノ</v>
      </c>
      <c r="P83" t="str">
        <f t="shared" si="11"/>
        <v>アラタ</v>
      </c>
      <c r="Q83">
        <f>IF($F83="","",DATEDIF($R83,①申込書!$D$3,"Y"))</f>
        <v>20</v>
      </c>
      <c r="R83" t="str">
        <f t="shared" si="12"/>
        <v>2005/09/18</v>
      </c>
      <c r="S83" t="str">
        <f t="shared" si="7"/>
        <v>大阪</v>
      </c>
      <c r="T83" t="str">
        <f>IFERROR(IF($G83&lt;&gt;"",LEFT($G83,11),IF(COUNTIF(②男子申込!$C:$C,$B83)=1,INDEX(②男子申込!H:H,MATCH($B83,②男子申込!$C:$C,0)),"")),"")</f>
        <v>00127813426</v>
      </c>
      <c r="U83" t="str">
        <f t="shared" si="13"/>
        <v>関西大</v>
      </c>
    </row>
    <row r="84" spans="1:21">
      <c r="A84" t="s">
        <v>457</v>
      </c>
      <c r="B84">
        <v>83</v>
      </c>
      <c r="C84" t="s">
        <v>6118</v>
      </c>
      <c r="D84" t="s">
        <v>6119</v>
      </c>
      <c r="E84" t="s">
        <v>99</v>
      </c>
      <c r="F84">
        <v>20050630</v>
      </c>
      <c r="G84" t="s">
        <v>10172</v>
      </c>
      <c r="H84" t="s">
        <v>6120</v>
      </c>
      <c r="I84" t="s">
        <v>6121</v>
      </c>
      <c r="M84" t="str">
        <f t="shared" si="8"/>
        <v>実田</v>
      </c>
      <c r="N84" t="str">
        <f t="shared" si="9"/>
        <v>大心</v>
      </c>
      <c r="O84" t="str">
        <f t="shared" si="10"/>
        <v>ジツダ</v>
      </c>
      <c r="P84" t="str">
        <f t="shared" si="11"/>
        <v>タイシン</v>
      </c>
      <c r="Q84">
        <f>IF($F84="","",DATEDIF($R84,①申込書!$D$3,"Y"))</f>
        <v>20</v>
      </c>
      <c r="R84" t="str">
        <f t="shared" si="12"/>
        <v>2005/06/30</v>
      </c>
      <c r="S84" t="str">
        <f t="shared" si="7"/>
        <v>大阪</v>
      </c>
      <c r="T84" t="str">
        <f>IFERROR(IF($G84&lt;&gt;"",LEFT($G84,11),IF(COUNTIF(②男子申込!$C:$C,$B84)=1,INDEX(②男子申込!H:H,MATCH($B84,②男子申込!$C:$C,0)),"")),"")</f>
        <v>00130568023</v>
      </c>
      <c r="U84" t="str">
        <f t="shared" si="13"/>
        <v>関西大</v>
      </c>
    </row>
    <row r="85" spans="1:21">
      <c r="A85" t="s">
        <v>457</v>
      </c>
      <c r="B85">
        <v>84</v>
      </c>
      <c r="C85" t="s">
        <v>6122</v>
      </c>
      <c r="D85" t="s">
        <v>6123</v>
      </c>
      <c r="E85" t="s">
        <v>99</v>
      </c>
      <c r="F85">
        <v>20050513</v>
      </c>
      <c r="G85" t="s">
        <v>10173</v>
      </c>
      <c r="H85" t="s">
        <v>6124</v>
      </c>
      <c r="I85" t="s">
        <v>1215</v>
      </c>
      <c r="M85" t="str">
        <f t="shared" si="8"/>
        <v>糟谷</v>
      </c>
      <c r="N85" t="str">
        <f t="shared" si="9"/>
        <v>源太</v>
      </c>
      <c r="O85" t="str">
        <f t="shared" si="10"/>
        <v>カスヤ</v>
      </c>
      <c r="P85" t="str">
        <f t="shared" si="11"/>
        <v>ゲンタ</v>
      </c>
      <c r="Q85">
        <f>IF($F85="","",DATEDIF($R85,①申込書!$D$3,"Y"))</f>
        <v>20</v>
      </c>
      <c r="R85" t="str">
        <f t="shared" si="12"/>
        <v>2005/05/13</v>
      </c>
      <c r="S85" t="str">
        <f t="shared" si="7"/>
        <v>大阪</v>
      </c>
      <c r="T85" t="str">
        <f>IFERROR(IF($G85&lt;&gt;"",LEFT($G85,11),IF(COUNTIF(②男子申込!$C:$C,$B85)=1,INDEX(②男子申込!H:H,MATCH($B85,②男子申込!$C:$C,0)),"")),"")</f>
        <v>00123557225</v>
      </c>
      <c r="U85" t="str">
        <f t="shared" si="13"/>
        <v>関西大</v>
      </c>
    </row>
    <row r="86" spans="1:21">
      <c r="A86" t="s">
        <v>457</v>
      </c>
      <c r="B86">
        <v>85</v>
      </c>
      <c r="C86" t="s">
        <v>6125</v>
      </c>
      <c r="D86" t="s">
        <v>6126</v>
      </c>
      <c r="E86" t="s">
        <v>99</v>
      </c>
      <c r="F86">
        <v>20050609</v>
      </c>
      <c r="G86" t="s">
        <v>10174</v>
      </c>
      <c r="H86" t="s">
        <v>119</v>
      </c>
      <c r="I86" t="s">
        <v>6127</v>
      </c>
      <c r="M86" t="str">
        <f t="shared" si="8"/>
        <v>高村</v>
      </c>
      <c r="N86" t="str">
        <f t="shared" si="9"/>
        <v>瑛太</v>
      </c>
      <c r="O86" t="str">
        <f t="shared" si="10"/>
        <v>タカムラ</v>
      </c>
      <c r="P86" t="str">
        <f t="shared" si="11"/>
        <v>エイタ</v>
      </c>
      <c r="Q86">
        <f>IF($F86="","",DATEDIF($R86,①申込書!$D$3,"Y"))</f>
        <v>20</v>
      </c>
      <c r="R86" t="str">
        <f t="shared" si="12"/>
        <v>2005/06/09</v>
      </c>
      <c r="S86" t="str">
        <f t="shared" si="7"/>
        <v>大阪</v>
      </c>
      <c r="T86" t="str">
        <f>IFERROR(IF($G86&lt;&gt;"",LEFT($G86,11),IF(COUNTIF(②男子申込!$C:$C,$B86)=1,INDEX(②男子申込!H:H,MATCH($B86,②男子申込!$C:$C,0)),"")),"")</f>
        <v>00131818022</v>
      </c>
      <c r="U86" t="str">
        <f t="shared" si="13"/>
        <v>関西大</v>
      </c>
    </row>
    <row r="87" spans="1:21">
      <c r="A87" t="s">
        <v>457</v>
      </c>
      <c r="B87">
        <v>86</v>
      </c>
      <c r="C87" t="s">
        <v>6128</v>
      </c>
      <c r="D87" t="s">
        <v>6129</v>
      </c>
      <c r="E87" t="s">
        <v>97</v>
      </c>
      <c r="F87">
        <v>20050606</v>
      </c>
      <c r="G87" t="s">
        <v>10175</v>
      </c>
      <c r="H87" t="s">
        <v>2992</v>
      </c>
      <c r="I87" t="s">
        <v>6130</v>
      </c>
      <c r="M87" t="str">
        <f t="shared" si="8"/>
        <v>須田</v>
      </c>
      <c r="N87" t="str">
        <f t="shared" si="9"/>
        <v>旺来</v>
      </c>
      <c r="O87" t="str">
        <f t="shared" si="10"/>
        <v>スダ</v>
      </c>
      <c r="P87" t="str">
        <f t="shared" si="11"/>
        <v>オウラ</v>
      </c>
      <c r="Q87">
        <f>IF($F87="","",DATEDIF($R87,①申込書!$D$3,"Y"))</f>
        <v>20</v>
      </c>
      <c r="R87" t="str">
        <f t="shared" si="12"/>
        <v>2005/06/06</v>
      </c>
      <c r="S87" t="str">
        <f t="shared" si="7"/>
        <v>兵庫</v>
      </c>
      <c r="T87" t="str">
        <f>IFERROR(IF($G87&lt;&gt;"",LEFT($G87,11),IF(COUNTIF(②男子申込!$C:$C,$B87)=1,INDEX(②男子申込!H:H,MATCH($B87,②男子申込!$C:$C,0)),"")),"")</f>
        <v>00123997435</v>
      </c>
      <c r="U87" t="str">
        <f t="shared" si="13"/>
        <v>関西大</v>
      </c>
    </row>
    <row r="88" spans="1:21">
      <c r="A88" t="s">
        <v>457</v>
      </c>
      <c r="B88">
        <v>87</v>
      </c>
      <c r="C88" t="s">
        <v>6131</v>
      </c>
      <c r="D88" t="s">
        <v>6132</v>
      </c>
      <c r="E88" t="s">
        <v>99</v>
      </c>
      <c r="F88">
        <v>20051225</v>
      </c>
      <c r="G88" t="s">
        <v>10176</v>
      </c>
      <c r="H88" t="s">
        <v>6070</v>
      </c>
      <c r="I88" t="s">
        <v>6133</v>
      </c>
      <c r="M88" t="str">
        <f t="shared" si="8"/>
        <v>萬野</v>
      </c>
      <c r="N88" t="str">
        <f t="shared" si="9"/>
        <v>七樹</v>
      </c>
      <c r="O88" t="str">
        <f t="shared" si="10"/>
        <v>マンノ</v>
      </c>
      <c r="P88" t="str">
        <f t="shared" si="11"/>
        <v>ナナキ</v>
      </c>
      <c r="Q88">
        <f>IF($F88="","",DATEDIF($R88,①申込書!$D$3,"Y"))</f>
        <v>20</v>
      </c>
      <c r="R88" t="str">
        <f t="shared" si="12"/>
        <v>2005/12/25</v>
      </c>
      <c r="S88" t="str">
        <f t="shared" si="7"/>
        <v>大阪</v>
      </c>
      <c r="T88" t="str">
        <f>IFERROR(IF($G88&lt;&gt;"",LEFT($G88,11),IF(COUNTIF(②男子申込!$C:$C,$B88)=1,INDEX(②男子申込!H:H,MATCH($B88,②男子申込!$C:$C,0)),"")),"")</f>
        <v>00124560422</v>
      </c>
      <c r="U88" t="str">
        <f t="shared" si="13"/>
        <v>関西大</v>
      </c>
    </row>
    <row r="89" spans="1:21">
      <c r="A89" t="s">
        <v>457</v>
      </c>
      <c r="B89">
        <v>88</v>
      </c>
      <c r="C89" t="s">
        <v>6134</v>
      </c>
      <c r="D89" t="s">
        <v>6135</v>
      </c>
      <c r="E89" t="s">
        <v>469</v>
      </c>
      <c r="F89">
        <v>20050628</v>
      </c>
      <c r="G89" t="s">
        <v>10177</v>
      </c>
      <c r="H89" t="s">
        <v>6136</v>
      </c>
      <c r="I89" t="s">
        <v>374</v>
      </c>
      <c r="M89" t="str">
        <f t="shared" si="8"/>
        <v>濵路</v>
      </c>
      <c r="N89" t="str">
        <f t="shared" si="9"/>
        <v>悠真</v>
      </c>
      <c r="O89" t="str">
        <f t="shared" si="10"/>
        <v>ハマジ</v>
      </c>
      <c r="P89" t="str">
        <f t="shared" si="11"/>
        <v>ユウマ</v>
      </c>
      <c r="Q89">
        <f>IF($F89="","",DATEDIF($R89,①申込書!$D$3,"Y"))</f>
        <v>20</v>
      </c>
      <c r="R89" t="str">
        <f t="shared" si="12"/>
        <v>2005/06/28</v>
      </c>
      <c r="S89" t="str">
        <f t="shared" si="7"/>
        <v>和歌山</v>
      </c>
      <c r="T89" t="str">
        <f>IFERROR(IF($G89&lt;&gt;"",LEFT($G89,11),IF(COUNTIF(②男子申込!$C:$C,$B89)=1,INDEX(②男子申込!H:H,MATCH($B89,②男子申込!$C:$C,0)),"")),"")</f>
        <v>00154582530</v>
      </c>
      <c r="U89" t="str">
        <f t="shared" si="13"/>
        <v>関西大</v>
      </c>
    </row>
    <row r="90" spans="1:21">
      <c r="A90" t="s">
        <v>457</v>
      </c>
      <c r="B90">
        <v>89</v>
      </c>
      <c r="C90" t="s">
        <v>6137</v>
      </c>
      <c r="D90" t="s">
        <v>6138</v>
      </c>
      <c r="E90" t="s">
        <v>91</v>
      </c>
      <c r="F90">
        <v>20051103</v>
      </c>
      <c r="G90" t="s">
        <v>10178</v>
      </c>
      <c r="H90" t="s">
        <v>1067</v>
      </c>
      <c r="I90" t="s">
        <v>954</v>
      </c>
      <c r="M90" t="str">
        <f t="shared" si="8"/>
        <v>立花</v>
      </c>
      <c r="N90" t="str">
        <f t="shared" si="9"/>
        <v>晟</v>
      </c>
      <c r="O90" t="str">
        <f t="shared" si="10"/>
        <v>タチバナ</v>
      </c>
      <c r="P90" t="str">
        <f t="shared" si="11"/>
        <v>ジョウ</v>
      </c>
      <c r="Q90">
        <f>IF($F90="","",DATEDIF($R90,①申込書!$D$3,"Y"))</f>
        <v>20</v>
      </c>
      <c r="R90" t="str">
        <f t="shared" si="12"/>
        <v>2005/11/03</v>
      </c>
      <c r="S90" t="str">
        <f t="shared" si="7"/>
        <v>香川</v>
      </c>
      <c r="T90" t="str">
        <f>IFERROR(IF($G90&lt;&gt;"",LEFT($G90,11),IF(COUNTIF(②男子申込!$C:$C,$B90)=1,INDEX(②男子申込!H:H,MATCH($B90,②男子申込!$C:$C,0)),"")),"")</f>
        <v>00151543524</v>
      </c>
      <c r="U90" t="str">
        <f t="shared" si="13"/>
        <v>関西大</v>
      </c>
    </row>
    <row r="91" spans="1:21">
      <c r="A91" t="s">
        <v>457</v>
      </c>
      <c r="B91">
        <v>90</v>
      </c>
      <c r="C91" t="s">
        <v>6159</v>
      </c>
      <c r="D91" t="s">
        <v>6160</v>
      </c>
      <c r="E91" t="s">
        <v>88</v>
      </c>
      <c r="F91">
        <v>20050529</v>
      </c>
      <c r="G91" t="s">
        <v>6161</v>
      </c>
      <c r="H91" t="s">
        <v>642</v>
      </c>
      <c r="I91" t="s">
        <v>651</v>
      </c>
      <c r="M91" t="str">
        <f t="shared" si="8"/>
        <v>浦川</v>
      </c>
      <c r="N91" t="str">
        <f t="shared" si="9"/>
        <v>尚樹</v>
      </c>
      <c r="O91" t="str">
        <f t="shared" si="10"/>
        <v>ウラカワ</v>
      </c>
      <c r="P91" t="str">
        <f t="shared" si="11"/>
        <v>ナオキ</v>
      </c>
      <c r="Q91">
        <f>IF($F91="","",DATEDIF($R91,①申込書!$D$3,"Y"))</f>
        <v>20</v>
      </c>
      <c r="R91" t="str">
        <f t="shared" si="12"/>
        <v>2005/05/29</v>
      </c>
      <c r="S91" t="str">
        <f t="shared" si="7"/>
        <v>京都</v>
      </c>
      <c r="T91" t="str">
        <f>IFERROR(IF($G91&lt;&gt;"",LEFT($G91,11),IF(COUNTIF(②男子申込!$C:$C,$B91)=1,INDEX(②男子申込!H:H,MATCH($B91,②男子申込!$C:$C,0)),"")),"")</f>
        <v>00131207014</v>
      </c>
      <c r="U91" t="str">
        <f t="shared" si="13"/>
        <v>関西大</v>
      </c>
    </row>
    <row r="92" spans="1:21">
      <c r="A92" t="s">
        <v>457</v>
      </c>
      <c r="B92">
        <v>91</v>
      </c>
      <c r="C92" t="s">
        <v>6162</v>
      </c>
      <c r="D92" t="s">
        <v>6163</v>
      </c>
      <c r="E92" t="s">
        <v>88</v>
      </c>
      <c r="F92">
        <v>20050818</v>
      </c>
      <c r="G92" t="s">
        <v>6164</v>
      </c>
      <c r="H92" t="s">
        <v>6165</v>
      </c>
      <c r="I92" t="s">
        <v>248</v>
      </c>
      <c r="M92" t="str">
        <f t="shared" si="8"/>
        <v>梅川</v>
      </c>
      <c r="N92" t="str">
        <f t="shared" si="9"/>
        <v>倖生</v>
      </c>
      <c r="O92" t="str">
        <f t="shared" si="10"/>
        <v>ウメカワ</v>
      </c>
      <c r="P92" t="str">
        <f t="shared" si="11"/>
        <v>コウセイ</v>
      </c>
      <c r="Q92">
        <f>IF($F92="","",DATEDIF($R92,①申込書!$D$3,"Y"))</f>
        <v>20</v>
      </c>
      <c r="R92" t="str">
        <f t="shared" si="12"/>
        <v>2005/08/18</v>
      </c>
      <c r="S92" t="str">
        <f t="shared" si="7"/>
        <v>京都</v>
      </c>
      <c r="T92" t="str">
        <f>IFERROR(IF($G92&lt;&gt;"",LEFT($G92,11),IF(COUNTIF(②男子申込!$C:$C,$B92)=1,INDEX(②男子申込!H:H,MATCH($B92,②男子申込!$C:$C,0)),"")),"")</f>
        <v>00155448936</v>
      </c>
      <c r="U92" t="str">
        <f t="shared" si="13"/>
        <v>関西大</v>
      </c>
    </row>
    <row r="93" spans="1:21">
      <c r="A93" t="s">
        <v>457</v>
      </c>
      <c r="B93">
        <v>92</v>
      </c>
      <c r="C93" t="s">
        <v>6166</v>
      </c>
      <c r="D93" t="s">
        <v>6167</v>
      </c>
      <c r="E93" t="s">
        <v>97</v>
      </c>
      <c r="F93">
        <v>20040830</v>
      </c>
      <c r="G93" t="s">
        <v>6168</v>
      </c>
      <c r="H93" t="s">
        <v>6169</v>
      </c>
      <c r="I93" t="s">
        <v>562</v>
      </c>
      <c r="M93" t="str">
        <f t="shared" si="8"/>
        <v>増澤</v>
      </c>
      <c r="N93" t="str">
        <f t="shared" si="9"/>
        <v>亮太</v>
      </c>
      <c r="O93" t="str">
        <f t="shared" si="10"/>
        <v>マスザワ</v>
      </c>
      <c r="P93" t="str">
        <f t="shared" si="11"/>
        <v>リョウタ</v>
      </c>
      <c r="Q93">
        <f>IF($F93="","",DATEDIF($R93,①申込書!$D$3,"Y"))</f>
        <v>21</v>
      </c>
      <c r="R93" t="str">
        <f t="shared" si="12"/>
        <v>2004/08/30</v>
      </c>
      <c r="S93" t="str">
        <f t="shared" si="7"/>
        <v>兵庫</v>
      </c>
      <c r="T93" t="str">
        <f>IFERROR(IF($G93&lt;&gt;"",LEFT($G93,11),IF(COUNTIF(②男子申込!$C:$C,$B93)=1,INDEX(②男子申込!H:H,MATCH($B93,②男子申込!$C:$C,0)),"")),"")</f>
        <v>00200192041</v>
      </c>
      <c r="U93" t="str">
        <f t="shared" si="13"/>
        <v>関西大</v>
      </c>
    </row>
    <row r="94" spans="1:21">
      <c r="A94" t="s">
        <v>457</v>
      </c>
      <c r="B94">
        <v>93</v>
      </c>
      <c r="C94" t="s">
        <v>7200</v>
      </c>
      <c r="D94" t="s">
        <v>7201</v>
      </c>
      <c r="E94" t="s">
        <v>97</v>
      </c>
      <c r="F94">
        <v>20050422</v>
      </c>
      <c r="G94" t="s">
        <v>7202</v>
      </c>
      <c r="H94" t="s">
        <v>1836</v>
      </c>
      <c r="I94" t="s">
        <v>394</v>
      </c>
      <c r="M94" t="str">
        <f t="shared" si="8"/>
        <v>諸岡</v>
      </c>
      <c r="N94" t="str">
        <f t="shared" si="9"/>
        <v>俊亮</v>
      </c>
      <c r="O94" t="str">
        <f t="shared" si="10"/>
        <v>モロオカ</v>
      </c>
      <c r="P94" t="str">
        <f t="shared" si="11"/>
        <v>シュンスケ</v>
      </c>
      <c r="Q94">
        <f>IF($F94="","",DATEDIF($R94,①申込書!$D$3,"Y"))</f>
        <v>20</v>
      </c>
      <c r="R94" t="str">
        <f t="shared" si="12"/>
        <v>2005/04/22</v>
      </c>
      <c r="S94" t="str">
        <f t="shared" si="7"/>
        <v>兵庫</v>
      </c>
      <c r="T94" t="str">
        <f>IFERROR(IF($G94&lt;&gt;"",LEFT($G94,11),IF(COUNTIF(②男子申込!$C:$C,$B94)=1,INDEX(②男子申込!H:H,MATCH($B94,②男子申込!$C:$C,0)),"")),"")</f>
        <v>00124707425</v>
      </c>
      <c r="U94" t="str">
        <f t="shared" si="13"/>
        <v>関西大</v>
      </c>
    </row>
    <row r="95" spans="1:21">
      <c r="A95" t="s">
        <v>457</v>
      </c>
      <c r="B95">
        <v>94</v>
      </c>
      <c r="C95" t="s">
        <v>7203</v>
      </c>
      <c r="D95" t="s">
        <v>7204</v>
      </c>
      <c r="E95" t="s">
        <v>99</v>
      </c>
      <c r="F95">
        <v>20050622</v>
      </c>
      <c r="G95" t="s">
        <v>7205</v>
      </c>
      <c r="H95" t="s">
        <v>7206</v>
      </c>
      <c r="I95" t="s">
        <v>159</v>
      </c>
      <c r="M95" t="str">
        <f t="shared" si="8"/>
        <v>猶野</v>
      </c>
      <c r="N95" t="str">
        <f t="shared" si="9"/>
        <v>翼</v>
      </c>
      <c r="O95" t="str">
        <f t="shared" si="10"/>
        <v>ナオノ</v>
      </c>
      <c r="P95" t="str">
        <f t="shared" si="11"/>
        <v>ツバサ</v>
      </c>
      <c r="Q95">
        <f>IF($F95="","",DATEDIF($R95,①申込書!$D$3,"Y"))</f>
        <v>20</v>
      </c>
      <c r="R95" t="str">
        <f t="shared" si="12"/>
        <v>2005/06/22</v>
      </c>
      <c r="S95" t="str">
        <f t="shared" si="7"/>
        <v>大阪</v>
      </c>
      <c r="T95" t="str">
        <f>IFERROR(IF($G95&lt;&gt;"",LEFT($G95,11),IF(COUNTIF(②男子申込!$C:$C,$B95)=1,INDEX(②男子申込!H:H,MATCH($B95,②男子申込!$C:$C,0)),"")),"")</f>
        <v>00126332421</v>
      </c>
      <c r="U95" t="str">
        <f t="shared" si="13"/>
        <v>関西大</v>
      </c>
    </row>
    <row r="96" spans="1:21">
      <c r="A96" t="s">
        <v>457</v>
      </c>
      <c r="B96">
        <v>95</v>
      </c>
      <c r="C96" t="s">
        <v>14490</v>
      </c>
      <c r="D96" t="s">
        <v>7207</v>
      </c>
      <c r="E96" t="s">
        <v>99</v>
      </c>
      <c r="F96">
        <v>20050801</v>
      </c>
      <c r="G96" t="s">
        <v>7208</v>
      </c>
      <c r="H96" t="s">
        <v>147</v>
      </c>
      <c r="I96" t="s">
        <v>7209</v>
      </c>
      <c r="M96" t="str">
        <f t="shared" si="8"/>
        <v>中村</v>
      </c>
      <c r="N96" t="str">
        <f t="shared" si="9"/>
        <v>綸之介</v>
      </c>
      <c r="O96" t="str">
        <f t="shared" si="10"/>
        <v>ナカムラ</v>
      </c>
      <c r="P96" t="str">
        <f t="shared" si="11"/>
        <v>リンノスケ</v>
      </c>
      <c r="Q96">
        <f>IF($F96="","",DATEDIF($R96,①申込書!$D$3,"Y"))</f>
        <v>20</v>
      </c>
      <c r="R96" t="str">
        <f t="shared" si="12"/>
        <v>2005/08/01</v>
      </c>
      <c r="S96" t="str">
        <f t="shared" si="7"/>
        <v>大阪</v>
      </c>
      <c r="T96" t="str">
        <f>IFERROR(IF($G96&lt;&gt;"",LEFT($G96,11),IF(COUNTIF(②男子申込!$C:$C,$B96)=1,INDEX(②男子申込!H:H,MATCH($B96,②男子申込!$C:$C,0)),"")),"")</f>
        <v>00160683327</v>
      </c>
      <c r="U96" t="str">
        <f t="shared" si="13"/>
        <v>関西大</v>
      </c>
    </row>
    <row r="97" spans="1:21">
      <c r="A97" t="s">
        <v>457</v>
      </c>
      <c r="B97">
        <v>96</v>
      </c>
      <c r="C97" t="s">
        <v>7210</v>
      </c>
      <c r="D97" t="s">
        <v>7211</v>
      </c>
      <c r="E97" t="s">
        <v>99</v>
      </c>
      <c r="F97">
        <v>20050808</v>
      </c>
      <c r="G97" t="s">
        <v>7212</v>
      </c>
      <c r="H97" t="s">
        <v>401</v>
      </c>
      <c r="I97" t="s">
        <v>322</v>
      </c>
      <c r="M97" t="str">
        <f t="shared" si="8"/>
        <v>中井</v>
      </c>
      <c r="N97" t="str">
        <f t="shared" si="9"/>
        <v>大地</v>
      </c>
      <c r="O97" t="str">
        <f t="shared" si="10"/>
        <v>ナカイ</v>
      </c>
      <c r="P97" t="str">
        <f t="shared" si="11"/>
        <v>ダイチ</v>
      </c>
      <c r="Q97">
        <f>IF($F97="","",DATEDIF($R97,①申込書!$D$3,"Y"))</f>
        <v>20</v>
      </c>
      <c r="R97" t="str">
        <f t="shared" si="12"/>
        <v>2005/08/08</v>
      </c>
      <c r="S97" t="str">
        <f t="shared" si="7"/>
        <v>大阪</v>
      </c>
      <c r="T97" t="str">
        <f>IFERROR(IF($G97&lt;&gt;"",LEFT($G97,11),IF(COUNTIF(②男子申込!$C:$C,$B97)=1,INDEX(②男子申込!H:H,MATCH($B97,②男子申込!$C:$C,0)),"")),"")</f>
        <v>00136487029</v>
      </c>
      <c r="U97" t="str">
        <f t="shared" si="13"/>
        <v>関西大</v>
      </c>
    </row>
    <row r="98" spans="1:21">
      <c r="A98" t="s">
        <v>457</v>
      </c>
      <c r="B98">
        <v>97</v>
      </c>
      <c r="C98" t="s">
        <v>7213</v>
      </c>
      <c r="D98" t="s">
        <v>7214</v>
      </c>
      <c r="E98" t="s">
        <v>99</v>
      </c>
      <c r="F98">
        <v>20050824</v>
      </c>
      <c r="G98" t="s">
        <v>7215</v>
      </c>
      <c r="H98" t="s">
        <v>529</v>
      </c>
      <c r="I98" t="s">
        <v>611</v>
      </c>
      <c r="M98" t="str">
        <f t="shared" si="8"/>
        <v>嶋田</v>
      </c>
      <c r="N98" t="str">
        <f t="shared" si="9"/>
        <v>樹</v>
      </c>
      <c r="O98" t="str">
        <f t="shared" si="10"/>
        <v>シマダ</v>
      </c>
      <c r="P98" t="str">
        <f t="shared" si="11"/>
        <v>イツキ</v>
      </c>
      <c r="Q98">
        <f>IF($F98="","",DATEDIF($R98,①申込書!$D$3,"Y"))</f>
        <v>20</v>
      </c>
      <c r="R98" t="str">
        <f t="shared" si="12"/>
        <v>2005/08/24</v>
      </c>
      <c r="S98" t="str">
        <f t="shared" si="7"/>
        <v>大阪</v>
      </c>
      <c r="T98" t="str">
        <f>IFERROR(IF($G98&lt;&gt;"",LEFT($G98,11),IF(COUNTIF(②男子申込!$C:$C,$B98)=1,INDEX(②男子申込!H:H,MATCH($B98,②男子申込!$C:$C,0)),"")),"")</f>
        <v>00126885636</v>
      </c>
      <c r="U98" t="str">
        <f t="shared" si="13"/>
        <v>関西大</v>
      </c>
    </row>
    <row r="99" spans="1:21">
      <c r="A99" t="s">
        <v>457</v>
      </c>
      <c r="B99">
        <v>98</v>
      </c>
      <c r="C99" t="s">
        <v>7216</v>
      </c>
      <c r="D99" t="s">
        <v>7217</v>
      </c>
      <c r="E99" t="s">
        <v>83</v>
      </c>
      <c r="F99">
        <v>20050720</v>
      </c>
      <c r="G99" t="s">
        <v>7218</v>
      </c>
      <c r="H99" t="s">
        <v>7219</v>
      </c>
      <c r="I99" t="s">
        <v>322</v>
      </c>
      <c r="M99" t="str">
        <f t="shared" si="8"/>
        <v>宮島</v>
      </c>
      <c r="N99" t="str">
        <f t="shared" si="9"/>
        <v>大地</v>
      </c>
      <c r="O99" t="str">
        <f t="shared" si="10"/>
        <v>ミヤジマ</v>
      </c>
      <c r="P99" t="str">
        <f t="shared" si="11"/>
        <v>ダイチ</v>
      </c>
      <c r="Q99">
        <f>IF($F99="","",DATEDIF($R99,①申込書!$D$3,"Y"))</f>
        <v>20</v>
      </c>
      <c r="R99" t="str">
        <f t="shared" si="12"/>
        <v>2005/07/20</v>
      </c>
      <c r="S99" t="str">
        <f t="shared" si="7"/>
        <v>奈良</v>
      </c>
      <c r="T99" t="str">
        <f>IFERROR(IF($G99&lt;&gt;"",LEFT($G99,11),IF(COUNTIF(②男子申込!$C:$C,$B99)=1,INDEX(②男子申込!H:H,MATCH($B99,②男子申込!$C:$C,0)),"")),"")</f>
        <v>00165148126</v>
      </c>
      <c r="U99" t="str">
        <f t="shared" si="13"/>
        <v>関西大</v>
      </c>
    </row>
    <row r="100" spans="1:21">
      <c r="A100" t="s">
        <v>457</v>
      </c>
      <c r="B100">
        <v>99</v>
      </c>
      <c r="C100" t="s">
        <v>7220</v>
      </c>
      <c r="D100" t="s">
        <v>7221</v>
      </c>
      <c r="E100" t="s">
        <v>132</v>
      </c>
      <c r="F100">
        <v>20051026</v>
      </c>
      <c r="G100" t="s">
        <v>7222</v>
      </c>
      <c r="H100" t="s">
        <v>354</v>
      </c>
      <c r="I100" t="s">
        <v>412</v>
      </c>
      <c r="M100" t="str">
        <f t="shared" si="8"/>
        <v>田中</v>
      </c>
      <c r="N100" t="str">
        <f t="shared" si="9"/>
        <v>雅久</v>
      </c>
      <c r="O100" t="str">
        <f t="shared" si="10"/>
        <v>タナカ</v>
      </c>
      <c r="P100" t="str">
        <f t="shared" si="11"/>
        <v>ガク</v>
      </c>
      <c r="Q100">
        <f>IF($F100="","",DATEDIF($R100,①申込書!$D$3,"Y"))</f>
        <v>20</v>
      </c>
      <c r="R100" t="str">
        <f t="shared" si="12"/>
        <v>2005/10/26</v>
      </c>
      <c r="S100" t="str">
        <f t="shared" si="7"/>
        <v>広島</v>
      </c>
      <c r="T100" t="str">
        <f>IFERROR(IF($G100&lt;&gt;"",LEFT($G100,11),IF(COUNTIF(②男子申込!$C:$C,$B100)=1,INDEX(②男子申込!H:H,MATCH($B100,②男子申込!$C:$C,0)),"")),"")</f>
        <v>00154558129</v>
      </c>
      <c r="U100" t="str">
        <f t="shared" si="13"/>
        <v>関西大</v>
      </c>
    </row>
    <row r="101" spans="1:21">
      <c r="A101" t="s">
        <v>457</v>
      </c>
      <c r="B101">
        <v>100</v>
      </c>
      <c r="C101" t="s">
        <v>7223</v>
      </c>
      <c r="D101" t="s">
        <v>7224</v>
      </c>
      <c r="E101" t="s">
        <v>3835</v>
      </c>
      <c r="F101">
        <v>20051205</v>
      </c>
      <c r="G101" t="s">
        <v>7225</v>
      </c>
      <c r="H101" t="s">
        <v>449</v>
      </c>
      <c r="I101" t="s">
        <v>387</v>
      </c>
      <c r="M101" t="str">
        <f t="shared" si="8"/>
        <v>森</v>
      </c>
      <c r="N101" t="str">
        <f t="shared" si="9"/>
        <v>結誠</v>
      </c>
      <c r="O101" t="str">
        <f t="shared" si="10"/>
        <v>モリ</v>
      </c>
      <c r="P101" t="str">
        <f t="shared" si="11"/>
        <v>ユウセイ</v>
      </c>
      <c r="Q101">
        <f>IF($F101="","",DATEDIF($R101,①申込書!$D$3,"Y"))</f>
        <v>20</v>
      </c>
      <c r="R101" t="str">
        <f t="shared" si="12"/>
        <v>2005/12/05</v>
      </c>
      <c r="S101" t="str">
        <f t="shared" si="7"/>
        <v>学連</v>
      </c>
      <c r="T101" t="str">
        <f>IFERROR(IF($G101&lt;&gt;"",LEFT($G101,11),IF(COUNTIF(②男子申込!$C:$C,$B101)=1,INDEX(②男子申込!H:H,MATCH($B101,②男子申込!$C:$C,0)),"")),"")</f>
        <v>00123615018</v>
      </c>
      <c r="U101" t="str">
        <f t="shared" si="13"/>
        <v>関西大</v>
      </c>
    </row>
    <row r="102" spans="1:21">
      <c r="A102" t="s">
        <v>457</v>
      </c>
      <c r="B102">
        <v>101</v>
      </c>
      <c r="C102" t="s">
        <v>7226</v>
      </c>
      <c r="D102" t="s">
        <v>7227</v>
      </c>
      <c r="E102" t="s">
        <v>10179</v>
      </c>
      <c r="F102">
        <v>20060131</v>
      </c>
      <c r="G102" t="s">
        <v>7228</v>
      </c>
      <c r="H102" t="s">
        <v>1587</v>
      </c>
      <c r="I102" t="s">
        <v>7229</v>
      </c>
      <c r="M102" t="str">
        <f t="shared" si="8"/>
        <v>大澤</v>
      </c>
      <c r="N102" t="str">
        <f t="shared" si="9"/>
        <v>茶汰</v>
      </c>
      <c r="O102" t="str">
        <f t="shared" si="10"/>
        <v>オオサワ</v>
      </c>
      <c r="P102" t="str">
        <f t="shared" si="11"/>
        <v>チャタ</v>
      </c>
      <c r="Q102">
        <f>IF($F102="","",DATEDIF($R102,①申込書!$D$3,"Y"))</f>
        <v>19</v>
      </c>
      <c r="R102" t="str">
        <f t="shared" si="12"/>
        <v>2006/01/31</v>
      </c>
      <c r="S102" t="str">
        <f t="shared" si="7"/>
        <v>愛知</v>
      </c>
      <c r="T102" t="str">
        <f>IFERROR(IF($G102&lt;&gt;"",LEFT($G102,11),IF(COUNTIF(②男子申込!$C:$C,$B102)=1,INDEX(②男子申込!H:H,MATCH($B102,②男子申込!$C:$C,0)),"")),"")</f>
        <v>00154970834</v>
      </c>
      <c r="U102" t="str">
        <f t="shared" si="13"/>
        <v>関西大</v>
      </c>
    </row>
    <row r="103" spans="1:21">
      <c r="A103" t="s">
        <v>457</v>
      </c>
      <c r="B103">
        <v>102</v>
      </c>
      <c r="C103" t="s">
        <v>7251</v>
      </c>
      <c r="D103" t="s">
        <v>7252</v>
      </c>
      <c r="E103" t="s">
        <v>99</v>
      </c>
      <c r="F103">
        <v>20050614</v>
      </c>
      <c r="G103" t="s">
        <v>7253</v>
      </c>
      <c r="H103" t="s">
        <v>7254</v>
      </c>
      <c r="I103" t="s">
        <v>127</v>
      </c>
      <c r="M103" t="str">
        <f t="shared" si="8"/>
        <v>勝田</v>
      </c>
      <c r="N103" t="str">
        <f t="shared" si="9"/>
        <v>優翔</v>
      </c>
      <c r="O103" t="str">
        <f t="shared" si="10"/>
        <v>カツダ</v>
      </c>
      <c r="P103" t="str">
        <f t="shared" si="11"/>
        <v>ユウト</v>
      </c>
      <c r="Q103">
        <f>IF($F103="","",DATEDIF($R103,①申込書!$D$3,"Y"))</f>
        <v>20</v>
      </c>
      <c r="R103" t="str">
        <f t="shared" si="12"/>
        <v>2005/06/14</v>
      </c>
      <c r="S103" t="str">
        <f t="shared" si="7"/>
        <v>大阪</v>
      </c>
      <c r="T103" t="str">
        <f>IFERROR(IF($G103&lt;&gt;"",LEFT($G103,11),IF(COUNTIF(②男子申込!$C:$C,$B103)=1,INDEX(②男子申込!H:H,MATCH($B103,②男子申込!$C:$C,0)),"")),"")</f>
        <v>00141895735</v>
      </c>
      <c r="U103" t="str">
        <f t="shared" si="13"/>
        <v>関西大</v>
      </c>
    </row>
    <row r="104" spans="1:21">
      <c r="A104" t="s">
        <v>457</v>
      </c>
      <c r="B104">
        <v>103</v>
      </c>
      <c r="C104" t="s">
        <v>7255</v>
      </c>
      <c r="D104" t="s">
        <v>7256</v>
      </c>
      <c r="E104" t="s">
        <v>10180</v>
      </c>
      <c r="F104">
        <v>20050411</v>
      </c>
      <c r="G104" t="s">
        <v>7257</v>
      </c>
      <c r="H104" t="s">
        <v>2109</v>
      </c>
      <c r="I104" t="s">
        <v>1365</v>
      </c>
      <c r="M104" t="str">
        <f t="shared" si="8"/>
        <v>金子</v>
      </c>
      <c r="N104" t="str">
        <f t="shared" si="9"/>
        <v>陽一</v>
      </c>
      <c r="O104" t="str">
        <f t="shared" si="10"/>
        <v>カネコ</v>
      </c>
      <c r="P104" t="str">
        <f t="shared" si="11"/>
        <v>ヒロカズ</v>
      </c>
      <c r="Q104">
        <f>IF($F104="","",DATEDIF($R104,①申込書!$D$3,"Y"))</f>
        <v>20</v>
      </c>
      <c r="R104" t="str">
        <f t="shared" si="12"/>
        <v>2005/04/11</v>
      </c>
      <c r="S104" t="str">
        <f t="shared" si="7"/>
        <v>千葉</v>
      </c>
      <c r="T104" t="str">
        <f>IFERROR(IF($G104&lt;&gt;"",LEFT($G104,11),IF(COUNTIF(②男子申込!$C:$C,$B104)=1,INDEX(②男子申込!H:H,MATCH($B104,②男子申込!$C:$C,0)),"")),"")</f>
        <v>00156217224</v>
      </c>
      <c r="U104" t="str">
        <f t="shared" si="13"/>
        <v>関西大</v>
      </c>
    </row>
    <row r="105" spans="1:21">
      <c r="A105" t="s">
        <v>457</v>
      </c>
      <c r="B105">
        <v>104</v>
      </c>
      <c r="C105" t="s">
        <v>7258</v>
      </c>
      <c r="D105" t="s">
        <v>7259</v>
      </c>
      <c r="E105" t="s">
        <v>88</v>
      </c>
      <c r="F105">
        <v>20051209</v>
      </c>
      <c r="G105" t="s">
        <v>7260</v>
      </c>
      <c r="H105" t="s">
        <v>114</v>
      </c>
      <c r="I105" t="s">
        <v>882</v>
      </c>
      <c r="M105" t="str">
        <f t="shared" si="8"/>
        <v>福田</v>
      </c>
      <c r="N105" t="str">
        <f t="shared" si="9"/>
        <v>鷹飛</v>
      </c>
      <c r="O105" t="str">
        <f t="shared" si="10"/>
        <v>フクダ</v>
      </c>
      <c r="P105" t="str">
        <f t="shared" si="11"/>
        <v>タカト</v>
      </c>
      <c r="Q105">
        <f>IF($F105="","",DATEDIF($R105,①申込書!$D$3,"Y"))</f>
        <v>20</v>
      </c>
      <c r="R105" t="str">
        <f t="shared" si="12"/>
        <v>2005/12/09</v>
      </c>
      <c r="S105" t="str">
        <f t="shared" si="7"/>
        <v>京都</v>
      </c>
      <c r="T105" t="str">
        <f>IFERROR(IF($G105&lt;&gt;"",LEFT($G105,11),IF(COUNTIF(②男子申込!$C:$C,$B105)=1,INDEX(②男子申込!H:H,MATCH($B105,②男子申込!$C:$C,0)),"")),"")</f>
        <v>00163912224</v>
      </c>
      <c r="U105" t="str">
        <f t="shared" si="13"/>
        <v>関西大</v>
      </c>
    </row>
    <row r="106" spans="1:21">
      <c r="A106" t="s">
        <v>457</v>
      </c>
      <c r="B106">
        <v>105</v>
      </c>
      <c r="C106" t="s">
        <v>7261</v>
      </c>
      <c r="D106" t="s">
        <v>7262</v>
      </c>
      <c r="E106" t="s">
        <v>97</v>
      </c>
      <c r="F106">
        <v>20060123</v>
      </c>
      <c r="G106" t="s">
        <v>7263</v>
      </c>
      <c r="H106" t="s">
        <v>100</v>
      </c>
      <c r="I106" t="s">
        <v>1502</v>
      </c>
      <c r="M106" t="str">
        <f t="shared" si="8"/>
        <v>齋藤</v>
      </c>
      <c r="N106" t="str">
        <f t="shared" si="9"/>
        <v>未侑</v>
      </c>
      <c r="O106" t="str">
        <f t="shared" si="10"/>
        <v>サイトウ</v>
      </c>
      <c r="P106" t="str">
        <f t="shared" si="11"/>
        <v>ミユウ</v>
      </c>
      <c r="Q106">
        <f>IF($F106="","",DATEDIF($R106,①申込書!$D$3,"Y"))</f>
        <v>20</v>
      </c>
      <c r="R106" t="str">
        <f t="shared" si="12"/>
        <v>2006/01/23</v>
      </c>
      <c r="S106" t="str">
        <f t="shared" si="7"/>
        <v>兵庫</v>
      </c>
      <c r="T106" t="str">
        <f>IFERROR(IF($G106&lt;&gt;"",LEFT($G106,11),IF(COUNTIF(②男子申込!$C:$C,$B106)=1,INDEX(②男子申込!H:H,MATCH($B106,②男子申込!$C:$C,0)),"")),"")</f>
        <v>00150245522</v>
      </c>
      <c r="U106" t="str">
        <f t="shared" si="13"/>
        <v>関西大</v>
      </c>
    </row>
    <row r="107" spans="1:21">
      <c r="A107" t="s">
        <v>457</v>
      </c>
      <c r="B107">
        <v>106</v>
      </c>
      <c r="C107" t="s">
        <v>7264</v>
      </c>
      <c r="D107" t="s">
        <v>7265</v>
      </c>
      <c r="E107" t="s">
        <v>97</v>
      </c>
      <c r="F107">
        <v>20040908</v>
      </c>
      <c r="G107" t="s">
        <v>7266</v>
      </c>
      <c r="H107" t="s">
        <v>288</v>
      </c>
      <c r="I107" t="s">
        <v>405</v>
      </c>
      <c r="M107" t="str">
        <f t="shared" si="8"/>
        <v>上田</v>
      </c>
      <c r="N107" t="str">
        <f t="shared" si="9"/>
        <v>泰成</v>
      </c>
      <c r="O107" t="str">
        <f t="shared" si="10"/>
        <v>ウエダ</v>
      </c>
      <c r="P107" t="str">
        <f t="shared" si="11"/>
        <v>タイセイ</v>
      </c>
      <c r="Q107">
        <f>IF($F107="","",DATEDIF($R107,①申込書!$D$3,"Y"))</f>
        <v>21</v>
      </c>
      <c r="R107" t="str">
        <f t="shared" si="12"/>
        <v>2004/09/08</v>
      </c>
      <c r="S107" t="str">
        <f t="shared" si="7"/>
        <v>兵庫</v>
      </c>
      <c r="T107" t="str">
        <f>IFERROR(IF($G107&lt;&gt;"",LEFT($G107,11),IF(COUNTIF(②男子申込!$C:$C,$B107)=1,INDEX(②男子申込!H:H,MATCH($B107,②男子申込!$C:$C,0)),"")),"")</f>
        <v>00115040415</v>
      </c>
      <c r="U107" t="str">
        <f t="shared" si="13"/>
        <v>関西大</v>
      </c>
    </row>
    <row r="108" spans="1:21">
      <c r="A108" t="s">
        <v>457</v>
      </c>
      <c r="B108">
        <v>107</v>
      </c>
      <c r="C108" t="s">
        <v>14491</v>
      </c>
      <c r="D108" t="s">
        <v>7267</v>
      </c>
      <c r="E108" t="s">
        <v>10181</v>
      </c>
      <c r="F108">
        <v>20050502</v>
      </c>
      <c r="G108" t="s">
        <v>7268</v>
      </c>
      <c r="H108" t="s">
        <v>7269</v>
      </c>
      <c r="I108" t="s">
        <v>654</v>
      </c>
      <c r="M108" t="str">
        <f t="shared" si="8"/>
        <v>蔣田</v>
      </c>
      <c r="N108" t="str">
        <f t="shared" si="9"/>
        <v>誠志</v>
      </c>
      <c r="O108" t="str">
        <f t="shared" si="10"/>
        <v>コモダ</v>
      </c>
      <c r="P108" t="str">
        <f t="shared" si="11"/>
        <v>マサユキ</v>
      </c>
      <c r="Q108">
        <f>IF($F108="","",DATEDIF($R108,①申込書!$D$3,"Y"))</f>
        <v>20</v>
      </c>
      <c r="R108" t="str">
        <f t="shared" si="12"/>
        <v>2005/05/02</v>
      </c>
      <c r="S108" t="str">
        <f t="shared" si="7"/>
        <v>福岡</v>
      </c>
      <c r="T108" t="str">
        <f>IFERROR(IF($G108&lt;&gt;"",LEFT($G108,11),IF(COUNTIF(②男子申込!$C:$C,$B108)=1,INDEX(②男子申込!H:H,MATCH($B108,②男子申込!$C:$C,0)),"")),"")</f>
        <v>00123697836</v>
      </c>
      <c r="U108" t="str">
        <f t="shared" si="13"/>
        <v>関西大</v>
      </c>
    </row>
    <row r="109" spans="1:21">
      <c r="A109" t="s">
        <v>457</v>
      </c>
      <c r="B109">
        <v>108</v>
      </c>
      <c r="C109" t="s">
        <v>7270</v>
      </c>
      <c r="D109" t="s">
        <v>7271</v>
      </c>
      <c r="E109" t="s">
        <v>83</v>
      </c>
      <c r="F109">
        <v>20050907</v>
      </c>
      <c r="G109" t="s">
        <v>7272</v>
      </c>
      <c r="H109" t="s">
        <v>7273</v>
      </c>
      <c r="I109" t="s">
        <v>1090</v>
      </c>
      <c r="M109" t="str">
        <f t="shared" si="8"/>
        <v>戸島</v>
      </c>
      <c r="N109" t="str">
        <f t="shared" si="9"/>
        <v>清太</v>
      </c>
      <c r="O109" t="str">
        <f t="shared" si="10"/>
        <v>トシマ</v>
      </c>
      <c r="P109" t="str">
        <f t="shared" si="11"/>
        <v>セイタ</v>
      </c>
      <c r="Q109">
        <f>IF($F109="","",DATEDIF($R109,①申込書!$D$3,"Y"))</f>
        <v>20</v>
      </c>
      <c r="R109" t="str">
        <f t="shared" si="12"/>
        <v>2005/09/07</v>
      </c>
      <c r="S109" t="str">
        <f t="shared" si="7"/>
        <v>奈良</v>
      </c>
      <c r="T109" t="str">
        <f>IFERROR(IF($G109&lt;&gt;"",LEFT($G109,11),IF(COUNTIF(②男子申込!$C:$C,$B109)=1,INDEX(②男子申込!H:H,MATCH($B109,②男子申込!$C:$C,0)),"")),"")</f>
        <v>00122561623</v>
      </c>
      <c r="U109" t="str">
        <f t="shared" si="13"/>
        <v>関西大</v>
      </c>
    </row>
    <row r="110" spans="1:21">
      <c r="A110" t="s">
        <v>457</v>
      </c>
      <c r="B110">
        <v>109</v>
      </c>
      <c r="C110" t="s">
        <v>7411</v>
      </c>
      <c r="D110" t="s">
        <v>1660</v>
      </c>
      <c r="E110" t="s">
        <v>99</v>
      </c>
      <c r="F110">
        <v>20050522</v>
      </c>
      <c r="G110" t="s">
        <v>7412</v>
      </c>
      <c r="H110" t="s">
        <v>1661</v>
      </c>
      <c r="I110" t="s">
        <v>82</v>
      </c>
      <c r="M110" t="str">
        <f t="shared" si="8"/>
        <v>岸本</v>
      </c>
      <c r="N110" t="str">
        <f t="shared" si="9"/>
        <v>大輝</v>
      </c>
      <c r="O110" t="str">
        <f t="shared" si="10"/>
        <v>キシモト</v>
      </c>
      <c r="P110" t="str">
        <f t="shared" si="11"/>
        <v>ダイキ</v>
      </c>
      <c r="Q110">
        <f>IF($F110="","",DATEDIF($R110,①申込書!$D$3,"Y"))</f>
        <v>20</v>
      </c>
      <c r="R110" t="str">
        <f t="shared" si="12"/>
        <v>2005/05/22</v>
      </c>
      <c r="S110" t="str">
        <f t="shared" si="7"/>
        <v>大阪</v>
      </c>
      <c r="T110" t="str">
        <f>IFERROR(IF($G110&lt;&gt;"",LEFT($G110,11),IF(COUNTIF(②男子申込!$C:$C,$B110)=1,INDEX(②男子申込!H:H,MATCH($B110,②男子申込!$C:$C,0)),"")),"")</f>
        <v>00125716426</v>
      </c>
      <c r="U110" t="str">
        <f t="shared" si="13"/>
        <v>関西大</v>
      </c>
    </row>
    <row r="111" spans="1:21">
      <c r="A111" t="s">
        <v>457</v>
      </c>
      <c r="B111">
        <v>110</v>
      </c>
      <c r="C111" t="s">
        <v>7413</v>
      </c>
      <c r="D111" t="s">
        <v>7414</v>
      </c>
      <c r="E111" t="s">
        <v>99</v>
      </c>
      <c r="F111">
        <v>20050626</v>
      </c>
      <c r="G111" t="s">
        <v>7415</v>
      </c>
      <c r="H111" t="s">
        <v>1167</v>
      </c>
      <c r="I111" t="s">
        <v>2521</v>
      </c>
      <c r="M111" t="str">
        <f t="shared" si="8"/>
        <v>釣田</v>
      </c>
      <c r="N111" t="str">
        <f t="shared" si="9"/>
        <v>要</v>
      </c>
      <c r="O111" t="str">
        <f t="shared" si="10"/>
        <v>ツルタ</v>
      </c>
      <c r="P111" t="str">
        <f t="shared" si="11"/>
        <v>カナメ</v>
      </c>
      <c r="Q111">
        <f>IF($F111="","",DATEDIF($R111,①申込書!$D$3,"Y"))</f>
        <v>20</v>
      </c>
      <c r="R111" t="str">
        <f t="shared" si="12"/>
        <v>2005/06/26</v>
      </c>
      <c r="S111" t="str">
        <f t="shared" si="7"/>
        <v>大阪</v>
      </c>
      <c r="T111" t="str">
        <f>IFERROR(IF($G111&lt;&gt;"",LEFT($G111,11),IF(COUNTIF(②男子申込!$C:$C,$B111)=1,INDEX(②男子申込!H:H,MATCH($B111,②男子申込!$C:$C,0)),"")),"")</f>
        <v>00159778946</v>
      </c>
      <c r="U111" t="str">
        <f t="shared" si="13"/>
        <v>関西大</v>
      </c>
    </row>
    <row r="112" spans="1:21">
      <c r="A112" t="s">
        <v>457</v>
      </c>
      <c r="B112">
        <v>111</v>
      </c>
      <c r="C112" t="s">
        <v>7416</v>
      </c>
      <c r="D112" t="s">
        <v>7417</v>
      </c>
      <c r="E112" t="s">
        <v>3835</v>
      </c>
      <c r="F112">
        <v>20050610</v>
      </c>
      <c r="G112" t="s">
        <v>7418</v>
      </c>
      <c r="H112" t="s">
        <v>292</v>
      </c>
      <c r="I112" t="s">
        <v>387</v>
      </c>
      <c r="M112" t="str">
        <f t="shared" si="8"/>
        <v>木ノ下</v>
      </c>
      <c r="N112" t="str">
        <f t="shared" si="9"/>
        <v>優成</v>
      </c>
      <c r="O112" t="str">
        <f t="shared" si="10"/>
        <v>キノシタ</v>
      </c>
      <c r="P112" t="str">
        <f t="shared" si="11"/>
        <v>ユウセイ</v>
      </c>
      <c r="Q112">
        <f>IF($F112="","",DATEDIF($R112,①申込書!$D$3,"Y"))</f>
        <v>20</v>
      </c>
      <c r="R112" t="str">
        <f t="shared" si="12"/>
        <v>2005/06/10</v>
      </c>
      <c r="S112" t="str">
        <f t="shared" si="7"/>
        <v>学連</v>
      </c>
      <c r="T112" t="str">
        <f>IFERROR(IF($G112&lt;&gt;"",LEFT($G112,11),IF(COUNTIF(②男子申込!$C:$C,$B112)=1,INDEX(②男子申込!H:H,MATCH($B112,②男子申込!$C:$C,0)),"")),"")</f>
        <v>00156465027</v>
      </c>
      <c r="U112" t="str">
        <f t="shared" si="13"/>
        <v>関西大</v>
      </c>
    </row>
    <row r="113" spans="1:21">
      <c r="A113" t="s">
        <v>457</v>
      </c>
      <c r="B113">
        <v>112</v>
      </c>
      <c r="C113" t="s">
        <v>7419</v>
      </c>
      <c r="D113" t="s">
        <v>7420</v>
      </c>
      <c r="E113" t="s">
        <v>80</v>
      </c>
      <c r="F113">
        <v>20050428</v>
      </c>
      <c r="G113" t="s">
        <v>7421</v>
      </c>
      <c r="H113" t="s">
        <v>7422</v>
      </c>
      <c r="I113" t="s">
        <v>141</v>
      </c>
      <c r="M113" t="str">
        <f t="shared" si="8"/>
        <v>楠神</v>
      </c>
      <c r="N113" t="str">
        <f t="shared" si="9"/>
        <v>隼翔</v>
      </c>
      <c r="O113" t="str">
        <f t="shared" si="10"/>
        <v>クスカミ</v>
      </c>
      <c r="P113" t="str">
        <f t="shared" si="11"/>
        <v>ハヤト</v>
      </c>
      <c r="Q113">
        <f>IF($F113="","",DATEDIF($R113,①申込書!$D$3,"Y"))</f>
        <v>20</v>
      </c>
      <c r="R113" t="str">
        <f t="shared" si="12"/>
        <v>2005/04/28</v>
      </c>
      <c r="S113" t="str">
        <f t="shared" si="7"/>
        <v>滋賀</v>
      </c>
      <c r="T113" t="str">
        <f>IFERROR(IF($G113&lt;&gt;"",LEFT($G113,11),IF(COUNTIF(②男子申込!$C:$C,$B113)=1,INDEX(②男子申込!H:H,MATCH($B113,②男子申込!$C:$C,0)),"")),"")</f>
        <v>00154795435</v>
      </c>
      <c r="U113" t="str">
        <f t="shared" si="13"/>
        <v>関西大</v>
      </c>
    </row>
    <row r="114" spans="1:21">
      <c r="A114" t="s">
        <v>457</v>
      </c>
      <c r="B114">
        <v>113</v>
      </c>
      <c r="C114" t="s">
        <v>14492</v>
      </c>
      <c r="D114" t="s">
        <v>14493</v>
      </c>
      <c r="E114" t="s">
        <v>97</v>
      </c>
      <c r="F114">
        <v>20050808</v>
      </c>
      <c r="G114" t="s">
        <v>10182</v>
      </c>
      <c r="H114" t="s">
        <v>779</v>
      </c>
      <c r="I114" t="s">
        <v>617</v>
      </c>
      <c r="M114" t="str">
        <f t="shared" si="8"/>
        <v>和田</v>
      </c>
      <c r="N114" t="str">
        <f t="shared" si="9"/>
        <v>純弥</v>
      </c>
      <c r="O114" t="str">
        <f t="shared" si="10"/>
        <v>ワダ</v>
      </c>
      <c r="P114" t="str">
        <f t="shared" si="11"/>
        <v>ジュンヤ</v>
      </c>
      <c r="Q114">
        <f>IF($F114="","",DATEDIF($R114,①申込書!$D$3,"Y"))</f>
        <v>20</v>
      </c>
      <c r="R114" t="str">
        <f t="shared" si="12"/>
        <v>2005/08/08</v>
      </c>
      <c r="S114" t="str">
        <f t="shared" si="7"/>
        <v>兵庫</v>
      </c>
      <c r="T114" t="str">
        <f>IFERROR(IF($G114&lt;&gt;"",LEFT($G114,11),IF(COUNTIF(②男子申込!$C:$C,$B114)=1,INDEX(②男子申込!H:H,MATCH($B114,②男子申込!$C:$C,0)),"")),"")</f>
        <v>00125074827</v>
      </c>
      <c r="U114" t="str">
        <f t="shared" si="13"/>
        <v>関西大</v>
      </c>
    </row>
    <row r="115" spans="1:21">
      <c r="A115" t="s">
        <v>457</v>
      </c>
      <c r="B115">
        <v>114</v>
      </c>
      <c r="C115" t="s">
        <v>14494</v>
      </c>
      <c r="D115" t="s">
        <v>14495</v>
      </c>
      <c r="E115" t="s">
        <v>99</v>
      </c>
      <c r="F115">
        <v>20051104</v>
      </c>
      <c r="G115" t="s">
        <v>10183</v>
      </c>
      <c r="H115" t="s">
        <v>95</v>
      </c>
      <c r="I115" t="s">
        <v>3090</v>
      </c>
      <c r="M115" t="str">
        <f t="shared" si="8"/>
        <v>松山</v>
      </c>
      <c r="N115" t="str">
        <f t="shared" si="9"/>
        <v>璃大</v>
      </c>
      <c r="O115" t="str">
        <f t="shared" si="10"/>
        <v>マツヤマ</v>
      </c>
      <c r="P115" t="str">
        <f t="shared" si="11"/>
        <v>リオ</v>
      </c>
      <c r="Q115">
        <f>IF($F115="","",DATEDIF($R115,①申込書!$D$3,"Y"))</f>
        <v>20</v>
      </c>
      <c r="R115" t="str">
        <f t="shared" si="12"/>
        <v>2005/11/04</v>
      </c>
      <c r="S115" t="str">
        <f t="shared" si="7"/>
        <v>大阪</v>
      </c>
      <c r="T115" t="str">
        <f>IFERROR(IF($G115&lt;&gt;"",LEFT($G115,11),IF(COUNTIF(②男子申込!$C:$C,$B115)=1,INDEX(②男子申込!H:H,MATCH($B115,②男子申込!$C:$C,0)),"")),"")</f>
        <v>00200321000</v>
      </c>
      <c r="U115" t="str">
        <f t="shared" si="13"/>
        <v>関西大</v>
      </c>
    </row>
    <row r="116" spans="1:21">
      <c r="A116" t="s">
        <v>457</v>
      </c>
      <c r="B116">
        <v>115</v>
      </c>
      <c r="C116" t="s">
        <v>14496</v>
      </c>
      <c r="D116" t="s">
        <v>14497</v>
      </c>
      <c r="E116" t="s">
        <v>99</v>
      </c>
      <c r="F116">
        <v>20061213</v>
      </c>
      <c r="G116" t="s">
        <v>10184</v>
      </c>
      <c r="H116" t="s">
        <v>4915</v>
      </c>
      <c r="I116" t="s">
        <v>12142</v>
      </c>
      <c r="M116" t="str">
        <f t="shared" si="8"/>
        <v>迫</v>
      </c>
      <c r="N116" t="str">
        <f t="shared" si="9"/>
        <v>悠真</v>
      </c>
      <c r="O116" t="str">
        <f t="shared" si="10"/>
        <v>サコ</v>
      </c>
      <c r="P116" t="str">
        <f t="shared" si="11"/>
        <v>ユウシン</v>
      </c>
      <c r="Q116">
        <f>IF($F116="","",DATEDIF($R116,①申込書!$D$3,"Y"))</f>
        <v>19</v>
      </c>
      <c r="R116" t="str">
        <f t="shared" si="12"/>
        <v>2006/12/13</v>
      </c>
      <c r="S116" t="str">
        <f t="shared" si="7"/>
        <v>大阪</v>
      </c>
      <c r="T116" t="str">
        <f>IFERROR(IF($G116&lt;&gt;"",LEFT($G116,11),IF(COUNTIF(②男子申込!$C:$C,$B116)=1,INDEX(②男子申込!H:H,MATCH($B116,②男子申込!$C:$C,0)),"")),"")</f>
        <v>00164448835</v>
      </c>
      <c r="U116" t="str">
        <f t="shared" si="13"/>
        <v>関西大</v>
      </c>
    </row>
    <row r="117" spans="1:21">
      <c r="A117" t="s">
        <v>457</v>
      </c>
      <c r="B117">
        <v>116</v>
      </c>
      <c r="C117" t="s">
        <v>14498</v>
      </c>
      <c r="D117" t="s">
        <v>14499</v>
      </c>
      <c r="E117" t="s">
        <v>80</v>
      </c>
      <c r="F117">
        <v>20070118</v>
      </c>
      <c r="G117" t="s">
        <v>10185</v>
      </c>
      <c r="H117" t="s">
        <v>2950</v>
      </c>
      <c r="I117" t="s">
        <v>562</v>
      </c>
      <c r="M117" t="str">
        <f t="shared" si="8"/>
        <v>信田</v>
      </c>
      <c r="N117" t="str">
        <f t="shared" si="9"/>
        <v>亮太</v>
      </c>
      <c r="O117" t="str">
        <f t="shared" si="10"/>
        <v>シノダ</v>
      </c>
      <c r="P117" t="str">
        <f t="shared" si="11"/>
        <v>リョウタ</v>
      </c>
      <c r="Q117">
        <f>IF($F117="","",DATEDIF($R117,①申込書!$D$3,"Y"))</f>
        <v>19</v>
      </c>
      <c r="R117" t="str">
        <f t="shared" si="12"/>
        <v>2007/01/18</v>
      </c>
      <c r="S117" t="str">
        <f t="shared" si="7"/>
        <v>滋賀</v>
      </c>
      <c r="T117" t="str">
        <f>IFERROR(IF($G117&lt;&gt;"",LEFT($G117,11),IF(COUNTIF(②男子申込!$C:$C,$B117)=1,INDEX(②男子申込!H:H,MATCH($B117,②男子申込!$C:$C,0)),"")),"")</f>
        <v>00137124927</v>
      </c>
      <c r="U117" t="str">
        <f t="shared" si="13"/>
        <v>関西大</v>
      </c>
    </row>
    <row r="118" spans="1:21">
      <c r="A118" t="s">
        <v>457</v>
      </c>
      <c r="B118">
        <v>117</v>
      </c>
      <c r="C118" t="s">
        <v>14500</v>
      </c>
      <c r="D118" t="s">
        <v>14501</v>
      </c>
      <c r="E118" t="s">
        <v>144</v>
      </c>
      <c r="F118">
        <v>20060507</v>
      </c>
      <c r="G118" t="s">
        <v>10186</v>
      </c>
      <c r="H118" t="s">
        <v>12143</v>
      </c>
      <c r="I118" t="s">
        <v>644</v>
      </c>
      <c r="M118" t="str">
        <f t="shared" si="8"/>
        <v>沼田</v>
      </c>
      <c r="N118" t="str">
        <f t="shared" si="9"/>
        <v>晃</v>
      </c>
      <c r="O118" t="str">
        <f t="shared" si="10"/>
        <v>ヌマタ</v>
      </c>
      <c r="P118" t="str">
        <f t="shared" si="11"/>
        <v>ヒカル</v>
      </c>
      <c r="Q118">
        <f>IF($F118="","",DATEDIF($R118,①申込書!$D$3,"Y"))</f>
        <v>19</v>
      </c>
      <c r="R118" t="str">
        <f t="shared" si="12"/>
        <v>2006/05/07</v>
      </c>
      <c r="S118" t="str">
        <f t="shared" si="7"/>
        <v>山口</v>
      </c>
      <c r="T118" t="str">
        <f>IFERROR(IF($G118&lt;&gt;"",LEFT($G118,11),IF(COUNTIF(②男子申込!$C:$C,$B118)=1,INDEX(②男子申込!H:H,MATCH($B118,②男子申込!$C:$C,0)),"")),"")</f>
        <v>00137550021</v>
      </c>
      <c r="U118" t="str">
        <f t="shared" si="13"/>
        <v>関西大</v>
      </c>
    </row>
    <row r="119" spans="1:21">
      <c r="A119" t="s">
        <v>457</v>
      </c>
      <c r="B119">
        <v>118</v>
      </c>
      <c r="C119" t="s">
        <v>14502</v>
      </c>
      <c r="D119" t="s">
        <v>14503</v>
      </c>
      <c r="E119" t="s">
        <v>99</v>
      </c>
      <c r="F119">
        <v>20070214</v>
      </c>
      <c r="G119" t="s">
        <v>10187</v>
      </c>
      <c r="H119" t="s">
        <v>12144</v>
      </c>
      <c r="I119" t="s">
        <v>12145</v>
      </c>
      <c r="M119" t="str">
        <f t="shared" si="8"/>
        <v>アブラハム</v>
      </c>
      <c r="N119" t="str">
        <f t="shared" si="9"/>
        <v>光オシナチ</v>
      </c>
      <c r="O119" t="str">
        <f t="shared" si="10"/>
        <v>アブラハム</v>
      </c>
      <c r="P119" t="str">
        <f t="shared" si="11"/>
        <v>ヒカリオシナチ</v>
      </c>
      <c r="Q119">
        <f>IF($F119="","",DATEDIF($R119,①申込書!$D$3,"Y"))</f>
        <v>18</v>
      </c>
      <c r="R119" t="str">
        <f t="shared" si="12"/>
        <v>2007/02/14</v>
      </c>
      <c r="S119" t="str">
        <f t="shared" si="7"/>
        <v>大阪</v>
      </c>
      <c r="T119" t="str">
        <f>IFERROR(IF($G119&lt;&gt;"",LEFT($G119,11),IF(COUNTIF(②男子申込!$C:$C,$B119)=1,INDEX(②男子申込!H:H,MATCH($B119,②男子申込!$C:$C,0)),"")),"")</f>
        <v>00164407325</v>
      </c>
      <c r="U119" t="str">
        <f t="shared" si="13"/>
        <v>関西大</v>
      </c>
    </row>
    <row r="120" spans="1:21">
      <c r="A120" t="s">
        <v>457</v>
      </c>
      <c r="B120">
        <v>119</v>
      </c>
      <c r="C120" t="s">
        <v>14504</v>
      </c>
      <c r="D120" t="s">
        <v>14505</v>
      </c>
      <c r="E120" t="s">
        <v>83</v>
      </c>
      <c r="F120">
        <v>20060911</v>
      </c>
      <c r="G120" t="s">
        <v>10188</v>
      </c>
      <c r="H120" t="s">
        <v>162</v>
      </c>
      <c r="I120" t="s">
        <v>135</v>
      </c>
      <c r="M120" t="str">
        <f t="shared" si="8"/>
        <v>木村</v>
      </c>
      <c r="N120" t="str">
        <f t="shared" si="9"/>
        <v>公響</v>
      </c>
      <c r="O120" t="str">
        <f t="shared" si="10"/>
        <v>キムラ</v>
      </c>
      <c r="P120" t="str">
        <f t="shared" si="11"/>
        <v>コウキ</v>
      </c>
      <c r="Q120">
        <f>IF($F120="","",DATEDIF($R120,①申込書!$D$3,"Y"))</f>
        <v>19</v>
      </c>
      <c r="R120" t="str">
        <f t="shared" si="12"/>
        <v>2006/09/11</v>
      </c>
      <c r="S120" t="str">
        <f t="shared" si="7"/>
        <v>奈良</v>
      </c>
      <c r="T120" t="str">
        <f>IFERROR(IF($G120&lt;&gt;"",LEFT($G120,11),IF(COUNTIF(②男子申込!$C:$C,$B120)=1,INDEX(②男子申込!H:H,MATCH($B120,②男子申込!$C:$C,0)),"")),"")</f>
        <v>00133771527</v>
      </c>
      <c r="U120" t="str">
        <f t="shared" si="13"/>
        <v>関西大</v>
      </c>
    </row>
    <row r="121" spans="1:21">
      <c r="A121" t="s">
        <v>457</v>
      </c>
      <c r="B121">
        <v>120</v>
      </c>
      <c r="C121" t="s">
        <v>14506</v>
      </c>
      <c r="D121" t="s">
        <v>14507</v>
      </c>
      <c r="E121" t="s">
        <v>104</v>
      </c>
      <c r="F121">
        <v>20060928</v>
      </c>
      <c r="G121" t="s">
        <v>10189</v>
      </c>
      <c r="H121" t="s">
        <v>467</v>
      </c>
      <c r="I121" t="s">
        <v>135</v>
      </c>
      <c r="M121" t="str">
        <f t="shared" si="8"/>
        <v>佐々木</v>
      </c>
      <c r="N121" t="str">
        <f t="shared" si="9"/>
        <v>浩希</v>
      </c>
      <c r="O121" t="str">
        <f t="shared" si="10"/>
        <v>ササキ</v>
      </c>
      <c r="P121" t="str">
        <f t="shared" si="11"/>
        <v>コウキ</v>
      </c>
      <c r="Q121">
        <f>IF($F121="","",DATEDIF($R121,①申込書!$D$3,"Y"))</f>
        <v>19</v>
      </c>
      <c r="R121" t="str">
        <f t="shared" si="12"/>
        <v>2006/09/28</v>
      </c>
      <c r="S121" t="str">
        <f t="shared" si="7"/>
        <v>福井</v>
      </c>
      <c r="T121" t="str">
        <f>IFERROR(IF($G121&lt;&gt;"",LEFT($G121,11),IF(COUNTIF(②男子申込!$C:$C,$B121)=1,INDEX(②男子申込!H:H,MATCH($B121,②男子申込!$C:$C,0)),"")),"")</f>
        <v>00139055932</v>
      </c>
      <c r="U121" t="str">
        <f t="shared" si="13"/>
        <v>関西大</v>
      </c>
    </row>
    <row r="122" spans="1:21">
      <c r="A122" t="s">
        <v>457</v>
      </c>
      <c r="B122">
        <v>121</v>
      </c>
      <c r="C122" t="s">
        <v>14508</v>
      </c>
      <c r="D122" t="s">
        <v>14509</v>
      </c>
      <c r="E122" t="s">
        <v>99</v>
      </c>
      <c r="F122">
        <v>20070228</v>
      </c>
      <c r="G122" t="s">
        <v>10190</v>
      </c>
      <c r="H122" t="s">
        <v>147</v>
      </c>
      <c r="I122" t="s">
        <v>131</v>
      </c>
      <c r="M122" t="str">
        <f t="shared" si="8"/>
        <v>中村</v>
      </c>
      <c r="N122" t="str">
        <f t="shared" si="9"/>
        <v>知毅</v>
      </c>
      <c r="O122" t="str">
        <f t="shared" si="10"/>
        <v>ナカムラ</v>
      </c>
      <c r="P122" t="str">
        <f t="shared" si="11"/>
        <v>トモキ</v>
      </c>
      <c r="Q122">
        <f>IF($F122="","",DATEDIF($R122,①申込書!$D$3,"Y"))</f>
        <v>18</v>
      </c>
      <c r="R122" t="str">
        <f t="shared" si="12"/>
        <v>2007/02/28</v>
      </c>
      <c r="S122" t="str">
        <f t="shared" si="7"/>
        <v>大阪</v>
      </c>
      <c r="T122" t="str">
        <f>IFERROR(IF($G122&lt;&gt;"",LEFT($G122,11),IF(COUNTIF(②男子申込!$C:$C,$B122)=1,INDEX(②男子申込!H:H,MATCH($B122,②男子申込!$C:$C,0)),"")),"")</f>
        <v>00135849434</v>
      </c>
      <c r="U122" t="str">
        <f t="shared" si="13"/>
        <v>関西大</v>
      </c>
    </row>
    <row r="123" spans="1:21">
      <c r="A123" t="s">
        <v>457</v>
      </c>
      <c r="B123">
        <v>122</v>
      </c>
      <c r="C123" t="s">
        <v>14510</v>
      </c>
      <c r="D123" t="s">
        <v>14511</v>
      </c>
      <c r="E123" t="s">
        <v>83</v>
      </c>
      <c r="F123">
        <v>20060416</v>
      </c>
      <c r="G123" t="s">
        <v>10191</v>
      </c>
      <c r="H123" t="s">
        <v>12146</v>
      </c>
      <c r="I123" t="s">
        <v>122</v>
      </c>
      <c r="M123" t="str">
        <f t="shared" si="8"/>
        <v>幸地</v>
      </c>
      <c r="N123" t="str">
        <f t="shared" si="9"/>
        <v>琉生</v>
      </c>
      <c r="O123" t="str">
        <f t="shared" si="10"/>
        <v>コウチ</v>
      </c>
      <c r="P123" t="str">
        <f t="shared" si="11"/>
        <v>リュウセイ</v>
      </c>
      <c r="Q123">
        <f>IF($F123="","",DATEDIF($R123,①申込書!$D$3,"Y"))</f>
        <v>19</v>
      </c>
      <c r="R123" t="str">
        <f t="shared" si="12"/>
        <v>2006/04/16</v>
      </c>
      <c r="S123" t="str">
        <f t="shared" si="7"/>
        <v>奈良</v>
      </c>
      <c r="T123" t="str">
        <f>IFERROR(IF($G123&lt;&gt;"",LEFT($G123,11),IF(COUNTIF(②男子申込!$C:$C,$B123)=1,INDEX(②男子申込!H:H,MATCH($B123,②男子申込!$C:$C,0)),"")),"")</f>
        <v>00137053120</v>
      </c>
      <c r="U123" t="str">
        <f t="shared" si="13"/>
        <v>関西大</v>
      </c>
    </row>
    <row r="124" spans="1:21">
      <c r="A124" t="s">
        <v>457</v>
      </c>
      <c r="B124">
        <v>123</v>
      </c>
      <c r="C124" t="s">
        <v>14512</v>
      </c>
      <c r="D124" t="s">
        <v>14513</v>
      </c>
      <c r="E124" t="s">
        <v>83</v>
      </c>
      <c r="F124">
        <v>20070208</v>
      </c>
      <c r="G124" t="s">
        <v>10192</v>
      </c>
      <c r="H124" t="s">
        <v>12147</v>
      </c>
      <c r="I124" t="s">
        <v>12148</v>
      </c>
      <c r="M124" t="str">
        <f t="shared" si="8"/>
        <v>岡橋</v>
      </c>
      <c r="N124" t="str">
        <f t="shared" si="9"/>
        <v>虎之介</v>
      </c>
      <c r="O124" t="str">
        <f t="shared" si="10"/>
        <v>オカハシ</v>
      </c>
      <c r="P124" t="str">
        <f t="shared" si="11"/>
        <v>トラノスケ</v>
      </c>
      <c r="Q124">
        <f>IF($F124="","",DATEDIF($R124,①申込書!$D$3,"Y"))</f>
        <v>18</v>
      </c>
      <c r="R124" t="str">
        <f t="shared" si="12"/>
        <v>2007/02/08</v>
      </c>
      <c r="S124" t="str">
        <f t="shared" si="7"/>
        <v>奈良</v>
      </c>
      <c r="T124" t="str">
        <f>IFERROR(IF($G124&lt;&gt;"",LEFT($G124,11),IF(COUNTIF(②男子申込!$C:$C,$B124)=1,INDEX(②男子申込!H:H,MATCH($B124,②男子申込!$C:$C,0)),"")),"")</f>
        <v>00135934126</v>
      </c>
      <c r="U124" t="str">
        <f t="shared" si="13"/>
        <v>関西大</v>
      </c>
    </row>
    <row r="125" spans="1:21">
      <c r="A125" t="s">
        <v>1631</v>
      </c>
      <c r="B125">
        <v>124</v>
      </c>
      <c r="C125" t="s">
        <v>1638</v>
      </c>
      <c r="D125" t="s">
        <v>1639</v>
      </c>
      <c r="E125" t="s">
        <v>80</v>
      </c>
      <c r="F125">
        <v>20031124</v>
      </c>
      <c r="G125" t="s">
        <v>10193</v>
      </c>
      <c r="H125" t="s">
        <v>1640</v>
      </c>
      <c r="I125" t="s">
        <v>1215</v>
      </c>
      <c r="M125" t="str">
        <f t="shared" si="8"/>
        <v>壹岐</v>
      </c>
      <c r="N125" t="str">
        <f t="shared" si="9"/>
        <v>元太</v>
      </c>
      <c r="O125" t="str">
        <f t="shared" si="10"/>
        <v>イキ</v>
      </c>
      <c r="P125" t="str">
        <f t="shared" si="11"/>
        <v>ゲンタ</v>
      </c>
      <c r="Q125">
        <f>IF($F125="","",DATEDIF($R125,①申込書!$D$3,"Y"))</f>
        <v>22</v>
      </c>
      <c r="R125" t="str">
        <f t="shared" si="12"/>
        <v>2003/11/24</v>
      </c>
      <c r="S125" t="str">
        <f t="shared" si="7"/>
        <v>滋賀</v>
      </c>
      <c r="T125" t="str">
        <f>IFERROR(IF($G125&lt;&gt;"",LEFT($G125,11),IF(COUNTIF(②男子申込!$C:$C,$B125)=1,INDEX(②男子申込!H:H,MATCH($B125,②男子申込!$C:$C,0)),"")),"")</f>
        <v>00099426030</v>
      </c>
      <c r="U125" t="str">
        <f t="shared" si="13"/>
        <v>京都産業大</v>
      </c>
    </row>
    <row r="126" spans="1:21">
      <c r="A126" t="s">
        <v>1631</v>
      </c>
      <c r="B126">
        <v>125</v>
      </c>
      <c r="C126" t="s">
        <v>1641</v>
      </c>
      <c r="D126" t="s">
        <v>1642</v>
      </c>
      <c r="E126" t="s">
        <v>80</v>
      </c>
      <c r="F126">
        <v>20030428</v>
      </c>
      <c r="G126" t="s">
        <v>10194</v>
      </c>
      <c r="H126" t="s">
        <v>354</v>
      </c>
      <c r="I126" t="s">
        <v>101</v>
      </c>
      <c r="M126" t="str">
        <f t="shared" si="8"/>
        <v>田中</v>
      </c>
      <c r="N126" t="str">
        <f t="shared" si="9"/>
        <v>颯</v>
      </c>
      <c r="O126" t="str">
        <f t="shared" si="10"/>
        <v>タナカ</v>
      </c>
      <c r="P126" t="str">
        <f t="shared" si="11"/>
        <v>ハヤテ</v>
      </c>
      <c r="Q126">
        <f>IF($F126="","",DATEDIF($R126,①申込書!$D$3,"Y"))</f>
        <v>22</v>
      </c>
      <c r="R126" t="str">
        <f t="shared" si="12"/>
        <v>2003/04/28</v>
      </c>
      <c r="S126" t="str">
        <f t="shared" si="7"/>
        <v>滋賀</v>
      </c>
      <c r="T126" t="str">
        <f>IFERROR(IF($G126&lt;&gt;"",LEFT($G126,11),IF(COUNTIF(②男子申込!$C:$C,$B126)=1,INDEX(②男子申込!H:H,MATCH($B126,②男子申込!$C:$C,0)),"")),"")</f>
        <v>00098345736</v>
      </c>
      <c r="U126" t="str">
        <f t="shared" si="13"/>
        <v>京都産業大</v>
      </c>
    </row>
    <row r="127" spans="1:21">
      <c r="A127" t="s">
        <v>1631</v>
      </c>
      <c r="B127">
        <v>126</v>
      </c>
      <c r="C127" t="s">
        <v>1643</v>
      </c>
      <c r="D127" t="s">
        <v>1644</v>
      </c>
      <c r="E127" t="s">
        <v>88</v>
      </c>
      <c r="F127">
        <v>20031004</v>
      </c>
      <c r="G127" t="s">
        <v>10195</v>
      </c>
      <c r="H127" t="s">
        <v>1297</v>
      </c>
      <c r="I127" t="s">
        <v>322</v>
      </c>
      <c r="M127" t="str">
        <f t="shared" si="8"/>
        <v>岡嶋</v>
      </c>
      <c r="N127" t="str">
        <f t="shared" si="9"/>
        <v>大地</v>
      </c>
      <c r="O127" t="str">
        <f t="shared" si="10"/>
        <v>オカジマ</v>
      </c>
      <c r="P127" t="str">
        <f t="shared" si="11"/>
        <v>ダイチ</v>
      </c>
      <c r="Q127">
        <f>IF($F127="","",DATEDIF($R127,①申込書!$D$3,"Y"))</f>
        <v>22</v>
      </c>
      <c r="R127" t="str">
        <f t="shared" si="12"/>
        <v>2003/10/04</v>
      </c>
      <c r="S127" t="str">
        <f t="shared" si="7"/>
        <v>京都</v>
      </c>
      <c r="T127" t="str">
        <f>IFERROR(IF($G127&lt;&gt;"",LEFT($G127,11),IF(COUNTIF(②男子申込!$C:$C,$B127)=1,INDEX(②男子申込!H:H,MATCH($B127,②男子申込!$C:$C,0)),"")),"")</f>
        <v>00108428124</v>
      </c>
      <c r="U127" t="str">
        <f t="shared" si="13"/>
        <v>京都産業大</v>
      </c>
    </row>
    <row r="128" spans="1:21">
      <c r="A128" t="s">
        <v>1631</v>
      </c>
      <c r="B128">
        <v>127</v>
      </c>
      <c r="C128" t="s">
        <v>1645</v>
      </c>
      <c r="D128" t="s">
        <v>1646</v>
      </c>
      <c r="E128" t="s">
        <v>83</v>
      </c>
      <c r="F128">
        <v>20040211</v>
      </c>
      <c r="G128" t="s">
        <v>10196</v>
      </c>
      <c r="H128" t="s">
        <v>347</v>
      </c>
      <c r="I128" t="s">
        <v>82</v>
      </c>
      <c r="M128" t="str">
        <f t="shared" si="8"/>
        <v>川口</v>
      </c>
      <c r="N128" t="str">
        <f t="shared" si="9"/>
        <v>大輝</v>
      </c>
      <c r="O128" t="str">
        <f t="shared" si="10"/>
        <v>カワグチ</v>
      </c>
      <c r="P128" t="str">
        <f t="shared" si="11"/>
        <v>ダイキ</v>
      </c>
      <c r="Q128">
        <f>IF($F128="","",DATEDIF($R128,①申込書!$D$3,"Y"))</f>
        <v>21</v>
      </c>
      <c r="R128" t="str">
        <f t="shared" si="12"/>
        <v>2004/02/11</v>
      </c>
      <c r="S128" t="str">
        <f t="shared" si="7"/>
        <v>奈良</v>
      </c>
      <c r="T128" t="str">
        <f>IFERROR(IF($G128&lt;&gt;"",LEFT($G128,11),IF(COUNTIF(②男子申込!$C:$C,$B128)=1,INDEX(②男子申込!H:H,MATCH($B128,②男子申込!$C:$C,0)),"")),"")</f>
        <v>00104189831</v>
      </c>
      <c r="U128" t="str">
        <f t="shared" si="13"/>
        <v>京都産業大</v>
      </c>
    </row>
    <row r="129" spans="1:21">
      <c r="A129" t="s">
        <v>1631</v>
      </c>
      <c r="B129">
        <v>128</v>
      </c>
      <c r="C129" t="s">
        <v>1647</v>
      </c>
      <c r="D129" t="s">
        <v>1648</v>
      </c>
      <c r="E129" t="s">
        <v>116</v>
      </c>
      <c r="F129">
        <v>20031002</v>
      </c>
      <c r="G129" t="s">
        <v>10197</v>
      </c>
      <c r="H129" t="s">
        <v>481</v>
      </c>
      <c r="I129" s="56" t="s">
        <v>825</v>
      </c>
      <c r="M129" t="str">
        <f t="shared" si="8"/>
        <v>冨岡</v>
      </c>
      <c r="N129" t="str">
        <f t="shared" si="9"/>
        <v>凜太郎</v>
      </c>
      <c r="O129" t="str">
        <f t="shared" si="10"/>
        <v>トミオカ</v>
      </c>
      <c r="P129" t="str">
        <f t="shared" si="11"/>
        <v>リンタロウ</v>
      </c>
      <c r="Q129">
        <f>IF($F129="","",DATEDIF($R129,①申込書!$D$3,"Y"))</f>
        <v>22</v>
      </c>
      <c r="R129" t="str">
        <f t="shared" si="12"/>
        <v>2003/10/02</v>
      </c>
      <c r="S129" t="str">
        <f t="shared" si="7"/>
        <v>三重</v>
      </c>
      <c r="T129" t="str">
        <f>IFERROR(IF($G129&lt;&gt;"",LEFT($G129,11),IF(COUNTIF(②男子申込!$C:$C,$B129)=1,INDEX(②男子申込!H:H,MATCH($B129,②男子申込!$C:$C,0)),"")),"")</f>
        <v>00106102515</v>
      </c>
      <c r="U129" t="str">
        <f t="shared" si="13"/>
        <v>京都産業大</v>
      </c>
    </row>
    <row r="130" spans="1:21">
      <c r="A130" t="s">
        <v>1631</v>
      </c>
      <c r="B130">
        <v>129</v>
      </c>
      <c r="C130" t="s">
        <v>5767</v>
      </c>
      <c r="D130" t="s">
        <v>1649</v>
      </c>
      <c r="E130" t="s">
        <v>80</v>
      </c>
      <c r="F130">
        <v>20040216</v>
      </c>
      <c r="G130" t="s">
        <v>10198</v>
      </c>
      <c r="H130" t="s">
        <v>1650</v>
      </c>
      <c r="I130" t="s">
        <v>135</v>
      </c>
      <c r="M130" t="str">
        <f t="shared" si="8"/>
        <v>辻田</v>
      </c>
      <c r="N130" t="str">
        <f t="shared" si="9"/>
        <v>幸輝</v>
      </c>
      <c r="O130" t="str">
        <f t="shared" si="10"/>
        <v>ツジタ</v>
      </c>
      <c r="P130" t="str">
        <f t="shared" si="11"/>
        <v>コウキ</v>
      </c>
      <c r="Q130">
        <f>IF($F130="","",DATEDIF($R130,①申込書!$D$3,"Y"))</f>
        <v>21</v>
      </c>
      <c r="R130" t="str">
        <f t="shared" si="12"/>
        <v>2004/02/16</v>
      </c>
      <c r="S130" t="str">
        <f t="shared" ref="S130:S193" si="14">IFERROR(IF(OR($E130="北海道",$E130="学連"),$E130,LEFT($E130,LEN($E130)-1)),"")</f>
        <v>滋賀</v>
      </c>
      <c r="T130" t="str">
        <f>IFERROR(IF($G130&lt;&gt;"",LEFT($G130,11),IF(COUNTIF(②男子申込!$C:$C,$B130)=1,INDEX(②男子申込!H:H,MATCH($B130,②男子申込!$C:$C,0)),"")),"")</f>
        <v>00099038332</v>
      </c>
      <c r="U130" t="str">
        <f t="shared" si="13"/>
        <v>京都産業大</v>
      </c>
    </row>
    <row r="131" spans="1:21">
      <c r="A131" t="s">
        <v>1631</v>
      </c>
      <c r="B131">
        <v>130</v>
      </c>
      <c r="C131" t="s">
        <v>1654</v>
      </c>
      <c r="D131" t="s">
        <v>1655</v>
      </c>
      <c r="E131" t="s">
        <v>389</v>
      </c>
      <c r="F131">
        <v>20031130</v>
      </c>
      <c r="G131" t="s">
        <v>10199</v>
      </c>
      <c r="H131" t="s">
        <v>1656</v>
      </c>
      <c r="I131" t="s">
        <v>483</v>
      </c>
      <c r="M131" t="str">
        <f t="shared" ref="M131:M194" si="15">IFERROR(LEFT($C131,FIND("　",$C131)-1),"")</f>
        <v>上戸</v>
      </c>
      <c r="N131" t="str">
        <f t="shared" ref="N131:N194" si="16">IFERROR(RIGHT($C131,LEN($C131)-FIND("　",$C131)),"")</f>
        <v>一真</v>
      </c>
      <c r="O131" t="str">
        <f t="shared" ref="O131:O194" si="17">IFERROR(DBCS(LEFT($D131,FIND(" ",$D131)-1)),"")</f>
        <v>カミト</v>
      </c>
      <c r="P131" t="str">
        <f t="shared" ref="P131:P194" si="18">IFERROR(DBCS(RIGHT($D131,LEN($D131)-FIND(" ",$D131))),"")</f>
        <v>カズマ</v>
      </c>
      <c r="Q131">
        <f>IF($F131="","",DATEDIF($R131,①申込書!$D$3,"Y"))</f>
        <v>22</v>
      </c>
      <c r="R131" t="str">
        <f t="shared" ref="R131:R194" si="19">IF($F131="","",LEFT($F131,4)&amp;"/"&amp;MID($F131,5,2)&amp;"/"&amp;RIGHT($F131,2))</f>
        <v>2003/11/30</v>
      </c>
      <c r="S131" t="str">
        <f t="shared" si="14"/>
        <v>長崎</v>
      </c>
      <c r="T131" t="str">
        <f>IFERROR(IF($G131&lt;&gt;"",LEFT($G131,11),IF(COUNTIF(②男子申込!$C:$C,$B131)=1,INDEX(②男子申込!H:H,MATCH($B131,②男子申込!$C:$C,0)),"")),"")</f>
        <v>00133315723</v>
      </c>
      <c r="U131" t="str">
        <f t="shared" ref="U131:U194" si="20">IFERROR(LEFT($A131,FIND("大学",$A131))&amp;RIGHT($A131,LEN($A131)-FIND("大学",$A131)-1),"")</f>
        <v>京都産業大</v>
      </c>
    </row>
    <row r="132" spans="1:21">
      <c r="A132" t="s">
        <v>1631</v>
      </c>
      <c r="B132">
        <v>131</v>
      </c>
      <c r="C132" t="s">
        <v>1657</v>
      </c>
      <c r="D132" t="s">
        <v>1658</v>
      </c>
      <c r="E132" t="s">
        <v>88</v>
      </c>
      <c r="F132">
        <v>20030730</v>
      </c>
      <c r="G132" t="s">
        <v>10200</v>
      </c>
      <c r="H132" t="s">
        <v>243</v>
      </c>
      <c r="I132" t="s">
        <v>148</v>
      </c>
      <c r="M132" t="str">
        <f t="shared" si="15"/>
        <v>渡邉</v>
      </c>
      <c r="N132" t="str">
        <f t="shared" si="16"/>
        <v>陽介</v>
      </c>
      <c r="O132" t="str">
        <f t="shared" si="17"/>
        <v>ワタナベ</v>
      </c>
      <c r="P132" t="str">
        <f t="shared" si="18"/>
        <v>ヨウスケ</v>
      </c>
      <c r="Q132">
        <f>IF($F132="","",DATEDIF($R132,①申込書!$D$3,"Y"))</f>
        <v>22</v>
      </c>
      <c r="R132" t="str">
        <f t="shared" si="19"/>
        <v>2003/07/30</v>
      </c>
      <c r="S132" t="str">
        <f t="shared" si="14"/>
        <v>京都</v>
      </c>
      <c r="T132" t="str">
        <f>IFERROR(IF($G132&lt;&gt;"",LEFT($G132,11),IF(COUNTIF(②男子申込!$C:$C,$B132)=1,INDEX(②男子申込!H:H,MATCH($B132,②男子申込!$C:$C,0)),"")),"")</f>
        <v>00108299736</v>
      </c>
      <c r="U132" t="str">
        <f t="shared" si="20"/>
        <v>京都産業大</v>
      </c>
    </row>
    <row r="133" spans="1:21">
      <c r="A133" t="s">
        <v>1631</v>
      </c>
      <c r="B133">
        <v>132</v>
      </c>
      <c r="C133" t="s">
        <v>1667</v>
      </c>
      <c r="D133" t="s">
        <v>1668</v>
      </c>
      <c r="E133" t="s">
        <v>132</v>
      </c>
      <c r="F133">
        <v>20031001</v>
      </c>
      <c r="G133" t="s">
        <v>10201</v>
      </c>
      <c r="H133" t="s">
        <v>1669</v>
      </c>
      <c r="I133" t="s">
        <v>92</v>
      </c>
      <c r="M133" t="str">
        <f t="shared" si="15"/>
        <v>庵地</v>
      </c>
      <c r="N133" t="str">
        <f t="shared" si="16"/>
        <v>祐希</v>
      </c>
      <c r="O133" t="str">
        <f t="shared" si="17"/>
        <v>アンチ</v>
      </c>
      <c r="P133" t="str">
        <f t="shared" si="18"/>
        <v>ユウキ</v>
      </c>
      <c r="Q133">
        <f>IF($F133="","",DATEDIF($R133,①申込書!$D$3,"Y"))</f>
        <v>22</v>
      </c>
      <c r="R133" t="str">
        <f t="shared" si="19"/>
        <v>2003/10/01</v>
      </c>
      <c r="S133" t="str">
        <f t="shared" si="14"/>
        <v>広島</v>
      </c>
      <c r="T133" t="str">
        <f>IFERROR(IF($G133&lt;&gt;"",LEFT($G133,11),IF(COUNTIF(②男子申込!$C:$C,$B133)=1,INDEX(②男子申込!H:H,MATCH($B133,②男子申込!$C:$C,0)),"")),"")</f>
        <v>00099381737</v>
      </c>
      <c r="U133" t="str">
        <f t="shared" si="20"/>
        <v>京都産業大</v>
      </c>
    </row>
    <row r="134" spans="1:21">
      <c r="A134" t="s">
        <v>1631</v>
      </c>
      <c r="B134">
        <v>133</v>
      </c>
      <c r="C134" t="s">
        <v>1670</v>
      </c>
      <c r="D134" t="s">
        <v>1671</v>
      </c>
      <c r="E134" t="s">
        <v>97</v>
      </c>
      <c r="F134">
        <v>20031006</v>
      </c>
      <c r="G134" t="s">
        <v>10202</v>
      </c>
      <c r="H134" t="s">
        <v>460</v>
      </c>
      <c r="I134" t="s">
        <v>1637</v>
      </c>
      <c r="M134" t="str">
        <f t="shared" si="15"/>
        <v>内海</v>
      </c>
      <c r="N134" t="str">
        <f t="shared" si="16"/>
        <v>師童</v>
      </c>
      <c r="O134" t="str">
        <f t="shared" si="17"/>
        <v>ウツミ</v>
      </c>
      <c r="P134" t="str">
        <f t="shared" si="18"/>
        <v>シドウ</v>
      </c>
      <c r="Q134">
        <f>IF($F134="","",DATEDIF($R134,①申込書!$D$3,"Y"))</f>
        <v>22</v>
      </c>
      <c r="R134" t="str">
        <f t="shared" si="19"/>
        <v>2003/10/06</v>
      </c>
      <c r="S134" t="str">
        <f t="shared" si="14"/>
        <v>兵庫</v>
      </c>
      <c r="T134" t="str">
        <f>IFERROR(IF($G134&lt;&gt;"",LEFT($G134,11),IF(COUNTIF(②男子申込!$C:$C,$B134)=1,INDEX(②男子申込!H:H,MATCH($B134,②男子申込!$C:$C,0)),"")),"")</f>
        <v>00132710923</v>
      </c>
      <c r="U134" t="str">
        <f t="shared" si="20"/>
        <v>京都産業大</v>
      </c>
    </row>
    <row r="135" spans="1:21">
      <c r="A135" t="s">
        <v>1631</v>
      </c>
      <c r="B135">
        <v>134</v>
      </c>
      <c r="C135" t="s">
        <v>1672</v>
      </c>
      <c r="D135" t="s">
        <v>1673</v>
      </c>
      <c r="E135" t="s">
        <v>99</v>
      </c>
      <c r="F135">
        <v>20040128</v>
      </c>
      <c r="G135" t="s">
        <v>10203</v>
      </c>
      <c r="H135" t="s">
        <v>292</v>
      </c>
      <c r="I135" t="s">
        <v>405</v>
      </c>
      <c r="M135" t="str">
        <f t="shared" si="15"/>
        <v>木下</v>
      </c>
      <c r="N135" t="str">
        <f t="shared" si="16"/>
        <v>太成</v>
      </c>
      <c r="O135" t="str">
        <f t="shared" si="17"/>
        <v>キノシタ</v>
      </c>
      <c r="P135" t="str">
        <f t="shared" si="18"/>
        <v>タイセイ</v>
      </c>
      <c r="Q135">
        <f>IF($F135="","",DATEDIF($R135,①申込書!$D$3,"Y"))</f>
        <v>21</v>
      </c>
      <c r="R135" t="str">
        <f t="shared" si="19"/>
        <v>2004/01/28</v>
      </c>
      <c r="S135" t="str">
        <f t="shared" si="14"/>
        <v>大阪</v>
      </c>
      <c r="T135" t="str">
        <f>IFERROR(IF($G135&lt;&gt;"",LEFT($G135,11),IF(COUNTIF(②男子申込!$C:$C,$B135)=1,INDEX(②男子申込!H:H,MATCH($B135,②男子申込!$C:$C,0)),"")),"")</f>
        <v>00101576727</v>
      </c>
      <c r="U135" t="str">
        <f t="shared" si="20"/>
        <v>京都産業大</v>
      </c>
    </row>
    <row r="136" spans="1:21">
      <c r="A136" t="s">
        <v>1631</v>
      </c>
      <c r="B136">
        <v>135</v>
      </c>
      <c r="C136" t="s">
        <v>1674</v>
      </c>
      <c r="D136" t="s">
        <v>1675</v>
      </c>
      <c r="E136" t="s">
        <v>344</v>
      </c>
      <c r="F136">
        <v>20031013</v>
      </c>
      <c r="G136" t="s">
        <v>10204</v>
      </c>
      <c r="H136" t="s">
        <v>712</v>
      </c>
      <c r="I136" t="s">
        <v>636</v>
      </c>
      <c r="M136" t="str">
        <f t="shared" si="15"/>
        <v>久保</v>
      </c>
      <c r="N136" t="str">
        <f t="shared" si="16"/>
        <v>明央人</v>
      </c>
      <c r="O136" t="str">
        <f t="shared" si="17"/>
        <v>クボ</v>
      </c>
      <c r="P136" t="str">
        <f t="shared" si="18"/>
        <v>アオト</v>
      </c>
      <c r="Q136">
        <f>IF($F136="","",DATEDIF($R136,①申込書!$D$3,"Y"))</f>
        <v>22</v>
      </c>
      <c r="R136" t="str">
        <f t="shared" si="19"/>
        <v>2003/10/13</v>
      </c>
      <c r="S136" t="str">
        <f t="shared" si="14"/>
        <v>高知</v>
      </c>
      <c r="T136" t="str">
        <f>IFERROR(IF($G136&lt;&gt;"",LEFT($G136,11),IF(COUNTIF(②男子申込!$C:$C,$B136)=1,INDEX(②男子申込!H:H,MATCH($B136,②男子申込!$C:$C,0)),"")),"")</f>
        <v>00102888936</v>
      </c>
      <c r="U136" t="str">
        <f t="shared" si="20"/>
        <v>京都産業大</v>
      </c>
    </row>
    <row r="137" spans="1:21">
      <c r="A137" t="s">
        <v>1631</v>
      </c>
      <c r="B137">
        <v>136</v>
      </c>
      <c r="C137" t="s">
        <v>1676</v>
      </c>
      <c r="D137" t="s">
        <v>1677</v>
      </c>
      <c r="E137" t="s">
        <v>132</v>
      </c>
      <c r="F137">
        <v>20030822</v>
      </c>
      <c r="G137" t="s">
        <v>10205</v>
      </c>
      <c r="H137" t="s">
        <v>1678</v>
      </c>
      <c r="I137" t="s">
        <v>82</v>
      </c>
      <c r="M137" t="str">
        <f t="shared" si="15"/>
        <v>桒田</v>
      </c>
      <c r="N137" t="str">
        <f t="shared" si="16"/>
        <v>大樹</v>
      </c>
      <c r="O137" t="str">
        <f t="shared" si="17"/>
        <v>クワタ</v>
      </c>
      <c r="P137" t="str">
        <f t="shared" si="18"/>
        <v>ダイキ</v>
      </c>
      <c r="Q137">
        <f>IF($F137="","",DATEDIF($R137,①申込書!$D$3,"Y"))</f>
        <v>22</v>
      </c>
      <c r="R137" t="str">
        <f t="shared" si="19"/>
        <v>2003/08/22</v>
      </c>
      <c r="S137" t="str">
        <f t="shared" si="14"/>
        <v>広島</v>
      </c>
      <c r="T137" t="str">
        <f>IFERROR(IF($G137&lt;&gt;"",LEFT($G137,11),IF(COUNTIF(②男子申込!$C:$C,$B137)=1,INDEX(②男子申込!H:H,MATCH($B137,②男子申込!$C:$C,0)),"")),"")</f>
        <v>00164677738</v>
      </c>
      <c r="U137" t="str">
        <f t="shared" si="20"/>
        <v>京都産業大</v>
      </c>
    </row>
    <row r="138" spans="1:21">
      <c r="A138" t="s">
        <v>1631</v>
      </c>
      <c r="B138">
        <v>137</v>
      </c>
      <c r="C138" t="s">
        <v>1679</v>
      </c>
      <c r="D138" t="s">
        <v>1680</v>
      </c>
      <c r="E138" t="s">
        <v>97</v>
      </c>
      <c r="F138">
        <v>20031024</v>
      </c>
      <c r="G138" t="s">
        <v>10206</v>
      </c>
      <c r="H138" t="s">
        <v>845</v>
      </c>
      <c r="I138" t="s">
        <v>1259</v>
      </c>
      <c r="M138" t="str">
        <f t="shared" si="15"/>
        <v>鈴木</v>
      </c>
      <c r="N138" t="str">
        <f t="shared" si="16"/>
        <v>優一郎</v>
      </c>
      <c r="O138" t="str">
        <f t="shared" si="17"/>
        <v>スズキ</v>
      </c>
      <c r="P138" t="str">
        <f t="shared" si="18"/>
        <v>ユウイチロウ</v>
      </c>
      <c r="Q138">
        <f>IF($F138="","",DATEDIF($R138,①申込書!$D$3,"Y"))</f>
        <v>22</v>
      </c>
      <c r="R138" t="str">
        <f t="shared" si="19"/>
        <v>2003/10/24</v>
      </c>
      <c r="S138" t="str">
        <f t="shared" si="14"/>
        <v>兵庫</v>
      </c>
      <c r="T138" t="str">
        <f>IFERROR(IF($G138&lt;&gt;"",LEFT($G138,11),IF(COUNTIF(②男子申込!$C:$C,$B138)=1,INDEX(②男子申込!H:H,MATCH($B138,②男子申込!$C:$C,0)),"")),"")</f>
        <v>00137389839</v>
      </c>
      <c r="U138" t="str">
        <f t="shared" si="20"/>
        <v>京都産業大</v>
      </c>
    </row>
    <row r="139" spans="1:21">
      <c r="A139" t="s">
        <v>1631</v>
      </c>
      <c r="B139">
        <v>138</v>
      </c>
      <c r="C139" t="s">
        <v>1681</v>
      </c>
      <c r="D139" t="s">
        <v>1682</v>
      </c>
      <c r="E139" t="s">
        <v>88</v>
      </c>
      <c r="F139">
        <v>20030514</v>
      </c>
      <c r="G139" t="s">
        <v>10207</v>
      </c>
      <c r="H139" t="s">
        <v>319</v>
      </c>
      <c r="I139" t="s">
        <v>422</v>
      </c>
      <c r="M139" t="str">
        <f t="shared" si="15"/>
        <v>武内</v>
      </c>
      <c r="N139" t="str">
        <f t="shared" si="16"/>
        <v>里賢</v>
      </c>
      <c r="O139" t="str">
        <f t="shared" si="17"/>
        <v>タケウチ</v>
      </c>
      <c r="P139" t="str">
        <f t="shared" si="18"/>
        <v>サトシ</v>
      </c>
      <c r="Q139">
        <f>IF($F139="","",DATEDIF($R139,①申込書!$D$3,"Y"))</f>
        <v>22</v>
      </c>
      <c r="R139" t="str">
        <f t="shared" si="19"/>
        <v>2003/05/14</v>
      </c>
      <c r="S139" t="str">
        <f t="shared" si="14"/>
        <v>京都</v>
      </c>
      <c r="T139" t="str">
        <f>IFERROR(IF($G139&lt;&gt;"",LEFT($G139,11),IF(COUNTIF(②男子申込!$C:$C,$B139)=1,INDEX(②男子申込!H:H,MATCH($B139,②男子申込!$C:$C,0)),"")),"")</f>
        <v>00107525727</v>
      </c>
      <c r="U139" t="str">
        <f t="shared" si="20"/>
        <v>京都産業大</v>
      </c>
    </row>
    <row r="140" spans="1:21">
      <c r="A140" t="s">
        <v>1631</v>
      </c>
      <c r="B140">
        <v>139</v>
      </c>
      <c r="C140" t="s">
        <v>1683</v>
      </c>
      <c r="D140" t="s">
        <v>1684</v>
      </c>
      <c r="E140" t="s">
        <v>83</v>
      </c>
      <c r="F140">
        <v>20040314</v>
      </c>
      <c r="G140" t="s">
        <v>10208</v>
      </c>
      <c r="H140" t="s">
        <v>970</v>
      </c>
      <c r="I140" t="s">
        <v>92</v>
      </c>
      <c r="M140" t="str">
        <f t="shared" si="15"/>
        <v>米田</v>
      </c>
      <c r="N140" t="str">
        <f t="shared" si="16"/>
        <v>勇輝</v>
      </c>
      <c r="O140" t="str">
        <f t="shared" si="17"/>
        <v>ヨネダ</v>
      </c>
      <c r="P140" t="str">
        <f t="shared" si="18"/>
        <v>ユウキ</v>
      </c>
      <c r="Q140">
        <f>IF($F140="","",DATEDIF($R140,①申込書!$D$3,"Y"))</f>
        <v>21</v>
      </c>
      <c r="R140" t="str">
        <f t="shared" si="19"/>
        <v>2004/03/14</v>
      </c>
      <c r="S140" t="str">
        <f t="shared" si="14"/>
        <v>奈良</v>
      </c>
      <c r="T140" t="str">
        <f>IFERROR(IF($G140&lt;&gt;"",LEFT($G140,11),IF(COUNTIF(②男子申込!$C:$C,$B140)=1,INDEX(②男子申込!H:H,MATCH($B140,②男子申込!$C:$C,0)),"")),"")</f>
        <v>00101917625</v>
      </c>
      <c r="U140" t="str">
        <f t="shared" si="20"/>
        <v>京都産業大</v>
      </c>
    </row>
    <row r="141" spans="1:21">
      <c r="A141" t="s">
        <v>1631</v>
      </c>
      <c r="B141">
        <v>140</v>
      </c>
      <c r="C141" t="s">
        <v>1685</v>
      </c>
      <c r="D141" t="s">
        <v>1686</v>
      </c>
      <c r="E141" t="s">
        <v>97</v>
      </c>
      <c r="F141">
        <v>20031018</v>
      </c>
      <c r="G141" t="s">
        <v>10209</v>
      </c>
      <c r="H141" t="s">
        <v>203</v>
      </c>
      <c r="I141" t="s">
        <v>562</v>
      </c>
      <c r="M141" t="str">
        <f t="shared" si="15"/>
        <v>西村</v>
      </c>
      <c r="N141" t="str">
        <f t="shared" si="16"/>
        <v>稜太</v>
      </c>
      <c r="O141" t="str">
        <f t="shared" si="17"/>
        <v>ニシムラ</v>
      </c>
      <c r="P141" t="str">
        <f t="shared" si="18"/>
        <v>リョウタ</v>
      </c>
      <c r="Q141">
        <f>IF($F141="","",DATEDIF($R141,①申込書!$D$3,"Y"))</f>
        <v>22</v>
      </c>
      <c r="R141" t="str">
        <f t="shared" si="19"/>
        <v>2003/10/18</v>
      </c>
      <c r="S141" t="str">
        <f t="shared" si="14"/>
        <v>兵庫</v>
      </c>
      <c r="T141" t="str">
        <f>IFERROR(IF($G141&lt;&gt;"",LEFT($G141,11),IF(COUNTIF(②男子申込!$C:$C,$B141)=1,INDEX(②男子申込!H:H,MATCH($B141,②男子申込!$C:$C,0)),"")),"")</f>
        <v>00133287731</v>
      </c>
      <c r="U141" t="str">
        <f t="shared" si="20"/>
        <v>京都産業大</v>
      </c>
    </row>
    <row r="142" spans="1:21">
      <c r="A142" t="s">
        <v>1631</v>
      </c>
      <c r="B142">
        <v>141</v>
      </c>
      <c r="C142" t="s">
        <v>1687</v>
      </c>
      <c r="D142" t="s">
        <v>1688</v>
      </c>
      <c r="E142" t="s">
        <v>344</v>
      </c>
      <c r="F142">
        <v>20031106</v>
      </c>
      <c r="G142" t="s">
        <v>10210</v>
      </c>
      <c r="H142" t="s">
        <v>1689</v>
      </c>
      <c r="I142" t="s">
        <v>1363</v>
      </c>
      <c r="M142" t="str">
        <f t="shared" si="15"/>
        <v>倉松</v>
      </c>
      <c r="N142" t="str">
        <f t="shared" si="16"/>
        <v>健</v>
      </c>
      <c r="O142" t="str">
        <f t="shared" si="17"/>
        <v>クラマツ</v>
      </c>
      <c r="P142" t="str">
        <f t="shared" si="18"/>
        <v>ケン</v>
      </c>
      <c r="Q142">
        <f>IF($F142="","",DATEDIF($R142,①申込書!$D$3,"Y"))</f>
        <v>22</v>
      </c>
      <c r="R142" t="str">
        <f t="shared" si="19"/>
        <v>2003/11/06</v>
      </c>
      <c r="S142" t="str">
        <f t="shared" si="14"/>
        <v>高知</v>
      </c>
      <c r="T142" t="str">
        <f>IFERROR(IF($G142&lt;&gt;"",LEFT($G142,11),IF(COUNTIF(②男子申込!$C:$C,$B142)=1,INDEX(②男子申込!H:H,MATCH($B142,②男子申込!$C:$C,0)),"")),"")</f>
        <v>00100596627</v>
      </c>
      <c r="U142" t="str">
        <f t="shared" si="20"/>
        <v>京都産業大</v>
      </c>
    </row>
    <row r="143" spans="1:21">
      <c r="A143" t="s">
        <v>1631</v>
      </c>
      <c r="B143">
        <v>142</v>
      </c>
      <c r="C143" t="s">
        <v>1690</v>
      </c>
      <c r="D143" t="s">
        <v>1691</v>
      </c>
      <c r="E143" t="s">
        <v>138</v>
      </c>
      <c r="F143">
        <v>20031123</v>
      </c>
      <c r="G143" t="s">
        <v>10211</v>
      </c>
      <c r="H143" t="s">
        <v>324</v>
      </c>
      <c r="I143" t="s">
        <v>408</v>
      </c>
      <c r="M143" t="str">
        <f t="shared" si="15"/>
        <v>藤原</v>
      </c>
      <c r="N143" t="str">
        <f t="shared" si="16"/>
        <v>悠月</v>
      </c>
      <c r="O143" t="str">
        <f t="shared" si="17"/>
        <v>フジワラ</v>
      </c>
      <c r="P143" t="str">
        <f t="shared" si="18"/>
        <v>ユヅキ</v>
      </c>
      <c r="Q143">
        <f>IF($F143="","",DATEDIF($R143,①申込書!$D$3,"Y"))</f>
        <v>22</v>
      </c>
      <c r="R143" t="str">
        <f t="shared" si="19"/>
        <v>2003/11/23</v>
      </c>
      <c r="S143" t="str">
        <f t="shared" si="14"/>
        <v>岡山</v>
      </c>
      <c r="T143" t="str">
        <f>IFERROR(IF($G143&lt;&gt;"",LEFT($G143,11),IF(COUNTIF(②男子申込!$C:$C,$B143)=1,INDEX(②男子申込!H:H,MATCH($B143,②男子申込!$C:$C,0)),"")),"")</f>
        <v>00080679939</v>
      </c>
      <c r="U143" t="str">
        <f t="shared" si="20"/>
        <v>京都産業大</v>
      </c>
    </row>
    <row r="144" spans="1:21">
      <c r="A144" t="s">
        <v>1631</v>
      </c>
      <c r="B144">
        <v>143</v>
      </c>
      <c r="C144" t="s">
        <v>2424</v>
      </c>
      <c r="D144" t="s">
        <v>2425</v>
      </c>
      <c r="E144" t="s">
        <v>138</v>
      </c>
      <c r="F144">
        <v>20030613</v>
      </c>
      <c r="G144" t="s">
        <v>10212</v>
      </c>
      <c r="H144" t="s">
        <v>2426</v>
      </c>
      <c r="I144" t="s">
        <v>2427</v>
      </c>
      <c r="M144" t="str">
        <f t="shared" si="15"/>
        <v>西濱</v>
      </c>
      <c r="N144" t="str">
        <f t="shared" si="16"/>
        <v>充</v>
      </c>
      <c r="O144" t="str">
        <f t="shared" si="17"/>
        <v>ニシハマ</v>
      </c>
      <c r="P144" t="str">
        <f t="shared" si="18"/>
        <v>ミツル</v>
      </c>
      <c r="Q144">
        <f>IF($F144="","",DATEDIF($R144,①申込書!$D$3,"Y"))</f>
        <v>22</v>
      </c>
      <c r="R144" t="str">
        <f t="shared" si="19"/>
        <v>2003/06/13</v>
      </c>
      <c r="S144" t="str">
        <f t="shared" si="14"/>
        <v>岡山</v>
      </c>
      <c r="T144" t="str">
        <f>IFERROR(IF($G144&lt;&gt;"",LEFT($G144,11),IF(COUNTIF(②男子申込!$C:$C,$B144)=1,INDEX(②男子申込!H:H,MATCH($B144,②男子申込!$C:$C,0)),"")),"")</f>
        <v>00104215720</v>
      </c>
      <c r="U144" t="str">
        <f t="shared" si="20"/>
        <v>京都産業大</v>
      </c>
    </row>
    <row r="145" spans="1:21">
      <c r="A145" t="s">
        <v>1631</v>
      </c>
      <c r="B145">
        <v>144</v>
      </c>
      <c r="C145" t="s">
        <v>2428</v>
      </c>
      <c r="D145" t="s">
        <v>2429</v>
      </c>
      <c r="E145" t="s">
        <v>88</v>
      </c>
      <c r="F145">
        <v>20031102</v>
      </c>
      <c r="G145" t="s">
        <v>10213</v>
      </c>
      <c r="H145" t="s">
        <v>637</v>
      </c>
      <c r="I145" t="s">
        <v>2430</v>
      </c>
      <c r="M145" t="str">
        <f t="shared" si="15"/>
        <v>福本</v>
      </c>
      <c r="N145" t="str">
        <f t="shared" si="16"/>
        <v>陸晴</v>
      </c>
      <c r="O145" t="str">
        <f t="shared" si="17"/>
        <v>フクモト</v>
      </c>
      <c r="P145" t="str">
        <f t="shared" si="18"/>
        <v>リバ</v>
      </c>
      <c r="Q145">
        <f>IF($F145="","",DATEDIF($R145,①申込書!$D$3,"Y"))</f>
        <v>22</v>
      </c>
      <c r="R145" t="str">
        <f t="shared" si="19"/>
        <v>2003/11/02</v>
      </c>
      <c r="S145" t="str">
        <f t="shared" si="14"/>
        <v>京都</v>
      </c>
      <c r="T145" t="str">
        <f>IFERROR(IF($G145&lt;&gt;"",LEFT($G145,11),IF(COUNTIF(②男子申込!$C:$C,$B145)=1,INDEX(②男子申込!H:H,MATCH($B145,②男子申込!$C:$C,0)),"")),"")</f>
        <v>00107872732</v>
      </c>
      <c r="U145" t="str">
        <f t="shared" si="20"/>
        <v>京都産業大</v>
      </c>
    </row>
    <row r="146" spans="1:21">
      <c r="A146" t="s">
        <v>1631</v>
      </c>
      <c r="B146">
        <v>145</v>
      </c>
      <c r="C146" t="s">
        <v>2431</v>
      </c>
      <c r="D146" t="s">
        <v>2432</v>
      </c>
      <c r="E146" t="s">
        <v>469</v>
      </c>
      <c r="F146">
        <v>20031118</v>
      </c>
      <c r="G146" t="s">
        <v>10214</v>
      </c>
      <c r="H146" t="s">
        <v>811</v>
      </c>
      <c r="I146" t="s">
        <v>2433</v>
      </c>
      <c r="M146" t="str">
        <f t="shared" si="15"/>
        <v>野崎</v>
      </c>
      <c r="N146" t="str">
        <f t="shared" si="16"/>
        <v>景勝</v>
      </c>
      <c r="O146" t="str">
        <f t="shared" si="17"/>
        <v>ノザキ</v>
      </c>
      <c r="P146" t="str">
        <f t="shared" si="18"/>
        <v>カゲカツ</v>
      </c>
      <c r="Q146">
        <f>IF($F146="","",DATEDIF($R146,①申込書!$D$3,"Y"))</f>
        <v>22</v>
      </c>
      <c r="R146" t="str">
        <f t="shared" si="19"/>
        <v>2003/11/18</v>
      </c>
      <c r="S146" t="str">
        <f t="shared" si="14"/>
        <v>和歌山</v>
      </c>
      <c r="T146" t="str">
        <f>IFERROR(IF($G146&lt;&gt;"",LEFT($G146,11),IF(COUNTIF(②男子申込!$C:$C,$B146)=1,INDEX(②男子申込!H:H,MATCH($B146,②男子申込!$C:$C,0)),"")),"")</f>
        <v>00105670322</v>
      </c>
      <c r="U146" t="str">
        <f t="shared" si="20"/>
        <v>京都産業大</v>
      </c>
    </row>
    <row r="147" spans="1:21">
      <c r="A147" t="s">
        <v>1631</v>
      </c>
      <c r="B147">
        <v>146</v>
      </c>
      <c r="C147" t="s">
        <v>2610</v>
      </c>
      <c r="D147" t="s">
        <v>2611</v>
      </c>
      <c r="E147" t="s">
        <v>80</v>
      </c>
      <c r="F147">
        <v>20010622</v>
      </c>
      <c r="G147" t="s">
        <v>10215</v>
      </c>
      <c r="H147" t="s">
        <v>2612</v>
      </c>
      <c r="I147" t="s">
        <v>353</v>
      </c>
      <c r="M147" t="str">
        <f t="shared" si="15"/>
        <v>寺村</v>
      </c>
      <c r="N147" t="str">
        <f t="shared" si="16"/>
        <v>滉平</v>
      </c>
      <c r="O147" t="str">
        <f t="shared" si="17"/>
        <v>テラムラ</v>
      </c>
      <c r="P147" t="str">
        <f t="shared" si="18"/>
        <v>コウヘイ</v>
      </c>
      <c r="Q147">
        <f>IF($F147="","",DATEDIF($R147,①申込書!$D$3,"Y"))</f>
        <v>24</v>
      </c>
      <c r="R147" t="str">
        <f t="shared" si="19"/>
        <v>2001/06/22</v>
      </c>
      <c r="S147" t="str">
        <f t="shared" si="14"/>
        <v>滋賀</v>
      </c>
      <c r="T147" t="str">
        <f>IFERROR(IF($G147&lt;&gt;"",LEFT($G147,11),IF(COUNTIF(②男子申込!$C:$C,$B147)=1,INDEX(②男子申込!H:H,MATCH($B147,②男子申込!$C:$C,0)),"")),"")</f>
        <v>00108389635</v>
      </c>
      <c r="U147" t="str">
        <f t="shared" si="20"/>
        <v>京都産業大</v>
      </c>
    </row>
    <row r="148" spans="1:21">
      <c r="A148" t="s">
        <v>1631</v>
      </c>
      <c r="B148">
        <v>147</v>
      </c>
      <c r="C148" t="s">
        <v>2613</v>
      </c>
      <c r="D148" t="s">
        <v>2614</v>
      </c>
      <c r="E148" t="s">
        <v>83</v>
      </c>
      <c r="F148">
        <v>20040112</v>
      </c>
      <c r="G148" t="s">
        <v>10216</v>
      </c>
      <c r="H148" t="s">
        <v>378</v>
      </c>
      <c r="I148" t="s">
        <v>127</v>
      </c>
      <c r="M148" t="str">
        <f t="shared" si="15"/>
        <v>中谷</v>
      </c>
      <c r="N148" t="str">
        <f t="shared" si="16"/>
        <v>優斗</v>
      </c>
      <c r="O148" t="str">
        <f t="shared" si="17"/>
        <v>ナカタニ</v>
      </c>
      <c r="P148" t="str">
        <f t="shared" si="18"/>
        <v>ユウト</v>
      </c>
      <c r="Q148">
        <f>IF($F148="","",DATEDIF($R148,①申込書!$D$3,"Y"))</f>
        <v>22</v>
      </c>
      <c r="R148" t="str">
        <f t="shared" si="19"/>
        <v>2004/01/12</v>
      </c>
      <c r="S148" t="str">
        <f t="shared" si="14"/>
        <v>奈良</v>
      </c>
      <c r="T148" t="str">
        <f>IFERROR(IF($G148&lt;&gt;"",LEFT($G148,11),IF(COUNTIF(②男子申込!$C:$C,$B148)=1,INDEX(②男子申込!H:H,MATCH($B148,②男子申込!$C:$C,0)),"")),"")</f>
        <v>00099162330</v>
      </c>
      <c r="U148" t="str">
        <f t="shared" si="20"/>
        <v>京都産業大</v>
      </c>
    </row>
    <row r="149" spans="1:21">
      <c r="A149" t="s">
        <v>1631</v>
      </c>
      <c r="B149">
        <v>148</v>
      </c>
      <c r="C149" t="s">
        <v>3790</v>
      </c>
      <c r="D149" t="s">
        <v>3791</v>
      </c>
      <c r="E149" t="s">
        <v>80</v>
      </c>
      <c r="F149">
        <v>20040416</v>
      </c>
      <c r="G149" t="s">
        <v>10217</v>
      </c>
      <c r="H149" t="s">
        <v>753</v>
      </c>
      <c r="I149" t="s">
        <v>127</v>
      </c>
      <c r="M149" t="str">
        <f t="shared" si="15"/>
        <v>冨田</v>
      </c>
      <c r="N149" t="str">
        <f t="shared" si="16"/>
        <v>悠斗</v>
      </c>
      <c r="O149" t="str">
        <f t="shared" si="17"/>
        <v>トミタ</v>
      </c>
      <c r="P149" t="str">
        <f t="shared" si="18"/>
        <v>ユウト</v>
      </c>
      <c r="Q149">
        <f>IF($F149="","",DATEDIF($R149,①申込書!$D$3,"Y"))</f>
        <v>21</v>
      </c>
      <c r="R149" t="str">
        <f t="shared" si="19"/>
        <v>2004/04/16</v>
      </c>
      <c r="S149" t="str">
        <f t="shared" si="14"/>
        <v>滋賀</v>
      </c>
      <c r="T149" t="str">
        <f>IFERROR(IF($G149&lt;&gt;"",LEFT($G149,11),IF(COUNTIF(②男子申込!$C:$C,$B149)=1,INDEX(②男子申込!H:H,MATCH($B149,②男子申込!$C:$C,0)),"")),"")</f>
        <v>00111274420</v>
      </c>
      <c r="U149" t="str">
        <f t="shared" si="20"/>
        <v>京都産業大</v>
      </c>
    </row>
    <row r="150" spans="1:21">
      <c r="A150" t="s">
        <v>1631</v>
      </c>
      <c r="B150">
        <v>149</v>
      </c>
      <c r="C150" t="s">
        <v>3792</v>
      </c>
      <c r="D150" t="s">
        <v>3793</v>
      </c>
      <c r="E150" t="s">
        <v>83</v>
      </c>
      <c r="F150">
        <v>20040907</v>
      </c>
      <c r="G150" t="s">
        <v>10218</v>
      </c>
      <c r="H150" t="s">
        <v>3794</v>
      </c>
      <c r="I150" t="s">
        <v>386</v>
      </c>
      <c r="M150" t="str">
        <f t="shared" si="15"/>
        <v>福西</v>
      </c>
      <c r="N150" t="str">
        <f t="shared" si="16"/>
        <v>伸哉</v>
      </c>
      <c r="O150" t="str">
        <f t="shared" si="17"/>
        <v>フクニシ</v>
      </c>
      <c r="P150" t="str">
        <f t="shared" si="18"/>
        <v>シンヤ</v>
      </c>
      <c r="Q150">
        <f>IF($F150="","",DATEDIF($R150,①申込書!$D$3,"Y"))</f>
        <v>21</v>
      </c>
      <c r="R150" t="str">
        <f t="shared" si="19"/>
        <v>2004/09/07</v>
      </c>
      <c r="S150" t="str">
        <f t="shared" si="14"/>
        <v>奈良</v>
      </c>
      <c r="T150" t="str">
        <f>IFERROR(IF($G150&lt;&gt;"",LEFT($G150,11),IF(COUNTIF(②男子申込!$C:$C,$B150)=1,INDEX(②男子申込!H:H,MATCH($B150,②男子申込!$C:$C,0)),"")),"")</f>
        <v>00117329124</v>
      </c>
      <c r="U150" t="str">
        <f t="shared" si="20"/>
        <v>京都産業大</v>
      </c>
    </row>
    <row r="151" spans="1:21">
      <c r="A151" t="s">
        <v>1631</v>
      </c>
      <c r="B151">
        <v>150</v>
      </c>
      <c r="C151" t="s">
        <v>3795</v>
      </c>
      <c r="D151" t="s">
        <v>3796</v>
      </c>
      <c r="E151" t="s">
        <v>91</v>
      </c>
      <c r="F151">
        <v>20041122</v>
      </c>
      <c r="G151" t="s">
        <v>10219</v>
      </c>
      <c r="H151" t="s">
        <v>3797</v>
      </c>
      <c r="I151" t="s">
        <v>3798</v>
      </c>
      <c r="M151" t="str">
        <f t="shared" si="15"/>
        <v>磯淵</v>
      </c>
      <c r="N151" t="str">
        <f t="shared" si="16"/>
        <v>圭一郎</v>
      </c>
      <c r="O151" t="str">
        <f t="shared" si="17"/>
        <v>イソブチ</v>
      </c>
      <c r="P151" t="str">
        <f t="shared" si="18"/>
        <v>ケイイチロウ</v>
      </c>
      <c r="Q151">
        <f>IF($F151="","",DATEDIF($R151,①申込書!$D$3,"Y"))</f>
        <v>21</v>
      </c>
      <c r="R151" t="str">
        <f t="shared" si="19"/>
        <v>2004/11/22</v>
      </c>
      <c r="S151" t="str">
        <f t="shared" si="14"/>
        <v>香川</v>
      </c>
      <c r="T151" t="str">
        <f>IFERROR(IF($G151&lt;&gt;"",LEFT($G151,11),IF(COUNTIF(②男子申込!$C:$C,$B151)=1,INDEX(②男子申込!H:H,MATCH($B151,②男子申込!$C:$C,0)),"")),"")</f>
        <v>00115636931</v>
      </c>
      <c r="U151" t="str">
        <f t="shared" si="20"/>
        <v>京都産業大</v>
      </c>
    </row>
    <row r="152" spans="1:21">
      <c r="A152" t="s">
        <v>1631</v>
      </c>
      <c r="B152">
        <v>151</v>
      </c>
      <c r="C152" t="s">
        <v>3799</v>
      </c>
      <c r="D152" t="s">
        <v>3800</v>
      </c>
      <c r="E152" t="s">
        <v>88</v>
      </c>
      <c r="F152">
        <v>20041201</v>
      </c>
      <c r="G152" t="s">
        <v>10220</v>
      </c>
      <c r="H152" t="s">
        <v>323</v>
      </c>
      <c r="I152" t="s">
        <v>3801</v>
      </c>
      <c r="M152" t="str">
        <f t="shared" si="15"/>
        <v>松本</v>
      </c>
      <c r="N152" t="str">
        <f t="shared" si="16"/>
        <v>太良</v>
      </c>
      <c r="O152" t="str">
        <f t="shared" si="17"/>
        <v>マツモト</v>
      </c>
      <c r="P152" t="str">
        <f t="shared" si="18"/>
        <v>タイラ</v>
      </c>
      <c r="Q152">
        <f>IF($F152="","",DATEDIF($R152,①申込書!$D$3,"Y"))</f>
        <v>21</v>
      </c>
      <c r="R152" t="str">
        <f t="shared" si="19"/>
        <v>2004/12/01</v>
      </c>
      <c r="S152" t="str">
        <f t="shared" si="14"/>
        <v>京都</v>
      </c>
      <c r="T152" t="str">
        <f>IFERROR(IF($G152&lt;&gt;"",LEFT($G152,11),IF(COUNTIF(②男子申込!$C:$C,$B152)=1,INDEX(②男子申込!H:H,MATCH($B152,②男子申込!$C:$C,0)),"")),"")</f>
        <v>00120071516</v>
      </c>
      <c r="U152" t="str">
        <f t="shared" si="20"/>
        <v>京都産業大</v>
      </c>
    </row>
    <row r="153" spans="1:21">
      <c r="A153" t="s">
        <v>1631</v>
      </c>
      <c r="B153">
        <v>152</v>
      </c>
      <c r="C153" t="s">
        <v>3802</v>
      </c>
      <c r="D153" t="s">
        <v>3803</v>
      </c>
      <c r="E153" t="s">
        <v>83</v>
      </c>
      <c r="F153">
        <v>20041209</v>
      </c>
      <c r="G153" t="s">
        <v>10221</v>
      </c>
      <c r="H153" t="s">
        <v>3804</v>
      </c>
      <c r="I153" t="s">
        <v>3805</v>
      </c>
      <c r="M153" t="str">
        <f t="shared" si="15"/>
        <v>郷</v>
      </c>
      <c r="N153" t="str">
        <f t="shared" si="16"/>
        <v>颯冴</v>
      </c>
      <c r="O153" t="str">
        <f t="shared" si="17"/>
        <v>ゴウ</v>
      </c>
      <c r="P153" t="str">
        <f t="shared" si="18"/>
        <v>ソウガ</v>
      </c>
      <c r="Q153">
        <f>IF($F153="","",DATEDIF($R153,①申込書!$D$3,"Y"))</f>
        <v>21</v>
      </c>
      <c r="R153" t="str">
        <f t="shared" si="19"/>
        <v>2004/12/09</v>
      </c>
      <c r="S153" t="str">
        <f t="shared" si="14"/>
        <v>奈良</v>
      </c>
      <c r="T153" t="str">
        <f>IFERROR(IF($G153&lt;&gt;"",LEFT($G153,11),IF(COUNTIF(②男子申込!$C:$C,$B153)=1,INDEX(②男子申込!H:H,MATCH($B153,②男子申込!$C:$C,0)),"")),"")</f>
        <v>00111281216</v>
      </c>
      <c r="U153" t="str">
        <f t="shared" si="20"/>
        <v>京都産業大</v>
      </c>
    </row>
    <row r="154" spans="1:21">
      <c r="A154" t="s">
        <v>1631</v>
      </c>
      <c r="B154">
        <v>153</v>
      </c>
      <c r="C154" t="s">
        <v>3806</v>
      </c>
      <c r="D154" t="s">
        <v>3807</v>
      </c>
      <c r="E154" t="s">
        <v>102</v>
      </c>
      <c r="F154">
        <v>20040818</v>
      </c>
      <c r="G154" t="s">
        <v>10222</v>
      </c>
      <c r="H154" t="s">
        <v>3061</v>
      </c>
      <c r="I154" t="s">
        <v>3808</v>
      </c>
      <c r="M154" t="str">
        <f t="shared" si="15"/>
        <v>杉山</v>
      </c>
      <c r="N154" t="str">
        <f t="shared" si="16"/>
        <v>跳馬</v>
      </c>
      <c r="O154" t="str">
        <f t="shared" si="17"/>
        <v>スギヤマ</v>
      </c>
      <c r="P154" t="str">
        <f t="shared" si="18"/>
        <v>チョウマ</v>
      </c>
      <c r="Q154">
        <f>IF($F154="","",DATEDIF($R154,①申込書!$D$3,"Y"))</f>
        <v>21</v>
      </c>
      <c r="R154" t="str">
        <f t="shared" si="19"/>
        <v>2004/08/18</v>
      </c>
      <c r="S154" t="str">
        <f t="shared" si="14"/>
        <v>静岡</v>
      </c>
      <c r="T154" t="str">
        <f>IFERROR(IF($G154&lt;&gt;"",LEFT($G154,11),IF(COUNTIF(②男子申込!$C:$C,$B154)=1,INDEX(②男子申込!H:H,MATCH($B154,②男子申込!$C:$C,0)),"")),"")</f>
        <v>00115684025</v>
      </c>
      <c r="U154" t="str">
        <f t="shared" si="20"/>
        <v>京都産業大</v>
      </c>
    </row>
    <row r="155" spans="1:21">
      <c r="A155" t="s">
        <v>1631</v>
      </c>
      <c r="B155">
        <v>154</v>
      </c>
      <c r="C155" t="s">
        <v>3809</v>
      </c>
      <c r="D155" t="s">
        <v>3810</v>
      </c>
      <c r="E155" t="s">
        <v>80</v>
      </c>
      <c r="F155">
        <v>20050111</v>
      </c>
      <c r="G155" t="s">
        <v>10223</v>
      </c>
      <c r="H155" t="s">
        <v>3811</v>
      </c>
      <c r="I155" t="s">
        <v>562</v>
      </c>
      <c r="M155" t="str">
        <f t="shared" si="15"/>
        <v>嶋渡</v>
      </c>
      <c r="N155" t="str">
        <f t="shared" si="16"/>
        <v>涼太</v>
      </c>
      <c r="O155" t="str">
        <f t="shared" si="17"/>
        <v>シマド</v>
      </c>
      <c r="P155" t="str">
        <f t="shared" si="18"/>
        <v>リョウタ</v>
      </c>
      <c r="Q155">
        <f>IF($F155="","",DATEDIF($R155,①申込書!$D$3,"Y"))</f>
        <v>21</v>
      </c>
      <c r="R155" t="str">
        <f t="shared" si="19"/>
        <v>2005/01/11</v>
      </c>
      <c r="S155" t="str">
        <f t="shared" si="14"/>
        <v>滋賀</v>
      </c>
      <c r="T155" t="str">
        <f>IFERROR(IF($G155&lt;&gt;"",LEFT($G155,11),IF(COUNTIF(②男子申込!$C:$C,$B155)=1,INDEX(②男子申込!H:H,MATCH($B155,②男子申込!$C:$C,0)),"")),"")</f>
        <v>00114723927</v>
      </c>
      <c r="U155" t="str">
        <f t="shared" si="20"/>
        <v>京都産業大</v>
      </c>
    </row>
    <row r="156" spans="1:21">
      <c r="A156" t="s">
        <v>1631</v>
      </c>
      <c r="B156">
        <v>155</v>
      </c>
      <c r="C156" t="s">
        <v>3812</v>
      </c>
      <c r="D156" t="s">
        <v>3813</v>
      </c>
      <c r="E156" t="s">
        <v>83</v>
      </c>
      <c r="F156">
        <v>20040825</v>
      </c>
      <c r="G156" t="s">
        <v>10224</v>
      </c>
      <c r="H156" t="s">
        <v>2129</v>
      </c>
      <c r="I156" t="s">
        <v>82</v>
      </c>
      <c r="M156" t="str">
        <f t="shared" si="15"/>
        <v>東</v>
      </c>
      <c r="N156" t="str">
        <f t="shared" si="16"/>
        <v>大樹</v>
      </c>
      <c r="O156" t="str">
        <f t="shared" si="17"/>
        <v>アズマ</v>
      </c>
      <c r="P156" t="str">
        <f t="shared" si="18"/>
        <v>ダイキ</v>
      </c>
      <c r="Q156">
        <f>IF($F156="","",DATEDIF($R156,①申込書!$D$3,"Y"))</f>
        <v>21</v>
      </c>
      <c r="R156" t="str">
        <f t="shared" si="19"/>
        <v>2004/08/25</v>
      </c>
      <c r="S156" t="str">
        <f t="shared" si="14"/>
        <v>奈良</v>
      </c>
      <c r="T156" t="str">
        <f>IFERROR(IF($G156&lt;&gt;"",LEFT($G156,11),IF(COUNTIF(②男子申込!$C:$C,$B156)=1,INDEX(②男子申込!H:H,MATCH($B156,②男子申込!$C:$C,0)),"")),"")</f>
        <v>00111568729</v>
      </c>
      <c r="U156" t="str">
        <f t="shared" si="20"/>
        <v>京都産業大</v>
      </c>
    </row>
    <row r="157" spans="1:21">
      <c r="A157" t="s">
        <v>1631</v>
      </c>
      <c r="B157">
        <v>156</v>
      </c>
      <c r="C157" t="s">
        <v>3814</v>
      </c>
      <c r="D157" t="s">
        <v>3815</v>
      </c>
      <c r="E157" t="s">
        <v>97</v>
      </c>
      <c r="F157">
        <v>20040623</v>
      </c>
      <c r="G157" t="s">
        <v>10225</v>
      </c>
      <c r="H157" t="s">
        <v>532</v>
      </c>
      <c r="I157" t="s">
        <v>141</v>
      </c>
      <c r="M157" t="str">
        <f t="shared" si="15"/>
        <v>市川</v>
      </c>
      <c r="N157" t="str">
        <f t="shared" si="16"/>
        <v>隼</v>
      </c>
      <c r="O157" t="str">
        <f t="shared" si="17"/>
        <v>イチカワ</v>
      </c>
      <c r="P157" t="str">
        <f t="shared" si="18"/>
        <v>ハヤト</v>
      </c>
      <c r="Q157">
        <f>IF($F157="","",DATEDIF($R157,①申込書!$D$3,"Y"))</f>
        <v>21</v>
      </c>
      <c r="R157" t="str">
        <f t="shared" si="19"/>
        <v>2004/06/23</v>
      </c>
      <c r="S157" t="str">
        <f t="shared" si="14"/>
        <v>兵庫</v>
      </c>
      <c r="T157" t="str">
        <f>IFERROR(IF($G157&lt;&gt;"",LEFT($G157,11),IF(COUNTIF(②男子申込!$C:$C,$B157)=1,INDEX(②男子申込!H:H,MATCH($B157,②男子申込!$C:$C,0)),"")),"")</f>
        <v>00124272523</v>
      </c>
      <c r="U157" t="str">
        <f t="shared" si="20"/>
        <v>京都産業大</v>
      </c>
    </row>
    <row r="158" spans="1:21">
      <c r="A158" t="s">
        <v>1631</v>
      </c>
      <c r="B158">
        <v>157</v>
      </c>
      <c r="C158" t="s">
        <v>3816</v>
      </c>
      <c r="D158" t="s">
        <v>3817</v>
      </c>
      <c r="E158" t="s">
        <v>469</v>
      </c>
      <c r="F158">
        <v>20041021</v>
      </c>
      <c r="G158" t="s">
        <v>10226</v>
      </c>
      <c r="H158" t="s">
        <v>2131</v>
      </c>
      <c r="I158" t="s">
        <v>236</v>
      </c>
      <c r="M158" t="str">
        <f t="shared" si="15"/>
        <v>岩城</v>
      </c>
      <c r="N158" t="str">
        <f t="shared" si="16"/>
        <v>結太</v>
      </c>
      <c r="O158" t="str">
        <f t="shared" si="17"/>
        <v>イワキ</v>
      </c>
      <c r="P158" t="str">
        <f t="shared" si="18"/>
        <v>ユウタ</v>
      </c>
      <c r="Q158">
        <f>IF($F158="","",DATEDIF($R158,①申込書!$D$3,"Y"))</f>
        <v>21</v>
      </c>
      <c r="R158" t="str">
        <f t="shared" si="19"/>
        <v>2004/10/21</v>
      </c>
      <c r="S158" t="str">
        <f t="shared" si="14"/>
        <v>和歌山</v>
      </c>
      <c r="T158" t="str">
        <f>IFERROR(IF($G158&lt;&gt;"",LEFT($G158,11),IF(COUNTIF(②男子申込!$C:$C,$B158)=1,INDEX(②男子申込!H:H,MATCH($B158,②男子申込!$C:$C,0)),"")),"")</f>
        <v>00130798432</v>
      </c>
      <c r="U158" t="str">
        <f t="shared" si="20"/>
        <v>京都産業大</v>
      </c>
    </row>
    <row r="159" spans="1:21">
      <c r="A159" t="s">
        <v>1631</v>
      </c>
      <c r="B159">
        <v>158</v>
      </c>
      <c r="C159" t="s">
        <v>3818</v>
      </c>
      <c r="D159" t="s">
        <v>3819</v>
      </c>
      <c r="E159" t="s">
        <v>389</v>
      </c>
      <c r="F159">
        <v>20040519</v>
      </c>
      <c r="G159" t="s">
        <v>10227</v>
      </c>
      <c r="H159" t="s">
        <v>1434</v>
      </c>
      <c r="I159" t="s">
        <v>1964</v>
      </c>
      <c r="M159" t="str">
        <f t="shared" si="15"/>
        <v>川井</v>
      </c>
      <c r="N159" t="str">
        <f t="shared" si="16"/>
        <v>鳳雅</v>
      </c>
      <c r="O159" t="str">
        <f t="shared" si="17"/>
        <v>カワイ</v>
      </c>
      <c r="P159" t="str">
        <f t="shared" si="18"/>
        <v>コウガ</v>
      </c>
      <c r="Q159">
        <f>IF($F159="","",DATEDIF($R159,①申込書!$D$3,"Y"))</f>
        <v>21</v>
      </c>
      <c r="R159" t="str">
        <f t="shared" si="19"/>
        <v>2004/05/19</v>
      </c>
      <c r="S159" t="str">
        <f t="shared" si="14"/>
        <v>長崎</v>
      </c>
      <c r="T159" t="str">
        <f>IFERROR(IF($G159&lt;&gt;"",LEFT($G159,11),IF(COUNTIF(②男子申込!$C:$C,$B159)=1,INDEX(②男子申込!H:H,MATCH($B159,②男子申込!$C:$C,0)),"")),"")</f>
        <v>00119214220</v>
      </c>
      <c r="U159" t="str">
        <f t="shared" si="20"/>
        <v>京都産業大</v>
      </c>
    </row>
    <row r="160" spans="1:21">
      <c r="A160" t="s">
        <v>1631</v>
      </c>
      <c r="B160">
        <v>159</v>
      </c>
      <c r="C160" t="s">
        <v>3820</v>
      </c>
      <c r="D160" t="s">
        <v>3821</v>
      </c>
      <c r="E160" t="s">
        <v>99</v>
      </c>
      <c r="F160">
        <v>20040721</v>
      </c>
      <c r="G160" t="s">
        <v>10228</v>
      </c>
      <c r="H160" t="s">
        <v>3822</v>
      </c>
      <c r="I160" t="s">
        <v>127</v>
      </c>
      <c r="M160" t="str">
        <f t="shared" si="15"/>
        <v>武井</v>
      </c>
      <c r="N160" t="str">
        <f t="shared" si="16"/>
        <v>夢叶</v>
      </c>
      <c r="O160" t="str">
        <f t="shared" si="17"/>
        <v>タケイ</v>
      </c>
      <c r="P160" t="str">
        <f t="shared" si="18"/>
        <v>ユウト</v>
      </c>
      <c r="Q160">
        <f>IF($F160="","",DATEDIF($R160,①申込書!$D$3,"Y"))</f>
        <v>21</v>
      </c>
      <c r="R160" t="str">
        <f t="shared" si="19"/>
        <v>2004/07/21</v>
      </c>
      <c r="S160" t="str">
        <f t="shared" si="14"/>
        <v>大阪</v>
      </c>
      <c r="T160" t="str">
        <f>IFERROR(IF($G160&lt;&gt;"",LEFT($G160,11),IF(COUNTIF(②男子申込!$C:$C,$B160)=1,INDEX(②男子申込!H:H,MATCH($B160,②男子申込!$C:$C,0)),"")),"")</f>
        <v>00110703820</v>
      </c>
      <c r="U160" t="str">
        <f t="shared" si="20"/>
        <v>京都産業大</v>
      </c>
    </row>
    <row r="161" spans="1:21">
      <c r="A161" t="s">
        <v>1631</v>
      </c>
      <c r="B161">
        <v>160</v>
      </c>
      <c r="C161" t="s">
        <v>3823</v>
      </c>
      <c r="D161" t="s">
        <v>3824</v>
      </c>
      <c r="E161" t="s">
        <v>91</v>
      </c>
      <c r="F161">
        <v>20041207</v>
      </c>
      <c r="G161" t="s">
        <v>10229</v>
      </c>
      <c r="H161" t="s">
        <v>86</v>
      </c>
      <c r="I161" t="s">
        <v>82</v>
      </c>
      <c r="M161" t="str">
        <f t="shared" si="15"/>
        <v>藤田</v>
      </c>
      <c r="N161" t="str">
        <f t="shared" si="16"/>
        <v>大輝</v>
      </c>
      <c r="O161" t="str">
        <f t="shared" si="17"/>
        <v>フジタ</v>
      </c>
      <c r="P161" t="str">
        <f t="shared" si="18"/>
        <v>ダイキ</v>
      </c>
      <c r="Q161">
        <f>IF($F161="","",DATEDIF($R161,①申込書!$D$3,"Y"))</f>
        <v>21</v>
      </c>
      <c r="R161" t="str">
        <f t="shared" si="19"/>
        <v>2004/12/07</v>
      </c>
      <c r="S161" t="str">
        <f t="shared" si="14"/>
        <v>香川</v>
      </c>
      <c r="T161" t="str">
        <f>IFERROR(IF($G161&lt;&gt;"",LEFT($G161,11),IF(COUNTIF(②男子申込!$C:$C,$B161)=1,INDEX(②男子申込!H:H,MATCH($B161,②男子申込!$C:$C,0)),"")),"")</f>
        <v>00112231010</v>
      </c>
      <c r="U161" t="str">
        <f t="shared" si="20"/>
        <v>京都産業大</v>
      </c>
    </row>
    <row r="162" spans="1:21">
      <c r="A162" t="s">
        <v>1631</v>
      </c>
      <c r="B162">
        <v>161</v>
      </c>
      <c r="C162" t="s">
        <v>3825</v>
      </c>
      <c r="D162" t="s">
        <v>3826</v>
      </c>
      <c r="E162" t="s">
        <v>104</v>
      </c>
      <c r="F162">
        <v>20040819</v>
      </c>
      <c r="G162" t="s">
        <v>10230</v>
      </c>
      <c r="H162" t="s">
        <v>810</v>
      </c>
      <c r="I162" t="s">
        <v>1055</v>
      </c>
      <c r="M162" t="str">
        <f t="shared" si="15"/>
        <v>高橋</v>
      </c>
      <c r="N162" t="str">
        <f t="shared" si="16"/>
        <v>拓夢</v>
      </c>
      <c r="O162" t="str">
        <f t="shared" si="17"/>
        <v>タカハシ</v>
      </c>
      <c r="P162" t="str">
        <f t="shared" si="18"/>
        <v>ヒロム</v>
      </c>
      <c r="Q162">
        <f>IF($F162="","",DATEDIF($R162,①申込書!$D$3,"Y"))</f>
        <v>21</v>
      </c>
      <c r="R162" t="str">
        <f t="shared" si="19"/>
        <v>2004/08/19</v>
      </c>
      <c r="S162" t="str">
        <f t="shared" si="14"/>
        <v>福井</v>
      </c>
      <c r="T162" t="str">
        <f>IFERROR(IF($G162&lt;&gt;"",LEFT($G162,11),IF(COUNTIF(②男子申込!$C:$C,$B162)=1,INDEX(②男子申込!H:H,MATCH($B162,②男子申込!$C:$C,0)),"")),"")</f>
        <v>00112713318</v>
      </c>
      <c r="U162" t="str">
        <f t="shared" si="20"/>
        <v>京都産業大</v>
      </c>
    </row>
    <row r="163" spans="1:21">
      <c r="A163" t="s">
        <v>1631</v>
      </c>
      <c r="B163">
        <v>162</v>
      </c>
      <c r="C163" t="s">
        <v>3827</v>
      </c>
      <c r="D163" t="s">
        <v>3828</v>
      </c>
      <c r="E163" t="s">
        <v>369</v>
      </c>
      <c r="F163">
        <v>20040520</v>
      </c>
      <c r="G163" t="s">
        <v>10231</v>
      </c>
      <c r="H163" t="s">
        <v>3829</v>
      </c>
      <c r="I163" t="s">
        <v>135</v>
      </c>
      <c r="M163" t="str">
        <f t="shared" si="15"/>
        <v>岩重</v>
      </c>
      <c r="N163" t="str">
        <f t="shared" si="16"/>
        <v>功輝</v>
      </c>
      <c r="O163" t="str">
        <f t="shared" si="17"/>
        <v>イワシゲ</v>
      </c>
      <c r="P163" t="str">
        <f t="shared" si="18"/>
        <v>コウキ</v>
      </c>
      <c r="Q163">
        <f>IF($F163="","",DATEDIF($R163,①申込書!$D$3,"Y"))</f>
        <v>21</v>
      </c>
      <c r="R163" t="str">
        <f t="shared" si="19"/>
        <v>2004/05/20</v>
      </c>
      <c r="S163" t="str">
        <f t="shared" si="14"/>
        <v>愛媛</v>
      </c>
      <c r="T163" t="str">
        <f>IFERROR(IF($G163&lt;&gt;"",LEFT($G163,11),IF(COUNTIF(②男子申込!$C:$C,$B163)=1,INDEX(②男子申込!H:H,MATCH($B163,②男子申込!$C:$C,0)),"")),"")</f>
        <v>00110003813</v>
      </c>
      <c r="U163" t="str">
        <f t="shared" si="20"/>
        <v>京都産業大</v>
      </c>
    </row>
    <row r="164" spans="1:21">
      <c r="A164" t="s">
        <v>1631</v>
      </c>
      <c r="B164">
        <v>163</v>
      </c>
      <c r="C164" t="s">
        <v>3830</v>
      </c>
      <c r="D164" t="s">
        <v>3831</v>
      </c>
      <c r="E164" t="s">
        <v>88</v>
      </c>
      <c r="F164">
        <v>20050123</v>
      </c>
      <c r="G164" t="s">
        <v>10232</v>
      </c>
      <c r="H164" t="s">
        <v>3832</v>
      </c>
      <c r="I164" t="s">
        <v>2817</v>
      </c>
      <c r="M164" t="str">
        <f t="shared" si="15"/>
        <v>白糸</v>
      </c>
      <c r="N164" t="str">
        <f t="shared" si="16"/>
        <v>晟也</v>
      </c>
      <c r="O164" t="str">
        <f t="shared" si="17"/>
        <v>シライト</v>
      </c>
      <c r="P164" t="str">
        <f t="shared" si="18"/>
        <v>セナ</v>
      </c>
      <c r="Q164">
        <f>IF($F164="","",DATEDIF($R164,①申込書!$D$3,"Y"))</f>
        <v>21</v>
      </c>
      <c r="R164" t="str">
        <f t="shared" si="19"/>
        <v>2005/01/23</v>
      </c>
      <c r="S164" t="str">
        <f t="shared" si="14"/>
        <v>京都</v>
      </c>
      <c r="T164" t="str">
        <f>IFERROR(IF($G164&lt;&gt;"",LEFT($G164,11),IF(COUNTIF(②男子申込!$C:$C,$B164)=1,INDEX(②男子申込!H:H,MATCH($B164,②男子申込!$C:$C,0)),"")),"")</f>
        <v>00119468433</v>
      </c>
      <c r="U164" t="str">
        <f t="shared" si="20"/>
        <v>京都産業大</v>
      </c>
    </row>
    <row r="165" spans="1:21">
      <c r="A165" t="s">
        <v>1631</v>
      </c>
      <c r="B165">
        <v>164</v>
      </c>
      <c r="C165" t="s">
        <v>3833</v>
      </c>
      <c r="D165" t="s">
        <v>3834</v>
      </c>
      <c r="E165" t="s">
        <v>344</v>
      </c>
      <c r="F165">
        <v>20040808</v>
      </c>
      <c r="G165" t="s">
        <v>10233</v>
      </c>
      <c r="H165" t="s">
        <v>418</v>
      </c>
      <c r="I165" t="s">
        <v>82</v>
      </c>
      <c r="M165" t="str">
        <f t="shared" si="15"/>
        <v>宮地</v>
      </c>
      <c r="N165" t="str">
        <f t="shared" si="16"/>
        <v>大暉</v>
      </c>
      <c r="O165" t="str">
        <f t="shared" si="17"/>
        <v>ミヤジ</v>
      </c>
      <c r="P165" t="str">
        <f t="shared" si="18"/>
        <v>ダイキ</v>
      </c>
      <c r="Q165">
        <f>IF($F165="","",DATEDIF($R165,①申込書!$D$3,"Y"))</f>
        <v>21</v>
      </c>
      <c r="R165" t="str">
        <f t="shared" si="19"/>
        <v>2004/08/08</v>
      </c>
      <c r="S165" t="str">
        <f t="shared" si="14"/>
        <v>高知</v>
      </c>
      <c r="T165" t="str">
        <f>IFERROR(IF($G165&lt;&gt;"",LEFT($G165,11),IF(COUNTIF(②男子申込!$C:$C,$B165)=1,INDEX(②男子申込!H:H,MATCH($B165,②男子申込!$C:$C,0)),"")),"")</f>
        <v>00114016720</v>
      </c>
      <c r="U165" t="str">
        <f t="shared" si="20"/>
        <v>京都産業大</v>
      </c>
    </row>
    <row r="166" spans="1:21">
      <c r="A166" t="s">
        <v>1631</v>
      </c>
      <c r="B166">
        <v>165</v>
      </c>
      <c r="C166" t="s">
        <v>4224</v>
      </c>
      <c r="D166" t="s">
        <v>4225</v>
      </c>
      <c r="E166" t="s">
        <v>335</v>
      </c>
      <c r="F166">
        <v>20040619</v>
      </c>
      <c r="G166" t="s">
        <v>10234</v>
      </c>
      <c r="H166" t="s">
        <v>4226</v>
      </c>
      <c r="I166" t="s">
        <v>1064</v>
      </c>
      <c r="M166" t="str">
        <f t="shared" si="15"/>
        <v>挾間</v>
      </c>
      <c r="N166" t="str">
        <f t="shared" si="16"/>
        <v>夢翔</v>
      </c>
      <c r="O166" t="str">
        <f t="shared" si="17"/>
        <v>ハサマ</v>
      </c>
      <c r="P166" t="str">
        <f t="shared" si="18"/>
        <v>ユメト</v>
      </c>
      <c r="Q166">
        <f>IF($F166="","",DATEDIF($R166,①申込書!$D$3,"Y"))</f>
        <v>21</v>
      </c>
      <c r="R166" t="str">
        <f t="shared" si="19"/>
        <v>2004/06/19</v>
      </c>
      <c r="S166" t="str">
        <f t="shared" si="14"/>
        <v>大分</v>
      </c>
      <c r="T166" t="str">
        <f>IFERROR(IF($G166&lt;&gt;"",LEFT($G166,11),IF(COUNTIF(②男子申込!$C:$C,$B166)=1,INDEX(②男子申込!H:H,MATCH($B166,②男子申込!$C:$C,0)),"")),"")</f>
        <v>00118183527</v>
      </c>
      <c r="U166" t="str">
        <f t="shared" si="20"/>
        <v>京都産業大</v>
      </c>
    </row>
    <row r="167" spans="1:21">
      <c r="A167" t="s">
        <v>1631</v>
      </c>
      <c r="B167">
        <v>166</v>
      </c>
      <c r="C167" t="s">
        <v>4894</v>
      </c>
      <c r="D167" t="s">
        <v>4895</v>
      </c>
      <c r="E167" t="s">
        <v>3835</v>
      </c>
      <c r="F167">
        <v>20041018</v>
      </c>
      <c r="G167" t="s">
        <v>10235</v>
      </c>
      <c r="H167" t="s">
        <v>939</v>
      </c>
      <c r="I167" t="s">
        <v>446</v>
      </c>
      <c r="M167" t="str">
        <f t="shared" si="15"/>
        <v>内藤</v>
      </c>
      <c r="N167" t="str">
        <f t="shared" si="16"/>
        <v>想</v>
      </c>
      <c r="O167" t="str">
        <f t="shared" si="17"/>
        <v>ナイトウ</v>
      </c>
      <c r="P167" t="str">
        <f t="shared" si="18"/>
        <v>ソラ</v>
      </c>
      <c r="Q167">
        <f>IF($F167="","",DATEDIF($R167,①申込書!$D$3,"Y"))</f>
        <v>21</v>
      </c>
      <c r="R167" t="str">
        <f t="shared" si="19"/>
        <v>2004/10/18</v>
      </c>
      <c r="S167" t="str">
        <f t="shared" si="14"/>
        <v>学連</v>
      </c>
      <c r="T167" t="str">
        <f>IFERROR(IF($G167&lt;&gt;"",LEFT($G167,11),IF(COUNTIF(②男子申込!$C:$C,$B167)=1,INDEX(②男子申込!H:H,MATCH($B167,②男子申込!$C:$C,0)),"")),"")</f>
        <v>00113152013</v>
      </c>
      <c r="U167" t="str">
        <f t="shared" si="20"/>
        <v>京都産業大</v>
      </c>
    </row>
    <row r="168" spans="1:21">
      <c r="A168" t="s">
        <v>1631</v>
      </c>
      <c r="B168">
        <v>167</v>
      </c>
      <c r="C168" t="s">
        <v>4896</v>
      </c>
      <c r="D168" t="s">
        <v>4897</v>
      </c>
      <c r="E168" t="s">
        <v>3835</v>
      </c>
      <c r="F168">
        <v>20040426</v>
      </c>
      <c r="G168" t="s">
        <v>10236</v>
      </c>
      <c r="H168" t="s">
        <v>205</v>
      </c>
      <c r="I168" t="s">
        <v>127</v>
      </c>
      <c r="M168" t="str">
        <f t="shared" si="15"/>
        <v>松田</v>
      </c>
      <c r="N168" t="str">
        <f t="shared" si="16"/>
        <v>侑士</v>
      </c>
      <c r="O168" t="str">
        <f t="shared" si="17"/>
        <v>マツダ</v>
      </c>
      <c r="P168" t="str">
        <f t="shared" si="18"/>
        <v>ユウト</v>
      </c>
      <c r="Q168">
        <f>IF($F168="","",DATEDIF($R168,①申込書!$D$3,"Y"))</f>
        <v>21</v>
      </c>
      <c r="R168" t="str">
        <f t="shared" si="19"/>
        <v>2004/04/26</v>
      </c>
      <c r="S168" t="str">
        <f t="shared" si="14"/>
        <v>学連</v>
      </c>
      <c r="T168" t="str">
        <f>IFERROR(IF($G168&lt;&gt;"",LEFT($G168,11),IF(COUNTIF(②男子申込!$C:$C,$B168)=1,INDEX(②男子申込!H:H,MATCH($B168,②男子申込!$C:$C,0)),"")),"")</f>
        <v>00113549023</v>
      </c>
      <c r="U168" t="str">
        <f t="shared" si="20"/>
        <v>京都産業大</v>
      </c>
    </row>
    <row r="169" spans="1:21">
      <c r="A169" t="s">
        <v>1631</v>
      </c>
      <c r="B169">
        <v>168</v>
      </c>
      <c r="C169" t="s">
        <v>4898</v>
      </c>
      <c r="D169" t="s">
        <v>4899</v>
      </c>
      <c r="E169" t="s">
        <v>3835</v>
      </c>
      <c r="F169">
        <v>20040907</v>
      </c>
      <c r="G169" t="s">
        <v>10237</v>
      </c>
      <c r="H169" t="s">
        <v>1052</v>
      </c>
      <c r="I169" t="s">
        <v>4900</v>
      </c>
      <c r="M169" t="str">
        <f t="shared" si="15"/>
        <v>八尾</v>
      </c>
      <c r="N169" t="str">
        <f t="shared" si="16"/>
        <v>藍麻</v>
      </c>
      <c r="O169" t="str">
        <f t="shared" si="17"/>
        <v>ヤオ</v>
      </c>
      <c r="P169" t="str">
        <f t="shared" si="18"/>
        <v>ランマ</v>
      </c>
      <c r="Q169">
        <f>IF($F169="","",DATEDIF($R169,①申込書!$D$3,"Y"))</f>
        <v>21</v>
      </c>
      <c r="R169" t="str">
        <f t="shared" si="19"/>
        <v>2004/09/07</v>
      </c>
      <c r="S169" t="str">
        <f t="shared" si="14"/>
        <v>学連</v>
      </c>
      <c r="T169" t="str">
        <f>IFERROR(IF($G169&lt;&gt;"",LEFT($G169,11),IF(COUNTIF(②男子申込!$C:$C,$B169)=1,INDEX(②男子申込!H:H,MATCH($B169,②男子申込!$C:$C,0)),"")),"")</f>
        <v>00117054321</v>
      </c>
      <c r="U169" t="str">
        <f t="shared" si="20"/>
        <v>京都産業大</v>
      </c>
    </row>
    <row r="170" spans="1:21">
      <c r="A170" t="s">
        <v>1631</v>
      </c>
      <c r="B170">
        <v>169</v>
      </c>
      <c r="C170" t="s">
        <v>4901</v>
      </c>
      <c r="D170" t="s">
        <v>4902</v>
      </c>
      <c r="E170" t="s">
        <v>3835</v>
      </c>
      <c r="F170">
        <v>20040501</v>
      </c>
      <c r="G170" t="s">
        <v>10238</v>
      </c>
      <c r="H170" t="s">
        <v>754</v>
      </c>
      <c r="I170" t="s">
        <v>150</v>
      </c>
      <c r="M170" t="str">
        <f t="shared" si="15"/>
        <v>永野</v>
      </c>
      <c r="N170" t="str">
        <f t="shared" si="16"/>
        <v>嶺</v>
      </c>
      <c r="O170" t="str">
        <f t="shared" si="17"/>
        <v>ナガノ</v>
      </c>
      <c r="P170" t="str">
        <f t="shared" si="18"/>
        <v>レイ</v>
      </c>
      <c r="Q170">
        <f>IF($F170="","",DATEDIF($R170,①申込書!$D$3,"Y"))</f>
        <v>21</v>
      </c>
      <c r="R170" t="str">
        <f t="shared" si="19"/>
        <v>2004/05/01</v>
      </c>
      <c r="S170" t="str">
        <f t="shared" si="14"/>
        <v>学連</v>
      </c>
      <c r="T170" t="str">
        <f>IFERROR(IF($G170&lt;&gt;"",LEFT($G170,11),IF(COUNTIF(②男子申込!$C:$C,$B170)=1,INDEX(②男子申込!H:H,MATCH($B170,②男子申込!$C:$C,0)),"")),"")</f>
        <v>00145952531</v>
      </c>
      <c r="U170" t="str">
        <f t="shared" si="20"/>
        <v>京都産業大</v>
      </c>
    </row>
    <row r="171" spans="1:21">
      <c r="A171" t="s">
        <v>1631</v>
      </c>
      <c r="B171">
        <v>170</v>
      </c>
      <c r="C171" t="s">
        <v>4903</v>
      </c>
      <c r="D171" t="s">
        <v>4904</v>
      </c>
      <c r="E171" t="s">
        <v>3835</v>
      </c>
      <c r="F171">
        <v>20050310</v>
      </c>
      <c r="G171" t="s">
        <v>10239</v>
      </c>
      <c r="H171" t="s">
        <v>1478</v>
      </c>
      <c r="I171" t="s">
        <v>82</v>
      </c>
      <c r="M171" t="str">
        <f t="shared" si="15"/>
        <v>内田</v>
      </c>
      <c r="N171" t="str">
        <f t="shared" si="16"/>
        <v>大貴</v>
      </c>
      <c r="O171" t="str">
        <f t="shared" si="17"/>
        <v>ウチダ</v>
      </c>
      <c r="P171" t="str">
        <f t="shared" si="18"/>
        <v>ダイキ</v>
      </c>
      <c r="Q171">
        <f>IF($F171="","",DATEDIF($R171,①申込書!$D$3,"Y"))</f>
        <v>20</v>
      </c>
      <c r="R171" t="str">
        <f t="shared" si="19"/>
        <v>2005/03/10</v>
      </c>
      <c r="S171" t="str">
        <f t="shared" si="14"/>
        <v>学連</v>
      </c>
      <c r="T171" t="str">
        <f>IFERROR(IF($G171&lt;&gt;"",LEFT($G171,11),IF(COUNTIF(②男子申込!$C:$C,$B171)=1,INDEX(②男子申込!H:H,MATCH($B171,②男子申込!$C:$C,0)),"")),"")</f>
        <v>00146681329</v>
      </c>
      <c r="U171" t="str">
        <f t="shared" si="20"/>
        <v>京都産業大</v>
      </c>
    </row>
    <row r="172" spans="1:21">
      <c r="A172" t="s">
        <v>1631</v>
      </c>
      <c r="B172">
        <v>171</v>
      </c>
      <c r="C172" t="s">
        <v>5066</v>
      </c>
      <c r="D172" t="s">
        <v>5067</v>
      </c>
      <c r="E172" t="s">
        <v>116</v>
      </c>
      <c r="F172">
        <v>20040426</v>
      </c>
      <c r="G172" t="s">
        <v>10240</v>
      </c>
      <c r="H172" t="s">
        <v>251</v>
      </c>
      <c r="I172" t="s">
        <v>181</v>
      </c>
      <c r="M172" t="str">
        <f t="shared" si="15"/>
        <v>坂口</v>
      </c>
      <c r="N172" t="str">
        <f t="shared" si="16"/>
        <v>遥斗</v>
      </c>
      <c r="O172" t="str">
        <f t="shared" si="17"/>
        <v>サカグチ</v>
      </c>
      <c r="P172" t="str">
        <f t="shared" si="18"/>
        <v>ハルト</v>
      </c>
      <c r="Q172">
        <f>IF($F172="","",DATEDIF($R172,①申込書!$D$3,"Y"))</f>
        <v>21</v>
      </c>
      <c r="R172" t="str">
        <f t="shared" si="19"/>
        <v>2004/04/26</v>
      </c>
      <c r="S172" t="str">
        <f t="shared" si="14"/>
        <v>三重</v>
      </c>
      <c r="T172" t="str">
        <f>IFERROR(IF($G172&lt;&gt;"",LEFT($G172,11),IF(COUNTIF(②男子申込!$C:$C,$B172)=1,INDEX(②男子申込!H:H,MATCH($B172,②男子申込!$C:$C,0)),"")),"")</f>
        <v>00200159534</v>
      </c>
      <c r="U172" t="str">
        <f t="shared" si="20"/>
        <v>京都産業大</v>
      </c>
    </row>
    <row r="173" spans="1:21">
      <c r="A173" t="s">
        <v>1631</v>
      </c>
      <c r="B173">
        <v>172</v>
      </c>
      <c r="C173" t="s">
        <v>5768</v>
      </c>
      <c r="D173" t="s">
        <v>5769</v>
      </c>
      <c r="E173" t="s">
        <v>83</v>
      </c>
      <c r="F173">
        <v>20051129</v>
      </c>
      <c r="G173" t="s">
        <v>10241</v>
      </c>
      <c r="H173" t="s">
        <v>1555</v>
      </c>
      <c r="I173" t="s">
        <v>3223</v>
      </c>
      <c r="M173" t="str">
        <f t="shared" si="15"/>
        <v>魚谷</v>
      </c>
      <c r="N173" t="str">
        <f t="shared" si="16"/>
        <v>未徠</v>
      </c>
      <c r="O173" t="str">
        <f t="shared" si="17"/>
        <v>ウオタニ</v>
      </c>
      <c r="P173" t="str">
        <f t="shared" si="18"/>
        <v>ミライ</v>
      </c>
      <c r="Q173">
        <f>IF($F173="","",DATEDIF($R173,①申込書!$D$3,"Y"))</f>
        <v>20</v>
      </c>
      <c r="R173" t="str">
        <f t="shared" si="19"/>
        <v>2005/11/29</v>
      </c>
      <c r="S173" t="str">
        <f t="shared" si="14"/>
        <v>奈良</v>
      </c>
      <c r="T173" t="str">
        <f>IFERROR(IF($G173&lt;&gt;"",LEFT($G173,11),IF(COUNTIF(②男子申込!$C:$C,$B173)=1,INDEX(②男子申込!H:H,MATCH($B173,②男子申込!$C:$C,0)),"")),"")</f>
        <v>00122594427</v>
      </c>
      <c r="U173" t="str">
        <f t="shared" si="20"/>
        <v>京都産業大</v>
      </c>
    </row>
    <row r="174" spans="1:21">
      <c r="A174" t="s">
        <v>1631</v>
      </c>
      <c r="B174">
        <v>173</v>
      </c>
      <c r="C174" t="s">
        <v>5770</v>
      </c>
      <c r="D174" t="s">
        <v>5771</v>
      </c>
      <c r="E174" t="s">
        <v>99</v>
      </c>
      <c r="F174">
        <v>20060125</v>
      </c>
      <c r="G174" t="s">
        <v>10242</v>
      </c>
      <c r="H174" t="s">
        <v>5772</v>
      </c>
      <c r="I174" t="s">
        <v>5773</v>
      </c>
      <c r="M174" t="str">
        <f t="shared" si="15"/>
        <v>リード</v>
      </c>
      <c r="N174" t="str">
        <f t="shared" si="16"/>
        <v>来優</v>
      </c>
      <c r="O174" t="str">
        <f t="shared" si="17"/>
        <v>リード</v>
      </c>
      <c r="P174" t="str">
        <f t="shared" si="18"/>
        <v>ライウ</v>
      </c>
      <c r="Q174">
        <f>IF($F174="","",DATEDIF($R174,①申込書!$D$3,"Y"))</f>
        <v>20</v>
      </c>
      <c r="R174" t="str">
        <f t="shared" si="19"/>
        <v>2006/01/25</v>
      </c>
      <c r="S174" t="str">
        <f t="shared" si="14"/>
        <v>大阪</v>
      </c>
      <c r="T174" t="str">
        <f>IFERROR(IF($G174&lt;&gt;"",LEFT($G174,11),IF(COUNTIF(②男子申込!$C:$C,$B174)=1,INDEX(②男子申込!H:H,MATCH($B174,②男子申込!$C:$C,0)),"")),"")</f>
        <v>00128447228</v>
      </c>
      <c r="U174" t="str">
        <f t="shared" si="20"/>
        <v>京都産業大</v>
      </c>
    </row>
    <row r="175" spans="1:21">
      <c r="A175" t="s">
        <v>1631</v>
      </c>
      <c r="B175">
        <v>174</v>
      </c>
      <c r="C175" t="s">
        <v>5774</v>
      </c>
      <c r="D175" t="s">
        <v>5775</v>
      </c>
      <c r="E175" t="s">
        <v>99</v>
      </c>
      <c r="F175">
        <v>20051212</v>
      </c>
      <c r="G175" t="s">
        <v>10243</v>
      </c>
      <c r="H175" t="s">
        <v>214</v>
      </c>
      <c r="I175" t="s">
        <v>549</v>
      </c>
      <c r="M175" t="str">
        <f t="shared" si="15"/>
        <v>山本</v>
      </c>
      <c r="N175" t="str">
        <f t="shared" si="16"/>
        <v>啓人</v>
      </c>
      <c r="O175" t="str">
        <f t="shared" si="17"/>
        <v>ヤマモト</v>
      </c>
      <c r="P175" t="str">
        <f t="shared" si="18"/>
        <v>ケイト</v>
      </c>
      <c r="Q175">
        <f>IF($F175="","",DATEDIF($R175,①申込書!$D$3,"Y"))</f>
        <v>20</v>
      </c>
      <c r="R175" t="str">
        <f t="shared" si="19"/>
        <v>2005/12/12</v>
      </c>
      <c r="S175" t="str">
        <f t="shared" si="14"/>
        <v>大阪</v>
      </c>
      <c r="T175" t="str">
        <f>IFERROR(IF($G175&lt;&gt;"",LEFT($G175,11),IF(COUNTIF(②男子申込!$C:$C,$B175)=1,INDEX(②男子申込!H:H,MATCH($B175,②男子申込!$C:$C,0)),"")),"")</f>
        <v>00137021721</v>
      </c>
      <c r="U175" t="str">
        <f t="shared" si="20"/>
        <v>京都産業大</v>
      </c>
    </row>
    <row r="176" spans="1:21">
      <c r="A176" t="s">
        <v>1631</v>
      </c>
      <c r="B176">
        <v>175</v>
      </c>
      <c r="C176" t="s">
        <v>5776</v>
      </c>
      <c r="D176" t="s">
        <v>5777</v>
      </c>
      <c r="E176" t="s">
        <v>99</v>
      </c>
      <c r="F176">
        <v>20050402</v>
      </c>
      <c r="G176" t="s">
        <v>10244</v>
      </c>
      <c r="H176" t="s">
        <v>5778</v>
      </c>
      <c r="I176" t="s">
        <v>891</v>
      </c>
      <c r="M176" t="str">
        <f t="shared" si="15"/>
        <v>徳廣</v>
      </c>
      <c r="N176" t="str">
        <f t="shared" si="16"/>
        <v>匡祇</v>
      </c>
      <c r="O176" t="str">
        <f t="shared" si="17"/>
        <v>トクヒロ</v>
      </c>
      <c r="P176" t="str">
        <f t="shared" si="18"/>
        <v>マサシ</v>
      </c>
      <c r="Q176">
        <f>IF($F176="","",DATEDIF($R176,①申込書!$D$3,"Y"))</f>
        <v>20</v>
      </c>
      <c r="R176" t="str">
        <f t="shared" si="19"/>
        <v>2005/04/02</v>
      </c>
      <c r="S176" t="str">
        <f t="shared" si="14"/>
        <v>大阪</v>
      </c>
      <c r="T176" t="str">
        <f>IFERROR(IF($G176&lt;&gt;"",LEFT($G176,11),IF(COUNTIF(②男子申込!$C:$C,$B176)=1,INDEX(②男子申込!H:H,MATCH($B176,②男子申込!$C:$C,0)),"")),"")</f>
        <v>00129600422</v>
      </c>
      <c r="U176" t="str">
        <f t="shared" si="20"/>
        <v>京都産業大</v>
      </c>
    </row>
    <row r="177" spans="1:21">
      <c r="A177" t="s">
        <v>1631</v>
      </c>
      <c r="B177">
        <v>176</v>
      </c>
      <c r="C177" t="s">
        <v>5779</v>
      </c>
      <c r="D177" t="s">
        <v>5780</v>
      </c>
      <c r="E177" t="s">
        <v>99</v>
      </c>
      <c r="F177">
        <v>20051006</v>
      </c>
      <c r="G177" t="s">
        <v>10245</v>
      </c>
      <c r="H177" t="s">
        <v>1705</v>
      </c>
      <c r="I177" t="s">
        <v>582</v>
      </c>
      <c r="M177" t="str">
        <f t="shared" si="15"/>
        <v>松永</v>
      </c>
      <c r="N177" t="str">
        <f t="shared" si="16"/>
        <v>颯優</v>
      </c>
      <c r="O177" t="str">
        <f t="shared" si="17"/>
        <v>マツナガ</v>
      </c>
      <c r="P177" t="str">
        <f t="shared" si="18"/>
        <v>ソウマ</v>
      </c>
      <c r="Q177">
        <f>IF($F177="","",DATEDIF($R177,①申込書!$D$3,"Y"))</f>
        <v>20</v>
      </c>
      <c r="R177" t="str">
        <f t="shared" si="19"/>
        <v>2005/10/06</v>
      </c>
      <c r="S177" t="str">
        <f t="shared" si="14"/>
        <v>大阪</v>
      </c>
      <c r="T177" t="str">
        <f>IFERROR(IF($G177&lt;&gt;"",LEFT($G177,11),IF(COUNTIF(②男子申込!$C:$C,$B177)=1,INDEX(②男子申込!H:H,MATCH($B177,②男子申込!$C:$C,0)),"")),"")</f>
        <v>00130054720</v>
      </c>
      <c r="U177" t="str">
        <f t="shared" si="20"/>
        <v>京都産業大</v>
      </c>
    </row>
    <row r="178" spans="1:21">
      <c r="A178" t="s">
        <v>1631</v>
      </c>
      <c r="B178">
        <v>177</v>
      </c>
      <c r="C178" t="s">
        <v>5781</v>
      </c>
      <c r="D178" t="s">
        <v>5782</v>
      </c>
      <c r="E178" t="s">
        <v>116</v>
      </c>
      <c r="F178">
        <v>20050409</v>
      </c>
      <c r="G178" t="s">
        <v>10246</v>
      </c>
      <c r="H178" t="s">
        <v>3078</v>
      </c>
      <c r="I178" t="s">
        <v>2366</v>
      </c>
      <c r="M178" t="str">
        <f t="shared" si="15"/>
        <v>菅原</v>
      </c>
      <c r="N178" t="str">
        <f t="shared" si="16"/>
        <v>雅晴</v>
      </c>
      <c r="O178" t="str">
        <f t="shared" si="17"/>
        <v>スガワラ</v>
      </c>
      <c r="P178" t="str">
        <f t="shared" si="18"/>
        <v>マサハル</v>
      </c>
      <c r="Q178">
        <f>IF($F178="","",DATEDIF($R178,①申込書!$D$3,"Y"))</f>
        <v>20</v>
      </c>
      <c r="R178" t="str">
        <f t="shared" si="19"/>
        <v>2005/04/09</v>
      </c>
      <c r="S178" t="str">
        <f t="shared" si="14"/>
        <v>三重</v>
      </c>
      <c r="T178" t="str">
        <f>IFERROR(IF($G178&lt;&gt;"",LEFT($G178,11),IF(COUNTIF(②男子申込!$C:$C,$B178)=1,INDEX(②男子申込!H:H,MATCH($B178,②男子申込!$C:$C,0)),"")),"")</f>
        <v>00124668431</v>
      </c>
      <c r="U178" t="str">
        <f t="shared" si="20"/>
        <v>京都産業大</v>
      </c>
    </row>
    <row r="179" spans="1:21">
      <c r="A179" t="s">
        <v>1631</v>
      </c>
      <c r="B179">
        <v>178</v>
      </c>
      <c r="C179" t="s">
        <v>5783</v>
      </c>
      <c r="D179" t="s">
        <v>5784</v>
      </c>
      <c r="E179" t="s">
        <v>88</v>
      </c>
      <c r="F179">
        <v>20051129</v>
      </c>
      <c r="G179" t="s">
        <v>10247</v>
      </c>
      <c r="H179" t="s">
        <v>767</v>
      </c>
      <c r="I179" t="s">
        <v>141</v>
      </c>
      <c r="M179" t="str">
        <f t="shared" si="15"/>
        <v>河田</v>
      </c>
      <c r="N179" t="str">
        <f t="shared" si="16"/>
        <v>隼利</v>
      </c>
      <c r="O179" t="str">
        <f t="shared" si="17"/>
        <v>カワタ</v>
      </c>
      <c r="P179" t="str">
        <f t="shared" si="18"/>
        <v>ハヤト</v>
      </c>
      <c r="Q179">
        <f>IF($F179="","",DATEDIF($R179,①申込書!$D$3,"Y"))</f>
        <v>20</v>
      </c>
      <c r="R179" t="str">
        <f t="shared" si="19"/>
        <v>2005/11/29</v>
      </c>
      <c r="S179" t="str">
        <f t="shared" si="14"/>
        <v>京都</v>
      </c>
      <c r="T179" t="str">
        <f>IFERROR(IF($G179&lt;&gt;"",LEFT($G179,11),IF(COUNTIF(②男子申込!$C:$C,$B179)=1,INDEX(②男子申込!H:H,MATCH($B179,②男子申込!$C:$C,0)),"")),"")</f>
        <v>00131720418</v>
      </c>
      <c r="U179" t="str">
        <f t="shared" si="20"/>
        <v>京都産業大</v>
      </c>
    </row>
    <row r="180" spans="1:21">
      <c r="A180" t="s">
        <v>1631</v>
      </c>
      <c r="B180">
        <v>179</v>
      </c>
      <c r="C180" t="s">
        <v>5785</v>
      </c>
      <c r="D180" t="s">
        <v>5786</v>
      </c>
      <c r="E180" t="s">
        <v>80</v>
      </c>
      <c r="F180">
        <v>20050428</v>
      </c>
      <c r="G180" t="s">
        <v>10248</v>
      </c>
      <c r="H180" t="s">
        <v>5787</v>
      </c>
      <c r="I180" t="s">
        <v>1804</v>
      </c>
      <c r="M180" t="str">
        <f t="shared" si="15"/>
        <v>板垣</v>
      </c>
      <c r="N180" t="str">
        <f t="shared" si="16"/>
        <v>弘海</v>
      </c>
      <c r="O180" t="str">
        <f t="shared" si="17"/>
        <v>イタガキ</v>
      </c>
      <c r="P180" t="str">
        <f t="shared" si="18"/>
        <v>ヒロミ</v>
      </c>
      <c r="Q180">
        <f>IF($F180="","",DATEDIF($R180,①申込書!$D$3,"Y"))</f>
        <v>20</v>
      </c>
      <c r="R180" t="str">
        <f t="shared" si="19"/>
        <v>2005/04/28</v>
      </c>
      <c r="S180" t="str">
        <f t="shared" si="14"/>
        <v>滋賀</v>
      </c>
      <c r="T180" t="str">
        <f>IFERROR(IF($G180&lt;&gt;"",LEFT($G180,11),IF(COUNTIF(②男子申込!$C:$C,$B180)=1,INDEX(②男子申込!H:H,MATCH($B180,②男子申込!$C:$C,0)),"")),"")</f>
        <v>00124639732</v>
      </c>
      <c r="U180" t="str">
        <f t="shared" si="20"/>
        <v>京都産業大</v>
      </c>
    </row>
    <row r="181" spans="1:21">
      <c r="A181" t="s">
        <v>1631</v>
      </c>
      <c r="B181">
        <v>180</v>
      </c>
      <c r="C181" t="s">
        <v>5788</v>
      </c>
      <c r="D181" t="s">
        <v>5789</v>
      </c>
      <c r="E181" t="s">
        <v>173</v>
      </c>
      <c r="F181">
        <v>20051207</v>
      </c>
      <c r="G181" t="s">
        <v>10249</v>
      </c>
      <c r="H181" t="s">
        <v>1727</v>
      </c>
      <c r="I181" t="s">
        <v>289</v>
      </c>
      <c r="M181" t="str">
        <f t="shared" si="15"/>
        <v>古田</v>
      </c>
      <c r="N181" t="str">
        <f t="shared" si="16"/>
        <v>瑞樹</v>
      </c>
      <c r="O181" t="str">
        <f t="shared" si="17"/>
        <v>フルタ</v>
      </c>
      <c r="P181" t="str">
        <f t="shared" si="18"/>
        <v>ミズキ</v>
      </c>
      <c r="Q181">
        <f>IF($F181="","",DATEDIF($R181,①申込書!$D$3,"Y"))</f>
        <v>20</v>
      </c>
      <c r="R181" t="str">
        <f t="shared" si="19"/>
        <v>2005/12/07</v>
      </c>
      <c r="S181" t="str">
        <f t="shared" si="14"/>
        <v>鳥取</v>
      </c>
      <c r="T181" t="str">
        <f>IFERROR(IF($G181&lt;&gt;"",LEFT($G181,11),IF(COUNTIF(②男子申込!$C:$C,$B181)=1,INDEX(②男子申込!H:H,MATCH($B181,②男子申込!$C:$C,0)),"")),"")</f>
        <v>00127156830</v>
      </c>
      <c r="U181" t="str">
        <f t="shared" si="20"/>
        <v>京都産業大</v>
      </c>
    </row>
    <row r="182" spans="1:21">
      <c r="A182" t="s">
        <v>1631</v>
      </c>
      <c r="B182">
        <v>181</v>
      </c>
      <c r="C182" t="s">
        <v>5790</v>
      </c>
      <c r="D182" t="s">
        <v>5791</v>
      </c>
      <c r="E182" t="s">
        <v>80</v>
      </c>
      <c r="F182">
        <v>20060222</v>
      </c>
      <c r="G182" t="s">
        <v>10250</v>
      </c>
      <c r="H182" t="s">
        <v>5792</v>
      </c>
      <c r="I182" t="s">
        <v>744</v>
      </c>
      <c r="M182" t="str">
        <f t="shared" si="15"/>
        <v>竹村</v>
      </c>
      <c r="N182" t="str">
        <f t="shared" si="16"/>
        <v>明人</v>
      </c>
      <c r="O182" t="str">
        <f t="shared" si="17"/>
        <v>タケムラ</v>
      </c>
      <c r="P182" t="str">
        <f t="shared" si="18"/>
        <v>アキト</v>
      </c>
      <c r="Q182">
        <f>IF($F182="","",DATEDIF($R182,①申込書!$D$3,"Y"))</f>
        <v>19</v>
      </c>
      <c r="R182" t="str">
        <f t="shared" si="19"/>
        <v>2006/02/22</v>
      </c>
      <c r="S182" t="str">
        <f t="shared" si="14"/>
        <v>滋賀</v>
      </c>
      <c r="T182" t="str">
        <f>IFERROR(IF($G182&lt;&gt;"",LEFT($G182,11),IF(COUNTIF(②男子申込!$C:$C,$B182)=1,INDEX(②男子申込!H:H,MATCH($B182,②男子申込!$C:$C,0)),"")),"")</f>
        <v>00122020815</v>
      </c>
      <c r="U182" t="str">
        <f t="shared" si="20"/>
        <v>京都産業大</v>
      </c>
    </row>
    <row r="183" spans="1:21">
      <c r="A183" t="s">
        <v>1631</v>
      </c>
      <c r="B183">
        <v>182</v>
      </c>
      <c r="C183" t="s">
        <v>5793</v>
      </c>
      <c r="D183" t="s">
        <v>5794</v>
      </c>
      <c r="E183" t="s">
        <v>88</v>
      </c>
      <c r="F183">
        <v>20051105</v>
      </c>
      <c r="G183" t="s">
        <v>10251</v>
      </c>
      <c r="H183" t="s">
        <v>5795</v>
      </c>
      <c r="I183" t="s">
        <v>5796</v>
      </c>
      <c r="M183" t="str">
        <f t="shared" si="15"/>
        <v>高倉</v>
      </c>
      <c r="N183" t="str">
        <f t="shared" si="16"/>
        <v>侃斗</v>
      </c>
      <c r="O183" t="str">
        <f t="shared" si="17"/>
        <v>タカクラ</v>
      </c>
      <c r="P183" t="str">
        <f t="shared" si="18"/>
        <v>カント</v>
      </c>
      <c r="Q183">
        <f>IF($F183="","",DATEDIF($R183,①申込書!$D$3,"Y"))</f>
        <v>20</v>
      </c>
      <c r="R183" t="str">
        <f t="shared" si="19"/>
        <v>2005/11/05</v>
      </c>
      <c r="S183" t="str">
        <f t="shared" si="14"/>
        <v>京都</v>
      </c>
      <c r="T183" t="str">
        <f>IFERROR(IF($G183&lt;&gt;"",LEFT($G183,11),IF(COUNTIF(②男子申込!$C:$C,$B183)=1,INDEX(②男子申込!H:H,MATCH($B183,②男子申込!$C:$C,0)),"")),"")</f>
        <v>00130838528</v>
      </c>
      <c r="U183" t="str">
        <f t="shared" si="20"/>
        <v>京都産業大</v>
      </c>
    </row>
    <row r="184" spans="1:21">
      <c r="A184" t="s">
        <v>1631</v>
      </c>
      <c r="B184">
        <v>183</v>
      </c>
      <c r="C184" t="s">
        <v>5797</v>
      </c>
      <c r="D184" t="s">
        <v>5798</v>
      </c>
      <c r="E184" t="s">
        <v>91</v>
      </c>
      <c r="F184">
        <v>20050516</v>
      </c>
      <c r="G184" t="s">
        <v>10252</v>
      </c>
      <c r="H184" t="s">
        <v>1947</v>
      </c>
      <c r="I184" t="s">
        <v>4041</v>
      </c>
      <c r="M184" t="str">
        <f t="shared" si="15"/>
        <v>野口</v>
      </c>
      <c r="N184" t="str">
        <f t="shared" si="16"/>
        <v>恭吾</v>
      </c>
      <c r="O184" t="str">
        <f t="shared" si="17"/>
        <v>ノグチ</v>
      </c>
      <c r="P184" t="str">
        <f t="shared" si="18"/>
        <v>キョウゴ</v>
      </c>
      <c r="Q184">
        <f>IF($F184="","",DATEDIF($R184,①申込書!$D$3,"Y"))</f>
        <v>20</v>
      </c>
      <c r="R184" t="str">
        <f t="shared" si="19"/>
        <v>2005/05/16</v>
      </c>
      <c r="S184" t="str">
        <f t="shared" si="14"/>
        <v>香川</v>
      </c>
      <c r="T184" t="str">
        <f>IFERROR(IF($G184&lt;&gt;"",LEFT($G184,11),IF(COUNTIF(②男子申込!$C:$C,$B184)=1,INDEX(②男子申込!H:H,MATCH($B184,②男子申込!$C:$C,0)),"")),"")</f>
        <v>00122059120</v>
      </c>
      <c r="U184" t="str">
        <f t="shared" si="20"/>
        <v>京都産業大</v>
      </c>
    </row>
    <row r="185" spans="1:21">
      <c r="A185" t="s">
        <v>1631</v>
      </c>
      <c r="B185">
        <v>184</v>
      </c>
      <c r="C185" t="s">
        <v>5799</v>
      </c>
      <c r="D185" t="s">
        <v>5800</v>
      </c>
      <c r="E185" t="s">
        <v>97</v>
      </c>
      <c r="F185">
        <v>20060312</v>
      </c>
      <c r="G185" t="s">
        <v>10253</v>
      </c>
      <c r="H185" t="s">
        <v>756</v>
      </c>
      <c r="I185" t="s">
        <v>5801</v>
      </c>
      <c r="M185" t="str">
        <f t="shared" si="15"/>
        <v>松原</v>
      </c>
      <c r="N185" t="str">
        <f t="shared" si="16"/>
        <v>幸之助</v>
      </c>
      <c r="O185" t="str">
        <f t="shared" si="17"/>
        <v>マツバラ</v>
      </c>
      <c r="P185" t="str">
        <f t="shared" si="18"/>
        <v>コウノスケ</v>
      </c>
      <c r="Q185">
        <f>IF($F185="","",DATEDIF($R185,①申込書!$D$3,"Y"))</f>
        <v>19</v>
      </c>
      <c r="R185" t="str">
        <f t="shared" si="19"/>
        <v>2006/03/12</v>
      </c>
      <c r="S185" t="str">
        <f t="shared" si="14"/>
        <v>兵庫</v>
      </c>
      <c r="T185" t="str">
        <f>IFERROR(IF($G185&lt;&gt;"",LEFT($G185,11),IF(COUNTIF(②男子申込!$C:$C,$B185)=1,INDEX(②男子申込!H:H,MATCH($B185,②男子申込!$C:$C,0)),"")),"")</f>
        <v>00157005119</v>
      </c>
      <c r="U185" t="str">
        <f t="shared" si="20"/>
        <v>京都産業大</v>
      </c>
    </row>
    <row r="186" spans="1:21">
      <c r="A186" t="s">
        <v>1631</v>
      </c>
      <c r="B186">
        <v>185</v>
      </c>
      <c r="C186" t="s">
        <v>5802</v>
      </c>
      <c r="D186" t="s">
        <v>5803</v>
      </c>
      <c r="E186" t="s">
        <v>144</v>
      </c>
      <c r="F186">
        <v>20051013</v>
      </c>
      <c r="G186" t="s">
        <v>10254</v>
      </c>
      <c r="H186" t="s">
        <v>243</v>
      </c>
      <c r="I186" t="s">
        <v>265</v>
      </c>
      <c r="M186" t="str">
        <f t="shared" si="15"/>
        <v>渡部</v>
      </c>
      <c r="N186" t="str">
        <f t="shared" si="16"/>
        <v>篤季</v>
      </c>
      <c r="O186" t="str">
        <f t="shared" si="17"/>
        <v>ワタナベ</v>
      </c>
      <c r="P186" t="str">
        <f t="shared" si="18"/>
        <v>アツキ</v>
      </c>
      <c r="Q186">
        <f>IF($F186="","",DATEDIF($R186,①申込書!$D$3,"Y"))</f>
        <v>20</v>
      </c>
      <c r="R186" t="str">
        <f t="shared" si="19"/>
        <v>2005/10/13</v>
      </c>
      <c r="S186" t="str">
        <f t="shared" si="14"/>
        <v>山口</v>
      </c>
      <c r="T186" t="str">
        <f>IFERROR(IF($G186&lt;&gt;"",LEFT($G186,11),IF(COUNTIF(②男子申込!$C:$C,$B186)=1,INDEX(②男子申込!H:H,MATCH($B186,②男子申込!$C:$C,0)),"")),"")</f>
        <v>00154458027</v>
      </c>
      <c r="U186" t="str">
        <f t="shared" si="20"/>
        <v>京都産業大</v>
      </c>
    </row>
    <row r="187" spans="1:21">
      <c r="A187" t="s">
        <v>1631</v>
      </c>
      <c r="B187">
        <v>186</v>
      </c>
      <c r="C187" t="s">
        <v>14514</v>
      </c>
      <c r="D187" t="s">
        <v>5804</v>
      </c>
      <c r="E187" t="s">
        <v>88</v>
      </c>
      <c r="F187">
        <v>20051007</v>
      </c>
      <c r="G187" t="s">
        <v>10255</v>
      </c>
      <c r="H187" t="s">
        <v>197</v>
      </c>
      <c r="I187" t="s">
        <v>349</v>
      </c>
      <c r="M187" t="str">
        <f t="shared" si="15"/>
        <v>清水</v>
      </c>
      <c r="N187" t="str">
        <f t="shared" si="16"/>
        <v>柊汰</v>
      </c>
      <c r="O187" t="str">
        <f t="shared" si="17"/>
        <v>シミズ</v>
      </c>
      <c r="P187" t="str">
        <f t="shared" si="18"/>
        <v>シュウタ</v>
      </c>
      <c r="Q187">
        <f>IF($F187="","",DATEDIF($R187,①申込書!$D$3,"Y"))</f>
        <v>20</v>
      </c>
      <c r="R187" t="str">
        <f t="shared" si="19"/>
        <v>2005/10/07</v>
      </c>
      <c r="S187" t="str">
        <f t="shared" si="14"/>
        <v>京都</v>
      </c>
      <c r="T187" t="str">
        <f>IFERROR(IF($G187&lt;&gt;"",LEFT($G187,11),IF(COUNTIF(②男子申込!$C:$C,$B187)=1,INDEX(②男子申込!H:H,MATCH($B187,②男子申込!$C:$C,0)),"")),"")</f>
        <v>00158243831</v>
      </c>
      <c r="U187" t="str">
        <f t="shared" si="20"/>
        <v>京都産業大</v>
      </c>
    </row>
    <row r="188" spans="1:21">
      <c r="A188" t="s">
        <v>1631</v>
      </c>
      <c r="B188">
        <v>187</v>
      </c>
      <c r="C188" t="s">
        <v>5805</v>
      </c>
      <c r="D188" t="s">
        <v>5806</v>
      </c>
      <c r="E188" t="s">
        <v>80</v>
      </c>
      <c r="F188">
        <v>20060325</v>
      </c>
      <c r="G188" t="s">
        <v>10256</v>
      </c>
      <c r="H188" t="s">
        <v>5807</v>
      </c>
      <c r="I188" t="s">
        <v>141</v>
      </c>
      <c r="M188" t="str">
        <f t="shared" si="15"/>
        <v>冨江</v>
      </c>
      <c r="N188" t="str">
        <f t="shared" si="16"/>
        <v>駿仁</v>
      </c>
      <c r="O188" t="str">
        <f t="shared" si="17"/>
        <v>トミエ</v>
      </c>
      <c r="P188" t="str">
        <f t="shared" si="18"/>
        <v>ハヤト</v>
      </c>
      <c r="Q188">
        <f>IF($F188="","",DATEDIF($R188,①申込書!$D$3,"Y"))</f>
        <v>19</v>
      </c>
      <c r="R188" t="str">
        <f t="shared" si="19"/>
        <v>2006/03/25</v>
      </c>
      <c r="S188" t="str">
        <f t="shared" si="14"/>
        <v>滋賀</v>
      </c>
      <c r="T188" t="str">
        <f>IFERROR(IF($G188&lt;&gt;"",LEFT($G188,11),IF(COUNTIF(②男子申込!$C:$C,$B188)=1,INDEX(②男子申込!H:H,MATCH($B188,②男子申込!$C:$C,0)),"")),"")</f>
        <v>00124727326</v>
      </c>
      <c r="U188" t="str">
        <f t="shared" si="20"/>
        <v>京都産業大</v>
      </c>
    </row>
    <row r="189" spans="1:21">
      <c r="A189" t="s">
        <v>1631</v>
      </c>
      <c r="B189">
        <v>188</v>
      </c>
      <c r="C189" t="s">
        <v>5808</v>
      </c>
      <c r="D189" t="s">
        <v>5809</v>
      </c>
      <c r="E189" t="s">
        <v>97</v>
      </c>
      <c r="F189">
        <v>20050901</v>
      </c>
      <c r="G189" t="s">
        <v>10257</v>
      </c>
      <c r="H189" t="s">
        <v>2136</v>
      </c>
      <c r="I189" t="s">
        <v>384</v>
      </c>
      <c r="M189" t="str">
        <f t="shared" si="15"/>
        <v>桂</v>
      </c>
      <c r="N189" t="str">
        <f t="shared" si="16"/>
        <v>将貴</v>
      </c>
      <c r="O189" t="str">
        <f t="shared" si="17"/>
        <v>カツラ</v>
      </c>
      <c r="P189" t="str">
        <f t="shared" si="18"/>
        <v>マサキ</v>
      </c>
      <c r="Q189">
        <f>IF($F189="","",DATEDIF($R189,①申込書!$D$3,"Y"))</f>
        <v>20</v>
      </c>
      <c r="R189" t="str">
        <f t="shared" si="19"/>
        <v>2005/09/01</v>
      </c>
      <c r="S189" t="str">
        <f t="shared" si="14"/>
        <v>兵庫</v>
      </c>
      <c r="T189" t="str">
        <f>IFERROR(IF($G189&lt;&gt;"",LEFT($G189,11),IF(COUNTIF(②男子申込!$C:$C,$B189)=1,INDEX(②男子申込!H:H,MATCH($B189,②男子申込!$C:$C,0)),"")),"")</f>
        <v>00124813120</v>
      </c>
      <c r="U189" t="str">
        <f t="shared" si="20"/>
        <v>京都産業大</v>
      </c>
    </row>
    <row r="190" spans="1:21">
      <c r="A190" t="s">
        <v>1631</v>
      </c>
      <c r="B190">
        <v>189</v>
      </c>
      <c r="C190" t="s">
        <v>5810</v>
      </c>
      <c r="D190" t="s">
        <v>5811</v>
      </c>
      <c r="E190" t="s">
        <v>80</v>
      </c>
      <c r="F190">
        <v>20050822</v>
      </c>
      <c r="G190" t="s">
        <v>10258</v>
      </c>
      <c r="H190" t="s">
        <v>634</v>
      </c>
      <c r="I190" t="s">
        <v>592</v>
      </c>
      <c r="M190" t="str">
        <f t="shared" si="15"/>
        <v>池田</v>
      </c>
      <c r="N190" t="str">
        <f t="shared" si="16"/>
        <v>快音</v>
      </c>
      <c r="O190" t="str">
        <f t="shared" si="17"/>
        <v>イケダ</v>
      </c>
      <c r="P190" t="str">
        <f t="shared" si="18"/>
        <v>カイト</v>
      </c>
      <c r="Q190">
        <f>IF($F190="","",DATEDIF($R190,①申込書!$D$3,"Y"))</f>
        <v>20</v>
      </c>
      <c r="R190" t="str">
        <f t="shared" si="19"/>
        <v>2005/08/22</v>
      </c>
      <c r="S190" t="str">
        <f t="shared" si="14"/>
        <v>滋賀</v>
      </c>
      <c r="T190" t="str">
        <f>IFERROR(IF($G190&lt;&gt;"",LEFT($G190,11),IF(COUNTIF(②男子申込!$C:$C,$B190)=1,INDEX(②男子申込!H:H,MATCH($B190,②男子申込!$C:$C,0)),"")),"")</f>
        <v>00124594126</v>
      </c>
      <c r="U190" t="str">
        <f t="shared" si="20"/>
        <v>京都産業大</v>
      </c>
    </row>
    <row r="191" spans="1:21">
      <c r="A191" t="s">
        <v>1631</v>
      </c>
      <c r="B191">
        <v>190</v>
      </c>
      <c r="C191" t="s">
        <v>5812</v>
      </c>
      <c r="D191" t="s">
        <v>5813</v>
      </c>
      <c r="E191" t="s">
        <v>88</v>
      </c>
      <c r="F191">
        <v>20060131</v>
      </c>
      <c r="G191" t="s">
        <v>10259</v>
      </c>
      <c r="H191" t="s">
        <v>5814</v>
      </c>
      <c r="I191" t="s">
        <v>181</v>
      </c>
      <c r="M191" t="str">
        <f t="shared" si="15"/>
        <v>角田</v>
      </c>
      <c r="N191" t="str">
        <f t="shared" si="16"/>
        <v>陽都</v>
      </c>
      <c r="O191" t="str">
        <f t="shared" si="17"/>
        <v>スミダ</v>
      </c>
      <c r="P191" t="str">
        <f t="shared" si="18"/>
        <v>ハルト</v>
      </c>
      <c r="Q191">
        <f>IF($F191="","",DATEDIF($R191,①申込書!$D$3,"Y"))</f>
        <v>19</v>
      </c>
      <c r="R191" t="str">
        <f t="shared" si="19"/>
        <v>2006/01/31</v>
      </c>
      <c r="S191" t="str">
        <f t="shared" si="14"/>
        <v>京都</v>
      </c>
      <c r="T191" t="str">
        <f>IFERROR(IF($G191&lt;&gt;"",LEFT($G191,11),IF(COUNTIF(②男子申込!$C:$C,$B191)=1,INDEX(②男子申込!H:H,MATCH($B191,②男子申込!$C:$C,0)),"")),"")</f>
        <v>00155391731</v>
      </c>
      <c r="U191" t="str">
        <f t="shared" si="20"/>
        <v>京都産業大</v>
      </c>
    </row>
    <row r="192" spans="1:21">
      <c r="A192" t="s">
        <v>1631</v>
      </c>
      <c r="B192">
        <v>191</v>
      </c>
      <c r="C192" t="s">
        <v>5815</v>
      </c>
      <c r="D192" t="s">
        <v>5816</v>
      </c>
      <c r="E192" t="s">
        <v>97</v>
      </c>
      <c r="F192">
        <v>20060109</v>
      </c>
      <c r="G192" t="s">
        <v>10260</v>
      </c>
      <c r="H192" t="s">
        <v>147</v>
      </c>
      <c r="I192" t="s">
        <v>5817</v>
      </c>
      <c r="M192" t="str">
        <f t="shared" si="15"/>
        <v>中村</v>
      </c>
      <c r="N192" t="str">
        <f t="shared" si="16"/>
        <v>孔明</v>
      </c>
      <c r="O192" t="str">
        <f t="shared" si="17"/>
        <v>ナカムラ</v>
      </c>
      <c r="P192" t="str">
        <f t="shared" si="18"/>
        <v>コウメイ</v>
      </c>
      <c r="Q192">
        <f>IF($F192="","",DATEDIF($R192,①申込書!$D$3,"Y"))</f>
        <v>20</v>
      </c>
      <c r="R192" t="str">
        <f t="shared" si="19"/>
        <v>2006/01/09</v>
      </c>
      <c r="S192" t="str">
        <f t="shared" si="14"/>
        <v>兵庫</v>
      </c>
      <c r="T192" t="str">
        <f>IFERROR(IF($G192&lt;&gt;"",LEFT($G192,11),IF(COUNTIF(②男子申込!$C:$C,$B192)=1,INDEX(②男子申込!H:H,MATCH($B192,②男子申込!$C:$C,0)),"")),"")</f>
        <v>00154861934</v>
      </c>
      <c r="U192" t="str">
        <f t="shared" si="20"/>
        <v>京都産業大</v>
      </c>
    </row>
    <row r="193" spans="1:21">
      <c r="A193" t="s">
        <v>1631</v>
      </c>
      <c r="B193">
        <v>192</v>
      </c>
      <c r="C193" t="s">
        <v>6988</v>
      </c>
      <c r="D193" t="s">
        <v>6989</v>
      </c>
      <c r="E193" t="s">
        <v>99</v>
      </c>
      <c r="F193">
        <v>20050616</v>
      </c>
      <c r="G193" t="s">
        <v>6990</v>
      </c>
      <c r="H193" t="s">
        <v>2136</v>
      </c>
      <c r="I193" t="s">
        <v>636</v>
      </c>
      <c r="M193" t="str">
        <f t="shared" si="15"/>
        <v>桂</v>
      </c>
      <c r="N193" t="str">
        <f t="shared" si="16"/>
        <v>蒼人</v>
      </c>
      <c r="O193" t="str">
        <f t="shared" si="17"/>
        <v>カツラ</v>
      </c>
      <c r="P193" t="str">
        <f t="shared" si="18"/>
        <v>アオト</v>
      </c>
      <c r="Q193">
        <f>IF($F193="","",DATEDIF($R193,①申込書!$D$3,"Y"))</f>
        <v>20</v>
      </c>
      <c r="R193" t="str">
        <f t="shared" si="19"/>
        <v>2005/06/16</v>
      </c>
      <c r="S193" t="str">
        <f t="shared" si="14"/>
        <v>大阪</v>
      </c>
      <c r="T193" t="str">
        <f>IFERROR(IF($G193&lt;&gt;"",LEFT($G193,11),IF(COUNTIF(②男子申込!$C:$C,$B193)=1,INDEX(②男子申込!H:H,MATCH($B193,②男子申込!$C:$C,0)),"")),"")</f>
        <v>00144695938</v>
      </c>
      <c r="U193" t="str">
        <f t="shared" si="20"/>
        <v>京都産業大</v>
      </c>
    </row>
    <row r="194" spans="1:21">
      <c r="A194" t="s">
        <v>1631</v>
      </c>
      <c r="B194">
        <v>193</v>
      </c>
      <c r="C194" t="s">
        <v>6991</v>
      </c>
      <c r="D194" t="s">
        <v>6992</v>
      </c>
      <c r="E194" t="s">
        <v>144</v>
      </c>
      <c r="F194">
        <v>20060228</v>
      </c>
      <c r="G194" t="s">
        <v>6993</v>
      </c>
      <c r="H194" t="s">
        <v>1487</v>
      </c>
      <c r="I194" t="s">
        <v>367</v>
      </c>
      <c r="M194" t="str">
        <f t="shared" si="15"/>
        <v>吉村</v>
      </c>
      <c r="N194" t="str">
        <f t="shared" si="16"/>
        <v>陸翔</v>
      </c>
      <c r="O194" t="str">
        <f t="shared" si="17"/>
        <v>ヨシムラ</v>
      </c>
      <c r="P194" t="str">
        <f t="shared" si="18"/>
        <v>リクト</v>
      </c>
      <c r="Q194">
        <f>IF($F194="","",DATEDIF($R194,①申込書!$D$3,"Y"))</f>
        <v>19</v>
      </c>
      <c r="R194" t="str">
        <f t="shared" si="19"/>
        <v>2006/02/28</v>
      </c>
      <c r="S194" t="str">
        <f t="shared" ref="S194:S257" si="21">IFERROR(IF(OR($E194="北海道",$E194="学連"),$E194,LEFT($E194,LEN($E194)-1)),"")</f>
        <v>山口</v>
      </c>
      <c r="T194" t="str">
        <f>IFERROR(IF($G194&lt;&gt;"",LEFT($G194,11),IF(COUNTIF(②男子申込!$C:$C,$B194)=1,INDEX(②男子申込!H:H,MATCH($B194,②男子申込!$C:$C,0)),"")),"")</f>
        <v>00128701827</v>
      </c>
      <c r="U194" t="str">
        <f t="shared" si="20"/>
        <v>京都産業大</v>
      </c>
    </row>
    <row r="195" spans="1:21">
      <c r="A195" t="s">
        <v>1631</v>
      </c>
      <c r="B195">
        <v>194</v>
      </c>
      <c r="C195" t="s">
        <v>7086</v>
      </c>
      <c r="D195" t="s">
        <v>7087</v>
      </c>
      <c r="E195" t="s">
        <v>97</v>
      </c>
      <c r="F195">
        <v>20050901</v>
      </c>
      <c r="G195" t="s">
        <v>7088</v>
      </c>
      <c r="H195" t="s">
        <v>638</v>
      </c>
      <c r="I195" t="s">
        <v>7089</v>
      </c>
      <c r="M195" t="str">
        <f t="shared" ref="M195:M258" si="22">IFERROR(LEFT($C195,FIND("　",$C195)-1),"")</f>
        <v>西</v>
      </c>
      <c r="N195" t="str">
        <f t="shared" ref="N195:N258" si="23">IFERROR(RIGHT($C195,LEN($C195)-FIND("　",$C195)),"")</f>
        <v>桔平</v>
      </c>
      <c r="O195" t="str">
        <f t="shared" ref="O195:O258" si="24">IFERROR(DBCS(LEFT($D195,FIND(" ",$D195)-1)),"")</f>
        <v>ニシ</v>
      </c>
      <c r="P195" t="str">
        <f t="shared" ref="P195:P258" si="25">IFERROR(DBCS(RIGHT($D195,LEN($D195)-FIND(" ",$D195))),"")</f>
        <v>キッペイ</v>
      </c>
      <c r="Q195">
        <f>IF($F195="","",DATEDIF($R195,①申込書!$D$3,"Y"))</f>
        <v>20</v>
      </c>
      <c r="R195" t="str">
        <f t="shared" ref="R195:R258" si="26">IF($F195="","",LEFT($F195,4)&amp;"/"&amp;MID($F195,5,2)&amp;"/"&amp;RIGHT($F195,2))</f>
        <v>2005/09/01</v>
      </c>
      <c r="S195" t="str">
        <f t="shared" si="21"/>
        <v>兵庫</v>
      </c>
      <c r="T195" t="str">
        <f>IFERROR(IF($G195&lt;&gt;"",LEFT($G195,11),IF(COUNTIF(②男子申込!$C:$C,$B195)=1,INDEX(②男子申込!H:H,MATCH($B195,②男子申込!$C:$C,0)),"")),"")</f>
        <v>00124626627</v>
      </c>
      <c r="U195" t="str">
        <f t="shared" ref="U195:U258" si="27">IFERROR(LEFT($A195,FIND("大学",$A195))&amp;RIGHT($A195,LEN($A195)-FIND("大学",$A195)-1),"")</f>
        <v>京都産業大</v>
      </c>
    </row>
    <row r="196" spans="1:21">
      <c r="A196" t="s">
        <v>1631</v>
      </c>
      <c r="B196">
        <v>195</v>
      </c>
      <c r="C196" t="s">
        <v>7090</v>
      </c>
      <c r="D196" t="s">
        <v>7091</v>
      </c>
      <c r="E196" t="s">
        <v>99</v>
      </c>
      <c r="F196">
        <v>20051222</v>
      </c>
      <c r="G196" t="s">
        <v>7092</v>
      </c>
      <c r="H196" t="s">
        <v>1171</v>
      </c>
      <c r="I196" t="s">
        <v>3021</v>
      </c>
      <c r="M196" t="str">
        <f t="shared" si="22"/>
        <v>小西</v>
      </c>
      <c r="N196" t="str">
        <f t="shared" si="23"/>
        <v>夢空</v>
      </c>
      <c r="O196" t="str">
        <f t="shared" si="24"/>
        <v>コニシ</v>
      </c>
      <c r="P196" t="str">
        <f t="shared" si="25"/>
        <v>ユア</v>
      </c>
      <c r="Q196">
        <f>IF($F196="","",DATEDIF($R196,①申込書!$D$3,"Y"))</f>
        <v>20</v>
      </c>
      <c r="R196" t="str">
        <f t="shared" si="26"/>
        <v>2005/12/22</v>
      </c>
      <c r="S196" t="str">
        <f t="shared" si="21"/>
        <v>大阪</v>
      </c>
      <c r="T196" t="str">
        <f>IFERROR(IF($G196&lt;&gt;"",LEFT($G196,11),IF(COUNTIF(②男子申込!$C:$C,$B196)=1,INDEX(②男子申込!H:H,MATCH($B196,②男子申込!$C:$C,0)),"")),"")</f>
        <v>00128992233</v>
      </c>
      <c r="U196" t="str">
        <f t="shared" si="27"/>
        <v>京都産業大</v>
      </c>
    </row>
    <row r="197" spans="1:21">
      <c r="A197" t="s">
        <v>1631</v>
      </c>
      <c r="B197">
        <v>196</v>
      </c>
      <c r="C197" t="s">
        <v>7093</v>
      </c>
      <c r="D197" t="s">
        <v>7094</v>
      </c>
      <c r="E197" t="s">
        <v>79</v>
      </c>
      <c r="F197">
        <v>20050907</v>
      </c>
      <c r="G197" t="s">
        <v>7095</v>
      </c>
      <c r="H197" t="s">
        <v>243</v>
      </c>
      <c r="I197" t="s">
        <v>12149</v>
      </c>
      <c r="M197" t="str">
        <f t="shared" si="22"/>
        <v>渡邉</v>
      </c>
      <c r="N197" t="str">
        <f t="shared" si="23"/>
        <v>皇寿</v>
      </c>
      <c r="O197" t="str">
        <f t="shared" si="24"/>
        <v>ワタナベ</v>
      </c>
      <c r="P197" t="str">
        <f t="shared" si="25"/>
        <v>オウジュ</v>
      </c>
      <c r="Q197">
        <f>IF($F197="","",DATEDIF($R197,①申込書!$D$3,"Y"))</f>
        <v>20</v>
      </c>
      <c r="R197" t="str">
        <f t="shared" si="26"/>
        <v>2005/09/07</v>
      </c>
      <c r="S197" t="str">
        <f t="shared" si="21"/>
        <v>岐阜</v>
      </c>
      <c r="T197" t="str">
        <f>IFERROR(IF($G197&lt;&gt;"",LEFT($G197,11),IF(COUNTIF(②男子申込!$C:$C,$B197)=1,INDEX(②男子申込!H:H,MATCH($B197,②男子申込!$C:$C,0)),"")),"")</f>
        <v>00131344723</v>
      </c>
      <c r="U197" t="str">
        <f t="shared" si="27"/>
        <v>京都産業大</v>
      </c>
    </row>
    <row r="198" spans="1:21">
      <c r="A198" t="s">
        <v>1631</v>
      </c>
      <c r="B198">
        <v>197</v>
      </c>
      <c r="C198" t="s">
        <v>7096</v>
      </c>
      <c r="D198" t="s">
        <v>7097</v>
      </c>
      <c r="E198" t="s">
        <v>97</v>
      </c>
      <c r="F198">
        <v>20050604</v>
      </c>
      <c r="G198" t="s">
        <v>7098</v>
      </c>
      <c r="H198" t="s">
        <v>359</v>
      </c>
      <c r="I198" t="s">
        <v>2292</v>
      </c>
      <c r="M198" t="str">
        <f t="shared" si="22"/>
        <v>安田</v>
      </c>
      <c r="N198" t="str">
        <f t="shared" si="23"/>
        <v>煌音</v>
      </c>
      <c r="O198" t="str">
        <f t="shared" si="24"/>
        <v>ヤスダ</v>
      </c>
      <c r="P198" t="str">
        <f t="shared" si="25"/>
        <v>キラト</v>
      </c>
      <c r="Q198">
        <f>IF($F198="","",DATEDIF($R198,①申込書!$D$3,"Y"))</f>
        <v>20</v>
      </c>
      <c r="R198" t="str">
        <f t="shared" si="26"/>
        <v>2005/06/04</v>
      </c>
      <c r="S198" t="str">
        <f t="shared" si="21"/>
        <v>兵庫</v>
      </c>
      <c r="T198" t="str">
        <f>IFERROR(IF($G198&lt;&gt;"",LEFT($G198,11),IF(COUNTIF(②男子申込!$C:$C,$B198)=1,INDEX(②男子申込!H:H,MATCH($B198,②男子申込!$C:$C,0)),"")),"")</f>
        <v>00128956132</v>
      </c>
      <c r="U198" t="str">
        <f t="shared" si="27"/>
        <v>京都産業大</v>
      </c>
    </row>
    <row r="199" spans="1:21">
      <c r="A199" t="s">
        <v>1631</v>
      </c>
      <c r="B199">
        <v>198</v>
      </c>
      <c r="C199" t="s">
        <v>7156</v>
      </c>
      <c r="D199" t="s">
        <v>7157</v>
      </c>
      <c r="E199" t="s">
        <v>88</v>
      </c>
      <c r="F199">
        <v>20060116</v>
      </c>
      <c r="G199" t="s">
        <v>7158</v>
      </c>
      <c r="H199" t="s">
        <v>986</v>
      </c>
      <c r="I199" t="s">
        <v>729</v>
      </c>
      <c r="M199" t="str">
        <f t="shared" si="22"/>
        <v>今泉</v>
      </c>
      <c r="N199" t="str">
        <f t="shared" si="23"/>
        <v>翔</v>
      </c>
      <c r="O199" t="str">
        <f t="shared" si="24"/>
        <v>イマイズミ</v>
      </c>
      <c r="P199" t="str">
        <f t="shared" si="25"/>
        <v>ショウ</v>
      </c>
      <c r="Q199">
        <f>IF($F199="","",DATEDIF($R199,①申込書!$D$3,"Y"))</f>
        <v>20</v>
      </c>
      <c r="R199" t="str">
        <f t="shared" si="26"/>
        <v>2006/01/16</v>
      </c>
      <c r="S199" t="str">
        <f t="shared" si="21"/>
        <v>京都</v>
      </c>
      <c r="T199" t="str">
        <f>IFERROR(IF($G199&lt;&gt;"",LEFT($G199,11),IF(COUNTIF(②男子申込!$C:$C,$B199)=1,INDEX(②男子申込!H:H,MATCH($B199,②男子申込!$C:$C,0)),"")),"")</f>
        <v>00200017188</v>
      </c>
      <c r="U199" t="str">
        <f t="shared" si="27"/>
        <v>京都産業大</v>
      </c>
    </row>
    <row r="200" spans="1:21">
      <c r="A200" t="s">
        <v>1631</v>
      </c>
      <c r="B200">
        <v>199</v>
      </c>
      <c r="C200" t="s">
        <v>7159</v>
      </c>
      <c r="D200" t="s">
        <v>7160</v>
      </c>
      <c r="E200" t="s">
        <v>88</v>
      </c>
      <c r="F200">
        <v>20051008</v>
      </c>
      <c r="G200" t="s">
        <v>7161</v>
      </c>
      <c r="H200" t="s">
        <v>1167</v>
      </c>
      <c r="I200" t="s">
        <v>122</v>
      </c>
      <c r="M200" t="str">
        <f t="shared" si="22"/>
        <v>鶴田</v>
      </c>
      <c r="N200" t="str">
        <f t="shared" si="23"/>
        <v>龍成</v>
      </c>
      <c r="O200" t="str">
        <f t="shared" si="24"/>
        <v>ツルタ</v>
      </c>
      <c r="P200" t="str">
        <f t="shared" si="25"/>
        <v>リュウセイ</v>
      </c>
      <c r="Q200">
        <f>IF($F200="","",DATEDIF($R200,①申込書!$D$3,"Y"))</f>
        <v>20</v>
      </c>
      <c r="R200" t="str">
        <f t="shared" si="26"/>
        <v>2005/10/08</v>
      </c>
      <c r="S200" t="str">
        <f t="shared" si="21"/>
        <v>京都</v>
      </c>
      <c r="T200" t="str">
        <f>IFERROR(IF($G200&lt;&gt;"",LEFT($G200,11),IF(COUNTIF(②男子申込!$C:$C,$B200)=1,INDEX(②男子申込!H:H,MATCH($B200,②男子申込!$C:$C,0)),"")),"")</f>
        <v>00130873527</v>
      </c>
      <c r="U200" t="str">
        <f t="shared" si="27"/>
        <v>京都産業大</v>
      </c>
    </row>
    <row r="201" spans="1:21">
      <c r="A201" t="s">
        <v>1631</v>
      </c>
      <c r="B201">
        <v>200</v>
      </c>
      <c r="C201" t="s">
        <v>7499</v>
      </c>
      <c r="D201" t="s">
        <v>7500</v>
      </c>
      <c r="E201" t="s">
        <v>80</v>
      </c>
      <c r="F201">
        <v>20050530</v>
      </c>
      <c r="G201" t="s">
        <v>7501</v>
      </c>
      <c r="H201" t="s">
        <v>1288</v>
      </c>
      <c r="I201" t="s">
        <v>569</v>
      </c>
      <c r="M201" t="str">
        <f t="shared" si="22"/>
        <v>稲葉</v>
      </c>
      <c r="N201" t="str">
        <f t="shared" si="23"/>
        <v>良雅</v>
      </c>
      <c r="O201" t="str">
        <f t="shared" si="24"/>
        <v>イナバ</v>
      </c>
      <c r="P201" t="str">
        <f t="shared" si="25"/>
        <v>リョウガ</v>
      </c>
      <c r="Q201">
        <f>IF($F201="","",DATEDIF($R201,①申込書!$D$3,"Y"))</f>
        <v>20</v>
      </c>
      <c r="R201" t="str">
        <f t="shared" si="26"/>
        <v>2005/05/30</v>
      </c>
      <c r="S201" t="str">
        <f t="shared" si="21"/>
        <v>滋賀</v>
      </c>
      <c r="T201" t="str">
        <f>IFERROR(IF($G201&lt;&gt;"",LEFT($G201,11),IF(COUNTIF(②男子申込!$C:$C,$B201)=1,INDEX(②男子申込!H:H,MATCH($B201,②男子申込!$C:$C,0)),"")),"")</f>
        <v>00124938633</v>
      </c>
      <c r="U201" t="str">
        <f t="shared" si="27"/>
        <v>京都産業大</v>
      </c>
    </row>
    <row r="202" spans="1:21">
      <c r="A202" t="s">
        <v>1631</v>
      </c>
      <c r="B202">
        <v>201</v>
      </c>
      <c r="C202" t="s">
        <v>7502</v>
      </c>
      <c r="D202" t="s">
        <v>7503</v>
      </c>
      <c r="E202" t="s">
        <v>97</v>
      </c>
      <c r="F202">
        <v>20051212</v>
      </c>
      <c r="G202" t="s">
        <v>7504</v>
      </c>
      <c r="H202" t="s">
        <v>2323</v>
      </c>
      <c r="I202" t="s">
        <v>300</v>
      </c>
      <c r="M202" t="str">
        <f t="shared" si="22"/>
        <v>前川</v>
      </c>
      <c r="N202" t="str">
        <f t="shared" si="23"/>
        <v>圭吾</v>
      </c>
      <c r="O202" t="str">
        <f t="shared" si="24"/>
        <v>マエガワ</v>
      </c>
      <c r="P202" t="str">
        <f t="shared" si="25"/>
        <v>ケイゴ</v>
      </c>
      <c r="Q202">
        <f>IF($F202="","",DATEDIF($R202,①申込書!$D$3,"Y"))</f>
        <v>20</v>
      </c>
      <c r="R202" t="str">
        <f t="shared" si="26"/>
        <v>2005/12/12</v>
      </c>
      <c r="S202" t="str">
        <f t="shared" si="21"/>
        <v>兵庫</v>
      </c>
      <c r="T202" t="str">
        <f>IFERROR(IF($G202&lt;&gt;"",LEFT($G202,11),IF(COUNTIF(②男子申込!$C:$C,$B202)=1,INDEX(②男子申込!H:H,MATCH($B202,②男子申込!$C:$C,0)),"")),"")</f>
        <v>00126896234</v>
      </c>
      <c r="U202" t="str">
        <f t="shared" si="27"/>
        <v>京都産業大</v>
      </c>
    </row>
    <row r="203" spans="1:21">
      <c r="A203" t="s">
        <v>1631</v>
      </c>
      <c r="B203">
        <v>202</v>
      </c>
      <c r="C203" t="s">
        <v>7505</v>
      </c>
      <c r="D203" t="s">
        <v>7506</v>
      </c>
      <c r="E203" t="s">
        <v>369</v>
      </c>
      <c r="F203">
        <v>20050622</v>
      </c>
      <c r="G203" t="s">
        <v>7507</v>
      </c>
      <c r="H203" t="s">
        <v>134</v>
      </c>
      <c r="I203" t="s">
        <v>122</v>
      </c>
      <c r="M203" t="str">
        <f t="shared" si="22"/>
        <v>伊藤</v>
      </c>
      <c r="N203" t="str">
        <f t="shared" si="23"/>
        <v>琉成</v>
      </c>
      <c r="O203" t="str">
        <f t="shared" si="24"/>
        <v>イトウ</v>
      </c>
      <c r="P203" t="str">
        <f t="shared" si="25"/>
        <v>リュウセイ</v>
      </c>
      <c r="Q203">
        <f>IF($F203="","",DATEDIF($R203,①申込書!$D$3,"Y"))</f>
        <v>20</v>
      </c>
      <c r="R203" t="str">
        <f t="shared" si="26"/>
        <v>2005/06/22</v>
      </c>
      <c r="S203" t="str">
        <f t="shared" si="21"/>
        <v>愛媛</v>
      </c>
      <c r="T203" t="str">
        <f>IFERROR(IF($G203&lt;&gt;"",LEFT($G203,11),IF(COUNTIF(②男子申込!$C:$C,$B203)=1,INDEX(②男子申込!H:H,MATCH($B203,②男子申込!$C:$C,0)),"")),"")</f>
        <v>00127339025</v>
      </c>
      <c r="U203" t="str">
        <f t="shared" si="27"/>
        <v>京都産業大</v>
      </c>
    </row>
    <row r="204" spans="1:21">
      <c r="A204" t="s">
        <v>1631</v>
      </c>
      <c r="B204">
        <v>203</v>
      </c>
      <c r="C204" t="s">
        <v>14515</v>
      </c>
      <c r="D204" t="s">
        <v>14516</v>
      </c>
      <c r="E204" t="s">
        <v>83</v>
      </c>
      <c r="F204">
        <v>20090106</v>
      </c>
      <c r="G204" t="s">
        <v>10261</v>
      </c>
      <c r="H204" t="s">
        <v>1599</v>
      </c>
      <c r="I204" t="s">
        <v>12150</v>
      </c>
      <c r="M204" t="str">
        <f t="shared" si="22"/>
        <v>南</v>
      </c>
      <c r="N204" t="str">
        <f t="shared" si="23"/>
        <v>月人</v>
      </c>
      <c r="O204" t="str">
        <f t="shared" si="24"/>
        <v>ミナミ</v>
      </c>
      <c r="P204" t="str">
        <f t="shared" si="25"/>
        <v>ツキト</v>
      </c>
      <c r="Q204">
        <f>IF($F204="","",DATEDIF($R204,①申込書!$D$3,"Y"))</f>
        <v>17</v>
      </c>
      <c r="R204" t="str">
        <f t="shared" si="26"/>
        <v>2009/01/06</v>
      </c>
      <c r="S204" t="str">
        <f t="shared" si="21"/>
        <v>奈良</v>
      </c>
      <c r="T204" t="str">
        <f>IFERROR(IF($G204&lt;&gt;"",LEFT($G204,11),IF(COUNTIF(②男子申込!$C:$C,$B204)=1,INDEX(②男子申込!H:H,MATCH($B204,②男子申込!$C:$C,0)),"")),"")</f>
        <v>00134494227</v>
      </c>
      <c r="U204" t="str">
        <f t="shared" si="27"/>
        <v>京都産業大</v>
      </c>
    </row>
    <row r="205" spans="1:21">
      <c r="A205" t="s">
        <v>1631</v>
      </c>
      <c r="B205">
        <v>204</v>
      </c>
      <c r="C205" t="s">
        <v>14517</v>
      </c>
      <c r="D205" t="s">
        <v>14518</v>
      </c>
      <c r="E205" t="s">
        <v>88</v>
      </c>
      <c r="F205">
        <v>20070326</v>
      </c>
      <c r="G205" t="s">
        <v>10262</v>
      </c>
      <c r="H205" t="s">
        <v>12151</v>
      </c>
      <c r="I205" t="s">
        <v>112</v>
      </c>
      <c r="M205" t="str">
        <f t="shared" si="22"/>
        <v>大内</v>
      </c>
      <c r="N205" t="str">
        <f t="shared" si="23"/>
        <v>渉夢</v>
      </c>
      <c r="O205" t="str">
        <f t="shared" si="24"/>
        <v>オオウチ</v>
      </c>
      <c r="P205" t="str">
        <f t="shared" si="25"/>
        <v>アユム</v>
      </c>
      <c r="Q205">
        <f>IF($F205="","",DATEDIF($R205,①申込書!$D$3,"Y"))</f>
        <v>18</v>
      </c>
      <c r="R205" t="str">
        <f t="shared" si="26"/>
        <v>2007/03/26</v>
      </c>
      <c r="S205" t="str">
        <f t="shared" si="21"/>
        <v>京都</v>
      </c>
      <c r="T205" t="str">
        <f>IFERROR(IF($G205&lt;&gt;"",LEFT($G205,11),IF(COUNTIF(②男子申込!$C:$C,$B205)=1,INDEX(②男子申込!H:H,MATCH($B205,②男子申込!$C:$C,0)),"")),"")</f>
        <v>00142705928</v>
      </c>
      <c r="U205" t="str">
        <f t="shared" si="27"/>
        <v>京都産業大</v>
      </c>
    </row>
    <row r="206" spans="1:21">
      <c r="A206" t="s">
        <v>1631</v>
      </c>
      <c r="B206">
        <v>205</v>
      </c>
      <c r="C206" t="s">
        <v>14519</v>
      </c>
      <c r="D206" t="s">
        <v>14520</v>
      </c>
      <c r="E206" t="s">
        <v>80</v>
      </c>
      <c r="F206">
        <v>20070104</v>
      </c>
      <c r="G206" t="s">
        <v>10263</v>
      </c>
      <c r="H206" t="s">
        <v>3739</v>
      </c>
      <c r="I206" t="s">
        <v>2324</v>
      </c>
      <c r="M206" t="str">
        <f t="shared" si="22"/>
        <v>別府</v>
      </c>
      <c r="N206" t="str">
        <f t="shared" si="23"/>
        <v>哲雄</v>
      </c>
      <c r="O206" t="str">
        <f t="shared" si="24"/>
        <v>ベップ</v>
      </c>
      <c r="P206" t="str">
        <f t="shared" si="25"/>
        <v>テツオ</v>
      </c>
      <c r="Q206">
        <f>IF($F206="","",DATEDIF($R206,①申込書!$D$3,"Y"))</f>
        <v>19</v>
      </c>
      <c r="R206" t="str">
        <f t="shared" si="26"/>
        <v>2007/01/04</v>
      </c>
      <c r="S206" t="str">
        <f t="shared" si="21"/>
        <v>滋賀</v>
      </c>
      <c r="T206" t="str">
        <f>IFERROR(IF($G206&lt;&gt;"",LEFT($G206,11),IF(COUNTIF(②男子申込!$C:$C,$B206)=1,INDEX(②男子申込!H:H,MATCH($B206,②男子申込!$C:$C,0)),"")),"")</f>
        <v>00165063829</v>
      </c>
      <c r="U206" t="str">
        <f t="shared" si="27"/>
        <v>京都産業大</v>
      </c>
    </row>
    <row r="207" spans="1:21">
      <c r="A207" t="s">
        <v>1631</v>
      </c>
      <c r="B207">
        <v>206</v>
      </c>
      <c r="C207" t="s">
        <v>14521</v>
      </c>
      <c r="D207" t="s">
        <v>14522</v>
      </c>
      <c r="E207" t="s">
        <v>91</v>
      </c>
      <c r="F207">
        <v>20070204</v>
      </c>
      <c r="G207" t="s">
        <v>10264</v>
      </c>
      <c r="H207" t="s">
        <v>12152</v>
      </c>
      <c r="I207" t="s">
        <v>117</v>
      </c>
      <c r="M207" t="str">
        <f t="shared" si="22"/>
        <v>角田</v>
      </c>
      <c r="N207" t="str">
        <f t="shared" si="23"/>
        <v>侑介</v>
      </c>
      <c r="O207" t="str">
        <f t="shared" si="24"/>
        <v>ツノダ</v>
      </c>
      <c r="P207" t="str">
        <f t="shared" si="25"/>
        <v>ユウスケ</v>
      </c>
      <c r="Q207">
        <f>IF($F207="","",DATEDIF($R207,①申込書!$D$3,"Y"))</f>
        <v>18</v>
      </c>
      <c r="R207" t="str">
        <f t="shared" si="26"/>
        <v>2007/02/04</v>
      </c>
      <c r="S207" t="str">
        <f t="shared" si="21"/>
        <v>香川</v>
      </c>
      <c r="T207" t="str">
        <f>IFERROR(IF($G207&lt;&gt;"",LEFT($G207,11),IF(COUNTIF(②男子申込!$C:$C,$B207)=1,INDEX(②男子申込!H:H,MATCH($B207,②男子申込!$C:$C,0)),"")),"")</f>
        <v>00135830727</v>
      </c>
      <c r="U207" t="str">
        <f t="shared" si="27"/>
        <v>京都産業大</v>
      </c>
    </row>
    <row r="208" spans="1:21">
      <c r="A208" t="s">
        <v>1631</v>
      </c>
      <c r="B208">
        <v>207</v>
      </c>
      <c r="C208" t="s">
        <v>14523</v>
      </c>
      <c r="D208" t="s">
        <v>14524</v>
      </c>
      <c r="E208" t="s">
        <v>369</v>
      </c>
      <c r="F208">
        <v>20061026</v>
      </c>
      <c r="G208" t="s">
        <v>10265</v>
      </c>
      <c r="H208" t="s">
        <v>786</v>
      </c>
      <c r="I208" t="s">
        <v>1548</v>
      </c>
      <c r="M208" t="str">
        <f t="shared" si="22"/>
        <v>西川</v>
      </c>
      <c r="N208" t="str">
        <f t="shared" si="23"/>
        <v>天馬</v>
      </c>
      <c r="O208" t="str">
        <f t="shared" si="24"/>
        <v>ニシカワ</v>
      </c>
      <c r="P208" t="str">
        <f t="shared" si="25"/>
        <v>テンマ</v>
      </c>
      <c r="Q208">
        <f>IF($F208="","",DATEDIF($R208,①申込書!$D$3,"Y"))</f>
        <v>19</v>
      </c>
      <c r="R208" t="str">
        <f t="shared" si="26"/>
        <v>2006/10/26</v>
      </c>
      <c r="S208" t="str">
        <f t="shared" si="21"/>
        <v>愛媛</v>
      </c>
      <c r="T208" t="str">
        <f>IFERROR(IF($G208&lt;&gt;"",LEFT($G208,11),IF(COUNTIF(②男子申込!$C:$C,$B208)=1,INDEX(②男子申込!H:H,MATCH($B208,②男子申込!$C:$C,0)),"")),"")</f>
        <v>00137614123</v>
      </c>
      <c r="U208" t="str">
        <f t="shared" si="27"/>
        <v>京都産業大</v>
      </c>
    </row>
    <row r="209" spans="1:21">
      <c r="A209" t="s">
        <v>1631</v>
      </c>
      <c r="B209">
        <v>208</v>
      </c>
      <c r="C209" t="s">
        <v>14525</v>
      </c>
      <c r="D209" t="s">
        <v>14526</v>
      </c>
      <c r="E209" t="s">
        <v>335</v>
      </c>
      <c r="F209">
        <v>20061208</v>
      </c>
      <c r="G209" t="s">
        <v>10266</v>
      </c>
      <c r="H209" t="s">
        <v>12153</v>
      </c>
      <c r="I209" t="s">
        <v>135</v>
      </c>
      <c r="M209" t="str">
        <f t="shared" si="22"/>
        <v>宿理</v>
      </c>
      <c r="N209" t="str">
        <f t="shared" si="23"/>
        <v>浩暉</v>
      </c>
      <c r="O209" t="str">
        <f t="shared" si="24"/>
        <v>シュクリ</v>
      </c>
      <c r="P209" t="str">
        <f t="shared" si="25"/>
        <v>コウキ</v>
      </c>
      <c r="Q209">
        <f>IF($F209="","",DATEDIF($R209,①申込書!$D$3,"Y"))</f>
        <v>19</v>
      </c>
      <c r="R209" t="str">
        <f t="shared" si="26"/>
        <v>2006/12/08</v>
      </c>
      <c r="S209" t="str">
        <f t="shared" si="21"/>
        <v>大分</v>
      </c>
      <c r="T209" t="str">
        <f>IFERROR(IF($G209&lt;&gt;"",LEFT($G209,11),IF(COUNTIF(②男子申込!$C:$C,$B209)=1,INDEX(②男子申込!H:H,MATCH($B209,②男子申込!$C:$C,0)),"")),"")</f>
        <v>00141326724</v>
      </c>
      <c r="U209" t="str">
        <f t="shared" si="27"/>
        <v>京都産業大</v>
      </c>
    </row>
    <row r="210" spans="1:21">
      <c r="A210" t="s">
        <v>1631</v>
      </c>
      <c r="B210">
        <v>209</v>
      </c>
      <c r="C210" t="s">
        <v>14527</v>
      </c>
      <c r="D210" t="s">
        <v>14528</v>
      </c>
      <c r="E210" t="s">
        <v>99</v>
      </c>
      <c r="F210">
        <v>20060918</v>
      </c>
      <c r="G210" t="s">
        <v>10267</v>
      </c>
      <c r="H210" t="s">
        <v>210</v>
      </c>
      <c r="I210" t="s">
        <v>236</v>
      </c>
      <c r="M210" t="str">
        <f t="shared" si="22"/>
        <v>村島</v>
      </c>
      <c r="N210" t="str">
        <f t="shared" si="23"/>
        <v>優太</v>
      </c>
      <c r="O210" t="str">
        <f t="shared" si="24"/>
        <v>ムラシマ</v>
      </c>
      <c r="P210" t="str">
        <f t="shared" si="25"/>
        <v>ユウタ</v>
      </c>
      <c r="Q210">
        <f>IF($F210="","",DATEDIF($R210,①申込書!$D$3,"Y"))</f>
        <v>19</v>
      </c>
      <c r="R210" t="str">
        <f t="shared" si="26"/>
        <v>2006/09/18</v>
      </c>
      <c r="S210" t="str">
        <f t="shared" si="21"/>
        <v>大阪</v>
      </c>
      <c r="T210" t="str">
        <f>IFERROR(IF($G210&lt;&gt;"",LEFT($G210,11),IF(COUNTIF(②男子申込!$C:$C,$B210)=1,INDEX(②男子申込!H:H,MATCH($B210,②男子申込!$C:$C,0)),"")),"")</f>
        <v>00135849636</v>
      </c>
      <c r="U210" t="str">
        <f t="shared" si="27"/>
        <v>京都産業大</v>
      </c>
    </row>
    <row r="211" spans="1:21">
      <c r="A211" t="s">
        <v>1631</v>
      </c>
      <c r="B211">
        <v>210</v>
      </c>
      <c r="C211" t="s">
        <v>14529</v>
      </c>
      <c r="D211" t="s">
        <v>14530</v>
      </c>
      <c r="E211" t="s">
        <v>99</v>
      </c>
      <c r="F211">
        <v>20060527</v>
      </c>
      <c r="G211" t="s">
        <v>10268</v>
      </c>
      <c r="H211" t="s">
        <v>12154</v>
      </c>
      <c r="I211" t="s">
        <v>92</v>
      </c>
      <c r="M211" t="str">
        <f t="shared" si="22"/>
        <v>本橋</v>
      </c>
      <c r="N211" t="str">
        <f t="shared" si="23"/>
        <v>悠輝</v>
      </c>
      <c r="O211" t="str">
        <f t="shared" si="24"/>
        <v>モトハシ</v>
      </c>
      <c r="P211" t="str">
        <f t="shared" si="25"/>
        <v>ユウキ</v>
      </c>
      <c r="Q211">
        <f>IF($F211="","",DATEDIF($R211,①申込書!$D$3,"Y"))</f>
        <v>19</v>
      </c>
      <c r="R211" t="str">
        <f t="shared" si="26"/>
        <v>2006/05/27</v>
      </c>
      <c r="S211" t="str">
        <f t="shared" si="21"/>
        <v>大阪</v>
      </c>
      <c r="T211" t="str">
        <f>IFERROR(IF($G211&lt;&gt;"",LEFT($G211,11),IF(COUNTIF(②男子申込!$C:$C,$B211)=1,INDEX(②男子申込!H:H,MATCH($B211,②男子申込!$C:$C,0)),"")),"")</f>
        <v>00135850022</v>
      </c>
      <c r="U211" t="str">
        <f t="shared" si="27"/>
        <v>京都産業大</v>
      </c>
    </row>
    <row r="212" spans="1:21">
      <c r="A212" t="s">
        <v>1631</v>
      </c>
      <c r="B212">
        <v>211</v>
      </c>
      <c r="C212" t="s">
        <v>14531</v>
      </c>
      <c r="D212" t="s">
        <v>14532</v>
      </c>
      <c r="E212" t="s">
        <v>83</v>
      </c>
      <c r="F212">
        <v>20061004</v>
      </c>
      <c r="G212" t="s">
        <v>10269</v>
      </c>
      <c r="H212" t="s">
        <v>1279</v>
      </c>
      <c r="I212" t="s">
        <v>578</v>
      </c>
      <c r="M212" t="str">
        <f t="shared" si="22"/>
        <v>川邊</v>
      </c>
      <c r="N212" t="str">
        <f t="shared" si="23"/>
        <v>翔太</v>
      </c>
      <c r="O212" t="str">
        <f t="shared" si="24"/>
        <v>カワベ</v>
      </c>
      <c r="P212" t="str">
        <f t="shared" si="25"/>
        <v>ショウタ</v>
      </c>
      <c r="Q212">
        <f>IF($F212="","",DATEDIF($R212,①申込書!$D$3,"Y"))</f>
        <v>19</v>
      </c>
      <c r="R212" t="str">
        <f t="shared" si="26"/>
        <v>2006/10/04</v>
      </c>
      <c r="S212" t="str">
        <f t="shared" si="21"/>
        <v>奈良</v>
      </c>
      <c r="T212" t="str">
        <f>IFERROR(IF($G212&lt;&gt;"",LEFT($G212,11),IF(COUNTIF(②男子申込!$C:$C,$B212)=1,INDEX(②男子申込!H:H,MATCH($B212,②男子申込!$C:$C,0)),"")),"")</f>
        <v>00137091223</v>
      </c>
      <c r="U212" t="str">
        <f t="shared" si="27"/>
        <v>京都産業大</v>
      </c>
    </row>
    <row r="213" spans="1:21">
      <c r="A213" t="s">
        <v>1631</v>
      </c>
      <c r="B213">
        <v>212</v>
      </c>
      <c r="C213" t="s">
        <v>14533</v>
      </c>
      <c r="D213" t="s">
        <v>14534</v>
      </c>
      <c r="E213" t="s">
        <v>97</v>
      </c>
      <c r="F213">
        <v>20060818</v>
      </c>
      <c r="G213" t="s">
        <v>10270</v>
      </c>
      <c r="H213" t="s">
        <v>12155</v>
      </c>
      <c r="I213" t="s">
        <v>234</v>
      </c>
      <c r="M213" t="str">
        <f t="shared" si="22"/>
        <v>林</v>
      </c>
      <c r="N213" t="str">
        <f t="shared" si="23"/>
        <v>良祐</v>
      </c>
      <c r="O213" t="str">
        <f t="shared" si="24"/>
        <v>ハヤシ</v>
      </c>
      <c r="P213" t="str">
        <f t="shared" si="25"/>
        <v>リョウスケ</v>
      </c>
      <c r="Q213">
        <f>IF($F213="","",DATEDIF($R213,①申込書!$D$3,"Y"))</f>
        <v>19</v>
      </c>
      <c r="R213" t="str">
        <f t="shared" si="26"/>
        <v>2006/08/18</v>
      </c>
      <c r="S213" t="str">
        <f t="shared" si="21"/>
        <v>兵庫</v>
      </c>
      <c r="T213" t="str">
        <f>IFERROR(IF($G213&lt;&gt;"",LEFT($G213,11),IF(COUNTIF(②男子申込!$C:$C,$B213)=1,INDEX(②男子申込!H:H,MATCH($B213,②男子申込!$C:$C,0)),"")),"")</f>
        <v>00134496532</v>
      </c>
      <c r="U213" t="str">
        <f t="shared" si="27"/>
        <v>京都産業大</v>
      </c>
    </row>
    <row r="214" spans="1:21">
      <c r="A214" t="s">
        <v>1631</v>
      </c>
      <c r="B214">
        <v>213</v>
      </c>
      <c r="C214" t="s">
        <v>14535</v>
      </c>
      <c r="D214" t="s">
        <v>14536</v>
      </c>
      <c r="E214" t="s">
        <v>99</v>
      </c>
      <c r="F214">
        <v>20060501</v>
      </c>
      <c r="G214" t="s">
        <v>10271</v>
      </c>
      <c r="H214" t="s">
        <v>1659</v>
      </c>
      <c r="I214" t="s">
        <v>141</v>
      </c>
      <c r="M214" t="str">
        <f t="shared" si="22"/>
        <v>野上</v>
      </c>
      <c r="N214" t="str">
        <f t="shared" si="23"/>
        <v>颯人</v>
      </c>
      <c r="O214" t="str">
        <f t="shared" si="24"/>
        <v>ノガミ</v>
      </c>
      <c r="P214" t="str">
        <f t="shared" si="25"/>
        <v>ハヤト</v>
      </c>
      <c r="Q214">
        <f>IF($F214="","",DATEDIF($R214,①申込書!$D$3,"Y"))</f>
        <v>19</v>
      </c>
      <c r="R214" t="str">
        <f t="shared" si="26"/>
        <v>2006/05/01</v>
      </c>
      <c r="S214" t="str">
        <f t="shared" si="21"/>
        <v>大阪</v>
      </c>
      <c r="T214" t="str">
        <f>IFERROR(IF($G214&lt;&gt;"",LEFT($G214,11),IF(COUNTIF(②男子申込!$C:$C,$B214)=1,INDEX(②男子申込!H:H,MATCH($B214,②男子申込!$C:$C,0)),"")),"")</f>
        <v>00133970528</v>
      </c>
      <c r="U214" t="str">
        <f t="shared" si="27"/>
        <v>京都産業大</v>
      </c>
    </row>
    <row r="215" spans="1:21">
      <c r="A215" t="s">
        <v>1631</v>
      </c>
      <c r="B215">
        <v>214</v>
      </c>
      <c r="C215" t="s">
        <v>14537</v>
      </c>
      <c r="D215" t="s">
        <v>14538</v>
      </c>
      <c r="E215" t="s">
        <v>99</v>
      </c>
      <c r="F215">
        <v>20060616</v>
      </c>
      <c r="G215" t="s">
        <v>10272</v>
      </c>
      <c r="H215" t="s">
        <v>559</v>
      </c>
      <c r="I215" t="s">
        <v>229</v>
      </c>
      <c r="M215" t="str">
        <f t="shared" si="22"/>
        <v>中島</v>
      </c>
      <c r="N215" t="str">
        <f t="shared" si="23"/>
        <v>虎太郎</v>
      </c>
      <c r="O215" t="str">
        <f t="shared" si="24"/>
        <v>ナカジマ</v>
      </c>
      <c r="P215" t="str">
        <f t="shared" si="25"/>
        <v>コタロウ</v>
      </c>
      <c r="Q215">
        <f>IF($F215="","",DATEDIF($R215,①申込書!$D$3,"Y"))</f>
        <v>19</v>
      </c>
      <c r="R215" t="str">
        <f t="shared" si="26"/>
        <v>2006/06/16</v>
      </c>
      <c r="S215" t="str">
        <f t="shared" si="21"/>
        <v>大阪</v>
      </c>
      <c r="T215" t="str">
        <f>IFERROR(IF($G215&lt;&gt;"",LEFT($G215,11),IF(COUNTIF(②男子申込!$C:$C,$B215)=1,INDEX(②男子申込!H:H,MATCH($B215,②男子申込!$C:$C,0)),"")),"")</f>
        <v>00138341121</v>
      </c>
      <c r="U215" t="str">
        <f t="shared" si="27"/>
        <v>京都産業大</v>
      </c>
    </row>
    <row r="216" spans="1:21">
      <c r="A216" t="s">
        <v>1631</v>
      </c>
      <c r="B216">
        <v>215</v>
      </c>
      <c r="C216" t="s">
        <v>14539</v>
      </c>
      <c r="D216" t="s">
        <v>14540</v>
      </c>
      <c r="E216" t="s">
        <v>99</v>
      </c>
      <c r="F216">
        <v>20060801</v>
      </c>
      <c r="G216" t="s">
        <v>10273</v>
      </c>
      <c r="H216" t="s">
        <v>377</v>
      </c>
      <c r="I216" t="s">
        <v>1073</v>
      </c>
      <c r="M216" t="str">
        <f t="shared" si="22"/>
        <v>林</v>
      </c>
      <c r="N216" t="str">
        <f t="shared" si="23"/>
        <v>佑有</v>
      </c>
      <c r="O216" t="str">
        <f t="shared" si="24"/>
        <v>ハヤシ</v>
      </c>
      <c r="P216" t="str">
        <f t="shared" si="25"/>
        <v>ユウ</v>
      </c>
      <c r="Q216">
        <f>IF($F216="","",DATEDIF($R216,①申込書!$D$3,"Y"))</f>
        <v>19</v>
      </c>
      <c r="R216" t="str">
        <f t="shared" si="26"/>
        <v>2006/08/01</v>
      </c>
      <c r="S216" t="str">
        <f t="shared" si="21"/>
        <v>大阪</v>
      </c>
      <c r="T216" t="str">
        <f>IFERROR(IF($G216&lt;&gt;"",LEFT($G216,11),IF(COUNTIF(②男子申込!$C:$C,$B216)=1,INDEX(②男子申込!H:H,MATCH($B216,②男子申込!$C:$C,0)),"")),"")</f>
        <v>00152427122</v>
      </c>
      <c r="U216" t="str">
        <f t="shared" si="27"/>
        <v>京都産業大</v>
      </c>
    </row>
    <row r="217" spans="1:21">
      <c r="A217" t="s">
        <v>1631</v>
      </c>
      <c r="B217">
        <v>216</v>
      </c>
      <c r="C217" t="s">
        <v>14541</v>
      </c>
      <c r="D217" t="s">
        <v>14542</v>
      </c>
      <c r="E217" t="s">
        <v>83</v>
      </c>
      <c r="F217">
        <v>20070305</v>
      </c>
      <c r="G217" t="s">
        <v>10274</v>
      </c>
      <c r="H217" t="s">
        <v>12156</v>
      </c>
      <c r="I217" t="s">
        <v>135</v>
      </c>
      <c r="M217" t="str">
        <f t="shared" si="22"/>
        <v>土江</v>
      </c>
      <c r="N217" t="str">
        <f t="shared" si="23"/>
        <v>恒輝</v>
      </c>
      <c r="O217" t="str">
        <f t="shared" si="24"/>
        <v>ドエ</v>
      </c>
      <c r="P217" t="str">
        <f t="shared" si="25"/>
        <v>コウキ</v>
      </c>
      <c r="Q217">
        <f>IF($F217="","",DATEDIF($R217,①申込書!$D$3,"Y"))</f>
        <v>18</v>
      </c>
      <c r="R217" t="str">
        <f t="shared" si="26"/>
        <v>2007/03/05</v>
      </c>
      <c r="S217" t="str">
        <f t="shared" si="21"/>
        <v>奈良</v>
      </c>
      <c r="T217" t="str">
        <f>IFERROR(IF($G217&lt;&gt;"",LEFT($G217,11),IF(COUNTIF(②男子申込!$C:$C,$B217)=1,INDEX(②男子申込!H:H,MATCH($B217,②男子申込!$C:$C,0)),"")),"")</f>
        <v>00134563224</v>
      </c>
      <c r="U217" t="str">
        <f t="shared" si="27"/>
        <v>京都産業大</v>
      </c>
    </row>
    <row r="218" spans="1:21">
      <c r="A218" t="s">
        <v>1631</v>
      </c>
      <c r="B218">
        <v>217</v>
      </c>
      <c r="C218" t="s">
        <v>14543</v>
      </c>
      <c r="D218" t="s">
        <v>14544</v>
      </c>
      <c r="E218" t="s">
        <v>88</v>
      </c>
      <c r="F218">
        <v>20061113</v>
      </c>
      <c r="G218" t="s">
        <v>10275</v>
      </c>
      <c r="H218" t="s">
        <v>12157</v>
      </c>
      <c r="I218" t="s">
        <v>556</v>
      </c>
      <c r="M218" t="str">
        <f t="shared" si="22"/>
        <v>波部</v>
      </c>
      <c r="N218" t="str">
        <f t="shared" si="23"/>
        <v>拓真</v>
      </c>
      <c r="O218" t="str">
        <f t="shared" si="24"/>
        <v>ハベ</v>
      </c>
      <c r="P218" t="str">
        <f t="shared" si="25"/>
        <v>タクマ</v>
      </c>
      <c r="Q218">
        <f>IF($F218="","",DATEDIF($R218,①申込書!$D$3,"Y"))</f>
        <v>19</v>
      </c>
      <c r="R218" t="str">
        <f t="shared" si="26"/>
        <v>2006/11/13</v>
      </c>
      <c r="S218" t="str">
        <f t="shared" si="21"/>
        <v>京都</v>
      </c>
      <c r="T218" t="str">
        <f>IFERROR(IF($G218&lt;&gt;"",LEFT($G218,11),IF(COUNTIF(②男子申込!$C:$C,$B218)=1,INDEX(②男子申込!H:H,MATCH($B218,②男子申込!$C:$C,0)),"")),"")</f>
        <v>00142294628</v>
      </c>
      <c r="U218" t="str">
        <f t="shared" si="27"/>
        <v>京都産業大</v>
      </c>
    </row>
    <row r="219" spans="1:21">
      <c r="A219" t="s">
        <v>1631</v>
      </c>
      <c r="B219">
        <v>218</v>
      </c>
      <c r="C219" t="s">
        <v>14545</v>
      </c>
      <c r="D219" t="s">
        <v>14546</v>
      </c>
      <c r="E219" t="s">
        <v>80</v>
      </c>
      <c r="F219">
        <v>20070126</v>
      </c>
      <c r="G219" t="s">
        <v>10276</v>
      </c>
      <c r="H219" t="s">
        <v>329</v>
      </c>
      <c r="I219" t="s">
        <v>367</v>
      </c>
      <c r="M219" t="str">
        <f t="shared" si="22"/>
        <v>今井</v>
      </c>
      <c r="N219" t="str">
        <f t="shared" si="23"/>
        <v>陸都</v>
      </c>
      <c r="O219" t="str">
        <f t="shared" si="24"/>
        <v>イマイ</v>
      </c>
      <c r="P219" t="str">
        <f t="shared" si="25"/>
        <v>リクト</v>
      </c>
      <c r="Q219">
        <f>IF($F219="","",DATEDIF($R219,①申込書!$D$3,"Y"))</f>
        <v>18</v>
      </c>
      <c r="R219" t="str">
        <f t="shared" si="26"/>
        <v>2007/01/26</v>
      </c>
      <c r="S219" t="str">
        <f t="shared" si="21"/>
        <v>滋賀</v>
      </c>
      <c r="T219" t="str">
        <f>IFERROR(IF($G219&lt;&gt;"",LEFT($G219,11),IF(COUNTIF(②男子申込!$C:$C,$B219)=1,INDEX(②男子申込!H:H,MATCH($B219,②男子申込!$C:$C,0)),"")),"")</f>
        <v>00138723529</v>
      </c>
      <c r="U219" t="str">
        <f t="shared" si="27"/>
        <v>京都産業大</v>
      </c>
    </row>
    <row r="220" spans="1:21">
      <c r="A220" t="s">
        <v>1631</v>
      </c>
      <c r="B220">
        <v>219</v>
      </c>
      <c r="C220" t="s">
        <v>14547</v>
      </c>
      <c r="D220" t="s">
        <v>14548</v>
      </c>
      <c r="E220" t="s">
        <v>88</v>
      </c>
      <c r="F220">
        <v>20060627</v>
      </c>
      <c r="G220" t="s">
        <v>10277</v>
      </c>
      <c r="H220" t="s">
        <v>12158</v>
      </c>
      <c r="I220" t="s">
        <v>501</v>
      </c>
      <c r="M220" t="str">
        <f t="shared" si="22"/>
        <v>長谷川</v>
      </c>
      <c r="N220" t="str">
        <f t="shared" si="23"/>
        <v>雄琉</v>
      </c>
      <c r="O220" t="str">
        <f t="shared" si="24"/>
        <v>ハセガワ</v>
      </c>
      <c r="P220" t="str">
        <f t="shared" si="25"/>
        <v>タケル</v>
      </c>
      <c r="Q220">
        <f>IF($F220="","",DATEDIF($R220,①申込書!$D$3,"Y"))</f>
        <v>19</v>
      </c>
      <c r="R220" t="str">
        <f t="shared" si="26"/>
        <v>2006/06/27</v>
      </c>
      <c r="S220" t="str">
        <f t="shared" si="21"/>
        <v>京都</v>
      </c>
      <c r="T220" t="str">
        <f>IFERROR(IF($G220&lt;&gt;"",LEFT($G220,11),IF(COUNTIF(②男子申込!$C:$C,$B220)=1,INDEX(②男子申込!H:H,MATCH($B220,②男子申込!$C:$C,0)),"")),"")</f>
        <v>00170956331</v>
      </c>
      <c r="U220" t="str">
        <f t="shared" si="27"/>
        <v>京都産業大</v>
      </c>
    </row>
    <row r="221" spans="1:21">
      <c r="A221" t="s">
        <v>1631</v>
      </c>
      <c r="B221">
        <v>220</v>
      </c>
      <c r="C221" t="s">
        <v>14549</v>
      </c>
      <c r="D221" t="s">
        <v>14550</v>
      </c>
      <c r="E221" t="s">
        <v>91</v>
      </c>
      <c r="F221">
        <v>20070105</v>
      </c>
      <c r="G221" t="s">
        <v>10278</v>
      </c>
      <c r="H221" t="s">
        <v>517</v>
      </c>
      <c r="I221" t="s">
        <v>334</v>
      </c>
      <c r="M221" t="str">
        <f t="shared" si="22"/>
        <v>金山</v>
      </c>
      <c r="N221" t="str">
        <f t="shared" si="23"/>
        <v>太一</v>
      </c>
      <c r="O221" t="str">
        <f t="shared" si="24"/>
        <v>カナヤマ</v>
      </c>
      <c r="P221" t="str">
        <f t="shared" si="25"/>
        <v>タイチ</v>
      </c>
      <c r="Q221">
        <f>IF($F221="","",DATEDIF($R221,①申込書!$D$3,"Y"))</f>
        <v>19</v>
      </c>
      <c r="R221" t="str">
        <f t="shared" si="26"/>
        <v>2007/01/05</v>
      </c>
      <c r="S221" t="str">
        <f t="shared" si="21"/>
        <v>香川</v>
      </c>
      <c r="T221" t="str">
        <f>IFERROR(IF($G221&lt;&gt;"",LEFT($G221,11),IF(COUNTIF(②男子申込!$C:$C,$B221)=1,INDEX(②男子申込!H:H,MATCH($B221,②男子申込!$C:$C,0)),"")),"")</f>
        <v>00136188734</v>
      </c>
      <c r="U221" t="str">
        <f t="shared" si="27"/>
        <v>京都産業大</v>
      </c>
    </row>
    <row r="222" spans="1:21">
      <c r="A222" t="s">
        <v>1631</v>
      </c>
      <c r="B222">
        <v>221</v>
      </c>
      <c r="C222" t="s">
        <v>14551</v>
      </c>
      <c r="D222" t="s">
        <v>14552</v>
      </c>
      <c r="E222" t="s">
        <v>88</v>
      </c>
      <c r="F222">
        <v>20060920</v>
      </c>
      <c r="G222" t="s">
        <v>10279</v>
      </c>
      <c r="H222" t="s">
        <v>1635</v>
      </c>
      <c r="I222" t="s">
        <v>248</v>
      </c>
      <c r="M222" t="str">
        <f t="shared" si="22"/>
        <v>八田</v>
      </c>
      <c r="N222" t="str">
        <f t="shared" si="23"/>
        <v>好誠</v>
      </c>
      <c r="O222" t="str">
        <f t="shared" si="24"/>
        <v>ハッタ</v>
      </c>
      <c r="P222" t="str">
        <f t="shared" si="25"/>
        <v>コウセイ</v>
      </c>
      <c r="Q222">
        <f>IF($F222="","",DATEDIF($R222,①申込書!$D$3,"Y"))</f>
        <v>19</v>
      </c>
      <c r="R222" t="str">
        <f t="shared" si="26"/>
        <v>2006/09/20</v>
      </c>
      <c r="S222" t="str">
        <f t="shared" si="21"/>
        <v>京都</v>
      </c>
      <c r="T222" t="str">
        <f>IFERROR(IF($G222&lt;&gt;"",LEFT($G222,11),IF(COUNTIF(②男子申込!$C:$C,$B222)=1,INDEX(②男子申込!H:H,MATCH($B222,②男子申込!$C:$C,0)),"")),"")</f>
        <v>00142672527</v>
      </c>
      <c r="U222" t="str">
        <f t="shared" si="27"/>
        <v>京都産業大</v>
      </c>
    </row>
    <row r="223" spans="1:21">
      <c r="A223" t="s">
        <v>312</v>
      </c>
      <c r="B223">
        <v>222</v>
      </c>
      <c r="C223" t="s">
        <v>403</v>
      </c>
      <c r="D223" t="s">
        <v>404</v>
      </c>
      <c r="E223" t="s">
        <v>99</v>
      </c>
      <c r="F223">
        <v>20030707</v>
      </c>
      <c r="G223" t="s">
        <v>10280</v>
      </c>
      <c r="H223" t="s">
        <v>209</v>
      </c>
      <c r="I223" t="s">
        <v>405</v>
      </c>
      <c r="M223" t="str">
        <f t="shared" si="22"/>
        <v>中田</v>
      </c>
      <c r="N223" t="str">
        <f t="shared" si="23"/>
        <v>泰聖</v>
      </c>
      <c r="O223" t="str">
        <f t="shared" si="24"/>
        <v>ナカタ</v>
      </c>
      <c r="P223" t="str">
        <f t="shared" si="25"/>
        <v>タイセイ</v>
      </c>
      <c r="Q223">
        <f>IF($F223="","",DATEDIF($R223,①申込書!$D$3,"Y"))</f>
        <v>22</v>
      </c>
      <c r="R223" t="str">
        <f t="shared" si="26"/>
        <v>2003/07/07</v>
      </c>
      <c r="S223" t="str">
        <f t="shared" si="21"/>
        <v>大阪</v>
      </c>
      <c r="T223" t="str">
        <f>IFERROR(IF($G223&lt;&gt;"",LEFT($G223,11),IF(COUNTIF(②男子申込!$C:$C,$B223)=1,INDEX(②男子申込!H:H,MATCH($B223,②男子申込!$C:$C,0)),"")),"")</f>
        <v>00101846020</v>
      </c>
      <c r="U223" t="str">
        <f t="shared" si="27"/>
        <v>関西学院大</v>
      </c>
    </row>
    <row r="224" spans="1:21">
      <c r="A224" t="s">
        <v>312</v>
      </c>
      <c r="B224">
        <v>223</v>
      </c>
      <c r="C224" t="s">
        <v>406</v>
      </c>
      <c r="D224" t="s">
        <v>407</v>
      </c>
      <c r="E224" t="s">
        <v>99</v>
      </c>
      <c r="F224">
        <v>20031019</v>
      </c>
      <c r="G224" t="s">
        <v>10281</v>
      </c>
      <c r="H224" t="s">
        <v>93</v>
      </c>
      <c r="I224" t="s">
        <v>408</v>
      </c>
      <c r="M224" t="str">
        <f t="shared" si="22"/>
        <v>山田</v>
      </c>
      <c r="N224" t="str">
        <f t="shared" si="23"/>
        <v>悠月</v>
      </c>
      <c r="O224" t="str">
        <f t="shared" si="24"/>
        <v>ヤマダ</v>
      </c>
      <c r="P224" t="str">
        <f t="shared" si="25"/>
        <v>ユヅキ</v>
      </c>
      <c r="Q224">
        <f>IF($F224="","",DATEDIF($R224,①申込書!$D$3,"Y"))</f>
        <v>22</v>
      </c>
      <c r="R224" t="str">
        <f t="shared" si="26"/>
        <v>2003/10/19</v>
      </c>
      <c r="S224" t="str">
        <f t="shared" si="21"/>
        <v>大阪</v>
      </c>
      <c r="T224" t="str">
        <f>IFERROR(IF($G224&lt;&gt;"",LEFT($G224,11),IF(COUNTIF(②男子申込!$C:$C,$B224)=1,INDEX(②男子申込!H:H,MATCH($B224,②男子申込!$C:$C,0)),"")),"")</f>
        <v>00102853524</v>
      </c>
      <c r="U224" t="str">
        <f t="shared" si="27"/>
        <v>関西学院大</v>
      </c>
    </row>
    <row r="225" spans="1:21">
      <c r="A225" t="s">
        <v>312</v>
      </c>
      <c r="B225">
        <v>224</v>
      </c>
      <c r="C225" t="s">
        <v>409</v>
      </c>
      <c r="D225" t="s">
        <v>410</v>
      </c>
      <c r="E225" t="s">
        <v>99</v>
      </c>
      <c r="F225">
        <v>20031213</v>
      </c>
      <c r="G225" t="s">
        <v>10282</v>
      </c>
      <c r="H225" t="s">
        <v>411</v>
      </c>
      <c r="I225" t="s">
        <v>412</v>
      </c>
      <c r="M225" t="str">
        <f t="shared" si="22"/>
        <v>佐脇</v>
      </c>
      <c r="N225" t="str">
        <f t="shared" si="23"/>
        <v>岳</v>
      </c>
      <c r="O225" t="str">
        <f t="shared" si="24"/>
        <v>サワキ</v>
      </c>
      <c r="P225" t="str">
        <f t="shared" si="25"/>
        <v>ガク</v>
      </c>
      <c r="Q225">
        <f>IF($F225="","",DATEDIF($R225,①申込書!$D$3,"Y"))</f>
        <v>22</v>
      </c>
      <c r="R225" t="str">
        <f t="shared" si="26"/>
        <v>2003/12/13</v>
      </c>
      <c r="S225" t="str">
        <f t="shared" si="21"/>
        <v>大阪</v>
      </c>
      <c r="T225" t="str">
        <f>IFERROR(IF($G225&lt;&gt;"",LEFT($G225,11),IF(COUNTIF(②男子申込!$C:$C,$B225)=1,INDEX(②男子申込!H:H,MATCH($B225,②男子申込!$C:$C,0)),"")),"")</f>
        <v>00101409924</v>
      </c>
      <c r="U225" t="str">
        <f t="shared" si="27"/>
        <v>関西学院大</v>
      </c>
    </row>
    <row r="226" spans="1:21">
      <c r="A226" t="s">
        <v>312</v>
      </c>
      <c r="B226">
        <v>225</v>
      </c>
      <c r="C226" t="s">
        <v>413</v>
      </c>
      <c r="D226" t="s">
        <v>414</v>
      </c>
      <c r="E226" t="s">
        <v>144</v>
      </c>
      <c r="F226">
        <v>20030420</v>
      </c>
      <c r="G226" t="s">
        <v>10283</v>
      </c>
      <c r="H226" t="s">
        <v>93</v>
      </c>
      <c r="I226" t="s">
        <v>415</v>
      </c>
      <c r="M226" t="str">
        <f t="shared" si="22"/>
        <v>山田</v>
      </c>
      <c r="N226" t="str">
        <f t="shared" si="23"/>
        <v>彩翔</v>
      </c>
      <c r="O226" t="str">
        <f t="shared" si="24"/>
        <v>ヤマダ</v>
      </c>
      <c r="P226" t="str">
        <f t="shared" si="25"/>
        <v>アヤト</v>
      </c>
      <c r="Q226">
        <f>IF($F226="","",DATEDIF($R226,①申込書!$D$3,"Y"))</f>
        <v>22</v>
      </c>
      <c r="R226" t="str">
        <f t="shared" si="26"/>
        <v>2003/04/20</v>
      </c>
      <c r="S226" t="str">
        <f t="shared" si="21"/>
        <v>山口</v>
      </c>
      <c r="T226" t="str">
        <f>IFERROR(IF($G226&lt;&gt;"",LEFT($G226,11),IF(COUNTIF(②男子申込!$C:$C,$B226)=1,INDEX(②男子申込!H:H,MATCH($B226,②男子申込!$C:$C,0)),"")),"")</f>
        <v>00103315013</v>
      </c>
      <c r="U226" t="str">
        <f t="shared" si="27"/>
        <v>関西学院大</v>
      </c>
    </row>
    <row r="227" spans="1:21">
      <c r="A227" t="s">
        <v>312</v>
      </c>
      <c r="B227">
        <v>226</v>
      </c>
      <c r="C227" t="s">
        <v>416</v>
      </c>
      <c r="D227" t="s">
        <v>417</v>
      </c>
      <c r="E227" t="s">
        <v>91</v>
      </c>
      <c r="F227">
        <v>20040115</v>
      </c>
      <c r="G227" t="s">
        <v>10284</v>
      </c>
      <c r="H227" t="s">
        <v>418</v>
      </c>
      <c r="I227" t="s">
        <v>419</v>
      </c>
      <c r="M227" t="str">
        <f t="shared" si="22"/>
        <v>宮地</v>
      </c>
      <c r="N227" t="str">
        <f t="shared" si="23"/>
        <v>築</v>
      </c>
      <c r="O227" t="str">
        <f t="shared" si="24"/>
        <v>ミヤジ</v>
      </c>
      <c r="P227" t="str">
        <f t="shared" si="25"/>
        <v>キヅク</v>
      </c>
      <c r="Q227">
        <f>IF($F227="","",DATEDIF($R227,①申込書!$D$3,"Y"))</f>
        <v>22</v>
      </c>
      <c r="R227" t="str">
        <f t="shared" si="26"/>
        <v>2004/01/15</v>
      </c>
      <c r="S227" t="str">
        <f t="shared" si="21"/>
        <v>香川</v>
      </c>
      <c r="T227" t="str">
        <f>IFERROR(IF($G227&lt;&gt;"",LEFT($G227,11),IF(COUNTIF(②男子申込!$C:$C,$B227)=1,INDEX(②男子申込!H:H,MATCH($B227,②男子申込!$C:$C,0)),"")),"")</f>
        <v>00098097033</v>
      </c>
      <c r="U227" t="str">
        <f t="shared" si="27"/>
        <v>関西学院大</v>
      </c>
    </row>
    <row r="228" spans="1:21">
      <c r="A228" t="s">
        <v>312</v>
      </c>
      <c r="B228">
        <v>227</v>
      </c>
      <c r="C228" t="s">
        <v>420</v>
      </c>
      <c r="D228" t="s">
        <v>421</v>
      </c>
      <c r="E228" t="s">
        <v>132</v>
      </c>
      <c r="F228">
        <v>20031026</v>
      </c>
      <c r="G228" t="s">
        <v>10285</v>
      </c>
      <c r="H228" t="s">
        <v>354</v>
      </c>
      <c r="I228" t="s">
        <v>422</v>
      </c>
      <c r="M228" t="str">
        <f t="shared" si="22"/>
        <v>田中</v>
      </c>
      <c r="N228" t="str">
        <f t="shared" si="23"/>
        <v>智</v>
      </c>
      <c r="O228" t="str">
        <f t="shared" si="24"/>
        <v>タナカ</v>
      </c>
      <c r="P228" t="str">
        <f t="shared" si="25"/>
        <v>サトシ</v>
      </c>
      <c r="Q228">
        <f>IF($F228="","",DATEDIF($R228,①申込書!$D$3,"Y"))</f>
        <v>22</v>
      </c>
      <c r="R228" t="str">
        <f t="shared" si="26"/>
        <v>2003/10/26</v>
      </c>
      <c r="S228" t="str">
        <f t="shared" si="21"/>
        <v>広島</v>
      </c>
      <c r="T228" t="str">
        <f>IFERROR(IF($G228&lt;&gt;"",LEFT($G228,11),IF(COUNTIF(②男子申込!$C:$C,$B228)=1,INDEX(②男子申込!H:H,MATCH($B228,②男子申込!$C:$C,0)),"")),"")</f>
        <v>00119067327</v>
      </c>
      <c r="U228" t="str">
        <f t="shared" si="27"/>
        <v>関西学院大</v>
      </c>
    </row>
    <row r="229" spans="1:21">
      <c r="A229" t="s">
        <v>312</v>
      </c>
      <c r="B229">
        <v>228</v>
      </c>
      <c r="C229" t="s">
        <v>423</v>
      </c>
      <c r="D229" t="s">
        <v>424</v>
      </c>
      <c r="E229" t="s">
        <v>116</v>
      </c>
      <c r="F229">
        <v>20030825</v>
      </c>
      <c r="G229" t="s">
        <v>10286</v>
      </c>
      <c r="H229" t="s">
        <v>425</v>
      </c>
      <c r="I229" t="s">
        <v>426</v>
      </c>
      <c r="M229" t="str">
        <f t="shared" si="22"/>
        <v>家田</v>
      </c>
      <c r="N229" t="str">
        <f t="shared" si="23"/>
        <v>惇基</v>
      </c>
      <c r="O229" t="str">
        <f t="shared" si="24"/>
        <v>イエダ</v>
      </c>
      <c r="P229" t="str">
        <f t="shared" si="25"/>
        <v>トシキ</v>
      </c>
      <c r="Q229">
        <f>IF($F229="","",DATEDIF($R229,①申込書!$D$3,"Y"))</f>
        <v>22</v>
      </c>
      <c r="R229" t="str">
        <f t="shared" si="26"/>
        <v>2003/08/25</v>
      </c>
      <c r="S229" t="str">
        <f t="shared" si="21"/>
        <v>三重</v>
      </c>
      <c r="T229" t="str">
        <f>IFERROR(IF($G229&lt;&gt;"",LEFT($G229,11),IF(COUNTIF(②男子申込!$C:$C,$B229)=1,INDEX(②男子申込!H:H,MATCH($B229,②男子申込!$C:$C,0)),"")),"")</f>
        <v>00106114619</v>
      </c>
      <c r="U229" t="str">
        <f t="shared" si="27"/>
        <v>関西学院大</v>
      </c>
    </row>
    <row r="230" spans="1:21">
      <c r="A230" t="s">
        <v>312</v>
      </c>
      <c r="B230">
        <v>229</v>
      </c>
      <c r="C230" t="s">
        <v>427</v>
      </c>
      <c r="D230" t="s">
        <v>428</v>
      </c>
      <c r="E230" t="s">
        <v>97</v>
      </c>
      <c r="F230">
        <v>20030610</v>
      </c>
      <c r="G230" t="s">
        <v>10287</v>
      </c>
      <c r="H230" t="s">
        <v>429</v>
      </c>
      <c r="I230" t="s">
        <v>360</v>
      </c>
      <c r="M230" t="str">
        <f t="shared" si="22"/>
        <v>太田</v>
      </c>
      <c r="N230" t="str">
        <f t="shared" si="23"/>
        <v>駿</v>
      </c>
      <c r="O230" t="str">
        <f t="shared" si="24"/>
        <v>オオタ</v>
      </c>
      <c r="P230" t="str">
        <f t="shared" si="25"/>
        <v>シュン</v>
      </c>
      <c r="Q230">
        <f>IF($F230="","",DATEDIF($R230,①申込書!$D$3,"Y"))</f>
        <v>22</v>
      </c>
      <c r="R230" t="str">
        <f t="shared" si="26"/>
        <v>2003/06/10</v>
      </c>
      <c r="S230" t="str">
        <f t="shared" si="21"/>
        <v>兵庫</v>
      </c>
      <c r="T230" t="str">
        <f>IFERROR(IF($G230&lt;&gt;"",LEFT($G230,11),IF(COUNTIF(②男子申込!$C:$C,$B230)=1,INDEX(②男子申込!H:H,MATCH($B230,②男子申込!$C:$C,0)),"")),"")</f>
        <v>00107607122</v>
      </c>
      <c r="U230" t="str">
        <f t="shared" si="27"/>
        <v>関西学院大</v>
      </c>
    </row>
    <row r="231" spans="1:21">
      <c r="A231" t="s">
        <v>312</v>
      </c>
      <c r="B231">
        <v>230</v>
      </c>
      <c r="C231" t="s">
        <v>430</v>
      </c>
      <c r="D231" t="s">
        <v>431</v>
      </c>
      <c r="E231" t="s">
        <v>97</v>
      </c>
      <c r="F231">
        <v>20030406</v>
      </c>
      <c r="G231" t="s">
        <v>10288</v>
      </c>
      <c r="H231" t="s">
        <v>604</v>
      </c>
      <c r="I231" t="s">
        <v>208</v>
      </c>
      <c r="M231" t="str">
        <f t="shared" si="22"/>
        <v>小川</v>
      </c>
      <c r="N231" t="str">
        <f t="shared" si="23"/>
        <v>龍之介</v>
      </c>
      <c r="O231" t="str">
        <f t="shared" si="24"/>
        <v>オガワ</v>
      </c>
      <c r="P231" t="str">
        <f t="shared" si="25"/>
        <v>リュウノスケ</v>
      </c>
      <c r="Q231">
        <f>IF($F231="","",DATEDIF($R231,①申込書!$D$3,"Y"))</f>
        <v>22</v>
      </c>
      <c r="R231" t="str">
        <f t="shared" si="26"/>
        <v>2003/04/06</v>
      </c>
      <c r="S231" t="str">
        <f t="shared" si="21"/>
        <v>兵庫</v>
      </c>
      <c r="T231" t="str">
        <f>IFERROR(IF($G231&lt;&gt;"",LEFT($G231,11),IF(COUNTIF(②男子申込!$C:$C,$B231)=1,INDEX(②男子申込!H:H,MATCH($B231,②男子申込!$C:$C,0)),"")),"")</f>
        <v>00099046028</v>
      </c>
      <c r="U231" t="str">
        <f t="shared" si="27"/>
        <v>関西学院大</v>
      </c>
    </row>
    <row r="232" spans="1:21">
      <c r="A232" t="s">
        <v>312</v>
      </c>
      <c r="B232">
        <v>231</v>
      </c>
      <c r="C232" t="s">
        <v>432</v>
      </c>
      <c r="D232" t="s">
        <v>433</v>
      </c>
      <c r="E232" t="s">
        <v>97</v>
      </c>
      <c r="F232">
        <v>20030429</v>
      </c>
      <c r="G232" t="s">
        <v>10289</v>
      </c>
      <c r="H232" t="s">
        <v>434</v>
      </c>
      <c r="I232" t="s">
        <v>244</v>
      </c>
      <c r="M232" t="str">
        <f t="shared" si="22"/>
        <v>牧野</v>
      </c>
      <c r="N232" t="str">
        <f t="shared" si="23"/>
        <v>大輝</v>
      </c>
      <c r="O232" t="str">
        <f t="shared" si="24"/>
        <v>マキノ</v>
      </c>
      <c r="P232" t="str">
        <f t="shared" si="25"/>
        <v>タイキ</v>
      </c>
      <c r="Q232">
        <f>IF($F232="","",DATEDIF($R232,①申込書!$D$3,"Y"))</f>
        <v>22</v>
      </c>
      <c r="R232" t="str">
        <f t="shared" si="26"/>
        <v>2003/04/29</v>
      </c>
      <c r="S232" t="str">
        <f t="shared" si="21"/>
        <v>兵庫</v>
      </c>
      <c r="T232" t="str">
        <f>IFERROR(IF($G232&lt;&gt;"",LEFT($G232,11),IF(COUNTIF(②男子申込!$C:$C,$B232)=1,INDEX(②男子申込!H:H,MATCH($B232,②男子申込!$C:$C,0)),"")),"")</f>
        <v>00115408423</v>
      </c>
      <c r="U232" t="str">
        <f t="shared" si="27"/>
        <v>関西学院大</v>
      </c>
    </row>
    <row r="233" spans="1:21">
      <c r="A233" t="s">
        <v>312</v>
      </c>
      <c r="B233">
        <v>232</v>
      </c>
      <c r="C233" t="s">
        <v>435</v>
      </c>
      <c r="D233" t="s">
        <v>436</v>
      </c>
      <c r="E233" t="s">
        <v>97</v>
      </c>
      <c r="F233">
        <v>20040122</v>
      </c>
      <c r="G233" t="s">
        <v>10290</v>
      </c>
      <c r="H233" t="s">
        <v>437</v>
      </c>
      <c r="I233" t="s">
        <v>92</v>
      </c>
      <c r="M233" t="str">
        <f t="shared" si="22"/>
        <v>川手</v>
      </c>
      <c r="N233" t="str">
        <f t="shared" si="23"/>
        <v>友希</v>
      </c>
      <c r="O233" t="str">
        <f t="shared" si="24"/>
        <v>カワテ</v>
      </c>
      <c r="P233" t="str">
        <f t="shared" si="25"/>
        <v>ユウキ</v>
      </c>
      <c r="Q233">
        <f>IF($F233="","",DATEDIF($R233,①申込書!$D$3,"Y"))</f>
        <v>22</v>
      </c>
      <c r="R233" t="str">
        <f t="shared" si="26"/>
        <v>2004/01/22</v>
      </c>
      <c r="S233" t="str">
        <f t="shared" si="21"/>
        <v>兵庫</v>
      </c>
      <c r="T233" t="str">
        <f>IFERROR(IF($G233&lt;&gt;"",LEFT($G233,11),IF(COUNTIF(②男子申込!$C:$C,$B233)=1,INDEX(②男子申込!H:H,MATCH($B233,②男子申込!$C:$C,0)),"")),"")</f>
        <v>00107198531</v>
      </c>
      <c r="U233" t="str">
        <f t="shared" si="27"/>
        <v>関西学院大</v>
      </c>
    </row>
    <row r="234" spans="1:21">
      <c r="A234" t="s">
        <v>312</v>
      </c>
      <c r="B234">
        <v>233</v>
      </c>
      <c r="C234" t="s">
        <v>438</v>
      </c>
      <c r="D234" t="s">
        <v>439</v>
      </c>
      <c r="E234" t="s">
        <v>170</v>
      </c>
      <c r="F234">
        <v>20030822</v>
      </c>
      <c r="G234" t="s">
        <v>10291</v>
      </c>
      <c r="H234" t="s">
        <v>345</v>
      </c>
      <c r="I234" t="s">
        <v>166</v>
      </c>
      <c r="M234" t="str">
        <f t="shared" si="22"/>
        <v>浜田</v>
      </c>
      <c r="N234" t="str">
        <f t="shared" si="23"/>
        <v>聖也</v>
      </c>
      <c r="O234" t="str">
        <f t="shared" si="24"/>
        <v>ハマダ</v>
      </c>
      <c r="P234" t="str">
        <f t="shared" si="25"/>
        <v>セイヤ</v>
      </c>
      <c r="Q234">
        <f>IF($F234="","",DATEDIF($R234,①申込書!$D$3,"Y"))</f>
        <v>22</v>
      </c>
      <c r="R234" t="str">
        <f t="shared" si="26"/>
        <v>2003/08/22</v>
      </c>
      <c r="S234" t="str">
        <f t="shared" si="21"/>
        <v>福岡</v>
      </c>
      <c r="T234" t="str">
        <f>IFERROR(IF($G234&lt;&gt;"",LEFT($G234,11),IF(COUNTIF(②男子申込!$C:$C,$B234)=1,INDEX(②男子申込!H:H,MATCH($B234,②男子申込!$C:$C,0)),"")),"")</f>
        <v>00101467423</v>
      </c>
      <c r="U234" t="str">
        <f t="shared" si="27"/>
        <v>関西学院大</v>
      </c>
    </row>
    <row r="235" spans="1:21">
      <c r="A235" t="s">
        <v>312</v>
      </c>
      <c r="B235">
        <v>234</v>
      </c>
      <c r="C235" t="s">
        <v>440</v>
      </c>
      <c r="D235" t="s">
        <v>441</v>
      </c>
      <c r="E235" t="s">
        <v>97</v>
      </c>
      <c r="F235">
        <v>20040123</v>
      </c>
      <c r="G235" t="s">
        <v>10292</v>
      </c>
      <c r="H235" t="s">
        <v>214</v>
      </c>
      <c r="I235" t="s">
        <v>442</v>
      </c>
      <c r="M235" t="str">
        <f t="shared" si="22"/>
        <v>山本</v>
      </c>
      <c r="N235" t="str">
        <f t="shared" si="23"/>
        <v>雅也</v>
      </c>
      <c r="O235" t="str">
        <f t="shared" si="24"/>
        <v>ヤマモト</v>
      </c>
      <c r="P235" t="str">
        <f t="shared" si="25"/>
        <v>マサヤ</v>
      </c>
      <c r="Q235">
        <f>IF($F235="","",DATEDIF($R235,①申込書!$D$3,"Y"))</f>
        <v>22</v>
      </c>
      <c r="R235" t="str">
        <f t="shared" si="26"/>
        <v>2004/01/23</v>
      </c>
      <c r="S235" t="str">
        <f t="shared" si="21"/>
        <v>兵庫</v>
      </c>
      <c r="T235" t="str">
        <f>IFERROR(IF($G235&lt;&gt;"",LEFT($G235,11),IF(COUNTIF(②男子申込!$C:$C,$B235)=1,INDEX(②男子申込!H:H,MATCH($B235,②男子申込!$C:$C,0)),"")),"")</f>
        <v>00102045315</v>
      </c>
      <c r="U235" t="str">
        <f t="shared" si="27"/>
        <v>関西学院大</v>
      </c>
    </row>
    <row r="236" spans="1:21">
      <c r="A236" t="s">
        <v>312</v>
      </c>
      <c r="B236">
        <v>235</v>
      </c>
      <c r="C236" t="s">
        <v>443</v>
      </c>
      <c r="D236" t="s">
        <v>444</v>
      </c>
      <c r="E236" t="s">
        <v>97</v>
      </c>
      <c r="F236">
        <v>20031227</v>
      </c>
      <c r="G236" t="s">
        <v>10293</v>
      </c>
      <c r="H236" t="s">
        <v>445</v>
      </c>
      <c r="I236" t="s">
        <v>446</v>
      </c>
      <c r="M236" t="str">
        <f t="shared" si="22"/>
        <v>末留</v>
      </c>
      <c r="N236" t="str">
        <f t="shared" si="23"/>
        <v>颯楽</v>
      </c>
      <c r="O236" t="str">
        <f t="shared" si="24"/>
        <v>スエトメ</v>
      </c>
      <c r="P236" t="str">
        <f t="shared" si="25"/>
        <v>ソラ</v>
      </c>
      <c r="Q236">
        <f>IF($F236="","",DATEDIF($R236,①申込書!$D$3,"Y"))</f>
        <v>22</v>
      </c>
      <c r="R236" t="str">
        <f t="shared" si="26"/>
        <v>2003/12/27</v>
      </c>
      <c r="S236" t="str">
        <f t="shared" si="21"/>
        <v>兵庫</v>
      </c>
      <c r="T236" t="str">
        <f>IFERROR(IF($G236&lt;&gt;"",LEFT($G236,11),IF(COUNTIF(②男子申込!$C:$C,$B236)=1,INDEX(②男子申込!H:H,MATCH($B236,②男子申込!$C:$C,0)),"")),"")</f>
        <v>00100237013</v>
      </c>
      <c r="U236" t="str">
        <f t="shared" si="27"/>
        <v>関西学院大</v>
      </c>
    </row>
    <row r="237" spans="1:21">
      <c r="A237" t="s">
        <v>312</v>
      </c>
      <c r="B237">
        <v>236</v>
      </c>
      <c r="C237" t="s">
        <v>447</v>
      </c>
      <c r="D237" t="s">
        <v>448</v>
      </c>
      <c r="E237" t="s">
        <v>80</v>
      </c>
      <c r="F237">
        <v>20040401</v>
      </c>
      <c r="G237" t="s">
        <v>10294</v>
      </c>
      <c r="H237" t="s">
        <v>449</v>
      </c>
      <c r="I237" t="s">
        <v>244</v>
      </c>
      <c r="M237" t="str">
        <f t="shared" si="22"/>
        <v>森</v>
      </c>
      <c r="N237" t="str">
        <f t="shared" si="23"/>
        <v>大喜</v>
      </c>
      <c r="O237" t="str">
        <f t="shared" si="24"/>
        <v>モリ</v>
      </c>
      <c r="P237" t="str">
        <f t="shared" si="25"/>
        <v>タイキ</v>
      </c>
      <c r="Q237">
        <f>IF($F237="","",DATEDIF($R237,①申込書!$D$3,"Y"))</f>
        <v>21</v>
      </c>
      <c r="R237" t="str">
        <f t="shared" si="26"/>
        <v>2004/04/01</v>
      </c>
      <c r="S237" t="str">
        <f t="shared" si="21"/>
        <v>滋賀</v>
      </c>
      <c r="T237" t="str">
        <f>IFERROR(IF($G237&lt;&gt;"",LEFT($G237,11),IF(COUNTIF(②男子申込!$C:$C,$B237)=1,INDEX(②男子申込!H:H,MATCH($B237,②男子申込!$C:$C,0)),"")),"")</f>
        <v>00099903333</v>
      </c>
      <c r="U237" t="str">
        <f t="shared" si="27"/>
        <v>関西学院大</v>
      </c>
    </row>
    <row r="238" spans="1:21">
      <c r="A238" t="s">
        <v>312</v>
      </c>
      <c r="B238">
        <v>237</v>
      </c>
      <c r="C238" t="s">
        <v>453</v>
      </c>
      <c r="D238" t="s">
        <v>454</v>
      </c>
      <c r="E238" t="s">
        <v>97</v>
      </c>
      <c r="F238">
        <v>20030417</v>
      </c>
      <c r="G238" t="s">
        <v>10295</v>
      </c>
      <c r="H238" t="s">
        <v>455</v>
      </c>
      <c r="I238" t="s">
        <v>456</v>
      </c>
      <c r="M238" t="str">
        <f t="shared" si="22"/>
        <v>新海</v>
      </c>
      <c r="N238" t="str">
        <f t="shared" si="23"/>
        <v>弘一朗</v>
      </c>
      <c r="O238" t="str">
        <f t="shared" si="24"/>
        <v>シンカイ</v>
      </c>
      <c r="P238" t="str">
        <f t="shared" si="25"/>
        <v>コウイチロウ</v>
      </c>
      <c r="Q238">
        <f>IF($F238="","",DATEDIF($R238,①申込書!$D$3,"Y"))</f>
        <v>22</v>
      </c>
      <c r="R238" t="str">
        <f t="shared" si="26"/>
        <v>2003/04/17</v>
      </c>
      <c r="S238" t="str">
        <f t="shared" si="21"/>
        <v>兵庫</v>
      </c>
      <c r="T238" t="str">
        <f>IFERROR(IF($G238&lt;&gt;"",LEFT($G238,11),IF(COUNTIF(②男子申込!$C:$C,$B238)=1,INDEX(②男子申込!H:H,MATCH($B238,②男子申込!$C:$C,0)),"")),"")</f>
        <v>00109080725</v>
      </c>
      <c r="U238" t="str">
        <f t="shared" si="27"/>
        <v>関西学院大</v>
      </c>
    </row>
    <row r="239" spans="1:21">
      <c r="A239" t="s">
        <v>312</v>
      </c>
      <c r="B239">
        <v>238</v>
      </c>
      <c r="C239" t="s">
        <v>2352</v>
      </c>
      <c r="D239" t="s">
        <v>2353</v>
      </c>
      <c r="E239" t="s">
        <v>97</v>
      </c>
      <c r="F239">
        <v>20030401</v>
      </c>
      <c r="G239" t="s">
        <v>10296</v>
      </c>
      <c r="H239" t="s">
        <v>716</v>
      </c>
      <c r="I239" t="s">
        <v>595</v>
      </c>
      <c r="M239" t="str">
        <f t="shared" si="22"/>
        <v>上野</v>
      </c>
      <c r="N239" t="str">
        <f t="shared" si="23"/>
        <v>竜樹</v>
      </c>
      <c r="O239" t="str">
        <f t="shared" si="24"/>
        <v>ウエノ</v>
      </c>
      <c r="P239" t="str">
        <f t="shared" si="25"/>
        <v>タツキ</v>
      </c>
      <c r="Q239">
        <f>IF($F239="","",DATEDIF($R239,①申込書!$D$3,"Y"))</f>
        <v>22</v>
      </c>
      <c r="R239" t="str">
        <f t="shared" si="26"/>
        <v>2003/04/01</v>
      </c>
      <c r="S239" t="str">
        <f t="shared" si="21"/>
        <v>兵庫</v>
      </c>
      <c r="T239" t="str">
        <f>IFERROR(IF($G239&lt;&gt;"",LEFT($G239,11),IF(COUNTIF(②男子申込!$C:$C,$B239)=1,INDEX(②男子申込!H:H,MATCH($B239,②男子申込!$C:$C,0)),"")),"")</f>
        <v>00088013828</v>
      </c>
      <c r="U239" t="str">
        <f t="shared" si="27"/>
        <v>関西学院大</v>
      </c>
    </row>
    <row r="240" spans="1:21">
      <c r="A240" t="s">
        <v>312</v>
      </c>
      <c r="B240">
        <v>239</v>
      </c>
      <c r="C240" t="s">
        <v>2354</v>
      </c>
      <c r="D240" t="s">
        <v>2355</v>
      </c>
      <c r="E240" t="s">
        <v>97</v>
      </c>
      <c r="F240">
        <v>20020516</v>
      </c>
      <c r="G240" t="s">
        <v>10297</v>
      </c>
      <c r="H240" t="s">
        <v>100</v>
      </c>
      <c r="I240" t="s">
        <v>166</v>
      </c>
      <c r="M240" t="str">
        <f t="shared" si="22"/>
        <v>西藤</v>
      </c>
      <c r="N240" t="str">
        <f t="shared" si="23"/>
        <v>聖弥</v>
      </c>
      <c r="O240" t="str">
        <f t="shared" si="24"/>
        <v>サイトウ</v>
      </c>
      <c r="P240" t="str">
        <f t="shared" si="25"/>
        <v>セイヤ</v>
      </c>
      <c r="Q240">
        <f>IF($F240="","",DATEDIF($R240,①申込書!$D$3,"Y"))</f>
        <v>23</v>
      </c>
      <c r="R240" t="str">
        <f t="shared" si="26"/>
        <v>2002/05/16</v>
      </c>
      <c r="S240" t="str">
        <f t="shared" si="21"/>
        <v>兵庫</v>
      </c>
      <c r="T240" t="str">
        <f>IFERROR(IF($G240&lt;&gt;"",LEFT($G240,11),IF(COUNTIF(②男子申込!$C:$C,$B240)=1,INDEX(②男子申込!H:H,MATCH($B240,②男子申込!$C:$C,0)),"")),"")</f>
        <v>00089551937</v>
      </c>
      <c r="U240" t="str">
        <f t="shared" si="27"/>
        <v>関西学院大</v>
      </c>
    </row>
    <row r="241" spans="1:21">
      <c r="A241" t="s">
        <v>312</v>
      </c>
      <c r="B241">
        <v>240</v>
      </c>
      <c r="C241" t="s">
        <v>2356</v>
      </c>
      <c r="D241" t="s">
        <v>2357</v>
      </c>
      <c r="E241" t="s">
        <v>97</v>
      </c>
      <c r="F241">
        <v>20030509</v>
      </c>
      <c r="G241" t="s">
        <v>10298</v>
      </c>
      <c r="H241" t="s">
        <v>1554</v>
      </c>
      <c r="I241" t="s">
        <v>2358</v>
      </c>
      <c r="M241" t="str">
        <f t="shared" si="22"/>
        <v>松村</v>
      </c>
      <c r="N241" t="str">
        <f t="shared" si="23"/>
        <v>大二郎</v>
      </c>
      <c r="O241" t="str">
        <f t="shared" si="24"/>
        <v>マツムラ</v>
      </c>
      <c r="P241" t="str">
        <f t="shared" si="25"/>
        <v>ダイジロウ</v>
      </c>
      <c r="Q241">
        <f>IF($F241="","",DATEDIF($R241,①申込書!$D$3,"Y"))</f>
        <v>22</v>
      </c>
      <c r="R241" t="str">
        <f t="shared" si="26"/>
        <v>2003/05/09</v>
      </c>
      <c r="S241" t="str">
        <f t="shared" si="21"/>
        <v>兵庫</v>
      </c>
      <c r="T241" t="str">
        <f>IFERROR(IF($G241&lt;&gt;"",LEFT($G241,11),IF(COUNTIF(②男子申込!$C:$C,$B241)=1,INDEX(②男子申込!H:H,MATCH($B241,②男子申込!$C:$C,0)),"")),"")</f>
        <v>00101850217</v>
      </c>
      <c r="U241" t="str">
        <f t="shared" si="27"/>
        <v>関西学院大</v>
      </c>
    </row>
    <row r="242" spans="1:21">
      <c r="A242" t="s">
        <v>312</v>
      </c>
      <c r="B242">
        <v>241</v>
      </c>
      <c r="C242" t="s">
        <v>2359</v>
      </c>
      <c r="D242" t="s">
        <v>2360</v>
      </c>
      <c r="E242" t="s">
        <v>132</v>
      </c>
      <c r="F242">
        <v>20030720</v>
      </c>
      <c r="G242" t="s">
        <v>10299</v>
      </c>
      <c r="H242" t="s">
        <v>319</v>
      </c>
      <c r="I242" t="s">
        <v>631</v>
      </c>
      <c r="M242" t="str">
        <f t="shared" si="22"/>
        <v>竹内</v>
      </c>
      <c r="N242" t="str">
        <f t="shared" si="23"/>
        <v>鴻</v>
      </c>
      <c r="O242" t="str">
        <f t="shared" si="24"/>
        <v>タケウチ</v>
      </c>
      <c r="P242" t="str">
        <f t="shared" si="25"/>
        <v>コウ</v>
      </c>
      <c r="Q242">
        <f>IF($F242="","",DATEDIF($R242,①申込書!$D$3,"Y"))</f>
        <v>22</v>
      </c>
      <c r="R242" t="str">
        <f t="shared" si="26"/>
        <v>2003/07/20</v>
      </c>
      <c r="S242" t="str">
        <f t="shared" si="21"/>
        <v>広島</v>
      </c>
      <c r="T242" t="str">
        <f>IFERROR(IF($G242&lt;&gt;"",LEFT($G242,11),IF(COUNTIF(②男子申込!$C:$C,$B242)=1,INDEX(②男子申込!H:H,MATCH($B242,②男子申込!$C:$C,0)),"")),"")</f>
        <v>00118053422</v>
      </c>
      <c r="U242" t="str">
        <f t="shared" si="27"/>
        <v>関西学院大</v>
      </c>
    </row>
    <row r="243" spans="1:21">
      <c r="A243" t="s">
        <v>312</v>
      </c>
      <c r="B243">
        <v>242</v>
      </c>
      <c r="C243" t="s">
        <v>2361</v>
      </c>
      <c r="D243" t="s">
        <v>2362</v>
      </c>
      <c r="E243" t="s">
        <v>97</v>
      </c>
      <c r="F243">
        <v>20031220</v>
      </c>
      <c r="G243" t="s">
        <v>10300</v>
      </c>
      <c r="H243" t="s">
        <v>324</v>
      </c>
      <c r="I243" t="s">
        <v>87</v>
      </c>
      <c r="M243" t="str">
        <f t="shared" si="22"/>
        <v>藤原</v>
      </c>
      <c r="N243" t="str">
        <f t="shared" si="23"/>
        <v>巧</v>
      </c>
      <c r="O243" t="str">
        <f t="shared" si="24"/>
        <v>フジワラ</v>
      </c>
      <c r="P243" t="str">
        <f t="shared" si="25"/>
        <v>タクミ</v>
      </c>
      <c r="Q243">
        <f>IF($F243="","",DATEDIF($R243,①申込書!$D$3,"Y"))</f>
        <v>22</v>
      </c>
      <c r="R243" t="str">
        <f t="shared" si="26"/>
        <v>2003/12/20</v>
      </c>
      <c r="S243" t="str">
        <f t="shared" si="21"/>
        <v>兵庫</v>
      </c>
      <c r="T243" t="str">
        <f>IFERROR(IF($G243&lt;&gt;"",LEFT($G243,11),IF(COUNTIF(②男子申込!$C:$C,$B243)=1,INDEX(②男子申込!H:H,MATCH($B243,②男子申込!$C:$C,0)),"")),"")</f>
        <v>00102144921</v>
      </c>
      <c r="U243" t="str">
        <f t="shared" si="27"/>
        <v>関西学院大</v>
      </c>
    </row>
    <row r="244" spans="1:21">
      <c r="A244" t="s">
        <v>312</v>
      </c>
      <c r="B244">
        <v>243</v>
      </c>
      <c r="C244" t="s">
        <v>2363</v>
      </c>
      <c r="D244" t="s">
        <v>2364</v>
      </c>
      <c r="E244" t="s">
        <v>97</v>
      </c>
      <c r="F244">
        <v>20030510</v>
      </c>
      <c r="G244" t="s">
        <v>10301</v>
      </c>
      <c r="H244" t="s">
        <v>2365</v>
      </c>
      <c r="I244" t="s">
        <v>2366</v>
      </c>
      <c r="M244" t="str">
        <f t="shared" si="22"/>
        <v>三千田</v>
      </c>
      <c r="N244" t="str">
        <f t="shared" si="23"/>
        <v>雅治</v>
      </c>
      <c r="O244" t="str">
        <f t="shared" si="24"/>
        <v>ミチダ</v>
      </c>
      <c r="P244" t="str">
        <f t="shared" si="25"/>
        <v>マサハル</v>
      </c>
      <c r="Q244">
        <f>IF($F244="","",DATEDIF($R244,①申込書!$D$3,"Y"))</f>
        <v>22</v>
      </c>
      <c r="R244" t="str">
        <f t="shared" si="26"/>
        <v>2003/05/10</v>
      </c>
      <c r="S244" t="str">
        <f t="shared" si="21"/>
        <v>兵庫</v>
      </c>
      <c r="T244" t="str">
        <f>IFERROR(IF($G244&lt;&gt;"",LEFT($G244,11),IF(COUNTIF(②男子申込!$C:$C,$B244)=1,INDEX(②男子申込!H:H,MATCH($B244,②男子申込!$C:$C,0)),"")),"")</f>
        <v>00133317321</v>
      </c>
      <c r="U244" t="str">
        <f t="shared" si="27"/>
        <v>関西学院大</v>
      </c>
    </row>
    <row r="245" spans="1:21">
      <c r="A245" t="s">
        <v>312</v>
      </c>
      <c r="B245">
        <v>244</v>
      </c>
      <c r="C245" t="s">
        <v>2367</v>
      </c>
      <c r="D245" t="s">
        <v>2368</v>
      </c>
      <c r="E245" t="s">
        <v>97</v>
      </c>
      <c r="F245">
        <v>20030407</v>
      </c>
      <c r="G245" t="s">
        <v>10302</v>
      </c>
      <c r="H245" t="s">
        <v>2369</v>
      </c>
      <c r="I245" t="s">
        <v>353</v>
      </c>
      <c r="M245" t="str">
        <f t="shared" si="22"/>
        <v>清永</v>
      </c>
      <c r="N245" t="str">
        <f t="shared" si="23"/>
        <v>航平</v>
      </c>
      <c r="O245" t="str">
        <f t="shared" si="24"/>
        <v>キヨナガ</v>
      </c>
      <c r="P245" t="str">
        <f t="shared" si="25"/>
        <v>コウヘイ</v>
      </c>
      <c r="Q245">
        <f>IF($F245="","",DATEDIF($R245,①申込書!$D$3,"Y"))</f>
        <v>22</v>
      </c>
      <c r="R245" t="str">
        <f t="shared" si="26"/>
        <v>2003/04/07</v>
      </c>
      <c r="S245" t="str">
        <f t="shared" si="21"/>
        <v>兵庫</v>
      </c>
      <c r="T245" t="str">
        <f>IFERROR(IF($G245&lt;&gt;"",LEFT($G245,11),IF(COUNTIF(②男子申込!$C:$C,$B245)=1,INDEX(②男子申込!H:H,MATCH($B245,②男子申込!$C:$C,0)),"")),"")</f>
        <v>00120433821</v>
      </c>
      <c r="U245" t="str">
        <f t="shared" si="27"/>
        <v>関西学院大</v>
      </c>
    </row>
    <row r="246" spans="1:21">
      <c r="A246" t="s">
        <v>312</v>
      </c>
      <c r="B246">
        <v>245</v>
      </c>
      <c r="C246" t="s">
        <v>2370</v>
      </c>
      <c r="D246" t="s">
        <v>2371</v>
      </c>
      <c r="E246" t="s">
        <v>185</v>
      </c>
      <c r="F246">
        <v>20030627</v>
      </c>
      <c r="G246" t="s">
        <v>10303</v>
      </c>
      <c r="H246" t="s">
        <v>2372</v>
      </c>
      <c r="I246" t="s">
        <v>540</v>
      </c>
      <c r="M246" t="str">
        <f t="shared" si="22"/>
        <v>源</v>
      </c>
      <c r="N246" t="str">
        <f t="shared" si="23"/>
        <v>佳己</v>
      </c>
      <c r="O246" t="str">
        <f t="shared" si="24"/>
        <v>ゲン</v>
      </c>
      <c r="P246" t="str">
        <f t="shared" si="25"/>
        <v>ヨシキ</v>
      </c>
      <c r="Q246">
        <f>IF($F246="","",DATEDIF($R246,①申込書!$D$3,"Y"))</f>
        <v>22</v>
      </c>
      <c r="R246" t="str">
        <f t="shared" si="26"/>
        <v>2003/06/27</v>
      </c>
      <c r="S246" t="str">
        <f t="shared" si="21"/>
        <v>富山</v>
      </c>
      <c r="T246" t="str">
        <f>IFERROR(IF($G246&lt;&gt;"",LEFT($G246,11),IF(COUNTIF(②男子申込!$C:$C,$B246)=1,INDEX(②男子申込!H:H,MATCH($B246,②男子申込!$C:$C,0)),"")),"")</f>
        <v>00134137827</v>
      </c>
      <c r="U246" t="str">
        <f t="shared" si="27"/>
        <v>関西学院大</v>
      </c>
    </row>
    <row r="247" spans="1:21">
      <c r="A247" t="s">
        <v>312</v>
      </c>
      <c r="B247">
        <v>246</v>
      </c>
      <c r="C247" t="s">
        <v>2373</v>
      </c>
      <c r="D247" t="s">
        <v>2374</v>
      </c>
      <c r="E247" t="s">
        <v>97</v>
      </c>
      <c r="F247">
        <v>20040123</v>
      </c>
      <c r="G247" t="s">
        <v>10304</v>
      </c>
      <c r="H247" t="s">
        <v>2375</v>
      </c>
      <c r="I247" t="s">
        <v>891</v>
      </c>
      <c r="M247" t="str">
        <f t="shared" si="22"/>
        <v>籔内</v>
      </c>
      <c r="N247" t="str">
        <f t="shared" si="23"/>
        <v>允士</v>
      </c>
      <c r="O247" t="str">
        <f t="shared" si="24"/>
        <v>ヤブウチ</v>
      </c>
      <c r="P247" t="str">
        <f t="shared" si="25"/>
        <v>マサシ</v>
      </c>
      <c r="Q247">
        <f>IF($F247="","",DATEDIF($R247,①申込書!$D$3,"Y"))</f>
        <v>22</v>
      </c>
      <c r="R247" t="str">
        <f t="shared" si="26"/>
        <v>2004/01/23</v>
      </c>
      <c r="S247" t="str">
        <f t="shared" si="21"/>
        <v>兵庫</v>
      </c>
      <c r="T247" t="str">
        <f>IFERROR(IF($G247&lt;&gt;"",LEFT($G247,11),IF(COUNTIF(②男子申込!$C:$C,$B247)=1,INDEX(②男子申込!H:H,MATCH($B247,②男子申込!$C:$C,0)),"")),"")</f>
        <v>00166881939</v>
      </c>
      <c r="U247" t="str">
        <f t="shared" si="27"/>
        <v>関西学院大</v>
      </c>
    </row>
    <row r="248" spans="1:21">
      <c r="A248" t="s">
        <v>312</v>
      </c>
      <c r="B248">
        <v>247</v>
      </c>
      <c r="C248" t="s">
        <v>2376</v>
      </c>
      <c r="D248" t="s">
        <v>2377</v>
      </c>
      <c r="E248" t="s">
        <v>97</v>
      </c>
      <c r="F248">
        <v>20030924</v>
      </c>
      <c r="G248" t="s">
        <v>10305</v>
      </c>
      <c r="H248" t="s">
        <v>1351</v>
      </c>
      <c r="I248" t="s">
        <v>1696</v>
      </c>
      <c r="M248" t="str">
        <f t="shared" si="22"/>
        <v>羽田</v>
      </c>
      <c r="N248" t="str">
        <f t="shared" si="23"/>
        <v>怜遠</v>
      </c>
      <c r="O248" t="str">
        <f t="shared" si="24"/>
        <v>ハダ</v>
      </c>
      <c r="P248" t="str">
        <f t="shared" si="25"/>
        <v>レオン</v>
      </c>
      <c r="Q248">
        <f>IF($F248="","",DATEDIF($R248,①申込書!$D$3,"Y"))</f>
        <v>22</v>
      </c>
      <c r="R248" t="str">
        <f t="shared" si="26"/>
        <v>2003/09/24</v>
      </c>
      <c r="S248" t="str">
        <f t="shared" si="21"/>
        <v>兵庫</v>
      </c>
      <c r="T248" t="str">
        <f>IFERROR(IF($G248&lt;&gt;"",LEFT($G248,11),IF(COUNTIF(②男子申込!$C:$C,$B248)=1,INDEX(②男子申込!H:H,MATCH($B248,②男子申込!$C:$C,0)),"")),"")</f>
        <v>00099909541</v>
      </c>
      <c r="U248" t="str">
        <f t="shared" si="27"/>
        <v>関西学院大</v>
      </c>
    </row>
    <row r="249" spans="1:21">
      <c r="A249" t="s">
        <v>312</v>
      </c>
      <c r="B249">
        <v>248</v>
      </c>
      <c r="C249" t="s">
        <v>3574</v>
      </c>
      <c r="D249" t="s">
        <v>450</v>
      </c>
      <c r="E249" t="s">
        <v>97</v>
      </c>
      <c r="F249">
        <v>20040322</v>
      </c>
      <c r="G249" t="s">
        <v>10306</v>
      </c>
      <c r="H249" t="s">
        <v>451</v>
      </c>
      <c r="I249" t="s">
        <v>452</v>
      </c>
      <c r="M249" t="str">
        <f t="shared" si="22"/>
        <v>畑山</v>
      </c>
      <c r="N249" t="str">
        <f t="shared" si="23"/>
        <v>陽星</v>
      </c>
      <c r="O249" t="str">
        <f t="shared" si="24"/>
        <v>ハタヤマ</v>
      </c>
      <c r="P249" t="str">
        <f t="shared" si="25"/>
        <v>ヨウセイ</v>
      </c>
      <c r="Q249">
        <f>IF($F249="","",DATEDIF($R249,①申込書!$D$3,"Y"))</f>
        <v>21</v>
      </c>
      <c r="R249" t="str">
        <f t="shared" si="26"/>
        <v>2004/03/22</v>
      </c>
      <c r="S249" t="str">
        <f t="shared" si="21"/>
        <v>兵庫</v>
      </c>
      <c r="T249" t="str">
        <f>IFERROR(IF($G249&lt;&gt;"",LEFT($G249,11),IF(COUNTIF(②男子申込!$C:$C,$B249)=1,INDEX(②男子申込!H:H,MATCH($B249,②男子申込!$C:$C,0)),"")),"")</f>
        <v>00100996227</v>
      </c>
      <c r="U249" t="str">
        <f t="shared" si="27"/>
        <v>関西学院大</v>
      </c>
    </row>
    <row r="250" spans="1:21">
      <c r="A250" t="s">
        <v>312</v>
      </c>
      <c r="B250">
        <v>249</v>
      </c>
      <c r="C250" t="s">
        <v>3575</v>
      </c>
      <c r="D250" t="s">
        <v>2378</v>
      </c>
      <c r="E250" t="s">
        <v>156</v>
      </c>
      <c r="F250">
        <v>20030728</v>
      </c>
      <c r="G250" t="s">
        <v>10307</v>
      </c>
      <c r="H250" t="s">
        <v>2379</v>
      </c>
      <c r="I250" t="s">
        <v>2380</v>
      </c>
      <c r="M250" t="str">
        <f t="shared" si="22"/>
        <v>高森</v>
      </c>
      <c r="N250" t="str">
        <f t="shared" si="23"/>
        <v>心我</v>
      </c>
      <c r="O250" t="str">
        <f t="shared" si="24"/>
        <v>タカモリ</v>
      </c>
      <c r="P250" t="str">
        <f t="shared" si="25"/>
        <v>シンガ</v>
      </c>
      <c r="Q250">
        <f>IF($F250="","",DATEDIF($R250,①申込書!$D$3,"Y"))</f>
        <v>22</v>
      </c>
      <c r="R250" t="str">
        <f t="shared" si="26"/>
        <v>2003/07/28</v>
      </c>
      <c r="S250" t="str">
        <f t="shared" si="21"/>
        <v>宮城</v>
      </c>
      <c r="T250" t="str">
        <f>IFERROR(IF($G250&lt;&gt;"",LEFT($G250,11),IF(COUNTIF(②男子申込!$C:$C,$B250)=1,INDEX(②男子申込!H:H,MATCH($B250,②男子申込!$C:$C,0)),"")),"")</f>
        <v>00106316926</v>
      </c>
      <c r="U250" t="str">
        <f t="shared" si="27"/>
        <v>関西学院大</v>
      </c>
    </row>
    <row r="251" spans="1:21">
      <c r="A251" t="s">
        <v>312</v>
      </c>
      <c r="B251">
        <v>250</v>
      </c>
      <c r="C251" t="s">
        <v>3576</v>
      </c>
      <c r="D251" t="s">
        <v>2595</v>
      </c>
      <c r="E251" t="s">
        <v>639</v>
      </c>
      <c r="F251">
        <v>20030422</v>
      </c>
      <c r="G251" t="s">
        <v>10308</v>
      </c>
      <c r="H251" t="s">
        <v>449</v>
      </c>
      <c r="I251" t="s">
        <v>1232</v>
      </c>
      <c r="M251" t="str">
        <f t="shared" si="22"/>
        <v>森</v>
      </c>
      <c r="N251" t="str">
        <f t="shared" si="23"/>
        <v>輝也</v>
      </c>
      <c r="O251" t="str">
        <f t="shared" si="24"/>
        <v>モリ</v>
      </c>
      <c r="P251" t="str">
        <f t="shared" si="25"/>
        <v>カガヤ</v>
      </c>
      <c r="Q251">
        <f>IF($F251="","",DATEDIF($R251,①申込書!$D$3,"Y"))</f>
        <v>22</v>
      </c>
      <c r="R251" t="str">
        <f t="shared" si="26"/>
        <v>2003/04/22</v>
      </c>
      <c r="S251" t="str">
        <f t="shared" si="21"/>
        <v>佐賀</v>
      </c>
      <c r="T251" t="str">
        <f>IFERROR(IF($G251&lt;&gt;"",LEFT($G251,11),IF(COUNTIF(②男子申込!$C:$C,$B251)=1,INDEX(②男子申込!H:H,MATCH($B251,②男子申込!$C:$C,0)),"")),"")</f>
        <v>00098637134</v>
      </c>
      <c r="U251" t="str">
        <f t="shared" si="27"/>
        <v>関西学院大</v>
      </c>
    </row>
    <row r="252" spans="1:21">
      <c r="A252" t="s">
        <v>312</v>
      </c>
      <c r="B252">
        <v>251</v>
      </c>
      <c r="C252" t="s">
        <v>4164</v>
      </c>
      <c r="D252" t="s">
        <v>4165</v>
      </c>
      <c r="E252" t="s">
        <v>97</v>
      </c>
      <c r="F252">
        <v>20040728</v>
      </c>
      <c r="G252" t="s">
        <v>10309</v>
      </c>
      <c r="H252" t="s">
        <v>4166</v>
      </c>
      <c r="I252" t="s">
        <v>578</v>
      </c>
      <c r="M252" t="str">
        <f t="shared" si="22"/>
        <v>嘉良戸</v>
      </c>
      <c r="N252" t="str">
        <f t="shared" si="23"/>
        <v>翔太</v>
      </c>
      <c r="O252" t="str">
        <f t="shared" si="24"/>
        <v>カラト</v>
      </c>
      <c r="P252" t="str">
        <f t="shared" si="25"/>
        <v>ショウタ</v>
      </c>
      <c r="Q252">
        <f>IF($F252="","",DATEDIF($R252,①申込書!$D$3,"Y"))</f>
        <v>21</v>
      </c>
      <c r="R252" t="str">
        <f t="shared" si="26"/>
        <v>2004/07/28</v>
      </c>
      <c r="S252" t="str">
        <f t="shared" si="21"/>
        <v>兵庫</v>
      </c>
      <c r="T252" t="str">
        <f>IFERROR(IF($G252&lt;&gt;"",LEFT($G252,11),IF(COUNTIF(②男子申込!$C:$C,$B252)=1,INDEX(②男子申込!H:H,MATCH($B252,②男子申込!$C:$C,0)),"")),"")</f>
        <v>00109330824</v>
      </c>
      <c r="U252" t="str">
        <f t="shared" si="27"/>
        <v>関西学院大</v>
      </c>
    </row>
    <row r="253" spans="1:21">
      <c r="A253" t="s">
        <v>312</v>
      </c>
      <c r="B253">
        <v>252</v>
      </c>
      <c r="C253" t="s">
        <v>4167</v>
      </c>
      <c r="D253" t="s">
        <v>4168</v>
      </c>
      <c r="E253" t="s">
        <v>99</v>
      </c>
      <c r="F253">
        <v>20040924</v>
      </c>
      <c r="G253" t="s">
        <v>10310</v>
      </c>
      <c r="H253" t="s">
        <v>354</v>
      </c>
      <c r="I253" t="s">
        <v>135</v>
      </c>
      <c r="M253" t="str">
        <f t="shared" si="22"/>
        <v>田中</v>
      </c>
      <c r="N253" t="str">
        <f t="shared" si="23"/>
        <v>洸希</v>
      </c>
      <c r="O253" t="str">
        <f t="shared" si="24"/>
        <v>タナカ</v>
      </c>
      <c r="P253" t="str">
        <f t="shared" si="25"/>
        <v>コウキ</v>
      </c>
      <c r="Q253">
        <f>IF($F253="","",DATEDIF($R253,①申込書!$D$3,"Y"))</f>
        <v>21</v>
      </c>
      <c r="R253" t="str">
        <f t="shared" si="26"/>
        <v>2004/09/24</v>
      </c>
      <c r="S253" t="str">
        <f t="shared" si="21"/>
        <v>大阪</v>
      </c>
      <c r="T253" t="str">
        <f>IFERROR(IF($G253&lt;&gt;"",LEFT($G253,11),IF(COUNTIF(②男子申込!$C:$C,$B253)=1,INDEX(②男子申込!H:H,MATCH($B253,②男子申込!$C:$C,0)),"")),"")</f>
        <v>00111227014</v>
      </c>
      <c r="U253" t="str">
        <f t="shared" si="27"/>
        <v>関西学院大</v>
      </c>
    </row>
    <row r="254" spans="1:21">
      <c r="A254" t="s">
        <v>312</v>
      </c>
      <c r="B254">
        <v>253</v>
      </c>
      <c r="C254" t="s">
        <v>4169</v>
      </c>
      <c r="D254" t="s">
        <v>4170</v>
      </c>
      <c r="E254" t="s">
        <v>80</v>
      </c>
      <c r="F254">
        <v>20041129</v>
      </c>
      <c r="G254" t="s">
        <v>10311</v>
      </c>
      <c r="H254" t="s">
        <v>4171</v>
      </c>
      <c r="I254" t="s">
        <v>92</v>
      </c>
      <c r="M254" t="str">
        <f t="shared" si="22"/>
        <v>青西</v>
      </c>
      <c r="N254" t="str">
        <f t="shared" si="23"/>
        <v>勇樹</v>
      </c>
      <c r="O254" t="str">
        <f t="shared" si="24"/>
        <v>アオニシ</v>
      </c>
      <c r="P254" t="str">
        <f t="shared" si="25"/>
        <v>ユウキ</v>
      </c>
      <c r="Q254">
        <f>IF($F254="","",DATEDIF($R254,①申込書!$D$3,"Y"))</f>
        <v>21</v>
      </c>
      <c r="R254" t="str">
        <f t="shared" si="26"/>
        <v>2004/11/29</v>
      </c>
      <c r="S254" t="str">
        <f t="shared" si="21"/>
        <v>滋賀</v>
      </c>
      <c r="T254" t="str">
        <f>IFERROR(IF($G254&lt;&gt;"",LEFT($G254,11),IF(COUNTIF(②男子申込!$C:$C,$B254)=1,INDEX(②男子申込!H:H,MATCH($B254,②男子申込!$C:$C,0)),"")),"")</f>
        <v>00111274824</v>
      </c>
      <c r="U254" t="str">
        <f t="shared" si="27"/>
        <v>関西学院大</v>
      </c>
    </row>
    <row r="255" spans="1:21">
      <c r="A255" t="s">
        <v>312</v>
      </c>
      <c r="B255">
        <v>254</v>
      </c>
      <c r="C255" t="s">
        <v>4172</v>
      </c>
      <c r="D255" t="s">
        <v>3937</v>
      </c>
      <c r="E255" t="s">
        <v>99</v>
      </c>
      <c r="F255">
        <v>20040518</v>
      </c>
      <c r="G255" t="s">
        <v>10312</v>
      </c>
      <c r="H255" t="s">
        <v>385</v>
      </c>
      <c r="I255" t="s">
        <v>394</v>
      </c>
      <c r="M255" t="str">
        <f t="shared" si="22"/>
        <v>牧</v>
      </c>
      <c r="N255" t="str">
        <f t="shared" si="23"/>
        <v>俊佑</v>
      </c>
      <c r="O255" t="str">
        <f t="shared" si="24"/>
        <v>マキ</v>
      </c>
      <c r="P255" t="str">
        <f t="shared" si="25"/>
        <v>シュンスケ</v>
      </c>
      <c r="Q255">
        <f>IF($F255="","",DATEDIF($R255,①申込書!$D$3,"Y"))</f>
        <v>21</v>
      </c>
      <c r="R255" t="str">
        <f t="shared" si="26"/>
        <v>2004/05/18</v>
      </c>
      <c r="S255" t="str">
        <f t="shared" si="21"/>
        <v>大阪</v>
      </c>
      <c r="T255" t="str">
        <f>IFERROR(IF($G255&lt;&gt;"",LEFT($G255,11),IF(COUNTIF(②男子申込!$C:$C,$B255)=1,INDEX(②男子申込!H:H,MATCH($B255,②男子申込!$C:$C,0)),"")),"")</f>
        <v>00111983629</v>
      </c>
      <c r="U255" t="str">
        <f t="shared" si="27"/>
        <v>関西学院大</v>
      </c>
    </row>
    <row r="256" spans="1:21">
      <c r="A256" t="s">
        <v>312</v>
      </c>
      <c r="B256">
        <v>255</v>
      </c>
      <c r="C256" t="s">
        <v>4173</v>
      </c>
      <c r="D256" t="s">
        <v>4174</v>
      </c>
      <c r="E256" t="s">
        <v>583</v>
      </c>
      <c r="F256">
        <v>20040915</v>
      </c>
      <c r="G256" t="s">
        <v>10313</v>
      </c>
      <c r="H256" t="s">
        <v>379</v>
      </c>
      <c r="I256" t="s">
        <v>248</v>
      </c>
      <c r="M256" t="str">
        <f t="shared" si="22"/>
        <v>須藤</v>
      </c>
      <c r="N256" t="str">
        <f t="shared" si="23"/>
        <v>広征</v>
      </c>
      <c r="O256" t="str">
        <f t="shared" si="24"/>
        <v>ストウ</v>
      </c>
      <c r="P256" t="str">
        <f t="shared" si="25"/>
        <v>コウセイ</v>
      </c>
      <c r="Q256">
        <f>IF($F256="","",DATEDIF($R256,①申込書!$D$3,"Y"))</f>
        <v>21</v>
      </c>
      <c r="R256" t="str">
        <f t="shared" si="26"/>
        <v>2004/09/15</v>
      </c>
      <c r="S256" t="str">
        <f t="shared" si="21"/>
        <v>島根</v>
      </c>
      <c r="T256" t="str">
        <f>IFERROR(IF($G256&lt;&gt;"",LEFT($G256,11),IF(COUNTIF(②男子申込!$C:$C,$B256)=1,INDEX(②男子申込!H:H,MATCH($B256,②男子申込!$C:$C,0)),"")),"")</f>
        <v>00112164015</v>
      </c>
      <c r="U256" t="str">
        <f t="shared" si="27"/>
        <v>関西学院大</v>
      </c>
    </row>
    <row r="257" spans="1:21">
      <c r="A257" t="s">
        <v>312</v>
      </c>
      <c r="B257">
        <v>256</v>
      </c>
      <c r="C257" t="s">
        <v>4175</v>
      </c>
      <c r="D257" t="s">
        <v>4176</v>
      </c>
      <c r="E257" t="s">
        <v>97</v>
      </c>
      <c r="F257">
        <v>20041008</v>
      </c>
      <c r="G257" t="s">
        <v>10314</v>
      </c>
      <c r="H257" t="s">
        <v>4177</v>
      </c>
      <c r="I257" t="s">
        <v>181</v>
      </c>
      <c r="M257" t="str">
        <f t="shared" si="22"/>
        <v>近森</v>
      </c>
      <c r="N257" t="str">
        <f t="shared" si="23"/>
        <v>遥斗</v>
      </c>
      <c r="O257" t="str">
        <f t="shared" si="24"/>
        <v>チカモリ</v>
      </c>
      <c r="P257" t="str">
        <f t="shared" si="25"/>
        <v>ハルト</v>
      </c>
      <c r="Q257">
        <f>IF($F257="","",DATEDIF($R257,①申込書!$D$3,"Y"))</f>
        <v>21</v>
      </c>
      <c r="R257" t="str">
        <f t="shared" si="26"/>
        <v>2004/10/08</v>
      </c>
      <c r="S257" t="str">
        <f t="shared" si="21"/>
        <v>兵庫</v>
      </c>
      <c r="T257" t="str">
        <f>IFERROR(IF($G257&lt;&gt;"",LEFT($G257,11),IF(COUNTIF(②男子申込!$C:$C,$B257)=1,INDEX(②男子申込!H:H,MATCH($B257,②男子申込!$C:$C,0)),"")),"")</f>
        <v>00113787633</v>
      </c>
      <c r="U257" t="str">
        <f t="shared" si="27"/>
        <v>関西学院大</v>
      </c>
    </row>
    <row r="258" spans="1:21">
      <c r="A258" t="s">
        <v>312</v>
      </c>
      <c r="B258">
        <v>257</v>
      </c>
      <c r="C258" t="s">
        <v>4178</v>
      </c>
      <c r="D258" t="s">
        <v>4179</v>
      </c>
      <c r="E258" t="s">
        <v>97</v>
      </c>
      <c r="F258">
        <v>20041102</v>
      </c>
      <c r="G258" t="s">
        <v>10315</v>
      </c>
      <c r="H258" t="s">
        <v>1195</v>
      </c>
      <c r="I258" t="s">
        <v>92</v>
      </c>
      <c r="M258" t="str">
        <f t="shared" si="22"/>
        <v>永嶋</v>
      </c>
      <c r="N258" t="str">
        <f t="shared" si="23"/>
        <v>優樹</v>
      </c>
      <c r="O258" t="str">
        <f t="shared" si="24"/>
        <v>ナガシマ</v>
      </c>
      <c r="P258" t="str">
        <f t="shared" si="25"/>
        <v>ユウキ</v>
      </c>
      <c r="Q258">
        <f>IF($F258="","",DATEDIF($R258,①申込書!$D$3,"Y"))</f>
        <v>21</v>
      </c>
      <c r="R258" t="str">
        <f t="shared" si="26"/>
        <v>2004/11/02</v>
      </c>
      <c r="S258" t="str">
        <f t="shared" ref="S258:S321" si="28">IFERROR(IF(OR($E258="北海道",$E258="学連"),$E258,LEFT($E258,LEN($E258)-1)),"")</f>
        <v>兵庫</v>
      </c>
      <c r="T258" t="str">
        <f>IFERROR(IF($G258&lt;&gt;"",LEFT($G258,11),IF(COUNTIF(②男子申込!$C:$C,$B258)=1,INDEX(②男子申込!H:H,MATCH($B258,②男子申込!$C:$C,0)),"")),"")</f>
        <v>00114140920</v>
      </c>
      <c r="U258" t="str">
        <f t="shared" si="27"/>
        <v>関西学院大</v>
      </c>
    </row>
    <row r="259" spans="1:21">
      <c r="A259" t="s">
        <v>312</v>
      </c>
      <c r="B259">
        <v>258</v>
      </c>
      <c r="C259" t="s">
        <v>4180</v>
      </c>
      <c r="D259" t="s">
        <v>4181</v>
      </c>
      <c r="E259" t="s">
        <v>80</v>
      </c>
      <c r="F259">
        <v>20040908</v>
      </c>
      <c r="G259" t="s">
        <v>10316</v>
      </c>
      <c r="H259" t="s">
        <v>559</v>
      </c>
      <c r="I259" t="s">
        <v>127</v>
      </c>
      <c r="M259" t="str">
        <f t="shared" ref="M259:M322" si="29">IFERROR(LEFT($C259,FIND("　",$C259)-1),"")</f>
        <v>中嶋</v>
      </c>
      <c r="N259" t="str">
        <f t="shared" ref="N259:N322" si="30">IFERROR(RIGHT($C259,LEN($C259)-FIND("　",$C259)),"")</f>
        <v>悠斗</v>
      </c>
      <c r="O259" t="str">
        <f t="shared" ref="O259:O322" si="31">IFERROR(DBCS(LEFT($D259,FIND(" ",$D259)-1)),"")</f>
        <v>ナカジマ</v>
      </c>
      <c r="P259" t="str">
        <f t="shared" ref="P259:P322" si="32">IFERROR(DBCS(RIGHT($D259,LEN($D259)-FIND(" ",$D259))),"")</f>
        <v>ユウト</v>
      </c>
      <c r="Q259">
        <f>IF($F259="","",DATEDIF($R259,①申込書!$D$3,"Y"))</f>
        <v>21</v>
      </c>
      <c r="R259" t="str">
        <f t="shared" ref="R259:R322" si="33">IF($F259="","",LEFT($F259,4)&amp;"/"&amp;MID($F259,5,2)&amp;"/"&amp;RIGHT($F259,2))</f>
        <v>2004/09/08</v>
      </c>
      <c r="S259" t="str">
        <f t="shared" si="28"/>
        <v>滋賀</v>
      </c>
      <c r="T259" t="str">
        <f>IFERROR(IF($G259&lt;&gt;"",LEFT($G259,11),IF(COUNTIF(②男子申込!$C:$C,$B259)=1,INDEX(②男子申込!H:H,MATCH($B259,②男子申込!$C:$C,0)),"")),"")</f>
        <v>00115088932</v>
      </c>
      <c r="U259" t="str">
        <f t="shared" ref="U259:U322" si="34">IFERROR(LEFT($A259,FIND("大学",$A259))&amp;RIGHT($A259,LEN($A259)-FIND("大学",$A259)-1),"")</f>
        <v>関西学院大</v>
      </c>
    </row>
    <row r="260" spans="1:21">
      <c r="A260" t="s">
        <v>312</v>
      </c>
      <c r="B260">
        <v>259</v>
      </c>
      <c r="C260" t="s">
        <v>4182</v>
      </c>
      <c r="D260" t="s">
        <v>4183</v>
      </c>
      <c r="E260" t="s">
        <v>97</v>
      </c>
      <c r="F260">
        <v>20041228</v>
      </c>
      <c r="G260" t="s">
        <v>10317</v>
      </c>
      <c r="H260" t="s">
        <v>4184</v>
      </c>
      <c r="I260" t="s">
        <v>592</v>
      </c>
      <c r="M260" t="str">
        <f t="shared" si="29"/>
        <v>狹間</v>
      </c>
      <c r="N260" t="str">
        <f t="shared" si="30"/>
        <v>海人</v>
      </c>
      <c r="O260" t="str">
        <f t="shared" si="31"/>
        <v>ハザマ</v>
      </c>
      <c r="P260" t="str">
        <f t="shared" si="32"/>
        <v>カイト</v>
      </c>
      <c r="Q260">
        <f>IF($F260="","",DATEDIF($R260,①申込書!$D$3,"Y"))</f>
        <v>21</v>
      </c>
      <c r="R260" t="str">
        <f t="shared" si="33"/>
        <v>2004/12/28</v>
      </c>
      <c r="S260" t="str">
        <f t="shared" si="28"/>
        <v>兵庫</v>
      </c>
      <c r="T260" t="str">
        <f>IFERROR(IF($G260&lt;&gt;"",LEFT($G260,11),IF(COUNTIF(②男子申込!$C:$C,$B260)=1,INDEX(②男子申込!H:H,MATCH($B260,②男子申込!$C:$C,0)),"")),"")</f>
        <v>00115730522</v>
      </c>
      <c r="U260" t="str">
        <f t="shared" si="34"/>
        <v>関西学院大</v>
      </c>
    </row>
    <row r="261" spans="1:21">
      <c r="A261" t="s">
        <v>312</v>
      </c>
      <c r="B261">
        <v>260</v>
      </c>
      <c r="C261" t="s">
        <v>4185</v>
      </c>
      <c r="D261" t="s">
        <v>4186</v>
      </c>
      <c r="E261" t="s">
        <v>97</v>
      </c>
      <c r="F261">
        <v>20040728</v>
      </c>
      <c r="G261" t="s">
        <v>10318</v>
      </c>
      <c r="H261" t="s">
        <v>323</v>
      </c>
      <c r="I261" t="s">
        <v>300</v>
      </c>
      <c r="M261" t="str">
        <f t="shared" si="29"/>
        <v>松本</v>
      </c>
      <c r="N261" t="str">
        <f t="shared" si="30"/>
        <v>圭吾</v>
      </c>
      <c r="O261" t="str">
        <f t="shared" si="31"/>
        <v>マツモト</v>
      </c>
      <c r="P261" t="str">
        <f t="shared" si="32"/>
        <v>ケイゴ</v>
      </c>
      <c r="Q261">
        <f>IF($F261="","",DATEDIF($R261,①申込書!$D$3,"Y"))</f>
        <v>21</v>
      </c>
      <c r="R261" t="str">
        <f t="shared" si="33"/>
        <v>2004/07/28</v>
      </c>
      <c r="S261" t="str">
        <f t="shared" si="28"/>
        <v>兵庫</v>
      </c>
      <c r="T261" t="str">
        <f>IFERROR(IF($G261&lt;&gt;"",LEFT($G261,11),IF(COUNTIF(②男子申込!$C:$C,$B261)=1,INDEX(②男子申込!H:H,MATCH($B261,②男子申込!$C:$C,0)),"")),"")</f>
        <v>00116995738</v>
      </c>
      <c r="U261" t="str">
        <f t="shared" si="34"/>
        <v>関西学院大</v>
      </c>
    </row>
    <row r="262" spans="1:21">
      <c r="A262" t="s">
        <v>312</v>
      </c>
      <c r="B262">
        <v>261</v>
      </c>
      <c r="C262" t="s">
        <v>4187</v>
      </c>
      <c r="D262" t="s">
        <v>4188</v>
      </c>
      <c r="E262" t="s">
        <v>97</v>
      </c>
      <c r="F262">
        <v>20040929</v>
      </c>
      <c r="G262" t="s">
        <v>10319</v>
      </c>
      <c r="H262" t="s">
        <v>347</v>
      </c>
      <c r="I262" t="s">
        <v>98</v>
      </c>
      <c r="M262" t="str">
        <f t="shared" si="29"/>
        <v>川口</v>
      </c>
      <c r="N262" t="str">
        <f t="shared" si="30"/>
        <v>吏功</v>
      </c>
      <c r="O262" t="str">
        <f t="shared" si="31"/>
        <v>カワグチ</v>
      </c>
      <c r="P262" t="str">
        <f t="shared" si="32"/>
        <v>リク</v>
      </c>
      <c r="Q262">
        <f>IF($F262="","",DATEDIF($R262,①申込書!$D$3,"Y"))</f>
        <v>21</v>
      </c>
      <c r="R262" t="str">
        <f t="shared" si="33"/>
        <v>2004/09/29</v>
      </c>
      <c r="S262" t="str">
        <f t="shared" si="28"/>
        <v>兵庫</v>
      </c>
      <c r="T262" t="str">
        <f>IFERROR(IF($G262&lt;&gt;"",LEFT($G262,11),IF(COUNTIF(②男子申込!$C:$C,$B262)=1,INDEX(②男子申込!H:H,MATCH($B262,②男子申込!$C:$C,0)),"")),"")</f>
        <v>00117287329</v>
      </c>
      <c r="U262" t="str">
        <f t="shared" si="34"/>
        <v>関西学院大</v>
      </c>
    </row>
    <row r="263" spans="1:21">
      <c r="A263" t="s">
        <v>312</v>
      </c>
      <c r="B263">
        <v>262</v>
      </c>
      <c r="C263" t="s">
        <v>4189</v>
      </c>
      <c r="D263" t="s">
        <v>4190</v>
      </c>
      <c r="E263" t="s">
        <v>97</v>
      </c>
      <c r="F263">
        <v>20041029</v>
      </c>
      <c r="G263" t="s">
        <v>10320</v>
      </c>
      <c r="H263" t="s">
        <v>553</v>
      </c>
      <c r="I263" t="s">
        <v>1266</v>
      </c>
      <c r="M263" t="str">
        <f t="shared" si="29"/>
        <v>合川</v>
      </c>
      <c r="N263" t="str">
        <f t="shared" si="30"/>
        <v>歩輝</v>
      </c>
      <c r="O263" t="str">
        <f t="shared" si="31"/>
        <v>アイカワ</v>
      </c>
      <c r="P263" t="str">
        <f t="shared" si="32"/>
        <v>イブキ</v>
      </c>
      <c r="Q263">
        <f>IF($F263="","",DATEDIF($R263,①申込書!$D$3,"Y"))</f>
        <v>21</v>
      </c>
      <c r="R263" t="str">
        <f t="shared" si="33"/>
        <v>2004/10/29</v>
      </c>
      <c r="S263" t="str">
        <f t="shared" si="28"/>
        <v>兵庫</v>
      </c>
      <c r="T263" t="str">
        <f>IFERROR(IF($G263&lt;&gt;"",LEFT($G263,11),IF(COUNTIF(②男子申込!$C:$C,$B263)=1,INDEX(②男子申込!H:H,MATCH($B263,②男子申込!$C:$C,0)),"")),"")</f>
        <v>00117780832</v>
      </c>
      <c r="U263" t="str">
        <f t="shared" si="34"/>
        <v>関西学院大</v>
      </c>
    </row>
    <row r="264" spans="1:21">
      <c r="A264" t="s">
        <v>312</v>
      </c>
      <c r="B264">
        <v>263</v>
      </c>
      <c r="C264" t="s">
        <v>4191</v>
      </c>
      <c r="D264" t="s">
        <v>4192</v>
      </c>
      <c r="E264" t="s">
        <v>79</v>
      </c>
      <c r="F264">
        <v>20040403</v>
      </c>
      <c r="G264" t="s">
        <v>10321</v>
      </c>
      <c r="H264" t="s">
        <v>981</v>
      </c>
      <c r="I264" t="s">
        <v>346</v>
      </c>
      <c r="M264" t="str">
        <f t="shared" si="29"/>
        <v>亀山</v>
      </c>
      <c r="N264" t="str">
        <f t="shared" si="30"/>
        <v>祥吾</v>
      </c>
      <c r="O264" t="str">
        <f t="shared" si="31"/>
        <v>カメヤマ</v>
      </c>
      <c r="P264" t="str">
        <f t="shared" si="32"/>
        <v>ショウゴ</v>
      </c>
      <c r="Q264">
        <f>IF($F264="","",DATEDIF($R264,①申込書!$D$3,"Y"))</f>
        <v>21</v>
      </c>
      <c r="R264" t="str">
        <f t="shared" si="33"/>
        <v>2004/04/03</v>
      </c>
      <c r="S264" t="str">
        <f t="shared" si="28"/>
        <v>岐阜</v>
      </c>
      <c r="T264" t="str">
        <f>IFERROR(IF($G264&lt;&gt;"",LEFT($G264,11),IF(COUNTIF(②男子申込!$C:$C,$B264)=1,INDEX(②男子申込!H:H,MATCH($B264,②男子申込!$C:$C,0)),"")),"")</f>
        <v>00119294935</v>
      </c>
      <c r="U264" t="str">
        <f t="shared" si="34"/>
        <v>関西学院大</v>
      </c>
    </row>
    <row r="265" spans="1:21">
      <c r="A265" t="s">
        <v>312</v>
      </c>
      <c r="B265">
        <v>264</v>
      </c>
      <c r="C265" t="s">
        <v>4193</v>
      </c>
      <c r="D265" t="s">
        <v>4194</v>
      </c>
      <c r="E265" t="s">
        <v>88</v>
      </c>
      <c r="F265">
        <v>20040706</v>
      </c>
      <c r="G265" t="s">
        <v>10322</v>
      </c>
      <c r="H265" t="s">
        <v>515</v>
      </c>
      <c r="I265" t="s">
        <v>2717</v>
      </c>
      <c r="M265" t="str">
        <f t="shared" si="29"/>
        <v>吉岡</v>
      </c>
      <c r="N265" t="str">
        <f t="shared" si="30"/>
        <v>涼夏</v>
      </c>
      <c r="O265" t="str">
        <f t="shared" si="31"/>
        <v>ヨシオカ</v>
      </c>
      <c r="P265" t="str">
        <f t="shared" si="32"/>
        <v>スズカ</v>
      </c>
      <c r="Q265">
        <f>IF($F265="","",DATEDIF($R265,①申込書!$D$3,"Y"))</f>
        <v>21</v>
      </c>
      <c r="R265" t="str">
        <f t="shared" si="33"/>
        <v>2004/07/06</v>
      </c>
      <c r="S265" t="str">
        <f t="shared" si="28"/>
        <v>京都</v>
      </c>
      <c r="T265" t="str">
        <f>IFERROR(IF($G265&lt;&gt;"",LEFT($G265,11),IF(COUNTIF(②男子申込!$C:$C,$B265)=1,INDEX(②男子申込!H:H,MATCH($B265,②男子申込!$C:$C,0)),"")),"")</f>
        <v>00119478131</v>
      </c>
      <c r="U265" t="str">
        <f t="shared" si="34"/>
        <v>関西学院大</v>
      </c>
    </row>
    <row r="266" spans="1:21">
      <c r="A266" t="s">
        <v>312</v>
      </c>
      <c r="B266">
        <v>265</v>
      </c>
      <c r="C266" t="s">
        <v>4195</v>
      </c>
      <c r="D266" t="s">
        <v>4196</v>
      </c>
      <c r="E266" t="s">
        <v>97</v>
      </c>
      <c r="F266">
        <v>20040422</v>
      </c>
      <c r="G266" t="s">
        <v>10323</v>
      </c>
      <c r="H266" t="s">
        <v>980</v>
      </c>
      <c r="I266" t="s">
        <v>311</v>
      </c>
      <c r="M266" t="str">
        <f t="shared" si="29"/>
        <v>土井</v>
      </c>
      <c r="N266" t="str">
        <f t="shared" si="30"/>
        <v>航大</v>
      </c>
      <c r="O266" t="str">
        <f t="shared" si="31"/>
        <v>ドイ</v>
      </c>
      <c r="P266" t="str">
        <f t="shared" si="32"/>
        <v>コウダイ</v>
      </c>
      <c r="Q266">
        <f>IF($F266="","",DATEDIF($R266,①申込書!$D$3,"Y"))</f>
        <v>21</v>
      </c>
      <c r="R266" t="str">
        <f t="shared" si="33"/>
        <v>2004/04/22</v>
      </c>
      <c r="S266" t="str">
        <f t="shared" si="28"/>
        <v>兵庫</v>
      </c>
      <c r="T266" t="str">
        <f>IFERROR(IF($G266&lt;&gt;"",LEFT($G266,11),IF(COUNTIF(②男子申込!$C:$C,$B266)=1,INDEX(②男子申込!H:H,MATCH($B266,②男子申込!$C:$C,0)),"")),"")</f>
        <v>00119647331</v>
      </c>
      <c r="U266" t="str">
        <f t="shared" si="34"/>
        <v>関西学院大</v>
      </c>
    </row>
    <row r="267" spans="1:21">
      <c r="A267" t="s">
        <v>312</v>
      </c>
      <c r="B267">
        <v>266</v>
      </c>
      <c r="C267" t="s">
        <v>4197</v>
      </c>
      <c r="D267" t="s">
        <v>4198</v>
      </c>
      <c r="E267" t="s">
        <v>97</v>
      </c>
      <c r="F267">
        <v>20041202</v>
      </c>
      <c r="G267" t="s">
        <v>10324</v>
      </c>
      <c r="H267" t="s">
        <v>111</v>
      </c>
      <c r="I267" t="s">
        <v>1295</v>
      </c>
      <c r="M267" t="str">
        <f t="shared" si="29"/>
        <v>山下</v>
      </c>
      <c r="N267" t="str">
        <f t="shared" si="30"/>
        <v>慶馬</v>
      </c>
      <c r="O267" t="str">
        <f t="shared" si="31"/>
        <v>ヤマシタ</v>
      </c>
      <c r="P267" t="str">
        <f t="shared" si="32"/>
        <v>ケイマ</v>
      </c>
      <c r="Q267">
        <f>IF($F267="","",DATEDIF($R267,①申込書!$D$3,"Y"))</f>
        <v>21</v>
      </c>
      <c r="R267" t="str">
        <f t="shared" si="33"/>
        <v>2004/12/02</v>
      </c>
      <c r="S267" t="str">
        <f t="shared" si="28"/>
        <v>兵庫</v>
      </c>
      <c r="T267" t="str">
        <f>IFERROR(IF($G267&lt;&gt;"",LEFT($G267,11),IF(COUNTIF(②男子申込!$C:$C,$B267)=1,INDEX(②男子申込!H:H,MATCH($B267,②男子申込!$C:$C,0)),"")),"")</f>
        <v>00130092722</v>
      </c>
      <c r="U267" t="str">
        <f t="shared" si="34"/>
        <v>関西学院大</v>
      </c>
    </row>
    <row r="268" spans="1:21">
      <c r="A268" t="s">
        <v>312</v>
      </c>
      <c r="B268">
        <v>267</v>
      </c>
      <c r="C268" t="s">
        <v>4199</v>
      </c>
      <c r="D268" t="s">
        <v>4200</v>
      </c>
      <c r="E268" t="s">
        <v>213</v>
      </c>
      <c r="F268">
        <v>20050309</v>
      </c>
      <c r="G268" t="s">
        <v>10325</v>
      </c>
      <c r="H268" t="s">
        <v>4201</v>
      </c>
      <c r="I268" t="s">
        <v>109</v>
      </c>
      <c r="M268" t="str">
        <f t="shared" si="29"/>
        <v>寺川</v>
      </c>
      <c r="N268" t="str">
        <f t="shared" si="30"/>
        <v>直央</v>
      </c>
      <c r="O268" t="str">
        <f t="shared" si="31"/>
        <v>テラカワ</v>
      </c>
      <c r="P268" t="str">
        <f t="shared" si="32"/>
        <v>ナオ</v>
      </c>
      <c r="Q268">
        <f>IF($F268="","",DATEDIF($R268,①申込書!$D$3,"Y"))</f>
        <v>20</v>
      </c>
      <c r="R268" t="str">
        <f t="shared" si="33"/>
        <v>2005/03/09</v>
      </c>
      <c r="S268" t="str">
        <f t="shared" si="28"/>
        <v>東京</v>
      </c>
      <c r="T268" t="str">
        <f>IFERROR(IF($G268&lt;&gt;"",LEFT($G268,11),IF(COUNTIF(②男子申込!$C:$C,$B268)=1,INDEX(②男子申込!H:H,MATCH($B268,②男子申込!$C:$C,0)),"")),"")</f>
        <v>00155539331</v>
      </c>
      <c r="U268" t="str">
        <f t="shared" si="34"/>
        <v>関西学院大</v>
      </c>
    </row>
    <row r="269" spans="1:21">
      <c r="A269" t="s">
        <v>312</v>
      </c>
      <c r="B269">
        <v>268</v>
      </c>
      <c r="C269" t="s">
        <v>4202</v>
      </c>
      <c r="D269" t="s">
        <v>4203</v>
      </c>
      <c r="E269" t="s">
        <v>389</v>
      </c>
      <c r="F269">
        <v>20040831</v>
      </c>
      <c r="G269" t="s">
        <v>10326</v>
      </c>
      <c r="H269" t="s">
        <v>4204</v>
      </c>
      <c r="I269" t="s">
        <v>579</v>
      </c>
      <c r="M269" t="str">
        <f t="shared" si="29"/>
        <v>藤家</v>
      </c>
      <c r="N269" t="str">
        <f t="shared" si="30"/>
        <v>尚平</v>
      </c>
      <c r="O269" t="str">
        <f t="shared" si="31"/>
        <v>フジイエ</v>
      </c>
      <c r="P269" t="str">
        <f t="shared" si="32"/>
        <v>ショウヘイ</v>
      </c>
      <c r="Q269">
        <f>IF($F269="","",DATEDIF($R269,①申込書!$D$3,"Y"))</f>
        <v>21</v>
      </c>
      <c r="R269" t="str">
        <f t="shared" si="33"/>
        <v>2004/08/31</v>
      </c>
      <c r="S269" t="str">
        <f t="shared" si="28"/>
        <v>長崎</v>
      </c>
      <c r="T269" t="str">
        <f>IFERROR(IF($G269&lt;&gt;"",LEFT($G269,11),IF(COUNTIF(②男子申込!$C:$C,$B269)=1,INDEX(②男子申込!H:H,MATCH($B269,②男子申込!$C:$C,0)),"")),"")</f>
        <v>00119180929</v>
      </c>
      <c r="U269" t="str">
        <f t="shared" si="34"/>
        <v>関西学院大</v>
      </c>
    </row>
    <row r="270" spans="1:21">
      <c r="A270" t="s">
        <v>312</v>
      </c>
      <c r="B270">
        <v>269</v>
      </c>
      <c r="C270" t="s">
        <v>4205</v>
      </c>
      <c r="D270" t="s">
        <v>4206</v>
      </c>
      <c r="E270" t="s">
        <v>389</v>
      </c>
      <c r="F270">
        <v>20050121</v>
      </c>
      <c r="G270" t="s">
        <v>10327</v>
      </c>
      <c r="H270" t="s">
        <v>4207</v>
      </c>
      <c r="I270" t="s">
        <v>3057</v>
      </c>
      <c r="M270" t="str">
        <f t="shared" si="29"/>
        <v>加留部</v>
      </c>
      <c r="N270" t="str">
        <f t="shared" si="30"/>
        <v>凪</v>
      </c>
      <c r="O270" t="str">
        <f t="shared" si="31"/>
        <v>カルベ</v>
      </c>
      <c r="P270" t="str">
        <f t="shared" si="32"/>
        <v>ナギ</v>
      </c>
      <c r="Q270">
        <f>IF($F270="","",DATEDIF($R270,①申込書!$D$3,"Y"))</f>
        <v>21</v>
      </c>
      <c r="R270" t="str">
        <f t="shared" si="33"/>
        <v>2005/01/21</v>
      </c>
      <c r="S270" t="str">
        <f t="shared" si="28"/>
        <v>長崎</v>
      </c>
      <c r="T270" t="str">
        <f>IFERROR(IF($G270&lt;&gt;"",LEFT($G270,11),IF(COUNTIF(②男子申込!$C:$C,$B270)=1,INDEX(②男子申込!H:H,MATCH($B270,②男子申込!$C:$C,0)),"")),"")</f>
        <v>00119141724</v>
      </c>
      <c r="U270" t="str">
        <f t="shared" si="34"/>
        <v>関西学院大</v>
      </c>
    </row>
    <row r="271" spans="1:21">
      <c r="A271" t="s">
        <v>312</v>
      </c>
      <c r="B271">
        <v>270</v>
      </c>
      <c r="C271" t="s">
        <v>4208</v>
      </c>
      <c r="D271" t="s">
        <v>4209</v>
      </c>
      <c r="E271" t="s">
        <v>138</v>
      </c>
      <c r="F271">
        <v>20050401</v>
      </c>
      <c r="G271" t="s">
        <v>10328</v>
      </c>
      <c r="H271" t="s">
        <v>167</v>
      </c>
      <c r="I271" t="s">
        <v>4210</v>
      </c>
      <c r="M271" t="str">
        <f t="shared" si="29"/>
        <v>中山</v>
      </c>
      <c r="N271" t="str">
        <f t="shared" si="30"/>
        <v>慈温</v>
      </c>
      <c r="O271" t="str">
        <f t="shared" si="31"/>
        <v>ナカヤマ</v>
      </c>
      <c r="P271" t="str">
        <f t="shared" si="32"/>
        <v>ジオン</v>
      </c>
      <c r="Q271">
        <f>IF($F271="","",DATEDIF($R271,①申込書!$D$3,"Y"))</f>
        <v>20</v>
      </c>
      <c r="R271" t="str">
        <f t="shared" si="33"/>
        <v>2005/04/01</v>
      </c>
      <c r="S271" t="str">
        <f t="shared" si="28"/>
        <v>岡山</v>
      </c>
      <c r="T271" t="str">
        <f>IFERROR(IF($G271&lt;&gt;"",LEFT($G271,11),IF(COUNTIF(②男子申込!$C:$C,$B271)=1,INDEX(②男子申込!H:H,MATCH($B271,②男子申込!$C:$C,0)),"")),"")</f>
        <v>00116421318</v>
      </c>
      <c r="U271" t="str">
        <f t="shared" si="34"/>
        <v>関西学院大</v>
      </c>
    </row>
    <row r="272" spans="1:21">
      <c r="A272" t="s">
        <v>312</v>
      </c>
      <c r="B272">
        <v>271</v>
      </c>
      <c r="C272" t="s">
        <v>4211</v>
      </c>
      <c r="D272" t="s">
        <v>4212</v>
      </c>
      <c r="E272" t="s">
        <v>91</v>
      </c>
      <c r="F272">
        <v>20040618</v>
      </c>
      <c r="G272" t="s">
        <v>10329</v>
      </c>
      <c r="H272" t="s">
        <v>4213</v>
      </c>
      <c r="I272" t="s">
        <v>343</v>
      </c>
      <c r="M272" t="str">
        <f t="shared" si="29"/>
        <v>泉川</v>
      </c>
      <c r="N272" t="str">
        <f t="shared" si="30"/>
        <v>歩斗</v>
      </c>
      <c r="O272" t="str">
        <f t="shared" si="31"/>
        <v>イズミカワ</v>
      </c>
      <c r="P272" t="str">
        <f t="shared" si="32"/>
        <v>アユト</v>
      </c>
      <c r="Q272">
        <f>IF($F272="","",DATEDIF($R272,①申込書!$D$3,"Y"))</f>
        <v>21</v>
      </c>
      <c r="R272" t="str">
        <f t="shared" si="33"/>
        <v>2004/06/18</v>
      </c>
      <c r="S272" t="str">
        <f t="shared" si="28"/>
        <v>香川</v>
      </c>
      <c r="T272" t="str">
        <f>IFERROR(IF($G272&lt;&gt;"",LEFT($G272,11),IF(COUNTIF(②男子申込!$C:$C,$B272)=1,INDEX(②男子申込!H:H,MATCH($B272,②男子申込!$C:$C,0)),"")),"")</f>
        <v>00114184019</v>
      </c>
      <c r="U272" t="str">
        <f t="shared" si="34"/>
        <v>関西学院大</v>
      </c>
    </row>
    <row r="273" spans="1:21">
      <c r="A273" t="s">
        <v>312</v>
      </c>
      <c r="B273">
        <v>272</v>
      </c>
      <c r="C273" t="s">
        <v>4214</v>
      </c>
      <c r="D273" t="s">
        <v>4215</v>
      </c>
      <c r="E273" t="s">
        <v>97</v>
      </c>
      <c r="F273">
        <v>20041114</v>
      </c>
      <c r="G273" t="s">
        <v>10330</v>
      </c>
      <c r="H273" t="s">
        <v>4216</v>
      </c>
      <c r="I273" t="s">
        <v>374</v>
      </c>
      <c r="M273" t="str">
        <f t="shared" si="29"/>
        <v>谷生</v>
      </c>
      <c r="N273" t="str">
        <f t="shared" si="30"/>
        <v>悠真</v>
      </c>
      <c r="O273" t="str">
        <f t="shared" si="31"/>
        <v>タニショウ</v>
      </c>
      <c r="P273" t="str">
        <f t="shared" si="32"/>
        <v>ユウマ</v>
      </c>
      <c r="Q273">
        <f>IF($F273="","",DATEDIF($R273,①申込書!$D$3,"Y"))</f>
        <v>21</v>
      </c>
      <c r="R273" t="str">
        <f t="shared" si="33"/>
        <v>2004/11/14</v>
      </c>
      <c r="S273" t="str">
        <f t="shared" si="28"/>
        <v>兵庫</v>
      </c>
      <c r="T273" t="str">
        <f>IFERROR(IF($G273&lt;&gt;"",LEFT($G273,11),IF(COUNTIF(②男子申込!$C:$C,$B273)=1,INDEX(②男子申込!H:H,MATCH($B273,②男子申込!$C:$C,0)),"")),"")</f>
        <v>00111611112</v>
      </c>
      <c r="U273" t="str">
        <f t="shared" si="34"/>
        <v>関西学院大</v>
      </c>
    </row>
    <row r="274" spans="1:21">
      <c r="A274" t="s">
        <v>312</v>
      </c>
      <c r="B274">
        <v>273</v>
      </c>
      <c r="C274" t="s">
        <v>4217</v>
      </c>
      <c r="D274" t="s">
        <v>4218</v>
      </c>
      <c r="E274" t="s">
        <v>97</v>
      </c>
      <c r="F274">
        <v>20041108</v>
      </c>
      <c r="G274" t="s">
        <v>10331</v>
      </c>
      <c r="H274" t="s">
        <v>4219</v>
      </c>
      <c r="I274" t="s">
        <v>1179</v>
      </c>
      <c r="M274" t="str">
        <f t="shared" si="29"/>
        <v>嘉味本</v>
      </c>
      <c r="N274" t="str">
        <f t="shared" si="30"/>
        <v>謙信</v>
      </c>
      <c r="O274" t="str">
        <f t="shared" si="31"/>
        <v>カミモト</v>
      </c>
      <c r="P274" t="str">
        <f t="shared" si="32"/>
        <v>ケンシン</v>
      </c>
      <c r="Q274">
        <f>IF($F274="","",DATEDIF($R274,①申込書!$D$3,"Y"))</f>
        <v>21</v>
      </c>
      <c r="R274" t="str">
        <f t="shared" si="33"/>
        <v>2004/11/08</v>
      </c>
      <c r="S274" t="str">
        <f t="shared" si="28"/>
        <v>兵庫</v>
      </c>
      <c r="T274" t="str">
        <f>IFERROR(IF($G274&lt;&gt;"",LEFT($G274,11),IF(COUNTIF(②男子申込!$C:$C,$B274)=1,INDEX(②男子申込!H:H,MATCH($B274,②男子申込!$C:$C,0)),"")),"")</f>
        <v>00110151615</v>
      </c>
      <c r="U274" t="str">
        <f t="shared" si="34"/>
        <v>関西学院大</v>
      </c>
    </row>
    <row r="275" spans="1:21">
      <c r="A275" t="s">
        <v>312</v>
      </c>
      <c r="B275">
        <v>274</v>
      </c>
      <c r="C275" t="s">
        <v>4474</v>
      </c>
      <c r="D275" t="s">
        <v>4475</v>
      </c>
      <c r="E275" t="s">
        <v>102</v>
      </c>
      <c r="F275">
        <v>20030604</v>
      </c>
      <c r="G275" t="s">
        <v>10332</v>
      </c>
      <c r="H275" t="s">
        <v>1652</v>
      </c>
      <c r="I275" t="s">
        <v>229</v>
      </c>
      <c r="M275" t="str">
        <f t="shared" si="29"/>
        <v>冨永</v>
      </c>
      <c r="N275" t="str">
        <f t="shared" si="30"/>
        <v>己太朗</v>
      </c>
      <c r="O275" t="str">
        <f t="shared" si="31"/>
        <v>トミナガ</v>
      </c>
      <c r="P275" t="str">
        <f t="shared" si="32"/>
        <v>コタロウ</v>
      </c>
      <c r="Q275">
        <f>IF($F275="","",DATEDIF($R275,①申込書!$D$3,"Y"))</f>
        <v>22</v>
      </c>
      <c r="R275" t="str">
        <f t="shared" si="33"/>
        <v>2003/06/04</v>
      </c>
      <c r="S275" t="str">
        <f t="shared" si="28"/>
        <v>静岡</v>
      </c>
      <c r="T275" t="str">
        <f>IFERROR(IF($G275&lt;&gt;"",LEFT($G275,11),IF(COUNTIF(②男子申込!$C:$C,$B275)=1,INDEX(②男子申込!H:H,MATCH($B275,②男子申込!$C:$C,0)),"")),"")</f>
        <v>00200056897</v>
      </c>
      <c r="U275" t="str">
        <f t="shared" si="34"/>
        <v>関西学院大</v>
      </c>
    </row>
    <row r="276" spans="1:21">
      <c r="A276" t="s">
        <v>312</v>
      </c>
      <c r="B276">
        <v>275</v>
      </c>
      <c r="C276" t="s">
        <v>4476</v>
      </c>
      <c r="D276" t="s">
        <v>4477</v>
      </c>
      <c r="E276" t="s">
        <v>116</v>
      </c>
      <c r="F276">
        <v>20040611</v>
      </c>
      <c r="G276" t="s">
        <v>10333</v>
      </c>
      <c r="H276" t="s">
        <v>1219</v>
      </c>
      <c r="I276" t="s">
        <v>224</v>
      </c>
      <c r="M276" t="str">
        <f t="shared" si="29"/>
        <v>本田</v>
      </c>
      <c r="N276" t="str">
        <f t="shared" si="30"/>
        <v>敬大</v>
      </c>
      <c r="O276" t="str">
        <f t="shared" si="31"/>
        <v>ホンダ</v>
      </c>
      <c r="P276" t="str">
        <f t="shared" si="32"/>
        <v>ケイタ</v>
      </c>
      <c r="Q276">
        <f>IF($F276="","",DATEDIF($R276,①申込書!$D$3,"Y"))</f>
        <v>21</v>
      </c>
      <c r="R276" t="str">
        <f t="shared" si="33"/>
        <v>2004/06/11</v>
      </c>
      <c r="S276" t="str">
        <f t="shared" si="28"/>
        <v>三重</v>
      </c>
      <c r="T276" t="str">
        <f>IFERROR(IF($G276&lt;&gt;"",LEFT($G276,11),IF(COUNTIF(②男子申込!$C:$C,$B276)=1,INDEX(②男子申込!H:H,MATCH($B276,②男子申込!$C:$C,0)),"")),"")</f>
        <v>00145798842</v>
      </c>
      <c r="U276" t="str">
        <f t="shared" si="34"/>
        <v>関西学院大</v>
      </c>
    </row>
    <row r="277" spans="1:21">
      <c r="A277" t="s">
        <v>312</v>
      </c>
      <c r="B277">
        <v>276</v>
      </c>
      <c r="C277" t="s">
        <v>4478</v>
      </c>
      <c r="D277" t="s">
        <v>4479</v>
      </c>
      <c r="E277" t="s">
        <v>138</v>
      </c>
      <c r="F277">
        <v>20040806</v>
      </c>
      <c r="G277" t="s">
        <v>10334</v>
      </c>
      <c r="H277" t="s">
        <v>449</v>
      </c>
      <c r="I277" t="s">
        <v>462</v>
      </c>
      <c r="M277" t="str">
        <f t="shared" si="29"/>
        <v>森</v>
      </c>
      <c r="N277" t="str">
        <f t="shared" si="30"/>
        <v>大和</v>
      </c>
      <c r="O277" t="str">
        <f t="shared" si="31"/>
        <v>モリ</v>
      </c>
      <c r="P277" t="str">
        <f t="shared" si="32"/>
        <v>ヤマト</v>
      </c>
      <c r="Q277">
        <f>IF($F277="","",DATEDIF($R277,①申込書!$D$3,"Y"))</f>
        <v>21</v>
      </c>
      <c r="R277" t="str">
        <f t="shared" si="33"/>
        <v>2004/08/06</v>
      </c>
      <c r="S277" t="str">
        <f t="shared" si="28"/>
        <v>岡山</v>
      </c>
      <c r="T277" t="str">
        <f>IFERROR(IF($G277&lt;&gt;"",LEFT($G277,11),IF(COUNTIF(②男子申込!$C:$C,$B277)=1,INDEX(②男子申込!H:H,MATCH($B277,②男子申込!$C:$C,0)),"")),"")</f>
        <v>00126369027</v>
      </c>
      <c r="U277" t="str">
        <f t="shared" si="34"/>
        <v>関西学院大</v>
      </c>
    </row>
    <row r="278" spans="1:21">
      <c r="A278" t="s">
        <v>312</v>
      </c>
      <c r="B278">
        <v>277</v>
      </c>
      <c r="C278" t="s">
        <v>4480</v>
      </c>
      <c r="D278" t="s">
        <v>4481</v>
      </c>
      <c r="E278" t="s">
        <v>97</v>
      </c>
      <c r="F278">
        <v>20050219</v>
      </c>
      <c r="G278" t="s">
        <v>10335</v>
      </c>
      <c r="H278" t="s">
        <v>4482</v>
      </c>
      <c r="I278" t="s">
        <v>1005</v>
      </c>
      <c r="M278" t="str">
        <f t="shared" si="29"/>
        <v>久山</v>
      </c>
      <c r="N278" t="str">
        <f t="shared" si="30"/>
        <v>大祐</v>
      </c>
      <c r="O278" t="str">
        <f t="shared" si="31"/>
        <v>クヤマ</v>
      </c>
      <c r="P278" t="str">
        <f t="shared" si="32"/>
        <v>ダイスケ</v>
      </c>
      <c r="Q278">
        <f>IF($F278="","",DATEDIF($R278,①申込書!$D$3,"Y"))</f>
        <v>20</v>
      </c>
      <c r="R278" t="str">
        <f t="shared" si="33"/>
        <v>2005/02/19</v>
      </c>
      <c r="S278" t="str">
        <f t="shared" si="28"/>
        <v>兵庫</v>
      </c>
      <c r="T278" t="str">
        <f>IFERROR(IF($G278&lt;&gt;"",LEFT($G278,11),IF(COUNTIF(②男子申込!$C:$C,$B278)=1,INDEX(②男子申込!H:H,MATCH($B278,②男子申込!$C:$C,0)),"")),"")</f>
        <v>00120564422</v>
      </c>
      <c r="U278" t="str">
        <f t="shared" si="34"/>
        <v>関西学院大</v>
      </c>
    </row>
    <row r="279" spans="1:21">
      <c r="A279" t="s">
        <v>312</v>
      </c>
      <c r="B279">
        <v>278</v>
      </c>
      <c r="C279" t="s">
        <v>4483</v>
      </c>
      <c r="D279" t="s">
        <v>4484</v>
      </c>
      <c r="E279" t="s">
        <v>97</v>
      </c>
      <c r="F279">
        <v>20040613</v>
      </c>
      <c r="G279" t="s">
        <v>10336</v>
      </c>
      <c r="H279" t="s">
        <v>574</v>
      </c>
      <c r="I279" t="s">
        <v>609</v>
      </c>
      <c r="M279" t="str">
        <f t="shared" si="29"/>
        <v>岩崎</v>
      </c>
      <c r="N279" t="str">
        <f t="shared" si="30"/>
        <v>佑</v>
      </c>
      <c r="O279" t="str">
        <f t="shared" si="31"/>
        <v>イワサキ</v>
      </c>
      <c r="P279" t="str">
        <f t="shared" si="32"/>
        <v>タスク</v>
      </c>
      <c r="Q279">
        <f>IF($F279="","",DATEDIF($R279,①申込書!$D$3,"Y"))</f>
        <v>21</v>
      </c>
      <c r="R279" t="str">
        <f t="shared" si="33"/>
        <v>2004/06/13</v>
      </c>
      <c r="S279" t="str">
        <f t="shared" si="28"/>
        <v>兵庫</v>
      </c>
      <c r="T279" t="str">
        <f>IFERROR(IF($G279&lt;&gt;"",LEFT($G279,11),IF(COUNTIF(②男子申込!$C:$C,$B279)=1,INDEX(②男子申込!H:H,MATCH($B279,②男子申込!$C:$C,0)),"")),"")</f>
        <v>00118054322</v>
      </c>
      <c r="U279" t="str">
        <f t="shared" si="34"/>
        <v>関西学院大</v>
      </c>
    </row>
    <row r="280" spans="1:21">
      <c r="A280" t="s">
        <v>312</v>
      </c>
      <c r="B280">
        <v>279</v>
      </c>
      <c r="C280" t="s">
        <v>4485</v>
      </c>
      <c r="D280" t="s">
        <v>4486</v>
      </c>
      <c r="E280" t="s">
        <v>97</v>
      </c>
      <c r="F280">
        <v>20040820</v>
      </c>
      <c r="G280" t="s">
        <v>10337</v>
      </c>
      <c r="H280" t="s">
        <v>3222</v>
      </c>
      <c r="I280" t="s">
        <v>4487</v>
      </c>
      <c r="M280" t="str">
        <f t="shared" si="29"/>
        <v>野一色</v>
      </c>
      <c r="N280" t="str">
        <f t="shared" si="30"/>
        <v>雄善</v>
      </c>
      <c r="O280" t="str">
        <f t="shared" si="31"/>
        <v>ノイシキ</v>
      </c>
      <c r="P280" t="str">
        <f t="shared" si="32"/>
        <v>ユウゼン</v>
      </c>
      <c r="Q280">
        <f>IF($F280="","",DATEDIF($R280,①申込書!$D$3,"Y"))</f>
        <v>21</v>
      </c>
      <c r="R280" t="str">
        <f t="shared" si="33"/>
        <v>2004/08/20</v>
      </c>
      <c r="S280" t="str">
        <f t="shared" si="28"/>
        <v>兵庫</v>
      </c>
      <c r="T280" t="str">
        <f>IFERROR(IF($G280&lt;&gt;"",LEFT($G280,11),IF(COUNTIF(②男子申込!$C:$C,$B280)=1,INDEX(②男子申込!H:H,MATCH($B280,②男子申込!$C:$C,0)),"")),"")</f>
        <v>00116917227</v>
      </c>
      <c r="U280" t="str">
        <f t="shared" si="34"/>
        <v>関西学院大</v>
      </c>
    </row>
    <row r="281" spans="1:21">
      <c r="A281" t="s">
        <v>312</v>
      </c>
      <c r="B281">
        <v>280</v>
      </c>
      <c r="C281" t="s">
        <v>4488</v>
      </c>
      <c r="D281" t="s">
        <v>4489</v>
      </c>
      <c r="E281" t="s">
        <v>99</v>
      </c>
      <c r="F281">
        <v>20040826</v>
      </c>
      <c r="G281" t="s">
        <v>10338</v>
      </c>
      <c r="H281" t="s">
        <v>4490</v>
      </c>
      <c r="I281" t="s">
        <v>1259</v>
      </c>
      <c r="M281" t="str">
        <f t="shared" si="29"/>
        <v>白数</v>
      </c>
      <c r="N281" t="str">
        <f t="shared" si="30"/>
        <v>脩一郎</v>
      </c>
      <c r="O281" t="str">
        <f t="shared" si="31"/>
        <v>シラス</v>
      </c>
      <c r="P281" t="str">
        <f t="shared" si="32"/>
        <v>ユウイチロウ</v>
      </c>
      <c r="Q281">
        <f>IF($F281="","",DATEDIF($R281,①申込書!$D$3,"Y"))</f>
        <v>21</v>
      </c>
      <c r="R281" t="str">
        <f t="shared" si="33"/>
        <v>2004/08/26</v>
      </c>
      <c r="S281" t="str">
        <f t="shared" si="28"/>
        <v>大阪</v>
      </c>
      <c r="T281" t="str">
        <f>IFERROR(IF($G281&lt;&gt;"",LEFT($G281,11),IF(COUNTIF(②男子申込!$C:$C,$B281)=1,INDEX(②男子申込!H:H,MATCH($B281,②男子申込!$C:$C,0)),"")),"")</f>
        <v>00113956631</v>
      </c>
      <c r="U281" t="str">
        <f t="shared" si="34"/>
        <v>関西学院大</v>
      </c>
    </row>
    <row r="282" spans="1:21">
      <c r="A282" t="s">
        <v>312</v>
      </c>
      <c r="B282">
        <v>281</v>
      </c>
      <c r="C282" t="s">
        <v>4994</v>
      </c>
      <c r="D282" t="s">
        <v>4995</v>
      </c>
      <c r="E282" t="s">
        <v>170</v>
      </c>
      <c r="F282">
        <v>20040819</v>
      </c>
      <c r="G282" t="s">
        <v>10339</v>
      </c>
      <c r="H282" t="s">
        <v>585</v>
      </c>
      <c r="I282" t="s">
        <v>505</v>
      </c>
      <c r="M282" t="str">
        <f t="shared" si="29"/>
        <v>古閑</v>
      </c>
      <c r="N282" t="str">
        <f t="shared" si="30"/>
        <v>寛大</v>
      </c>
      <c r="O282" t="str">
        <f t="shared" si="31"/>
        <v>コガ</v>
      </c>
      <c r="P282" t="str">
        <f t="shared" si="32"/>
        <v>カンタ</v>
      </c>
      <c r="Q282">
        <f>IF($F282="","",DATEDIF($R282,①申込書!$D$3,"Y"))</f>
        <v>21</v>
      </c>
      <c r="R282" t="str">
        <f t="shared" si="33"/>
        <v>2004/08/19</v>
      </c>
      <c r="S282" t="str">
        <f t="shared" si="28"/>
        <v>福岡</v>
      </c>
      <c r="T282" t="str">
        <f>IFERROR(IF($G282&lt;&gt;"",LEFT($G282,11),IF(COUNTIF(②男子申込!$C:$C,$B282)=1,INDEX(②男子申込!H:H,MATCH($B282,②男子申込!$C:$C,0)),"")),"")</f>
        <v>00200114465</v>
      </c>
      <c r="U282" t="str">
        <f t="shared" si="34"/>
        <v>関西学院大</v>
      </c>
    </row>
    <row r="283" spans="1:21">
      <c r="A283" t="s">
        <v>312</v>
      </c>
      <c r="B283">
        <v>282</v>
      </c>
      <c r="C283" t="s">
        <v>5763</v>
      </c>
      <c r="D283" t="s">
        <v>5064</v>
      </c>
      <c r="E283" t="s">
        <v>170</v>
      </c>
      <c r="F283">
        <v>20041003</v>
      </c>
      <c r="G283" t="s">
        <v>10340</v>
      </c>
      <c r="H283" t="s">
        <v>1084</v>
      </c>
      <c r="I283" t="s">
        <v>5065</v>
      </c>
      <c r="M283" t="str">
        <f t="shared" si="29"/>
        <v>吉川</v>
      </c>
      <c r="N283" t="str">
        <f t="shared" si="30"/>
        <v>喜理</v>
      </c>
      <c r="O283" t="str">
        <f t="shared" si="31"/>
        <v>ヨシカワ</v>
      </c>
      <c r="P283" t="str">
        <f t="shared" si="32"/>
        <v>キリ</v>
      </c>
      <c r="Q283">
        <f>IF($F283="","",DATEDIF($R283,①申込書!$D$3,"Y"))</f>
        <v>21</v>
      </c>
      <c r="R283" t="str">
        <f t="shared" si="33"/>
        <v>2004/10/03</v>
      </c>
      <c r="S283" t="str">
        <f t="shared" si="28"/>
        <v>福岡</v>
      </c>
      <c r="T283" t="str">
        <f>IFERROR(IF($G283&lt;&gt;"",LEFT($G283,11),IF(COUNTIF(②男子申込!$C:$C,$B283)=1,INDEX(②男子申込!H:H,MATCH($B283,②男子申込!$C:$C,0)),"")),"")</f>
        <v>00115620217</v>
      </c>
      <c r="U283" t="str">
        <f t="shared" si="34"/>
        <v>関西学院大</v>
      </c>
    </row>
    <row r="284" spans="1:21">
      <c r="A284" t="s">
        <v>312</v>
      </c>
      <c r="B284">
        <v>283</v>
      </c>
      <c r="C284" t="s">
        <v>5764</v>
      </c>
      <c r="D284" t="s">
        <v>5765</v>
      </c>
      <c r="E284" t="s">
        <v>97</v>
      </c>
      <c r="F284">
        <v>20041122</v>
      </c>
      <c r="G284" t="s">
        <v>10341</v>
      </c>
      <c r="H284" t="s">
        <v>1162</v>
      </c>
      <c r="I284" t="s">
        <v>5766</v>
      </c>
      <c r="M284" t="str">
        <f t="shared" si="29"/>
        <v>浅雄</v>
      </c>
      <c r="N284" t="str">
        <f t="shared" si="30"/>
        <v>司</v>
      </c>
      <c r="O284" t="str">
        <f t="shared" si="31"/>
        <v>アサオ</v>
      </c>
      <c r="P284" t="str">
        <f t="shared" si="32"/>
        <v>ツカサ</v>
      </c>
      <c r="Q284">
        <f>IF($F284="","",DATEDIF($R284,①申込書!$D$3,"Y"))</f>
        <v>21</v>
      </c>
      <c r="R284" t="str">
        <f t="shared" si="33"/>
        <v>2004/11/22</v>
      </c>
      <c r="S284" t="str">
        <f t="shared" si="28"/>
        <v>兵庫</v>
      </c>
      <c r="T284" t="str">
        <f>IFERROR(IF($G284&lt;&gt;"",LEFT($G284,11),IF(COUNTIF(②男子申込!$C:$C,$B284)=1,INDEX(②男子申込!H:H,MATCH($B284,②男子申込!$C:$C,0)),"")),"")</f>
        <v>00119099736</v>
      </c>
      <c r="U284" t="str">
        <f t="shared" si="34"/>
        <v>関西学院大</v>
      </c>
    </row>
    <row r="285" spans="1:21">
      <c r="A285" t="s">
        <v>312</v>
      </c>
      <c r="B285">
        <v>284</v>
      </c>
      <c r="C285" t="s">
        <v>14553</v>
      </c>
      <c r="D285" t="s">
        <v>6170</v>
      </c>
      <c r="E285" t="s">
        <v>97</v>
      </c>
      <c r="F285">
        <v>20060101</v>
      </c>
      <c r="G285" t="s">
        <v>6171</v>
      </c>
      <c r="H285" t="s">
        <v>1483</v>
      </c>
      <c r="I285" t="s">
        <v>339</v>
      </c>
      <c r="M285" t="str">
        <f t="shared" si="29"/>
        <v>白石</v>
      </c>
      <c r="N285" t="str">
        <f t="shared" si="30"/>
        <v>陵</v>
      </c>
      <c r="O285" t="str">
        <f t="shared" si="31"/>
        <v>シライシ</v>
      </c>
      <c r="P285" t="str">
        <f t="shared" si="32"/>
        <v>リョウ</v>
      </c>
      <c r="Q285">
        <f>IF($F285="","",DATEDIF($R285,①申込書!$D$3,"Y"))</f>
        <v>20</v>
      </c>
      <c r="R285" t="str">
        <f t="shared" si="33"/>
        <v>2006/01/01</v>
      </c>
      <c r="S285" t="str">
        <f t="shared" si="28"/>
        <v>兵庫</v>
      </c>
      <c r="T285" t="str">
        <f>IFERROR(IF($G285&lt;&gt;"",LEFT($G285,11),IF(COUNTIF(②男子申込!$C:$C,$B285)=1,INDEX(②男子申込!H:H,MATCH($B285,②男子申込!$C:$C,0)),"")),"")</f>
        <v>00126413522</v>
      </c>
      <c r="U285" t="str">
        <f t="shared" si="34"/>
        <v>関西学院大</v>
      </c>
    </row>
    <row r="286" spans="1:21">
      <c r="A286" t="s">
        <v>312</v>
      </c>
      <c r="B286">
        <v>285</v>
      </c>
      <c r="C286" t="s">
        <v>14554</v>
      </c>
      <c r="D286" t="s">
        <v>6172</v>
      </c>
      <c r="E286" t="s">
        <v>97</v>
      </c>
      <c r="F286">
        <v>20050819</v>
      </c>
      <c r="G286" t="s">
        <v>6173</v>
      </c>
      <c r="H286" t="s">
        <v>6174</v>
      </c>
      <c r="I286" t="s">
        <v>194</v>
      </c>
      <c r="M286" t="str">
        <f t="shared" si="29"/>
        <v>設樂</v>
      </c>
      <c r="N286" t="str">
        <f t="shared" si="30"/>
        <v>和希</v>
      </c>
      <c r="O286" t="str">
        <f t="shared" si="31"/>
        <v>シタラ</v>
      </c>
      <c r="P286" t="str">
        <f t="shared" si="32"/>
        <v>カズキ</v>
      </c>
      <c r="Q286">
        <f>IF($F286="","",DATEDIF($R286,①申込書!$D$3,"Y"))</f>
        <v>20</v>
      </c>
      <c r="R286" t="str">
        <f t="shared" si="33"/>
        <v>2005/08/19</v>
      </c>
      <c r="S286" t="str">
        <f t="shared" si="28"/>
        <v>兵庫</v>
      </c>
      <c r="T286" t="str">
        <f>IFERROR(IF($G286&lt;&gt;"",LEFT($G286,11),IF(COUNTIF(②男子申込!$C:$C,$B286)=1,INDEX(②男子申込!H:H,MATCH($B286,②男子申込!$C:$C,0)),"")),"")</f>
        <v>00128911123</v>
      </c>
      <c r="U286" t="str">
        <f t="shared" si="34"/>
        <v>関西学院大</v>
      </c>
    </row>
    <row r="287" spans="1:21">
      <c r="A287" t="s">
        <v>312</v>
      </c>
      <c r="B287">
        <v>286</v>
      </c>
      <c r="C287" t="s">
        <v>14555</v>
      </c>
      <c r="D287" t="s">
        <v>6175</v>
      </c>
      <c r="E287" t="s">
        <v>97</v>
      </c>
      <c r="F287">
        <v>20050826</v>
      </c>
      <c r="G287" t="s">
        <v>6176</v>
      </c>
      <c r="H287" t="s">
        <v>6177</v>
      </c>
      <c r="I287" t="s">
        <v>110</v>
      </c>
      <c r="M287" t="str">
        <f t="shared" si="29"/>
        <v>小幡</v>
      </c>
      <c r="N287" t="str">
        <f t="shared" si="30"/>
        <v>丈士</v>
      </c>
      <c r="O287" t="str">
        <f t="shared" si="31"/>
        <v>コバタ</v>
      </c>
      <c r="P287" t="str">
        <f t="shared" si="32"/>
        <v>ツヨシ</v>
      </c>
      <c r="Q287">
        <f>IF($F287="","",DATEDIF($R287,①申込書!$D$3,"Y"))</f>
        <v>20</v>
      </c>
      <c r="R287" t="str">
        <f t="shared" si="33"/>
        <v>2005/08/26</v>
      </c>
      <c r="S287" t="str">
        <f t="shared" si="28"/>
        <v>兵庫</v>
      </c>
      <c r="T287" t="str">
        <f>IFERROR(IF($G287&lt;&gt;"",LEFT($G287,11),IF(COUNTIF(②男子申込!$C:$C,$B287)=1,INDEX(②男子申込!H:H,MATCH($B287,②男子申込!$C:$C,0)),"")),"")</f>
        <v>00125073523</v>
      </c>
      <c r="U287" t="str">
        <f t="shared" si="34"/>
        <v>関西学院大</v>
      </c>
    </row>
    <row r="288" spans="1:21">
      <c r="A288" t="s">
        <v>312</v>
      </c>
      <c r="B288">
        <v>287</v>
      </c>
      <c r="C288" t="s">
        <v>14556</v>
      </c>
      <c r="D288" t="s">
        <v>14557</v>
      </c>
      <c r="E288" t="s">
        <v>83</v>
      </c>
      <c r="F288">
        <v>20051112</v>
      </c>
      <c r="G288" t="s">
        <v>6178</v>
      </c>
      <c r="H288" t="s">
        <v>6179</v>
      </c>
      <c r="I288" t="s">
        <v>720</v>
      </c>
      <c r="M288" t="str">
        <f t="shared" si="29"/>
        <v>實藤</v>
      </c>
      <c r="N288" t="str">
        <f t="shared" si="30"/>
        <v>仁</v>
      </c>
      <c r="O288" t="str">
        <f t="shared" si="31"/>
        <v>サネフジ</v>
      </c>
      <c r="P288" t="str">
        <f t="shared" si="32"/>
        <v>ジン</v>
      </c>
      <c r="Q288">
        <f>IF($F288="","",DATEDIF($R288,①申込書!$D$3,"Y"))</f>
        <v>20</v>
      </c>
      <c r="R288" t="str">
        <f t="shared" si="33"/>
        <v>2005/11/12</v>
      </c>
      <c r="S288" t="str">
        <f t="shared" si="28"/>
        <v>奈良</v>
      </c>
      <c r="T288" t="str">
        <f>IFERROR(IF($G288&lt;&gt;"",LEFT($G288,11),IF(COUNTIF(②男子申込!$C:$C,$B288)=1,INDEX(②男子申込!H:H,MATCH($B288,②男子申込!$C:$C,0)),"")),"")</f>
        <v>00122488227</v>
      </c>
      <c r="U288" t="str">
        <f t="shared" si="34"/>
        <v>関西学院大</v>
      </c>
    </row>
    <row r="289" spans="1:21">
      <c r="A289" t="s">
        <v>312</v>
      </c>
      <c r="B289">
        <v>288</v>
      </c>
      <c r="C289" t="s">
        <v>14558</v>
      </c>
      <c r="D289" t="s">
        <v>6180</v>
      </c>
      <c r="E289" t="s">
        <v>335</v>
      </c>
      <c r="F289">
        <v>20050429</v>
      </c>
      <c r="G289" t="s">
        <v>6181</v>
      </c>
      <c r="H289" t="s">
        <v>783</v>
      </c>
      <c r="I289" t="s">
        <v>208</v>
      </c>
      <c r="M289" t="str">
        <f t="shared" si="29"/>
        <v>河野</v>
      </c>
      <c r="N289" t="str">
        <f t="shared" si="30"/>
        <v>隆之介</v>
      </c>
      <c r="O289" t="str">
        <f t="shared" si="31"/>
        <v>コウノ</v>
      </c>
      <c r="P289" t="str">
        <f t="shared" si="32"/>
        <v>リュウノスケ</v>
      </c>
      <c r="Q289">
        <f>IF($F289="","",DATEDIF($R289,①申込書!$D$3,"Y"))</f>
        <v>20</v>
      </c>
      <c r="R289" t="str">
        <f t="shared" si="33"/>
        <v>2005/04/29</v>
      </c>
      <c r="S289" t="str">
        <f t="shared" si="28"/>
        <v>大分</v>
      </c>
      <c r="T289" t="str">
        <f>IFERROR(IF($G289&lt;&gt;"",LEFT($G289,11),IF(COUNTIF(②男子申込!$C:$C,$B289)=1,INDEX(②男子申込!H:H,MATCH($B289,②男子申込!$C:$C,0)),"")),"")</f>
        <v>00158952434</v>
      </c>
      <c r="U289" t="str">
        <f t="shared" si="34"/>
        <v>関西学院大</v>
      </c>
    </row>
    <row r="290" spans="1:21">
      <c r="A290" t="s">
        <v>312</v>
      </c>
      <c r="B290">
        <v>289</v>
      </c>
      <c r="C290" t="s">
        <v>14559</v>
      </c>
      <c r="D290" t="s">
        <v>6191</v>
      </c>
      <c r="E290" t="s">
        <v>104</v>
      </c>
      <c r="F290">
        <v>20050928</v>
      </c>
      <c r="G290" t="s">
        <v>6192</v>
      </c>
      <c r="H290" t="s">
        <v>6193</v>
      </c>
      <c r="I290" t="s">
        <v>584</v>
      </c>
      <c r="M290" t="str">
        <f t="shared" si="29"/>
        <v>乾</v>
      </c>
      <c r="N290" t="str">
        <f t="shared" si="30"/>
        <v>響王</v>
      </c>
      <c r="O290" t="str">
        <f t="shared" si="31"/>
        <v>イヌイ</v>
      </c>
      <c r="P290" t="str">
        <f t="shared" si="32"/>
        <v>ヒビキ</v>
      </c>
      <c r="Q290">
        <f>IF($F290="","",DATEDIF($R290,①申込書!$D$3,"Y"))</f>
        <v>20</v>
      </c>
      <c r="R290" t="str">
        <f t="shared" si="33"/>
        <v>2005/09/28</v>
      </c>
      <c r="S290" t="str">
        <f t="shared" si="28"/>
        <v>福井</v>
      </c>
      <c r="T290" t="str">
        <f>IFERROR(IF($G290&lt;&gt;"",LEFT($G290,11),IF(COUNTIF(②男子申込!$C:$C,$B290)=1,INDEX(②男子申込!H:H,MATCH($B290,②男子申込!$C:$C,0)),"")),"")</f>
        <v>00120991931</v>
      </c>
      <c r="U290" t="str">
        <f t="shared" si="34"/>
        <v>関西学院大</v>
      </c>
    </row>
    <row r="291" spans="1:21">
      <c r="A291" t="s">
        <v>312</v>
      </c>
      <c r="B291">
        <v>290</v>
      </c>
      <c r="C291" t="s">
        <v>1936</v>
      </c>
      <c r="D291" t="s">
        <v>1937</v>
      </c>
      <c r="E291" t="s">
        <v>132</v>
      </c>
      <c r="F291">
        <v>20050817</v>
      </c>
      <c r="G291" t="s">
        <v>6194</v>
      </c>
      <c r="H291" t="s">
        <v>134</v>
      </c>
      <c r="I291" t="s">
        <v>1005</v>
      </c>
      <c r="M291" t="str">
        <f t="shared" si="29"/>
        <v>伊藤</v>
      </c>
      <c r="N291" t="str">
        <f t="shared" si="30"/>
        <v>大輔</v>
      </c>
      <c r="O291" t="str">
        <f t="shared" si="31"/>
        <v>イトウ</v>
      </c>
      <c r="P291" t="str">
        <f t="shared" si="32"/>
        <v>ダイスケ</v>
      </c>
      <c r="Q291">
        <f>IF($F291="","",DATEDIF($R291,①申込書!$D$3,"Y"))</f>
        <v>20</v>
      </c>
      <c r="R291" t="str">
        <f t="shared" si="33"/>
        <v>2005/08/17</v>
      </c>
      <c r="S291" t="str">
        <f t="shared" si="28"/>
        <v>広島</v>
      </c>
      <c r="T291" t="str">
        <f>IFERROR(IF($G291&lt;&gt;"",LEFT($G291,11),IF(COUNTIF(②男子申込!$C:$C,$B291)=1,INDEX(②男子申込!H:H,MATCH($B291,②男子申込!$C:$C,0)),"")),"")</f>
        <v>00123457022</v>
      </c>
      <c r="U291" t="str">
        <f t="shared" si="34"/>
        <v>関西学院大</v>
      </c>
    </row>
    <row r="292" spans="1:21">
      <c r="A292" t="s">
        <v>312</v>
      </c>
      <c r="B292">
        <v>291</v>
      </c>
      <c r="C292" t="s">
        <v>14560</v>
      </c>
      <c r="D292" t="s">
        <v>6195</v>
      </c>
      <c r="E292" t="s">
        <v>97</v>
      </c>
      <c r="F292">
        <v>20060219</v>
      </c>
      <c r="G292" t="s">
        <v>6196</v>
      </c>
      <c r="H292" t="s">
        <v>6197</v>
      </c>
      <c r="I292" t="s">
        <v>1407</v>
      </c>
      <c r="M292" t="str">
        <f t="shared" si="29"/>
        <v>金田</v>
      </c>
      <c r="N292" t="str">
        <f t="shared" si="30"/>
        <v>壮平</v>
      </c>
      <c r="O292" t="str">
        <f t="shared" si="31"/>
        <v>カナダ</v>
      </c>
      <c r="P292" t="str">
        <f t="shared" si="32"/>
        <v>ソウヘイ</v>
      </c>
      <c r="Q292">
        <f>IF($F292="","",DATEDIF($R292,①申込書!$D$3,"Y"))</f>
        <v>19</v>
      </c>
      <c r="R292" t="str">
        <f t="shared" si="33"/>
        <v>2006/02/19</v>
      </c>
      <c r="S292" t="str">
        <f t="shared" si="28"/>
        <v>兵庫</v>
      </c>
      <c r="T292" t="str">
        <f>IFERROR(IF($G292&lt;&gt;"",LEFT($G292,11),IF(COUNTIF(②男子申込!$C:$C,$B292)=1,INDEX(②男子申込!H:H,MATCH($B292,②男子申込!$C:$C,0)),"")),"")</f>
        <v>00125861124</v>
      </c>
      <c r="U292" t="str">
        <f t="shared" si="34"/>
        <v>関西学院大</v>
      </c>
    </row>
    <row r="293" spans="1:21">
      <c r="A293" t="s">
        <v>312</v>
      </c>
      <c r="B293">
        <v>292</v>
      </c>
      <c r="C293" t="s">
        <v>14561</v>
      </c>
      <c r="D293" t="s">
        <v>6311</v>
      </c>
      <c r="E293" t="s">
        <v>91</v>
      </c>
      <c r="F293">
        <v>20060313</v>
      </c>
      <c r="G293" t="s">
        <v>6312</v>
      </c>
      <c r="H293" t="s">
        <v>6313</v>
      </c>
      <c r="I293" t="s">
        <v>87</v>
      </c>
      <c r="M293" t="str">
        <f t="shared" si="29"/>
        <v>上井</v>
      </c>
      <c r="N293" t="str">
        <f t="shared" si="30"/>
        <v>卓巳</v>
      </c>
      <c r="O293" t="str">
        <f t="shared" si="31"/>
        <v>ウワイ</v>
      </c>
      <c r="P293" t="str">
        <f t="shared" si="32"/>
        <v>タクミ</v>
      </c>
      <c r="Q293">
        <f>IF($F293="","",DATEDIF($R293,①申込書!$D$3,"Y"))</f>
        <v>19</v>
      </c>
      <c r="R293" t="str">
        <f t="shared" si="33"/>
        <v>2006/03/13</v>
      </c>
      <c r="S293" t="str">
        <f t="shared" si="28"/>
        <v>香川</v>
      </c>
      <c r="T293" t="str">
        <f>IFERROR(IF($G293&lt;&gt;"",LEFT($G293,11),IF(COUNTIF(②男子申込!$C:$C,$B293)=1,INDEX(②男子申込!H:H,MATCH($B293,②男子申込!$C:$C,0)),"")),"")</f>
        <v>00125506827</v>
      </c>
      <c r="U293" t="str">
        <f t="shared" si="34"/>
        <v>関西学院大</v>
      </c>
    </row>
    <row r="294" spans="1:21">
      <c r="A294" t="s">
        <v>312</v>
      </c>
      <c r="B294">
        <v>293</v>
      </c>
      <c r="C294" t="s">
        <v>14562</v>
      </c>
      <c r="D294" t="s">
        <v>6314</v>
      </c>
      <c r="E294" t="s">
        <v>97</v>
      </c>
      <c r="F294">
        <v>20051129</v>
      </c>
      <c r="G294" t="s">
        <v>6315</v>
      </c>
      <c r="H294" t="s">
        <v>1584</v>
      </c>
      <c r="I294" t="s">
        <v>734</v>
      </c>
      <c r="M294" t="str">
        <f t="shared" si="29"/>
        <v>大井</v>
      </c>
      <c r="N294" t="str">
        <f t="shared" si="30"/>
        <v>廉</v>
      </c>
      <c r="O294" t="str">
        <f t="shared" si="31"/>
        <v>オオイ</v>
      </c>
      <c r="P294" t="str">
        <f t="shared" si="32"/>
        <v>レン</v>
      </c>
      <c r="Q294">
        <f>IF($F294="","",DATEDIF($R294,①申込書!$D$3,"Y"))</f>
        <v>20</v>
      </c>
      <c r="R294" t="str">
        <f t="shared" si="33"/>
        <v>2005/11/29</v>
      </c>
      <c r="S294" t="str">
        <f t="shared" si="28"/>
        <v>兵庫</v>
      </c>
      <c r="T294" t="str">
        <f>IFERROR(IF($G294&lt;&gt;"",LEFT($G294,11),IF(COUNTIF(②男子申込!$C:$C,$B294)=1,INDEX(②男子申込!H:H,MATCH($B294,②男子申込!$C:$C,0)),"")),"")</f>
        <v>00141476730</v>
      </c>
      <c r="U294" t="str">
        <f t="shared" si="34"/>
        <v>関西学院大</v>
      </c>
    </row>
    <row r="295" spans="1:21">
      <c r="A295" t="s">
        <v>312</v>
      </c>
      <c r="B295">
        <v>294</v>
      </c>
      <c r="C295" t="s">
        <v>6316</v>
      </c>
      <c r="D295" t="s">
        <v>6317</v>
      </c>
      <c r="E295" t="s">
        <v>338</v>
      </c>
      <c r="F295">
        <v>20050423</v>
      </c>
      <c r="G295" t="s">
        <v>6318</v>
      </c>
      <c r="H295" t="s">
        <v>2933</v>
      </c>
      <c r="I295" t="s">
        <v>6319</v>
      </c>
      <c r="M295" t="str">
        <f t="shared" si="29"/>
        <v>尾下</v>
      </c>
      <c r="N295" t="str">
        <f t="shared" si="30"/>
        <v>学</v>
      </c>
      <c r="O295" t="str">
        <f t="shared" si="31"/>
        <v>オシタ</v>
      </c>
      <c r="P295" t="str">
        <f t="shared" si="32"/>
        <v>マナブ</v>
      </c>
      <c r="Q295">
        <f>IF($F295="","",DATEDIF($R295,①申込書!$D$3,"Y"))</f>
        <v>20</v>
      </c>
      <c r="R295" t="str">
        <f t="shared" si="33"/>
        <v>2005/04/23</v>
      </c>
      <c r="S295" t="str">
        <f t="shared" si="28"/>
        <v>熊本</v>
      </c>
      <c r="T295" t="str">
        <f>IFERROR(IF($G295&lt;&gt;"",LEFT($G295,11),IF(COUNTIF(②男子申込!$C:$C,$B295)=1,INDEX(②男子申込!H:H,MATCH($B295,②男子申込!$C:$C,0)),"")),"")</f>
        <v>00151275425</v>
      </c>
      <c r="U295" t="str">
        <f t="shared" si="34"/>
        <v>関西学院大</v>
      </c>
    </row>
    <row r="296" spans="1:21">
      <c r="A296" t="s">
        <v>312</v>
      </c>
      <c r="B296">
        <v>295</v>
      </c>
      <c r="C296" t="s">
        <v>9809</v>
      </c>
      <c r="D296" t="s">
        <v>9810</v>
      </c>
      <c r="E296" t="s">
        <v>469</v>
      </c>
      <c r="F296">
        <v>20060307</v>
      </c>
      <c r="G296" t="s">
        <v>6320</v>
      </c>
      <c r="H296" t="s">
        <v>3444</v>
      </c>
      <c r="I296" t="s">
        <v>651</v>
      </c>
      <c r="M296" t="str">
        <f t="shared" si="29"/>
        <v>福島</v>
      </c>
      <c r="N296" t="str">
        <f t="shared" si="30"/>
        <v>直樹</v>
      </c>
      <c r="O296" t="str">
        <f t="shared" si="31"/>
        <v>フクシマ</v>
      </c>
      <c r="P296" t="str">
        <f t="shared" si="32"/>
        <v>ナオキ</v>
      </c>
      <c r="Q296">
        <f>IF($F296="","",DATEDIF($R296,①申込書!$D$3,"Y"))</f>
        <v>19</v>
      </c>
      <c r="R296" t="str">
        <f t="shared" si="33"/>
        <v>2006/03/07</v>
      </c>
      <c r="S296" t="str">
        <f t="shared" si="28"/>
        <v>和歌山</v>
      </c>
      <c r="T296" t="str">
        <f>IFERROR(IF($G296&lt;&gt;"",LEFT($G296,11),IF(COUNTIF(②男子申込!$C:$C,$B296)=1,INDEX(②男子申込!H:H,MATCH($B296,②男子申込!$C:$C,0)),"")),"")</f>
        <v>00121425318</v>
      </c>
      <c r="U296" t="str">
        <f t="shared" si="34"/>
        <v>関西学院大</v>
      </c>
    </row>
    <row r="297" spans="1:21">
      <c r="A297" t="s">
        <v>312</v>
      </c>
      <c r="B297">
        <v>296</v>
      </c>
      <c r="C297" t="s">
        <v>14563</v>
      </c>
      <c r="D297" t="s">
        <v>6321</v>
      </c>
      <c r="E297" t="s">
        <v>99</v>
      </c>
      <c r="F297">
        <v>20050411</v>
      </c>
      <c r="G297" t="s">
        <v>6322</v>
      </c>
      <c r="H297" t="s">
        <v>162</v>
      </c>
      <c r="I297" t="s">
        <v>510</v>
      </c>
      <c r="M297" t="str">
        <f t="shared" si="29"/>
        <v>木村</v>
      </c>
      <c r="N297" t="str">
        <f t="shared" si="30"/>
        <v>晴</v>
      </c>
      <c r="O297" t="str">
        <f t="shared" si="31"/>
        <v>キムラ</v>
      </c>
      <c r="P297" t="str">
        <f t="shared" si="32"/>
        <v>ハル</v>
      </c>
      <c r="Q297">
        <f>IF($F297="","",DATEDIF($R297,①申込書!$D$3,"Y"))</f>
        <v>20</v>
      </c>
      <c r="R297" t="str">
        <f t="shared" si="33"/>
        <v>2005/04/11</v>
      </c>
      <c r="S297" t="str">
        <f t="shared" si="28"/>
        <v>大阪</v>
      </c>
      <c r="T297" t="str">
        <f>IFERROR(IF($G297&lt;&gt;"",LEFT($G297,11),IF(COUNTIF(②男子申込!$C:$C,$B297)=1,INDEX(②男子申込!H:H,MATCH($B297,②男子申込!$C:$C,0)),"")),"")</f>
        <v>00125464830</v>
      </c>
      <c r="U297" t="str">
        <f t="shared" si="34"/>
        <v>関西学院大</v>
      </c>
    </row>
    <row r="298" spans="1:21">
      <c r="A298" t="s">
        <v>312</v>
      </c>
      <c r="B298">
        <v>297</v>
      </c>
      <c r="C298" t="s">
        <v>14564</v>
      </c>
      <c r="D298" t="s">
        <v>6323</v>
      </c>
      <c r="E298" t="s">
        <v>85</v>
      </c>
      <c r="F298">
        <v>20051029</v>
      </c>
      <c r="G298" t="s">
        <v>6324</v>
      </c>
      <c r="H298" t="s">
        <v>947</v>
      </c>
      <c r="I298" t="s">
        <v>1293</v>
      </c>
      <c r="M298" t="str">
        <f t="shared" si="29"/>
        <v>橋口</v>
      </c>
      <c r="N298" t="str">
        <f t="shared" si="30"/>
        <v>孟史</v>
      </c>
      <c r="O298" t="str">
        <f t="shared" si="31"/>
        <v>ハシグチ</v>
      </c>
      <c r="P298" t="str">
        <f t="shared" si="32"/>
        <v>タケシ</v>
      </c>
      <c r="Q298">
        <f>IF($F298="","",DATEDIF($R298,①申込書!$D$3,"Y"))</f>
        <v>20</v>
      </c>
      <c r="R298" t="str">
        <f t="shared" si="33"/>
        <v>2005/10/29</v>
      </c>
      <c r="S298" t="str">
        <f t="shared" si="28"/>
        <v>愛知</v>
      </c>
      <c r="T298" t="str">
        <f>IFERROR(IF($G298&lt;&gt;"",LEFT($G298,11),IF(COUNTIF(②男子申込!$C:$C,$B298)=1,INDEX(②男子申込!H:H,MATCH($B298,②男子申込!$C:$C,0)),"")),"")</f>
        <v>00124299431</v>
      </c>
      <c r="U298" t="str">
        <f t="shared" si="34"/>
        <v>関西学院大</v>
      </c>
    </row>
    <row r="299" spans="1:21">
      <c r="A299" t="s">
        <v>312</v>
      </c>
      <c r="B299">
        <v>298</v>
      </c>
      <c r="C299" t="s">
        <v>14565</v>
      </c>
      <c r="D299" t="s">
        <v>6325</v>
      </c>
      <c r="E299" t="s">
        <v>170</v>
      </c>
      <c r="F299">
        <v>20050430</v>
      </c>
      <c r="G299" t="s">
        <v>6326</v>
      </c>
      <c r="H299" t="s">
        <v>6327</v>
      </c>
      <c r="I299" t="s">
        <v>265</v>
      </c>
      <c r="M299" t="str">
        <f t="shared" si="29"/>
        <v/>
      </c>
      <c r="N299" t="str">
        <f t="shared" si="30"/>
        <v/>
      </c>
      <c r="O299" t="str">
        <f t="shared" si="31"/>
        <v>ムロタ</v>
      </c>
      <c r="P299" t="str">
        <f t="shared" si="32"/>
        <v>アツキ</v>
      </c>
      <c r="Q299">
        <f>IF($F299="","",DATEDIF($R299,①申込書!$D$3,"Y"))</f>
        <v>20</v>
      </c>
      <c r="R299" t="str">
        <f t="shared" si="33"/>
        <v>2005/04/30</v>
      </c>
      <c r="S299" t="str">
        <f t="shared" si="28"/>
        <v>福岡</v>
      </c>
      <c r="T299" t="str">
        <f>IFERROR(IF($G299&lt;&gt;"",LEFT($G299,11),IF(COUNTIF(②男子申込!$C:$C,$B299)=1,INDEX(②男子申込!H:H,MATCH($B299,②男子申込!$C:$C,0)),"")),"")</f>
        <v>00128535630</v>
      </c>
      <c r="U299" t="str">
        <f t="shared" si="34"/>
        <v>関西学院大</v>
      </c>
    </row>
    <row r="300" spans="1:21">
      <c r="A300" t="s">
        <v>312</v>
      </c>
      <c r="B300">
        <v>299</v>
      </c>
      <c r="C300" t="s">
        <v>14566</v>
      </c>
      <c r="D300" t="s">
        <v>6328</v>
      </c>
      <c r="E300" t="s">
        <v>99</v>
      </c>
      <c r="F300">
        <v>20040407</v>
      </c>
      <c r="G300" t="s">
        <v>6329</v>
      </c>
      <c r="H300" t="s">
        <v>307</v>
      </c>
      <c r="I300" t="s">
        <v>215</v>
      </c>
      <c r="M300" t="str">
        <f t="shared" si="29"/>
        <v>横田</v>
      </c>
      <c r="N300" t="str">
        <f t="shared" si="30"/>
        <v>知宏</v>
      </c>
      <c r="O300" t="str">
        <f t="shared" si="31"/>
        <v>ヨコタ</v>
      </c>
      <c r="P300" t="str">
        <f t="shared" si="32"/>
        <v>トモヒロ</v>
      </c>
      <c r="Q300">
        <f>IF($F300="","",DATEDIF($R300,①申込書!$D$3,"Y"))</f>
        <v>21</v>
      </c>
      <c r="R300" t="str">
        <f t="shared" si="33"/>
        <v>2004/04/07</v>
      </c>
      <c r="S300" t="str">
        <f t="shared" si="28"/>
        <v>大阪</v>
      </c>
      <c r="T300" t="str">
        <f>IFERROR(IF($G300&lt;&gt;"",LEFT($G300,11),IF(COUNTIF(②男子申込!$C:$C,$B300)=1,INDEX(②男子申込!H:H,MATCH($B300,②男子申込!$C:$C,0)),"")),"")</f>
        <v>00113387932</v>
      </c>
      <c r="U300" t="str">
        <f t="shared" si="34"/>
        <v>関西学院大</v>
      </c>
    </row>
    <row r="301" spans="1:21">
      <c r="A301" t="s">
        <v>312</v>
      </c>
      <c r="B301">
        <v>300</v>
      </c>
      <c r="C301" t="s">
        <v>6330</v>
      </c>
      <c r="D301" t="s">
        <v>6331</v>
      </c>
      <c r="E301" t="s">
        <v>170</v>
      </c>
      <c r="F301">
        <v>20050527</v>
      </c>
      <c r="G301" t="s">
        <v>6332</v>
      </c>
      <c r="H301" t="s">
        <v>6333</v>
      </c>
      <c r="I301" t="s">
        <v>6983</v>
      </c>
      <c r="M301" t="str">
        <f t="shared" si="29"/>
        <v>梶山</v>
      </c>
      <c r="N301" t="str">
        <f t="shared" si="30"/>
        <v>陽桜</v>
      </c>
      <c r="O301" t="str">
        <f t="shared" si="31"/>
        <v>カジヤマ</v>
      </c>
      <c r="P301" t="str">
        <f t="shared" si="32"/>
        <v>ヒョウ</v>
      </c>
      <c r="Q301">
        <f>IF($F301="","",DATEDIF($R301,①申込書!$D$3,"Y"))</f>
        <v>20</v>
      </c>
      <c r="R301" t="str">
        <f t="shared" si="33"/>
        <v>2005/05/27</v>
      </c>
      <c r="S301" t="str">
        <f t="shared" si="28"/>
        <v>福岡</v>
      </c>
      <c r="T301" t="str">
        <f>IFERROR(IF($G301&lt;&gt;"",LEFT($G301,11),IF(COUNTIF(②男子申込!$C:$C,$B301)=1,INDEX(②男子申込!H:H,MATCH($B301,②男子申込!$C:$C,0)),"")),"")</f>
        <v>00127005116</v>
      </c>
      <c r="U301" t="str">
        <f t="shared" si="34"/>
        <v>関西学院大</v>
      </c>
    </row>
    <row r="302" spans="1:21">
      <c r="A302" t="s">
        <v>312</v>
      </c>
      <c r="B302">
        <v>301</v>
      </c>
      <c r="C302" t="s">
        <v>6345</v>
      </c>
      <c r="D302" t="s">
        <v>6346</v>
      </c>
      <c r="E302" t="s">
        <v>369</v>
      </c>
      <c r="F302">
        <v>20050421</v>
      </c>
      <c r="G302" t="s">
        <v>6347</v>
      </c>
      <c r="H302" t="s">
        <v>243</v>
      </c>
      <c r="I302" t="s">
        <v>115</v>
      </c>
      <c r="M302" t="str">
        <f t="shared" si="29"/>
        <v>渡邊</v>
      </c>
      <c r="N302" t="str">
        <f t="shared" si="30"/>
        <v>晴葵</v>
      </c>
      <c r="O302" t="str">
        <f t="shared" si="31"/>
        <v>ワタナベ</v>
      </c>
      <c r="P302" t="str">
        <f t="shared" si="32"/>
        <v>ハルキ</v>
      </c>
      <c r="Q302">
        <f>IF($F302="","",DATEDIF($R302,①申込書!$D$3,"Y"))</f>
        <v>20</v>
      </c>
      <c r="R302" t="str">
        <f t="shared" si="33"/>
        <v>2005/04/21</v>
      </c>
      <c r="S302" t="str">
        <f t="shared" si="28"/>
        <v>愛媛</v>
      </c>
      <c r="T302" t="str">
        <f>IFERROR(IF($G302&lt;&gt;"",LEFT($G302,11),IF(COUNTIF(②男子申込!$C:$C,$B302)=1,INDEX(②男子申込!H:H,MATCH($B302,②男子申込!$C:$C,0)),"")),"")</f>
        <v>00154947535</v>
      </c>
      <c r="U302" t="str">
        <f t="shared" si="34"/>
        <v>関西学院大</v>
      </c>
    </row>
    <row r="303" spans="1:21">
      <c r="A303" t="s">
        <v>312</v>
      </c>
      <c r="B303">
        <v>302</v>
      </c>
      <c r="C303" t="s">
        <v>14567</v>
      </c>
      <c r="D303" t="s">
        <v>14568</v>
      </c>
      <c r="E303" t="s">
        <v>88</v>
      </c>
      <c r="F303">
        <v>20050923</v>
      </c>
      <c r="G303" t="s">
        <v>6348</v>
      </c>
      <c r="H303" t="s">
        <v>6349</v>
      </c>
      <c r="I303" t="s">
        <v>617</v>
      </c>
      <c r="M303" t="str">
        <f t="shared" si="29"/>
        <v>和久</v>
      </c>
      <c r="N303" t="str">
        <f t="shared" si="30"/>
        <v>純也</v>
      </c>
      <c r="O303" t="str">
        <f t="shared" si="31"/>
        <v>ワク</v>
      </c>
      <c r="P303" t="str">
        <f t="shared" si="32"/>
        <v>ジュンヤ</v>
      </c>
      <c r="Q303">
        <f>IF($F303="","",DATEDIF($R303,①申込書!$D$3,"Y"))</f>
        <v>20</v>
      </c>
      <c r="R303" t="str">
        <f t="shared" si="33"/>
        <v>2005/09/23</v>
      </c>
      <c r="S303" t="str">
        <f t="shared" si="28"/>
        <v>京都</v>
      </c>
      <c r="T303" t="str">
        <f>IFERROR(IF($G303&lt;&gt;"",LEFT($G303,11),IF(COUNTIF(②男子申込!$C:$C,$B303)=1,INDEX(②男子申込!H:H,MATCH($B303,②男子申込!$C:$C,0)),"")),"")</f>
        <v>00131524824</v>
      </c>
      <c r="U303" t="str">
        <f t="shared" si="34"/>
        <v>関西学院大</v>
      </c>
    </row>
    <row r="304" spans="1:21">
      <c r="A304" t="s">
        <v>312</v>
      </c>
      <c r="B304">
        <v>303</v>
      </c>
      <c r="C304" t="s">
        <v>14569</v>
      </c>
      <c r="D304" t="s">
        <v>6350</v>
      </c>
      <c r="E304" t="s">
        <v>99</v>
      </c>
      <c r="F304">
        <v>20050517</v>
      </c>
      <c r="G304" t="s">
        <v>6351</v>
      </c>
      <c r="H304" t="s">
        <v>6352</v>
      </c>
      <c r="I304" t="s">
        <v>87</v>
      </c>
      <c r="M304" t="str">
        <f t="shared" si="29"/>
        <v>妻鹿</v>
      </c>
      <c r="N304" t="str">
        <f t="shared" si="30"/>
        <v>匠</v>
      </c>
      <c r="O304" t="str">
        <f t="shared" si="31"/>
        <v>メガ</v>
      </c>
      <c r="P304" t="str">
        <f t="shared" si="32"/>
        <v>タクミ</v>
      </c>
      <c r="Q304">
        <f>IF($F304="","",DATEDIF($R304,①申込書!$D$3,"Y"))</f>
        <v>20</v>
      </c>
      <c r="R304" t="str">
        <f t="shared" si="33"/>
        <v>2005/05/17</v>
      </c>
      <c r="S304" t="str">
        <f t="shared" si="28"/>
        <v>大阪</v>
      </c>
      <c r="T304" t="str">
        <f>IFERROR(IF($G304&lt;&gt;"",LEFT($G304,11),IF(COUNTIF(②男子申込!$C:$C,$B304)=1,INDEX(②男子申込!H:H,MATCH($B304,②男子申込!$C:$C,0)),"")),"")</f>
        <v>00154322926</v>
      </c>
      <c r="U304" t="str">
        <f t="shared" si="34"/>
        <v>関西学院大</v>
      </c>
    </row>
    <row r="305" spans="1:21">
      <c r="A305" t="s">
        <v>312</v>
      </c>
      <c r="B305">
        <v>304</v>
      </c>
      <c r="C305" t="s">
        <v>14570</v>
      </c>
      <c r="D305" t="s">
        <v>6353</v>
      </c>
      <c r="E305" t="s">
        <v>97</v>
      </c>
      <c r="F305">
        <v>20050907</v>
      </c>
      <c r="G305" t="s">
        <v>6354</v>
      </c>
      <c r="H305" t="s">
        <v>6355</v>
      </c>
      <c r="I305" t="s">
        <v>12159</v>
      </c>
      <c r="M305" t="str">
        <f t="shared" si="29"/>
        <v>羅</v>
      </c>
      <c r="N305" t="str">
        <f t="shared" si="30"/>
        <v>真葉</v>
      </c>
      <c r="O305" t="str">
        <f t="shared" si="31"/>
        <v>ラ</v>
      </c>
      <c r="P305" t="str">
        <f t="shared" si="32"/>
        <v>シンバ</v>
      </c>
      <c r="Q305">
        <f>IF($F305="","",DATEDIF($R305,①申込書!$D$3,"Y"))</f>
        <v>20</v>
      </c>
      <c r="R305" t="str">
        <f t="shared" si="33"/>
        <v>2005/09/07</v>
      </c>
      <c r="S305" t="str">
        <f t="shared" si="28"/>
        <v>兵庫</v>
      </c>
      <c r="T305" t="str">
        <f>IFERROR(IF($G305&lt;&gt;"",LEFT($G305,11),IF(COUNTIF(②男子申込!$C:$C,$B305)=1,INDEX(②男子申込!H:H,MATCH($B305,②男子申込!$C:$C,0)),"")),"")</f>
        <v>00159757337</v>
      </c>
      <c r="U305" t="str">
        <f t="shared" si="34"/>
        <v>関西学院大</v>
      </c>
    </row>
    <row r="306" spans="1:21">
      <c r="A306" t="s">
        <v>312</v>
      </c>
      <c r="B306">
        <v>305</v>
      </c>
      <c r="C306" t="s">
        <v>14571</v>
      </c>
      <c r="D306" t="s">
        <v>6356</v>
      </c>
      <c r="E306" t="s">
        <v>97</v>
      </c>
      <c r="F306">
        <v>20040617</v>
      </c>
      <c r="G306" t="s">
        <v>6357</v>
      </c>
      <c r="H306" t="s">
        <v>665</v>
      </c>
      <c r="I306" t="s">
        <v>112</v>
      </c>
      <c r="M306" t="str">
        <f t="shared" si="29"/>
        <v>平野</v>
      </c>
      <c r="N306" t="str">
        <f t="shared" si="30"/>
        <v>歩</v>
      </c>
      <c r="O306" t="str">
        <f t="shared" si="31"/>
        <v>ヒラノ</v>
      </c>
      <c r="P306" t="str">
        <f t="shared" si="32"/>
        <v>アユム</v>
      </c>
      <c r="Q306">
        <f>IF($F306="","",DATEDIF($R306,①申込書!$D$3,"Y"))</f>
        <v>21</v>
      </c>
      <c r="R306" t="str">
        <f t="shared" si="33"/>
        <v>2004/06/17</v>
      </c>
      <c r="S306" t="str">
        <f t="shared" si="28"/>
        <v>兵庫</v>
      </c>
      <c r="T306" t="str">
        <f>IFERROR(IF($G306&lt;&gt;"",LEFT($G306,11),IF(COUNTIF(②男子申込!$C:$C,$B306)=1,INDEX(②男子申込!H:H,MATCH($B306,②男子申込!$C:$C,0)),"")),"")</f>
        <v>00139277938</v>
      </c>
      <c r="U306" t="str">
        <f t="shared" si="34"/>
        <v>関西学院大</v>
      </c>
    </row>
    <row r="307" spans="1:21">
      <c r="A307" t="s">
        <v>312</v>
      </c>
      <c r="B307">
        <v>306</v>
      </c>
      <c r="C307" t="s">
        <v>14572</v>
      </c>
      <c r="D307" t="s">
        <v>6358</v>
      </c>
      <c r="E307" t="s">
        <v>97</v>
      </c>
      <c r="F307">
        <v>20050817</v>
      </c>
      <c r="G307" t="s">
        <v>6359</v>
      </c>
      <c r="H307" t="s">
        <v>6360</v>
      </c>
      <c r="I307" t="s">
        <v>1363</v>
      </c>
      <c r="M307" t="str">
        <f t="shared" si="29"/>
        <v>下元</v>
      </c>
      <c r="N307" t="str">
        <f t="shared" si="30"/>
        <v>謙</v>
      </c>
      <c r="O307" t="str">
        <f t="shared" si="31"/>
        <v>シモモト</v>
      </c>
      <c r="P307" t="str">
        <f t="shared" si="32"/>
        <v>ケン</v>
      </c>
      <c r="Q307">
        <f>IF($F307="","",DATEDIF($R307,①申込書!$D$3,"Y"))</f>
        <v>20</v>
      </c>
      <c r="R307" t="str">
        <f t="shared" si="33"/>
        <v>2005/08/17</v>
      </c>
      <c r="S307" t="str">
        <f t="shared" si="28"/>
        <v>兵庫</v>
      </c>
      <c r="T307" t="str">
        <f>IFERROR(IF($G307&lt;&gt;"",LEFT($G307,11),IF(COUNTIF(②男子申込!$C:$C,$B307)=1,INDEX(②男子申込!H:H,MATCH($B307,②男子申込!$C:$C,0)),"")),"")</f>
        <v>00154359532</v>
      </c>
      <c r="U307" t="str">
        <f t="shared" si="34"/>
        <v>関西学院大</v>
      </c>
    </row>
    <row r="308" spans="1:21">
      <c r="A308" t="s">
        <v>312</v>
      </c>
      <c r="B308">
        <v>307</v>
      </c>
      <c r="C308" t="s">
        <v>14573</v>
      </c>
      <c r="D308" t="s">
        <v>6361</v>
      </c>
      <c r="E308" t="s">
        <v>85</v>
      </c>
      <c r="F308">
        <v>20060313</v>
      </c>
      <c r="G308" t="s">
        <v>6362</v>
      </c>
      <c r="H308" t="s">
        <v>6363</v>
      </c>
      <c r="I308" t="s">
        <v>6364</v>
      </c>
      <c r="M308" t="str">
        <f t="shared" si="29"/>
        <v>久田</v>
      </c>
      <c r="N308" t="str">
        <f t="shared" si="30"/>
        <v>竜士</v>
      </c>
      <c r="O308" t="str">
        <f t="shared" si="31"/>
        <v>ヒサダ</v>
      </c>
      <c r="P308" t="str">
        <f t="shared" si="32"/>
        <v>リュウシ</v>
      </c>
      <c r="Q308">
        <f>IF($F308="","",DATEDIF($R308,①申込書!$D$3,"Y"))</f>
        <v>19</v>
      </c>
      <c r="R308" t="str">
        <f t="shared" si="33"/>
        <v>2006/03/13</v>
      </c>
      <c r="S308" t="str">
        <f t="shared" si="28"/>
        <v>愛知</v>
      </c>
      <c r="T308" t="str">
        <f>IFERROR(IF($G308&lt;&gt;"",LEFT($G308,11),IF(COUNTIF(②男子申込!$C:$C,$B308)=1,INDEX(②男子申込!H:H,MATCH($B308,②男子申込!$C:$C,0)),"")),"")</f>
        <v>00132488531</v>
      </c>
      <c r="U308" t="str">
        <f t="shared" si="34"/>
        <v>関西学院大</v>
      </c>
    </row>
    <row r="309" spans="1:21">
      <c r="A309" t="s">
        <v>312</v>
      </c>
      <c r="B309">
        <v>308</v>
      </c>
      <c r="C309" t="s">
        <v>14574</v>
      </c>
      <c r="D309" t="s">
        <v>6365</v>
      </c>
      <c r="E309" t="s">
        <v>99</v>
      </c>
      <c r="F309">
        <v>20051122</v>
      </c>
      <c r="G309" t="s">
        <v>6366</v>
      </c>
      <c r="H309" t="s">
        <v>4248</v>
      </c>
      <c r="I309" t="s">
        <v>578</v>
      </c>
      <c r="M309" t="str">
        <f t="shared" si="29"/>
        <v>脇本</v>
      </c>
      <c r="N309" t="str">
        <f t="shared" si="30"/>
        <v>祥太</v>
      </c>
      <c r="O309" t="str">
        <f t="shared" si="31"/>
        <v>ワキモト</v>
      </c>
      <c r="P309" t="str">
        <f t="shared" si="32"/>
        <v>ショウタ</v>
      </c>
      <c r="Q309">
        <f>IF($F309="","",DATEDIF($R309,①申込書!$D$3,"Y"))</f>
        <v>20</v>
      </c>
      <c r="R309" t="str">
        <f t="shared" si="33"/>
        <v>2005/11/22</v>
      </c>
      <c r="S309" t="str">
        <f t="shared" si="28"/>
        <v>大阪</v>
      </c>
      <c r="T309" t="str">
        <f>IFERROR(IF($G309&lt;&gt;"",LEFT($G309,11),IF(COUNTIF(②男子申込!$C:$C,$B309)=1,INDEX(②男子申込!H:H,MATCH($B309,②男子申込!$C:$C,0)),"")),"")</f>
        <v>00128686738</v>
      </c>
      <c r="U309" t="str">
        <f t="shared" si="34"/>
        <v>関西学院大</v>
      </c>
    </row>
    <row r="310" spans="1:21">
      <c r="A310" t="s">
        <v>312</v>
      </c>
      <c r="B310">
        <v>309</v>
      </c>
      <c r="C310" t="s">
        <v>14575</v>
      </c>
      <c r="D310" t="s">
        <v>4603</v>
      </c>
      <c r="E310" t="s">
        <v>116</v>
      </c>
      <c r="F310">
        <v>20050422</v>
      </c>
      <c r="G310" t="s">
        <v>6367</v>
      </c>
      <c r="H310" t="s">
        <v>572</v>
      </c>
      <c r="I310" t="s">
        <v>105</v>
      </c>
      <c r="M310" t="str">
        <f t="shared" si="29"/>
        <v>奥村</v>
      </c>
      <c r="N310" t="str">
        <f t="shared" si="30"/>
        <v>宗太</v>
      </c>
      <c r="O310" t="str">
        <f t="shared" si="31"/>
        <v>オクムラ</v>
      </c>
      <c r="P310" t="str">
        <f t="shared" si="32"/>
        <v>ソウタ</v>
      </c>
      <c r="Q310">
        <f>IF($F310="","",DATEDIF($R310,①申込書!$D$3,"Y"))</f>
        <v>20</v>
      </c>
      <c r="R310" t="str">
        <f t="shared" si="33"/>
        <v>2005/04/22</v>
      </c>
      <c r="S310" t="str">
        <f t="shared" si="28"/>
        <v>三重</v>
      </c>
      <c r="T310" t="str">
        <f>IFERROR(IF($G310&lt;&gt;"",LEFT($G310,11),IF(COUNTIF(②男子申込!$C:$C,$B310)=1,INDEX(②男子申込!H:H,MATCH($B310,②男子申込!$C:$C,0)),"")),"")</f>
        <v>00125679131</v>
      </c>
      <c r="U310" t="str">
        <f t="shared" si="34"/>
        <v>関西学院大</v>
      </c>
    </row>
    <row r="311" spans="1:21">
      <c r="A311" t="s">
        <v>312</v>
      </c>
      <c r="B311">
        <v>310</v>
      </c>
      <c r="C311" t="s">
        <v>14576</v>
      </c>
      <c r="D311" t="s">
        <v>6380</v>
      </c>
      <c r="E311" t="s">
        <v>132</v>
      </c>
      <c r="F311">
        <v>20050810</v>
      </c>
      <c r="G311" t="s">
        <v>6381</v>
      </c>
      <c r="H311" t="s">
        <v>6382</v>
      </c>
      <c r="I311" t="s">
        <v>6383</v>
      </c>
      <c r="M311" t="str">
        <f t="shared" si="29"/>
        <v>日高</v>
      </c>
      <c r="N311" t="str">
        <f t="shared" si="30"/>
        <v>雅康</v>
      </c>
      <c r="O311" t="str">
        <f t="shared" si="31"/>
        <v>ヒダカ</v>
      </c>
      <c r="P311" t="str">
        <f t="shared" si="32"/>
        <v>マサヤス</v>
      </c>
      <c r="Q311">
        <f>IF($F311="","",DATEDIF($R311,①申込書!$D$3,"Y"))</f>
        <v>20</v>
      </c>
      <c r="R311" t="str">
        <f t="shared" si="33"/>
        <v>2005/08/10</v>
      </c>
      <c r="S311" t="str">
        <f t="shared" si="28"/>
        <v>広島</v>
      </c>
      <c r="T311" t="str">
        <f>IFERROR(IF($G311&lt;&gt;"",LEFT($G311,11),IF(COUNTIF(②男子申込!$C:$C,$B311)=1,INDEX(②男子申込!H:H,MATCH($B311,②男子申込!$C:$C,0)),"")),"")</f>
        <v>00122397428</v>
      </c>
      <c r="U311" t="str">
        <f t="shared" si="34"/>
        <v>関西学院大</v>
      </c>
    </row>
    <row r="312" spans="1:21">
      <c r="A312" t="s">
        <v>312</v>
      </c>
      <c r="B312">
        <v>311</v>
      </c>
      <c r="C312" t="s">
        <v>6837</v>
      </c>
      <c r="D312" t="s">
        <v>6325</v>
      </c>
      <c r="E312" t="s">
        <v>170</v>
      </c>
      <c r="F312">
        <v>20050430</v>
      </c>
      <c r="G312" t="s">
        <v>6326</v>
      </c>
      <c r="H312" t="s">
        <v>6327</v>
      </c>
      <c r="I312" t="s">
        <v>265</v>
      </c>
      <c r="M312" t="str">
        <f t="shared" si="29"/>
        <v>室田</v>
      </c>
      <c r="N312" t="str">
        <f t="shared" si="30"/>
        <v>篤季</v>
      </c>
      <c r="O312" t="str">
        <f t="shared" si="31"/>
        <v>ムロタ</v>
      </c>
      <c r="P312" t="str">
        <f t="shared" si="32"/>
        <v>アツキ</v>
      </c>
      <c r="Q312">
        <f>IF($F312="","",DATEDIF($R312,①申込書!$D$3,"Y"))</f>
        <v>20</v>
      </c>
      <c r="R312" t="str">
        <f t="shared" si="33"/>
        <v>2005/04/30</v>
      </c>
      <c r="S312" t="str">
        <f t="shared" si="28"/>
        <v>福岡</v>
      </c>
      <c r="T312" t="str">
        <f>IFERROR(IF($G312&lt;&gt;"",LEFT($G312,11),IF(COUNTIF(②男子申込!$C:$C,$B312)=1,INDEX(②男子申込!H:H,MATCH($B312,②男子申込!$C:$C,0)),"")),"")</f>
        <v>00128535630</v>
      </c>
      <c r="U312" t="str">
        <f t="shared" si="34"/>
        <v>関西学院大</v>
      </c>
    </row>
    <row r="313" spans="1:21">
      <c r="A313" t="s">
        <v>312</v>
      </c>
      <c r="B313">
        <v>312</v>
      </c>
      <c r="C313" t="s">
        <v>6838</v>
      </c>
      <c r="D313" t="s">
        <v>365</v>
      </c>
      <c r="E313" t="s">
        <v>97</v>
      </c>
      <c r="F313">
        <v>20051214</v>
      </c>
      <c r="G313" t="s">
        <v>6839</v>
      </c>
      <c r="H313" t="s">
        <v>366</v>
      </c>
      <c r="I313" t="s">
        <v>367</v>
      </c>
      <c r="M313" t="str">
        <f t="shared" si="29"/>
        <v>石井</v>
      </c>
      <c r="N313" t="str">
        <f t="shared" si="30"/>
        <v>璃玖斗</v>
      </c>
      <c r="O313" t="str">
        <f t="shared" si="31"/>
        <v>イシイ</v>
      </c>
      <c r="P313" t="str">
        <f t="shared" si="32"/>
        <v>リクト</v>
      </c>
      <c r="Q313">
        <f>IF($F313="","",DATEDIF($R313,①申込書!$D$3,"Y"))</f>
        <v>20</v>
      </c>
      <c r="R313" t="str">
        <f t="shared" si="33"/>
        <v>2005/12/14</v>
      </c>
      <c r="S313" t="str">
        <f t="shared" si="28"/>
        <v>兵庫</v>
      </c>
      <c r="T313" t="str">
        <f>IFERROR(IF($G313&lt;&gt;"",LEFT($G313,11),IF(COUNTIF(②男子申込!$C:$C,$B313)=1,INDEX(②男子申込!H:H,MATCH($B313,②男子申込!$C:$C,0)),"")),"")</f>
        <v>00128232220</v>
      </c>
      <c r="U313" t="str">
        <f t="shared" si="34"/>
        <v>関西学院大</v>
      </c>
    </row>
    <row r="314" spans="1:21">
      <c r="A314" t="s">
        <v>312</v>
      </c>
      <c r="B314">
        <v>313</v>
      </c>
      <c r="C314" t="s">
        <v>6840</v>
      </c>
      <c r="D314" t="s">
        <v>6841</v>
      </c>
      <c r="E314" t="s">
        <v>97</v>
      </c>
      <c r="F314">
        <v>20040406</v>
      </c>
      <c r="G314" t="s">
        <v>6842</v>
      </c>
      <c r="H314" t="s">
        <v>167</v>
      </c>
      <c r="I314" t="s">
        <v>644</v>
      </c>
      <c r="M314" t="str">
        <f t="shared" si="29"/>
        <v>中山</v>
      </c>
      <c r="N314" t="str">
        <f t="shared" si="30"/>
        <v>輝</v>
      </c>
      <c r="O314" t="str">
        <f t="shared" si="31"/>
        <v>ナカヤマ</v>
      </c>
      <c r="P314" t="str">
        <f t="shared" si="32"/>
        <v>ヒカル</v>
      </c>
      <c r="Q314">
        <f>IF($F314="","",DATEDIF($R314,①申込書!$D$3,"Y"))</f>
        <v>21</v>
      </c>
      <c r="R314" t="str">
        <f t="shared" si="33"/>
        <v>2004/04/06</v>
      </c>
      <c r="S314" t="str">
        <f t="shared" si="28"/>
        <v>兵庫</v>
      </c>
      <c r="T314" t="str">
        <f>IFERROR(IF($G314&lt;&gt;"",LEFT($G314,11),IF(COUNTIF(②男子申込!$C:$C,$B314)=1,INDEX(②男子申込!H:H,MATCH($B314,②男子申込!$C:$C,0)),"")),"")</f>
        <v>00146538835</v>
      </c>
      <c r="U314" t="str">
        <f t="shared" si="34"/>
        <v>関西学院大</v>
      </c>
    </row>
    <row r="315" spans="1:21">
      <c r="A315" t="s">
        <v>312</v>
      </c>
      <c r="B315">
        <v>314</v>
      </c>
      <c r="C315" t="s">
        <v>6843</v>
      </c>
      <c r="D315" t="s">
        <v>6844</v>
      </c>
      <c r="E315" t="s">
        <v>88</v>
      </c>
      <c r="F315">
        <v>20050812</v>
      </c>
      <c r="G315" t="s">
        <v>6845</v>
      </c>
      <c r="H315" t="s">
        <v>320</v>
      </c>
      <c r="I315" t="s">
        <v>6846</v>
      </c>
      <c r="M315" t="str">
        <f t="shared" si="29"/>
        <v>片山</v>
      </c>
      <c r="N315" t="str">
        <f t="shared" si="30"/>
        <v>堅友</v>
      </c>
      <c r="O315" t="str">
        <f t="shared" si="31"/>
        <v>カタヤマ</v>
      </c>
      <c r="P315" t="str">
        <f t="shared" si="32"/>
        <v>ケンユウ</v>
      </c>
      <c r="Q315">
        <f>IF($F315="","",DATEDIF($R315,①申込書!$D$3,"Y"))</f>
        <v>20</v>
      </c>
      <c r="R315" t="str">
        <f t="shared" si="33"/>
        <v>2005/08/12</v>
      </c>
      <c r="S315" t="str">
        <f t="shared" si="28"/>
        <v>京都</v>
      </c>
      <c r="T315" t="str">
        <f>IFERROR(IF($G315&lt;&gt;"",LEFT($G315,11),IF(COUNTIF(②男子申込!$C:$C,$B315)=1,INDEX(②男子申込!H:H,MATCH($B315,②男子申込!$C:$C,0)),"")),"")</f>
        <v>00200214955</v>
      </c>
      <c r="U315" t="str">
        <f t="shared" si="34"/>
        <v>関西学院大</v>
      </c>
    </row>
    <row r="316" spans="1:21">
      <c r="A316" t="s">
        <v>312</v>
      </c>
      <c r="B316">
        <v>315</v>
      </c>
      <c r="C316" t="s">
        <v>6885</v>
      </c>
      <c r="D316" t="s">
        <v>6886</v>
      </c>
      <c r="E316" t="s">
        <v>97</v>
      </c>
      <c r="F316">
        <v>20040715</v>
      </c>
      <c r="G316" t="s">
        <v>6887</v>
      </c>
      <c r="H316" t="s">
        <v>477</v>
      </c>
      <c r="I316" t="s">
        <v>334</v>
      </c>
      <c r="M316" t="str">
        <f t="shared" si="29"/>
        <v>藤井</v>
      </c>
      <c r="N316" t="str">
        <f t="shared" si="30"/>
        <v>大智</v>
      </c>
      <c r="O316" t="str">
        <f t="shared" si="31"/>
        <v>フジイ</v>
      </c>
      <c r="P316" t="str">
        <f t="shared" si="32"/>
        <v>タイチ</v>
      </c>
      <c r="Q316">
        <f>IF($F316="","",DATEDIF($R316,①申込書!$D$3,"Y"))</f>
        <v>21</v>
      </c>
      <c r="R316" t="str">
        <f t="shared" si="33"/>
        <v>2004/07/15</v>
      </c>
      <c r="S316" t="str">
        <f t="shared" si="28"/>
        <v>兵庫</v>
      </c>
      <c r="T316" t="str">
        <f>IFERROR(IF($G316&lt;&gt;"",LEFT($G316,11),IF(COUNTIF(②男子申込!$C:$C,$B316)=1,INDEX(②男子申込!H:H,MATCH($B316,②男子申込!$C:$C,0)),"")),"")</f>
        <v>00116528528</v>
      </c>
      <c r="U316" t="str">
        <f t="shared" si="34"/>
        <v>関西学院大</v>
      </c>
    </row>
    <row r="317" spans="1:21">
      <c r="A317" t="s">
        <v>312</v>
      </c>
      <c r="B317">
        <v>316</v>
      </c>
      <c r="C317" t="s">
        <v>6902</v>
      </c>
      <c r="D317" t="s">
        <v>6903</v>
      </c>
      <c r="E317" t="s">
        <v>97</v>
      </c>
      <c r="F317">
        <v>20041218</v>
      </c>
      <c r="G317" t="s">
        <v>6904</v>
      </c>
      <c r="H317" t="s">
        <v>2933</v>
      </c>
      <c r="I317" t="s">
        <v>623</v>
      </c>
      <c r="M317" t="str">
        <f t="shared" si="29"/>
        <v>大下</v>
      </c>
      <c r="N317" t="str">
        <f t="shared" si="30"/>
        <v>潤</v>
      </c>
      <c r="O317" t="str">
        <f t="shared" si="31"/>
        <v>オオシタ</v>
      </c>
      <c r="P317" t="str">
        <f t="shared" si="32"/>
        <v>ジュン</v>
      </c>
      <c r="Q317">
        <f>IF($F317="","",DATEDIF($R317,①申込書!$D$3,"Y"))</f>
        <v>21</v>
      </c>
      <c r="R317" t="str">
        <f t="shared" si="33"/>
        <v>2004/12/18</v>
      </c>
      <c r="S317" t="str">
        <f t="shared" si="28"/>
        <v>兵庫</v>
      </c>
      <c r="T317" t="str">
        <f>IFERROR(IF($G317&lt;&gt;"",LEFT($G317,11),IF(COUNTIF(②男子申込!$C:$C,$B317)=1,INDEX(②男子申込!H:H,MATCH($B317,②男子申込!$C:$C,0)),"")),"")</f>
        <v>00200225533</v>
      </c>
      <c r="U317" t="str">
        <f t="shared" si="34"/>
        <v>関西学院大</v>
      </c>
    </row>
    <row r="318" spans="1:21">
      <c r="A318" t="s">
        <v>312</v>
      </c>
      <c r="B318">
        <v>317</v>
      </c>
      <c r="C318" t="s">
        <v>14577</v>
      </c>
      <c r="D318" t="s">
        <v>14578</v>
      </c>
      <c r="E318" t="s">
        <v>99</v>
      </c>
      <c r="F318">
        <v>20051024</v>
      </c>
      <c r="G318" t="s">
        <v>10342</v>
      </c>
      <c r="H318" t="s">
        <v>791</v>
      </c>
      <c r="I318" t="s">
        <v>405</v>
      </c>
      <c r="M318" t="str">
        <f t="shared" si="29"/>
        <v>村上</v>
      </c>
      <c r="N318" t="str">
        <f t="shared" si="30"/>
        <v>泰誠</v>
      </c>
      <c r="O318" t="str">
        <f t="shared" si="31"/>
        <v>ムラカミ</v>
      </c>
      <c r="P318" t="str">
        <f t="shared" si="32"/>
        <v>タイセイ</v>
      </c>
      <c r="Q318">
        <f>IF($F318="","",DATEDIF($R318,①申込書!$D$3,"Y"))</f>
        <v>20</v>
      </c>
      <c r="R318" t="str">
        <f t="shared" si="33"/>
        <v>2005/10/24</v>
      </c>
      <c r="S318" t="str">
        <f t="shared" si="28"/>
        <v>大阪</v>
      </c>
      <c r="T318" t="str">
        <f>IFERROR(IF($G318&lt;&gt;"",LEFT($G318,11),IF(COUNTIF(②男子申込!$C:$C,$B318)=1,INDEX(②男子申込!H:H,MATCH($B318,②男子申込!$C:$C,0)),"")),"")</f>
        <v>00128324121</v>
      </c>
      <c r="U318" t="str">
        <f t="shared" si="34"/>
        <v>関西学院大</v>
      </c>
    </row>
    <row r="319" spans="1:21">
      <c r="A319" t="s">
        <v>312</v>
      </c>
      <c r="B319">
        <v>318</v>
      </c>
      <c r="C319" t="s">
        <v>7388</v>
      </c>
      <c r="D319" t="s">
        <v>7389</v>
      </c>
      <c r="E319" t="s">
        <v>88</v>
      </c>
      <c r="F319">
        <v>20050423</v>
      </c>
      <c r="G319" t="s">
        <v>7390</v>
      </c>
      <c r="H319" t="s">
        <v>567</v>
      </c>
      <c r="I319" t="s">
        <v>5688</v>
      </c>
      <c r="M319" t="str">
        <f t="shared" si="29"/>
        <v>兒玉</v>
      </c>
      <c r="N319" t="str">
        <f t="shared" si="30"/>
        <v>琥珀</v>
      </c>
      <c r="O319" t="str">
        <f t="shared" si="31"/>
        <v>コダマ</v>
      </c>
      <c r="P319" t="str">
        <f t="shared" si="32"/>
        <v>コハク</v>
      </c>
      <c r="Q319">
        <f>IF($F319="","",DATEDIF($R319,①申込書!$D$3,"Y"))</f>
        <v>20</v>
      </c>
      <c r="R319" t="str">
        <f t="shared" si="33"/>
        <v>2005/04/23</v>
      </c>
      <c r="S319" t="str">
        <f t="shared" si="28"/>
        <v>京都</v>
      </c>
      <c r="T319" t="str">
        <f>IFERROR(IF($G319&lt;&gt;"",LEFT($G319,11),IF(COUNTIF(②男子申込!$C:$C,$B319)=1,INDEX(②男子申込!H:H,MATCH($B319,②男子申込!$C:$C,0)),"")),"")</f>
        <v>00131305151</v>
      </c>
      <c r="U319" t="str">
        <f t="shared" si="34"/>
        <v>関西学院大</v>
      </c>
    </row>
    <row r="320" spans="1:21">
      <c r="A320" t="s">
        <v>312</v>
      </c>
      <c r="B320">
        <v>319</v>
      </c>
      <c r="C320" t="s">
        <v>7459</v>
      </c>
      <c r="D320" t="s">
        <v>7460</v>
      </c>
      <c r="E320" t="s">
        <v>88</v>
      </c>
      <c r="F320">
        <v>20051105</v>
      </c>
      <c r="G320" t="s">
        <v>7461</v>
      </c>
      <c r="H320" t="s">
        <v>323</v>
      </c>
      <c r="I320" t="s">
        <v>784</v>
      </c>
      <c r="M320" t="str">
        <f t="shared" si="29"/>
        <v>松本</v>
      </c>
      <c r="N320" t="str">
        <f t="shared" si="30"/>
        <v>祥真</v>
      </c>
      <c r="O320" t="str">
        <f t="shared" si="31"/>
        <v>マツモト</v>
      </c>
      <c r="P320" t="str">
        <f t="shared" si="32"/>
        <v>ショウマ</v>
      </c>
      <c r="Q320">
        <f>IF($F320="","",DATEDIF($R320,①申込書!$D$3,"Y"))</f>
        <v>20</v>
      </c>
      <c r="R320" t="str">
        <f t="shared" si="33"/>
        <v>2005/11/05</v>
      </c>
      <c r="S320" t="str">
        <f t="shared" si="28"/>
        <v>京都</v>
      </c>
      <c r="T320" t="str">
        <f>IFERROR(IF($G320&lt;&gt;"",LEFT($G320,11),IF(COUNTIF(②男子申込!$C:$C,$B320)=1,INDEX(②男子申込!H:H,MATCH($B320,②男子申込!$C:$C,0)),"")),"")</f>
        <v>00158909133</v>
      </c>
      <c r="U320" t="str">
        <f t="shared" si="34"/>
        <v>関西学院大</v>
      </c>
    </row>
    <row r="321" spans="1:21">
      <c r="A321" t="s">
        <v>312</v>
      </c>
      <c r="B321">
        <v>320</v>
      </c>
      <c r="C321" t="s">
        <v>14579</v>
      </c>
      <c r="D321" t="s">
        <v>14580</v>
      </c>
      <c r="E321" t="s">
        <v>97</v>
      </c>
      <c r="F321">
        <v>20070206</v>
      </c>
      <c r="G321" t="s">
        <v>10343</v>
      </c>
      <c r="H321" t="s">
        <v>449</v>
      </c>
      <c r="I321" t="s">
        <v>127</v>
      </c>
      <c r="M321" t="str">
        <f t="shared" si="29"/>
        <v>森</v>
      </c>
      <c r="N321" t="str">
        <f t="shared" si="30"/>
        <v>優人</v>
      </c>
      <c r="O321" t="str">
        <f t="shared" si="31"/>
        <v>モリ</v>
      </c>
      <c r="P321" t="str">
        <f t="shared" si="32"/>
        <v>ユウト</v>
      </c>
      <c r="Q321">
        <f>IF($F321="","",DATEDIF($R321,①申込書!$D$3,"Y"))</f>
        <v>18</v>
      </c>
      <c r="R321" t="str">
        <f t="shared" si="33"/>
        <v>2007/02/06</v>
      </c>
      <c r="S321" t="str">
        <f t="shared" si="28"/>
        <v>兵庫</v>
      </c>
      <c r="T321" t="str">
        <f>IFERROR(IF($G321&lt;&gt;"",LEFT($G321,11),IF(COUNTIF(②男子申込!$C:$C,$B321)=1,INDEX(②男子申込!H:H,MATCH($B321,②男子申込!$C:$C,0)),"")),"")</f>
        <v>00139767538</v>
      </c>
      <c r="U321" t="str">
        <f t="shared" si="34"/>
        <v>関西学院大</v>
      </c>
    </row>
    <row r="322" spans="1:21">
      <c r="A322" t="s">
        <v>312</v>
      </c>
      <c r="B322">
        <v>321</v>
      </c>
      <c r="C322" t="s">
        <v>14581</v>
      </c>
      <c r="D322" t="s">
        <v>14582</v>
      </c>
      <c r="E322" t="s">
        <v>97</v>
      </c>
      <c r="F322">
        <v>20061010</v>
      </c>
      <c r="G322" t="s">
        <v>10344</v>
      </c>
      <c r="H322" t="s">
        <v>12160</v>
      </c>
      <c r="I322" t="s">
        <v>12161</v>
      </c>
      <c r="M322" t="str">
        <f t="shared" si="29"/>
        <v>檜垣</v>
      </c>
      <c r="N322" t="str">
        <f t="shared" si="30"/>
        <v>禮人</v>
      </c>
      <c r="O322" t="str">
        <f t="shared" si="31"/>
        <v>ヒガキ</v>
      </c>
      <c r="P322" t="str">
        <f t="shared" si="32"/>
        <v>ヨシヒト</v>
      </c>
      <c r="Q322">
        <f>IF($F322="","",DATEDIF($R322,①申込書!$D$3,"Y"))</f>
        <v>19</v>
      </c>
      <c r="R322" t="str">
        <f t="shared" si="33"/>
        <v>2006/10/10</v>
      </c>
      <c r="S322" t="str">
        <f t="shared" ref="S322:S385" si="35">IFERROR(IF(OR($E322="北海道",$E322="学連"),$E322,LEFT($E322,LEN($E322)-1)),"")</f>
        <v>兵庫</v>
      </c>
      <c r="T322" t="str">
        <f>IFERROR(IF($G322&lt;&gt;"",LEFT($G322,11),IF(COUNTIF(②男子申込!$C:$C,$B322)=1,INDEX(②男子申込!H:H,MATCH($B322,②男子申込!$C:$C,0)),"")),"")</f>
        <v>00164639130</v>
      </c>
      <c r="U322" t="str">
        <f t="shared" si="34"/>
        <v>関西学院大</v>
      </c>
    </row>
    <row r="323" spans="1:21">
      <c r="A323" t="s">
        <v>312</v>
      </c>
      <c r="B323">
        <v>322</v>
      </c>
      <c r="C323" t="s">
        <v>14583</v>
      </c>
      <c r="D323" t="s">
        <v>14584</v>
      </c>
      <c r="E323" t="s">
        <v>83</v>
      </c>
      <c r="F323">
        <v>20061008</v>
      </c>
      <c r="G323" t="s">
        <v>10345</v>
      </c>
      <c r="H323" t="s">
        <v>810</v>
      </c>
      <c r="I323" t="s">
        <v>12162</v>
      </c>
      <c r="M323" t="str">
        <f t="shared" ref="M323:M386" si="36">IFERROR(LEFT($C323,FIND("　",$C323)-1),"")</f>
        <v>髙橋</v>
      </c>
      <c r="N323" t="str">
        <f t="shared" ref="N323:N386" si="37">IFERROR(RIGHT($C323,LEN($C323)-FIND("　",$C323)),"")</f>
        <v>一虎</v>
      </c>
      <c r="O323" t="str">
        <f t="shared" ref="O323:O386" si="38">IFERROR(DBCS(LEFT($D323,FIND(" ",$D323)-1)),"")</f>
        <v>タカハシ</v>
      </c>
      <c r="P323" t="str">
        <f t="shared" ref="P323:P386" si="39">IFERROR(DBCS(RIGHT($D323,LEN($D323)-FIND(" ",$D323))),"")</f>
        <v>イッコウ</v>
      </c>
      <c r="Q323">
        <f>IF($F323="","",DATEDIF($R323,①申込書!$D$3,"Y"))</f>
        <v>19</v>
      </c>
      <c r="R323" t="str">
        <f t="shared" ref="R323:R386" si="40">IF($F323="","",LEFT($F323,4)&amp;"/"&amp;MID($F323,5,2)&amp;"/"&amp;RIGHT($F323,2))</f>
        <v>2006/10/08</v>
      </c>
      <c r="S323" t="str">
        <f t="shared" si="35"/>
        <v>奈良</v>
      </c>
      <c r="T323" t="str">
        <f>IFERROR(IF($G323&lt;&gt;"",LEFT($G323,11),IF(COUNTIF(②男子申込!$C:$C,$B323)=1,INDEX(②男子申込!H:H,MATCH($B323,②男子申込!$C:$C,0)),"")),"")</f>
        <v>00164810121</v>
      </c>
      <c r="U323" t="str">
        <f t="shared" ref="U323:U386" si="41">IFERROR(LEFT($A323,FIND("大学",$A323))&amp;RIGHT($A323,LEN($A323)-FIND("大学",$A323)-1),"")</f>
        <v>関西学院大</v>
      </c>
    </row>
    <row r="324" spans="1:21">
      <c r="A324" t="s">
        <v>312</v>
      </c>
      <c r="B324">
        <v>323</v>
      </c>
      <c r="C324" t="s">
        <v>14585</v>
      </c>
      <c r="D324" t="s">
        <v>14586</v>
      </c>
      <c r="E324" t="s">
        <v>138</v>
      </c>
      <c r="F324">
        <v>20060623</v>
      </c>
      <c r="G324" t="s">
        <v>10346</v>
      </c>
      <c r="H324" t="s">
        <v>848</v>
      </c>
      <c r="I324" t="s">
        <v>248</v>
      </c>
      <c r="M324" t="str">
        <f t="shared" si="36"/>
        <v>永田</v>
      </c>
      <c r="N324" t="str">
        <f t="shared" si="37"/>
        <v>晃誠</v>
      </c>
      <c r="O324" t="str">
        <f t="shared" si="38"/>
        <v>ナガタ</v>
      </c>
      <c r="P324" t="str">
        <f t="shared" si="39"/>
        <v>コウセイ</v>
      </c>
      <c r="Q324">
        <f>IF($F324="","",DATEDIF($R324,①申込書!$D$3,"Y"))</f>
        <v>19</v>
      </c>
      <c r="R324" t="str">
        <f t="shared" si="40"/>
        <v>2006/06/23</v>
      </c>
      <c r="S324" t="str">
        <f t="shared" si="35"/>
        <v>岡山</v>
      </c>
      <c r="T324" t="str">
        <f>IFERROR(IF($G324&lt;&gt;"",LEFT($G324,11),IF(COUNTIF(②男子申込!$C:$C,$B324)=1,INDEX(②男子申込!H:H,MATCH($B324,②男子申込!$C:$C,0)),"")),"")</f>
        <v>00136338832</v>
      </c>
      <c r="U324" t="str">
        <f t="shared" si="41"/>
        <v>関西学院大</v>
      </c>
    </row>
    <row r="325" spans="1:21">
      <c r="A325" t="s">
        <v>312</v>
      </c>
      <c r="B325">
        <v>324</v>
      </c>
      <c r="C325" t="s">
        <v>14587</v>
      </c>
      <c r="D325" t="s">
        <v>14588</v>
      </c>
      <c r="E325" t="s">
        <v>102</v>
      </c>
      <c r="F325">
        <v>20070126</v>
      </c>
      <c r="G325" t="s">
        <v>10347</v>
      </c>
      <c r="H325" t="s">
        <v>3092</v>
      </c>
      <c r="I325" t="s">
        <v>12163</v>
      </c>
      <c r="M325" t="str">
        <f t="shared" si="36"/>
        <v>小澤</v>
      </c>
      <c r="N325" t="str">
        <f t="shared" si="37"/>
        <v>軌心</v>
      </c>
      <c r="O325" t="str">
        <f t="shared" si="38"/>
        <v>オザワ</v>
      </c>
      <c r="P325" t="str">
        <f t="shared" si="39"/>
        <v>キシン</v>
      </c>
      <c r="Q325">
        <f>IF($F325="","",DATEDIF($R325,①申込書!$D$3,"Y"))</f>
        <v>18</v>
      </c>
      <c r="R325" t="str">
        <f t="shared" si="40"/>
        <v>2007/01/26</v>
      </c>
      <c r="S325" t="str">
        <f t="shared" si="35"/>
        <v>静岡</v>
      </c>
      <c r="T325" t="str">
        <f>IFERROR(IF($G325&lt;&gt;"",LEFT($G325,11),IF(COUNTIF(②男子申込!$C:$C,$B325)=1,INDEX(②男子申込!H:H,MATCH($B325,②男子申込!$C:$C,0)),"")),"")</f>
        <v>00163884636</v>
      </c>
      <c r="U325" t="str">
        <f t="shared" si="41"/>
        <v>関西学院大</v>
      </c>
    </row>
    <row r="326" spans="1:21">
      <c r="A326" t="s">
        <v>312</v>
      </c>
      <c r="B326">
        <v>325</v>
      </c>
      <c r="C326" t="s">
        <v>14589</v>
      </c>
      <c r="D326" t="s">
        <v>14590</v>
      </c>
      <c r="E326" t="s">
        <v>88</v>
      </c>
      <c r="F326">
        <v>20060727</v>
      </c>
      <c r="G326" t="s">
        <v>10348</v>
      </c>
      <c r="H326" t="s">
        <v>12164</v>
      </c>
      <c r="I326" t="s">
        <v>1025</v>
      </c>
      <c r="M326" t="str">
        <f t="shared" si="36"/>
        <v>福井</v>
      </c>
      <c r="N326" t="str">
        <f t="shared" si="37"/>
        <v>秀馬</v>
      </c>
      <c r="O326" t="str">
        <f t="shared" si="38"/>
        <v>フクイ</v>
      </c>
      <c r="P326" t="str">
        <f t="shared" si="39"/>
        <v>シュウマ</v>
      </c>
      <c r="Q326">
        <f>IF($F326="","",DATEDIF($R326,①申込書!$D$3,"Y"))</f>
        <v>19</v>
      </c>
      <c r="R326" t="str">
        <f t="shared" si="40"/>
        <v>2006/07/27</v>
      </c>
      <c r="S326" t="str">
        <f t="shared" si="35"/>
        <v>京都</v>
      </c>
      <c r="T326" t="str">
        <f>IFERROR(IF($G326&lt;&gt;"",LEFT($G326,11),IF(COUNTIF(②男子申込!$C:$C,$B326)=1,INDEX(②男子申込!H:H,MATCH($B326,②男子申込!$C:$C,0)),"")),"")</f>
        <v>00142925629</v>
      </c>
      <c r="U326" t="str">
        <f t="shared" si="41"/>
        <v>関西学院大</v>
      </c>
    </row>
    <row r="327" spans="1:21">
      <c r="A327" t="s">
        <v>312</v>
      </c>
      <c r="B327">
        <v>326</v>
      </c>
      <c r="C327" t="s">
        <v>14591</v>
      </c>
      <c r="D327" t="s">
        <v>8879</v>
      </c>
      <c r="E327" t="s">
        <v>138</v>
      </c>
      <c r="F327">
        <v>20061002</v>
      </c>
      <c r="G327" t="s">
        <v>10349</v>
      </c>
      <c r="H327" t="s">
        <v>810</v>
      </c>
      <c r="I327" t="s">
        <v>611</v>
      </c>
      <c r="M327" t="str">
        <f t="shared" si="36"/>
        <v>髙橋</v>
      </c>
      <c r="N327" t="str">
        <f t="shared" si="37"/>
        <v>樹生</v>
      </c>
      <c r="O327" t="str">
        <f t="shared" si="38"/>
        <v>タカハシ</v>
      </c>
      <c r="P327" t="str">
        <f t="shared" si="39"/>
        <v>イツキ</v>
      </c>
      <c r="Q327">
        <f>IF($F327="","",DATEDIF($R327,①申込書!$D$3,"Y"))</f>
        <v>19</v>
      </c>
      <c r="R327" t="str">
        <f t="shared" si="40"/>
        <v>2006/10/02</v>
      </c>
      <c r="S327" t="str">
        <f t="shared" si="35"/>
        <v>岡山</v>
      </c>
      <c r="T327" t="str">
        <f>IFERROR(IF($G327&lt;&gt;"",LEFT($G327,11),IF(COUNTIF(②男子申込!$C:$C,$B327)=1,INDEX(②男子申込!H:H,MATCH($B327,②男子申込!$C:$C,0)),"")),"")</f>
        <v>00135419225</v>
      </c>
      <c r="U327" t="str">
        <f t="shared" si="41"/>
        <v>関西学院大</v>
      </c>
    </row>
    <row r="328" spans="1:21">
      <c r="A328" t="s">
        <v>312</v>
      </c>
      <c r="B328">
        <v>327</v>
      </c>
      <c r="C328" t="s">
        <v>14592</v>
      </c>
      <c r="D328" t="s">
        <v>14593</v>
      </c>
      <c r="E328" t="s">
        <v>99</v>
      </c>
      <c r="F328">
        <v>20061231</v>
      </c>
      <c r="G328" t="s">
        <v>10350</v>
      </c>
      <c r="H328" t="s">
        <v>243</v>
      </c>
      <c r="I328" t="s">
        <v>446</v>
      </c>
      <c r="M328" t="str">
        <f t="shared" si="36"/>
        <v>渡邉</v>
      </c>
      <c r="N328" t="str">
        <f t="shared" si="37"/>
        <v>空</v>
      </c>
      <c r="O328" t="str">
        <f t="shared" si="38"/>
        <v>ワタナベ</v>
      </c>
      <c r="P328" t="str">
        <f t="shared" si="39"/>
        <v>ソラ</v>
      </c>
      <c r="Q328">
        <f>IF($F328="","",DATEDIF($R328,①申込書!$D$3,"Y"))</f>
        <v>19</v>
      </c>
      <c r="R328" t="str">
        <f t="shared" si="40"/>
        <v>2006/12/31</v>
      </c>
      <c r="S328" t="str">
        <f t="shared" si="35"/>
        <v>大阪</v>
      </c>
      <c r="T328" t="str">
        <f>IFERROR(IF($G328&lt;&gt;"",LEFT($G328,11),IF(COUNTIF(②男子申込!$C:$C,$B328)=1,INDEX(②男子申込!H:H,MATCH($B328,②男子申込!$C:$C,0)),"")),"")</f>
        <v>00136192527</v>
      </c>
      <c r="U328" t="str">
        <f t="shared" si="41"/>
        <v>関西学院大</v>
      </c>
    </row>
    <row r="329" spans="1:21">
      <c r="A329" t="s">
        <v>312</v>
      </c>
      <c r="B329">
        <v>328</v>
      </c>
      <c r="C329" t="s">
        <v>14594</v>
      </c>
      <c r="D329" t="s">
        <v>14595</v>
      </c>
      <c r="E329" t="s">
        <v>170</v>
      </c>
      <c r="F329">
        <v>20061221</v>
      </c>
      <c r="G329" t="s">
        <v>10351</v>
      </c>
      <c r="H329" t="s">
        <v>214</v>
      </c>
      <c r="I329" t="s">
        <v>2817</v>
      </c>
      <c r="M329" t="str">
        <f t="shared" si="36"/>
        <v>山本</v>
      </c>
      <c r="N329" t="str">
        <f t="shared" si="37"/>
        <v>聖陽</v>
      </c>
      <c r="O329" t="str">
        <f t="shared" si="38"/>
        <v>ヤマモト</v>
      </c>
      <c r="P329" t="str">
        <f t="shared" si="39"/>
        <v>セナ</v>
      </c>
      <c r="Q329">
        <f>IF($F329="","",DATEDIF($R329,①申込書!$D$3,"Y"))</f>
        <v>19</v>
      </c>
      <c r="R329" t="str">
        <f t="shared" si="40"/>
        <v>2006/12/21</v>
      </c>
      <c r="S329" t="str">
        <f t="shared" si="35"/>
        <v>福岡</v>
      </c>
      <c r="T329" t="str">
        <f>IFERROR(IF($G329&lt;&gt;"",LEFT($G329,11),IF(COUNTIF(②男子申込!$C:$C,$B329)=1,INDEX(②男子申込!H:H,MATCH($B329,②男子申込!$C:$C,0)),"")),"")</f>
        <v>00140420718</v>
      </c>
      <c r="U329" t="str">
        <f t="shared" si="41"/>
        <v>関西学院大</v>
      </c>
    </row>
    <row r="330" spans="1:21">
      <c r="A330" t="s">
        <v>312</v>
      </c>
      <c r="B330">
        <v>329</v>
      </c>
      <c r="C330" t="s">
        <v>14596</v>
      </c>
      <c r="D330" t="s">
        <v>14597</v>
      </c>
      <c r="E330" t="s">
        <v>97</v>
      </c>
      <c r="F330">
        <v>20061110</v>
      </c>
      <c r="G330" t="s">
        <v>10352</v>
      </c>
      <c r="H330" t="s">
        <v>12165</v>
      </c>
      <c r="I330" t="s">
        <v>12166</v>
      </c>
      <c r="M330" t="str">
        <f t="shared" si="36"/>
        <v>原科</v>
      </c>
      <c r="N330" t="str">
        <f t="shared" si="37"/>
        <v>歩季</v>
      </c>
      <c r="O330" t="str">
        <f t="shared" si="38"/>
        <v>ハラシナ</v>
      </c>
      <c r="P330" t="str">
        <f t="shared" si="39"/>
        <v>アユキ</v>
      </c>
      <c r="Q330">
        <f>IF($F330="","",DATEDIF($R330,①申込書!$D$3,"Y"))</f>
        <v>19</v>
      </c>
      <c r="R330" t="str">
        <f t="shared" si="40"/>
        <v>2006/11/10</v>
      </c>
      <c r="S330" t="str">
        <f t="shared" si="35"/>
        <v>兵庫</v>
      </c>
      <c r="T330" t="str">
        <f>IFERROR(IF($G330&lt;&gt;"",LEFT($G330,11),IF(COUNTIF(②男子申込!$C:$C,$B330)=1,INDEX(②男子申込!H:H,MATCH($B330,②男子申込!$C:$C,0)),"")),"")</f>
        <v>00133973228</v>
      </c>
      <c r="U330" t="str">
        <f t="shared" si="41"/>
        <v>関西学院大</v>
      </c>
    </row>
    <row r="331" spans="1:21">
      <c r="A331" t="s">
        <v>312</v>
      </c>
      <c r="B331">
        <v>330</v>
      </c>
      <c r="C331" t="s">
        <v>14598</v>
      </c>
      <c r="D331" t="s">
        <v>14599</v>
      </c>
      <c r="E331" t="s">
        <v>99</v>
      </c>
      <c r="F331">
        <v>20060503</v>
      </c>
      <c r="G331" t="s">
        <v>10353</v>
      </c>
      <c r="H331" t="s">
        <v>205</v>
      </c>
      <c r="I331" t="s">
        <v>355</v>
      </c>
      <c r="M331" t="str">
        <f t="shared" si="36"/>
        <v>松田</v>
      </c>
      <c r="N331" t="str">
        <f t="shared" si="37"/>
        <v>竜弥</v>
      </c>
      <c r="O331" t="str">
        <f t="shared" si="38"/>
        <v>マツダ</v>
      </c>
      <c r="P331" t="str">
        <f t="shared" si="39"/>
        <v>タツヤ</v>
      </c>
      <c r="Q331">
        <f>IF($F331="","",DATEDIF($R331,①申込書!$D$3,"Y"))</f>
        <v>19</v>
      </c>
      <c r="R331" t="str">
        <f t="shared" si="40"/>
        <v>2006/05/03</v>
      </c>
      <c r="S331" t="str">
        <f t="shared" si="35"/>
        <v>大阪</v>
      </c>
      <c r="T331" t="str">
        <f>IFERROR(IF($G331&lt;&gt;"",LEFT($G331,11),IF(COUNTIF(②男子申込!$C:$C,$B331)=1,INDEX(②男子申込!H:H,MATCH($B331,②男子申込!$C:$C,0)),"")),"")</f>
        <v>00140122919</v>
      </c>
      <c r="U331" t="str">
        <f t="shared" si="41"/>
        <v>関西学院大</v>
      </c>
    </row>
    <row r="332" spans="1:21">
      <c r="A332" t="s">
        <v>312</v>
      </c>
      <c r="B332">
        <v>331</v>
      </c>
      <c r="C332" t="s">
        <v>14600</v>
      </c>
      <c r="D332" t="s">
        <v>14601</v>
      </c>
      <c r="E332" t="s">
        <v>80</v>
      </c>
      <c r="F332">
        <v>20060615</v>
      </c>
      <c r="G332" t="s">
        <v>10354</v>
      </c>
      <c r="H332" t="s">
        <v>12167</v>
      </c>
      <c r="I332" t="s">
        <v>2292</v>
      </c>
      <c r="M332" t="str">
        <f t="shared" si="36"/>
        <v>増山</v>
      </c>
      <c r="N332" t="str">
        <f t="shared" si="37"/>
        <v>煌冨</v>
      </c>
      <c r="O332" t="str">
        <f t="shared" si="38"/>
        <v>マスヤマ</v>
      </c>
      <c r="P332" t="str">
        <f t="shared" si="39"/>
        <v>キラト</v>
      </c>
      <c r="Q332">
        <f>IF($F332="","",DATEDIF($R332,①申込書!$D$3,"Y"))</f>
        <v>19</v>
      </c>
      <c r="R332" t="str">
        <f t="shared" si="40"/>
        <v>2006/06/15</v>
      </c>
      <c r="S332" t="str">
        <f t="shared" si="35"/>
        <v>滋賀</v>
      </c>
      <c r="T332" t="str">
        <f>IFERROR(IF($G332&lt;&gt;"",LEFT($G332,11),IF(COUNTIF(②男子申込!$C:$C,$B332)=1,INDEX(②男子申込!H:H,MATCH($B332,②男子申込!$C:$C,0)),"")),"")</f>
        <v>00135249832</v>
      </c>
      <c r="U332" t="str">
        <f t="shared" si="41"/>
        <v>関西学院大</v>
      </c>
    </row>
    <row r="333" spans="1:21">
      <c r="A333" t="s">
        <v>312</v>
      </c>
      <c r="B333">
        <v>332</v>
      </c>
      <c r="C333" t="s">
        <v>14602</v>
      </c>
      <c r="D333" t="s">
        <v>14603</v>
      </c>
      <c r="E333" t="s">
        <v>91</v>
      </c>
      <c r="F333">
        <v>20070306</v>
      </c>
      <c r="G333" t="s">
        <v>10355</v>
      </c>
      <c r="H333" t="s">
        <v>605</v>
      </c>
      <c r="I333" t="s">
        <v>823</v>
      </c>
      <c r="M333" t="str">
        <f t="shared" si="36"/>
        <v>中西</v>
      </c>
      <c r="N333" t="str">
        <f t="shared" si="37"/>
        <v>奏輔</v>
      </c>
      <c r="O333" t="str">
        <f t="shared" si="38"/>
        <v>ナカニシ</v>
      </c>
      <c r="P333" t="str">
        <f t="shared" si="39"/>
        <v>ソウスケ</v>
      </c>
      <c r="Q333">
        <f>IF($F333="","",DATEDIF($R333,①申込書!$D$3,"Y"))</f>
        <v>18</v>
      </c>
      <c r="R333" t="str">
        <f t="shared" si="40"/>
        <v>2007/03/06</v>
      </c>
      <c r="S333" t="str">
        <f t="shared" si="35"/>
        <v>香川</v>
      </c>
      <c r="T333" t="str">
        <f>IFERROR(IF($G333&lt;&gt;"",LEFT($G333,11),IF(COUNTIF(②男子申込!$C:$C,$B333)=1,INDEX(②男子申込!H:H,MATCH($B333,②男子申込!$C:$C,0)),"")),"")</f>
        <v>00136689437</v>
      </c>
      <c r="U333" t="str">
        <f t="shared" si="41"/>
        <v>関西学院大</v>
      </c>
    </row>
    <row r="334" spans="1:21">
      <c r="A334" t="s">
        <v>312</v>
      </c>
      <c r="B334">
        <v>333</v>
      </c>
      <c r="C334" t="s">
        <v>14604</v>
      </c>
      <c r="D334" t="s">
        <v>14605</v>
      </c>
      <c r="E334" t="s">
        <v>99</v>
      </c>
      <c r="F334">
        <v>20061105</v>
      </c>
      <c r="G334" t="s">
        <v>10356</v>
      </c>
      <c r="H334" t="s">
        <v>12168</v>
      </c>
      <c r="I334" t="s">
        <v>562</v>
      </c>
      <c r="M334" t="str">
        <f t="shared" si="36"/>
        <v>嶋野</v>
      </c>
      <c r="N334" t="str">
        <f t="shared" si="37"/>
        <v>涼太</v>
      </c>
      <c r="O334" t="str">
        <f t="shared" si="38"/>
        <v>シマノ</v>
      </c>
      <c r="P334" t="str">
        <f t="shared" si="39"/>
        <v>リョウタ</v>
      </c>
      <c r="Q334">
        <f>IF($F334="","",DATEDIF($R334,①申込書!$D$3,"Y"))</f>
        <v>19</v>
      </c>
      <c r="R334" t="str">
        <f t="shared" si="40"/>
        <v>2006/11/05</v>
      </c>
      <c r="S334" t="str">
        <f t="shared" si="35"/>
        <v>大阪</v>
      </c>
      <c r="T334" t="str">
        <f>IFERROR(IF($G334&lt;&gt;"",LEFT($G334,11),IF(COUNTIF(②男子申込!$C:$C,$B334)=1,INDEX(②男子申込!H:H,MATCH($B334,②男子申込!$C:$C,0)),"")),"")</f>
        <v>00163492126</v>
      </c>
      <c r="U334" t="str">
        <f t="shared" si="41"/>
        <v>関西学院大</v>
      </c>
    </row>
    <row r="335" spans="1:21">
      <c r="A335" t="s">
        <v>312</v>
      </c>
      <c r="B335">
        <v>334</v>
      </c>
      <c r="C335" t="s">
        <v>14606</v>
      </c>
      <c r="D335" t="s">
        <v>14607</v>
      </c>
      <c r="E335" t="s">
        <v>138</v>
      </c>
      <c r="F335">
        <v>20061129</v>
      </c>
      <c r="G335" t="s">
        <v>10357</v>
      </c>
      <c r="H335" t="s">
        <v>12169</v>
      </c>
      <c r="I335" t="s">
        <v>483</v>
      </c>
      <c r="M335" t="str">
        <f t="shared" si="36"/>
        <v>尼子</v>
      </c>
      <c r="N335" t="str">
        <f t="shared" si="37"/>
        <v>和磨</v>
      </c>
      <c r="O335" t="str">
        <f t="shared" si="38"/>
        <v>アマコ</v>
      </c>
      <c r="P335" t="str">
        <f t="shared" si="39"/>
        <v>カズマ</v>
      </c>
      <c r="Q335">
        <f>IF($F335="","",DATEDIF($R335,①申込書!$D$3,"Y"))</f>
        <v>19</v>
      </c>
      <c r="R335" t="str">
        <f t="shared" si="40"/>
        <v>2006/11/29</v>
      </c>
      <c r="S335" t="str">
        <f t="shared" si="35"/>
        <v>岡山</v>
      </c>
      <c r="T335" t="str">
        <f>IFERROR(IF($G335&lt;&gt;"",LEFT($G335,11),IF(COUNTIF(②男子申込!$C:$C,$B335)=1,INDEX(②男子申込!H:H,MATCH($B335,②男子申込!$C:$C,0)),"")),"")</f>
        <v>00164027828</v>
      </c>
      <c r="U335" t="str">
        <f t="shared" si="41"/>
        <v>関西学院大</v>
      </c>
    </row>
    <row r="336" spans="1:21">
      <c r="A336" t="s">
        <v>312</v>
      </c>
      <c r="B336">
        <v>335</v>
      </c>
      <c r="C336" t="s">
        <v>14608</v>
      </c>
      <c r="D336" t="s">
        <v>14609</v>
      </c>
      <c r="E336" t="s">
        <v>88</v>
      </c>
      <c r="F336">
        <v>20060706</v>
      </c>
      <c r="G336" t="s">
        <v>10358</v>
      </c>
      <c r="H336" t="s">
        <v>12170</v>
      </c>
      <c r="I336" t="s">
        <v>1266</v>
      </c>
      <c r="M336" t="str">
        <f t="shared" si="36"/>
        <v>川添</v>
      </c>
      <c r="N336" t="str">
        <f t="shared" si="37"/>
        <v>勇吹</v>
      </c>
      <c r="O336" t="str">
        <f t="shared" si="38"/>
        <v>カワゾエ</v>
      </c>
      <c r="P336" t="str">
        <f t="shared" si="39"/>
        <v>イブキ</v>
      </c>
      <c r="Q336">
        <f>IF($F336="","",DATEDIF($R336,①申込書!$D$3,"Y"))</f>
        <v>19</v>
      </c>
      <c r="R336" t="str">
        <f t="shared" si="40"/>
        <v>2006/07/06</v>
      </c>
      <c r="S336" t="str">
        <f t="shared" si="35"/>
        <v>京都</v>
      </c>
      <c r="T336" t="str">
        <f>IFERROR(IF($G336&lt;&gt;"",LEFT($G336,11),IF(COUNTIF(②男子申込!$C:$C,$B336)=1,INDEX(②男子申込!H:H,MATCH($B336,②男子申込!$C:$C,0)),"")),"")</f>
        <v>00143160015</v>
      </c>
      <c r="U336" t="str">
        <f t="shared" si="41"/>
        <v>関西学院大</v>
      </c>
    </row>
    <row r="337" spans="1:21">
      <c r="A337" t="s">
        <v>312</v>
      </c>
      <c r="B337">
        <v>336</v>
      </c>
      <c r="C337" t="s">
        <v>14610</v>
      </c>
      <c r="D337" t="s">
        <v>14611</v>
      </c>
      <c r="E337" t="s">
        <v>97</v>
      </c>
      <c r="F337">
        <v>20060706</v>
      </c>
      <c r="G337" t="s">
        <v>10359</v>
      </c>
      <c r="H337" t="s">
        <v>214</v>
      </c>
      <c r="I337" t="s">
        <v>582</v>
      </c>
      <c r="M337" t="str">
        <f t="shared" si="36"/>
        <v>山元</v>
      </c>
      <c r="N337" t="str">
        <f t="shared" si="37"/>
        <v>颯真</v>
      </c>
      <c r="O337" t="str">
        <f t="shared" si="38"/>
        <v>ヤマモト</v>
      </c>
      <c r="P337" t="str">
        <f t="shared" si="39"/>
        <v>ソウマ</v>
      </c>
      <c r="Q337">
        <f>IF($F337="","",DATEDIF($R337,①申込書!$D$3,"Y"))</f>
        <v>19</v>
      </c>
      <c r="R337" t="str">
        <f t="shared" si="40"/>
        <v>2006/07/06</v>
      </c>
      <c r="S337" t="str">
        <f t="shared" si="35"/>
        <v>兵庫</v>
      </c>
      <c r="T337" t="str">
        <f>IFERROR(IF($G337&lt;&gt;"",LEFT($G337,11),IF(COUNTIF(②男子申込!$C:$C,$B337)=1,INDEX(②男子申込!H:H,MATCH($B337,②男子申込!$C:$C,0)),"")),"")</f>
        <v>00164550829</v>
      </c>
      <c r="U337" t="str">
        <f t="shared" si="41"/>
        <v>関西学院大</v>
      </c>
    </row>
    <row r="338" spans="1:21">
      <c r="A338" t="s">
        <v>312</v>
      </c>
      <c r="B338">
        <v>337</v>
      </c>
      <c r="C338" t="s">
        <v>14612</v>
      </c>
      <c r="D338" t="s">
        <v>14613</v>
      </c>
      <c r="E338" t="s">
        <v>83</v>
      </c>
      <c r="F338">
        <v>20060623</v>
      </c>
      <c r="G338" t="s">
        <v>10360</v>
      </c>
      <c r="H338" t="s">
        <v>980</v>
      </c>
      <c r="I338" t="s">
        <v>1090</v>
      </c>
      <c r="M338" t="str">
        <f t="shared" si="36"/>
        <v>土肥</v>
      </c>
      <c r="N338" t="str">
        <f t="shared" si="37"/>
        <v>星太</v>
      </c>
      <c r="O338" t="str">
        <f t="shared" si="38"/>
        <v>ドイ</v>
      </c>
      <c r="P338" t="str">
        <f t="shared" si="39"/>
        <v>セイタ</v>
      </c>
      <c r="Q338">
        <f>IF($F338="","",DATEDIF($R338,①申込書!$D$3,"Y"))</f>
        <v>19</v>
      </c>
      <c r="R338" t="str">
        <f t="shared" si="40"/>
        <v>2006/06/23</v>
      </c>
      <c r="S338" t="str">
        <f t="shared" si="35"/>
        <v>奈良</v>
      </c>
      <c r="T338" t="str">
        <f>IFERROR(IF($G338&lt;&gt;"",LEFT($G338,11),IF(COUNTIF(②男子申込!$C:$C,$B338)=1,INDEX(②男子申込!H:H,MATCH($B338,②男子申込!$C:$C,0)),"")),"")</f>
        <v>00142257425</v>
      </c>
      <c r="U338" t="str">
        <f t="shared" si="41"/>
        <v>関西学院大</v>
      </c>
    </row>
    <row r="339" spans="1:21">
      <c r="A339" t="s">
        <v>312</v>
      </c>
      <c r="B339">
        <v>338</v>
      </c>
      <c r="C339" t="s">
        <v>14614</v>
      </c>
      <c r="D339" t="s">
        <v>14615</v>
      </c>
      <c r="E339" t="s">
        <v>83</v>
      </c>
      <c r="F339">
        <v>20060919</v>
      </c>
      <c r="G339" t="s">
        <v>10361</v>
      </c>
      <c r="H339" t="s">
        <v>214</v>
      </c>
      <c r="I339" t="s">
        <v>644</v>
      </c>
      <c r="M339" t="str">
        <f t="shared" si="36"/>
        <v>山本</v>
      </c>
      <c r="N339" t="str">
        <f t="shared" si="37"/>
        <v>聖琉</v>
      </c>
      <c r="O339" t="str">
        <f t="shared" si="38"/>
        <v>ヤマモト</v>
      </c>
      <c r="P339" t="str">
        <f t="shared" si="39"/>
        <v>ヒカル</v>
      </c>
      <c r="Q339">
        <f>IF($F339="","",DATEDIF($R339,①申込書!$D$3,"Y"))</f>
        <v>19</v>
      </c>
      <c r="R339" t="str">
        <f t="shared" si="40"/>
        <v>2006/09/19</v>
      </c>
      <c r="S339" t="str">
        <f t="shared" si="35"/>
        <v>奈良</v>
      </c>
      <c r="T339" t="str">
        <f>IFERROR(IF($G339&lt;&gt;"",LEFT($G339,11),IF(COUNTIF(②男子申込!$C:$C,$B339)=1,INDEX(②男子申込!H:H,MATCH($B339,②男子申込!$C:$C,0)),"")),"")</f>
        <v>00134492427</v>
      </c>
      <c r="U339" t="str">
        <f t="shared" si="41"/>
        <v>関西学院大</v>
      </c>
    </row>
    <row r="340" spans="1:21">
      <c r="A340" t="s">
        <v>312</v>
      </c>
      <c r="B340">
        <v>339</v>
      </c>
      <c r="C340" t="s">
        <v>14616</v>
      </c>
      <c r="D340" t="s">
        <v>14617</v>
      </c>
      <c r="E340" t="s">
        <v>97</v>
      </c>
      <c r="F340">
        <v>20061108</v>
      </c>
      <c r="G340" t="s">
        <v>10362</v>
      </c>
      <c r="H340" t="s">
        <v>12171</v>
      </c>
      <c r="I340" t="s">
        <v>188</v>
      </c>
      <c r="M340" t="str">
        <f t="shared" si="36"/>
        <v>颯波</v>
      </c>
      <c r="N340" t="str">
        <f t="shared" si="37"/>
        <v>壮一</v>
      </c>
      <c r="O340" t="str">
        <f t="shared" si="38"/>
        <v>サッパ</v>
      </c>
      <c r="P340" t="str">
        <f t="shared" si="39"/>
        <v>ソウイチ</v>
      </c>
      <c r="Q340">
        <f>IF($F340="","",DATEDIF($R340,①申込書!$D$3,"Y"))</f>
        <v>19</v>
      </c>
      <c r="R340" t="str">
        <f t="shared" si="40"/>
        <v>2006/11/08</v>
      </c>
      <c r="S340" t="str">
        <f t="shared" si="35"/>
        <v>兵庫</v>
      </c>
      <c r="T340" t="str">
        <f>IFERROR(IF($G340&lt;&gt;"",LEFT($G340,11),IF(COUNTIF(②男子申込!$C:$C,$B340)=1,INDEX(②男子申込!H:H,MATCH($B340,②男子申込!$C:$C,0)),"")),"")</f>
        <v>00139763635</v>
      </c>
      <c r="U340" t="str">
        <f t="shared" si="41"/>
        <v>関西学院大</v>
      </c>
    </row>
    <row r="341" spans="1:21">
      <c r="A341" t="s">
        <v>312</v>
      </c>
      <c r="B341">
        <v>340</v>
      </c>
      <c r="C341" t="s">
        <v>14618</v>
      </c>
      <c r="D341" t="s">
        <v>14619</v>
      </c>
      <c r="E341" t="s">
        <v>138</v>
      </c>
      <c r="F341">
        <v>20060811</v>
      </c>
      <c r="G341" t="s">
        <v>10363</v>
      </c>
      <c r="H341" t="s">
        <v>1183</v>
      </c>
      <c r="I341" t="s">
        <v>257</v>
      </c>
      <c r="M341" t="str">
        <f t="shared" si="36"/>
        <v>緒方</v>
      </c>
      <c r="N341" t="str">
        <f t="shared" si="37"/>
        <v>隆太</v>
      </c>
      <c r="O341" t="str">
        <f t="shared" si="38"/>
        <v>オガタ</v>
      </c>
      <c r="P341" t="str">
        <f t="shared" si="39"/>
        <v>リュウタ</v>
      </c>
      <c r="Q341">
        <f>IF($F341="","",DATEDIF($R341,①申込書!$D$3,"Y"))</f>
        <v>19</v>
      </c>
      <c r="R341" t="str">
        <f t="shared" si="40"/>
        <v>2006/08/11</v>
      </c>
      <c r="S341" t="str">
        <f t="shared" si="35"/>
        <v>岡山</v>
      </c>
      <c r="T341" t="str">
        <f>IFERROR(IF($G341&lt;&gt;"",LEFT($G341,11),IF(COUNTIF(②男子申込!$C:$C,$B341)=1,INDEX(②男子申込!H:H,MATCH($B341,②男子申込!$C:$C,0)),"")),"")</f>
        <v>00139459839</v>
      </c>
      <c r="U341" t="str">
        <f t="shared" si="41"/>
        <v>関西学院大</v>
      </c>
    </row>
    <row r="342" spans="1:21">
      <c r="A342" t="s">
        <v>78</v>
      </c>
      <c r="B342">
        <v>341</v>
      </c>
      <c r="C342" t="s">
        <v>142</v>
      </c>
      <c r="D342" t="s">
        <v>143</v>
      </c>
      <c r="E342" t="s">
        <v>144</v>
      </c>
      <c r="F342">
        <v>20020307</v>
      </c>
      <c r="G342" t="s">
        <v>10364</v>
      </c>
      <c r="H342" t="s">
        <v>145</v>
      </c>
      <c r="I342" t="s">
        <v>146</v>
      </c>
      <c r="M342" t="str">
        <f t="shared" si="36"/>
        <v>福字</v>
      </c>
      <c r="N342" t="str">
        <f t="shared" si="37"/>
        <v>涼太郎</v>
      </c>
      <c r="O342" t="str">
        <f t="shared" si="38"/>
        <v>フクジ</v>
      </c>
      <c r="P342" t="str">
        <f t="shared" si="39"/>
        <v>リョウタロウ</v>
      </c>
      <c r="Q342">
        <f>IF($F342="","",DATEDIF($R342,①申込書!$D$3,"Y"))</f>
        <v>23</v>
      </c>
      <c r="R342" t="str">
        <f t="shared" si="40"/>
        <v>2002/03/07</v>
      </c>
      <c r="S342" t="str">
        <f t="shared" si="35"/>
        <v>山口</v>
      </c>
      <c r="T342" t="str">
        <f>IFERROR(IF($G342&lt;&gt;"",LEFT($G342,11),IF(COUNTIF(②男子申込!$C:$C,$B342)=1,INDEX(②男子申込!H:H,MATCH($B342,②男子申込!$C:$C,0)),"")),"")</f>
        <v>00095173934</v>
      </c>
      <c r="U342" t="str">
        <f t="shared" si="41"/>
        <v>立命館大</v>
      </c>
    </row>
    <row r="343" spans="1:21">
      <c r="A343" t="s">
        <v>78</v>
      </c>
      <c r="B343">
        <v>342</v>
      </c>
      <c r="C343" t="s">
        <v>154</v>
      </c>
      <c r="D343" t="s">
        <v>155</v>
      </c>
      <c r="E343" t="s">
        <v>156</v>
      </c>
      <c r="F343">
        <v>20010704</v>
      </c>
      <c r="G343" t="s">
        <v>10365</v>
      </c>
      <c r="H343" t="s">
        <v>157</v>
      </c>
      <c r="I343" t="s">
        <v>158</v>
      </c>
      <c r="M343" t="str">
        <f t="shared" si="36"/>
        <v>山崎</v>
      </c>
      <c r="N343" t="str">
        <f t="shared" si="37"/>
        <v>公士</v>
      </c>
      <c r="O343" t="str">
        <f t="shared" si="38"/>
        <v>ヤマザキ</v>
      </c>
      <c r="P343" t="str">
        <f t="shared" si="39"/>
        <v>コウシ</v>
      </c>
      <c r="Q343">
        <f>IF($F343="","",DATEDIF($R343,①申込書!$D$3,"Y"))</f>
        <v>24</v>
      </c>
      <c r="R343" t="str">
        <f t="shared" si="40"/>
        <v>2001/07/04</v>
      </c>
      <c r="S343" t="str">
        <f t="shared" si="35"/>
        <v>宮城</v>
      </c>
      <c r="T343" t="str">
        <f>IFERROR(IF($G343&lt;&gt;"",LEFT($G343,11),IF(COUNTIF(②男子申込!$C:$C,$B343)=1,INDEX(②男子申込!H:H,MATCH($B343,②男子申込!$C:$C,0)),"")),"")</f>
        <v>00085287333</v>
      </c>
      <c r="U343" t="str">
        <f t="shared" si="41"/>
        <v>立命館大</v>
      </c>
    </row>
    <row r="344" spans="1:21">
      <c r="A344" t="s">
        <v>78</v>
      </c>
      <c r="B344">
        <v>343</v>
      </c>
      <c r="C344" t="s">
        <v>176</v>
      </c>
      <c r="D344" t="s">
        <v>177</v>
      </c>
      <c r="E344" t="s">
        <v>80</v>
      </c>
      <c r="F344">
        <v>20010417</v>
      </c>
      <c r="G344" t="s">
        <v>10366</v>
      </c>
      <c r="H344" t="s">
        <v>178</v>
      </c>
      <c r="I344" t="s">
        <v>179</v>
      </c>
      <c r="M344" t="str">
        <f t="shared" si="36"/>
        <v>岩井</v>
      </c>
      <c r="N344" t="str">
        <f t="shared" si="37"/>
        <v>星澄</v>
      </c>
      <c r="O344" t="str">
        <f t="shared" si="38"/>
        <v>イワイ</v>
      </c>
      <c r="P344" t="str">
        <f t="shared" si="39"/>
        <v>セイト</v>
      </c>
      <c r="Q344">
        <f>IF($F344="","",DATEDIF($R344,①申込書!$D$3,"Y"))</f>
        <v>24</v>
      </c>
      <c r="R344" t="str">
        <f t="shared" si="40"/>
        <v>2001/04/17</v>
      </c>
      <c r="S344" t="str">
        <f t="shared" si="35"/>
        <v>滋賀</v>
      </c>
      <c r="T344" t="str">
        <f>IFERROR(IF($G344&lt;&gt;"",LEFT($G344,11),IF(COUNTIF(②男子申込!$C:$C,$B344)=1,INDEX(②男子申込!H:H,MATCH($B344,②男子申込!$C:$C,0)),"")),"")</f>
        <v>00084129125</v>
      </c>
      <c r="U344" t="str">
        <f t="shared" si="41"/>
        <v>立命館大</v>
      </c>
    </row>
    <row r="345" spans="1:21">
      <c r="A345" t="s">
        <v>78</v>
      </c>
      <c r="B345">
        <v>344</v>
      </c>
      <c r="C345" t="s">
        <v>195</v>
      </c>
      <c r="D345" t="s">
        <v>196</v>
      </c>
      <c r="E345" t="s">
        <v>97</v>
      </c>
      <c r="F345">
        <v>20011025</v>
      </c>
      <c r="G345" t="s">
        <v>10367</v>
      </c>
      <c r="H345" t="s">
        <v>197</v>
      </c>
      <c r="I345" t="s">
        <v>92</v>
      </c>
      <c r="M345" t="str">
        <f t="shared" si="36"/>
        <v>清水</v>
      </c>
      <c r="N345" t="str">
        <f t="shared" si="37"/>
        <v>優輝</v>
      </c>
      <c r="O345" t="str">
        <f t="shared" si="38"/>
        <v>シミズ</v>
      </c>
      <c r="P345" t="str">
        <f t="shared" si="39"/>
        <v>ユウキ</v>
      </c>
      <c r="Q345">
        <f>IF($F345="","",DATEDIF($R345,①申込書!$D$3,"Y"))</f>
        <v>24</v>
      </c>
      <c r="R345" t="str">
        <f t="shared" si="40"/>
        <v>2001/10/25</v>
      </c>
      <c r="S345" t="str">
        <f t="shared" si="35"/>
        <v>兵庫</v>
      </c>
      <c r="T345" t="str">
        <f>IFERROR(IF($G345&lt;&gt;"",LEFT($G345,11),IF(COUNTIF(②男子申込!$C:$C,$B345)=1,INDEX(②男子申込!H:H,MATCH($B345,②男子申込!$C:$C,0)),"")),"")</f>
        <v>00076954031</v>
      </c>
      <c r="U345" t="str">
        <f t="shared" si="41"/>
        <v>立命館大</v>
      </c>
    </row>
    <row r="346" spans="1:21">
      <c r="A346" t="s">
        <v>78</v>
      </c>
      <c r="B346">
        <v>345</v>
      </c>
      <c r="C346" t="s">
        <v>199</v>
      </c>
      <c r="D346" t="s">
        <v>200</v>
      </c>
      <c r="E346" t="s">
        <v>138</v>
      </c>
      <c r="F346">
        <v>20010415</v>
      </c>
      <c r="G346" t="s">
        <v>10368</v>
      </c>
      <c r="H346" t="s">
        <v>201</v>
      </c>
      <c r="I346" t="s">
        <v>202</v>
      </c>
      <c r="M346" t="str">
        <f t="shared" si="36"/>
        <v>西山</v>
      </c>
      <c r="N346" t="str">
        <f t="shared" si="37"/>
        <v>在喜</v>
      </c>
      <c r="O346" t="str">
        <f t="shared" si="38"/>
        <v>ニシヤマ</v>
      </c>
      <c r="P346" t="str">
        <f t="shared" si="39"/>
        <v>アリキ</v>
      </c>
      <c r="Q346">
        <f>IF($F346="","",DATEDIF($R346,①申込書!$D$3,"Y"))</f>
        <v>24</v>
      </c>
      <c r="R346" t="str">
        <f t="shared" si="40"/>
        <v>2001/04/15</v>
      </c>
      <c r="S346" t="str">
        <f t="shared" si="35"/>
        <v>岡山</v>
      </c>
      <c r="T346" t="str">
        <f>IFERROR(IF($G346&lt;&gt;"",LEFT($G346,11),IF(COUNTIF(②男子申込!$C:$C,$B346)=1,INDEX(②男子申込!H:H,MATCH($B346,②男子申込!$C:$C,0)),"")),"")</f>
        <v>00110064820</v>
      </c>
      <c r="U346" t="str">
        <f t="shared" si="41"/>
        <v>立命館大</v>
      </c>
    </row>
    <row r="347" spans="1:21">
      <c r="A347" t="s">
        <v>78</v>
      </c>
      <c r="B347">
        <v>346</v>
      </c>
      <c r="C347" t="s">
        <v>191</v>
      </c>
      <c r="D347" t="s">
        <v>192</v>
      </c>
      <c r="E347" t="s">
        <v>104</v>
      </c>
      <c r="F347">
        <v>20010429</v>
      </c>
      <c r="G347" t="s">
        <v>3614</v>
      </c>
      <c r="H347" t="s">
        <v>193</v>
      </c>
      <c r="I347" t="s">
        <v>194</v>
      </c>
      <c r="M347" t="str">
        <f t="shared" si="36"/>
        <v>小林</v>
      </c>
      <c r="N347" t="str">
        <f t="shared" si="37"/>
        <v>一稀</v>
      </c>
      <c r="O347" t="str">
        <f t="shared" si="38"/>
        <v>コバヤシ</v>
      </c>
      <c r="P347" t="str">
        <f t="shared" si="39"/>
        <v>カズキ</v>
      </c>
      <c r="Q347">
        <f>IF($F347="","",DATEDIF($R347,①申込書!$D$3,"Y"))</f>
        <v>24</v>
      </c>
      <c r="R347" t="str">
        <f t="shared" si="40"/>
        <v>2001/04/29</v>
      </c>
      <c r="S347" t="str">
        <f t="shared" si="35"/>
        <v>福井</v>
      </c>
      <c r="T347" t="str">
        <f>IFERROR(IF($G347&lt;&gt;"",LEFT($G347,11),IF(COUNTIF(②男子申込!$C:$C,$B347)=1,INDEX(②男子申込!H:H,MATCH($B347,②男子申込!$C:$C,0)),"")),"")</f>
        <v>00083435023</v>
      </c>
      <c r="U347" t="str">
        <f t="shared" si="41"/>
        <v>立命館大</v>
      </c>
    </row>
    <row r="348" spans="1:21">
      <c r="A348" t="s">
        <v>78</v>
      </c>
      <c r="B348">
        <v>347</v>
      </c>
      <c r="C348" t="s">
        <v>211</v>
      </c>
      <c r="D348" t="s">
        <v>212</v>
      </c>
      <c r="E348" t="s">
        <v>213</v>
      </c>
      <c r="F348">
        <v>20021030</v>
      </c>
      <c r="G348" t="s">
        <v>10369</v>
      </c>
      <c r="H348" t="s">
        <v>214</v>
      </c>
      <c r="I348" t="s">
        <v>215</v>
      </c>
      <c r="M348" t="str">
        <f t="shared" si="36"/>
        <v>山本</v>
      </c>
      <c r="N348" t="str">
        <f t="shared" si="37"/>
        <v>智丈</v>
      </c>
      <c r="O348" t="str">
        <f t="shared" si="38"/>
        <v>ヤマモト</v>
      </c>
      <c r="P348" t="str">
        <f t="shared" si="39"/>
        <v>トモヒロ</v>
      </c>
      <c r="Q348">
        <f>IF($F348="","",DATEDIF($R348,①申込書!$D$3,"Y"))</f>
        <v>23</v>
      </c>
      <c r="R348" t="str">
        <f t="shared" si="40"/>
        <v>2002/10/30</v>
      </c>
      <c r="S348" t="str">
        <f t="shared" si="35"/>
        <v>東京</v>
      </c>
      <c r="T348" t="str">
        <f>IFERROR(IF($G348&lt;&gt;"",LEFT($G348,11),IF(COUNTIF(②男子申込!$C:$C,$B348)=1,INDEX(②男子申込!H:H,MATCH($B348,②男子申込!$C:$C,0)),"")),"")</f>
        <v>00087099033</v>
      </c>
      <c r="U348" t="str">
        <f t="shared" si="41"/>
        <v>立命館大</v>
      </c>
    </row>
    <row r="349" spans="1:21">
      <c r="A349" t="s">
        <v>78</v>
      </c>
      <c r="B349">
        <v>348</v>
      </c>
      <c r="C349" t="s">
        <v>216</v>
      </c>
      <c r="D349" t="s">
        <v>217</v>
      </c>
      <c r="E349" t="s">
        <v>170</v>
      </c>
      <c r="F349">
        <v>20011122</v>
      </c>
      <c r="G349" t="s">
        <v>10370</v>
      </c>
      <c r="H349" t="s">
        <v>218</v>
      </c>
      <c r="I349" t="s">
        <v>92</v>
      </c>
      <c r="M349" t="str">
        <f t="shared" si="36"/>
        <v>細江</v>
      </c>
      <c r="N349" t="str">
        <f t="shared" si="37"/>
        <v>友暉</v>
      </c>
      <c r="O349" t="str">
        <f t="shared" si="38"/>
        <v>ホソエ</v>
      </c>
      <c r="P349" t="str">
        <f t="shared" si="39"/>
        <v>ユウキ</v>
      </c>
      <c r="Q349">
        <f>IF($F349="","",DATEDIF($R349,①申込書!$D$3,"Y"))</f>
        <v>24</v>
      </c>
      <c r="R349" t="str">
        <f t="shared" si="40"/>
        <v>2001/11/22</v>
      </c>
      <c r="S349" t="str">
        <f t="shared" si="35"/>
        <v>福岡</v>
      </c>
      <c r="T349" t="str">
        <f>IFERROR(IF($G349&lt;&gt;"",LEFT($G349,11),IF(COUNTIF(②男子申込!$C:$C,$B349)=1,INDEX(②男子申込!H:H,MATCH($B349,②男子申込!$C:$C,0)),"")),"")</f>
        <v>00115570726</v>
      </c>
      <c r="U349" t="str">
        <f t="shared" si="41"/>
        <v>立命館大</v>
      </c>
    </row>
    <row r="350" spans="1:21">
      <c r="A350" t="s">
        <v>78</v>
      </c>
      <c r="B350">
        <v>349</v>
      </c>
      <c r="C350" t="s">
        <v>221</v>
      </c>
      <c r="D350" t="s">
        <v>222</v>
      </c>
      <c r="E350" t="s">
        <v>88</v>
      </c>
      <c r="F350">
        <v>20020829</v>
      </c>
      <c r="G350" t="s">
        <v>10371</v>
      </c>
      <c r="H350" t="s">
        <v>223</v>
      </c>
      <c r="I350" t="s">
        <v>224</v>
      </c>
      <c r="M350" t="str">
        <f t="shared" si="36"/>
        <v>橋本</v>
      </c>
      <c r="N350" t="str">
        <f t="shared" si="37"/>
        <v>慶太</v>
      </c>
      <c r="O350" t="str">
        <f t="shared" si="38"/>
        <v>ハシモト</v>
      </c>
      <c r="P350" t="str">
        <f t="shared" si="39"/>
        <v>ケイタ</v>
      </c>
      <c r="Q350">
        <f>IF($F350="","",DATEDIF($R350,①申込書!$D$3,"Y"))</f>
        <v>23</v>
      </c>
      <c r="R350" t="str">
        <f t="shared" si="40"/>
        <v>2002/08/29</v>
      </c>
      <c r="S350" t="str">
        <f t="shared" si="35"/>
        <v>京都</v>
      </c>
      <c r="T350" t="str">
        <f>IFERROR(IF($G350&lt;&gt;"",LEFT($G350,11),IF(COUNTIF(②男子申込!$C:$C,$B350)=1,INDEX(②男子申込!H:H,MATCH($B350,②男子申込!$C:$C,0)),"")),"")</f>
        <v>00107784532</v>
      </c>
      <c r="U350" t="str">
        <f t="shared" si="41"/>
        <v>立命館大</v>
      </c>
    </row>
    <row r="351" spans="1:21">
      <c r="A351" t="s">
        <v>78</v>
      </c>
      <c r="B351">
        <v>350</v>
      </c>
      <c r="C351" t="s">
        <v>226</v>
      </c>
      <c r="D351" t="s">
        <v>227</v>
      </c>
      <c r="E351" t="s">
        <v>88</v>
      </c>
      <c r="F351">
        <v>20020403</v>
      </c>
      <c r="G351" t="s">
        <v>10372</v>
      </c>
      <c r="H351" t="s">
        <v>228</v>
      </c>
      <c r="I351" t="s">
        <v>229</v>
      </c>
      <c r="M351" t="str">
        <f t="shared" si="36"/>
        <v>関</v>
      </c>
      <c r="N351" t="str">
        <f t="shared" si="37"/>
        <v>晃太朗</v>
      </c>
      <c r="O351" t="str">
        <f t="shared" si="38"/>
        <v>セキ</v>
      </c>
      <c r="P351" t="str">
        <f t="shared" si="39"/>
        <v>コウタロウ</v>
      </c>
      <c r="Q351">
        <f>IF($F351="","",DATEDIF($R351,①申込書!$D$3,"Y"))</f>
        <v>23</v>
      </c>
      <c r="R351" t="str">
        <f t="shared" si="40"/>
        <v>2002/04/03</v>
      </c>
      <c r="S351" t="str">
        <f t="shared" si="35"/>
        <v>京都</v>
      </c>
      <c r="T351" t="str">
        <f>IFERROR(IF($G351&lt;&gt;"",LEFT($G351,11),IF(COUNTIF(②男子申込!$C:$C,$B351)=1,INDEX(②男子申込!H:H,MATCH($B351,②男子申込!$C:$C,0)),"")),"")</f>
        <v>00107623928</v>
      </c>
      <c r="U351" t="str">
        <f t="shared" si="41"/>
        <v>立命館大</v>
      </c>
    </row>
    <row r="352" spans="1:21">
      <c r="A352" t="s">
        <v>78</v>
      </c>
      <c r="B352">
        <v>351</v>
      </c>
      <c r="C352" t="s">
        <v>230</v>
      </c>
      <c r="D352" t="s">
        <v>231</v>
      </c>
      <c r="E352" t="s">
        <v>99</v>
      </c>
      <c r="F352">
        <v>20010921</v>
      </c>
      <c r="G352" t="s">
        <v>10373</v>
      </c>
      <c r="H352" t="s">
        <v>147</v>
      </c>
      <c r="I352" t="s">
        <v>172</v>
      </c>
      <c r="M352" t="str">
        <f t="shared" si="36"/>
        <v>中村</v>
      </c>
      <c r="N352" t="str">
        <f t="shared" si="37"/>
        <v>一貴</v>
      </c>
      <c r="O352" t="str">
        <f t="shared" si="38"/>
        <v>ナカムラ</v>
      </c>
      <c r="P352" t="str">
        <f t="shared" si="39"/>
        <v>カズタカ</v>
      </c>
      <c r="Q352">
        <f>IF($F352="","",DATEDIF($R352,①申込書!$D$3,"Y"))</f>
        <v>24</v>
      </c>
      <c r="R352" t="str">
        <f t="shared" si="40"/>
        <v>2001/09/21</v>
      </c>
      <c r="S352" t="str">
        <f t="shared" si="35"/>
        <v>大阪</v>
      </c>
      <c r="T352" t="str">
        <f>IFERROR(IF($G352&lt;&gt;"",LEFT($G352,11),IF(COUNTIF(②男子申込!$C:$C,$B352)=1,INDEX(②男子申込!H:H,MATCH($B352,②男子申込!$C:$C,0)),"")),"")</f>
        <v>00076773333</v>
      </c>
      <c r="U352" t="str">
        <f t="shared" si="41"/>
        <v>立命館大</v>
      </c>
    </row>
    <row r="353" spans="1:21">
      <c r="A353" t="s">
        <v>78</v>
      </c>
      <c r="B353">
        <v>352</v>
      </c>
      <c r="C353" t="s">
        <v>238</v>
      </c>
      <c r="D353" t="s">
        <v>239</v>
      </c>
      <c r="E353" t="s">
        <v>79</v>
      </c>
      <c r="F353">
        <v>20030527</v>
      </c>
      <c r="G353" t="s">
        <v>10374</v>
      </c>
      <c r="H353" t="s">
        <v>240</v>
      </c>
      <c r="I353" t="s">
        <v>115</v>
      </c>
      <c r="M353" t="str">
        <f t="shared" si="36"/>
        <v>栗本</v>
      </c>
      <c r="N353" t="str">
        <f t="shared" si="37"/>
        <v>遥生</v>
      </c>
      <c r="O353" t="str">
        <f t="shared" si="38"/>
        <v>クリモト</v>
      </c>
      <c r="P353" t="str">
        <f t="shared" si="39"/>
        <v>ハルキ</v>
      </c>
      <c r="Q353">
        <f>IF($F353="","",DATEDIF($R353,①申込書!$D$3,"Y"))</f>
        <v>22</v>
      </c>
      <c r="R353" t="str">
        <f t="shared" si="40"/>
        <v>2003/05/27</v>
      </c>
      <c r="S353" t="str">
        <f t="shared" si="35"/>
        <v>岐阜</v>
      </c>
      <c r="T353" t="str">
        <f>IFERROR(IF($G353&lt;&gt;"",LEFT($G353,11),IF(COUNTIF(②男子申込!$C:$C,$B353)=1,INDEX(②男子申込!H:H,MATCH($B353,②男子申込!$C:$C,0)),"")),"")</f>
        <v>00125551120</v>
      </c>
      <c r="U353" t="str">
        <f t="shared" si="41"/>
        <v>立命館大</v>
      </c>
    </row>
    <row r="354" spans="1:21">
      <c r="A354" t="s">
        <v>78</v>
      </c>
      <c r="B354">
        <v>353</v>
      </c>
      <c r="C354" t="s">
        <v>241</v>
      </c>
      <c r="D354" t="s">
        <v>242</v>
      </c>
      <c r="E354" t="s">
        <v>88</v>
      </c>
      <c r="F354">
        <v>20030910</v>
      </c>
      <c r="G354" t="s">
        <v>10375</v>
      </c>
      <c r="H354" t="s">
        <v>243</v>
      </c>
      <c r="I354" t="s">
        <v>244</v>
      </c>
      <c r="M354" t="str">
        <f t="shared" si="36"/>
        <v>渡邊</v>
      </c>
      <c r="N354" t="str">
        <f t="shared" si="37"/>
        <v>泰生</v>
      </c>
      <c r="O354" t="str">
        <f t="shared" si="38"/>
        <v>ワタナベ</v>
      </c>
      <c r="P354" t="str">
        <f t="shared" si="39"/>
        <v>タイキ</v>
      </c>
      <c r="Q354">
        <f>IF($F354="","",DATEDIF($R354,①申込書!$D$3,"Y"))</f>
        <v>22</v>
      </c>
      <c r="R354" t="str">
        <f t="shared" si="40"/>
        <v>2003/09/10</v>
      </c>
      <c r="S354" t="str">
        <f t="shared" si="35"/>
        <v>京都</v>
      </c>
      <c r="T354" t="str">
        <f>IFERROR(IF($G354&lt;&gt;"",LEFT($G354,11),IF(COUNTIF(②男子申込!$C:$C,$B354)=1,INDEX(②男子申込!H:H,MATCH($B354,②男子申込!$C:$C,0)),"")),"")</f>
        <v>00133049828</v>
      </c>
      <c r="U354" t="str">
        <f t="shared" si="41"/>
        <v>立命館大</v>
      </c>
    </row>
    <row r="355" spans="1:21">
      <c r="A355" t="s">
        <v>78</v>
      </c>
      <c r="B355">
        <v>354</v>
      </c>
      <c r="C355" t="s">
        <v>245</v>
      </c>
      <c r="D355" t="s">
        <v>246</v>
      </c>
      <c r="E355" t="s">
        <v>80</v>
      </c>
      <c r="F355">
        <v>20031224</v>
      </c>
      <c r="G355" t="s">
        <v>10376</v>
      </c>
      <c r="H355" t="s">
        <v>247</v>
      </c>
      <c r="I355" t="s">
        <v>248</v>
      </c>
      <c r="M355" t="str">
        <f t="shared" si="36"/>
        <v>尾林</v>
      </c>
      <c r="N355" t="str">
        <f t="shared" si="37"/>
        <v>恒星</v>
      </c>
      <c r="O355" t="str">
        <f t="shared" si="38"/>
        <v>オバヤシ</v>
      </c>
      <c r="P355" t="str">
        <f t="shared" si="39"/>
        <v>コウセイ</v>
      </c>
      <c r="Q355">
        <f>IF($F355="","",DATEDIF($R355,①申込書!$D$3,"Y"))</f>
        <v>22</v>
      </c>
      <c r="R355" t="str">
        <f t="shared" si="40"/>
        <v>2003/12/24</v>
      </c>
      <c r="S355" t="str">
        <f t="shared" si="35"/>
        <v>滋賀</v>
      </c>
      <c r="T355" t="str">
        <f>IFERROR(IF($G355&lt;&gt;"",LEFT($G355,11),IF(COUNTIF(②男子申込!$C:$C,$B355)=1,INDEX(②男子申込!H:H,MATCH($B355,②男子申込!$C:$C,0)),"")),"")</f>
        <v>00099975645</v>
      </c>
      <c r="U355" t="str">
        <f t="shared" si="41"/>
        <v>立命館大</v>
      </c>
    </row>
    <row r="356" spans="1:21">
      <c r="A356" t="s">
        <v>78</v>
      </c>
      <c r="B356">
        <v>355</v>
      </c>
      <c r="C356" t="s">
        <v>249</v>
      </c>
      <c r="D356" t="s">
        <v>250</v>
      </c>
      <c r="E356" t="s">
        <v>80</v>
      </c>
      <c r="F356">
        <v>20040202</v>
      </c>
      <c r="G356" t="s">
        <v>10377</v>
      </c>
      <c r="H356" t="s">
        <v>251</v>
      </c>
      <c r="I356" t="s">
        <v>84</v>
      </c>
      <c r="M356" t="str">
        <f t="shared" si="36"/>
        <v>坂口</v>
      </c>
      <c r="N356" t="str">
        <f t="shared" si="37"/>
        <v>賢太朗</v>
      </c>
      <c r="O356" t="str">
        <f t="shared" si="38"/>
        <v>サカグチ</v>
      </c>
      <c r="P356" t="str">
        <f t="shared" si="39"/>
        <v>ケンタロウ</v>
      </c>
      <c r="Q356">
        <f>IF($F356="","",DATEDIF($R356,①申込書!$D$3,"Y"))</f>
        <v>21</v>
      </c>
      <c r="R356" t="str">
        <f t="shared" si="40"/>
        <v>2004/02/02</v>
      </c>
      <c r="S356" t="str">
        <f t="shared" si="35"/>
        <v>滋賀</v>
      </c>
      <c r="T356" t="str">
        <f>IFERROR(IF($G356&lt;&gt;"",LEFT($G356,11),IF(COUNTIF(②男子申込!$C:$C,$B356)=1,INDEX(②男子申込!H:H,MATCH($B356,②男子申込!$C:$C,0)),"")),"")</f>
        <v>00144440623</v>
      </c>
      <c r="U356" t="str">
        <f t="shared" si="41"/>
        <v>立命館大</v>
      </c>
    </row>
    <row r="357" spans="1:21">
      <c r="A357" t="s">
        <v>78</v>
      </c>
      <c r="B357">
        <v>356</v>
      </c>
      <c r="C357" t="s">
        <v>252</v>
      </c>
      <c r="D357" t="s">
        <v>253</v>
      </c>
      <c r="E357" t="s">
        <v>80</v>
      </c>
      <c r="F357">
        <v>20040304</v>
      </c>
      <c r="G357" t="s">
        <v>10378</v>
      </c>
      <c r="H357" t="s">
        <v>487</v>
      </c>
      <c r="I357" t="s">
        <v>12172</v>
      </c>
      <c r="M357" t="str">
        <f t="shared" si="36"/>
        <v>田部</v>
      </c>
      <c r="N357" t="str">
        <f t="shared" si="37"/>
        <v>央</v>
      </c>
      <c r="O357" t="str">
        <f t="shared" si="38"/>
        <v>タナベ</v>
      </c>
      <c r="P357" t="str">
        <f t="shared" si="39"/>
        <v>オウ</v>
      </c>
      <c r="Q357">
        <f>IF($F357="","",DATEDIF($R357,①申込書!$D$3,"Y"))</f>
        <v>21</v>
      </c>
      <c r="R357" t="str">
        <f t="shared" si="40"/>
        <v>2004/03/04</v>
      </c>
      <c r="S357" t="str">
        <f t="shared" si="35"/>
        <v>滋賀</v>
      </c>
      <c r="T357" t="str">
        <f>IFERROR(IF($G357&lt;&gt;"",LEFT($G357,11),IF(COUNTIF(②男子申込!$C:$C,$B357)=1,INDEX(②男子申込!H:H,MATCH($B357,②男子申込!$C:$C,0)),"")),"")</f>
        <v>00107101919</v>
      </c>
      <c r="U357" t="str">
        <f t="shared" si="41"/>
        <v>立命館大</v>
      </c>
    </row>
    <row r="358" spans="1:21">
      <c r="A358" t="s">
        <v>78</v>
      </c>
      <c r="B358">
        <v>357</v>
      </c>
      <c r="C358" t="s">
        <v>254</v>
      </c>
      <c r="D358" t="s">
        <v>255</v>
      </c>
      <c r="E358" t="s">
        <v>88</v>
      </c>
      <c r="F358">
        <v>20030801</v>
      </c>
      <c r="G358" t="s">
        <v>10379</v>
      </c>
      <c r="H358" t="s">
        <v>256</v>
      </c>
      <c r="I358" t="s">
        <v>257</v>
      </c>
      <c r="M358" t="str">
        <f t="shared" si="36"/>
        <v>井上</v>
      </c>
      <c r="N358" t="str">
        <f t="shared" si="37"/>
        <v>龍太</v>
      </c>
      <c r="O358" t="str">
        <f t="shared" si="38"/>
        <v>イノウエ</v>
      </c>
      <c r="P358" t="str">
        <f t="shared" si="39"/>
        <v>リュウタ</v>
      </c>
      <c r="Q358">
        <f>IF($F358="","",DATEDIF($R358,①申込書!$D$3,"Y"))</f>
        <v>22</v>
      </c>
      <c r="R358" t="str">
        <f t="shared" si="40"/>
        <v>2003/08/01</v>
      </c>
      <c r="S358" t="str">
        <f t="shared" si="35"/>
        <v>京都</v>
      </c>
      <c r="T358" t="str">
        <f>IFERROR(IF($G358&lt;&gt;"",LEFT($G358,11),IF(COUNTIF(②男子申込!$C:$C,$B358)=1,INDEX(②男子申込!H:H,MATCH($B358,②男子申込!$C:$C,0)),"")),"")</f>
        <v>00137984638</v>
      </c>
      <c r="U358" t="str">
        <f t="shared" si="41"/>
        <v>立命館大</v>
      </c>
    </row>
    <row r="359" spans="1:21">
      <c r="A359" t="s">
        <v>78</v>
      </c>
      <c r="B359">
        <v>358</v>
      </c>
      <c r="C359" t="s">
        <v>258</v>
      </c>
      <c r="D359" t="s">
        <v>259</v>
      </c>
      <c r="E359" t="s">
        <v>88</v>
      </c>
      <c r="F359">
        <v>20030928</v>
      </c>
      <c r="G359" t="s">
        <v>10380</v>
      </c>
      <c r="H359" t="s">
        <v>260</v>
      </c>
      <c r="I359" t="s">
        <v>261</v>
      </c>
      <c r="M359" t="str">
        <f t="shared" si="36"/>
        <v>金高</v>
      </c>
      <c r="N359" t="str">
        <f t="shared" si="37"/>
        <v>哲哉</v>
      </c>
      <c r="O359" t="str">
        <f t="shared" si="38"/>
        <v>キンタカ</v>
      </c>
      <c r="P359" t="str">
        <f t="shared" si="39"/>
        <v>テツヤ</v>
      </c>
      <c r="Q359">
        <f>IF($F359="","",DATEDIF($R359,①申込書!$D$3,"Y"))</f>
        <v>22</v>
      </c>
      <c r="R359" t="str">
        <f t="shared" si="40"/>
        <v>2003/09/28</v>
      </c>
      <c r="S359" t="str">
        <f t="shared" si="35"/>
        <v>京都</v>
      </c>
      <c r="T359" t="str">
        <f>IFERROR(IF($G359&lt;&gt;"",LEFT($G359,11),IF(COUNTIF(②男子申込!$C:$C,$B359)=1,INDEX(②男子申込!H:H,MATCH($B359,②男子申込!$C:$C,0)),"")),"")</f>
        <v>00107458631</v>
      </c>
      <c r="U359" t="str">
        <f t="shared" si="41"/>
        <v>立命館大</v>
      </c>
    </row>
    <row r="360" spans="1:21">
      <c r="A360" t="s">
        <v>78</v>
      </c>
      <c r="B360">
        <v>359</v>
      </c>
      <c r="C360" t="s">
        <v>262</v>
      </c>
      <c r="D360" t="s">
        <v>263</v>
      </c>
      <c r="E360" t="s">
        <v>83</v>
      </c>
      <c r="F360">
        <v>20030806</v>
      </c>
      <c r="G360" t="s">
        <v>10381</v>
      </c>
      <c r="H360" t="s">
        <v>264</v>
      </c>
      <c r="I360" t="s">
        <v>265</v>
      </c>
      <c r="M360" t="str">
        <f t="shared" si="36"/>
        <v>土屋</v>
      </c>
      <c r="N360" t="str">
        <f t="shared" si="37"/>
        <v>温希</v>
      </c>
      <c r="O360" t="str">
        <f t="shared" si="38"/>
        <v>ツチヤ</v>
      </c>
      <c r="P360" t="str">
        <f t="shared" si="39"/>
        <v>アツキ</v>
      </c>
      <c r="Q360">
        <f>IF($F360="","",DATEDIF($R360,①申込書!$D$3,"Y"))</f>
        <v>22</v>
      </c>
      <c r="R360" t="str">
        <f t="shared" si="40"/>
        <v>2003/08/06</v>
      </c>
      <c r="S360" t="str">
        <f t="shared" si="35"/>
        <v>奈良</v>
      </c>
      <c r="T360" t="str">
        <f>IFERROR(IF($G360&lt;&gt;"",LEFT($G360,11),IF(COUNTIF(②男子申込!$C:$C,$B360)=1,INDEX(②男子申込!H:H,MATCH($B360,②男子申込!$C:$C,0)),"")),"")</f>
        <v>00109129123</v>
      </c>
      <c r="U360" t="str">
        <f t="shared" si="41"/>
        <v>立命館大</v>
      </c>
    </row>
    <row r="361" spans="1:21">
      <c r="A361" t="s">
        <v>78</v>
      </c>
      <c r="B361">
        <v>360</v>
      </c>
      <c r="C361" t="s">
        <v>266</v>
      </c>
      <c r="D361" t="s">
        <v>267</v>
      </c>
      <c r="E361" t="s">
        <v>88</v>
      </c>
      <c r="F361">
        <v>20030410</v>
      </c>
      <c r="G361" t="s">
        <v>10382</v>
      </c>
      <c r="H361" t="s">
        <v>268</v>
      </c>
      <c r="I361" t="s">
        <v>168</v>
      </c>
      <c r="M361" t="str">
        <f t="shared" si="36"/>
        <v>八木</v>
      </c>
      <c r="N361" t="str">
        <f t="shared" si="37"/>
        <v>丞太郎</v>
      </c>
      <c r="O361" t="str">
        <f t="shared" si="38"/>
        <v>ヤギ</v>
      </c>
      <c r="P361" t="str">
        <f t="shared" si="39"/>
        <v>ショウタロウ</v>
      </c>
      <c r="Q361">
        <f>IF($F361="","",DATEDIF($R361,①申込書!$D$3,"Y"))</f>
        <v>22</v>
      </c>
      <c r="R361" t="str">
        <f t="shared" si="40"/>
        <v>2003/04/10</v>
      </c>
      <c r="S361" t="str">
        <f t="shared" si="35"/>
        <v>京都</v>
      </c>
      <c r="T361" t="str">
        <f>IFERROR(IF($G361&lt;&gt;"",LEFT($G361,11),IF(COUNTIF(②男子申込!$C:$C,$B361)=1,INDEX(②男子申込!H:H,MATCH($B361,②男子申込!$C:$C,0)),"")),"")</f>
        <v>00107474225</v>
      </c>
      <c r="U361" t="str">
        <f t="shared" si="41"/>
        <v>立命館大</v>
      </c>
    </row>
    <row r="362" spans="1:21">
      <c r="A362" t="s">
        <v>78</v>
      </c>
      <c r="B362">
        <v>361</v>
      </c>
      <c r="C362" t="s">
        <v>269</v>
      </c>
      <c r="D362" t="s">
        <v>270</v>
      </c>
      <c r="E362" t="s">
        <v>80</v>
      </c>
      <c r="F362">
        <v>20030430</v>
      </c>
      <c r="G362" t="s">
        <v>10383</v>
      </c>
      <c r="H362" t="s">
        <v>271</v>
      </c>
      <c r="I362" t="s">
        <v>272</v>
      </c>
      <c r="M362" t="str">
        <f t="shared" si="36"/>
        <v>福谷</v>
      </c>
      <c r="N362" t="str">
        <f t="shared" si="37"/>
        <v>苑樹</v>
      </c>
      <c r="O362" t="str">
        <f t="shared" si="38"/>
        <v>フクタニ</v>
      </c>
      <c r="P362" t="str">
        <f t="shared" si="39"/>
        <v>エンジュ</v>
      </c>
      <c r="Q362">
        <f>IF($F362="","",DATEDIF($R362,①申込書!$D$3,"Y"))</f>
        <v>22</v>
      </c>
      <c r="R362" t="str">
        <f t="shared" si="40"/>
        <v>2003/04/30</v>
      </c>
      <c r="S362" t="str">
        <f t="shared" si="35"/>
        <v>滋賀</v>
      </c>
      <c r="T362" t="str">
        <f>IFERROR(IF($G362&lt;&gt;"",LEFT($G362,11),IF(COUNTIF(②男子申込!$C:$C,$B362)=1,INDEX(②男子申込!H:H,MATCH($B362,②男子申込!$C:$C,0)),"")),"")</f>
        <v>00100343920</v>
      </c>
      <c r="U362" t="str">
        <f t="shared" si="41"/>
        <v>立命館大</v>
      </c>
    </row>
    <row r="363" spans="1:21">
      <c r="A363" t="s">
        <v>78</v>
      </c>
      <c r="B363">
        <v>362</v>
      </c>
      <c r="C363" t="s">
        <v>273</v>
      </c>
      <c r="D363" t="s">
        <v>274</v>
      </c>
      <c r="E363" t="s">
        <v>83</v>
      </c>
      <c r="F363">
        <v>20030807</v>
      </c>
      <c r="G363" t="s">
        <v>10384</v>
      </c>
      <c r="H363" t="s">
        <v>3615</v>
      </c>
      <c r="I363" t="s">
        <v>275</v>
      </c>
      <c r="M363" t="str">
        <f t="shared" si="36"/>
        <v>倉橋</v>
      </c>
      <c r="N363" t="str">
        <f t="shared" si="37"/>
        <v>慶</v>
      </c>
      <c r="O363" t="str">
        <f t="shared" si="38"/>
        <v>クラハシ</v>
      </c>
      <c r="P363" t="str">
        <f t="shared" si="39"/>
        <v>ケイ</v>
      </c>
      <c r="Q363">
        <f>IF($F363="","",DATEDIF($R363,①申込書!$D$3,"Y"))</f>
        <v>22</v>
      </c>
      <c r="R363" t="str">
        <f t="shared" si="40"/>
        <v>2003/08/07</v>
      </c>
      <c r="S363" t="str">
        <f t="shared" si="35"/>
        <v>奈良</v>
      </c>
      <c r="T363" t="str">
        <f>IFERROR(IF($G363&lt;&gt;"",LEFT($G363,11),IF(COUNTIF(②男子申込!$C:$C,$B363)=1,INDEX(②男子申込!H:H,MATCH($B363,②男子申込!$C:$C,0)),"")),"")</f>
        <v>00119696840</v>
      </c>
      <c r="U363" t="str">
        <f t="shared" si="41"/>
        <v>立命館大</v>
      </c>
    </row>
    <row r="364" spans="1:21">
      <c r="A364" t="s">
        <v>78</v>
      </c>
      <c r="B364">
        <v>363</v>
      </c>
      <c r="C364" t="s">
        <v>276</v>
      </c>
      <c r="D364" t="s">
        <v>277</v>
      </c>
      <c r="E364" t="s">
        <v>88</v>
      </c>
      <c r="F364">
        <v>20030624</v>
      </c>
      <c r="G364" t="s">
        <v>10385</v>
      </c>
      <c r="H364" t="s">
        <v>3326</v>
      </c>
      <c r="I364" t="s">
        <v>236</v>
      </c>
      <c r="M364" t="str">
        <f t="shared" si="36"/>
        <v>長澤</v>
      </c>
      <c r="N364" t="str">
        <f t="shared" si="37"/>
        <v>悠太</v>
      </c>
      <c r="O364" t="str">
        <f t="shared" si="38"/>
        <v>ナガサワ</v>
      </c>
      <c r="P364" t="str">
        <f t="shared" si="39"/>
        <v>ユウタ</v>
      </c>
      <c r="Q364">
        <f>IF($F364="","",DATEDIF($R364,①申込書!$D$3,"Y"))</f>
        <v>22</v>
      </c>
      <c r="R364" t="str">
        <f t="shared" si="40"/>
        <v>2003/06/24</v>
      </c>
      <c r="S364" t="str">
        <f t="shared" si="35"/>
        <v>京都</v>
      </c>
      <c r="T364" t="str">
        <f>IFERROR(IF($G364&lt;&gt;"",LEFT($G364,11),IF(COUNTIF(②男子申込!$C:$C,$B364)=1,INDEX(②男子申込!H:H,MATCH($B364,②男子申込!$C:$C,0)),"")),"")</f>
        <v>00101193318</v>
      </c>
      <c r="U364" t="str">
        <f t="shared" si="41"/>
        <v>立命館大</v>
      </c>
    </row>
    <row r="365" spans="1:21">
      <c r="A365" t="s">
        <v>78</v>
      </c>
      <c r="B365">
        <v>364</v>
      </c>
      <c r="C365" t="s">
        <v>278</v>
      </c>
      <c r="D365" t="s">
        <v>279</v>
      </c>
      <c r="E365" t="s">
        <v>80</v>
      </c>
      <c r="F365">
        <v>20030718</v>
      </c>
      <c r="G365" t="s">
        <v>10386</v>
      </c>
      <c r="H365" t="s">
        <v>280</v>
      </c>
      <c r="I365" t="s">
        <v>234</v>
      </c>
      <c r="M365" t="str">
        <f t="shared" si="36"/>
        <v>茶木</v>
      </c>
      <c r="N365" t="str">
        <f t="shared" si="37"/>
        <v>涼介</v>
      </c>
      <c r="O365" t="str">
        <f t="shared" si="38"/>
        <v>チャキ</v>
      </c>
      <c r="P365" t="str">
        <f t="shared" si="39"/>
        <v>リョウスケ</v>
      </c>
      <c r="Q365">
        <f>IF($F365="","",DATEDIF($R365,①申込書!$D$3,"Y"))</f>
        <v>22</v>
      </c>
      <c r="R365" t="str">
        <f t="shared" si="40"/>
        <v>2003/07/18</v>
      </c>
      <c r="S365" t="str">
        <f t="shared" si="35"/>
        <v>滋賀</v>
      </c>
      <c r="T365" t="str">
        <f>IFERROR(IF($G365&lt;&gt;"",LEFT($G365,11),IF(COUNTIF(②男子申込!$C:$C,$B365)=1,INDEX(②男子申込!H:H,MATCH($B365,②男子申込!$C:$C,0)),"")),"")</f>
        <v>00107706425</v>
      </c>
      <c r="U365" t="str">
        <f t="shared" si="41"/>
        <v>立命館大</v>
      </c>
    </row>
    <row r="366" spans="1:21">
      <c r="A366" t="s">
        <v>78</v>
      </c>
      <c r="B366">
        <v>365</v>
      </c>
      <c r="C366" t="s">
        <v>281</v>
      </c>
      <c r="D366" t="s">
        <v>282</v>
      </c>
      <c r="E366" t="s">
        <v>99</v>
      </c>
      <c r="F366">
        <v>20031031</v>
      </c>
      <c r="G366" t="s">
        <v>10387</v>
      </c>
      <c r="H366" t="s">
        <v>3616</v>
      </c>
      <c r="I366" t="s">
        <v>283</v>
      </c>
      <c r="M366" t="str">
        <f t="shared" si="36"/>
        <v>高</v>
      </c>
      <c r="N366" t="str">
        <f t="shared" si="37"/>
        <v>蓮太郎</v>
      </c>
      <c r="O366" t="str">
        <f t="shared" si="38"/>
        <v>コウ</v>
      </c>
      <c r="P366" t="str">
        <f t="shared" si="39"/>
        <v>レンタロウ</v>
      </c>
      <c r="Q366">
        <f>IF($F366="","",DATEDIF($R366,①申込書!$D$3,"Y"))</f>
        <v>22</v>
      </c>
      <c r="R366" t="str">
        <f t="shared" si="40"/>
        <v>2003/10/31</v>
      </c>
      <c r="S366" t="str">
        <f t="shared" si="35"/>
        <v>大阪</v>
      </c>
      <c r="T366" t="str">
        <f>IFERROR(IF($G366&lt;&gt;"",LEFT($G366,11),IF(COUNTIF(②男子申込!$C:$C,$B366)=1,INDEX(②男子申込!H:H,MATCH($B366,②男子申込!$C:$C,0)),"")),"")</f>
        <v>00104874327</v>
      </c>
      <c r="U366" t="str">
        <f t="shared" si="41"/>
        <v>立命館大</v>
      </c>
    </row>
    <row r="367" spans="1:21">
      <c r="A367" t="s">
        <v>78</v>
      </c>
      <c r="B367">
        <v>366</v>
      </c>
      <c r="C367" t="s">
        <v>284</v>
      </c>
      <c r="D367" t="s">
        <v>285</v>
      </c>
      <c r="E367" t="s">
        <v>180</v>
      </c>
      <c r="F367">
        <v>20031006</v>
      </c>
      <c r="G367" t="s">
        <v>10388</v>
      </c>
      <c r="H367" t="s">
        <v>193</v>
      </c>
      <c r="I367" t="s">
        <v>286</v>
      </c>
      <c r="M367" t="str">
        <f t="shared" si="36"/>
        <v>小林</v>
      </c>
      <c r="N367" t="str">
        <f t="shared" si="37"/>
        <v>生承</v>
      </c>
      <c r="O367" t="str">
        <f t="shared" si="38"/>
        <v>コバヤシ</v>
      </c>
      <c r="P367" t="str">
        <f t="shared" si="39"/>
        <v>キショウ</v>
      </c>
      <c r="Q367">
        <f>IF($F367="","",DATEDIF($R367,①申込書!$D$3,"Y"))</f>
        <v>22</v>
      </c>
      <c r="R367" t="str">
        <f t="shared" si="40"/>
        <v>2003/10/06</v>
      </c>
      <c r="S367" t="str">
        <f t="shared" si="35"/>
        <v>北海道</v>
      </c>
      <c r="T367" t="str">
        <f>IFERROR(IF($G367&lt;&gt;"",LEFT($G367,11),IF(COUNTIF(②男子申込!$C:$C,$B367)=1,INDEX(②男子申込!H:H,MATCH($B367,②男子申込!$C:$C,0)),"")),"")</f>
        <v>00105228220</v>
      </c>
      <c r="U367" t="str">
        <f t="shared" si="41"/>
        <v>立命館大</v>
      </c>
    </row>
    <row r="368" spans="1:21">
      <c r="A368" t="s">
        <v>78</v>
      </c>
      <c r="B368">
        <v>367</v>
      </c>
      <c r="C368" t="s">
        <v>287</v>
      </c>
      <c r="D368" t="s">
        <v>3617</v>
      </c>
      <c r="E368" t="s">
        <v>173</v>
      </c>
      <c r="F368">
        <v>20030505</v>
      </c>
      <c r="G368" t="s">
        <v>10389</v>
      </c>
      <c r="H368" t="s">
        <v>3618</v>
      </c>
      <c r="I368" t="s">
        <v>289</v>
      </c>
      <c r="M368" t="str">
        <f t="shared" si="36"/>
        <v>上田</v>
      </c>
      <c r="N368" t="str">
        <f t="shared" si="37"/>
        <v>瑞樹</v>
      </c>
      <c r="O368" t="str">
        <f t="shared" si="38"/>
        <v>ウエタ</v>
      </c>
      <c r="P368" t="str">
        <f t="shared" si="39"/>
        <v>ミズキ</v>
      </c>
      <c r="Q368">
        <f>IF($F368="","",DATEDIF($R368,①申込書!$D$3,"Y"))</f>
        <v>22</v>
      </c>
      <c r="R368" t="str">
        <f t="shared" si="40"/>
        <v>2003/05/05</v>
      </c>
      <c r="S368" t="str">
        <f t="shared" si="35"/>
        <v>鳥取</v>
      </c>
      <c r="T368" t="str">
        <f>IFERROR(IF($G368&lt;&gt;"",LEFT($G368,11),IF(COUNTIF(②男子申込!$C:$C,$B368)=1,INDEX(②男子申込!H:H,MATCH($B368,②男子申込!$C:$C,0)),"")),"")</f>
        <v>00164670933</v>
      </c>
      <c r="U368" t="str">
        <f t="shared" si="41"/>
        <v>立命館大</v>
      </c>
    </row>
    <row r="369" spans="1:21">
      <c r="A369" t="s">
        <v>78</v>
      </c>
      <c r="B369">
        <v>368</v>
      </c>
      <c r="C369" t="s">
        <v>290</v>
      </c>
      <c r="D369" t="s">
        <v>291</v>
      </c>
      <c r="E369" t="s">
        <v>85</v>
      </c>
      <c r="F369">
        <v>20031017</v>
      </c>
      <c r="G369" t="s">
        <v>10390</v>
      </c>
      <c r="H369" t="s">
        <v>292</v>
      </c>
      <c r="I369" t="s">
        <v>234</v>
      </c>
      <c r="M369" t="str">
        <f t="shared" si="36"/>
        <v>木下</v>
      </c>
      <c r="N369" t="str">
        <f t="shared" si="37"/>
        <v>凌輔</v>
      </c>
      <c r="O369" t="str">
        <f t="shared" si="38"/>
        <v>キノシタ</v>
      </c>
      <c r="P369" t="str">
        <f t="shared" si="39"/>
        <v>リョウスケ</v>
      </c>
      <c r="Q369">
        <f>IF($F369="","",DATEDIF($R369,①申込書!$D$3,"Y"))</f>
        <v>22</v>
      </c>
      <c r="R369" t="str">
        <f t="shared" si="40"/>
        <v>2003/10/17</v>
      </c>
      <c r="S369" t="str">
        <f t="shared" si="35"/>
        <v>愛知</v>
      </c>
      <c r="T369" t="str">
        <f>IFERROR(IF($G369&lt;&gt;"",LEFT($G369,11),IF(COUNTIF(②男子申込!$C:$C,$B369)=1,INDEX(②男子申込!H:H,MATCH($B369,②男子申込!$C:$C,0)),"")),"")</f>
        <v>00134811523</v>
      </c>
      <c r="U369" t="str">
        <f t="shared" si="41"/>
        <v>立命館大</v>
      </c>
    </row>
    <row r="370" spans="1:21">
      <c r="A370" t="s">
        <v>78</v>
      </c>
      <c r="B370">
        <v>369</v>
      </c>
      <c r="C370" t="s">
        <v>293</v>
      </c>
      <c r="D370" t="s">
        <v>294</v>
      </c>
      <c r="E370" t="s">
        <v>180</v>
      </c>
      <c r="F370">
        <v>20030821</v>
      </c>
      <c r="G370" t="s">
        <v>10391</v>
      </c>
      <c r="H370" t="s">
        <v>295</v>
      </c>
      <c r="I370" t="s">
        <v>296</v>
      </c>
      <c r="M370" t="str">
        <f t="shared" si="36"/>
        <v>松井</v>
      </c>
      <c r="N370" t="str">
        <f t="shared" si="37"/>
        <v>聰</v>
      </c>
      <c r="O370" t="str">
        <f t="shared" si="38"/>
        <v>マツイ</v>
      </c>
      <c r="P370" t="str">
        <f t="shared" si="39"/>
        <v>ハジメ</v>
      </c>
      <c r="Q370">
        <f>IF($F370="","",DATEDIF($R370,①申込書!$D$3,"Y"))</f>
        <v>22</v>
      </c>
      <c r="R370" t="str">
        <f t="shared" si="40"/>
        <v>2003/08/21</v>
      </c>
      <c r="S370" t="str">
        <f t="shared" si="35"/>
        <v>北海道</v>
      </c>
      <c r="T370" t="str">
        <f>IFERROR(IF($G370&lt;&gt;"",LEFT($G370,11),IF(COUNTIF(②男子申込!$C:$C,$B370)=1,INDEX(②男子申込!H:H,MATCH($B370,②男子申込!$C:$C,0)),"")),"")</f>
        <v>00101962423</v>
      </c>
      <c r="U370" t="str">
        <f t="shared" si="41"/>
        <v>立命館大</v>
      </c>
    </row>
    <row r="371" spans="1:21">
      <c r="A371" t="s">
        <v>78</v>
      </c>
      <c r="B371">
        <v>370</v>
      </c>
      <c r="C371" t="s">
        <v>297</v>
      </c>
      <c r="D371" t="s">
        <v>298</v>
      </c>
      <c r="E371" t="s">
        <v>85</v>
      </c>
      <c r="F371">
        <v>20030805</v>
      </c>
      <c r="G371" t="s">
        <v>10392</v>
      </c>
      <c r="H371" t="s">
        <v>299</v>
      </c>
      <c r="I371" t="s">
        <v>300</v>
      </c>
      <c r="M371" t="str">
        <f t="shared" si="36"/>
        <v>田原</v>
      </c>
      <c r="N371" t="str">
        <f t="shared" si="37"/>
        <v>佳悟</v>
      </c>
      <c r="O371" t="str">
        <f t="shared" si="38"/>
        <v>タハラ</v>
      </c>
      <c r="P371" t="str">
        <f t="shared" si="39"/>
        <v>ケイゴ</v>
      </c>
      <c r="Q371">
        <f>IF($F371="","",DATEDIF($R371,①申込書!$D$3,"Y"))</f>
        <v>22</v>
      </c>
      <c r="R371" t="str">
        <f t="shared" si="40"/>
        <v>2003/08/05</v>
      </c>
      <c r="S371" t="str">
        <f t="shared" si="35"/>
        <v>愛知</v>
      </c>
      <c r="T371" t="str">
        <f>IFERROR(IF($G371&lt;&gt;"",LEFT($G371,11),IF(COUNTIF(②男子申込!$C:$C,$B371)=1,INDEX(②男子申込!H:H,MATCH($B371,②男子申込!$C:$C,0)),"")),"")</f>
        <v>00096684336</v>
      </c>
      <c r="U371" t="str">
        <f t="shared" si="41"/>
        <v>立命館大</v>
      </c>
    </row>
    <row r="372" spans="1:21">
      <c r="A372" t="s">
        <v>78</v>
      </c>
      <c r="B372">
        <v>371</v>
      </c>
      <c r="C372" t="s">
        <v>3642</v>
      </c>
      <c r="D372" t="s">
        <v>3643</v>
      </c>
      <c r="E372" t="s">
        <v>2275</v>
      </c>
      <c r="F372">
        <v>20020424</v>
      </c>
      <c r="G372" t="s">
        <v>10393</v>
      </c>
      <c r="H372" t="s">
        <v>3644</v>
      </c>
      <c r="I372" t="s">
        <v>169</v>
      </c>
      <c r="M372" t="str">
        <f t="shared" si="36"/>
        <v>久永</v>
      </c>
      <c r="N372" t="str">
        <f t="shared" si="37"/>
        <v>健太</v>
      </c>
      <c r="O372" t="str">
        <f t="shared" si="38"/>
        <v>ヒサナガ</v>
      </c>
      <c r="P372" t="str">
        <f t="shared" si="39"/>
        <v>ケンタ</v>
      </c>
      <c r="Q372">
        <f>IF($F372="","",DATEDIF($R372,①申込書!$D$3,"Y"))</f>
        <v>23</v>
      </c>
      <c r="R372" t="str">
        <f t="shared" si="40"/>
        <v>2002/04/24</v>
      </c>
      <c r="S372" t="str">
        <f t="shared" si="35"/>
        <v>宮崎</v>
      </c>
      <c r="T372" t="str">
        <f>IFERROR(IF($G372&lt;&gt;"",LEFT($G372,11),IF(COUNTIF(②男子申込!$C:$C,$B372)=1,INDEX(②男子申込!H:H,MATCH($B372,②男子申込!$C:$C,0)),"")),"")</f>
        <v>00200009546</v>
      </c>
      <c r="U372" t="str">
        <f t="shared" si="41"/>
        <v>立命館大</v>
      </c>
    </row>
    <row r="373" spans="1:21">
      <c r="A373" t="s">
        <v>78</v>
      </c>
      <c r="B373">
        <v>372</v>
      </c>
      <c r="C373" t="s">
        <v>303</v>
      </c>
      <c r="D373" t="s">
        <v>304</v>
      </c>
      <c r="E373" t="s">
        <v>138</v>
      </c>
      <c r="F373">
        <v>20030509</v>
      </c>
      <c r="G373" t="s">
        <v>10394</v>
      </c>
      <c r="H373" t="s">
        <v>201</v>
      </c>
      <c r="I373" t="s">
        <v>275</v>
      </c>
      <c r="M373" t="str">
        <f t="shared" si="36"/>
        <v>西山</v>
      </c>
      <c r="N373" t="str">
        <f t="shared" si="37"/>
        <v>慧</v>
      </c>
      <c r="O373" t="str">
        <f t="shared" si="38"/>
        <v>ニシヤマ</v>
      </c>
      <c r="P373" t="str">
        <f t="shared" si="39"/>
        <v>ケイ</v>
      </c>
      <c r="Q373">
        <f>IF($F373="","",DATEDIF($R373,①申込書!$D$3,"Y"))</f>
        <v>22</v>
      </c>
      <c r="R373" t="str">
        <f t="shared" si="40"/>
        <v>2003/05/09</v>
      </c>
      <c r="S373" t="str">
        <f t="shared" si="35"/>
        <v>岡山</v>
      </c>
      <c r="T373" t="str">
        <f>IFERROR(IF($G373&lt;&gt;"",LEFT($G373,11),IF(COUNTIF(②男子申込!$C:$C,$B373)=1,INDEX(②男子申込!H:H,MATCH($B373,②男子申込!$C:$C,0)),"")),"")</f>
        <v>00105525624</v>
      </c>
      <c r="U373" t="str">
        <f t="shared" si="41"/>
        <v>立命館大</v>
      </c>
    </row>
    <row r="374" spans="1:21">
      <c r="A374" t="s">
        <v>78</v>
      </c>
      <c r="B374">
        <v>373</v>
      </c>
      <c r="C374" t="s">
        <v>305</v>
      </c>
      <c r="D374" t="s">
        <v>306</v>
      </c>
      <c r="E374" t="s">
        <v>97</v>
      </c>
      <c r="F374">
        <v>20031005</v>
      </c>
      <c r="G374" t="s">
        <v>10395</v>
      </c>
      <c r="H374" t="s">
        <v>307</v>
      </c>
      <c r="I374" t="s">
        <v>135</v>
      </c>
      <c r="M374" t="str">
        <f t="shared" si="36"/>
        <v>横田</v>
      </c>
      <c r="N374" t="str">
        <f t="shared" si="37"/>
        <v>紘季</v>
      </c>
      <c r="O374" t="str">
        <f t="shared" si="38"/>
        <v>ヨコタ</v>
      </c>
      <c r="P374" t="str">
        <f t="shared" si="39"/>
        <v>コウキ</v>
      </c>
      <c r="Q374">
        <f>IF($F374="","",DATEDIF($R374,①申込書!$D$3,"Y"))</f>
        <v>22</v>
      </c>
      <c r="R374" t="str">
        <f t="shared" si="40"/>
        <v>2003/10/05</v>
      </c>
      <c r="S374" t="str">
        <f t="shared" si="35"/>
        <v>兵庫</v>
      </c>
      <c r="T374" t="str">
        <f>IFERROR(IF($G374&lt;&gt;"",LEFT($G374,11),IF(COUNTIF(②男子申込!$C:$C,$B374)=1,INDEX(②男子申込!H:H,MATCH($B374,②男子申込!$C:$C,0)),"")),"")</f>
        <v>00100903316</v>
      </c>
      <c r="U374" t="str">
        <f t="shared" si="41"/>
        <v>立命館大</v>
      </c>
    </row>
    <row r="375" spans="1:21">
      <c r="A375" t="s">
        <v>78</v>
      </c>
      <c r="B375">
        <v>374</v>
      </c>
      <c r="C375" t="s">
        <v>308</v>
      </c>
      <c r="D375" t="s">
        <v>309</v>
      </c>
      <c r="E375" t="s">
        <v>180</v>
      </c>
      <c r="F375">
        <v>20030403</v>
      </c>
      <c r="G375" t="s">
        <v>10396</v>
      </c>
      <c r="H375" t="s">
        <v>310</v>
      </c>
      <c r="I375" t="s">
        <v>311</v>
      </c>
      <c r="M375" t="str">
        <f t="shared" si="36"/>
        <v>北川</v>
      </c>
      <c r="N375" t="str">
        <f t="shared" si="37"/>
        <v>広大</v>
      </c>
      <c r="O375" t="str">
        <f t="shared" si="38"/>
        <v>キタガワ</v>
      </c>
      <c r="P375" t="str">
        <f t="shared" si="39"/>
        <v>コウダイ</v>
      </c>
      <c r="Q375">
        <f>IF($F375="","",DATEDIF($R375,①申込書!$D$3,"Y"))</f>
        <v>22</v>
      </c>
      <c r="R375" t="str">
        <f t="shared" si="40"/>
        <v>2003/04/03</v>
      </c>
      <c r="S375" t="str">
        <f t="shared" si="35"/>
        <v>北海道</v>
      </c>
      <c r="T375" t="str">
        <f>IFERROR(IF($G375&lt;&gt;"",LEFT($G375,11),IF(COUNTIF(②男子申込!$C:$C,$B375)=1,INDEX(②男子申込!H:H,MATCH($B375,②男子申込!$C:$C,0)),"")),"")</f>
        <v>00104411617</v>
      </c>
      <c r="U375" t="str">
        <f t="shared" si="41"/>
        <v>立命館大</v>
      </c>
    </row>
    <row r="376" spans="1:21">
      <c r="A376" t="s">
        <v>78</v>
      </c>
      <c r="B376">
        <v>375</v>
      </c>
      <c r="C376" t="s">
        <v>1982</v>
      </c>
      <c r="D376" t="s">
        <v>1983</v>
      </c>
      <c r="E376" t="s">
        <v>99</v>
      </c>
      <c r="F376">
        <v>20030619</v>
      </c>
      <c r="G376" t="s">
        <v>10397</v>
      </c>
      <c r="H376" t="s">
        <v>197</v>
      </c>
      <c r="I376" t="s">
        <v>153</v>
      </c>
      <c r="M376" t="str">
        <f t="shared" si="36"/>
        <v>清水</v>
      </c>
      <c r="N376" t="str">
        <f t="shared" si="37"/>
        <v>慎太郎</v>
      </c>
      <c r="O376" t="str">
        <f t="shared" si="38"/>
        <v>シミズ</v>
      </c>
      <c r="P376" t="str">
        <f t="shared" si="39"/>
        <v>シンタロウ</v>
      </c>
      <c r="Q376">
        <f>IF($F376="","",DATEDIF($R376,①申込書!$D$3,"Y"))</f>
        <v>22</v>
      </c>
      <c r="R376" t="str">
        <f t="shared" si="40"/>
        <v>2003/06/19</v>
      </c>
      <c r="S376" t="str">
        <f t="shared" si="35"/>
        <v>大阪</v>
      </c>
      <c r="T376" t="str">
        <f>IFERROR(IF($G376&lt;&gt;"",LEFT($G376,11),IF(COUNTIF(②男子申込!$C:$C,$B376)=1,INDEX(②男子申込!H:H,MATCH($B376,②男子申込!$C:$C,0)),"")),"")</f>
        <v>00098916841</v>
      </c>
      <c r="U376" t="str">
        <f t="shared" si="41"/>
        <v>立命館大</v>
      </c>
    </row>
    <row r="377" spans="1:21">
      <c r="A377" t="s">
        <v>78</v>
      </c>
      <c r="B377">
        <v>376</v>
      </c>
      <c r="C377" t="s">
        <v>1984</v>
      </c>
      <c r="D377" t="s">
        <v>1985</v>
      </c>
      <c r="E377" t="s">
        <v>97</v>
      </c>
      <c r="F377">
        <v>20040130</v>
      </c>
      <c r="G377" t="s">
        <v>10398</v>
      </c>
      <c r="H377" t="s">
        <v>111</v>
      </c>
      <c r="I377" t="s">
        <v>339</v>
      </c>
      <c r="M377" t="str">
        <f t="shared" si="36"/>
        <v>山下</v>
      </c>
      <c r="N377" t="str">
        <f t="shared" si="37"/>
        <v>諒</v>
      </c>
      <c r="O377" t="str">
        <f t="shared" si="38"/>
        <v>ヤマシタ</v>
      </c>
      <c r="P377" t="str">
        <f t="shared" si="39"/>
        <v>リョウ</v>
      </c>
      <c r="Q377">
        <f>IF($F377="","",DATEDIF($R377,①申込書!$D$3,"Y"))</f>
        <v>21</v>
      </c>
      <c r="R377" t="str">
        <f t="shared" si="40"/>
        <v>2004/01/30</v>
      </c>
      <c r="S377" t="str">
        <f t="shared" si="35"/>
        <v>兵庫</v>
      </c>
      <c r="T377" t="str">
        <f>IFERROR(IF($G377&lt;&gt;"",LEFT($G377,11),IF(COUNTIF(②男子申込!$C:$C,$B377)=1,INDEX(②男子申込!H:H,MATCH($B377,②男子申込!$C:$C,0)),"")),"")</f>
        <v>00101808119</v>
      </c>
      <c r="U377" t="str">
        <f t="shared" si="41"/>
        <v>立命館大</v>
      </c>
    </row>
    <row r="378" spans="1:21">
      <c r="A378" t="s">
        <v>78</v>
      </c>
      <c r="B378">
        <v>377</v>
      </c>
      <c r="C378" t="s">
        <v>1986</v>
      </c>
      <c r="D378" t="s">
        <v>1987</v>
      </c>
      <c r="E378" t="s">
        <v>113</v>
      </c>
      <c r="F378">
        <v>20031028</v>
      </c>
      <c r="G378" t="s">
        <v>10399</v>
      </c>
      <c r="H378" t="s">
        <v>1988</v>
      </c>
      <c r="I378" t="s">
        <v>556</v>
      </c>
      <c r="M378" t="str">
        <f t="shared" si="36"/>
        <v>依田</v>
      </c>
      <c r="N378" t="str">
        <f t="shared" si="37"/>
        <v>巧磨</v>
      </c>
      <c r="O378" t="str">
        <f t="shared" si="38"/>
        <v>ヨダ</v>
      </c>
      <c r="P378" t="str">
        <f t="shared" si="39"/>
        <v>タクマ</v>
      </c>
      <c r="Q378">
        <f>IF($F378="","",DATEDIF($R378,①申込書!$D$3,"Y"))</f>
        <v>22</v>
      </c>
      <c r="R378" t="str">
        <f t="shared" si="40"/>
        <v>2003/10/28</v>
      </c>
      <c r="S378" t="str">
        <f t="shared" si="35"/>
        <v>千葉</v>
      </c>
      <c r="T378" t="str">
        <f>IFERROR(IF($G378&lt;&gt;"",LEFT($G378,11),IF(COUNTIF(②男子申込!$C:$C,$B378)=1,INDEX(②男子申込!H:H,MATCH($B378,②男子申込!$C:$C,0)),"")),"")</f>
        <v>00099669443</v>
      </c>
      <c r="U378" t="str">
        <f t="shared" si="41"/>
        <v>立命館大</v>
      </c>
    </row>
    <row r="379" spans="1:21">
      <c r="A379" t="s">
        <v>78</v>
      </c>
      <c r="B379">
        <v>378</v>
      </c>
      <c r="C379" t="s">
        <v>1989</v>
      </c>
      <c r="D379" t="s">
        <v>1990</v>
      </c>
      <c r="E379" t="s">
        <v>138</v>
      </c>
      <c r="F379">
        <v>20031126</v>
      </c>
      <c r="G379" t="s">
        <v>10400</v>
      </c>
      <c r="H379" t="s">
        <v>772</v>
      </c>
      <c r="I379" t="s">
        <v>760</v>
      </c>
      <c r="M379" t="str">
        <f t="shared" si="36"/>
        <v>檀上</v>
      </c>
      <c r="N379" t="str">
        <f t="shared" si="37"/>
        <v>亜里</v>
      </c>
      <c r="O379" t="str">
        <f t="shared" si="38"/>
        <v>ダンジョウ</v>
      </c>
      <c r="P379" t="str">
        <f t="shared" si="39"/>
        <v>アサト</v>
      </c>
      <c r="Q379">
        <f>IF($F379="","",DATEDIF($R379,①申込書!$D$3,"Y"))</f>
        <v>22</v>
      </c>
      <c r="R379" t="str">
        <f t="shared" si="40"/>
        <v>2003/11/26</v>
      </c>
      <c r="S379" t="str">
        <f t="shared" si="35"/>
        <v>岡山</v>
      </c>
      <c r="T379" t="str">
        <f>IFERROR(IF($G379&lt;&gt;"",LEFT($G379,11),IF(COUNTIF(②男子申込!$C:$C,$B379)=1,INDEX(②男子申込!H:H,MATCH($B379,②男子申込!$C:$C,0)),"")),"")</f>
        <v>00097971033</v>
      </c>
      <c r="U379" t="str">
        <f t="shared" si="41"/>
        <v>立命館大</v>
      </c>
    </row>
    <row r="380" spans="1:21">
      <c r="A380" t="s">
        <v>78</v>
      </c>
      <c r="B380">
        <v>379</v>
      </c>
      <c r="C380" t="s">
        <v>1991</v>
      </c>
      <c r="D380" t="s">
        <v>1992</v>
      </c>
      <c r="E380" t="s">
        <v>85</v>
      </c>
      <c r="F380">
        <v>20030416</v>
      </c>
      <c r="G380" t="s">
        <v>10401</v>
      </c>
      <c r="H380" t="s">
        <v>182</v>
      </c>
      <c r="I380" t="s">
        <v>355</v>
      </c>
      <c r="M380" t="str">
        <f t="shared" si="36"/>
        <v>山口</v>
      </c>
      <c r="N380" t="str">
        <f t="shared" si="37"/>
        <v>達也</v>
      </c>
      <c r="O380" t="str">
        <f t="shared" si="38"/>
        <v>ヤマグチ</v>
      </c>
      <c r="P380" t="str">
        <f t="shared" si="39"/>
        <v>タツヤ</v>
      </c>
      <c r="Q380">
        <f>IF($F380="","",DATEDIF($R380,①申込書!$D$3,"Y"))</f>
        <v>22</v>
      </c>
      <c r="R380" t="str">
        <f t="shared" si="40"/>
        <v>2003/04/16</v>
      </c>
      <c r="S380" t="str">
        <f t="shared" si="35"/>
        <v>愛知</v>
      </c>
      <c r="T380" t="str">
        <f>IFERROR(IF($G380&lt;&gt;"",LEFT($G380,11),IF(COUNTIF(②男子申込!$C:$C,$B380)=1,INDEX(②男子申込!H:H,MATCH($B380,②男子申込!$C:$C,0)),"")),"")</f>
        <v>00131657427</v>
      </c>
      <c r="U380" t="str">
        <f t="shared" si="41"/>
        <v>立命館大</v>
      </c>
    </row>
    <row r="381" spans="1:21">
      <c r="A381" t="s">
        <v>78</v>
      </c>
      <c r="B381">
        <v>380</v>
      </c>
      <c r="C381" t="s">
        <v>1993</v>
      </c>
      <c r="D381" t="s">
        <v>1994</v>
      </c>
      <c r="E381" t="s">
        <v>88</v>
      </c>
      <c r="F381">
        <v>20030801</v>
      </c>
      <c r="G381" t="s">
        <v>10402</v>
      </c>
      <c r="H381" t="s">
        <v>197</v>
      </c>
      <c r="I381" t="s">
        <v>141</v>
      </c>
      <c r="M381" t="str">
        <f t="shared" si="36"/>
        <v>清水</v>
      </c>
      <c r="N381" t="str">
        <f t="shared" si="37"/>
        <v>隼人</v>
      </c>
      <c r="O381" t="str">
        <f t="shared" si="38"/>
        <v>シミズ</v>
      </c>
      <c r="P381" t="str">
        <f t="shared" si="39"/>
        <v>ハヤト</v>
      </c>
      <c r="Q381">
        <f>IF($F381="","",DATEDIF($R381,①申込書!$D$3,"Y"))</f>
        <v>22</v>
      </c>
      <c r="R381" t="str">
        <f t="shared" si="40"/>
        <v>2003/08/01</v>
      </c>
      <c r="S381" t="str">
        <f t="shared" si="35"/>
        <v>京都</v>
      </c>
      <c r="T381" t="str">
        <f>IFERROR(IF($G381&lt;&gt;"",LEFT($G381,11),IF(COUNTIF(②男子申込!$C:$C,$B381)=1,INDEX(②男子申込!H:H,MATCH($B381,②男子申込!$C:$C,0)),"")),"")</f>
        <v>00107317019</v>
      </c>
      <c r="U381" t="str">
        <f t="shared" si="41"/>
        <v>立命館大</v>
      </c>
    </row>
    <row r="382" spans="1:21">
      <c r="A382" t="s">
        <v>78</v>
      </c>
      <c r="B382">
        <v>381</v>
      </c>
      <c r="C382" t="s">
        <v>1995</v>
      </c>
      <c r="D382" t="s">
        <v>1996</v>
      </c>
      <c r="E382" t="s">
        <v>132</v>
      </c>
      <c r="F382">
        <v>20030406</v>
      </c>
      <c r="G382" t="s">
        <v>10403</v>
      </c>
      <c r="H382" t="s">
        <v>1997</v>
      </c>
      <c r="I382" t="s">
        <v>92</v>
      </c>
      <c r="M382" t="str">
        <f t="shared" si="36"/>
        <v>恵南</v>
      </c>
      <c r="N382" t="str">
        <f t="shared" si="37"/>
        <v>優貴</v>
      </c>
      <c r="O382" t="str">
        <f t="shared" si="38"/>
        <v>エナミ</v>
      </c>
      <c r="P382" t="str">
        <f t="shared" si="39"/>
        <v>ユウキ</v>
      </c>
      <c r="Q382">
        <f>IF($F382="","",DATEDIF($R382,①申込書!$D$3,"Y"))</f>
        <v>22</v>
      </c>
      <c r="R382" t="str">
        <f t="shared" si="40"/>
        <v>2003/04/06</v>
      </c>
      <c r="S382" t="str">
        <f t="shared" si="35"/>
        <v>広島</v>
      </c>
      <c r="T382" t="str">
        <f>IFERROR(IF($G382&lt;&gt;"",LEFT($G382,11),IF(COUNTIF(②男子申込!$C:$C,$B382)=1,INDEX(②男子申込!H:H,MATCH($B382,②男子申込!$C:$C,0)),"")),"")</f>
        <v>00096804633</v>
      </c>
      <c r="U382" t="str">
        <f t="shared" si="41"/>
        <v>立命館大</v>
      </c>
    </row>
    <row r="383" spans="1:21">
      <c r="A383" t="s">
        <v>78</v>
      </c>
      <c r="B383">
        <v>382</v>
      </c>
      <c r="C383" t="s">
        <v>1998</v>
      </c>
      <c r="D383" t="s">
        <v>1999</v>
      </c>
      <c r="E383" t="s">
        <v>338</v>
      </c>
      <c r="F383">
        <v>20030524</v>
      </c>
      <c r="G383" t="s">
        <v>10404</v>
      </c>
      <c r="H383" t="s">
        <v>243</v>
      </c>
      <c r="I383" t="s">
        <v>851</v>
      </c>
      <c r="M383" t="str">
        <f t="shared" si="36"/>
        <v>渡邉</v>
      </c>
      <c r="N383" t="str">
        <f t="shared" si="37"/>
        <v>拓</v>
      </c>
      <c r="O383" t="str">
        <f t="shared" si="38"/>
        <v>ワタナベ</v>
      </c>
      <c r="P383" t="str">
        <f t="shared" si="39"/>
        <v>タク</v>
      </c>
      <c r="Q383">
        <f>IF($F383="","",DATEDIF($R383,①申込書!$D$3,"Y"))</f>
        <v>22</v>
      </c>
      <c r="R383" t="str">
        <f t="shared" si="40"/>
        <v>2003/05/24</v>
      </c>
      <c r="S383" t="str">
        <f t="shared" si="35"/>
        <v>熊本</v>
      </c>
      <c r="T383" t="str">
        <f>IFERROR(IF($G383&lt;&gt;"",LEFT($G383,11),IF(COUNTIF(②男子申込!$C:$C,$B383)=1,INDEX(②男子申込!H:H,MATCH($B383,②男子申込!$C:$C,0)),"")),"")</f>
        <v>00136137425</v>
      </c>
      <c r="U383" t="str">
        <f t="shared" si="41"/>
        <v>立命館大</v>
      </c>
    </row>
    <row r="384" spans="1:21">
      <c r="A384" t="s">
        <v>78</v>
      </c>
      <c r="B384">
        <v>383</v>
      </c>
      <c r="C384" t="s">
        <v>2000</v>
      </c>
      <c r="D384" t="s">
        <v>2001</v>
      </c>
      <c r="E384" t="s">
        <v>344</v>
      </c>
      <c r="F384">
        <v>20040112</v>
      </c>
      <c r="G384" t="s">
        <v>10405</v>
      </c>
      <c r="H384" t="s">
        <v>2002</v>
      </c>
      <c r="I384" t="s">
        <v>1073</v>
      </c>
      <c r="M384" t="str">
        <f t="shared" si="36"/>
        <v>門脇</v>
      </c>
      <c r="N384" t="str">
        <f t="shared" si="37"/>
        <v>優</v>
      </c>
      <c r="O384" t="str">
        <f t="shared" si="38"/>
        <v>カドワキ</v>
      </c>
      <c r="P384" t="str">
        <f t="shared" si="39"/>
        <v>ユウ</v>
      </c>
      <c r="Q384">
        <f>IF($F384="","",DATEDIF($R384,①申込書!$D$3,"Y"))</f>
        <v>22</v>
      </c>
      <c r="R384" t="str">
        <f t="shared" si="40"/>
        <v>2004/01/12</v>
      </c>
      <c r="S384" t="str">
        <f t="shared" si="35"/>
        <v>高知</v>
      </c>
      <c r="T384" t="str">
        <f>IFERROR(IF($G384&lt;&gt;"",LEFT($G384,11),IF(COUNTIF(②男子申込!$C:$C,$B384)=1,INDEX(②男子申込!H:H,MATCH($B384,②男子申込!$C:$C,0)),"")),"")</f>
        <v>00102876832</v>
      </c>
      <c r="U384" t="str">
        <f t="shared" si="41"/>
        <v>立命館大</v>
      </c>
    </row>
    <row r="385" spans="1:21">
      <c r="A385" t="s">
        <v>78</v>
      </c>
      <c r="B385">
        <v>384</v>
      </c>
      <c r="C385" t="s">
        <v>2003</v>
      </c>
      <c r="D385" t="s">
        <v>2004</v>
      </c>
      <c r="E385" t="s">
        <v>99</v>
      </c>
      <c r="F385">
        <v>20020502</v>
      </c>
      <c r="G385" t="s">
        <v>10406</v>
      </c>
      <c r="H385" t="s">
        <v>1184</v>
      </c>
      <c r="I385" t="s">
        <v>562</v>
      </c>
      <c r="M385" t="str">
        <f t="shared" si="36"/>
        <v>黒瀬</v>
      </c>
      <c r="N385" t="str">
        <f t="shared" si="37"/>
        <v>涼大</v>
      </c>
      <c r="O385" t="str">
        <f t="shared" si="38"/>
        <v>クロセ</v>
      </c>
      <c r="P385" t="str">
        <f t="shared" si="39"/>
        <v>リョウタ</v>
      </c>
      <c r="Q385">
        <f>IF($F385="","",DATEDIF($R385,①申込書!$D$3,"Y"))</f>
        <v>23</v>
      </c>
      <c r="R385" t="str">
        <f t="shared" si="40"/>
        <v>2002/05/02</v>
      </c>
      <c r="S385" t="str">
        <f t="shared" si="35"/>
        <v>大阪</v>
      </c>
      <c r="T385" t="str">
        <f>IFERROR(IF($G385&lt;&gt;"",LEFT($G385,11),IF(COUNTIF(②男子申込!$C:$C,$B385)=1,INDEX(②男子申込!H:H,MATCH($B385,②男子申込!$C:$C,0)),"")),"")</f>
        <v>00166880635</v>
      </c>
      <c r="U385" t="str">
        <f t="shared" si="41"/>
        <v>立命館大</v>
      </c>
    </row>
    <row r="386" spans="1:21">
      <c r="A386" t="s">
        <v>78</v>
      </c>
      <c r="B386">
        <v>385</v>
      </c>
      <c r="C386" t="s">
        <v>2005</v>
      </c>
      <c r="D386" t="s">
        <v>2006</v>
      </c>
      <c r="E386" t="s">
        <v>99</v>
      </c>
      <c r="F386">
        <v>20030408</v>
      </c>
      <c r="G386" t="s">
        <v>10407</v>
      </c>
      <c r="H386" t="s">
        <v>577</v>
      </c>
      <c r="I386" t="s">
        <v>2007</v>
      </c>
      <c r="M386" t="str">
        <f t="shared" si="36"/>
        <v>中野</v>
      </c>
      <c r="N386" t="str">
        <f t="shared" si="37"/>
        <v>峻作</v>
      </c>
      <c r="O386" t="str">
        <f t="shared" si="38"/>
        <v>ナカノ</v>
      </c>
      <c r="P386" t="str">
        <f t="shared" si="39"/>
        <v>シュンサク</v>
      </c>
      <c r="Q386">
        <f>IF($F386="","",DATEDIF($R386,①申込書!$D$3,"Y"))</f>
        <v>22</v>
      </c>
      <c r="R386" t="str">
        <f t="shared" si="40"/>
        <v>2003/04/08</v>
      </c>
      <c r="S386" t="str">
        <f t="shared" ref="S386:S449" si="42">IFERROR(IF(OR($E386="北海道",$E386="学連"),$E386,LEFT($E386,LEN($E386)-1)),"")</f>
        <v>大阪</v>
      </c>
      <c r="T386" t="str">
        <f>IFERROR(IF($G386&lt;&gt;"",LEFT($G386,11),IF(COUNTIF(②男子申込!$C:$C,$B386)=1,INDEX(②男子申込!H:H,MATCH($B386,②男子申込!$C:$C,0)),"")),"")</f>
        <v>00101878833</v>
      </c>
      <c r="U386" t="str">
        <f t="shared" si="41"/>
        <v>立命館大</v>
      </c>
    </row>
    <row r="387" spans="1:21">
      <c r="A387" t="s">
        <v>78</v>
      </c>
      <c r="B387">
        <v>386</v>
      </c>
      <c r="C387" t="s">
        <v>2008</v>
      </c>
      <c r="D387" t="s">
        <v>2009</v>
      </c>
      <c r="E387" t="s">
        <v>163</v>
      </c>
      <c r="F387">
        <v>20030707</v>
      </c>
      <c r="G387" t="s">
        <v>10408</v>
      </c>
      <c r="H387" t="s">
        <v>223</v>
      </c>
      <c r="I387" t="s">
        <v>578</v>
      </c>
      <c r="M387" t="str">
        <f t="shared" ref="M387:M450" si="43">IFERROR(LEFT($C387,FIND("　",$C387)-1),"")</f>
        <v>橋本</v>
      </c>
      <c r="N387" t="str">
        <f t="shared" ref="N387:N450" si="44">IFERROR(RIGHT($C387,LEN($C387)-FIND("　",$C387)),"")</f>
        <v>翔太</v>
      </c>
      <c r="O387" t="str">
        <f t="shared" ref="O387:O450" si="45">IFERROR(DBCS(LEFT($D387,FIND(" ",$D387)-1)),"")</f>
        <v>ハシモト</v>
      </c>
      <c r="P387" t="str">
        <f t="shared" ref="P387:P450" si="46">IFERROR(DBCS(RIGHT($D387,LEN($D387)-FIND(" ",$D387))),"")</f>
        <v>ショウタ</v>
      </c>
      <c r="Q387">
        <f>IF($F387="","",DATEDIF($R387,①申込書!$D$3,"Y"))</f>
        <v>22</v>
      </c>
      <c r="R387" t="str">
        <f t="shared" ref="R387:R450" si="47">IF($F387="","",LEFT($F387,4)&amp;"/"&amp;MID($F387,5,2)&amp;"/"&amp;RIGHT($F387,2))</f>
        <v>2003/07/07</v>
      </c>
      <c r="S387" t="str">
        <f t="shared" si="42"/>
        <v>神奈川</v>
      </c>
      <c r="T387" t="str">
        <f>IFERROR(IF($G387&lt;&gt;"",LEFT($G387,11),IF(COUNTIF(②男子申込!$C:$C,$B387)=1,INDEX(②男子申込!H:H,MATCH($B387,②男子申込!$C:$C,0)),"")),"")</f>
        <v>00102362620</v>
      </c>
      <c r="U387" t="str">
        <f t="shared" ref="U387:U450" si="48">IFERROR(LEFT($A387,FIND("大学",$A387))&amp;RIGHT($A387,LEN($A387)-FIND("大学",$A387)-1),"")</f>
        <v>立命館大</v>
      </c>
    </row>
    <row r="388" spans="1:21">
      <c r="A388" t="s">
        <v>78</v>
      </c>
      <c r="B388">
        <v>387</v>
      </c>
      <c r="C388" t="s">
        <v>2010</v>
      </c>
      <c r="D388" t="s">
        <v>2011</v>
      </c>
      <c r="E388" t="s">
        <v>79</v>
      </c>
      <c r="F388">
        <v>20040310</v>
      </c>
      <c r="G388" t="s">
        <v>10409</v>
      </c>
      <c r="H388" t="s">
        <v>943</v>
      </c>
      <c r="I388" t="s">
        <v>224</v>
      </c>
      <c r="M388" t="str">
        <f t="shared" si="43"/>
        <v>中島</v>
      </c>
      <c r="N388" t="str">
        <f t="shared" si="44"/>
        <v>慶大</v>
      </c>
      <c r="O388" t="str">
        <f t="shared" si="45"/>
        <v>ナカシマ</v>
      </c>
      <c r="P388" t="str">
        <f t="shared" si="46"/>
        <v>ケイタ</v>
      </c>
      <c r="Q388">
        <f>IF($F388="","",DATEDIF($R388,①申込書!$D$3,"Y"))</f>
        <v>21</v>
      </c>
      <c r="R388" t="str">
        <f t="shared" si="47"/>
        <v>2004/03/10</v>
      </c>
      <c r="S388" t="str">
        <f t="shared" si="42"/>
        <v>岐阜</v>
      </c>
      <c r="T388" t="str">
        <f>IFERROR(IF($G388&lt;&gt;"",LEFT($G388,11),IF(COUNTIF(②男子申込!$C:$C,$B388)=1,INDEX(②男子申込!H:H,MATCH($B388,②男子申込!$C:$C,0)),"")),"")</f>
        <v>00133906527</v>
      </c>
      <c r="U388" t="str">
        <f t="shared" si="48"/>
        <v>立命館大</v>
      </c>
    </row>
    <row r="389" spans="1:21">
      <c r="A389" t="s">
        <v>78</v>
      </c>
      <c r="B389">
        <v>388</v>
      </c>
      <c r="C389" t="s">
        <v>2012</v>
      </c>
      <c r="D389" t="s">
        <v>2013</v>
      </c>
      <c r="E389" t="s">
        <v>97</v>
      </c>
      <c r="F389">
        <v>20030406</v>
      </c>
      <c r="G389" t="s">
        <v>10410</v>
      </c>
      <c r="H389" t="s">
        <v>2014</v>
      </c>
      <c r="I389" t="s">
        <v>2015</v>
      </c>
      <c r="M389" t="str">
        <f t="shared" si="43"/>
        <v>宿野</v>
      </c>
      <c r="N389" t="str">
        <f t="shared" si="44"/>
        <v>咲太</v>
      </c>
      <c r="O389" t="str">
        <f t="shared" si="45"/>
        <v>シュクノ</v>
      </c>
      <c r="P389" t="str">
        <f t="shared" si="46"/>
        <v>サクタ</v>
      </c>
      <c r="Q389">
        <f>IF($F389="","",DATEDIF($R389,①申込書!$D$3,"Y"))</f>
        <v>22</v>
      </c>
      <c r="R389" t="str">
        <f t="shared" si="47"/>
        <v>2003/04/06</v>
      </c>
      <c r="S389" t="str">
        <f t="shared" si="42"/>
        <v>兵庫</v>
      </c>
      <c r="T389" t="str">
        <f>IFERROR(IF($G389&lt;&gt;"",LEFT($G389,11),IF(COUNTIF(②男子申込!$C:$C,$B389)=1,INDEX(②男子申込!H:H,MATCH($B389,②男子申込!$C:$C,0)),"")),"")</f>
        <v>00138846737</v>
      </c>
      <c r="U389" t="str">
        <f t="shared" si="48"/>
        <v>立命館大</v>
      </c>
    </row>
    <row r="390" spans="1:21">
      <c r="A390" t="s">
        <v>78</v>
      </c>
      <c r="B390">
        <v>389</v>
      </c>
      <c r="C390" t="s">
        <v>2016</v>
      </c>
      <c r="D390" t="s">
        <v>2017</v>
      </c>
      <c r="E390" t="s">
        <v>99</v>
      </c>
      <c r="F390">
        <v>20030512</v>
      </c>
      <c r="G390" t="s">
        <v>10411</v>
      </c>
      <c r="H390" t="s">
        <v>271</v>
      </c>
      <c r="I390" t="s">
        <v>131</v>
      </c>
      <c r="M390" t="str">
        <f t="shared" si="43"/>
        <v>福谷</v>
      </c>
      <c r="N390" t="str">
        <f t="shared" si="44"/>
        <v>知紀</v>
      </c>
      <c r="O390" t="str">
        <f t="shared" si="45"/>
        <v>フクタニ</v>
      </c>
      <c r="P390" t="str">
        <f t="shared" si="46"/>
        <v>トモキ</v>
      </c>
      <c r="Q390">
        <f>IF($F390="","",DATEDIF($R390,①申込書!$D$3,"Y"))</f>
        <v>22</v>
      </c>
      <c r="R390" t="str">
        <f t="shared" si="47"/>
        <v>2003/05/12</v>
      </c>
      <c r="S390" t="str">
        <f t="shared" si="42"/>
        <v>大阪</v>
      </c>
      <c r="T390" t="str">
        <f>IFERROR(IF($G390&lt;&gt;"",LEFT($G390,11),IF(COUNTIF(②男子申込!$C:$C,$B390)=1,INDEX(②男子申込!H:H,MATCH($B390,②男子申込!$C:$C,0)),"")),"")</f>
        <v>00098735133</v>
      </c>
      <c r="U390" t="str">
        <f t="shared" si="48"/>
        <v>立命館大</v>
      </c>
    </row>
    <row r="391" spans="1:21">
      <c r="A391" t="s">
        <v>78</v>
      </c>
      <c r="B391">
        <v>390</v>
      </c>
      <c r="C391" t="s">
        <v>2018</v>
      </c>
      <c r="D391" t="s">
        <v>2019</v>
      </c>
      <c r="E391" t="s">
        <v>85</v>
      </c>
      <c r="F391">
        <v>20030501</v>
      </c>
      <c r="G391" t="s">
        <v>10412</v>
      </c>
      <c r="H391" t="s">
        <v>2020</v>
      </c>
      <c r="I391" t="s">
        <v>880</v>
      </c>
      <c r="M391" t="str">
        <f t="shared" si="43"/>
        <v>久留宮</v>
      </c>
      <c r="N391" t="str">
        <f t="shared" si="44"/>
        <v>圭祐</v>
      </c>
      <c r="O391" t="str">
        <f t="shared" si="45"/>
        <v>クルミヤ</v>
      </c>
      <c r="P391" t="str">
        <f t="shared" si="46"/>
        <v>ケイスケ</v>
      </c>
      <c r="Q391">
        <f>IF($F391="","",DATEDIF($R391,①申込書!$D$3,"Y"))</f>
        <v>22</v>
      </c>
      <c r="R391" t="str">
        <f t="shared" si="47"/>
        <v>2003/05/01</v>
      </c>
      <c r="S391" t="str">
        <f t="shared" si="42"/>
        <v>愛知</v>
      </c>
      <c r="T391" t="str">
        <f>IFERROR(IF($G391&lt;&gt;"",LEFT($G391,11),IF(COUNTIF(②男子申込!$C:$C,$B391)=1,INDEX(②男子申込!H:H,MATCH($B391,②男子申込!$C:$C,0)),"")),"")</f>
        <v>00102507116</v>
      </c>
      <c r="U391" t="str">
        <f t="shared" si="48"/>
        <v>立命館大</v>
      </c>
    </row>
    <row r="392" spans="1:21">
      <c r="A392" t="s">
        <v>78</v>
      </c>
      <c r="B392">
        <v>391</v>
      </c>
      <c r="C392" t="s">
        <v>2021</v>
      </c>
      <c r="D392" t="s">
        <v>2022</v>
      </c>
      <c r="E392" t="s">
        <v>88</v>
      </c>
      <c r="F392">
        <v>20030708</v>
      </c>
      <c r="G392" t="s">
        <v>10413</v>
      </c>
      <c r="H392" t="s">
        <v>474</v>
      </c>
      <c r="I392" t="s">
        <v>339</v>
      </c>
      <c r="M392" t="str">
        <f t="shared" si="43"/>
        <v>増田</v>
      </c>
      <c r="N392" t="str">
        <f t="shared" si="44"/>
        <v>涼</v>
      </c>
      <c r="O392" t="str">
        <f t="shared" si="45"/>
        <v>マスダ</v>
      </c>
      <c r="P392" t="str">
        <f t="shared" si="46"/>
        <v>リョウ</v>
      </c>
      <c r="Q392">
        <f>IF($F392="","",DATEDIF($R392,①申込書!$D$3,"Y"))</f>
        <v>22</v>
      </c>
      <c r="R392" t="str">
        <f t="shared" si="47"/>
        <v>2003/07/08</v>
      </c>
      <c r="S392" t="str">
        <f t="shared" si="42"/>
        <v>京都</v>
      </c>
      <c r="T392" t="str">
        <f>IFERROR(IF($G392&lt;&gt;"",LEFT($G392,11),IF(COUNTIF(②男子申込!$C:$C,$B392)=1,INDEX(②男子申込!H:H,MATCH($B392,②男子申込!$C:$C,0)),"")),"")</f>
        <v>00107501014</v>
      </c>
      <c r="U392" t="str">
        <f t="shared" si="48"/>
        <v>立命館大</v>
      </c>
    </row>
    <row r="393" spans="1:21">
      <c r="A393" t="s">
        <v>78</v>
      </c>
      <c r="B393">
        <v>392</v>
      </c>
      <c r="C393" t="s">
        <v>2023</v>
      </c>
      <c r="D393" t="s">
        <v>2024</v>
      </c>
      <c r="E393" t="s">
        <v>99</v>
      </c>
      <c r="F393">
        <v>20030712</v>
      </c>
      <c r="G393" t="s">
        <v>10414</v>
      </c>
      <c r="H393" t="s">
        <v>392</v>
      </c>
      <c r="I393" t="s">
        <v>592</v>
      </c>
      <c r="M393" t="str">
        <f t="shared" si="43"/>
        <v>山上</v>
      </c>
      <c r="N393" t="str">
        <f t="shared" si="44"/>
        <v>海斗</v>
      </c>
      <c r="O393" t="str">
        <f t="shared" si="45"/>
        <v>ヤマガミ</v>
      </c>
      <c r="P393" t="str">
        <f t="shared" si="46"/>
        <v>カイト</v>
      </c>
      <c r="Q393">
        <f>IF($F393="","",DATEDIF($R393,①申込書!$D$3,"Y"))</f>
        <v>22</v>
      </c>
      <c r="R393" t="str">
        <f t="shared" si="47"/>
        <v>2003/07/12</v>
      </c>
      <c r="S393" t="str">
        <f t="shared" si="42"/>
        <v>大阪</v>
      </c>
      <c r="T393" t="str">
        <f>IFERROR(IF($G393&lt;&gt;"",LEFT($G393,11),IF(COUNTIF(②男子申込!$C:$C,$B393)=1,INDEX(②男子申込!H:H,MATCH($B393,②男子申込!$C:$C,0)),"")),"")</f>
        <v>00101099929</v>
      </c>
      <c r="U393" t="str">
        <f t="shared" si="48"/>
        <v>立命館大</v>
      </c>
    </row>
    <row r="394" spans="1:21">
      <c r="A394" t="s">
        <v>78</v>
      </c>
      <c r="B394">
        <v>393</v>
      </c>
      <c r="C394" t="s">
        <v>2025</v>
      </c>
      <c r="D394" t="s">
        <v>2026</v>
      </c>
      <c r="E394" t="s">
        <v>138</v>
      </c>
      <c r="F394">
        <v>20040228</v>
      </c>
      <c r="G394" t="s">
        <v>10415</v>
      </c>
      <c r="H394" t="s">
        <v>1296</v>
      </c>
      <c r="I394" t="s">
        <v>2027</v>
      </c>
      <c r="M394" t="str">
        <f t="shared" si="43"/>
        <v>宇野</v>
      </c>
      <c r="N394" t="str">
        <f t="shared" si="44"/>
        <v>京弥</v>
      </c>
      <c r="O394" t="str">
        <f t="shared" si="45"/>
        <v>ウノ</v>
      </c>
      <c r="P394" t="str">
        <f t="shared" si="46"/>
        <v>キョウヤ</v>
      </c>
      <c r="Q394">
        <f>IF($F394="","",DATEDIF($R394,①申込書!$D$3,"Y"))</f>
        <v>21</v>
      </c>
      <c r="R394" t="str">
        <f t="shared" si="47"/>
        <v>2004/02/28</v>
      </c>
      <c r="S394" t="str">
        <f t="shared" si="42"/>
        <v>岡山</v>
      </c>
      <c r="T394" t="str">
        <f>IFERROR(IF($G394&lt;&gt;"",LEFT($G394,11),IF(COUNTIF(②男子申込!$C:$C,$B394)=1,INDEX(②男子申込!H:H,MATCH($B394,②男子申込!$C:$C,0)),"")),"")</f>
        <v>00101596628</v>
      </c>
      <c r="U394" t="str">
        <f t="shared" si="48"/>
        <v>立命館大</v>
      </c>
    </row>
    <row r="395" spans="1:21">
      <c r="A395" t="s">
        <v>78</v>
      </c>
      <c r="B395">
        <v>394</v>
      </c>
      <c r="C395" t="s">
        <v>2028</v>
      </c>
      <c r="D395" t="s">
        <v>2029</v>
      </c>
      <c r="E395" t="s">
        <v>99</v>
      </c>
      <c r="F395">
        <v>20030927</v>
      </c>
      <c r="G395" t="s">
        <v>10416</v>
      </c>
      <c r="H395" t="s">
        <v>1510</v>
      </c>
      <c r="I395" t="s">
        <v>1923</v>
      </c>
      <c r="M395" t="str">
        <f t="shared" si="43"/>
        <v>福井</v>
      </c>
      <c r="N395" t="str">
        <f t="shared" si="44"/>
        <v>大斗</v>
      </c>
      <c r="O395" t="str">
        <f t="shared" si="45"/>
        <v>フクイ</v>
      </c>
      <c r="P395" t="str">
        <f t="shared" si="46"/>
        <v>ダイト</v>
      </c>
      <c r="Q395">
        <f>IF($F395="","",DATEDIF($R395,①申込書!$D$3,"Y"))</f>
        <v>22</v>
      </c>
      <c r="R395" t="str">
        <f t="shared" si="47"/>
        <v>2003/09/27</v>
      </c>
      <c r="S395" t="str">
        <f t="shared" si="42"/>
        <v>大阪</v>
      </c>
      <c r="T395" t="str">
        <f>IFERROR(IF($G395&lt;&gt;"",LEFT($G395,11),IF(COUNTIF(②男子申込!$C:$C,$B395)=1,INDEX(②男子申込!H:H,MATCH($B395,②男子申込!$C:$C,0)),"")),"")</f>
        <v>00098266435</v>
      </c>
      <c r="U395" t="str">
        <f t="shared" si="48"/>
        <v>立命館大</v>
      </c>
    </row>
    <row r="396" spans="1:21">
      <c r="A396" t="s">
        <v>78</v>
      </c>
      <c r="B396">
        <v>395</v>
      </c>
      <c r="C396" t="s">
        <v>2434</v>
      </c>
      <c r="D396" t="s">
        <v>2435</v>
      </c>
      <c r="E396" t="s">
        <v>80</v>
      </c>
      <c r="F396">
        <v>20030613</v>
      </c>
      <c r="G396" t="s">
        <v>10417</v>
      </c>
      <c r="H396" t="s">
        <v>790</v>
      </c>
      <c r="I396" t="s">
        <v>623</v>
      </c>
      <c r="M396" t="str">
        <f t="shared" si="43"/>
        <v>澤田</v>
      </c>
      <c r="N396" t="str">
        <f t="shared" si="44"/>
        <v>潤</v>
      </c>
      <c r="O396" t="str">
        <f t="shared" si="45"/>
        <v>サワダ</v>
      </c>
      <c r="P396" t="str">
        <f t="shared" si="46"/>
        <v>ジュン</v>
      </c>
      <c r="Q396">
        <f>IF($F396="","",DATEDIF($R396,①申込書!$D$3,"Y"))</f>
        <v>22</v>
      </c>
      <c r="R396" t="str">
        <f t="shared" si="47"/>
        <v>2003/06/13</v>
      </c>
      <c r="S396" t="str">
        <f t="shared" si="42"/>
        <v>滋賀</v>
      </c>
      <c r="T396" t="str">
        <f>IFERROR(IF($G396&lt;&gt;"",LEFT($G396,11),IF(COUNTIF(②男子申込!$C:$C,$B396)=1,INDEX(②男子申込!H:H,MATCH($B396,②男子申込!$C:$C,0)),"")),"")</f>
        <v>00101840317</v>
      </c>
      <c r="U396" t="str">
        <f t="shared" si="48"/>
        <v>立命館大</v>
      </c>
    </row>
    <row r="397" spans="1:21">
      <c r="A397" t="s">
        <v>78</v>
      </c>
      <c r="B397">
        <v>396</v>
      </c>
      <c r="C397" t="s">
        <v>3619</v>
      </c>
      <c r="D397" t="s">
        <v>3620</v>
      </c>
      <c r="E397" t="s">
        <v>88</v>
      </c>
      <c r="F397">
        <v>20031112</v>
      </c>
      <c r="G397" t="s">
        <v>10418</v>
      </c>
      <c r="H397" t="s">
        <v>3221</v>
      </c>
      <c r="I397" t="s">
        <v>181</v>
      </c>
      <c r="M397" t="str">
        <f t="shared" si="43"/>
        <v>尾上</v>
      </c>
      <c r="N397" t="str">
        <f t="shared" si="44"/>
        <v>陽人</v>
      </c>
      <c r="O397" t="str">
        <f t="shared" si="45"/>
        <v>オノウエ</v>
      </c>
      <c r="P397" t="str">
        <f t="shared" si="46"/>
        <v>ハルト</v>
      </c>
      <c r="Q397">
        <f>IF($F397="","",DATEDIF($R397,①申込書!$D$3,"Y"))</f>
        <v>22</v>
      </c>
      <c r="R397" t="str">
        <f t="shared" si="47"/>
        <v>2003/11/12</v>
      </c>
      <c r="S397" t="str">
        <f t="shared" si="42"/>
        <v>京都</v>
      </c>
      <c r="T397" t="str">
        <f>IFERROR(IF($G397&lt;&gt;"",LEFT($G397,11),IF(COUNTIF(②男子申込!$C:$C,$B397)=1,INDEX(②男子申込!H:H,MATCH($B397,②男子申込!$C:$C,0)),"")),"")</f>
        <v>00105896736</v>
      </c>
      <c r="U397" t="str">
        <f t="shared" si="48"/>
        <v>立命館大</v>
      </c>
    </row>
    <row r="398" spans="1:21">
      <c r="A398" t="s">
        <v>78</v>
      </c>
      <c r="B398">
        <v>397</v>
      </c>
      <c r="C398" t="s">
        <v>5019</v>
      </c>
      <c r="D398" t="s">
        <v>5020</v>
      </c>
      <c r="E398" t="s">
        <v>99</v>
      </c>
      <c r="F398">
        <v>20030504</v>
      </c>
      <c r="G398" t="s">
        <v>10419</v>
      </c>
      <c r="H398" t="s">
        <v>5021</v>
      </c>
      <c r="I398" t="s">
        <v>127</v>
      </c>
      <c r="M398" t="str">
        <f t="shared" si="43"/>
        <v>中道</v>
      </c>
      <c r="N398" t="str">
        <f t="shared" si="44"/>
        <v>勇翔</v>
      </c>
      <c r="O398" t="str">
        <f t="shared" si="45"/>
        <v>ナカミチ</v>
      </c>
      <c r="P398" t="str">
        <f t="shared" si="46"/>
        <v>ユウト</v>
      </c>
      <c r="Q398">
        <f>IF($F398="","",DATEDIF($R398,①申込書!$D$3,"Y"))</f>
        <v>22</v>
      </c>
      <c r="R398" t="str">
        <f t="shared" si="47"/>
        <v>2003/05/04</v>
      </c>
      <c r="S398" t="str">
        <f t="shared" si="42"/>
        <v>大阪</v>
      </c>
      <c r="T398" t="str">
        <f>IFERROR(IF($G398&lt;&gt;"",LEFT($G398,11),IF(COUNTIF(②男子申込!$C:$C,$B398)=1,INDEX(②男子申込!H:H,MATCH($B398,②男子申込!$C:$C,0)),"")),"")</f>
        <v>00200159135</v>
      </c>
      <c r="U398" t="str">
        <f t="shared" si="48"/>
        <v>立命館大</v>
      </c>
    </row>
    <row r="399" spans="1:21">
      <c r="A399" t="s">
        <v>78</v>
      </c>
      <c r="B399">
        <v>398</v>
      </c>
      <c r="C399" t="s">
        <v>3621</v>
      </c>
      <c r="D399" t="s">
        <v>3622</v>
      </c>
      <c r="E399" t="s">
        <v>80</v>
      </c>
      <c r="F399">
        <v>20040701</v>
      </c>
      <c r="G399" t="s">
        <v>10420</v>
      </c>
      <c r="H399" t="s">
        <v>567</v>
      </c>
      <c r="I399" t="s">
        <v>713</v>
      </c>
      <c r="M399" t="str">
        <f t="shared" si="43"/>
        <v>児玉</v>
      </c>
      <c r="N399" t="str">
        <f t="shared" si="44"/>
        <v>航洋</v>
      </c>
      <c r="O399" t="str">
        <f t="shared" si="45"/>
        <v>コダマ</v>
      </c>
      <c r="P399" t="str">
        <f t="shared" si="46"/>
        <v>コウヨウ</v>
      </c>
      <c r="Q399">
        <f>IF($F399="","",DATEDIF($R399,①申込書!$D$3,"Y"))</f>
        <v>21</v>
      </c>
      <c r="R399" t="str">
        <f t="shared" si="47"/>
        <v>2004/07/01</v>
      </c>
      <c r="S399" t="str">
        <f t="shared" si="42"/>
        <v>滋賀</v>
      </c>
      <c r="T399" t="str">
        <f>IFERROR(IF($G399&lt;&gt;"",LEFT($G399,11),IF(COUNTIF(②男子申込!$C:$C,$B399)=1,INDEX(②男子申込!H:H,MATCH($B399,②男子申込!$C:$C,0)),"")),"")</f>
        <v>00132206923</v>
      </c>
      <c r="U399" t="str">
        <f t="shared" si="48"/>
        <v>立命館大</v>
      </c>
    </row>
    <row r="400" spans="1:21">
      <c r="A400" t="s">
        <v>78</v>
      </c>
      <c r="B400">
        <v>399</v>
      </c>
      <c r="C400" t="s">
        <v>3623</v>
      </c>
      <c r="D400" t="s">
        <v>3624</v>
      </c>
      <c r="E400" t="s">
        <v>97</v>
      </c>
      <c r="F400">
        <v>20040922</v>
      </c>
      <c r="G400" t="s">
        <v>10421</v>
      </c>
      <c r="H400" t="s">
        <v>121</v>
      </c>
      <c r="I400" t="s">
        <v>2473</v>
      </c>
      <c r="M400" t="str">
        <f t="shared" si="43"/>
        <v>吉田</v>
      </c>
      <c r="N400" t="str">
        <f t="shared" si="44"/>
        <v>正道</v>
      </c>
      <c r="O400" t="str">
        <f t="shared" si="45"/>
        <v>ヨシダ</v>
      </c>
      <c r="P400" t="str">
        <f t="shared" si="46"/>
        <v>マサミチ</v>
      </c>
      <c r="Q400">
        <f>IF($F400="","",DATEDIF($R400,①申込書!$D$3,"Y"))</f>
        <v>21</v>
      </c>
      <c r="R400" t="str">
        <f t="shared" si="47"/>
        <v>2004/09/22</v>
      </c>
      <c r="S400" t="str">
        <f t="shared" si="42"/>
        <v>兵庫</v>
      </c>
      <c r="T400" t="str">
        <f>IFERROR(IF($G400&lt;&gt;"",LEFT($G400,11),IF(COUNTIF(②男子申込!$C:$C,$B400)=1,INDEX(②男子申込!H:H,MATCH($B400,②男子申込!$C:$C,0)),"")),"")</f>
        <v>00113024920</v>
      </c>
      <c r="U400" t="str">
        <f t="shared" si="48"/>
        <v>立命館大</v>
      </c>
    </row>
    <row r="401" spans="1:21">
      <c r="A401" t="s">
        <v>78</v>
      </c>
      <c r="B401">
        <v>400</v>
      </c>
      <c r="C401" t="s">
        <v>3625</v>
      </c>
      <c r="D401" t="s">
        <v>3626</v>
      </c>
      <c r="E401" t="s">
        <v>80</v>
      </c>
      <c r="F401">
        <v>20040725</v>
      </c>
      <c r="G401" t="s">
        <v>10422</v>
      </c>
      <c r="H401" t="s">
        <v>1030</v>
      </c>
      <c r="I401" t="s">
        <v>229</v>
      </c>
      <c r="M401" t="str">
        <f t="shared" si="43"/>
        <v>堀</v>
      </c>
      <c r="N401" t="str">
        <f t="shared" si="44"/>
        <v>航太朗</v>
      </c>
      <c r="O401" t="str">
        <f t="shared" si="45"/>
        <v>ホリ</v>
      </c>
      <c r="P401" t="str">
        <f t="shared" si="46"/>
        <v>コウタロウ</v>
      </c>
      <c r="Q401">
        <f>IF($F401="","",DATEDIF($R401,①申込書!$D$3,"Y"))</f>
        <v>21</v>
      </c>
      <c r="R401" t="str">
        <f t="shared" si="47"/>
        <v>2004/07/25</v>
      </c>
      <c r="S401" t="str">
        <f t="shared" si="42"/>
        <v>滋賀</v>
      </c>
      <c r="T401" t="str">
        <f>IFERROR(IF($G401&lt;&gt;"",LEFT($G401,11),IF(COUNTIF(②男子申込!$C:$C,$B401)=1,INDEX(②男子申込!H:H,MATCH($B401,②男子申込!$C:$C,0)),"")),"")</f>
        <v>00120049420</v>
      </c>
      <c r="U401" t="str">
        <f t="shared" si="48"/>
        <v>立命館大</v>
      </c>
    </row>
    <row r="402" spans="1:21">
      <c r="A402" t="s">
        <v>78</v>
      </c>
      <c r="B402">
        <v>401</v>
      </c>
      <c r="C402" t="s">
        <v>3627</v>
      </c>
      <c r="D402" t="s">
        <v>3628</v>
      </c>
      <c r="E402" t="s">
        <v>80</v>
      </c>
      <c r="F402">
        <v>20040807</v>
      </c>
      <c r="G402" t="s">
        <v>10423</v>
      </c>
      <c r="H402" t="s">
        <v>3629</v>
      </c>
      <c r="I402" t="s">
        <v>181</v>
      </c>
      <c r="M402" t="str">
        <f t="shared" si="43"/>
        <v>今岡</v>
      </c>
      <c r="N402" t="str">
        <f t="shared" si="44"/>
        <v>遥仁</v>
      </c>
      <c r="O402" t="str">
        <f t="shared" si="45"/>
        <v>イマオカ</v>
      </c>
      <c r="P402" t="str">
        <f t="shared" si="46"/>
        <v>ハルト</v>
      </c>
      <c r="Q402">
        <f>IF($F402="","",DATEDIF($R402,①申込書!$D$3,"Y"))</f>
        <v>21</v>
      </c>
      <c r="R402" t="str">
        <f t="shared" si="47"/>
        <v>2004/08/07</v>
      </c>
      <c r="S402" t="str">
        <f t="shared" si="42"/>
        <v>滋賀</v>
      </c>
      <c r="T402" t="str">
        <f>IFERROR(IF($G402&lt;&gt;"",LEFT($G402,11),IF(COUNTIF(②男子申込!$C:$C,$B402)=1,INDEX(②男子申込!H:H,MATCH($B402,②男子申込!$C:$C,0)),"")),"")</f>
        <v>00113739933</v>
      </c>
      <c r="U402" t="str">
        <f t="shared" si="48"/>
        <v>立命館大</v>
      </c>
    </row>
    <row r="403" spans="1:21">
      <c r="A403" t="s">
        <v>78</v>
      </c>
      <c r="B403">
        <v>402</v>
      </c>
      <c r="C403" t="s">
        <v>3630</v>
      </c>
      <c r="D403" t="s">
        <v>3631</v>
      </c>
      <c r="E403" t="s">
        <v>180</v>
      </c>
      <c r="F403">
        <v>20041110</v>
      </c>
      <c r="G403" t="s">
        <v>10424</v>
      </c>
      <c r="H403" t="s">
        <v>2159</v>
      </c>
      <c r="I403" t="s">
        <v>236</v>
      </c>
      <c r="M403" t="str">
        <f t="shared" si="43"/>
        <v>宮坂</v>
      </c>
      <c r="N403" t="str">
        <f t="shared" si="44"/>
        <v>侑汰</v>
      </c>
      <c r="O403" t="str">
        <f t="shared" si="45"/>
        <v>ミヤサカ</v>
      </c>
      <c r="P403" t="str">
        <f t="shared" si="46"/>
        <v>ユウタ</v>
      </c>
      <c r="Q403">
        <f>IF($F403="","",DATEDIF($R403,①申込書!$D$3,"Y"))</f>
        <v>21</v>
      </c>
      <c r="R403" t="str">
        <f t="shared" si="47"/>
        <v>2004/11/10</v>
      </c>
      <c r="S403" t="str">
        <f t="shared" si="42"/>
        <v>北海道</v>
      </c>
      <c r="T403" t="str">
        <f>IFERROR(IF($G403&lt;&gt;"",LEFT($G403,11),IF(COUNTIF(②男子申込!$C:$C,$B403)=1,INDEX(②男子申込!H:H,MATCH($B403,②男子申込!$C:$C,0)),"")),"")</f>
        <v>00117013619</v>
      </c>
      <c r="U403" t="str">
        <f t="shared" si="48"/>
        <v>立命館大</v>
      </c>
    </row>
    <row r="404" spans="1:21">
      <c r="A404" t="s">
        <v>78</v>
      </c>
      <c r="B404">
        <v>403</v>
      </c>
      <c r="C404" t="s">
        <v>3632</v>
      </c>
      <c r="D404" t="s">
        <v>3633</v>
      </c>
      <c r="E404" t="s">
        <v>97</v>
      </c>
      <c r="F404">
        <v>20041219</v>
      </c>
      <c r="G404" t="s">
        <v>10425</v>
      </c>
      <c r="H404" t="s">
        <v>167</v>
      </c>
      <c r="I404" t="s">
        <v>349</v>
      </c>
      <c r="M404" t="str">
        <f t="shared" si="43"/>
        <v>中山</v>
      </c>
      <c r="N404" t="str">
        <f t="shared" si="44"/>
        <v>柊太</v>
      </c>
      <c r="O404" t="str">
        <f t="shared" si="45"/>
        <v>ナカヤマ</v>
      </c>
      <c r="P404" t="str">
        <f t="shared" si="46"/>
        <v>シュウタ</v>
      </c>
      <c r="Q404">
        <f>IF($F404="","",DATEDIF($R404,①申込書!$D$3,"Y"))</f>
        <v>21</v>
      </c>
      <c r="R404" t="str">
        <f t="shared" si="47"/>
        <v>2004/12/19</v>
      </c>
      <c r="S404" t="str">
        <f t="shared" si="42"/>
        <v>兵庫</v>
      </c>
      <c r="T404" t="str">
        <f>IFERROR(IF($G404&lt;&gt;"",LEFT($G404,11),IF(COUNTIF(②男子申込!$C:$C,$B404)=1,INDEX(②男子申込!H:H,MATCH($B404,②男子申込!$C:$C,0)),"")),"")</f>
        <v>00116477632</v>
      </c>
      <c r="U404" t="str">
        <f t="shared" si="48"/>
        <v>立命館大</v>
      </c>
    </row>
    <row r="405" spans="1:21">
      <c r="A405" t="s">
        <v>78</v>
      </c>
      <c r="B405">
        <v>404</v>
      </c>
      <c r="C405" t="s">
        <v>3634</v>
      </c>
      <c r="D405" t="s">
        <v>3635</v>
      </c>
      <c r="E405" t="s">
        <v>170</v>
      </c>
      <c r="F405">
        <v>20040911</v>
      </c>
      <c r="G405" t="s">
        <v>10426</v>
      </c>
      <c r="H405" t="s">
        <v>461</v>
      </c>
      <c r="I405" t="s">
        <v>726</v>
      </c>
      <c r="M405" t="str">
        <f t="shared" si="43"/>
        <v>髙木</v>
      </c>
      <c r="N405" t="str">
        <f t="shared" si="44"/>
        <v>大翔</v>
      </c>
      <c r="O405" t="str">
        <f t="shared" si="45"/>
        <v>タカギ</v>
      </c>
      <c r="P405" t="str">
        <f t="shared" si="46"/>
        <v>タイト</v>
      </c>
      <c r="Q405">
        <f>IF($F405="","",DATEDIF($R405,①申込書!$D$3,"Y"))</f>
        <v>21</v>
      </c>
      <c r="R405" t="str">
        <f t="shared" si="47"/>
        <v>2004/09/11</v>
      </c>
      <c r="S405" t="str">
        <f t="shared" si="42"/>
        <v>福岡</v>
      </c>
      <c r="T405" t="str">
        <f>IFERROR(IF($G405&lt;&gt;"",LEFT($G405,11),IF(COUNTIF(②男子申込!$C:$C,$B405)=1,INDEX(②男子申込!H:H,MATCH($B405,②男子申込!$C:$C,0)),"")),"")</f>
        <v>00115538528</v>
      </c>
      <c r="U405" t="str">
        <f t="shared" si="48"/>
        <v>立命館大</v>
      </c>
    </row>
    <row r="406" spans="1:21">
      <c r="A406" t="s">
        <v>78</v>
      </c>
      <c r="B406">
        <v>405</v>
      </c>
      <c r="C406" t="s">
        <v>3636</v>
      </c>
      <c r="D406" t="s">
        <v>3637</v>
      </c>
      <c r="E406" t="s">
        <v>97</v>
      </c>
      <c r="F406">
        <v>20040924</v>
      </c>
      <c r="G406" t="s">
        <v>10427</v>
      </c>
      <c r="H406" t="s">
        <v>401</v>
      </c>
      <c r="I406" t="s">
        <v>578</v>
      </c>
      <c r="M406" t="str">
        <f t="shared" si="43"/>
        <v>中井</v>
      </c>
      <c r="N406" t="str">
        <f t="shared" si="44"/>
        <v>翔太</v>
      </c>
      <c r="O406" t="str">
        <f t="shared" si="45"/>
        <v>ナカイ</v>
      </c>
      <c r="P406" t="str">
        <f t="shared" si="46"/>
        <v>ショウタ</v>
      </c>
      <c r="Q406">
        <f>IF($F406="","",DATEDIF($R406,①申込書!$D$3,"Y"))</f>
        <v>21</v>
      </c>
      <c r="R406" t="str">
        <f t="shared" si="47"/>
        <v>2004/09/24</v>
      </c>
      <c r="S406" t="str">
        <f t="shared" si="42"/>
        <v>兵庫</v>
      </c>
      <c r="T406" t="str">
        <f>IFERROR(IF($G406&lt;&gt;"",LEFT($G406,11),IF(COUNTIF(②男子申込!$C:$C,$B406)=1,INDEX(②男子申込!H:H,MATCH($B406,②男子申込!$C:$C,0)),"")),"")</f>
        <v>00112046014</v>
      </c>
      <c r="U406" t="str">
        <f t="shared" si="48"/>
        <v>立命館大</v>
      </c>
    </row>
    <row r="407" spans="1:21">
      <c r="A407" t="s">
        <v>78</v>
      </c>
      <c r="B407">
        <v>406</v>
      </c>
      <c r="C407" t="s">
        <v>3638</v>
      </c>
      <c r="D407" t="s">
        <v>3639</v>
      </c>
      <c r="E407" t="s">
        <v>733</v>
      </c>
      <c r="F407">
        <v>20040611</v>
      </c>
      <c r="G407" t="s">
        <v>10428</v>
      </c>
      <c r="H407" t="s">
        <v>1086</v>
      </c>
      <c r="I407" t="s">
        <v>719</v>
      </c>
      <c r="M407" t="str">
        <f t="shared" si="43"/>
        <v>村田</v>
      </c>
      <c r="N407" t="str">
        <f t="shared" si="44"/>
        <v>真一朗</v>
      </c>
      <c r="O407" t="str">
        <f t="shared" si="45"/>
        <v>ムラタ</v>
      </c>
      <c r="P407" t="str">
        <f t="shared" si="46"/>
        <v>シンイチロウ</v>
      </c>
      <c r="Q407">
        <f>IF($F407="","",DATEDIF($R407,①申込書!$D$3,"Y"))</f>
        <v>21</v>
      </c>
      <c r="R407" t="str">
        <f t="shared" si="47"/>
        <v>2004/06/11</v>
      </c>
      <c r="S407" t="str">
        <f t="shared" si="42"/>
        <v>徳島</v>
      </c>
      <c r="T407" t="str">
        <f>IFERROR(IF($G407&lt;&gt;"",LEFT($G407,11),IF(COUNTIF(②男子申込!$C:$C,$B407)=1,INDEX(②男子申込!H:H,MATCH($B407,②男子申込!$C:$C,0)),"")),"")</f>
        <v>00113327118</v>
      </c>
      <c r="U407" t="str">
        <f t="shared" si="48"/>
        <v>立命館大</v>
      </c>
    </row>
    <row r="408" spans="1:21">
      <c r="A408" t="s">
        <v>78</v>
      </c>
      <c r="B408">
        <v>407</v>
      </c>
      <c r="C408" t="s">
        <v>3640</v>
      </c>
      <c r="D408" t="s">
        <v>3641</v>
      </c>
      <c r="E408" t="s">
        <v>85</v>
      </c>
      <c r="F408">
        <v>20040831</v>
      </c>
      <c r="G408" t="s">
        <v>10429</v>
      </c>
      <c r="H408" t="s">
        <v>2878</v>
      </c>
      <c r="I408" t="s">
        <v>936</v>
      </c>
      <c r="M408" t="str">
        <f t="shared" si="43"/>
        <v>藪田</v>
      </c>
      <c r="N408" t="str">
        <f t="shared" si="44"/>
        <v>虎志朗</v>
      </c>
      <c r="O408" t="str">
        <f t="shared" si="45"/>
        <v>ヤブタ</v>
      </c>
      <c r="P408" t="str">
        <f t="shared" si="46"/>
        <v>コジロウ</v>
      </c>
      <c r="Q408">
        <f>IF($F408="","",DATEDIF($R408,①申込書!$D$3,"Y"))</f>
        <v>21</v>
      </c>
      <c r="R408" t="str">
        <f t="shared" si="47"/>
        <v>2004/08/31</v>
      </c>
      <c r="S408" t="str">
        <f t="shared" si="42"/>
        <v>愛知</v>
      </c>
      <c r="T408" t="str">
        <f>IFERROR(IF($G408&lt;&gt;"",LEFT($G408,11),IF(COUNTIF(②男子申込!$C:$C,$B408)=1,INDEX(②男子申込!H:H,MATCH($B408,②男子申込!$C:$C,0)),"")),"")</f>
        <v>00117590124</v>
      </c>
      <c r="U408" t="str">
        <f t="shared" si="48"/>
        <v>立命館大</v>
      </c>
    </row>
    <row r="409" spans="1:21">
      <c r="A409" t="s">
        <v>78</v>
      </c>
      <c r="B409">
        <v>408</v>
      </c>
      <c r="C409" t="s">
        <v>3645</v>
      </c>
      <c r="D409" t="s">
        <v>3646</v>
      </c>
      <c r="E409" t="s">
        <v>102</v>
      </c>
      <c r="F409">
        <v>20040530</v>
      </c>
      <c r="G409" t="s">
        <v>10430</v>
      </c>
      <c r="H409" t="s">
        <v>757</v>
      </c>
      <c r="I409" t="s">
        <v>405</v>
      </c>
      <c r="M409" t="str">
        <f t="shared" si="43"/>
        <v>望月</v>
      </c>
      <c r="N409" t="str">
        <f t="shared" si="44"/>
        <v>大生</v>
      </c>
      <c r="O409" t="str">
        <f t="shared" si="45"/>
        <v>モチヅキ</v>
      </c>
      <c r="P409" t="str">
        <f t="shared" si="46"/>
        <v>タイセイ</v>
      </c>
      <c r="Q409">
        <f>IF($F409="","",DATEDIF($R409,①申込書!$D$3,"Y"))</f>
        <v>21</v>
      </c>
      <c r="R409" t="str">
        <f t="shared" si="47"/>
        <v>2004/05/30</v>
      </c>
      <c r="S409" t="str">
        <f t="shared" si="42"/>
        <v>静岡</v>
      </c>
      <c r="T409" t="str">
        <f>IFERROR(IF($G409&lt;&gt;"",LEFT($G409,11),IF(COUNTIF(②男子申込!$C:$C,$B409)=1,INDEX(②男子申込!H:H,MATCH($B409,②男子申込!$C:$C,0)),"")),"")</f>
        <v>00144987841</v>
      </c>
      <c r="U409" t="str">
        <f t="shared" si="48"/>
        <v>立命館大</v>
      </c>
    </row>
    <row r="410" spans="1:21">
      <c r="A410" t="s">
        <v>78</v>
      </c>
      <c r="B410">
        <v>409</v>
      </c>
      <c r="C410" t="s">
        <v>4107</v>
      </c>
      <c r="D410" t="s">
        <v>4108</v>
      </c>
      <c r="E410" t="s">
        <v>97</v>
      </c>
      <c r="F410">
        <v>20041110</v>
      </c>
      <c r="G410" t="s">
        <v>10431</v>
      </c>
      <c r="H410" t="s">
        <v>223</v>
      </c>
      <c r="I410" t="s">
        <v>194</v>
      </c>
      <c r="M410" t="str">
        <f t="shared" si="43"/>
        <v>橋本</v>
      </c>
      <c r="N410" t="str">
        <f t="shared" si="44"/>
        <v>和希</v>
      </c>
      <c r="O410" t="str">
        <f t="shared" si="45"/>
        <v>ハシモト</v>
      </c>
      <c r="P410" t="str">
        <f t="shared" si="46"/>
        <v>カズキ</v>
      </c>
      <c r="Q410">
        <f>IF($F410="","",DATEDIF($R410,①申込書!$D$3,"Y"))</f>
        <v>21</v>
      </c>
      <c r="R410" t="str">
        <f t="shared" si="47"/>
        <v>2004/11/10</v>
      </c>
      <c r="S410" t="str">
        <f t="shared" si="42"/>
        <v>兵庫</v>
      </c>
      <c r="T410" t="str">
        <f>IFERROR(IF($G410&lt;&gt;"",LEFT($G410,11),IF(COUNTIF(②男子申込!$C:$C,$B410)=1,INDEX(②男子申込!H:H,MATCH($B410,②男子申込!$C:$C,0)),"")),"")</f>
        <v>00113407622</v>
      </c>
      <c r="U410" t="str">
        <f t="shared" si="48"/>
        <v>立命館大</v>
      </c>
    </row>
    <row r="411" spans="1:21">
      <c r="A411" t="s">
        <v>78</v>
      </c>
      <c r="B411">
        <v>410</v>
      </c>
      <c r="C411" t="s">
        <v>4109</v>
      </c>
      <c r="D411" t="s">
        <v>4110</v>
      </c>
      <c r="E411" t="s">
        <v>835</v>
      </c>
      <c r="F411">
        <v>20040622</v>
      </c>
      <c r="G411" t="s">
        <v>10432</v>
      </c>
      <c r="H411" t="s">
        <v>810</v>
      </c>
      <c r="I411" t="s">
        <v>141</v>
      </c>
      <c r="M411" t="str">
        <f t="shared" si="43"/>
        <v>髙橋</v>
      </c>
      <c r="N411" t="str">
        <f t="shared" si="44"/>
        <v>早大</v>
      </c>
      <c r="O411" t="str">
        <f t="shared" si="45"/>
        <v>タカハシ</v>
      </c>
      <c r="P411" t="str">
        <f t="shared" si="46"/>
        <v>ハヤト</v>
      </c>
      <c r="Q411">
        <f>IF($F411="","",DATEDIF($R411,①申込書!$D$3,"Y"))</f>
        <v>21</v>
      </c>
      <c r="R411" t="str">
        <f t="shared" si="47"/>
        <v>2004/06/22</v>
      </c>
      <c r="S411" t="str">
        <f t="shared" si="42"/>
        <v>埼玉</v>
      </c>
      <c r="T411" t="str">
        <f>IFERROR(IF($G411&lt;&gt;"",LEFT($G411,11),IF(COUNTIF(②男子申込!$C:$C,$B411)=1,INDEX(②男子申込!H:H,MATCH($B411,②男子申込!$C:$C,0)),"")),"")</f>
        <v>00118501420</v>
      </c>
      <c r="U411" t="str">
        <f t="shared" si="48"/>
        <v>立命館大</v>
      </c>
    </row>
    <row r="412" spans="1:21">
      <c r="A412" t="s">
        <v>78</v>
      </c>
      <c r="B412">
        <v>411</v>
      </c>
      <c r="C412" t="s">
        <v>4111</v>
      </c>
      <c r="D412" t="s">
        <v>4112</v>
      </c>
      <c r="E412" t="s">
        <v>88</v>
      </c>
      <c r="F412">
        <v>20040701</v>
      </c>
      <c r="G412" t="s">
        <v>10433</v>
      </c>
      <c r="H412" t="s">
        <v>329</v>
      </c>
      <c r="I412" t="s">
        <v>105</v>
      </c>
      <c r="M412" t="str">
        <f t="shared" si="43"/>
        <v>今井</v>
      </c>
      <c r="N412" t="str">
        <f t="shared" si="44"/>
        <v>颯太</v>
      </c>
      <c r="O412" t="str">
        <f t="shared" si="45"/>
        <v>イマイ</v>
      </c>
      <c r="P412" t="str">
        <f t="shared" si="46"/>
        <v>ソウタ</v>
      </c>
      <c r="Q412">
        <f>IF($F412="","",DATEDIF($R412,①申込書!$D$3,"Y"))</f>
        <v>21</v>
      </c>
      <c r="R412" t="str">
        <f t="shared" si="47"/>
        <v>2004/07/01</v>
      </c>
      <c r="S412" t="str">
        <f t="shared" si="42"/>
        <v>京都</v>
      </c>
      <c r="T412" t="str">
        <f>IFERROR(IF($G412&lt;&gt;"",LEFT($G412,11),IF(COUNTIF(②男子申込!$C:$C,$B412)=1,INDEX(②男子申込!H:H,MATCH($B412,②男子申込!$C:$C,0)),"")),"")</f>
        <v>00119287836</v>
      </c>
      <c r="U412" t="str">
        <f t="shared" si="48"/>
        <v>立命館大</v>
      </c>
    </row>
    <row r="413" spans="1:21">
      <c r="A413" t="s">
        <v>78</v>
      </c>
      <c r="B413">
        <v>412</v>
      </c>
      <c r="C413" t="s">
        <v>4428</v>
      </c>
      <c r="D413" t="s">
        <v>4429</v>
      </c>
      <c r="E413" t="s">
        <v>80</v>
      </c>
      <c r="F413">
        <v>20040806</v>
      </c>
      <c r="G413" t="s">
        <v>10434</v>
      </c>
      <c r="H413" t="s">
        <v>1084</v>
      </c>
      <c r="I413" t="s">
        <v>1148</v>
      </c>
      <c r="M413" t="str">
        <f t="shared" si="43"/>
        <v>吉川</v>
      </c>
      <c r="N413" t="str">
        <f t="shared" si="44"/>
        <v>大洋</v>
      </c>
      <c r="O413" t="str">
        <f t="shared" si="45"/>
        <v>ヨシカワ</v>
      </c>
      <c r="P413" t="str">
        <f t="shared" si="46"/>
        <v>タイヨウ</v>
      </c>
      <c r="Q413">
        <f>IF($F413="","",DATEDIF($R413,①申込書!$D$3,"Y"))</f>
        <v>21</v>
      </c>
      <c r="R413" t="str">
        <f t="shared" si="47"/>
        <v>2004/08/06</v>
      </c>
      <c r="S413" t="str">
        <f t="shared" si="42"/>
        <v>滋賀</v>
      </c>
      <c r="T413" t="str">
        <f>IFERROR(IF($G413&lt;&gt;"",LEFT($G413,11),IF(COUNTIF(②男子申込!$C:$C,$B413)=1,INDEX(②男子申込!H:H,MATCH($B413,②男子申込!$C:$C,0)),"")),"")</f>
        <v>00112698633</v>
      </c>
      <c r="U413" t="str">
        <f t="shared" si="48"/>
        <v>立命館大</v>
      </c>
    </row>
    <row r="414" spans="1:21">
      <c r="A414" t="s">
        <v>78</v>
      </c>
      <c r="B414">
        <v>413</v>
      </c>
      <c r="C414" t="s">
        <v>4430</v>
      </c>
      <c r="D414" t="s">
        <v>4431</v>
      </c>
      <c r="E414" t="s">
        <v>816</v>
      </c>
      <c r="F414">
        <v>20040520</v>
      </c>
      <c r="G414" t="s">
        <v>10435</v>
      </c>
      <c r="H414" t="s">
        <v>121</v>
      </c>
      <c r="I414" t="s">
        <v>364</v>
      </c>
      <c r="M414" t="str">
        <f t="shared" si="43"/>
        <v>吉田</v>
      </c>
      <c r="N414" t="str">
        <f t="shared" si="44"/>
        <v>蒼</v>
      </c>
      <c r="O414" t="str">
        <f t="shared" si="45"/>
        <v>ヨシダ</v>
      </c>
      <c r="P414" t="str">
        <f t="shared" si="46"/>
        <v>ソウ</v>
      </c>
      <c r="Q414">
        <f>IF($F414="","",DATEDIF($R414,①申込書!$D$3,"Y"))</f>
        <v>21</v>
      </c>
      <c r="R414" t="str">
        <f t="shared" si="47"/>
        <v>2004/05/20</v>
      </c>
      <c r="S414" t="str">
        <f t="shared" si="42"/>
        <v>茨城</v>
      </c>
      <c r="T414" t="str">
        <f>IFERROR(IF($G414&lt;&gt;"",LEFT($G414,11),IF(COUNTIF(②男子申込!$C:$C,$B414)=1,INDEX(②男子申込!H:H,MATCH($B414,②男子申込!$C:$C,0)),"")),"")</f>
        <v>00111617118</v>
      </c>
      <c r="U414" t="str">
        <f t="shared" si="48"/>
        <v>立命館大</v>
      </c>
    </row>
    <row r="415" spans="1:21">
      <c r="A415" t="s">
        <v>78</v>
      </c>
      <c r="B415">
        <v>414</v>
      </c>
      <c r="C415" t="s">
        <v>4709</v>
      </c>
      <c r="D415" t="s">
        <v>4710</v>
      </c>
      <c r="E415" t="s">
        <v>1601</v>
      </c>
      <c r="F415">
        <v>20040828</v>
      </c>
      <c r="G415" t="s">
        <v>10436</v>
      </c>
      <c r="H415" t="s">
        <v>243</v>
      </c>
      <c r="I415" t="s">
        <v>105</v>
      </c>
      <c r="M415" t="str">
        <f t="shared" si="43"/>
        <v>渡邉</v>
      </c>
      <c r="N415" t="str">
        <f t="shared" si="44"/>
        <v>壮大</v>
      </c>
      <c r="O415" t="str">
        <f t="shared" si="45"/>
        <v>ワタナベ</v>
      </c>
      <c r="P415" t="str">
        <f t="shared" si="46"/>
        <v>ソウタ</v>
      </c>
      <c r="Q415">
        <f>IF($F415="","",DATEDIF($R415,①申込書!$D$3,"Y"))</f>
        <v>21</v>
      </c>
      <c r="R415" t="str">
        <f t="shared" si="47"/>
        <v>2004/08/28</v>
      </c>
      <c r="S415" t="str">
        <f t="shared" si="42"/>
        <v>山形</v>
      </c>
      <c r="T415" t="str">
        <f>IFERROR(IF($G415&lt;&gt;"",LEFT($G415,11),IF(COUNTIF(②男子申込!$C:$C,$B415)=1,INDEX(②男子申込!H:H,MATCH($B415,②男子申込!$C:$C,0)),"")),"")</f>
        <v>00116931425</v>
      </c>
      <c r="U415" t="str">
        <f t="shared" si="48"/>
        <v>立命館大</v>
      </c>
    </row>
    <row r="416" spans="1:21">
      <c r="A416" t="s">
        <v>78</v>
      </c>
      <c r="B416">
        <v>415</v>
      </c>
      <c r="C416" t="s">
        <v>4711</v>
      </c>
      <c r="D416" t="s">
        <v>4712</v>
      </c>
      <c r="E416" t="s">
        <v>88</v>
      </c>
      <c r="F416">
        <v>20040801</v>
      </c>
      <c r="G416" t="s">
        <v>10437</v>
      </c>
      <c r="H416" t="s">
        <v>1744</v>
      </c>
      <c r="I416" t="s">
        <v>2716</v>
      </c>
      <c r="M416" t="str">
        <f t="shared" si="43"/>
        <v>井田</v>
      </c>
      <c r="N416" t="str">
        <f t="shared" si="44"/>
        <v>想</v>
      </c>
      <c r="O416" t="str">
        <f t="shared" si="45"/>
        <v>イダ</v>
      </c>
      <c r="P416" t="str">
        <f t="shared" si="46"/>
        <v>ココロ</v>
      </c>
      <c r="Q416">
        <f>IF($F416="","",DATEDIF($R416,①申込書!$D$3,"Y"))</f>
        <v>21</v>
      </c>
      <c r="R416" t="str">
        <f t="shared" si="47"/>
        <v>2004/08/01</v>
      </c>
      <c r="S416" t="str">
        <f t="shared" si="42"/>
        <v>京都</v>
      </c>
      <c r="T416" t="str">
        <f>IFERROR(IF($G416&lt;&gt;"",LEFT($G416,11),IF(COUNTIF(②男子申込!$C:$C,$B416)=1,INDEX(②男子申込!H:H,MATCH($B416,②男子申込!$C:$C,0)),"")),"")</f>
        <v>00119868033</v>
      </c>
      <c r="U416" t="str">
        <f t="shared" si="48"/>
        <v>立命館大</v>
      </c>
    </row>
    <row r="417" spans="1:21">
      <c r="A417" t="s">
        <v>78</v>
      </c>
      <c r="B417">
        <v>416</v>
      </c>
      <c r="C417" t="s">
        <v>4713</v>
      </c>
      <c r="D417" t="s">
        <v>4714</v>
      </c>
      <c r="E417" t="s">
        <v>102</v>
      </c>
      <c r="F417">
        <v>20040818</v>
      </c>
      <c r="G417" t="s">
        <v>10438</v>
      </c>
      <c r="H417" t="s">
        <v>4715</v>
      </c>
      <c r="I417" t="s">
        <v>1911</v>
      </c>
      <c r="M417" t="str">
        <f t="shared" si="43"/>
        <v>小穴</v>
      </c>
      <c r="N417" t="str">
        <f t="shared" si="44"/>
        <v>陽哉</v>
      </c>
      <c r="O417" t="str">
        <f t="shared" si="45"/>
        <v>オアナ</v>
      </c>
      <c r="P417" t="str">
        <f t="shared" si="46"/>
        <v>ハルヤ</v>
      </c>
      <c r="Q417">
        <f>IF($F417="","",DATEDIF($R417,①申込書!$D$3,"Y"))</f>
        <v>21</v>
      </c>
      <c r="R417" t="str">
        <f t="shared" si="47"/>
        <v>2004/08/18</v>
      </c>
      <c r="S417" t="str">
        <f t="shared" si="42"/>
        <v>静岡</v>
      </c>
      <c r="T417" t="str">
        <f>IFERROR(IF($G417&lt;&gt;"",LEFT($G417,11),IF(COUNTIF(②男子申込!$C:$C,$B417)=1,INDEX(②男子申込!H:H,MATCH($B417,②男子申込!$C:$C,0)),"")),"")</f>
        <v>00112307923</v>
      </c>
      <c r="U417" t="str">
        <f t="shared" si="48"/>
        <v>立命館大</v>
      </c>
    </row>
    <row r="418" spans="1:21">
      <c r="A418" t="s">
        <v>78</v>
      </c>
      <c r="B418">
        <v>417</v>
      </c>
      <c r="C418" t="s">
        <v>4716</v>
      </c>
      <c r="D418" t="s">
        <v>4717</v>
      </c>
      <c r="E418" t="s">
        <v>80</v>
      </c>
      <c r="F418">
        <v>20040617</v>
      </c>
      <c r="G418" t="s">
        <v>10439</v>
      </c>
      <c r="H418" t="s">
        <v>4718</v>
      </c>
      <c r="I418" t="s">
        <v>125</v>
      </c>
      <c r="M418" t="str">
        <f t="shared" si="43"/>
        <v>川路</v>
      </c>
      <c r="N418" t="str">
        <f t="shared" si="44"/>
        <v>竜平</v>
      </c>
      <c r="O418" t="str">
        <f t="shared" si="45"/>
        <v>カワジ</v>
      </c>
      <c r="P418" t="str">
        <f t="shared" si="46"/>
        <v>リュウヘイ</v>
      </c>
      <c r="Q418">
        <f>IF($F418="","",DATEDIF($R418,①申込書!$D$3,"Y"))</f>
        <v>21</v>
      </c>
      <c r="R418" t="str">
        <f t="shared" si="47"/>
        <v>2004/06/17</v>
      </c>
      <c r="S418" t="str">
        <f t="shared" si="42"/>
        <v>滋賀</v>
      </c>
      <c r="T418" t="str">
        <f>IFERROR(IF($G418&lt;&gt;"",LEFT($G418,11),IF(COUNTIF(②男子申込!$C:$C,$B418)=1,INDEX(②男子申込!H:H,MATCH($B418,②男子申込!$C:$C,0)),"")),"")</f>
        <v>00113320010</v>
      </c>
      <c r="U418" t="str">
        <f t="shared" si="48"/>
        <v>立命館大</v>
      </c>
    </row>
    <row r="419" spans="1:21">
      <c r="A419" t="s">
        <v>78</v>
      </c>
      <c r="B419">
        <v>418</v>
      </c>
      <c r="C419" t="s">
        <v>4719</v>
      </c>
      <c r="D419" t="s">
        <v>4720</v>
      </c>
      <c r="E419" t="s">
        <v>88</v>
      </c>
      <c r="F419">
        <v>20040730</v>
      </c>
      <c r="G419" t="s">
        <v>10440</v>
      </c>
      <c r="H419" t="s">
        <v>4721</v>
      </c>
      <c r="I419" t="s">
        <v>207</v>
      </c>
      <c r="M419" t="str">
        <f t="shared" si="43"/>
        <v>安木</v>
      </c>
      <c r="N419" t="str">
        <f t="shared" si="44"/>
        <v>康太</v>
      </c>
      <c r="O419" t="str">
        <f t="shared" si="45"/>
        <v>ヤスキ</v>
      </c>
      <c r="P419" t="str">
        <f t="shared" si="46"/>
        <v>コウタ</v>
      </c>
      <c r="Q419">
        <f>IF($F419="","",DATEDIF($R419,①申込書!$D$3,"Y"))</f>
        <v>21</v>
      </c>
      <c r="R419" t="str">
        <f t="shared" si="47"/>
        <v>2004/07/30</v>
      </c>
      <c r="S419" t="str">
        <f t="shared" si="42"/>
        <v>京都</v>
      </c>
      <c r="T419" t="str">
        <f>IFERROR(IF($G419&lt;&gt;"",LEFT($G419,11),IF(COUNTIF(②男子申込!$C:$C,$B419)=1,INDEX(②男子申込!H:H,MATCH($B419,②男子申込!$C:$C,0)),"")),"")</f>
        <v>00120049016</v>
      </c>
      <c r="U419" t="str">
        <f t="shared" si="48"/>
        <v>立命館大</v>
      </c>
    </row>
    <row r="420" spans="1:21">
      <c r="A420" t="s">
        <v>78</v>
      </c>
      <c r="B420">
        <v>419</v>
      </c>
      <c r="C420" t="s">
        <v>4722</v>
      </c>
      <c r="D420" t="s">
        <v>4723</v>
      </c>
      <c r="E420" t="s">
        <v>80</v>
      </c>
      <c r="F420">
        <v>20040531</v>
      </c>
      <c r="G420" t="s">
        <v>10441</v>
      </c>
      <c r="H420" t="s">
        <v>810</v>
      </c>
      <c r="I420" t="s">
        <v>374</v>
      </c>
      <c r="M420" t="str">
        <f t="shared" si="43"/>
        <v>髙橋</v>
      </c>
      <c r="N420" t="str">
        <f t="shared" si="44"/>
        <v>侑聖</v>
      </c>
      <c r="O420" t="str">
        <f t="shared" si="45"/>
        <v>タカハシ</v>
      </c>
      <c r="P420" t="str">
        <f t="shared" si="46"/>
        <v>ユウマ</v>
      </c>
      <c r="Q420">
        <f>IF($F420="","",DATEDIF($R420,①申込書!$D$3,"Y"))</f>
        <v>21</v>
      </c>
      <c r="R420" t="str">
        <f t="shared" si="47"/>
        <v>2004/05/31</v>
      </c>
      <c r="S420" t="str">
        <f t="shared" si="42"/>
        <v>滋賀</v>
      </c>
      <c r="T420" t="str">
        <f>IFERROR(IF($G420&lt;&gt;"",LEFT($G420,11),IF(COUNTIF(②男子申込!$C:$C,$B420)=1,INDEX(②男子申込!H:H,MATCH($B420,②男子申込!$C:$C,0)),"")),"")</f>
        <v>00113444219</v>
      </c>
      <c r="U420" t="str">
        <f t="shared" si="48"/>
        <v>立命館大</v>
      </c>
    </row>
    <row r="421" spans="1:21">
      <c r="A421" t="s">
        <v>78</v>
      </c>
      <c r="B421">
        <v>420</v>
      </c>
      <c r="C421" t="s">
        <v>4724</v>
      </c>
      <c r="D421" t="s">
        <v>4725</v>
      </c>
      <c r="E421" t="s">
        <v>88</v>
      </c>
      <c r="F421">
        <v>20040702</v>
      </c>
      <c r="G421" t="s">
        <v>10442</v>
      </c>
      <c r="H421" t="s">
        <v>378</v>
      </c>
      <c r="I421" t="s">
        <v>582</v>
      </c>
      <c r="M421" t="str">
        <f t="shared" si="43"/>
        <v>仲谷</v>
      </c>
      <c r="N421" t="str">
        <f t="shared" si="44"/>
        <v>颯真</v>
      </c>
      <c r="O421" t="str">
        <f t="shared" si="45"/>
        <v>ナカタニ</v>
      </c>
      <c r="P421" t="str">
        <f t="shared" si="46"/>
        <v>ソウマ</v>
      </c>
      <c r="Q421">
        <f>IF($F421="","",DATEDIF($R421,①申込書!$D$3,"Y"))</f>
        <v>21</v>
      </c>
      <c r="R421" t="str">
        <f t="shared" si="47"/>
        <v>2004/07/02</v>
      </c>
      <c r="S421" t="str">
        <f t="shared" si="42"/>
        <v>京都</v>
      </c>
      <c r="T421" t="str">
        <f>IFERROR(IF($G421&lt;&gt;"",LEFT($G421,11),IF(COUNTIF(②男子申込!$C:$C,$B421)=1,INDEX(②男子申込!H:H,MATCH($B421,②男子申込!$C:$C,0)),"")),"")</f>
        <v>00119529936</v>
      </c>
      <c r="U421" t="str">
        <f t="shared" si="48"/>
        <v>立命館大</v>
      </c>
    </row>
    <row r="422" spans="1:21">
      <c r="A422" t="s">
        <v>78</v>
      </c>
      <c r="B422">
        <v>421</v>
      </c>
      <c r="C422" t="s">
        <v>4726</v>
      </c>
      <c r="D422" t="s">
        <v>4727</v>
      </c>
      <c r="E422" t="s">
        <v>99</v>
      </c>
      <c r="F422">
        <v>20041212</v>
      </c>
      <c r="G422" t="s">
        <v>10443</v>
      </c>
      <c r="H422" t="s">
        <v>4728</v>
      </c>
      <c r="I422" t="s">
        <v>4729</v>
      </c>
      <c r="M422" t="str">
        <f t="shared" si="43"/>
        <v>金近</v>
      </c>
      <c r="N422" t="str">
        <f t="shared" si="44"/>
        <v>東悟</v>
      </c>
      <c r="O422" t="str">
        <f t="shared" si="45"/>
        <v>カネチカ</v>
      </c>
      <c r="P422" t="str">
        <f t="shared" si="46"/>
        <v>トウゴ</v>
      </c>
      <c r="Q422">
        <f>IF($F422="","",DATEDIF($R422,①申込書!$D$3,"Y"))</f>
        <v>21</v>
      </c>
      <c r="R422" t="str">
        <f t="shared" si="47"/>
        <v>2004/12/12</v>
      </c>
      <c r="S422" t="str">
        <f t="shared" si="42"/>
        <v>大阪</v>
      </c>
      <c r="T422" t="str">
        <f>IFERROR(IF($G422&lt;&gt;"",LEFT($G422,11),IF(COUNTIF(②男子申込!$C:$C,$B422)=1,INDEX(②男子申込!H:H,MATCH($B422,②男子申込!$C:$C,0)),"")),"")</f>
        <v>00111811922</v>
      </c>
      <c r="U422" t="str">
        <f t="shared" si="48"/>
        <v>立命館大</v>
      </c>
    </row>
    <row r="423" spans="1:21">
      <c r="A423" t="s">
        <v>78</v>
      </c>
      <c r="B423">
        <v>422</v>
      </c>
      <c r="C423" t="s">
        <v>4730</v>
      </c>
      <c r="D423" t="s">
        <v>4731</v>
      </c>
      <c r="E423" t="s">
        <v>80</v>
      </c>
      <c r="F423">
        <v>20041222</v>
      </c>
      <c r="G423" t="s">
        <v>10444</v>
      </c>
      <c r="H423" t="s">
        <v>1140</v>
      </c>
      <c r="I423" t="s">
        <v>4732</v>
      </c>
      <c r="M423" t="str">
        <f t="shared" si="43"/>
        <v>畑中</v>
      </c>
      <c r="N423" t="str">
        <f t="shared" si="44"/>
        <v>常似</v>
      </c>
      <c r="O423" t="str">
        <f t="shared" si="45"/>
        <v>ハタナカ</v>
      </c>
      <c r="P423" t="str">
        <f t="shared" si="46"/>
        <v>ジョウジ</v>
      </c>
      <c r="Q423">
        <f>IF($F423="","",DATEDIF($R423,①申込書!$D$3,"Y"))</f>
        <v>21</v>
      </c>
      <c r="R423" t="str">
        <f t="shared" si="47"/>
        <v>2004/12/22</v>
      </c>
      <c r="S423" t="str">
        <f t="shared" si="42"/>
        <v>滋賀</v>
      </c>
      <c r="T423" t="str">
        <f>IFERROR(IF($G423&lt;&gt;"",LEFT($G423,11),IF(COUNTIF(②男子申込!$C:$C,$B423)=1,INDEX(②男子申込!H:H,MATCH($B423,②男子申込!$C:$C,0)),"")),"")</f>
        <v>00144385126</v>
      </c>
      <c r="U423" t="str">
        <f t="shared" si="48"/>
        <v>立命館大</v>
      </c>
    </row>
    <row r="424" spans="1:21">
      <c r="A424" t="s">
        <v>78</v>
      </c>
      <c r="B424">
        <v>423</v>
      </c>
      <c r="C424" t="s">
        <v>4733</v>
      </c>
      <c r="D424" t="s">
        <v>4734</v>
      </c>
      <c r="E424" t="s">
        <v>80</v>
      </c>
      <c r="F424">
        <v>20040814</v>
      </c>
      <c r="G424" t="s">
        <v>10445</v>
      </c>
      <c r="H424" t="s">
        <v>373</v>
      </c>
      <c r="I424" t="s">
        <v>4735</v>
      </c>
      <c r="M424" t="str">
        <f t="shared" si="43"/>
        <v>柴田</v>
      </c>
      <c r="N424" t="str">
        <f t="shared" si="44"/>
        <v>怜人</v>
      </c>
      <c r="O424" t="str">
        <f t="shared" si="45"/>
        <v>シバタ</v>
      </c>
      <c r="P424" t="str">
        <f t="shared" si="46"/>
        <v>レイト</v>
      </c>
      <c r="Q424">
        <f>IF($F424="","",DATEDIF($R424,①申込書!$D$3,"Y"))</f>
        <v>21</v>
      </c>
      <c r="R424" t="str">
        <f t="shared" si="47"/>
        <v>2004/08/14</v>
      </c>
      <c r="S424" t="str">
        <f t="shared" si="42"/>
        <v>滋賀</v>
      </c>
      <c r="T424" t="str">
        <f>IFERROR(IF($G424&lt;&gt;"",LEFT($G424,11),IF(COUNTIF(②男子申込!$C:$C,$B424)=1,INDEX(②男子申込!H:H,MATCH($B424,②男子申込!$C:$C,0)),"")),"")</f>
        <v>00114214619</v>
      </c>
      <c r="U424" t="str">
        <f t="shared" si="48"/>
        <v>立命館大</v>
      </c>
    </row>
    <row r="425" spans="1:21">
      <c r="A425" t="s">
        <v>78</v>
      </c>
      <c r="B425">
        <v>424</v>
      </c>
      <c r="C425" t="s">
        <v>4736</v>
      </c>
      <c r="D425" t="s">
        <v>4737</v>
      </c>
      <c r="E425" t="s">
        <v>170</v>
      </c>
      <c r="F425">
        <v>20040807</v>
      </c>
      <c r="G425" t="s">
        <v>10446</v>
      </c>
      <c r="H425" t="s">
        <v>100</v>
      </c>
      <c r="I425" t="s">
        <v>1062</v>
      </c>
      <c r="M425" t="str">
        <f t="shared" si="43"/>
        <v>齋藤</v>
      </c>
      <c r="N425" t="str">
        <f t="shared" si="44"/>
        <v>幹斗</v>
      </c>
      <c r="O425" t="str">
        <f t="shared" si="45"/>
        <v>サイトウ</v>
      </c>
      <c r="P425" t="str">
        <f t="shared" si="46"/>
        <v>ミキト</v>
      </c>
      <c r="Q425">
        <f>IF($F425="","",DATEDIF($R425,①申込書!$D$3,"Y"))</f>
        <v>21</v>
      </c>
      <c r="R425" t="str">
        <f t="shared" si="47"/>
        <v>2004/08/07</v>
      </c>
      <c r="S425" t="str">
        <f t="shared" si="42"/>
        <v>福岡</v>
      </c>
      <c r="T425" t="str">
        <f>IFERROR(IF($G425&lt;&gt;"",LEFT($G425,11),IF(COUNTIF(②男子申込!$C:$C,$B425)=1,INDEX(②男子申込!H:H,MATCH($B425,②男子申込!$C:$C,0)),"")),"")</f>
        <v>00114979839</v>
      </c>
      <c r="U425" t="str">
        <f t="shared" si="48"/>
        <v>立命館大</v>
      </c>
    </row>
    <row r="426" spans="1:21">
      <c r="A426" t="s">
        <v>78</v>
      </c>
      <c r="B426">
        <v>425</v>
      </c>
      <c r="C426" t="s">
        <v>4738</v>
      </c>
      <c r="D426" t="s">
        <v>4739</v>
      </c>
      <c r="E426" t="s">
        <v>138</v>
      </c>
      <c r="F426">
        <v>20041103</v>
      </c>
      <c r="G426" t="s">
        <v>10447</v>
      </c>
      <c r="H426" t="s">
        <v>519</v>
      </c>
      <c r="I426" t="s">
        <v>509</v>
      </c>
      <c r="M426" t="str">
        <f t="shared" si="43"/>
        <v>秋山</v>
      </c>
      <c r="N426" t="str">
        <f t="shared" si="44"/>
        <v>柊二</v>
      </c>
      <c r="O426" t="str">
        <f t="shared" si="45"/>
        <v>アキヤマ</v>
      </c>
      <c r="P426" t="str">
        <f t="shared" si="46"/>
        <v>シュウジ</v>
      </c>
      <c r="Q426">
        <f>IF($F426="","",DATEDIF($R426,①申込書!$D$3,"Y"))</f>
        <v>21</v>
      </c>
      <c r="R426" t="str">
        <f t="shared" si="47"/>
        <v>2004/11/03</v>
      </c>
      <c r="S426" t="str">
        <f t="shared" si="42"/>
        <v>岡山</v>
      </c>
      <c r="T426" t="str">
        <f>IFERROR(IF($G426&lt;&gt;"",LEFT($G426,11),IF(COUNTIF(②男子申込!$C:$C,$B426)=1,INDEX(②男子申込!H:H,MATCH($B426,②男子申込!$C:$C,0)),"")),"")</f>
        <v>00118362425</v>
      </c>
      <c r="U426" t="str">
        <f t="shared" si="48"/>
        <v>立命館大</v>
      </c>
    </row>
    <row r="427" spans="1:21">
      <c r="A427" t="s">
        <v>78</v>
      </c>
      <c r="B427">
        <v>426</v>
      </c>
      <c r="C427" t="s">
        <v>4740</v>
      </c>
      <c r="D427" t="s">
        <v>4741</v>
      </c>
      <c r="E427" t="s">
        <v>338</v>
      </c>
      <c r="F427">
        <v>20030625</v>
      </c>
      <c r="G427" t="s">
        <v>10448</v>
      </c>
      <c r="H427" t="s">
        <v>354</v>
      </c>
      <c r="I427" t="s">
        <v>127</v>
      </c>
      <c r="M427" t="str">
        <f t="shared" si="43"/>
        <v>田中</v>
      </c>
      <c r="N427" t="str">
        <f t="shared" si="44"/>
        <v>裕人</v>
      </c>
      <c r="O427" t="str">
        <f t="shared" si="45"/>
        <v>タナカ</v>
      </c>
      <c r="P427" t="str">
        <f t="shared" si="46"/>
        <v>ユウト</v>
      </c>
      <c r="Q427">
        <f>IF($F427="","",DATEDIF($R427,①申込書!$D$3,"Y"))</f>
        <v>22</v>
      </c>
      <c r="R427" t="str">
        <f t="shared" si="47"/>
        <v>2003/06/25</v>
      </c>
      <c r="S427" t="str">
        <f t="shared" si="42"/>
        <v>熊本</v>
      </c>
      <c r="T427" t="str">
        <f>IFERROR(IF($G427&lt;&gt;"",LEFT($G427,11),IF(COUNTIF(②男子申込!$C:$C,$B427)=1,INDEX(②男子申込!H:H,MATCH($B427,②男子申込!$C:$C,0)),"")),"")</f>
        <v>00200091008</v>
      </c>
      <c r="U427" t="str">
        <f t="shared" si="48"/>
        <v>立命館大</v>
      </c>
    </row>
    <row r="428" spans="1:21">
      <c r="A428" t="s">
        <v>78</v>
      </c>
      <c r="B428">
        <v>427</v>
      </c>
      <c r="C428" t="s">
        <v>4742</v>
      </c>
      <c r="D428" t="s">
        <v>4743</v>
      </c>
      <c r="E428" t="s">
        <v>88</v>
      </c>
      <c r="F428">
        <v>20040504</v>
      </c>
      <c r="G428" t="s">
        <v>10449</v>
      </c>
      <c r="H428" t="s">
        <v>4744</v>
      </c>
      <c r="I428" t="s">
        <v>4745</v>
      </c>
      <c r="M428" t="str">
        <f t="shared" si="43"/>
        <v>高屋</v>
      </c>
      <c r="N428" t="str">
        <f t="shared" si="44"/>
        <v>天海</v>
      </c>
      <c r="O428" t="str">
        <f t="shared" si="45"/>
        <v>タカヤ</v>
      </c>
      <c r="P428" t="str">
        <f t="shared" si="46"/>
        <v>テンカ</v>
      </c>
      <c r="Q428">
        <f>IF($F428="","",DATEDIF($R428,①申込書!$D$3,"Y"))</f>
        <v>21</v>
      </c>
      <c r="R428" t="str">
        <f t="shared" si="47"/>
        <v>2004/05/04</v>
      </c>
      <c r="S428" t="str">
        <f t="shared" si="42"/>
        <v>京都</v>
      </c>
      <c r="T428" t="str">
        <f>IFERROR(IF($G428&lt;&gt;"",LEFT($G428,11),IF(COUNTIF(②男子申込!$C:$C,$B428)=1,INDEX(②男子申込!H:H,MATCH($B428,②男子申込!$C:$C,0)),"")),"")</f>
        <v>00119332120</v>
      </c>
      <c r="U428" t="str">
        <f t="shared" si="48"/>
        <v>立命館大</v>
      </c>
    </row>
    <row r="429" spans="1:21">
      <c r="A429" t="s">
        <v>78</v>
      </c>
      <c r="B429">
        <v>428</v>
      </c>
      <c r="C429" t="s">
        <v>4746</v>
      </c>
      <c r="D429" t="s">
        <v>4747</v>
      </c>
      <c r="E429" t="s">
        <v>99</v>
      </c>
      <c r="F429">
        <v>20040818</v>
      </c>
      <c r="G429" t="s">
        <v>10450</v>
      </c>
      <c r="H429" t="s">
        <v>845</v>
      </c>
      <c r="I429" t="s">
        <v>1337</v>
      </c>
      <c r="M429" t="str">
        <f t="shared" si="43"/>
        <v>鈴木</v>
      </c>
      <c r="N429" t="str">
        <f t="shared" si="44"/>
        <v>陽太</v>
      </c>
      <c r="O429" t="str">
        <f t="shared" si="45"/>
        <v>スズキ</v>
      </c>
      <c r="P429" t="str">
        <f t="shared" si="46"/>
        <v>ヒナタ</v>
      </c>
      <c r="Q429">
        <f>IF($F429="","",DATEDIF($R429,①申込書!$D$3,"Y"))</f>
        <v>21</v>
      </c>
      <c r="R429" t="str">
        <f t="shared" si="47"/>
        <v>2004/08/18</v>
      </c>
      <c r="S429" t="str">
        <f t="shared" si="42"/>
        <v>大阪</v>
      </c>
      <c r="T429" t="str">
        <f>IFERROR(IF($G429&lt;&gt;"",LEFT($G429,11),IF(COUNTIF(②男子申込!$C:$C,$B429)=1,INDEX(②男子申込!H:H,MATCH($B429,②男子申込!$C:$C,0)),"")),"")</f>
        <v>00118512220</v>
      </c>
      <c r="U429" t="str">
        <f t="shared" si="48"/>
        <v>立命館大</v>
      </c>
    </row>
    <row r="430" spans="1:21">
      <c r="A430" t="s">
        <v>78</v>
      </c>
      <c r="B430">
        <v>429</v>
      </c>
      <c r="C430" t="s">
        <v>4748</v>
      </c>
      <c r="D430" t="s">
        <v>4749</v>
      </c>
      <c r="E430" t="s">
        <v>116</v>
      </c>
      <c r="F430">
        <v>20041023</v>
      </c>
      <c r="G430" t="s">
        <v>10451</v>
      </c>
      <c r="H430" t="s">
        <v>4750</v>
      </c>
      <c r="I430" t="s">
        <v>4751</v>
      </c>
      <c r="M430" t="str">
        <f t="shared" si="43"/>
        <v>浦﨑</v>
      </c>
      <c r="N430" t="str">
        <f t="shared" si="44"/>
        <v>倖碧</v>
      </c>
      <c r="O430" t="str">
        <f t="shared" si="45"/>
        <v>ウラサキ</v>
      </c>
      <c r="P430" t="str">
        <f t="shared" si="46"/>
        <v>コウヘキ</v>
      </c>
      <c r="Q430">
        <f>IF($F430="","",DATEDIF($R430,①申込書!$D$3,"Y"))</f>
        <v>21</v>
      </c>
      <c r="R430" t="str">
        <f t="shared" si="47"/>
        <v>2004/10/23</v>
      </c>
      <c r="S430" t="str">
        <f t="shared" si="42"/>
        <v>三重</v>
      </c>
      <c r="T430" t="str">
        <f>IFERROR(IF($G430&lt;&gt;"",LEFT($G430,11),IF(COUNTIF(②男子申込!$C:$C,$B430)=1,INDEX(②男子申込!H:H,MATCH($B430,②男子申込!$C:$C,0)),"")),"")</f>
        <v>00200018466</v>
      </c>
      <c r="U430" t="str">
        <f t="shared" si="48"/>
        <v>立命館大</v>
      </c>
    </row>
    <row r="431" spans="1:21">
      <c r="A431" t="s">
        <v>78</v>
      </c>
      <c r="B431">
        <v>430</v>
      </c>
      <c r="C431" t="s">
        <v>4752</v>
      </c>
      <c r="D431" t="s">
        <v>4753</v>
      </c>
      <c r="E431" t="s">
        <v>102</v>
      </c>
      <c r="F431">
        <v>20040412</v>
      </c>
      <c r="G431" t="s">
        <v>10452</v>
      </c>
      <c r="H431" t="s">
        <v>718</v>
      </c>
      <c r="I431" t="s">
        <v>394</v>
      </c>
      <c r="M431" t="str">
        <f t="shared" si="43"/>
        <v>落合</v>
      </c>
      <c r="N431" t="str">
        <f t="shared" si="44"/>
        <v>駿介</v>
      </c>
      <c r="O431" t="str">
        <f t="shared" si="45"/>
        <v>オチアイ</v>
      </c>
      <c r="P431" t="str">
        <f t="shared" si="46"/>
        <v>シュンスケ</v>
      </c>
      <c r="Q431">
        <f>IF($F431="","",DATEDIF($R431,①申込書!$D$3,"Y"))</f>
        <v>21</v>
      </c>
      <c r="R431" t="str">
        <f t="shared" si="47"/>
        <v>2004/04/12</v>
      </c>
      <c r="S431" t="str">
        <f t="shared" si="42"/>
        <v>静岡</v>
      </c>
      <c r="T431" t="str">
        <f>IFERROR(IF($G431&lt;&gt;"",LEFT($G431,11),IF(COUNTIF(②男子申込!$C:$C,$B431)=1,INDEX(②男子申込!H:H,MATCH($B431,②男子申込!$C:$C,0)),"")),"")</f>
        <v>00112494021</v>
      </c>
      <c r="U431" t="str">
        <f t="shared" si="48"/>
        <v>立命館大</v>
      </c>
    </row>
    <row r="432" spans="1:21">
      <c r="A432" t="s">
        <v>78</v>
      </c>
      <c r="B432">
        <v>431</v>
      </c>
      <c r="C432" t="s">
        <v>4754</v>
      </c>
      <c r="D432" t="s">
        <v>4755</v>
      </c>
      <c r="E432" t="s">
        <v>80</v>
      </c>
      <c r="F432">
        <v>20040514</v>
      </c>
      <c r="G432" t="s">
        <v>10453</v>
      </c>
      <c r="H432" t="s">
        <v>2645</v>
      </c>
      <c r="I432" t="s">
        <v>1269</v>
      </c>
      <c r="M432" t="str">
        <f t="shared" si="43"/>
        <v>東</v>
      </c>
      <c r="N432" t="str">
        <f t="shared" si="44"/>
        <v>誠樹</v>
      </c>
      <c r="O432" t="str">
        <f t="shared" si="45"/>
        <v>ヒガシ</v>
      </c>
      <c r="P432" t="str">
        <f t="shared" si="46"/>
        <v>ナルキ</v>
      </c>
      <c r="Q432">
        <f>IF($F432="","",DATEDIF($R432,①申込書!$D$3,"Y"))</f>
        <v>21</v>
      </c>
      <c r="R432" t="str">
        <f t="shared" si="47"/>
        <v>2004/05/14</v>
      </c>
      <c r="S432" t="str">
        <f t="shared" si="42"/>
        <v>滋賀</v>
      </c>
      <c r="T432" t="str">
        <f>IFERROR(IF($G432&lt;&gt;"",LEFT($G432,11),IF(COUNTIF(②男子申込!$C:$C,$B432)=1,INDEX(②男子申込!H:H,MATCH($B432,②男子申込!$C:$C,0)),"")),"")</f>
        <v>00096747841</v>
      </c>
      <c r="U432" t="str">
        <f t="shared" si="48"/>
        <v>立命館大</v>
      </c>
    </row>
    <row r="433" spans="1:21">
      <c r="A433" t="s">
        <v>78</v>
      </c>
      <c r="B433">
        <v>432</v>
      </c>
      <c r="C433" t="s">
        <v>4756</v>
      </c>
      <c r="D433" t="s">
        <v>4757</v>
      </c>
      <c r="E433" t="s">
        <v>733</v>
      </c>
      <c r="F433">
        <v>20030516</v>
      </c>
      <c r="G433" t="s">
        <v>10454</v>
      </c>
      <c r="H433" t="s">
        <v>1171</v>
      </c>
      <c r="I433" t="s">
        <v>314</v>
      </c>
      <c r="M433" t="str">
        <f t="shared" si="43"/>
        <v>小西</v>
      </c>
      <c r="N433" t="str">
        <f t="shared" si="44"/>
        <v>篤史</v>
      </c>
      <c r="O433" t="str">
        <f t="shared" si="45"/>
        <v>コニシ</v>
      </c>
      <c r="P433" t="str">
        <f t="shared" si="46"/>
        <v>アツシ</v>
      </c>
      <c r="Q433">
        <f>IF($F433="","",DATEDIF($R433,①申込書!$D$3,"Y"))</f>
        <v>22</v>
      </c>
      <c r="R433" t="str">
        <f t="shared" si="47"/>
        <v>2003/05/16</v>
      </c>
      <c r="S433" t="str">
        <f t="shared" si="42"/>
        <v>徳島</v>
      </c>
      <c r="T433" t="str">
        <f>IFERROR(IF($G433&lt;&gt;"",LEFT($G433,11),IF(COUNTIF(②男子申込!$C:$C,$B433)=1,INDEX(②男子申込!H:H,MATCH($B433,②男子申込!$C:$C,0)),"")),"")</f>
        <v>00200091014</v>
      </c>
      <c r="U433" t="str">
        <f t="shared" si="48"/>
        <v>立命館大</v>
      </c>
    </row>
    <row r="434" spans="1:21">
      <c r="A434" t="s">
        <v>78</v>
      </c>
      <c r="B434">
        <v>433</v>
      </c>
      <c r="C434" t="s">
        <v>4758</v>
      </c>
      <c r="D434" t="s">
        <v>4759</v>
      </c>
      <c r="E434" t="s">
        <v>99</v>
      </c>
      <c r="F434">
        <v>20030605</v>
      </c>
      <c r="G434" t="s">
        <v>10455</v>
      </c>
      <c r="H434" t="s">
        <v>4760</v>
      </c>
      <c r="I434" t="s">
        <v>127</v>
      </c>
      <c r="M434" t="str">
        <f t="shared" si="43"/>
        <v>鈴江</v>
      </c>
      <c r="N434" t="str">
        <f t="shared" si="44"/>
        <v>優人</v>
      </c>
      <c r="O434" t="str">
        <f t="shared" si="45"/>
        <v>スズエ</v>
      </c>
      <c r="P434" t="str">
        <f t="shared" si="46"/>
        <v>ユウト</v>
      </c>
      <c r="Q434">
        <f>IF($F434="","",DATEDIF($R434,①申込書!$D$3,"Y"))</f>
        <v>22</v>
      </c>
      <c r="R434" t="str">
        <f t="shared" si="47"/>
        <v>2003/06/05</v>
      </c>
      <c r="S434" t="str">
        <f t="shared" si="42"/>
        <v>大阪</v>
      </c>
      <c r="T434" t="str">
        <f>IFERROR(IF($G434&lt;&gt;"",LEFT($G434,11),IF(COUNTIF(②男子申込!$C:$C,$B434)=1,INDEX(②男子申込!H:H,MATCH($B434,②男子申込!$C:$C,0)),"")),"")</f>
        <v>00200091022</v>
      </c>
      <c r="U434" t="str">
        <f t="shared" si="48"/>
        <v>立命館大</v>
      </c>
    </row>
    <row r="435" spans="1:21">
      <c r="A435" t="s">
        <v>78</v>
      </c>
      <c r="B435">
        <v>434</v>
      </c>
      <c r="C435" t="s">
        <v>4761</v>
      </c>
      <c r="D435" t="s">
        <v>4762</v>
      </c>
      <c r="E435" t="s">
        <v>80</v>
      </c>
      <c r="F435">
        <v>20040423</v>
      </c>
      <c r="G435" t="s">
        <v>10456</v>
      </c>
      <c r="H435" t="s">
        <v>4763</v>
      </c>
      <c r="I435" t="s">
        <v>651</v>
      </c>
      <c r="M435" t="str">
        <f t="shared" si="43"/>
        <v>今在家</v>
      </c>
      <c r="N435" t="str">
        <f t="shared" si="44"/>
        <v>直暉</v>
      </c>
      <c r="O435" t="str">
        <f t="shared" si="45"/>
        <v>イマザイケ</v>
      </c>
      <c r="P435" t="str">
        <f t="shared" si="46"/>
        <v>ナオキ</v>
      </c>
      <c r="Q435">
        <f>IF($F435="","",DATEDIF($R435,①申込書!$D$3,"Y"))</f>
        <v>21</v>
      </c>
      <c r="R435" t="str">
        <f t="shared" si="47"/>
        <v>2004/04/23</v>
      </c>
      <c r="S435" t="str">
        <f t="shared" si="42"/>
        <v>滋賀</v>
      </c>
      <c r="T435" t="str">
        <f>IFERROR(IF($G435&lt;&gt;"",LEFT($G435,11),IF(COUNTIF(②男子申込!$C:$C,$B435)=1,INDEX(②男子申込!H:H,MATCH($B435,②男子申込!$C:$C,0)),"")),"")</f>
        <v>00112394323</v>
      </c>
      <c r="U435" t="str">
        <f t="shared" si="48"/>
        <v>立命館大</v>
      </c>
    </row>
    <row r="436" spans="1:21">
      <c r="A436" t="s">
        <v>78</v>
      </c>
      <c r="B436">
        <v>435</v>
      </c>
      <c r="C436" t="s">
        <v>4764</v>
      </c>
      <c r="D436" t="s">
        <v>4765</v>
      </c>
      <c r="E436" t="s">
        <v>97</v>
      </c>
      <c r="F436">
        <v>20040906</v>
      </c>
      <c r="G436" t="s">
        <v>10457</v>
      </c>
      <c r="H436" t="s">
        <v>789</v>
      </c>
      <c r="I436" t="s">
        <v>166</v>
      </c>
      <c r="M436" t="str">
        <f t="shared" si="43"/>
        <v>織田</v>
      </c>
      <c r="N436" t="str">
        <f t="shared" si="44"/>
        <v>誠也</v>
      </c>
      <c r="O436" t="str">
        <f t="shared" si="45"/>
        <v>オダ</v>
      </c>
      <c r="P436" t="str">
        <f t="shared" si="46"/>
        <v>セイヤ</v>
      </c>
      <c r="Q436">
        <f>IF($F436="","",DATEDIF($R436,①申込書!$D$3,"Y"))</f>
        <v>21</v>
      </c>
      <c r="R436" t="str">
        <f t="shared" si="47"/>
        <v>2004/09/06</v>
      </c>
      <c r="S436" t="str">
        <f t="shared" si="42"/>
        <v>兵庫</v>
      </c>
      <c r="T436" t="str">
        <f>IFERROR(IF($G436&lt;&gt;"",LEFT($G436,11),IF(COUNTIF(②男子申込!$C:$C,$B436)=1,INDEX(②男子申込!H:H,MATCH($B436,②男子申込!$C:$C,0)),"")),"")</f>
        <v>00115643929</v>
      </c>
      <c r="U436" t="str">
        <f t="shared" si="48"/>
        <v>立命館大</v>
      </c>
    </row>
    <row r="437" spans="1:21">
      <c r="A437" t="s">
        <v>78</v>
      </c>
      <c r="B437">
        <v>436</v>
      </c>
      <c r="C437" t="s">
        <v>4766</v>
      </c>
      <c r="D437" t="s">
        <v>4767</v>
      </c>
      <c r="E437" t="s">
        <v>116</v>
      </c>
      <c r="F437">
        <v>20050113</v>
      </c>
      <c r="G437" t="s">
        <v>10458</v>
      </c>
      <c r="H437" t="s">
        <v>330</v>
      </c>
      <c r="I437" t="s">
        <v>135</v>
      </c>
      <c r="M437" t="str">
        <f t="shared" si="43"/>
        <v>岩本</v>
      </c>
      <c r="N437" t="str">
        <f t="shared" si="44"/>
        <v>嵩己</v>
      </c>
      <c r="O437" t="str">
        <f t="shared" si="45"/>
        <v>イワモト</v>
      </c>
      <c r="P437" t="str">
        <f t="shared" si="46"/>
        <v>コウキ</v>
      </c>
      <c r="Q437">
        <f>IF($F437="","",DATEDIF($R437,①申込書!$D$3,"Y"))</f>
        <v>21</v>
      </c>
      <c r="R437" t="str">
        <f t="shared" si="47"/>
        <v>2005/01/13</v>
      </c>
      <c r="S437" t="str">
        <f t="shared" si="42"/>
        <v>三重</v>
      </c>
      <c r="T437" t="str">
        <f>IFERROR(IF($G437&lt;&gt;"",LEFT($G437,11),IF(COUNTIF(②男子申込!$C:$C,$B437)=1,INDEX(②男子申込!H:H,MATCH($B437,②男子申込!$C:$C,0)),"")),"")</f>
        <v>00114941828</v>
      </c>
      <c r="U437" t="str">
        <f t="shared" si="48"/>
        <v>立命館大</v>
      </c>
    </row>
    <row r="438" spans="1:21">
      <c r="A438" t="s">
        <v>78</v>
      </c>
      <c r="B438">
        <v>437</v>
      </c>
      <c r="C438" t="s">
        <v>4768</v>
      </c>
      <c r="D438" t="s">
        <v>4769</v>
      </c>
      <c r="E438" t="s">
        <v>102</v>
      </c>
      <c r="F438">
        <v>20040901</v>
      </c>
      <c r="G438" t="s">
        <v>10459</v>
      </c>
      <c r="H438" t="s">
        <v>4770</v>
      </c>
      <c r="I438" t="s">
        <v>207</v>
      </c>
      <c r="M438" t="str">
        <f t="shared" si="43"/>
        <v>五十嵐</v>
      </c>
      <c r="N438" t="str">
        <f t="shared" si="44"/>
        <v>滉太</v>
      </c>
      <c r="O438" t="str">
        <f t="shared" si="45"/>
        <v>イガラシ</v>
      </c>
      <c r="P438" t="str">
        <f t="shared" si="46"/>
        <v>コウタ</v>
      </c>
      <c r="Q438">
        <f>IF($F438="","",DATEDIF($R438,①申込書!$D$3,"Y"))</f>
        <v>21</v>
      </c>
      <c r="R438" t="str">
        <f t="shared" si="47"/>
        <v>2004/09/01</v>
      </c>
      <c r="S438" t="str">
        <f t="shared" si="42"/>
        <v>静岡</v>
      </c>
      <c r="T438" t="str">
        <f>IFERROR(IF($G438&lt;&gt;"",LEFT($G438,11),IF(COUNTIF(②男子申込!$C:$C,$B438)=1,INDEX(②男子申込!H:H,MATCH($B438,②男子申込!$C:$C,0)),"")),"")</f>
        <v>00112122110</v>
      </c>
      <c r="U438" t="str">
        <f t="shared" si="48"/>
        <v>立命館大</v>
      </c>
    </row>
    <row r="439" spans="1:21">
      <c r="A439" t="s">
        <v>78</v>
      </c>
      <c r="B439">
        <v>438</v>
      </c>
      <c r="C439" t="s">
        <v>5735</v>
      </c>
      <c r="D439" t="s">
        <v>5736</v>
      </c>
      <c r="E439" t="s">
        <v>80</v>
      </c>
      <c r="F439">
        <v>20050203</v>
      </c>
      <c r="G439"/>
      <c r="H439" t="s">
        <v>5737</v>
      </c>
      <c r="I439" t="s">
        <v>1005</v>
      </c>
      <c r="M439" t="str">
        <f t="shared" si="43"/>
        <v>三永</v>
      </c>
      <c r="N439" t="str">
        <f t="shared" si="44"/>
        <v>大輔</v>
      </c>
      <c r="O439" t="str">
        <f t="shared" si="45"/>
        <v>ミナガ</v>
      </c>
      <c r="P439" t="str">
        <f t="shared" si="46"/>
        <v>ダイスケ</v>
      </c>
      <c r="Q439">
        <f>IF($F439="","",DATEDIF($R439,①申込書!$D$3,"Y"))</f>
        <v>20</v>
      </c>
      <c r="R439" t="str">
        <f t="shared" si="47"/>
        <v>2005/02/03</v>
      </c>
      <c r="S439" t="str">
        <f t="shared" si="42"/>
        <v>滋賀</v>
      </c>
      <c r="T439" t="str">
        <f>IFERROR(IF($G439&lt;&gt;"",LEFT($G439,11),IF(COUNTIF(②男子申込!$C:$C,$B439)=1,INDEX(②男子申込!H:H,MATCH($B439,②男子申込!$C:$C,0)),"")),"")</f>
        <v/>
      </c>
      <c r="U439" t="str">
        <f t="shared" si="48"/>
        <v>立命館大</v>
      </c>
    </row>
    <row r="440" spans="1:21">
      <c r="A440" t="s">
        <v>78</v>
      </c>
      <c r="B440">
        <v>439</v>
      </c>
      <c r="C440" t="s">
        <v>5738</v>
      </c>
      <c r="D440" t="s">
        <v>5739</v>
      </c>
      <c r="E440" t="s">
        <v>88</v>
      </c>
      <c r="F440">
        <v>20050103</v>
      </c>
      <c r="G440"/>
      <c r="H440" t="s">
        <v>5740</v>
      </c>
      <c r="I440" t="s">
        <v>5741</v>
      </c>
      <c r="M440" t="str">
        <f t="shared" si="43"/>
        <v>吉尾</v>
      </c>
      <c r="N440" t="str">
        <f t="shared" si="44"/>
        <v>康一</v>
      </c>
      <c r="O440" t="str">
        <f t="shared" si="45"/>
        <v>ヨシオ</v>
      </c>
      <c r="P440" t="str">
        <f t="shared" si="46"/>
        <v>コウイチ</v>
      </c>
      <c r="Q440">
        <f>IF($F440="","",DATEDIF($R440,①申込書!$D$3,"Y"))</f>
        <v>21</v>
      </c>
      <c r="R440" t="str">
        <f t="shared" si="47"/>
        <v>2005/01/03</v>
      </c>
      <c r="S440" t="str">
        <f t="shared" si="42"/>
        <v>京都</v>
      </c>
      <c r="T440" t="str">
        <f>IFERROR(IF($G440&lt;&gt;"",LEFT($G440,11),IF(COUNTIF(②男子申込!$C:$C,$B440)=1,INDEX(②男子申込!H:H,MATCH($B440,②男子申込!$C:$C,0)),"")),"")</f>
        <v/>
      </c>
      <c r="U440" t="str">
        <f t="shared" si="48"/>
        <v>立命館大</v>
      </c>
    </row>
    <row r="441" spans="1:21">
      <c r="A441" t="s">
        <v>78</v>
      </c>
      <c r="B441">
        <v>440</v>
      </c>
      <c r="C441" t="s">
        <v>7534</v>
      </c>
      <c r="D441" t="s">
        <v>7535</v>
      </c>
      <c r="E441" t="s">
        <v>777</v>
      </c>
      <c r="F441">
        <v>20040917</v>
      </c>
      <c r="G441" t="s">
        <v>7536</v>
      </c>
      <c r="H441" t="s">
        <v>848</v>
      </c>
      <c r="I441" t="s">
        <v>7537</v>
      </c>
      <c r="M441" t="str">
        <f t="shared" si="43"/>
        <v>長田</v>
      </c>
      <c r="N441" t="str">
        <f t="shared" si="44"/>
        <v>悠仁</v>
      </c>
      <c r="O441" t="str">
        <f t="shared" si="45"/>
        <v>ナガタ</v>
      </c>
      <c r="P441" t="str">
        <f t="shared" si="46"/>
        <v>ユウジン</v>
      </c>
      <c r="Q441">
        <f>IF($F441="","",DATEDIF($R441,①申込書!$D$3,"Y"))</f>
        <v>21</v>
      </c>
      <c r="R441" t="str">
        <f t="shared" si="47"/>
        <v>2004/09/17</v>
      </c>
      <c r="S441" t="str">
        <f t="shared" si="42"/>
        <v>長野</v>
      </c>
      <c r="T441" t="str">
        <f>IFERROR(IF($G441&lt;&gt;"",LEFT($G441,11),IF(COUNTIF(②男子申込!$C:$C,$B441)=1,INDEX(②男子申込!H:H,MATCH($B441,②男子申込!$C:$C,0)),"")),"")</f>
        <v>00200266368</v>
      </c>
      <c r="U441" t="str">
        <f t="shared" si="48"/>
        <v>立命館大</v>
      </c>
    </row>
    <row r="442" spans="1:21">
      <c r="A442" t="s">
        <v>78</v>
      </c>
      <c r="B442">
        <v>441</v>
      </c>
      <c r="C442" t="s">
        <v>5742</v>
      </c>
      <c r="D442" t="s">
        <v>5743</v>
      </c>
      <c r="E442" t="s">
        <v>99</v>
      </c>
      <c r="F442">
        <v>20050523</v>
      </c>
      <c r="G442"/>
      <c r="H442" t="s">
        <v>100</v>
      </c>
      <c r="I442" t="s">
        <v>644</v>
      </c>
      <c r="M442" t="str">
        <f t="shared" si="43"/>
        <v>齋藤</v>
      </c>
      <c r="N442" t="str">
        <f t="shared" si="44"/>
        <v>輝</v>
      </c>
      <c r="O442" t="str">
        <f t="shared" si="45"/>
        <v>サイトウ</v>
      </c>
      <c r="P442" t="str">
        <f t="shared" si="46"/>
        <v>ヒカル</v>
      </c>
      <c r="Q442">
        <f>IF($F442="","",DATEDIF($R442,①申込書!$D$3,"Y"))</f>
        <v>20</v>
      </c>
      <c r="R442" t="str">
        <f t="shared" si="47"/>
        <v>2005/05/23</v>
      </c>
      <c r="S442" t="str">
        <f t="shared" si="42"/>
        <v>大阪</v>
      </c>
      <c r="T442" t="str">
        <f>IFERROR(IF($G442&lt;&gt;"",LEFT($G442,11),IF(COUNTIF(②男子申込!$C:$C,$B442)=1,INDEX(②男子申込!H:H,MATCH($B442,②男子申込!$C:$C,0)),"")),"")</f>
        <v/>
      </c>
      <c r="U442" t="str">
        <f t="shared" si="48"/>
        <v>立命館大</v>
      </c>
    </row>
    <row r="443" spans="1:21">
      <c r="A443" t="s">
        <v>78</v>
      </c>
      <c r="B443">
        <v>442</v>
      </c>
      <c r="C443" t="s">
        <v>5744</v>
      </c>
      <c r="D443" t="s">
        <v>5745</v>
      </c>
      <c r="E443" t="s">
        <v>83</v>
      </c>
      <c r="F443">
        <v>20051122</v>
      </c>
      <c r="G443"/>
      <c r="H443" t="s">
        <v>1479</v>
      </c>
      <c r="I443" t="s">
        <v>92</v>
      </c>
      <c r="M443" t="str">
        <f t="shared" si="43"/>
        <v>柏木</v>
      </c>
      <c r="N443" t="str">
        <f t="shared" si="44"/>
        <v>優希</v>
      </c>
      <c r="O443" t="str">
        <f t="shared" si="45"/>
        <v>カシワギ</v>
      </c>
      <c r="P443" t="str">
        <f t="shared" si="46"/>
        <v>ユウキ</v>
      </c>
      <c r="Q443">
        <f>IF($F443="","",DATEDIF($R443,①申込書!$D$3,"Y"))</f>
        <v>20</v>
      </c>
      <c r="R443" t="str">
        <f t="shared" si="47"/>
        <v>2005/11/22</v>
      </c>
      <c r="S443" t="str">
        <f t="shared" si="42"/>
        <v>奈良</v>
      </c>
      <c r="T443" t="str">
        <f>IFERROR(IF($G443&lt;&gt;"",LEFT($G443,11),IF(COUNTIF(②男子申込!$C:$C,$B443)=1,INDEX(②男子申込!H:H,MATCH($B443,②男子申込!$C:$C,0)),"")),"")</f>
        <v/>
      </c>
      <c r="U443" t="str">
        <f t="shared" si="48"/>
        <v>立命館大</v>
      </c>
    </row>
    <row r="444" spans="1:21">
      <c r="A444" t="s">
        <v>78</v>
      </c>
      <c r="B444">
        <v>443</v>
      </c>
      <c r="C444" t="s">
        <v>5746</v>
      </c>
      <c r="D444" t="s">
        <v>5747</v>
      </c>
      <c r="E444" t="s">
        <v>85</v>
      </c>
      <c r="F444">
        <v>20050919</v>
      </c>
      <c r="G444"/>
      <c r="H444" t="s">
        <v>223</v>
      </c>
      <c r="I444" t="s">
        <v>5748</v>
      </c>
      <c r="M444" t="str">
        <f t="shared" si="43"/>
        <v>橋本</v>
      </c>
      <c r="N444" t="str">
        <f t="shared" si="44"/>
        <v>憲一郎</v>
      </c>
      <c r="O444" t="str">
        <f t="shared" si="45"/>
        <v>ハシモト</v>
      </c>
      <c r="P444" t="str">
        <f t="shared" si="46"/>
        <v>ケンイチロウ</v>
      </c>
      <c r="Q444">
        <f>IF($F444="","",DATEDIF($R444,①申込書!$D$3,"Y"))</f>
        <v>20</v>
      </c>
      <c r="R444" t="str">
        <f t="shared" si="47"/>
        <v>2005/09/19</v>
      </c>
      <c r="S444" t="str">
        <f t="shared" si="42"/>
        <v>愛知</v>
      </c>
      <c r="T444" t="str">
        <f>IFERROR(IF($G444&lt;&gt;"",LEFT($G444,11),IF(COUNTIF(②男子申込!$C:$C,$B444)=1,INDEX(②男子申込!H:H,MATCH($B444,②男子申込!$C:$C,0)),"")),"")</f>
        <v/>
      </c>
      <c r="U444" t="str">
        <f t="shared" si="48"/>
        <v>立命館大</v>
      </c>
    </row>
    <row r="445" spans="1:21">
      <c r="A445" t="s">
        <v>78</v>
      </c>
      <c r="B445">
        <v>444</v>
      </c>
      <c r="C445" t="s">
        <v>5749</v>
      </c>
      <c r="D445" t="s">
        <v>5750</v>
      </c>
      <c r="E445" t="s">
        <v>338</v>
      </c>
      <c r="F445">
        <v>20050922</v>
      </c>
      <c r="G445"/>
      <c r="H445" t="s">
        <v>3663</v>
      </c>
      <c r="I445" t="s">
        <v>131</v>
      </c>
      <c r="M445" t="str">
        <f t="shared" si="43"/>
        <v>末永</v>
      </c>
      <c r="N445" t="str">
        <f t="shared" si="44"/>
        <v>倫輝</v>
      </c>
      <c r="O445" t="str">
        <f t="shared" si="45"/>
        <v>スエナガ</v>
      </c>
      <c r="P445" t="str">
        <f t="shared" si="46"/>
        <v>トモキ</v>
      </c>
      <c r="Q445">
        <f>IF($F445="","",DATEDIF($R445,①申込書!$D$3,"Y"))</f>
        <v>20</v>
      </c>
      <c r="R445" t="str">
        <f t="shared" si="47"/>
        <v>2005/09/22</v>
      </c>
      <c r="S445" t="str">
        <f t="shared" si="42"/>
        <v>熊本</v>
      </c>
      <c r="T445" t="str">
        <f>IFERROR(IF($G445&lt;&gt;"",LEFT($G445,11),IF(COUNTIF(②男子申込!$C:$C,$B445)=1,INDEX(②男子申込!H:H,MATCH($B445,②男子申込!$C:$C,0)),"")),"")</f>
        <v/>
      </c>
      <c r="U445" t="str">
        <f t="shared" si="48"/>
        <v>立命館大</v>
      </c>
    </row>
    <row r="446" spans="1:21">
      <c r="A446" t="s">
        <v>78</v>
      </c>
      <c r="B446">
        <v>445</v>
      </c>
      <c r="C446" t="s">
        <v>5751</v>
      </c>
      <c r="D446" t="s">
        <v>5752</v>
      </c>
      <c r="E446" t="s">
        <v>99</v>
      </c>
      <c r="F446">
        <v>20050630</v>
      </c>
      <c r="G446"/>
      <c r="H446" t="s">
        <v>186</v>
      </c>
      <c r="I446" t="s">
        <v>5753</v>
      </c>
      <c r="M446" t="str">
        <f t="shared" si="43"/>
        <v>石川</v>
      </c>
      <c r="N446" t="str">
        <f t="shared" si="44"/>
        <v>心希</v>
      </c>
      <c r="O446" t="str">
        <f t="shared" si="45"/>
        <v>イシカワ</v>
      </c>
      <c r="P446" t="str">
        <f t="shared" si="46"/>
        <v>シンキ</v>
      </c>
      <c r="Q446">
        <f>IF($F446="","",DATEDIF($R446,①申込書!$D$3,"Y"))</f>
        <v>20</v>
      </c>
      <c r="R446" t="str">
        <f t="shared" si="47"/>
        <v>2005/06/30</v>
      </c>
      <c r="S446" t="str">
        <f t="shared" si="42"/>
        <v>大阪</v>
      </c>
      <c r="T446" t="str">
        <f>IFERROR(IF($G446&lt;&gt;"",LEFT($G446,11),IF(COUNTIF(②男子申込!$C:$C,$B446)=1,INDEX(②男子申込!H:H,MATCH($B446,②男子申込!$C:$C,0)),"")),"")</f>
        <v/>
      </c>
      <c r="U446" t="str">
        <f t="shared" si="48"/>
        <v>立命館大</v>
      </c>
    </row>
    <row r="447" spans="1:21">
      <c r="A447" t="s">
        <v>78</v>
      </c>
      <c r="B447">
        <v>446</v>
      </c>
      <c r="C447" t="s">
        <v>5754</v>
      </c>
      <c r="D447" t="s">
        <v>5755</v>
      </c>
      <c r="E447" t="s">
        <v>389</v>
      </c>
      <c r="F447">
        <v>20050613</v>
      </c>
      <c r="G447"/>
      <c r="H447" t="s">
        <v>5756</v>
      </c>
      <c r="I447" t="s">
        <v>412</v>
      </c>
      <c r="M447" t="str">
        <f t="shared" si="43"/>
        <v>松尾</v>
      </c>
      <c r="N447" t="str">
        <f t="shared" si="44"/>
        <v>岳</v>
      </c>
      <c r="O447" t="str">
        <f t="shared" si="45"/>
        <v>マツオ</v>
      </c>
      <c r="P447" t="str">
        <f t="shared" si="46"/>
        <v>ガク</v>
      </c>
      <c r="Q447">
        <f>IF($F447="","",DATEDIF($R447,①申込書!$D$3,"Y"))</f>
        <v>20</v>
      </c>
      <c r="R447" t="str">
        <f t="shared" si="47"/>
        <v>2005/06/13</v>
      </c>
      <c r="S447" t="str">
        <f t="shared" si="42"/>
        <v>長崎</v>
      </c>
      <c r="T447" t="str">
        <f>IFERROR(IF($G447&lt;&gt;"",LEFT($G447,11),IF(COUNTIF(②男子申込!$C:$C,$B447)=1,INDEX(②男子申込!H:H,MATCH($B447,②男子申込!$C:$C,0)),"")),"")</f>
        <v/>
      </c>
      <c r="U447" t="str">
        <f t="shared" si="48"/>
        <v>立命館大</v>
      </c>
    </row>
    <row r="448" spans="1:21">
      <c r="A448" t="s">
        <v>78</v>
      </c>
      <c r="B448">
        <v>447</v>
      </c>
      <c r="C448" t="s">
        <v>14620</v>
      </c>
      <c r="D448" t="s">
        <v>5757</v>
      </c>
      <c r="E448" t="s">
        <v>88</v>
      </c>
      <c r="F448">
        <v>20050602</v>
      </c>
      <c r="G448" t="s">
        <v>10460</v>
      </c>
      <c r="H448" t="s">
        <v>376</v>
      </c>
      <c r="I448" t="s">
        <v>131</v>
      </c>
      <c r="M448" t="str">
        <f t="shared" si="43"/>
        <v>髙田</v>
      </c>
      <c r="N448" t="str">
        <f t="shared" si="44"/>
        <v>智生</v>
      </c>
      <c r="O448" t="str">
        <f t="shared" si="45"/>
        <v>タカダ</v>
      </c>
      <c r="P448" t="str">
        <f t="shared" si="46"/>
        <v>トモキ</v>
      </c>
      <c r="Q448">
        <f>IF($F448="","",DATEDIF($R448,①申込書!$D$3,"Y"))</f>
        <v>20</v>
      </c>
      <c r="R448" t="str">
        <f t="shared" si="47"/>
        <v>2005/06/02</v>
      </c>
      <c r="S448" t="str">
        <f t="shared" si="42"/>
        <v>京都</v>
      </c>
      <c r="T448" t="str">
        <f>IFERROR(IF($G448&lt;&gt;"",LEFT($G448,11),IF(COUNTIF(②男子申込!$C:$C,$B448)=1,INDEX(②男子申込!H:H,MATCH($B448,②男子申込!$C:$C,0)),"")),"")</f>
        <v>00131107922</v>
      </c>
      <c r="U448" t="str">
        <f t="shared" si="48"/>
        <v>立命館大</v>
      </c>
    </row>
    <row r="449" spans="1:21">
      <c r="A449" t="s">
        <v>78</v>
      </c>
      <c r="B449">
        <v>448</v>
      </c>
      <c r="C449" t="s">
        <v>14621</v>
      </c>
      <c r="D449" t="s">
        <v>5758</v>
      </c>
      <c r="E449" t="s">
        <v>138</v>
      </c>
      <c r="F449">
        <v>20050625</v>
      </c>
      <c r="G449"/>
      <c r="H449" t="s">
        <v>489</v>
      </c>
      <c r="I449" t="s">
        <v>562</v>
      </c>
      <c r="M449" t="str">
        <f t="shared" si="43"/>
        <v>濱</v>
      </c>
      <c r="N449" t="str">
        <f t="shared" si="44"/>
        <v>良太</v>
      </c>
      <c r="O449" t="str">
        <f t="shared" si="45"/>
        <v>ハマ</v>
      </c>
      <c r="P449" t="str">
        <f t="shared" si="46"/>
        <v>リョウタ</v>
      </c>
      <c r="Q449">
        <f>IF($F449="","",DATEDIF($R449,①申込書!$D$3,"Y"))</f>
        <v>20</v>
      </c>
      <c r="R449" t="str">
        <f t="shared" si="47"/>
        <v>2005/06/25</v>
      </c>
      <c r="S449" t="str">
        <f t="shared" si="42"/>
        <v>岡山</v>
      </c>
      <c r="T449" t="str">
        <f>IFERROR(IF($G449&lt;&gt;"",LEFT($G449,11),IF(COUNTIF(②男子申込!$C:$C,$B449)=1,INDEX(②男子申込!H:H,MATCH($B449,②男子申込!$C:$C,0)),"")),"")</f>
        <v/>
      </c>
      <c r="U449" t="str">
        <f t="shared" si="48"/>
        <v>立命館大</v>
      </c>
    </row>
    <row r="450" spans="1:21">
      <c r="A450" t="s">
        <v>78</v>
      </c>
      <c r="B450">
        <v>449</v>
      </c>
      <c r="C450" t="s">
        <v>5759</v>
      </c>
      <c r="D450" t="s">
        <v>5760</v>
      </c>
      <c r="E450" t="s">
        <v>85</v>
      </c>
      <c r="F450">
        <v>20050525</v>
      </c>
      <c r="G450"/>
      <c r="H450" t="s">
        <v>186</v>
      </c>
      <c r="I450" t="s">
        <v>2122</v>
      </c>
      <c r="M450" t="str">
        <f t="shared" si="43"/>
        <v>石川</v>
      </c>
      <c r="N450" t="str">
        <f t="shared" si="44"/>
        <v>智基</v>
      </c>
      <c r="O450" t="str">
        <f t="shared" si="45"/>
        <v>イシカワ</v>
      </c>
      <c r="P450" t="str">
        <f t="shared" si="46"/>
        <v>サトキ</v>
      </c>
      <c r="Q450">
        <f>IF($F450="","",DATEDIF($R450,①申込書!$D$3,"Y"))</f>
        <v>20</v>
      </c>
      <c r="R450" t="str">
        <f t="shared" si="47"/>
        <v>2005/05/25</v>
      </c>
      <c r="S450" t="str">
        <f t="shared" ref="S450:S513" si="49">IFERROR(IF(OR($E450="北海道",$E450="学連"),$E450,LEFT($E450,LEN($E450)-1)),"")</f>
        <v>愛知</v>
      </c>
      <c r="T450" t="str">
        <f>IFERROR(IF($G450&lt;&gt;"",LEFT($G450,11),IF(COUNTIF(②男子申込!$C:$C,$B450)=1,INDEX(②男子申込!H:H,MATCH($B450,②男子申込!$C:$C,0)),"")),"")</f>
        <v/>
      </c>
      <c r="U450" t="str">
        <f t="shared" si="48"/>
        <v>立命館大</v>
      </c>
    </row>
    <row r="451" spans="1:21">
      <c r="A451" t="s">
        <v>78</v>
      </c>
      <c r="B451">
        <v>450</v>
      </c>
      <c r="C451" t="s">
        <v>5761</v>
      </c>
      <c r="D451" t="s">
        <v>5762</v>
      </c>
      <c r="E451" t="s">
        <v>85</v>
      </c>
      <c r="F451">
        <v>20060316</v>
      </c>
      <c r="G451"/>
      <c r="H451" t="s">
        <v>845</v>
      </c>
      <c r="I451" t="s">
        <v>1135</v>
      </c>
      <c r="M451" t="str">
        <f t="shared" ref="M451:M514" si="50">IFERROR(LEFT($C451,FIND("　",$C451)-1),"")</f>
        <v>鈴木</v>
      </c>
      <c r="N451" t="str">
        <f t="shared" ref="N451:N514" si="51">IFERROR(RIGHT($C451,LEN($C451)-FIND("　",$C451)),"")</f>
        <v>哉汰</v>
      </c>
      <c r="O451" t="str">
        <f t="shared" ref="O451:O514" si="52">IFERROR(DBCS(LEFT($D451,FIND(" ",$D451)-1)),"")</f>
        <v>スズキ</v>
      </c>
      <c r="P451" t="str">
        <f t="shared" ref="P451:P514" si="53">IFERROR(DBCS(RIGHT($D451,LEN($D451)-FIND(" ",$D451))),"")</f>
        <v>カナタ</v>
      </c>
      <c r="Q451">
        <f>IF($F451="","",DATEDIF($R451,①申込書!$D$3,"Y"))</f>
        <v>19</v>
      </c>
      <c r="R451" t="str">
        <f t="shared" ref="R451:R514" si="54">IF($F451="","",LEFT($F451,4)&amp;"/"&amp;MID($F451,5,2)&amp;"/"&amp;RIGHT($F451,2))</f>
        <v>2006/03/16</v>
      </c>
      <c r="S451" t="str">
        <f t="shared" si="49"/>
        <v>愛知</v>
      </c>
      <c r="T451" t="str">
        <f>IFERROR(IF($G451&lt;&gt;"",LEFT($G451,11),IF(COUNTIF(②男子申込!$C:$C,$B451)=1,INDEX(②男子申込!H:H,MATCH($B451,②男子申込!$C:$C,0)),"")),"")</f>
        <v/>
      </c>
      <c r="U451" t="str">
        <f t="shared" ref="U451:U514" si="55">IFERROR(LEFT($A451,FIND("大学",$A451))&amp;RIGHT($A451,LEN($A451)-FIND("大学",$A451)-1),"")</f>
        <v>立命館大</v>
      </c>
    </row>
    <row r="452" spans="1:21">
      <c r="A452" t="s">
        <v>78</v>
      </c>
      <c r="B452">
        <v>451</v>
      </c>
      <c r="C452" t="s">
        <v>6443</v>
      </c>
      <c r="D452" t="s">
        <v>6444</v>
      </c>
      <c r="E452" t="s">
        <v>335</v>
      </c>
      <c r="F452">
        <v>20050925</v>
      </c>
      <c r="G452" t="s">
        <v>6445</v>
      </c>
      <c r="H452" t="s">
        <v>228</v>
      </c>
      <c r="I452" t="s">
        <v>82</v>
      </c>
      <c r="M452" t="str">
        <f t="shared" si="50"/>
        <v>関</v>
      </c>
      <c r="N452" t="str">
        <f t="shared" si="51"/>
        <v>大樹</v>
      </c>
      <c r="O452" t="str">
        <f t="shared" si="52"/>
        <v>セキ</v>
      </c>
      <c r="P452" t="str">
        <f t="shared" si="53"/>
        <v>ダイキ</v>
      </c>
      <c r="Q452">
        <f>IF($F452="","",DATEDIF($R452,①申込書!$D$3,"Y"))</f>
        <v>20</v>
      </c>
      <c r="R452" t="str">
        <f t="shared" si="54"/>
        <v>2005/09/25</v>
      </c>
      <c r="S452" t="str">
        <f t="shared" si="49"/>
        <v>大分</v>
      </c>
      <c r="T452" t="str">
        <f>IFERROR(IF($G452&lt;&gt;"",LEFT($G452,11),IF(COUNTIF(②男子申込!$C:$C,$B452)=1,INDEX(②男子申込!H:H,MATCH($B452,②男子申込!$C:$C,0)),"")),"")</f>
        <v>00127074122</v>
      </c>
      <c r="U452" t="str">
        <f t="shared" si="55"/>
        <v>立命館大</v>
      </c>
    </row>
    <row r="453" spans="1:21">
      <c r="A453" t="s">
        <v>78</v>
      </c>
      <c r="B453">
        <v>452</v>
      </c>
      <c r="C453" t="s">
        <v>6446</v>
      </c>
      <c r="D453" t="s">
        <v>6447</v>
      </c>
      <c r="E453" t="s">
        <v>99</v>
      </c>
      <c r="F453">
        <v>20050802</v>
      </c>
      <c r="G453" t="s">
        <v>6448</v>
      </c>
      <c r="H453" t="s">
        <v>6449</v>
      </c>
      <c r="I453" t="s">
        <v>592</v>
      </c>
      <c r="M453" t="str">
        <f t="shared" si="50"/>
        <v>川原畑</v>
      </c>
      <c r="N453" t="str">
        <f t="shared" si="51"/>
        <v>海人</v>
      </c>
      <c r="O453" t="str">
        <f t="shared" si="52"/>
        <v>カワラハタ</v>
      </c>
      <c r="P453" t="str">
        <f t="shared" si="53"/>
        <v>カイト</v>
      </c>
      <c r="Q453">
        <f>IF($F453="","",DATEDIF($R453,①申込書!$D$3,"Y"))</f>
        <v>20</v>
      </c>
      <c r="R453" t="str">
        <f t="shared" si="54"/>
        <v>2005/08/02</v>
      </c>
      <c r="S453" t="str">
        <f t="shared" si="49"/>
        <v>大阪</v>
      </c>
      <c r="T453" t="str">
        <f>IFERROR(IF($G453&lt;&gt;"",LEFT($G453,11),IF(COUNTIF(②男子申込!$C:$C,$B453)=1,INDEX(②男子申込!H:H,MATCH($B453,②男子申込!$C:$C,0)),"")),"")</f>
        <v>00128593432</v>
      </c>
      <c r="U453" t="str">
        <f t="shared" si="55"/>
        <v>立命館大</v>
      </c>
    </row>
    <row r="454" spans="1:21">
      <c r="A454" t="s">
        <v>78</v>
      </c>
      <c r="B454">
        <v>453</v>
      </c>
      <c r="C454" t="s">
        <v>6450</v>
      </c>
      <c r="D454" t="s">
        <v>6451</v>
      </c>
      <c r="E454" t="s">
        <v>99</v>
      </c>
      <c r="F454">
        <v>20050408</v>
      </c>
      <c r="G454" t="s">
        <v>6452</v>
      </c>
      <c r="H454" t="s">
        <v>1947</v>
      </c>
      <c r="I454" t="s">
        <v>105</v>
      </c>
      <c r="M454" t="str">
        <f t="shared" si="50"/>
        <v>野口</v>
      </c>
      <c r="N454" t="str">
        <f t="shared" si="51"/>
        <v>蒼太</v>
      </c>
      <c r="O454" t="str">
        <f t="shared" si="52"/>
        <v>ノグチ</v>
      </c>
      <c r="P454" t="str">
        <f t="shared" si="53"/>
        <v>ソウタ</v>
      </c>
      <c r="Q454">
        <f>IF($F454="","",DATEDIF($R454,①申込書!$D$3,"Y"))</f>
        <v>20</v>
      </c>
      <c r="R454" t="str">
        <f t="shared" si="54"/>
        <v>2005/04/08</v>
      </c>
      <c r="S454" t="str">
        <f t="shared" si="49"/>
        <v>大阪</v>
      </c>
      <c r="T454" t="str">
        <f>IFERROR(IF($G454&lt;&gt;"",LEFT($G454,11),IF(COUNTIF(②男子申込!$C:$C,$B454)=1,INDEX(②男子申込!H:H,MATCH($B454,②男子申込!$C:$C,0)),"")),"")</f>
        <v>00126885737</v>
      </c>
      <c r="U454" t="str">
        <f t="shared" si="55"/>
        <v>立命館大</v>
      </c>
    </row>
    <row r="455" spans="1:21">
      <c r="A455" t="s">
        <v>78</v>
      </c>
      <c r="B455">
        <v>454</v>
      </c>
      <c r="C455" t="s">
        <v>6453</v>
      </c>
      <c r="D455" t="s">
        <v>6454</v>
      </c>
      <c r="E455" t="s">
        <v>88</v>
      </c>
      <c r="F455">
        <v>20060323</v>
      </c>
      <c r="G455" t="s">
        <v>6455</v>
      </c>
      <c r="H455" t="s">
        <v>845</v>
      </c>
      <c r="I455" t="s">
        <v>4426</v>
      </c>
      <c r="M455" t="str">
        <f t="shared" si="50"/>
        <v>鈴木</v>
      </c>
      <c r="N455" t="str">
        <f t="shared" si="51"/>
        <v>俊瑛</v>
      </c>
      <c r="O455" t="str">
        <f t="shared" si="52"/>
        <v>スズキ</v>
      </c>
      <c r="P455" t="str">
        <f t="shared" si="53"/>
        <v>トシアキ</v>
      </c>
      <c r="Q455">
        <f>IF($F455="","",DATEDIF($R455,①申込書!$D$3,"Y"))</f>
        <v>19</v>
      </c>
      <c r="R455" t="str">
        <f t="shared" si="54"/>
        <v>2006/03/23</v>
      </c>
      <c r="S455" t="str">
        <f t="shared" si="49"/>
        <v>京都</v>
      </c>
      <c r="T455" t="str">
        <f>IFERROR(IF($G455&lt;&gt;"",LEFT($G455,11),IF(COUNTIF(②男子申込!$C:$C,$B455)=1,INDEX(②男子申込!H:H,MATCH($B455,②男子申込!$C:$C,0)),"")),"")</f>
        <v>00157667840</v>
      </c>
      <c r="U455" t="str">
        <f t="shared" si="55"/>
        <v>立命館大</v>
      </c>
    </row>
    <row r="456" spans="1:21">
      <c r="A456" t="s">
        <v>78</v>
      </c>
      <c r="B456">
        <v>455</v>
      </c>
      <c r="C456" t="s">
        <v>6456</v>
      </c>
      <c r="D456" t="s">
        <v>6457</v>
      </c>
      <c r="E456" t="s">
        <v>83</v>
      </c>
      <c r="F456">
        <v>20060219</v>
      </c>
      <c r="G456" t="s">
        <v>6458</v>
      </c>
      <c r="H456" t="s">
        <v>256</v>
      </c>
      <c r="I456" t="s">
        <v>405</v>
      </c>
      <c r="M456" t="str">
        <f t="shared" si="50"/>
        <v>井上</v>
      </c>
      <c r="N456" t="str">
        <f t="shared" si="51"/>
        <v>大誠</v>
      </c>
      <c r="O456" t="str">
        <f t="shared" si="52"/>
        <v>イノウエ</v>
      </c>
      <c r="P456" t="str">
        <f t="shared" si="53"/>
        <v>タイセイ</v>
      </c>
      <c r="Q456">
        <f>IF($F456="","",DATEDIF($R456,①申込書!$D$3,"Y"))</f>
        <v>19</v>
      </c>
      <c r="R456" t="str">
        <f t="shared" si="54"/>
        <v>2006/02/19</v>
      </c>
      <c r="S456" t="str">
        <f t="shared" si="49"/>
        <v>奈良</v>
      </c>
      <c r="T456" t="str">
        <f>IFERROR(IF($G456&lt;&gt;"",LEFT($G456,11),IF(COUNTIF(②男子申込!$C:$C,$B456)=1,INDEX(②男子申込!H:H,MATCH($B456,②男子申込!$C:$C,0)),"")),"")</f>
        <v>00122488530</v>
      </c>
      <c r="U456" t="str">
        <f t="shared" si="55"/>
        <v>立命館大</v>
      </c>
    </row>
    <row r="457" spans="1:21">
      <c r="A457" t="s">
        <v>78</v>
      </c>
      <c r="B457">
        <v>456</v>
      </c>
      <c r="C457" t="s">
        <v>6459</v>
      </c>
      <c r="D457" t="s">
        <v>6460</v>
      </c>
      <c r="E457" t="s">
        <v>1524</v>
      </c>
      <c r="F457">
        <v>20050505</v>
      </c>
      <c r="G457" t="s">
        <v>6461</v>
      </c>
      <c r="H457" t="s">
        <v>157</v>
      </c>
      <c r="I457" t="s">
        <v>631</v>
      </c>
      <c r="M457" t="str">
        <f t="shared" si="50"/>
        <v>山崎</v>
      </c>
      <c r="N457" t="str">
        <f t="shared" si="51"/>
        <v>洸</v>
      </c>
      <c r="O457" t="str">
        <f t="shared" si="52"/>
        <v>ヤマザキ</v>
      </c>
      <c r="P457" t="str">
        <f t="shared" si="53"/>
        <v>コウ</v>
      </c>
      <c r="Q457">
        <f>IF($F457="","",DATEDIF($R457,①申込書!$D$3,"Y"))</f>
        <v>20</v>
      </c>
      <c r="R457" t="str">
        <f t="shared" si="54"/>
        <v>2005/05/05</v>
      </c>
      <c r="S457" t="str">
        <f t="shared" si="49"/>
        <v>沖縄</v>
      </c>
      <c r="T457" t="str">
        <f>IFERROR(IF($G457&lt;&gt;"",LEFT($G457,11),IF(COUNTIF(②男子申込!$C:$C,$B457)=1,INDEX(②男子申込!H:H,MATCH($B457,②男子申込!$C:$C,0)),"")),"")</f>
        <v>00200209096</v>
      </c>
      <c r="U457" t="str">
        <f t="shared" si="55"/>
        <v>立命館大</v>
      </c>
    </row>
    <row r="458" spans="1:21">
      <c r="A458" t="s">
        <v>78</v>
      </c>
      <c r="B458">
        <v>457</v>
      </c>
      <c r="C458" t="s">
        <v>6462</v>
      </c>
      <c r="D458" t="s">
        <v>6463</v>
      </c>
      <c r="E458" t="s">
        <v>80</v>
      </c>
      <c r="F458">
        <v>20050917</v>
      </c>
      <c r="G458" t="s">
        <v>6464</v>
      </c>
      <c r="H458" t="s">
        <v>378</v>
      </c>
      <c r="I458" t="s">
        <v>314</v>
      </c>
      <c r="M458" t="str">
        <f t="shared" si="50"/>
        <v>中谷</v>
      </c>
      <c r="N458" t="str">
        <f t="shared" si="51"/>
        <v>篤司</v>
      </c>
      <c r="O458" t="str">
        <f t="shared" si="52"/>
        <v>ナカタニ</v>
      </c>
      <c r="P458" t="str">
        <f t="shared" si="53"/>
        <v>アツシ</v>
      </c>
      <c r="Q458">
        <f>IF($F458="","",DATEDIF($R458,①申込書!$D$3,"Y"))</f>
        <v>20</v>
      </c>
      <c r="R458" t="str">
        <f t="shared" si="54"/>
        <v>2005/09/17</v>
      </c>
      <c r="S458" t="str">
        <f t="shared" si="49"/>
        <v>滋賀</v>
      </c>
      <c r="T458" t="str">
        <f>IFERROR(IF($G458&lt;&gt;"",LEFT($G458,11),IF(COUNTIF(②男子申込!$C:$C,$B458)=1,INDEX(②男子申込!H:H,MATCH($B458,②男子申込!$C:$C,0)),"")),"")</f>
        <v>00125051317</v>
      </c>
      <c r="U458" t="str">
        <f t="shared" si="55"/>
        <v>立命館大</v>
      </c>
    </row>
    <row r="459" spans="1:21">
      <c r="A459" t="s">
        <v>78</v>
      </c>
      <c r="B459">
        <v>458</v>
      </c>
      <c r="C459" t="s">
        <v>6465</v>
      </c>
      <c r="D459" t="s">
        <v>6466</v>
      </c>
      <c r="E459" t="s">
        <v>777</v>
      </c>
      <c r="F459">
        <v>20051123</v>
      </c>
      <c r="G459" t="s">
        <v>6467</v>
      </c>
      <c r="H459" t="s">
        <v>467</v>
      </c>
      <c r="I459" t="s">
        <v>208</v>
      </c>
      <c r="M459" t="str">
        <f t="shared" si="50"/>
        <v>佐々木</v>
      </c>
      <c r="N459" t="str">
        <f t="shared" si="51"/>
        <v>隆之介</v>
      </c>
      <c r="O459" t="str">
        <f t="shared" si="52"/>
        <v>ササキ</v>
      </c>
      <c r="P459" t="str">
        <f t="shared" si="53"/>
        <v>リュウノスケ</v>
      </c>
      <c r="Q459">
        <f>IF($F459="","",DATEDIF($R459,①申込書!$D$3,"Y"))</f>
        <v>20</v>
      </c>
      <c r="R459" t="str">
        <f t="shared" si="54"/>
        <v>2005/11/23</v>
      </c>
      <c r="S459" t="str">
        <f t="shared" si="49"/>
        <v>長野</v>
      </c>
      <c r="T459" t="str">
        <f>IFERROR(IF($G459&lt;&gt;"",LEFT($G459,11),IF(COUNTIF(②男子申込!$C:$C,$B459)=1,INDEX(②男子申込!H:H,MATCH($B459,②男子申込!$C:$C,0)),"")),"")</f>
        <v>00121521113</v>
      </c>
      <c r="U459" t="str">
        <f t="shared" si="55"/>
        <v>立命館大</v>
      </c>
    </row>
    <row r="460" spans="1:21">
      <c r="A460" t="s">
        <v>78</v>
      </c>
      <c r="B460">
        <v>459</v>
      </c>
      <c r="C460" t="s">
        <v>6468</v>
      </c>
      <c r="D460" t="s">
        <v>6469</v>
      </c>
      <c r="E460" t="s">
        <v>85</v>
      </c>
      <c r="F460">
        <v>20051106</v>
      </c>
      <c r="G460" t="s">
        <v>6470</v>
      </c>
      <c r="H460" t="s">
        <v>1666</v>
      </c>
      <c r="I460" t="s">
        <v>954</v>
      </c>
      <c r="M460" t="str">
        <f t="shared" si="50"/>
        <v>粟井</v>
      </c>
      <c r="N460" t="str">
        <f t="shared" si="51"/>
        <v>丈</v>
      </c>
      <c r="O460" t="str">
        <f t="shared" si="52"/>
        <v>アワイ</v>
      </c>
      <c r="P460" t="str">
        <f t="shared" si="53"/>
        <v>ジョウ</v>
      </c>
      <c r="Q460">
        <f>IF($F460="","",DATEDIF($R460,①申込書!$D$3,"Y"))</f>
        <v>20</v>
      </c>
      <c r="R460" t="str">
        <f t="shared" si="54"/>
        <v>2005/11/06</v>
      </c>
      <c r="S460" t="str">
        <f t="shared" si="49"/>
        <v>愛知</v>
      </c>
      <c r="T460" t="str">
        <f>IFERROR(IF($G460&lt;&gt;"",LEFT($G460,11),IF(COUNTIF(②男子申込!$C:$C,$B460)=1,INDEX(②男子申込!H:H,MATCH($B460,②男子申込!$C:$C,0)),"")),"")</f>
        <v>00123361824</v>
      </c>
      <c r="U460" t="str">
        <f t="shared" si="55"/>
        <v>立命館大</v>
      </c>
    </row>
    <row r="461" spans="1:21">
      <c r="A461" t="s">
        <v>78</v>
      </c>
      <c r="B461">
        <v>460</v>
      </c>
      <c r="C461" t="s">
        <v>6471</v>
      </c>
      <c r="D461" t="s">
        <v>14622</v>
      </c>
      <c r="E461" t="s">
        <v>185</v>
      </c>
      <c r="F461">
        <v>20051125</v>
      </c>
      <c r="G461" t="s">
        <v>6472</v>
      </c>
      <c r="H461" t="s">
        <v>1480</v>
      </c>
      <c r="I461" t="s">
        <v>555</v>
      </c>
      <c r="M461" t="str">
        <f t="shared" si="50"/>
        <v>水野</v>
      </c>
      <c r="N461" t="str">
        <f t="shared" si="51"/>
        <v>那音</v>
      </c>
      <c r="O461" t="str">
        <f t="shared" si="52"/>
        <v>ミズノ</v>
      </c>
      <c r="P461" t="str">
        <f t="shared" si="53"/>
        <v>ナオト</v>
      </c>
      <c r="Q461">
        <f>IF($F461="","",DATEDIF($R461,①申込書!$D$3,"Y"))</f>
        <v>20</v>
      </c>
      <c r="R461" t="str">
        <f t="shared" si="54"/>
        <v>2005/11/25</v>
      </c>
      <c r="S461" t="str">
        <f t="shared" si="49"/>
        <v>富山</v>
      </c>
      <c r="T461" t="str">
        <f>IFERROR(IF($G461&lt;&gt;"",LEFT($G461,11),IF(COUNTIF(②男子申込!$C:$C,$B461)=1,INDEX(②男子申込!H:H,MATCH($B461,②男子申込!$C:$C,0)),"")),"")</f>
        <v>00200209643</v>
      </c>
      <c r="U461" t="str">
        <f t="shared" si="55"/>
        <v>立命館大</v>
      </c>
    </row>
    <row r="462" spans="1:21">
      <c r="A462" t="s">
        <v>78</v>
      </c>
      <c r="B462">
        <v>461</v>
      </c>
      <c r="C462" t="s">
        <v>6473</v>
      </c>
      <c r="D462" t="s">
        <v>6474</v>
      </c>
      <c r="E462" t="s">
        <v>113</v>
      </c>
      <c r="F462">
        <v>20050501</v>
      </c>
      <c r="G462" t="s">
        <v>6475</v>
      </c>
      <c r="H462" t="s">
        <v>377</v>
      </c>
      <c r="I462" t="s">
        <v>954</v>
      </c>
      <c r="M462" t="str">
        <f t="shared" si="50"/>
        <v>林</v>
      </c>
      <c r="N462" t="str">
        <f t="shared" si="51"/>
        <v>壌</v>
      </c>
      <c r="O462" t="str">
        <f t="shared" si="52"/>
        <v>ハヤシ</v>
      </c>
      <c r="P462" t="str">
        <f t="shared" si="53"/>
        <v>ジョウ</v>
      </c>
      <c r="Q462">
        <f>IF($F462="","",DATEDIF($R462,①申込書!$D$3,"Y"))</f>
        <v>20</v>
      </c>
      <c r="R462" t="str">
        <f t="shared" si="54"/>
        <v>2005/05/01</v>
      </c>
      <c r="S462" t="str">
        <f t="shared" si="49"/>
        <v>千葉</v>
      </c>
      <c r="T462" t="str">
        <f>IFERROR(IF($G462&lt;&gt;"",LEFT($G462,11),IF(COUNTIF(②男子申込!$C:$C,$B462)=1,INDEX(②男子申込!H:H,MATCH($B462,②男子申込!$C:$C,0)),"")),"")</f>
        <v>00200209644</v>
      </c>
      <c r="U462" t="str">
        <f t="shared" si="55"/>
        <v>立命館大</v>
      </c>
    </row>
    <row r="463" spans="1:21">
      <c r="A463" t="s">
        <v>78</v>
      </c>
      <c r="B463">
        <v>462</v>
      </c>
      <c r="C463" t="s">
        <v>6476</v>
      </c>
      <c r="D463" t="s">
        <v>14623</v>
      </c>
      <c r="E463" t="s">
        <v>104</v>
      </c>
      <c r="F463">
        <v>20050418</v>
      </c>
      <c r="G463" t="s">
        <v>6477</v>
      </c>
      <c r="H463" t="s">
        <v>900</v>
      </c>
      <c r="I463" t="s">
        <v>181</v>
      </c>
      <c r="M463" t="str">
        <f t="shared" si="50"/>
        <v>金森</v>
      </c>
      <c r="N463" t="str">
        <f t="shared" si="51"/>
        <v>晴音</v>
      </c>
      <c r="O463" t="str">
        <f t="shared" si="52"/>
        <v>カナモリ</v>
      </c>
      <c r="P463" t="str">
        <f t="shared" si="53"/>
        <v>ハルト</v>
      </c>
      <c r="Q463">
        <f>IF($F463="","",DATEDIF($R463,①申込書!$D$3,"Y"))</f>
        <v>20</v>
      </c>
      <c r="R463" t="str">
        <f t="shared" si="54"/>
        <v>2005/04/18</v>
      </c>
      <c r="S463" t="str">
        <f t="shared" si="49"/>
        <v>福井</v>
      </c>
      <c r="T463" t="str">
        <f>IFERROR(IF($G463&lt;&gt;"",LEFT($G463,11),IF(COUNTIF(②男子申込!$C:$C,$B463)=1,INDEX(②男子申込!H:H,MATCH($B463,②男子申込!$C:$C,0)),"")),"")</f>
        <v>00200209646</v>
      </c>
      <c r="U463" t="str">
        <f t="shared" si="55"/>
        <v>立命館大</v>
      </c>
    </row>
    <row r="464" spans="1:21">
      <c r="A464" t="s">
        <v>78</v>
      </c>
      <c r="B464">
        <v>463</v>
      </c>
      <c r="C464" t="s">
        <v>6478</v>
      </c>
      <c r="D464" t="s">
        <v>14624</v>
      </c>
      <c r="E464" t="s">
        <v>335</v>
      </c>
      <c r="F464">
        <v>20050812</v>
      </c>
      <c r="G464" t="s">
        <v>6479</v>
      </c>
      <c r="H464" t="s">
        <v>6480</v>
      </c>
      <c r="I464" t="s">
        <v>729</v>
      </c>
      <c r="M464" t="str">
        <f t="shared" si="50"/>
        <v>岩男</v>
      </c>
      <c r="N464" t="str">
        <f t="shared" si="51"/>
        <v>昇空</v>
      </c>
      <c r="O464" t="str">
        <f t="shared" si="52"/>
        <v>イワオ</v>
      </c>
      <c r="P464" t="str">
        <f t="shared" si="53"/>
        <v>ショウ</v>
      </c>
      <c r="Q464">
        <f>IF($F464="","",DATEDIF($R464,①申込書!$D$3,"Y"))</f>
        <v>20</v>
      </c>
      <c r="R464" t="str">
        <f t="shared" si="54"/>
        <v>2005/08/12</v>
      </c>
      <c r="S464" t="str">
        <f t="shared" si="49"/>
        <v>大分</v>
      </c>
      <c r="T464" t="str">
        <f>IFERROR(IF($G464&lt;&gt;"",LEFT($G464,11),IF(COUNTIF(②男子申込!$C:$C,$B464)=1,INDEX(②男子申込!H:H,MATCH($B464,②男子申込!$C:$C,0)),"")),"")</f>
        <v>00130297325</v>
      </c>
      <c r="U464" t="str">
        <f t="shared" si="55"/>
        <v>立命館大</v>
      </c>
    </row>
    <row r="465" spans="1:21">
      <c r="A465" t="s">
        <v>78</v>
      </c>
      <c r="B465">
        <v>464</v>
      </c>
      <c r="C465" t="s">
        <v>6481</v>
      </c>
      <c r="D465" t="s">
        <v>6482</v>
      </c>
      <c r="E465" t="s">
        <v>99</v>
      </c>
      <c r="F465">
        <v>20050704</v>
      </c>
      <c r="G465" t="s">
        <v>6483</v>
      </c>
      <c r="H465" t="s">
        <v>1377</v>
      </c>
      <c r="I465" t="s">
        <v>5587</v>
      </c>
      <c r="M465" t="str">
        <f t="shared" si="50"/>
        <v>奥野</v>
      </c>
      <c r="N465" t="str">
        <f t="shared" si="51"/>
        <v>耀</v>
      </c>
      <c r="O465" t="str">
        <f t="shared" si="52"/>
        <v>オクノ</v>
      </c>
      <c r="P465" t="str">
        <f t="shared" si="53"/>
        <v>ヨウ</v>
      </c>
      <c r="Q465">
        <f>IF($F465="","",DATEDIF($R465,①申込書!$D$3,"Y"))</f>
        <v>20</v>
      </c>
      <c r="R465" t="str">
        <f t="shared" si="54"/>
        <v>2005/07/04</v>
      </c>
      <c r="S465" t="str">
        <f t="shared" si="49"/>
        <v>大阪</v>
      </c>
      <c r="T465" t="str">
        <f>IFERROR(IF($G465&lt;&gt;"",LEFT($G465,11),IF(COUNTIF(②男子申込!$C:$C,$B465)=1,INDEX(②男子申込!H:H,MATCH($B465,②男子申込!$C:$C,0)),"")),"")</f>
        <v>00137967033</v>
      </c>
      <c r="U465" t="str">
        <f t="shared" si="55"/>
        <v>立命館大</v>
      </c>
    </row>
    <row r="466" spans="1:21">
      <c r="A466" t="s">
        <v>78</v>
      </c>
      <c r="B466">
        <v>465</v>
      </c>
      <c r="C466" t="s">
        <v>6484</v>
      </c>
      <c r="D466" t="s">
        <v>6485</v>
      </c>
      <c r="E466" t="s">
        <v>79</v>
      </c>
      <c r="F466">
        <v>20050527</v>
      </c>
      <c r="G466" t="s">
        <v>6486</v>
      </c>
      <c r="H466" t="s">
        <v>604</v>
      </c>
      <c r="I466" t="s">
        <v>175</v>
      </c>
      <c r="M466" t="str">
        <f t="shared" si="50"/>
        <v>小川</v>
      </c>
      <c r="N466" t="str">
        <f t="shared" si="51"/>
        <v>智也</v>
      </c>
      <c r="O466" t="str">
        <f t="shared" si="52"/>
        <v>オガワ</v>
      </c>
      <c r="P466" t="str">
        <f t="shared" si="53"/>
        <v>トモヤ</v>
      </c>
      <c r="Q466">
        <f>IF($F466="","",DATEDIF($R466,①申込書!$D$3,"Y"))</f>
        <v>20</v>
      </c>
      <c r="R466" t="str">
        <f t="shared" si="54"/>
        <v>2005/05/27</v>
      </c>
      <c r="S466" t="str">
        <f t="shared" si="49"/>
        <v>岐阜</v>
      </c>
      <c r="T466" t="str">
        <f>IFERROR(IF($G466&lt;&gt;"",LEFT($G466,11),IF(COUNTIF(②男子申込!$C:$C,$B466)=1,INDEX(②男子申込!H:H,MATCH($B466,②男子申込!$C:$C,0)),"")),"")</f>
        <v>00131496428</v>
      </c>
      <c r="U466" t="str">
        <f t="shared" si="55"/>
        <v>立命館大</v>
      </c>
    </row>
    <row r="467" spans="1:21">
      <c r="A467" t="s">
        <v>78</v>
      </c>
      <c r="B467">
        <v>466</v>
      </c>
      <c r="C467" t="s">
        <v>6487</v>
      </c>
      <c r="D467" t="s">
        <v>14625</v>
      </c>
      <c r="E467" t="s">
        <v>80</v>
      </c>
      <c r="F467">
        <v>20050413</v>
      </c>
      <c r="G467" t="s">
        <v>6488</v>
      </c>
      <c r="H467" t="s">
        <v>1661</v>
      </c>
      <c r="I467" t="s">
        <v>556</v>
      </c>
      <c r="M467" t="str">
        <f t="shared" si="50"/>
        <v>岸本</v>
      </c>
      <c r="N467" t="str">
        <f t="shared" si="51"/>
        <v>琢磨</v>
      </c>
      <c r="O467" t="str">
        <f t="shared" si="52"/>
        <v>キシモト</v>
      </c>
      <c r="P467" t="str">
        <f t="shared" si="53"/>
        <v>タクマ</v>
      </c>
      <c r="Q467">
        <f>IF($F467="","",DATEDIF($R467,①申込書!$D$3,"Y"))</f>
        <v>20</v>
      </c>
      <c r="R467" t="str">
        <f t="shared" si="54"/>
        <v>2005/04/13</v>
      </c>
      <c r="S467" t="str">
        <f t="shared" si="49"/>
        <v>滋賀</v>
      </c>
      <c r="T467" t="str">
        <f>IFERROR(IF($G467&lt;&gt;"",LEFT($G467,11),IF(COUNTIF(②男子申込!$C:$C,$B467)=1,INDEX(②男子申込!H:H,MATCH($B467,②男子申込!$C:$C,0)),"")),"")</f>
        <v>00124766733</v>
      </c>
      <c r="U467" t="str">
        <f t="shared" si="55"/>
        <v>立命館大</v>
      </c>
    </row>
    <row r="468" spans="1:21">
      <c r="A468" t="s">
        <v>78</v>
      </c>
      <c r="B468">
        <v>467</v>
      </c>
      <c r="C468" t="s">
        <v>6489</v>
      </c>
      <c r="D468" t="s">
        <v>14626</v>
      </c>
      <c r="E468" t="s">
        <v>132</v>
      </c>
      <c r="F468">
        <v>20060110</v>
      </c>
      <c r="G468" t="s">
        <v>6490</v>
      </c>
      <c r="H468" t="s">
        <v>6491</v>
      </c>
      <c r="I468" t="s">
        <v>2624</v>
      </c>
      <c r="M468" t="str">
        <f t="shared" si="50"/>
        <v>森安</v>
      </c>
      <c r="N468" t="str">
        <f t="shared" si="51"/>
        <v>瑛音</v>
      </c>
      <c r="O468" t="str">
        <f t="shared" si="52"/>
        <v>モリヤス</v>
      </c>
      <c r="P468" t="str">
        <f t="shared" si="53"/>
        <v>エイト</v>
      </c>
      <c r="Q468">
        <f>IF($F468="","",DATEDIF($R468,①申込書!$D$3,"Y"))</f>
        <v>20</v>
      </c>
      <c r="R468" t="str">
        <f t="shared" si="54"/>
        <v>2006/01/10</v>
      </c>
      <c r="S468" t="str">
        <f t="shared" si="49"/>
        <v>広島</v>
      </c>
      <c r="T468" t="str">
        <f>IFERROR(IF($G468&lt;&gt;"",LEFT($G468,11),IF(COUNTIF(②男子申込!$C:$C,$B468)=1,INDEX(②男子申込!H:H,MATCH($B468,②男子申込!$C:$C,0)),"")),"")</f>
        <v>00200210632</v>
      </c>
      <c r="U468" t="str">
        <f t="shared" si="55"/>
        <v>立命館大</v>
      </c>
    </row>
    <row r="469" spans="1:21">
      <c r="A469" t="s">
        <v>78</v>
      </c>
      <c r="B469">
        <v>468</v>
      </c>
      <c r="C469" t="s">
        <v>6492</v>
      </c>
      <c r="D469" t="s">
        <v>6493</v>
      </c>
      <c r="E469" t="s">
        <v>88</v>
      </c>
      <c r="F469">
        <v>20050915</v>
      </c>
      <c r="G469" t="s">
        <v>6494</v>
      </c>
      <c r="H469" t="s">
        <v>1369</v>
      </c>
      <c r="I469" t="s">
        <v>923</v>
      </c>
      <c r="M469" t="str">
        <f t="shared" si="50"/>
        <v>河上</v>
      </c>
      <c r="N469" t="str">
        <f t="shared" si="51"/>
        <v>芯之介</v>
      </c>
      <c r="O469" t="str">
        <f t="shared" si="52"/>
        <v>カワカミ</v>
      </c>
      <c r="P469" t="str">
        <f t="shared" si="53"/>
        <v>シンノスケ</v>
      </c>
      <c r="Q469">
        <f>IF($F469="","",DATEDIF($R469,①申込書!$D$3,"Y"))</f>
        <v>20</v>
      </c>
      <c r="R469" t="str">
        <f t="shared" si="54"/>
        <v>2005/09/15</v>
      </c>
      <c r="S469" t="str">
        <f t="shared" si="49"/>
        <v>京都</v>
      </c>
      <c r="T469" t="str">
        <f>IFERROR(IF($G469&lt;&gt;"",LEFT($G469,11),IF(COUNTIF(②男子申込!$C:$C,$B469)=1,INDEX(②男子申込!H:H,MATCH($B469,②男子申込!$C:$C,0)),"")),"")</f>
        <v>00131096828</v>
      </c>
      <c r="U469" t="str">
        <f t="shared" si="55"/>
        <v>立命館大</v>
      </c>
    </row>
    <row r="470" spans="1:21">
      <c r="A470" t="s">
        <v>78</v>
      </c>
      <c r="B470">
        <v>469</v>
      </c>
      <c r="C470" t="s">
        <v>6495</v>
      </c>
      <c r="D470" t="s">
        <v>6496</v>
      </c>
      <c r="E470" t="s">
        <v>88</v>
      </c>
      <c r="F470">
        <v>20050921</v>
      </c>
      <c r="G470" t="s">
        <v>6497</v>
      </c>
      <c r="H470" t="s">
        <v>727</v>
      </c>
      <c r="I470" t="s">
        <v>631</v>
      </c>
      <c r="M470" t="str">
        <f t="shared" si="50"/>
        <v>平居</v>
      </c>
      <c r="N470" t="str">
        <f t="shared" si="51"/>
        <v>昊</v>
      </c>
      <c r="O470" t="str">
        <f t="shared" si="52"/>
        <v>ヒライ</v>
      </c>
      <c r="P470" t="str">
        <f t="shared" si="53"/>
        <v>コウ</v>
      </c>
      <c r="Q470">
        <f>IF($F470="","",DATEDIF($R470,①申込書!$D$3,"Y"))</f>
        <v>20</v>
      </c>
      <c r="R470" t="str">
        <f t="shared" si="54"/>
        <v>2005/09/21</v>
      </c>
      <c r="S470" t="str">
        <f t="shared" si="49"/>
        <v>京都</v>
      </c>
      <c r="T470" t="str">
        <f>IFERROR(IF($G470&lt;&gt;"",LEFT($G470,11),IF(COUNTIF(②男子申込!$C:$C,$B470)=1,INDEX(②男子申込!H:H,MATCH($B470,②男子申込!$C:$C,0)),"")),"")</f>
        <v>00131057623</v>
      </c>
      <c r="U470" t="str">
        <f t="shared" si="55"/>
        <v>立命館大</v>
      </c>
    </row>
    <row r="471" spans="1:21">
      <c r="A471" t="s">
        <v>78</v>
      </c>
      <c r="B471">
        <v>470</v>
      </c>
      <c r="C471" t="s">
        <v>6498</v>
      </c>
      <c r="D471" t="s">
        <v>6499</v>
      </c>
      <c r="E471" t="s">
        <v>170</v>
      </c>
      <c r="F471">
        <v>20051027</v>
      </c>
      <c r="G471" t="s">
        <v>6500</v>
      </c>
      <c r="H471" t="s">
        <v>182</v>
      </c>
      <c r="I471" t="s">
        <v>6501</v>
      </c>
      <c r="M471" t="str">
        <f t="shared" si="50"/>
        <v>山口</v>
      </c>
      <c r="N471" t="str">
        <f t="shared" si="51"/>
        <v>徹真</v>
      </c>
      <c r="O471" t="str">
        <f t="shared" si="52"/>
        <v>ヤマグチ</v>
      </c>
      <c r="P471" t="str">
        <f t="shared" si="53"/>
        <v>テツマ</v>
      </c>
      <c r="Q471">
        <f>IF($F471="","",DATEDIF($R471,①申込書!$D$3,"Y"))</f>
        <v>20</v>
      </c>
      <c r="R471" t="str">
        <f t="shared" si="54"/>
        <v>2005/10/27</v>
      </c>
      <c r="S471" t="str">
        <f t="shared" si="49"/>
        <v>福岡</v>
      </c>
      <c r="T471" t="str">
        <f>IFERROR(IF($G471&lt;&gt;"",LEFT($G471,11),IF(COUNTIF(②男子申込!$C:$C,$B471)=1,INDEX(②男子申込!H:H,MATCH($B471,②男子申込!$C:$C,0)),"")),"")</f>
        <v>00200210674</v>
      </c>
      <c r="U471" t="str">
        <f t="shared" si="55"/>
        <v>立命館大</v>
      </c>
    </row>
    <row r="472" spans="1:21">
      <c r="A472" t="s">
        <v>78</v>
      </c>
      <c r="B472">
        <v>471</v>
      </c>
      <c r="C472" t="s">
        <v>6502</v>
      </c>
      <c r="D472" t="s">
        <v>6503</v>
      </c>
      <c r="E472" t="s">
        <v>170</v>
      </c>
      <c r="F472">
        <v>20051219</v>
      </c>
      <c r="G472" t="s">
        <v>6504</v>
      </c>
      <c r="H472" t="s">
        <v>6505</v>
      </c>
      <c r="I472" t="s">
        <v>571</v>
      </c>
      <c r="M472" t="str">
        <f t="shared" si="50"/>
        <v>東島</v>
      </c>
      <c r="N472" t="str">
        <f t="shared" si="51"/>
        <v>啓晃</v>
      </c>
      <c r="O472" t="str">
        <f t="shared" si="52"/>
        <v>ヒガシシマ</v>
      </c>
      <c r="P472" t="str">
        <f t="shared" si="53"/>
        <v>ヒロアキ</v>
      </c>
      <c r="Q472">
        <f>IF($F472="","",DATEDIF($R472,①申込書!$D$3,"Y"))</f>
        <v>20</v>
      </c>
      <c r="R472" t="str">
        <f t="shared" si="54"/>
        <v>2005/12/19</v>
      </c>
      <c r="S472" t="str">
        <f t="shared" si="49"/>
        <v>福岡</v>
      </c>
      <c r="T472" t="str">
        <f>IFERROR(IF($G472&lt;&gt;"",LEFT($G472,11),IF(COUNTIF(②男子申込!$C:$C,$B472)=1,INDEX(②男子申込!H:H,MATCH($B472,②男子申込!$C:$C,0)),"")),"")</f>
        <v>00174674736</v>
      </c>
      <c r="U472" t="str">
        <f t="shared" si="55"/>
        <v>立命館大</v>
      </c>
    </row>
    <row r="473" spans="1:21">
      <c r="A473" t="s">
        <v>78</v>
      </c>
      <c r="B473">
        <v>472</v>
      </c>
      <c r="C473" t="s">
        <v>6506</v>
      </c>
      <c r="D473" t="s">
        <v>14627</v>
      </c>
      <c r="E473" t="s">
        <v>170</v>
      </c>
      <c r="F473">
        <v>20060316</v>
      </c>
      <c r="G473" t="s">
        <v>6507</v>
      </c>
      <c r="H473" t="s">
        <v>6508</v>
      </c>
      <c r="I473" t="s">
        <v>599</v>
      </c>
      <c r="M473" t="str">
        <f t="shared" si="50"/>
        <v>中園</v>
      </c>
      <c r="N473" t="str">
        <f t="shared" si="51"/>
        <v>翔貴</v>
      </c>
      <c r="O473" t="str">
        <f t="shared" si="52"/>
        <v>ナカゾノ</v>
      </c>
      <c r="P473" t="str">
        <f t="shared" si="53"/>
        <v>ショウキ</v>
      </c>
      <c r="Q473">
        <f>IF($F473="","",DATEDIF($R473,①申込書!$D$3,"Y"))</f>
        <v>19</v>
      </c>
      <c r="R473" t="str">
        <f t="shared" si="54"/>
        <v>2006/03/16</v>
      </c>
      <c r="S473" t="str">
        <f t="shared" si="49"/>
        <v>福岡</v>
      </c>
      <c r="T473" t="str">
        <f>IFERROR(IF($G473&lt;&gt;"",LEFT($G473,11),IF(COUNTIF(②男子申込!$C:$C,$B473)=1,INDEX(②男子申込!H:H,MATCH($B473,②男子申込!$C:$C,0)),"")),"")</f>
        <v>00160491627</v>
      </c>
      <c r="U473" t="str">
        <f t="shared" si="55"/>
        <v>立命館大</v>
      </c>
    </row>
    <row r="474" spans="1:21">
      <c r="A474" t="s">
        <v>78</v>
      </c>
      <c r="B474">
        <v>473</v>
      </c>
      <c r="C474" t="s">
        <v>6509</v>
      </c>
      <c r="D474" t="s">
        <v>14628</v>
      </c>
      <c r="E474" t="s">
        <v>132</v>
      </c>
      <c r="F474">
        <v>20050511</v>
      </c>
      <c r="G474" t="s">
        <v>6510</v>
      </c>
      <c r="H474" t="s">
        <v>577</v>
      </c>
      <c r="I474" t="s">
        <v>6511</v>
      </c>
      <c r="M474" t="str">
        <f t="shared" si="50"/>
        <v>中野</v>
      </c>
      <c r="N474" t="str">
        <f t="shared" si="51"/>
        <v>樹範</v>
      </c>
      <c r="O474" t="str">
        <f t="shared" si="52"/>
        <v>ナカノ</v>
      </c>
      <c r="P474" t="str">
        <f t="shared" si="53"/>
        <v>タツノリ</v>
      </c>
      <c r="Q474">
        <f>IF($F474="","",DATEDIF($R474,①申込書!$D$3,"Y"))</f>
        <v>20</v>
      </c>
      <c r="R474" t="str">
        <f t="shared" si="54"/>
        <v>2005/05/11</v>
      </c>
      <c r="S474" t="str">
        <f t="shared" si="49"/>
        <v>広島</v>
      </c>
      <c r="T474" t="str">
        <f>IFERROR(IF($G474&lt;&gt;"",LEFT($G474,11),IF(COUNTIF(②男子申込!$C:$C,$B474)=1,INDEX(②男子申込!H:H,MATCH($B474,②男子申込!$C:$C,0)),"")),"")</f>
        <v>00164120216</v>
      </c>
      <c r="U474" t="str">
        <f t="shared" si="55"/>
        <v>立命館大</v>
      </c>
    </row>
    <row r="475" spans="1:21">
      <c r="A475" t="s">
        <v>78</v>
      </c>
      <c r="B475">
        <v>474</v>
      </c>
      <c r="C475" t="s">
        <v>6512</v>
      </c>
      <c r="D475" t="s">
        <v>14629</v>
      </c>
      <c r="E475" t="s">
        <v>132</v>
      </c>
      <c r="F475">
        <v>20050502</v>
      </c>
      <c r="G475" t="s">
        <v>6513</v>
      </c>
      <c r="H475" t="s">
        <v>871</v>
      </c>
      <c r="I475" t="s">
        <v>851</v>
      </c>
      <c r="M475" t="str">
        <f t="shared" si="50"/>
        <v>島村</v>
      </c>
      <c r="N475" t="str">
        <f t="shared" si="51"/>
        <v>拓</v>
      </c>
      <c r="O475" t="str">
        <f t="shared" si="52"/>
        <v>シマムラ</v>
      </c>
      <c r="P475" t="str">
        <f t="shared" si="53"/>
        <v>タク</v>
      </c>
      <c r="Q475">
        <f>IF($F475="","",DATEDIF($R475,①申込書!$D$3,"Y"))</f>
        <v>20</v>
      </c>
      <c r="R475" t="str">
        <f t="shared" si="54"/>
        <v>2005/05/02</v>
      </c>
      <c r="S475" t="str">
        <f t="shared" si="49"/>
        <v>広島</v>
      </c>
      <c r="T475" t="str">
        <f>IFERROR(IF($G475&lt;&gt;"",LEFT($G475,11),IF(COUNTIF(②男子申込!$C:$C,$B475)=1,INDEX(②男子申込!H:H,MATCH($B475,②男子申込!$C:$C,0)),"")),"")</f>
        <v>00154806024</v>
      </c>
      <c r="U475" t="str">
        <f t="shared" si="55"/>
        <v>立命館大</v>
      </c>
    </row>
    <row r="476" spans="1:21">
      <c r="A476" t="s">
        <v>78</v>
      </c>
      <c r="B476">
        <v>475</v>
      </c>
      <c r="C476" t="s">
        <v>6514</v>
      </c>
      <c r="D476" t="s">
        <v>14630</v>
      </c>
      <c r="E476" t="s">
        <v>99</v>
      </c>
      <c r="F476">
        <v>20051024</v>
      </c>
      <c r="G476" t="s">
        <v>6515</v>
      </c>
      <c r="H476" t="s">
        <v>6516</v>
      </c>
      <c r="I476" t="s">
        <v>339</v>
      </c>
      <c r="M476" t="str">
        <f t="shared" si="50"/>
        <v>竹口</v>
      </c>
      <c r="N476" t="str">
        <f t="shared" si="51"/>
        <v>遼</v>
      </c>
      <c r="O476" t="str">
        <f t="shared" si="52"/>
        <v>タケグチ</v>
      </c>
      <c r="P476" t="str">
        <f t="shared" si="53"/>
        <v>リョウ</v>
      </c>
      <c r="Q476">
        <f>IF($F476="","",DATEDIF($R476,①申込書!$D$3,"Y"))</f>
        <v>20</v>
      </c>
      <c r="R476" t="str">
        <f t="shared" si="54"/>
        <v>2005/10/24</v>
      </c>
      <c r="S476" t="str">
        <f t="shared" si="49"/>
        <v>大阪</v>
      </c>
      <c r="T476" t="str">
        <f>IFERROR(IF($G476&lt;&gt;"",LEFT($G476,11),IF(COUNTIF(②男子申込!$C:$C,$B476)=1,INDEX(②男子申込!H:H,MATCH($B476,②男子申込!$C:$C,0)),"")),"")</f>
        <v>00124948533</v>
      </c>
      <c r="U476" t="str">
        <f t="shared" si="55"/>
        <v>立命館大</v>
      </c>
    </row>
    <row r="477" spans="1:21">
      <c r="A477" t="s">
        <v>78</v>
      </c>
      <c r="B477">
        <v>476</v>
      </c>
      <c r="C477" t="s">
        <v>6517</v>
      </c>
      <c r="D477" t="s">
        <v>14631</v>
      </c>
      <c r="E477" t="s">
        <v>344</v>
      </c>
      <c r="F477">
        <v>20050514</v>
      </c>
      <c r="G477" t="s">
        <v>6518</v>
      </c>
      <c r="H477" t="s">
        <v>6519</v>
      </c>
      <c r="I477" t="s">
        <v>236</v>
      </c>
      <c r="M477" t="str">
        <f t="shared" si="50"/>
        <v>元吉</v>
      </c>
      <c r="N477" t="str">
        <f t="shared" si="51"/>
        <v>優太</v>
      </c>
      <c r="O477" t="str">
        <f t="shared" si="52"/>
        <v>モトヨシ</v>
      </c>
      <c r="P477" t="str">
        <f t="shared" si="53"/>
        <v>ユウタ</v>
      </c>
      <c r="Q477">
        <f>IF($F477="","",DATEDIF($R477,①申込書!$D$3,"Y"))</f>
        <v>20</v>
      </c>
      <c r="R477" t="str">
        <f t="shared" si="54"/>
        <v>2005/05/14</v>
      </c>
      <c r="S477" t="str">
        <f t="shared" si="49"/>
        <v>高知</v>
      </c>
      <c r="T477" t="str">
        <f>IFERROR(IF($G477&lt;&gt;"",LEFT($G477,11),IF(COUNTIF(②男子申込!$C:$C,$B477)=1,INDEX(②男子申込!H:H,MATCH($B477,②男子申込!$C:$C,0)),"")),"")</f>
        <v>00155219023</v>
      </c>
      <c r="U477" t="str">
        <f t="shared" si="55"/>
        <v>立命館大</v>
      </c>
    </row>
    <row r="478" spans="1:21">
      <c r="A478" t="s">
        <v>78</v>
      </c>
      <c r="B478">
        <v>477</v>
      </c>
      <c r="C478" t="s">
        <v>6520</v>
      </c>
      <c r="D478" t="s">
        <v>6521</v>
      </c>
      <c r="E478" t="s">
        <v>180</v>
      </c>
      <c r="F478">
        <v>20050708</v>
      </c>
      <c r="G478" t="s">
        <v>6522</v>
      </c>
      <c r="H478" t="s">
        <v>1630</v>
      </c>
      <c r="I478" t="s">
        <v>784</v>
      </c>
      <c r="M478" t="str">
        <f t="shared" si="50"/>
        <v>山内</v>
      </c>
      <c r="N478" t="str">
        <f t="shared" si="51"/>
        <v>翔馬</v>
      </c>
      <c r="O478" t="str">
        <f t="shared" si="52"/>
        <v>ヤマウチ</v>
      </c>
      <c r="P478" t="str">
        <f t="shared" si="53"/>
        <v>ショウマ</v>
      </c>
      <c r="Q478">
        <f>IF($F478="","",DATEDIF($R478,①申込書!$D$3,"Y"))</f>
        <v>20</v>
      </c>
      <c r="R478" t="str">
        <f t="shared" si="54"/>
        <v>2005/07/08</v>
      </c>
      <c r="S478" t="str">
        <f t="shared" si="49"/>
        <v>北海道</v>
      </c>
      <c r="T478" t="str">
        <f>IFERROR(IF($G478&lt;&gt;"",LEFT($G478,11),IF(COUNTIF(②男子申込!$C:$C,$B478)=1,INDEX(②男子申込!H:H,MATCH($B478,②男子申込!$C:$C,0)),"")),"")</f>
        <v>00129475634</v>
      </c>
      <c r="U478" t="str">
        <f t="shared" si="55"/>
        <v>立命館大</v>
      </c>
    </row>
    <row r="479" spans="1:21">
      <c r="A479" t="s">
        <v>78</v>
      </c>
      <c r="B479">
        <v>478</v>
      </c>
      <c r="C479" t="s">
        <v>6796</v>
      </c>
      <c r="D479" t="s">
        <v>6797</v>
      </c>
      <c r="E479" t="s">
        <v>85</v>
      </c>
      <c r="F479">
        <v>20051205</v>
      </c>
      <c r="G479" t="s">
        <v>6798</v>
      </c>
      <c r="H479" t="s">
        <v>6799</v>
      </c>
      <c r="I479" t="s">
        <v>3159</v>
      </c>
      <c r="M479" t="str">
        <f t="shared" si="50"/>
        <v>久世</v>
      </c>
      <c r="N479" t="str">
        <f t="shared" si="51"/>
        <v>優空</v>
      </c>
      <c r="O479" t="str">
        <f t="shared" si="52"/>
        <v>クゼ</v>
      </c>
      <c r="P479" t="str">
        <f t="shared" si="53"/>
        <v>ユラ</v>
      </c>
      <c r="Q479">
        <f>IF($F479="","",DATEDIF($R479,①申込書!$D$3,"Y"))</f>
        <v>20</v>
      </c>
      <c r="R479" t="str">
        <f t="shared" si="54"/>
        <v>2005/12/05</v>
      </c>
      <c r="S479" t="str">
        <f t="shared" si="49"/>
        <v>愛知</v>
      </c>
      <c r="T479" t="str">
        <f>IFERROR(IF($G479&lt;&gt;"",LEFT($G479,11),IF(COUNTIF(②男子申込!$C:$C,$B479)=1,INDEX(②男子申込!H:H,MATCH($B479,②男子申込!$C:$C,0)),"")),"")</f>
        <v>00132487429</v>
      </c>
      <c r="U479" t="str">
        <f t="shared" si="55"/>
        <v>立命館大</v>
      </c>
    </row>
    <row r="480" spans="1:21">
      <c r="A480" t="s">
        <v>78</v>
      </c>
      <c r="B480">
        <v>479</v>
      </c>
      <c r="C480" t="s">
        <v>6800</v>
      </c>
      <c r="D480" t="s">
        <v>6801</v>
      </c>
      <c r="E480" t="s">
        <v>97</v>
      </c>
      <c r="F480">
        <v>20050413</v>
      </c>
      <c r="G480" t="s">
        <v>6802</v>
      </c>
      <c r="H480" t="s">
        <v>6803</v>
      </c>
      <c r="I480" t="s">
        <v>578</v>
      </c>
      <c r="M480" t="str">
        <f t="shared" si="50"/>
        <v>奥津</v>
      </c>
      <c r="N480" t="str">
        <f t="shared" si="51"/>
        <v>翔太</v>
      </c>
      <c r="O480" t="str">
        <f t="shared" si="52"/>
        <v>オクツ</v>
      </c>
      <c r="P480" t="str">
        <f t="shared" si="53"/>
        <v>ショウタ</v>
      </c>
      <c r="Q480">
        <f>IF($F480="","",DATEDIF($R480,①申込書!$D$3,"Y"))</f>
        <v>20</v>
      </c>
      <c r="R480" t="str">
        <f t="shared" si="54"/>
        <v>2005/04/13</v>
      </c>
      <c r="S480" t="str">
        <f t="shared" si="49"/>
        <v>兵庫</v>
      </c>
      <c r="T480" t="str">
        <f>IFERROR(IF($G480&lt;&gt;"",LEFT($G480,11),IF(COUNTIF(②男子申込!$C:$C,$B480)=1,INDEX(②男子申込!H:H,MATCH($B480,②男子申込!$C:$C,0)),"")),"")</f>
        <v>00129912024</v>
      </c>
      <c r="U480" t="str">
        <f t="shared" si="55"/>
        <v>立命館大</v>
      </c>
    </row>
    <row r="481" spans="1:21">
      <c r="A481" t="s">
        <v>78</v>
      </c>
      <c r="B481">
        <v>480</v>
      </c>
      <c r="C481" t="s">
        <v>6804</v>
      </c>
      <c r="D481" t="s">
        <v>6805</v>
      </c>
      <c r="E481" t="s">
        <v>85</v>
      </c>
      <c r="F481">
        <v>20050530</v>
      </c>
      <c r="G481" t="s">
        <v>6806</v>
      </c>
      <c r="H481" t="s">
        <v>6807</v>
      </c>
      <c r="I481" t="s">
        <v>868</v>
      </c>
      <c r="M481" t="str">
        <f t="shared" si="50"/>
        <v>大畑</v>
      </c>
      <c r="N481" t="str">
        <f t="shared" si="51"/>
        <v>貴裕</v>
      </c>
      <c r="O481" t="str">
        <f t="shared" si="52"/>
        <v>オオハタ</v>
      </c>
      <c r="P481" t="str">
        <f t="shared" si="53"/>
        <v>タカヒロ</v>
      </c>
      <c r="Q481">
        <f>IF($F481="","",DATEDIF($R481,①申込書!$D$3,"Y"))</f>
        <v>20</v>
      </c>
      <c r="R481" t="str">
        <f t="shared" si="54"/>
        <v>2005/05/30</v>
      </c>
      <c r="S481" t="str">
        <f t="shared" si="49"/>
        <v>愛知</v>
      </c>
      <c r="T481" t="str">
        <f>IFERROR(IF($G481&lt;&gt;"",LEFT($G481,11),IF(COUNTIF(②男子申込!$C:$C,$B481)=1,INDEX(②男子申込!H:H,MATCH($B481,②男子申込!$C:$C,0)),"")),"")</f>
        <v>00128473227</v>
      </c>
      <c r="U481" t="str">
        <f t="shared" si="55"/>
        <v>立命館大</v>
      </c>
    </row>
    <row r="482" spans="1:21">
      <c r="A482" t="s">
        <v>78</v>
      </c>
      <c r="B482">
        <v>481</v>
      </c>
      <c r="C482" t="s">
        <v>6876</v>
      </c>
      <c r="D482" t="s">
        <v>6877</v>
      </c>
      <c r="E482" t="s">
        <v>88</v>
      </c>
      <c r="F482">
        <v>20051028</v>
      </c>
      <c r="G482" t="s">
        <v>6878</v>
      </c>
      <c r="H482" t="s">
        <v>3178</v>
      </c>
      <c r="I482" t="s">
        <v>367</v>
      </c>
      <c r="M482" t="str">
        <f t="shared" si="50"/>
        <v>丸尾</v>
      </c>
      <c r="N482" t="str">
        <f t="shared" si="51"/>
        <v>陸斗</v>
      </c>
      <c r="O482" t="str">
        <f t="shared" si="52"/>
        <v>マルオ</v>
      </c>
      <c r="P482" t="str">
        <f t="shared" si="53"/>
        <v>リクト</v>
      </c>
      <c r="Q482">
        <f>IF($F482="","",DATEDIF($R482,①申込書!$D$3,"Y"))</f>
        <v>20</v>
      </c>
      <c r="R482" t="str">
        <f t="shared" si="54"/>
        <v>2005/10/28</v>
      </c>
      <c r="S482" t="str">
        <f t="shared" si="49"/>
        <v>京都</v>
      </c>
      <c r="T482" t="str">
        <f>IFERROR(IF($G482&lt;&gt;"",LEFT($G482,11),IF(COUNTIF(②男子申込!$C:$C,$B482)=1,INDEX(②男子申込!H:H,MATCH($B482,②男子申込!$C:$C,0)),"")),"")</f>
        <v>00131071013</v>
      </c>
      <c r="U482" t="str">
        <f t="shared" si="55"/>
        <v>立命館大</v>
      </c>
    </row>
    <row r="483" spans="1:21">
      <c r="A483" t="s">
        <v>78</v>
      </c>
      <c r="B483">
        <v>482</v>
      </c>
      <c r="C483" t="s">
        <v>6879</v>
      </c>
      <c r="D483" t="s">
        <v>6880</v>
      </c>
      <c r="E483" t="s">
        <v>80</v>
      </c>
      <c r="F483">
        <v>20050607</v>
      </c>
      <c r="G483" t="s">
        <v>6881</v>
      </c>
      <c r="H483" t="s">
        <v>2612</v>
      </c>
      <c r="I483" t="s">
        <v>2904</v>
      </c>
      <c r="M483" t="str">
        <f t="shared" si="50"/>
        <v>寺村</v>
      </c>
      <c r="N483" t="str">
        <f t="shared" si="51"/>
        <v>桃</v>
      </c>
      <c r="O483" t="str">
        <f t="shared" si="52"/>
        <v>テラムラ</v>
      </c>
      <c r="P483" t="str">
        <f t="shared" si="53"/>
        <v>モモ</v>
      </c>
      <c r="Q483">
        <f>IF($F483="","",DATEDIF($R483,①申込書!$D$3,"Y"))</f>
        <v>20</v>
      </c>
      <c r="R483" t="str">
        <f t="shared" si="54"/>
        <v>2005/06/07</v>
      </c>
      <c r="S483" t="str">
        <f t="shared" si="49"/>
        <v>滋賀</v>
      </c>
      <c r="T483" t="str">
        <f>IFERROR(IF($G483&lt;&gt;"",LEFT($G483,11),IF(COUNTIF(②男子申込!$C:$C,$B483)=1,INDEX(②男子申込!H:H,MATCH($B483,②男子申込!$C:$C,0)),"")),"")</f>
        <v>00131002815</v>
      </c>
      <c r="U483" t="str">
        <f t="shared" si="55"/>
        <v>立命館大</v>
      </c>
    </row>
    <row r="484" spans="1:21">
      <c r="A484" t="s">
        <v>78</v>
      </c>
      <c r="B484">
        <v>483</v>
      </c>
      <c r="C484" t="s">
        <v>6882</v>
      </c>
      <c r="D484" t="s">
        <v>6883</v>
      </c>
      <c r="E484" t="s">
        <v>116</v>
      </c>
      <c r="F484">
        <v>20051115</v>
      </c>
      <c r="G484" t="s">
        <v>6884</v>
      </c>
      <c r="H484" t="s">
        <v>324</v>
      </c>
      <c r="I484" t="s">
        <v>207</v>
      </c>
      <c r="M484" t="str">
        <f t="shared" si="50"/>
        <v>藤原</v>
      </c>
      <c r="N484" t="str">
        <f t="shared" si="51"/>
        <v>光汰</v>
      </c>
      <c r="O484" t="str">
        <f t="shared" si="52"/>
        <v>フジワラ</v>
      </c>
      <c r="P484" t="str">
        <f t="shared" si="53"/>
        <v>コウタ</v>
      </c>
      <c r="Q484">
        <f>IF($F484="","",DATEDIF($R484,①申込書!$D$3,"Y"))</f>
        <v>20</v>
      </c>
      <c r="R484" t="str">
        <f t="shared" si="54"/>
        <v>2005/11/15</v>
      </c>
      <c r="S484" t="str">
        <f t="shared" si="49"/>
        <v>三重</v>
      </c>
      <c r="T484" t="str">
        <f>IFERROR(IF($G484&lt;&gt;"",LEFT($G484,11),IF(COUNTIF(②男子申込!$C:$C,$B484)=1,INDEX(②男子申込!H:H,MATCH($B484,②男子申込!$C:$C,0)),"")),"")</f>
        <v>00125226624</v>
      </c>
      <c r="U484" t="str">
        <f t="shared" si="55"/>
        <v>立命館大</v>
      </c>
    </row>
    <row r="485" spans="1:21">
      <c r="A485" t="s">
        <v>78</v>
      </c>
      <c r="B485">
        <v>484</v>
      </c>
      <c r="C485" t="s">
        <v>7007</v>
      </c>
      <c r="D485" t="s">
        <v>7008</v>
      </c>
      <c r="E485" t="s">
        <v>99</v>
      </c>
      <c r="F485">
        <v>20051128</v>
      </c>
      <c r="G485" t="s">
        <v>7009</v>
      </c>
      <c r="H485" t="s">
        <v>1364</v>
      </c>
      <c r="I485" t="s">
        <v>12173</v>
      </c>
      <c r="M485" t="str">
        <f t="shared" si="50"/>
        <v>玉井</v>
      </c>
      <c r="N485" t="str">
        <f t="shared" si="51"/>
        <v>廉之助</v>
      </c>
      <c r="O485" t="str">
        <f t="shared" si="52"/>
        <v>タマイ</v>
      </c>
      <c r="P485" t="str">
        <f t="shared" si="53"/>
        <v>レンノスケ</v>
      </c>
      <c r="Q485">
        <f>IF($F485="","",DATEDIF($R485,①申込書!$D$3,"Y"))</f>
        <v>20</v>
      </c>
      <c r="R485" t="str">
        <f t="shared" si="54"/>
        <v>2005/11/28</v>
      </c>
      <c r="S485" t="str">
        <f t="shared" si="49"/>
        <v>大阪</v>
      </c>
      <c r="T485" t="str">
        <f>IFERROR(IF($G485&lt;&gt;"",LEFT($G485,11),IF(COUNTIF(②男子申込!$C:$C,$B485)=1,INDEX(②男子申込!H:H,MATCH($B485,②男子申込!$C:$C,0)),"")),"")</f>
        <v>00162063220</v>
      </c>
      <c r="U485" t="str">
        <f t="shared" si="55"/>
        <v>立命館大</v>
      </c>
    </row>
    <row r="486" spans="1:21">
      <c r="A486" t="s">
        <v>78</v>
      </c>
      <c r="B486">
        <v>485</v>
      </c>
      <c r="C486" t="s">
        <v>7010</v>
      </c>
      <c r="D486" t="s">
        <v>7011</v>
      </c>
      <c r="E486" t="s">
        <v>80</v>
      </c>
      <c r="F486">
        <v>20051014</v>
      </c>
      <c r="G486" t="s">
        <v>7012</v>
      </c>
      <c r="H486" t="s">
        <v>320</v>
      </c>
      <c r="I486" t="s">
        <v>1073</v>
      </c>
      <c r="M486" t="str">
        <f t="shared" si="50"/>
        <v>片山</v>
      </c>
      <c r="N486" t="str">
        <f t="shared" si="51"/>
        <v>結宇</v>
      </c>
      <c r="O486" t="str">
        <f t="shared" si="52"/>
        <v>カタヤマ</v>
      </c>
      <c r="P486" t="str">
        <f t="shared" si="53"/>
        <v>ユウ</v>
      </c>
      <c r="Q486">
        <f>IF($F486="","",DATEDIF($R486,①申込書!$D$3,"Y"))</f>
        <v>20</v>
      </c>
      <c r="R486" t="str">
        <f t="shared" si="54"/>
        <v>2005/10/14</v>
      </c>
      <c r="S486" t="str">
        <f t="shared" si="49"/>
        <v>滋賀</v>
      </c>
      <c r="T486" t="str">
        <f>IFERROR(IF($G486&lt;&gt;"",LEFT($G486,11),IF(COUNTIF(②男子申込!$C:$C,$B486)=1,INDEX(②男子申込!H:H,MATCH($B486,②男子申込!$C:$C,0)),"")),"")</f>
        <v>00155025624</v>
      </c>
      <c r="U486" t="str">
        <f t="shared" si="55"/>
        <v>立命館大</v>
      </c>
    </row>
    <row r="487" spans="1:21">
      <c r="A487" t="s">
        <v>78</v>
      </c>
      <c r="B487">
        <v>486</v>
      </c>
      <c r="C487" t="s">
        <v>7013</v>
      </c>
      <c r="D487" t="s">
        <v>7014</v>
      </c>
      <c r="E487" t="s">
        <v>80</v>
      </c>
      <c r="F487">
        <v>20051020</v>
      </c>
      <c r="G487" t="s">
        <v>7015</v>
      </c>
      <c r="H487" t="s">
        <v>476</v>
      </c>
      <c r="I487" t="s">
        <v>135</v>
      </c>
      <c r="M487" t="str">
        <f t="shared" si="50"/>
        <v>宮内</v>
      </c>
      <c r="N487" t="str">
        <f t="shared" si="51"/>
        <v>廣騎</v>
      </c>
      <c r="O487" t="str">
        <f t="shared" si="52"/>
        <v>ミヤウチ</v>
      </c>
      <c r="P487" t="str">
        <f t="shared" si="53"/>
        <v>コウキ</v>
      </c>
      <c r="Q487">
        <f>IF($F487="","",DATEDIF($R487,①申込書!$D$3,"Y"))</f>
        <v>20</v>
      </c>
      <c r="R487" t="str">
        <f t="shared" si="54"/>
        <v>2005/10/20</v>
      </c>
      <c r="S487" t="str">
        <f t="shared" si="49"/>
        <v>滋賀</v>
      </c>
      <c r="T487" t="str">
        <f>IFERROR(IF($G487&lt;&gt;"",LEFT($G487,11),IF(COUNTIF(②男子申込!$C:$C,$B487)=1,INDEX(②男子申込!H:H,MATCH($B487,②男子申込!$C:$C,0)),"")),"")</f>
        <v>00155634731</v>
      </c>
      <c r="U487" t="str">
        <f t="shared" si="55"/>
        <v>立命館大</v>
      </c>
    </row>
    <row r="488" spans="1:21">
      <c r="A488" t="s">
        <v>78</v>
      </c>
      <c r="B488">
        <v>487</v>
      </c>
      <c r="C488" t="s">
        <v>7016</v>
      </c>
      <c r="D488" t="s">
        <v>7017</v>
      </c>
      <c r="E488" t="s">
        <v>163</v>
      </c>
      <c r="F488">
        <v>20050531</v>
      </c>
      <c r="G488" t="s">
        <v>7018</v>
      </c>
      <c r="H488" t="s">
        <v>7019</v>
      </c>
      <c r="I488" t="s">
        <v>108</v>
      </c>
      <c r="M488" t="str">
        <f t="shared" si="50"/>
        <v>石澤</v>
      </c>
      <c r="N488" t="str">
        <f t="shared" si="51"/>
        <v>和弥</v>
      </c>
      <c r="O488" t="str">
        <f t="shared" si="52"/>
        <v>イシザワ</v>
      </c>
      <c r="P488" t="str">
        <f t="shared" si="53"/>
        <v>カズヤ</v>
      </c>
      <c r="Q488">
        <f>IF($F488="","",DATEDIF($R488,①申込書!$D$3,"Y"))</f>
        <v>20</v>
      </c>
      <c r="R488" t="str">
        <f t="shared" si="54"/>
        <v>2005/05/31</v>
      </c>
      <c r="S488" t="str">
        <f t="shared" si="49"/>
        <v>神奈川</v>
      </c>
      <c r="T488" t="str">
        <f>IFERROR(IF($G488&lt;&gt;"",LEFT($G488,11),IF(COUNTIF(②男子申込!$C:$C,$B488)=1,INDEX(②男子申込!H:H,MATCH($B488,②男子申込!$C:$C,0)),"")),"")</f>
        <v>00122825424</v>
      </c>
      <c r="U488" t="str">
        <f t="shared" si="55"/>
        <v>立命館大</v>
      </c>
    </row>
    <row r="489" spans="1:21">
      <c r="A489" t="s">
        <v>78</v>
      </c>
      <c r="B489">
        <v>488</v>
      </c>
      <c r="C489" t="s">
        <v>7020</v>
      </c>
      <c r="D489" t="s">
        <v>7021</v>
      </c>
      <c r="E489" t="s">
        <v>80</v>
      </c>
      <c r="F489">
        <v>20060106</v>
      </c>
      <c r="G489" t="s">
        <v>7022</v>
      </c>
      <c r="H489" t="s">
        <v>7023</v>
      </c>
      <c r="I489" t="s">
        <v>394</v>
      </c>
      <c r="M489" t="str">
        <f t="shared" si="50"/>
        <v>雨森</v>
      </c>
      <c r="N489" t="str">
        <f t="shared" si="51"/>
        <v>俊典</v>
      </c>
      <c r="O489" t="str">
        <f t="shared" si="52"/>
        <v>アメモリ</v>
      </c>
      <c r="P489" t="str">
        <f t="shared" si="53"/>
        <v>シュンスケ</v>
      </c>
      <c r="Q489">
        <f>IF($F489="","",DATEDIF($R489,①申込書!$D$3,"Y"))</f>
        <v>20</v>
      </c>
      <c r="R489" t="str">
        <f t="shared" si="54"/>
        <v>2006/01/06</v>
      </c>
      <c r="S489" t="str">
        <f t="shared" si="49"/>
        <v>滋賀</v>
      </c>
      <c r="T489" t="str">
        <f>IFERROR(IF($G489&lt;&gt;"",LEFT($G489,11),IF(COUNTIF(②男子申込!$C:$C,$B489)=1,INDEX(②男子申込!H:H,MATCH($B489,②男子申込!$C:$C,0)),"")),"")</f>
        <v>00123761222</v>
      </c>
      <c r="U489" t="str">
        <f t="shared" si="55"/>
        <v>立命館大</v>
      </c>
    </row>
    <row r="490" spans="1:21">
      <c r="A490" t="s">
        <v>78</v>
      </c>
      <c r="B490">
        <v>489</v>
      </c>
      <c r="C490" t="s">
        <v>7531</v>
      </c>
      <c r="D490" t="s">
        <v>7532</v>
      </c>
      <c r="E490" t="s">
        <v>80</v>
      </c>
      <c r="F490">
        <v>20050411</v>
      </c>
      <c r="G490" t="s">
        <v>7533</v>
      </c>
      <c r="H490" t="s">
        <v>657</v>
      </c>
      <c r="I490" t="s">
        <v>84</v>
      </c>
      <c r="M490" t="str">
        <f t="shared" si="50"/>
        <v>谷</v>
      </c>
      <c r="N490" t="str">
        <f t="shared" si="51"/>
        <v>謙太朗</v>
      </c>
      <c r="O490" t="str">
        <f t="shared" si="52"/>
        <v>タニ</v>
      </c>
      <c r="P490" t="str">
        <f t="shared" si="53"/>
        <v>ケンタロウ</v>
      </c>
      <c r="Q490">
        <f>IF($F490="","",DATEDIF($R490,①申込書!$D$3,"Y"))</f>
        <v>20</v>
      </c>
      <c r="R490" t="str">
        <f t="shared" si="54"/>
        <v>2005/04/11</v>
      </c>
      <c r="S490" t="str">
        <f t="shared" si="49"/>
        <v>滋賀</v>
      </c>
      <c r="T490" t="str">
        <f>IFERROR(IF($G490&lt;&gt;"",LEFT($G490,11),IF(COUNTIF(②男子申込!$C:$C,$B490)=1,INDEX(②男子申込!H:H,MATCH($B490,②男子申込!$C:$C,0)),"")),"")</f>
        <v>00200288204</v>
      </c>
      <c r="U490" t="str">
        <f t="shared" si="55"/>
        <v>立命館大</v>
      </c>
    </row>
    <row r="491" spans="1:21">
      <c r="A491" t="s">
        <v>78</v>
      </c>
      <c r="B491">
        <v>490</v>
      </c>
      <c r="C491" t="s">
        <v>14632</v>
      </c>
      <c r="D491" t="s">
        <v>14633</v>
      </c>
      <c r="E491" t="s">
        <v>97</v>
      </c>
      <c r="F491">
        <v>20050714</v>
      </c>
      <c r="G491" t="s">
        <v>10461</v>
      </c>
      <c r="H491" t="s">
        <v>124</v>
      </c>
      <c r="I491" t="s">
        <v>135</v>
      </c>
      <c r="M491" t="str">
        <f t="shared" si="50"/>
        <v>安藤</v>
      </c>
      <c r="N491" t="str">
        <f t="shared" si="51"/>
        <v>亘輝</v>
      </c>
      <c r="O491" t="str">
        <f t="shared" si="52"/>
        <v>アンドウ</v>
      </c>
      <c r="P491" t="str">
        <f t="shared" si="53"/>
        <v>コウキ</v>
      </c>
      <c r="Q491">
        <f>IF($F491="","",DATEDIF($R491,①申込書!$D$3,"Y"))</f>
        <v>20</v>
      </c>
      <c r="R491" t="str">
        <f t="shared" si="54"/>
        <v>2005/07/14</v>
      </c>
      <c r="S491" t="str">
        <f t="shared" si="49"/>
        <v>兵庫</v>
      </c>
      <c r="T491" t="str">
        <f>IFERROR(IF($G491&lt;&gt;"",LEFT($G491,11),IF(COUNTIF(②男子申込!$C:$C,$B491)=1,INDEX(②男子申込!H:H,MATCH($B491,②男子申込!$C:$C,0)),"")),"")</f>
        <v>00125148021</v>
      </c>
      <c r="U491" t="str">
        <f t="shared" si="55"/>
        <v>立命館大</v>
      </c>
    </row>
    <row r="492" spans="1:21">
      <c r="A492" t="s">
        <v>78</v>
      </c>
      <c r="B492">
        <v>491</v>
      </c>
      <c r="C492" t="s">
        <v>14634</v>
      </c>
      <c r="D492" t="s">
        <v>14635</v>
      </c>
      <c r="E492" t="s">
        <v>85</v>
      </c>
      <c r="F492">
        <v>20050415</v>
      </c>
      <c r="G492" t="s">
        <v>10462</v>
      </c>
      <c r="H492" t="s">
        <v>182</v>
      </c>
      <c r="I492" t="s">
        <v>729</v>
      </c>
      <c r="M492" t="str">
        <f t="shared" si="50"/>
        <v>山口</v>
      </c>
      <c r="N492" t="str">
        <f t="shared" si="51"/>
        <v>翔</v>
      </c>
      <c r="O492" t="str">
        <f t="shared" si="52"/>
        <v>ヤマグチ</v>
      </c>
      <c r="P492" t="str">
        <f t="shared" si="53"/>
        <v>ショウ</v>
      </c>
      <c r="Q492">
        <f>IF($F492="","",DATEDIF($R492,①申込書!$D$3,"Y"))</f>
        <v>20</v>
      </c>
      <c r="R492" t="str">
        <f t="shared" si="54"/>
        <v>2005/04/15</v>
      </c>
      <c r="S492" t="str">
        <f t="shared" si="49"/>
        <v>愛知</v>
      </c>
      <c r="T492" t="str">
        <f>IFERROR(IF($G492&lt;&gt;"",LEFT($G492,11),IF(COUNTIF(②男子申込!$C:$C,$B492)=1,INDEX(②男子申込!H:H,MATCH($B492,②男子申込!$C:$C,0)),"")),"")</f>
        <v>00120693425</v>
      </c>
      <c r="U492" t="str">
        <f t="shared" si="55"/>
        <v>立命館大</v>
      </c>
    </row>
    <row r="493" spans="1:21">
      <c r="A493" t="s">
        <v>78</v>
      </c>
      <c r="B493">
        <v>492</v>
      </c>
      <c r="C493" t="s">
        <v>14636</v>
      </c>
      <c r="D493" t="s">
        <v>14637</v>
      </c>
      <c r="E493" t="s">
        <v>88</v>
      </c>
      <c r="F493">
        <v>20050906</v>
      </c>
      <c r="G493"/>
      <c r="H493" t="s">
        <v>12174</v>
      </c>
      <c r="I493" t="s">
        <v>5980</v>
      </c>
      <c r="M493" t="str">
        <f t="shared" si="50"/>
        <v>藤崎</v>
      </c>
      <c r="N493" t="str">
        <f t="shared" si="51"/>
        <v>連汰</v>
      </c>
      <c r="O493" t="str">
        <f t="shared" si="52"/>
        <v>フジサキ</v>
      </c>
      <c r="P493" t="str">
        <f t="shared" si="53"/>
        <v>レンタ</v>
      </c>
      <c r="Q493">
        <f>IF($F493="","",DATEDIF($R493,①申込書!$D$3,"Y"))</f>
        <v>20</v>
      </c>
      <c r="R493" t="str">
        <f t="shared" si="54"/>
        <v>2005/09/06</v>
      </c>
      <c r="S493" t="str">
        <f t="shared" si="49"/>
        <v>京都</v>
      </c>
      <c r="T493" t="str">
        <f>IFERROR(IF($G493&lt;&gt;"",LEFT($G493,11),IF(COUNTIF(②男子申込!$C:$C,$B493)=1,INDEX(②男子申込!H:H,MATCH($B493,②男子申込!$C:$C,0)),"")),"")</f>
        <v/>
      </c>
      <c r="U493" t="str">
        <f t="shared" si="55"/>
        <v>立命館大</v>
      </c>
    </row>
    <row r="494" spans="1:21">
      <c r="A494" t="s">
        <v>78</v>
      </c>
      <c r="B494">
        <v>493</v>
      </c>
      <c r="C494" t="s">
        <v>14638</v>
      </c>
      <c r="D494" t="s">
        <v>14639</v>
      </c>
      <c r="E494" t="s">
        <v>99</v>
      </c>
      <c r="F494">
        <v>20060704</v>
      </c>
      <c r="G494" t="s">
        <v>10463</v>
      </c>
      <c r="H494" t="s">
        <v>336</v>
      </c>
      <c r="I494" t="s">
        <v>12175</v>
      </c>
      <c r="M494" t="str">
        <f t="shared" si="50"/>
        <v>大野</v>
      </c>
      <c r="N494" t="str">
        <f t="shared" si="51"/>
        <v>和晴</v>
      </c>
      <c r="O494" t="str">
        <f t="shared" si="52"/>
        <v>オオノ</v>
      </c>
      <c r="P494" t="str">
        <f t="shared" si="53"/>
        <v>カズハル</v>
      </c>
      <c r="Q494">
        <f>IF($F494="","",DATEDIF($R494,①申込書!$D$3,"Y"))</f>
        <v>19</v>
      </c>
      <c r="R494" t="str">
        <f t="shared" si="54"/>
        <v>2006/07/04</v>
      </c>
      <c r="S494" t="str">
        <f t="shared" si="49"/>
        <v>大阪</v>
      </c>
      <c r="T494" t="str">
        <f>IFERROR(IF($G494&lt;&gt;"",LEFT($G494,11),IF(COUNTIF(②男子申込!$C:$C,$B494)=1,INDEX(②男子申込!H:H,MATCH($B494,②男子申込!$C:$C,0)),"")),"")</f>
        <v>00134830322</v>
      </c>
      <c r="U494" t="str">
        <f t="shared" si="55"/>
        <v>立命館大</v>
      </c>
    </row>
    <row r="495" spans="1:21">
      <c r="A495" t="s">
        <v>78</v>
      </c>
      <c r="B495">
        <v>494</v>
      </c>
      <c r="C495" t="s">
        <v>14640</v>
      </c>
      <c r="D495" t="s">
        <v>14641</v>
      </c>
      <c r="E495" t="s">
        <v>85</v>
      </c>
      <c r="F495">
        <v>20061106</v>
      </c>
      <c r="G495" t="s">
        <v>10464</v>
      </c>
      <c r="H495" t="s">
        <v>12176</v>
      </c>
      <c r="I495" t="s">
        <v>161</v>
      </c>
      <c r="M495" t="str">
        <f t="shared" si="50"/>
        <v>金原</v>
      </c>
      <c r="N495" t="str">
        <f t="shared" si="51"/>
        <v>優也</v>
      </c>
      <c r="O495" t="str">
        <f t="shared" si="52"/>
        <v>キンバラ</v>
      </c>
      <c r="P495" t="str">
        <f t="shared" si="53"/>
        <v>ユウヤ</v>
      </c>
      <c r="Q495">
        <f>IF($F495="","",DATEDIF($R495,①申込書!$D$3,"Y"))</f>
        <v>19</v>
      </c>
      <c r="R495" t="str">
        <f t="shared" si="54"/>
        <v>2006/11/06</v>
      </c>
      <c r="S495" t="str">
        <f t="shared" si="49"/>
        <v>愛知</v>
      </c>
      <c r="T495" t="str">
        <f>IFERROR(IF($G495&lt;&gt;"",LEFT($G495,11),IF(COUNTIF(②男子申込!$C:$C,$B495)=1,INDEX(②男子申込!H:H,MATCH($B495,②男子申込!$C:$C,0)),"")),"")</f>
        <v>00138637937</v>
      </c>
      <c r="U495" t="str">
        <f t="shared" si="55"/>
        <v>立命館大</v>
      </c>
    </row>
    <row r="496" spans="1:21">
      <c r="A496" t="s">
        <v>78</v>
      </c>
      <c r="B496">
        <v>495</v>
      </c>
      <c r="C496" t="s">
        <v>14642</v>
      </c>
      <c r="D496" t="s">
        <v>14643</v>
      </c>
      <c r="E496" t="s">
        <v>83</v>
      </c>
      <c r="F496">
        <v>20061104</v>
      </c>
      <c r="G496" t="s">
        <v>10465</v>
      </c>
      <c r="H496" t="s">
        <v>779</v>
      </c>
      <c r="I496" t="s">
        <v>556</v>
      </c>
      <c r="M496" t="str">
        <f t="shared" si="50"/>
        <v>和田</v>
      </c>
      <c r="N496" t="str">
        <f t="shared" si="51"/>
        <v>拓真</v>
      </c>
      <c r="O496" t="str">
        <f t="shared" si="52"/>
        <v>ワダ</v>
      </c>
      <c r="P496" t="str">
        <f t="shared" si="53"/>
        <v>タクマ</v>
      </c>
      <c r="Q496">
        <f>IF($F496="","",DATEDIF($R496,①申込書!$D$3,"Y"))</f>
        <v>19</v>
      </c>
      <c r="R496" t="str">
        <f t="shared" si="54"/>
        <v>2006/11/04</v>
      </c>
      <c r="S496" t="str">
        <f t="shared" si="49"/>
        <v>奈良</v>
      </c>
      <c r="T496" t="str">
        <f>IFERROR(IF($G496&lt;&gt;"",LEFT($G496,11),IF(COUNTIF(②男子申込!$C:$C,$B496)=1,INDEX(②男子申込!H:H,MATCH($B496,②男子申込!$C:$C,0)),"")),"")</f>
        <v>00133036622</v>
      </c>
      <c r="U496" t="str">
        <f t="shared" si="55"/>
        <v>立命館大</v>
      </c>
    </row>
    <row r="497" spans="1:21">
      <c r="A497" t="s">
        <v>78</v>
      </c>
      <c r="B497">
        <v>496</v>
      </c>
      <c r="C497" t="s">
        <v>14644</v>
      </c>
      <c r="D497" t="s">
        <v>14645</v>
      </c>
      <c r="E497" t="s">
        <v>97</v>
      </c>
      <c r="F497">
        <v>20060517</v>
      </c>
      <c r="G497" t="s">
        <v>10466</v>
      </c>
      <c r="H497" t="s">
        <v>12177</v>
      </c>
      <c r="I497" t="s">
        <v>884</v>
      </c>
      <c r="M497" t="str">
        <f t="shared" si="50"/>
        <v>白髭</v>
      </c>
      <c r="N497" t="str">
        <f t="shared" si="51"/>
        <v>怜士</v>
      </c>
      <c r="O497" t="str">
        <f t="shared" si="52"/>
        <v>シラヒゲ</v>
      </c>
      <c r="P497" t="str">
        <f t="shared" si="53"/>
        <v>レイジ</v>
      </c>
      <c r="Q497">
        <f>IF($F497="","",DATEDIF($R497,①申込書!$D$3,"Y"))</f>
        <v>19</v>
      </c>
      <c r="R497" t="str">
        <f t="shared" si="54"/>
        <v>2006/05/17</v>
      </c>
      <c r="S497" t="str">
        <f t="shared" si="49"/>
        <v>兵庫</v>
      </c>
      <c r="T497" t="str">
        <f>IFERROR(IF($G497&lt;&gt;"",LEFT($G497,11),IF(COUNTIF(②男子申込!$C:$C,$B497)=1,INDEX(②男子申込!H:H,MATCH($B497,②男子申込!$C:$C,0)),"")),"")</f>
        <v>00139487133</v>
      </c>
      <c r="U497" t="str">
        <f t="shared" si="55"/>
        <v>立命館大</v>
      </c>
    </row>
    <row r="498" spans="1:21">
      <c r="A498" t="s">
        <v>78</v>
      </c>
      <c r="B498">
        <v>497</v>
      </c>
      <c r="C498" t="s">
        <v>14646</v>
      </c>
      <c r="D498" t="s">
        <v>14647</v>
      </c>
      <c r="E498" t="s">
        <v>2275</v>
      </c>
      <c r="F498">
        <v>20061106</v>
      </c>
      <c r="G498"/>
      <c r="H498" t="s">
        <v>12178</v>
      </c>
      <c r="I498" t="s">
        <v>12179</v>
      </c>
      <c r="M498" t="str">
        <f t="shared" si="50"/>
        <v>三森</v>
      </c>
      <c r="N498" t="str">
        <f t="shared" si="51"/>
        <v>咲大朗</v>
      </c>
      <c r="O498" t="str">
        <f t="shared" si="52"/>
        <v>ミツモリ</v>
      </c>
      <c r="P498" t="str">
        <f t="shared" si="53"/>
        <v>サクタロウ</v>
      </c>
      <c r="Q498">
        <f>IF($F498="","",DATEDIF($R498,①申込書!$D$3,"Y"))</f>
        <v>19</v>
      </c>
      <c r="R498" t="str">
        <f t="shared" si="54"/>
        <v>2006/11/06</v>
      </c>
      <c r="S498" t="str">
        <f t="shared" si="49"/>
        <v>宮崎</v>
      </c>
      <c r="T498" t="str">
        <f>IFERROR(IF($G498&lt;&gt;"",LEFT($G498,11),IF(COUNTIF(②男子申込!$C:$C,$B498)=1,INDEX(②男子申込!H:H,MATCH($B498,②男子申込!$C:$C,0)),"")),"")</f>
        <v/>
      </c>
      <c r="U498" t="str">
        <f t="shared" si="55"/>
        <v>立命館大</v>
      </c>
    </row>
    <row r="499" spans="1:21">
      <c r="A499" t="s">
        <v>78</v>
      </c>
      <c r="B499">
        <v>498</v>
      </c>
      <c r="C499" t="s">
        <v>14648</v>
      </c>
      <c r="D499" t="s">
        <v>14649</v>
      </c>
      <c r="E499" t="s">
        <v>170</v>
      </c>
      <c r="F499">
        <v>20070317</v>
      </c>
      <c r="G499" t="s">
        <v>10467</v>
      </c>
      <c r="H499" t="s">
        <v>1166</v>
      </c>
      <c r="I499" t="s">
        <v>1179</v>
      </c>
      <c r="M499" t="str">
        <f t="shared" si="50"/>
        <v>近藤</v>
      </c>
      <c r="N499" t="str">
        <f t="shared" si="51"/>
        <v>謙心</v>
      </c>
      <c r="O499" t="str">
        <f t="shared" si="52"/>
        <v>コンドウ</v>
      </c>
      <c r="P499" t="str">
        <f t="shared" si="53"/>
        <v>ケンシン</v>
      </c>
      <c r="Q499">
        <f>IF($F499="","",DATEDIF($R499,①申込書!$D$3,"Y"))</f>
        <v>18</v>
      </c>
      <c r="R499" t="str">
        <f t="shared" si="54"/>
        <v>2007/03/17</v>
      </c>
      <c r="S499" t="str">
        <f t="shared" si="49"/>
        <v>福岡</v>
      </c>
      <c r="T499" t="str">
        <f>IFERROR(IF($G499&lt;&gt;"",LEFT($G499,11),IF(COUNTIF(②男子申込!$C:$C,$B499)=1,INDEX(②男子申込!H:H,MATCH($B499,②男子申込!$C:$C,0)),"")),"")</f>
        <v>00165726734</v>
      </c>
      <c r="U499" t="str">
        <f t="shared" si="55"/>
        <v>立命館大</v>
      </c>
    </row>
    <row r="500" spans="1:21">
      <c r="A500" t="s">
        <v>715</v>
      </c>
      <c r="B500">
        <v>499</v>
      </c>
      <c r="C500" t="s">
        <v>1933</v>
      </c>
      <c r="D500" t="s">
        <v>1934</v>
      </c>
      <c r="E500" t="s">
        <v>88</v>
      </c>
      <c r="F500">
        <v>20040118</v>
      </c>
      <c r="G500" t="s">
        <v>3727</v>
      </c>
      <c r="H500" t="s">
        <v>1935</v>
      </c>
      <c r="I500" t="s">
        <v>1337</v>
      </c>
      <c r="M500" t="str">
        <f t="shared" si="50"/>
        <v>青山</v>
      </c>
      <c r="N500" t="str">
        <f t="shared" si="51"/>
        <v>陽太</v>
      </c>
      <c r="O500" t="str">
        <f t="shared" si="52"/>
        <v>アオヤマ</v>
      </c>
      <c r="P500" t="str">
        <f t="shared" si="53"/>
        <v>ヒナタ</v>
      </c>
      <c r="Q500">
        <f>IF($F500="","",DATEDIF($R500,①申込書!$D$3,"Y"))</f>
        <v>22</v>
      </c>
      <c r="R500" t="str">
        <f t="shared" si="54"/>
        <v>2004/01/18</v>
      </c>
      <c r="S500" t="str">
        <f t="shared" si="49"/>
        <v>京都</v>
      </c>
      <c r="T500" t="str">
        <f>IFERROR(IF($G500&lt;&gt;"",LEFT($G500,11),IF(COUNTIF(②男子申込!$C:$C,$B500)=1,INDEX(②男子申込!H:H,MATCH($B500,②男子申込!$C:$C,0)),"")),"")</f>
        <v>00120593020</v>
      </c>
      <c r="U500" t="str">
        <f t="shared" si="55"/>
        <v>びわこ成蹊スポーツ大</v>
      </c>
    </row>
    <row r="501" spans="1:21">
      <c r="A501" t="s">
        <v>715</v>
      </c>
      <c r="B501">
        <v>500</v>
      </c>
      <c r="C501" t="s">
        <v>1741</v>
      </c>
      <c r="D501" t="s">
        <v>1742</v>
      </c>
      <c r="E501" t="s">
        <v>88</v>
      </c>
      <c r="F501">
        <v>20030602</v>
      </c>
      <c r="G501" t="s">
        <v>3698</v>
      </c>
      <c r="H501" t="s">
        <v>1743</v>
      </c>
      <c r="I501" t="s">
        <v>1266</v>
      </c>
      <c r="M501" t="str">
        <f t="shared" si="50"/>
        <v>赤井</v>
      </c>
      <c r="N501" t="str">
        <f t="shared" si="51"/>
        <v>伊夫貴</v>
      </c>
      <c r="O501" t="str">
        <f t="shared" si="52"/>
        <v>アカイ</v>
      </c>
      <c r="P501" t="str">
        <f t="shared" si="53"/>
        <v>イブキ</v>
      </c>
      <c r="Q501">
        <f>IF($F501="","",DATEDIF($R501,①申込書!$D$3,"Y"))</f>
        <v>22</v>
      </c>
      <c r="R501" t="str">
        <f t="shared" si="54"/>
        <v>2003/06/02</v>
      </c>
      <c r="S501" t="str">
        <f t="shared" si="49"/>
        <v>京都</v>
      </c>
      <c r="T501" t="str">
        <f>IFERROR(IF($G501&lt;&gt;"",LEFT($G501,11),IF(COUNTIF(②男子申込!$C:$C,$B501)=1,INDEX(②男子申込!H:H,MATCH($B501,②男子申込!$C:$C,0)),"")),"")</f>
        <v>00100982121</v>
      </c>
      <c r="U501" t="str">
        <f t="shared" si="55"/>
        <v>びわこ成蹊スポーツ大</v>
      </c>
    </row>
    <row r="502" spans="1:21">
      <c r="A502" t="s">
        <v>715</v>
      </c>
      <c r="B502">
        <v>501</v>
      </c>
      <c r="C502" t="s">
        <v>6223</v>
      </c>
      <c r="D502" t="s">
        <v>6224</v>
      </c>
      <c r="E502" t="s">
        <v>88</v>
      </c>
      <c r="F502">
        <v>20050826</v>
      </c>
      <c r="G502" t="s">
        <v>10468</v>
      </c>
      <c r="H502" t="s">
        <v>678</v>
      </c>
      <c r="I502" t="s">
        <v>87</v>
      </c>
      <c r="M502" t="str">
        <f t="shared" si="50"/>
        <v>荒木</v>
      </c>
      <c r="N502" t="str">
        <f t="shared" si="51"/>
        <v>匠</v>
      </c>
      <c r="O502" t="str">
        <f t="shared" si="52"/>
        <v>アラキ</v>
      </c>
      <c r="P502" t="str">
        <f t="shared" si="53"/>
        <v>タクミ</v>
      </c>
      <c r="Q502">
        <f>IF($F502="","",DATEDIF($R502,①申込書!$D$3,"Y"))</f>
        <v>20</v>
      </c>
      <c r="R502" t="str">
        <f t="shared" si="54"/>
        <v>2005/08/26</v>
      </c>
      <c r="S502" t="str">
        <f t="shared" si="49"/>
        <v>京都</v>
      </c>
      <c r="T502" t="str">
        <f>IFERROR(IF($G502&lt;&gt;"",LEFT($G502,11),IF(COUNTIF(②男子申込!$C:$C,$B502)=1,INDEX(②男子申込!H:H,MATCH($B502,②男子申込!$C:$C,0)),"")),"")</f>
        <v>00131309522</v>
      </c>
      <c r="U502" t="str">
        <f t="shared" si="55"/>
        <v>びわこ成蹊スポーツ大</v>
      </c>
    </row>
    <row r="503" spans="1:21">
      <c r="A503" t="s">
        <v>715</v>
      </c>
      <c r="B503">
        <v>502</v>
      </c>
      <c r="C503" t="s">
        <v>3766</v>
      </c>
      <c r="D503" t="s">
        <v>3767</v>
      </c>
      <c r="E503" t="s">
        <v>97</v>
      </c>
      <c r="F503">
        <v>20050115</v>
      </c>
      <c r="G503" t="s">
        <v>10469</v>
      </c>
      <c r="H503" t="s">
        <v>186</v>
      </c>
      <c r="I503" t="s">
        <v>3768</v>
      </c>
      <c r="M503" t="str">
        <f t="shared" si="50"/>
        <v>石川</v>
      </c>
      <c r="N503" t="str">
        <f t="shared" si="51"/>
        <v>輝朗</v>
      </c>
      <c r="O503" t="str">
        <f t="shared" si="52"/>
        <v>イシカワ</v>
      </c>
      <c r="P503" t="str">
        <f t="shared" si="53"/>
        <v>テルアキ</v>
      </c>
      <c r="Q503">
        <f>IF($F503="","",DATEDIF($R503,①申込書!$D$3,"Y"))</f>
        <v>21</v>
      </c>
      <c r="R503" t="str">
        <f t="shared" si="54"/>
        <v>2005/01/15</v>
      </c>
      <c r="S503" t="str">
        <f t="shared" si="49"/>
        <v>兵庫</v>
      </c>
      <c r="T503" t="str">
        <f>IFERROR(IF($G503&lt;&gt;"",LEFT($G503,11),IF(COUNTIF(②男子申込!$C:$C,$B503)=1,INDEX(②男子申込!H:H,MATCH($B503,②男子申込!$C:$C,0)),"")),"")</f>
        <v>00116918733</v>
      </c>
      <c r="U503" t="str">
        <f t="shared" si="55"/>
        <v>びわこ成蹊スポーツ大</v>
      </c>
    </row>
    <row r="504" spans="1:21">
      <c r="A504" t="s">
        <v>715</v>
      </c>
      <c r="B504">
        <v>503</v>
      </c>
      <c r="C504" t="s">
        <v>736</v>
      </c>
      <c r="D504" t="s">
        <v>737</v>
      </c>
      <c r="E504" t="s">
        <v>83</v>
      </c>
      <c r="F504">
        <v>20011022</v>
      </c>
      <c r="G504" t="s">
        <v>3693</v>
      </c>
      <c r="H504" t="s">
        <v>581</v>
      </c>
      <c r="I504" t="s">
        <v>738</v>
      </c>
      <c r="M504" t="str">
        <f t="shared" si="50"/>
        <v>石田</v>
      </c>
      <c r="N504" t="str">
        <f t="shared" si="51"/>
        <v>淳人</v>
      </c>
      <c r="O504" t="str">
        <f t="shared" si="52"/>
        <v>イシダ</v>
      </c>
      <c r="P504" t="str">
        <f t="shared" si="53"/>
        <v>ジュント</v>
      </c>
      <c r="Q504">
        <f>IF($F504="","",DATEDIF($R504,①申込書!$D$3,"Y"))</f>
        <v>24</v>
      </c>
      <c r="R504" t="str">
        <f t="shared" si="54"/>
        <v>2001/10/22</v>
      </c>
      <c r="S504" t="str">
        <f t="shared" si="49"/>
        <v>奈良</v>
      </c>
      <c r="T504" t="str">
        <f>IFERROR(IF($G504&lt;&gt;"",LEFT($G504,11),IF(COUNTIF(②男子申込!$C:$C,$B504)=1,INDEX(②男子申込!H:H,MATCH($B504,②男子申込!$C:$C,0)),"")),"")</f>
        <v>00094268938</v>
      </c>
      <c r="U504" t="str">
        <f t="shared" si="55"/>
        <v>びわこ成蹊スポーツ大</v>
      </c>
    </row>
    <row r="505" spans="1:21">
      <c r="A505" t="s">
        <v>715</v>
      </c>
      <c r="B505">
        <v>504</v>
      </c>
      <c r="C505" t="s">
        <v>6214</v>
      </c>
      <c r="D505" t="s">
        <v>6215</v>
      </c>
      <c r="E505" t="s">
        <v>80</v>
      </c>
      <c r="F505">
        <v>20050511</v>
      </c>
      <c r="G505" t="s">
        <v>10470</v>
      </c>
      <c r="H505" t="s">
        <v>232</v>
      </c>
      <c r="I505" t="s">
        <v>181</v>
      </c>
      <c r="M505" t="str">
        <f t="shared" si="50"/>
        <v>石原</v>
      </c>
      <c r="N505" t="str">
        <f t="shared" si="51"/>
        <v>陽翔</v>
      </c>
      <c r="O505" t="str">
        <f t="shared" si="52"/>
        <v>イシハラ</v>
      </c>
      <c r="P505" t="str">
        <f t="shared" si="53"/>
        <v>ハルト</v>
      </c>
      <c r="Q505">
        <f>IF($F505="","",DATEDIF($R505,①申込書!$D$3,"Y"))</f>
        <v>20</v>
      </c>
      <c r="R505" t="str">
        <f t="shared" si="54"/>
        <v>2005/05/11</v>
      </c>
      <c r="S505" t="str">
        <f t="shared" si="49"/>
        <v>滋賀</v>
      </c>
      <c r="T505" t="str">
        <f>IFERROR(IF($G505&lt;&gt;"",LEFT($G505,11),IF(COUNTIF(②男子申込!$C:$C,$B505)=1,INDEX(②男子申込!H:H,MATCH($B505,②男子申込!$C:$C,0)),"")),"")</f>
        <v>00155175832</v>
      </c>
      <c r="U505" t="str">
        <f t="shared" si="55"/>
        <v>びわこ成蹊スポーツ大</v>
      </c>
    </row>
    <row r="506" spans="1:21">
      <c r="A506" t="s">
        <v>715</v>
      </c>
      <c r="B506">
        <v>505</v>
      </c>
      <c r="C506" t="s">
        <v>1936</v>
      </c>
      <c r="D506" t="s">
        <v>1937</v>
      </c>
      <c r="E506" t="s">
        <v>88</v>
      </c>
      <c r="F506">
        <v>20031002</v>
      </c>
      <c r="G506" t="s">
        <v>3728</v>
      </c>
      <c r="H506" t="s">
        <v>134</v>
      </c>
      <c r="I506" t="s">
        <v>1005</v>
      </c>
      <c r="M506" t="str">
        <f t="shared" si="50"/>
        <v>伊藤</v>
      </c>
      <c r="N506" t="str">
        <f t="shared" si="51"/>
        <v>大輔</v>
      </c>
      <c r="O506" t="str">
        <f t="shared" si="52"/>
        <v>イトウ</v>
      </c>
      <c r="P506" t="str">
        <f t="shared" si="53"/>
        <v>ダイスケ</v>
      </c>
      <c r="Q506">
        <f>IF($F506="","",DATEDIF($R506,①申込書!$D$3,"Y"))</f>
        <v>22</v>
      </c>
      <c r="R506" t="str">
        <f t="shared" si="54"/>
        <v>2003/10/02</v>
      </c>
      <c r="S506" t="str">
        <f t="shared" si="49"/>
        <v>京都</v>
      </c>
      <c r="T506" t="str">
        <f>IFERROR(IF($G506&lt;&gt;"",LEFT($G506,11),IF(COUNTIF(②男子申込!$C:$C,$B506)=1,INDEX(②男子申込!H:H,MATCH($B506,②男子申込!$C:$C,0)),"")),"")</f>
        <v>00107708124</v>
      </c>
      <c r="U506" t="str">
        <f t="shared" si="55"/>
        <v>びわこ成蹊スポーツ大</v>
      </c>
    </row>
    <row r="507" spans="1:21">
      <c r="A507" t="s">
        <v>715</v>
      </c>
      <c r="B507">
        <v>506</v>
      </c>
      <c r="C507" t="s">
        <v>6234</v>
      </c>
      <c r="D507" t="s">
        <v>6235</v>
      </c>
      <c r="E507" t="s">
        <v>80</v>
      </c>
      <c r="F507">
        <v>20050706</v>
      </c>
      <c r="G507" t="s">
        <v>10471</v>
      </c>
      <c r="H507" t="s">
        <v>134</v>
      </c>
      <c r="I507" t="s">
        <v>296</v>
      </c>
      <c r="M507" t="str">
        <f t="shared" si="50"/>
        <v>伊藤</v>
      </c>
      <c r="N507" t="str">
        <f t="shared" si="51"/>
        <v>創</v>
      </c>
      <c r="O507" t="str">
        <f t="shared" si="52"/>
        <v>イトウ</v>
      </c>
      <c r="P507" t="str">
        <f t="shared" si="53"/>
        <v>ハジメ</v>
      </c>
      <c r="Q507">
        <f>IF($F507="","",DATEDIF($R507,①申込書!$D$3,"Y"))</f>
        <v>20</v>
      </c>
      <c r="R507" t="str">
        <f t="shared" si="54"/>
        <v>2005/07/06</v>
      </c>
      <c r="S507" t="str">
        <f t="shared" si="49"/>
        <v>滋賀</v>
      </c>
      <c r="T507" t="str">
        <f>IFERROR(IF($G507&lt;&gt;"",LEFT($G507,11),IF(COUNTIF(②男子申込!$C:$C,$B507)=1,INDEX(②男子申込!H:H,MATCH($B507,②男子申込!$C:$C,0)),"")),"")</f>
        <v>00200207692</v>
      </c>
      <c r="U507" t="str">
        <f t="shared" si="55"/>
        <v>びわこ成蹊スポーツ大</v>
      </c>
    </row>
    <row r="508" spans="1:21">
      <c r="A508" t="s">
        <v>715</v>
      </c>
      <c r="B508">
        <v>507</v>
      </c>
      <c r="C508" t="s">
        <v>3761</v>
      </c>
      <c r="D508" t="s">
        <v>3762</v>
      </c>
      <c r="E508" t="s">
        <v>116</v>
      </c>
      <c r="F508">
        <v>20040430</v>
      </c>
      <c r="G508" t="s">
        <v>10472</v>
      </c>
      <c r="H508" t="s">
        <v>134</v>
      </c>
      <c r="I508" t="s">
        <v>374</v>
      </c>
      <c r="M508" t="str">
        <f t="shared" si="50"/>
        <v>伊藤</v>
      </c>
      <c r="N508" t="str">
        <f t="shared" si="51"/>
        <v>悠真</v>
      </c>
      <c r="O508" t="str">
        <f t="shared" si="52"/>
        <v>イトウ</v>
      </c>
      <c r="P508" t="str">
        <f t="shared" si="53"/>
        <v>ユウマ</v>
      </c>
      <c r="Q508">
        <f>IF($F508="","",DATEDIF($R508,①申込書!$D$3,"Y"))</f>
        <v>21</v>
      </c>
      <c r="R508" t="str">
        <f t="shared" si="54"/>
        <v>2004/04/30</v>
      </c>
      <c r="S508" t="str">
        <f t="shared" si="49"/>
        <v>三重</v>
      </c>
      <c r="T508" t="str">
        <f>IFERROR(IF($G508&lt;&gt;"",LEFT($G508,11),IF(COUNTIF(②男子申込!$C:$C,$B508)=1,INDEX(②男子申込!H:H,MATCH($B508,②男子申込!$C:$C,0)),"")),"")</f>
        <v>00110699834</v>
      </c>
      <c r="U508" t="str">
        <f t="shared" si="55"/>
        <v>びわこ成蹊スポーツ大</v>
      </c>
    </row>
    <row r="509" spans="1:21">
      <c r="A509" t="s">
        <v>715</v>
      </c>
      <c r="B509">
        <v>508</v>
      </c>
      <c r="C509" t="s">
        <v>14650</v>
      </c>
      <c r="D509" t="s">
        <v>14651</v>
      </c>
      <c r="E509" t="s">
        <v>80</v>
      </c>
      <c r="F509">
        <v>20060418</v>
      </c>
      <c r="G509" t="s">
        <v>10473</v>
      </c>
      <c r="H509" t="s">
        <v>256</v>
      </c>
      <c r="I509" t="s">
        <v>12180</v>
      </c>
      <c r="M509" t="str">
        <f t="shared" si="50"/>
        <v>井上</v>
      </c>
      <c r="N509" t="str">
        <f t="shared" si="51"/>
        <v>栄幸</v>
      </c>
      <c r="O509" t="str">
        <f t="shared" si="52"/>
        <v>イノウエ</v>
      </c>
      <c r="P509" t="str">
        <f t="shared" si="53"/>
        <v>エイコウ</v>
      </c>
      <c r="Q509">
        <f>IF($F509="","",DATEDIF($R509,①申込書!$D$3,"Y"))</f>
        <v>19</v>
      </c>
      <c r="R509" t="str">
        <f t="shared" si="54"/>
        <v>2006/04/18</v>
      </c>
      <c r="S509" t="str">
        <f t="shared" si="49"/>
        <v>滋賀</v>
      </c>
      <c r="T509" t="str">
        <f>IFERROR(IF($G509&lt;&gt;"",LEFT($G509,11),IF(COUNTIF(②男子申込!$C:$C,$B509)=1,INDEX(②男子申込!H:H,MATCH($B509,②男子申込!$C:$C,0)),"")),"")</f>
        <v>00136910828</v>
      </c>
      <c r="U509" t="str">
        <f t="shared" si="55"/>
        <v>びわこ成蹊スポーツ大</v>
      </c>
    </row>
    <row r="510" spans="1:21">
      <c r="A510" t="s">
        <v>715</v>
      </c>
      <c r="B510">
        <v>509</v>
      </c>
      <c r="C510" t="s">
        <v>14652</v>
      </c>
      <c r="D510" t="s">
        <v>14653</v>
      </c>
      <c r="E510" t="s">
        <v>80</v>
      </c>
      <c r="F510">
        <v>20060923</v>
      </c>
      <c r="G510" t="s">
        <v>10474</v>
      </c>
      <c r="H510" t="s">
        <v>329</v>
      </c>
      <c r="I510" t="s">
        <v>12181</v>
      </c>
      <c r="M510" t="str">
        <f t="shared" si="50"/>
        <v>今居</v>
      </c>
      <c r="N510" t="str">
        <f t="shared" si="51"/>
        <v>秋羽</v>
      </c>
      <c r="O510" t="str">
        <f t="shared" si="52"/>
        <v>イマイ</v>
      </c>
      <c r="P510" t="str">
        <f t="shared" si="53"/>
        <v>シュウ</v>
      </c>
      <c r="Q510">
        <f>IF($F510="","",DATEDIF($R510,①申込書!$D$3,"Y"))</f>
        <v>19</v>
      </c>
      <c r="R510" t="str">
        <f t="shared" si="54"/>
        <v>2006/09/23</v>
      </c>
      <c r="S510" t="str">
        <f t="shared" si="49"/>
        <v>滋賀</v>
      </c>
      <c r="T510" t="str">
        <f>IFERROR(IF($G510&lt;&gt;"",LEFT($G510,11),IF(COUNTIF(②男子申込!$C:$C,$B510)=1,INDEX(②男子申込!H:H,MATCH($B510,②男子申込!$C:$C,0)),"")),"")</f>
        <v>00165399134</v>
      </c>
      <c r="U510" t="str">
        <f t="shared" si="55"/>
        <v>びわこ成蹊スポーツ大</v>
      </c>
    </row>
    <row r="511" spans="1:21">
      <c r="A511"/>
      <c r="B511"/>
      <c r="C511"/>
      <c r="D511"/>
      <c r="E511"/>
      <c r="F511"/>
      <c r="G511"/>
      <c r="H511"/>
      <c r="I511"/>
      <c r="M511" t="str">
        <f t="shared" si="50"/>
        <v/>
      </c>
      <c r="N511" t="str">
        <f t="shared" si="51"/>
        <v/>
      </c>
      <c r="O511" t="str">
        <f t="shared" si="52"/>
        <v/>
      </c>
      <c r="P511" t="str">
        <f t="shared" si="53"/>
        <v/>
      </c>
      <c r="Q511" t="str">
        <f>IF($F511="","",DATEDIF($R511,①申込書!$D$3,"Y"))</f>
        <v/>
      </c>
      <c r="R511" t="str">
        <f t="shared" si="54"/>
        <v/>
      </c>
      <c r="S511" t="str">
        <f t="shared" si="49"/>
        <v/>
      </c>
      <c r="T511" t="str">
        <f>IFERROR(IF($G511&lt;&gt;"",LEFT($G511,11),IF(COUNTIF(②男子申込!$C:$C,$B511)=1,INDEX(②男子申込!H:H,MATCH($B511,②男子申込!$C:$C,0)),"")),"")</f>
        <v/>
      </c>
      <c r="U511" t="str">
        <f t="shared" si="55"/>
        <v/>
      </c>
    </row>
    <row r="512" spans="1:21">
      <c r="A512" t="s">
        <v>715</v>
      </c>
      <c r="B512">
        <v>511</v>
      </c>
      <c r="C512" t="s">
        <v>14654</v>
      </c>
      <c r="D512" t="s">
        <v>14655</v>
      </c>
      <c r="E512" t="s">
        <v>88</v>
      </c>
      <c r="F512">
        <v>20070331</v>
      </c>
      <c r="G512" t="s">
        <v>10475</v>
      </c>
      <c r="H512" t="s">
        <v>471</v>
      </c>
      <c r="I512" t="s">
        <v>105</v>
      </c>
      <c r="M512" t="str">
        <f t="shared" si="50"/>
        <v>植垣</v>
      </c>
      <c r="N512" t="str">
        <f t="shared" si="51"/>
        <v>綜太</v>
      </c>
      <c r="O512" t="str">
        <f t="shared" si="52"/>
        <v>ウエムラ</v>
      </c>
      <c r="P512" t="str">
        <f t="shared" si="53"/>
        <v>ソウタ</v>
      </c>
      <c r="Q512">
        <f>IF($F512="","",DATEDIF($R512,①申込書!$D$3,"Y"))</f>
        <v>18</v>
      </c>
      <c r="R512" t="str">
        <f t="shared" si="54"/>
        <v>2007/03/31</v>
      </c>
      <c r="S512" t="str">
        <f t="shared" si="49"/>
        <v>京都</v>
      </c>
      <c r="T512" t="str">
        <f>IFERROR(IF($G512&lt;&gt;"",LEFT($G512,11),IF(COUNTIF(②男子申込!$C:$C,$B512)=1,INDEX(②男子申込!H:H,MATCH($B512,②男子申込!$C:$C,0)),"")),"")</f>
        <v>00142398835</v>
      </c>
      <c r="U512" t="str">
        <f t="shared" si="55"/>
        <v>びわこ成蹊スポーツ大</v>
      </c>
    </row>
    <row r="513" spans="1:21">
      <c r="A513" t="s">
        <v>715</v>
      </c>
      <c r="B513">
        <v>512</v>
      </c>
      <c r="C513" t="s">
        <v>6248</v>
      </c>
      <c r="D513" t="s">
        <v>6249</v>
      </c>
      <c r="E513" t="s">
        <v>116</v>
      </c>
      <c r="F513">
        <v>20060309</v>
      </c>
      <c r="G513" t="s">
        <v>10476</v>
      </c>
      <c r="H513" t="s">
        <v>1478</v>
      </c>
      <c r="I513" t="s">
        <v>374</v>
      </c>
      <c r="M513" t="str">
        <f t="shared" si="50"/>
        <v>打田</v>
      </c>
      <c r="N513" t="str">
        <f t="shared" si="51"/>
        <v>悠真</v>
      </c>
      <c r="O513" t="str">
        <f t="shared" si="52"/>
        <v>ウチダ</v>
      </c>
      <c r="P513" t="str">
        <f t="shared" si="53"/>
        <v>ユウマ</v>
      </c>
      <c r="Q513">
        <f>IF($F513="","",DATEDIF($R513,①申込書!$D$3,"Y"))</f>
        <v>19</v>
      </c>
      <c r="R513" t="str">
        <f t="shared" si="54"/>
        <v>2006/03/09</v>
      </c>
      <c r="S513" t="str">
        <f t="shared" si="49"/>
        <v>三重</v>
      </c>
      <c r="T513" t="str">
        <f>IFERROR(IF($G513&lt;&gt;"",LEFT($G513,11),IF(COUNTIF(②男子申込!$C:$C,$B513)=1,INDEX(②男子申込!H:H,MATCH($B513,②男子申込!$C:$C,0)),"")),"")</f>
        <v>00154523525</v>
      </c>
      <c r="U513" t="str">
        <f t="shared" si="55"/>
        <v>びわこ成蹊スポーツ大</v>
      </c>
    </row>
    <row r="514" spans="1:21">
      <c r="A514" t="s">
        <v>715</v>
      </c>
      <c r="B514">
        <v>513</v>
      </c>
      <c r="C514" t="s">
        <v>14656</v>
      </c>
      <c r="D514" t="s">
        <v>14657</v>
      </c>
      <c r="E514" t="s">
        <v>3835</v>
      </c>
      <c r="F514">
        <v>20040319</v>
      </c>
      <c r="G514" t="s">
        <v>10477</v>
      </c>
      <c r="H514" t="s">
        <v>12182</v>
      </c>
      <c r="I514" t="s">
        <v>370</v>
      </c>
      <c r="M514" t="str">
        <f t="shared" si="50"/>
        <v>浦島</v>
      </c>
      <c r="N514" t="str">
        <f t="shared" si="51"/>
        <v>祝人</v>
      </c>
      <c r="O514" t="str">
        <f t="shared" si="52"/>
        <v>ウラシマ</v>
      </c>
      <c r="P514" t="str">
        <f t="shared" si="53"/>
        <v>シュウト</v>
      </c>
      <c r="Q514">
        <f>IF($F514="","",DATEDIF($R514,①申込書!$D$3,"Y"))</f>
        <v>21</v>
      </c>
      <c r="R514" t="str">
        <f t="shared" si="54"/>
        <v>2004/03/19</v>
      </c>
      <c r="S514" t="str">
        <f t="shared" ref="S514:S577" si="56">IFERROR(IF(OR($E514="北海道",$E514="学連"),$E514,LEFT($E514,LEN($E514)-1)),"")</f>
        <v>学連</v>
      </c>
      <c r="T514" t="str">
        <f>IFERROR(IF($G514&lt;&gt;"",LEFT($G514,11),IF(COUNTIF(②男子申込!$C:$C,$B514)=1,INDEX(②男子申込!H:H,MATCH($B514,②男子申込!$C:$C,0)),"")),"")</f>
        <v>00200106745</v>
      </c>
      <c r="U514" t="str">
        <f t="shared" si="55"/>
        <v>びわこ成蹊スポーツ大</v>
      </c>
    </row>
    <row r="515" spans="1:21">
      <c r="A515" t="s">
        <v>715</v>
      </c>
      <c r="B515">
        <v>514</v>
      </c>
      <c r="C515" t="s">
        <v>1745</v>
      </c>
      <c r="D515" t="s">
        <v>1746</v>
      </c>
      <c r="E515" t="s">
        <v>99</v>
      </c>
      <c r="F515">
        <v>20040121</v>
      </c>
      <c r="G515" t="s">
        <v>3699</v>
      </c>
      <c r="H515" t="s">
        <v>591</v>
      </c>
      <c r="I515" t="s">
        <v>1747</v>
      </c>
      <c r="M515" t="str">
        <f t="shared" ref="M515:M578" si="57">IFERROR(LEFT($C515,FIND("　",$C515)-1),"")</f>
        <v>大川</v>
      </c>
      <c r="N515" t="str">
        <f t="shared" ref="N515:N578" si="58">IFERROR(RIGHT($C515,LEN($C515)-FIND("　",$C515)),"")</f>
        <v>秀仁</v>
      </c>
      <c r="O515" t="str">
        <f t="shared" ref="O515:O578" si="59">IFERROR(DBCS(LEFT($D515,FIND(" ",$D515)-1)),"")</f>
        <v>オオカワ</v>
      </c>
      <c r="P515" t="str">
        <f t="shared" ref="P515:P578" si="60">IFERROR(DBCS(RIGHT($D515,LEN($D515)-FIND(" ",$D515))),"")</f>
        <v>ヒデヒト</v>
      </c>
      <c r="Q515">
        <f>IF($F515="","",DATEDIF($R515,①申込書!$D$3,"Y"))</f>
        <v>22</v>
      </c>
      <c r="R515" t="str">
        <f t="shared" ref="R515:R578" si="61">IF($F515="","",LEFT($F515,4)&amp;"/"&amp;MID($F515,5,2)&amp;"/"&amp;RIGHT($F515,2))</f>
        <v>2004/01/21</v>
      </c>
      <c r="S515" t="str">
        <f t="shared" si="56"/>
        <v>大阪</v>
      </c>
      <c r="T515" t="str">
        <f>IFERROR(IF($G515&lt;&gt;"",LEFT($G515,11),IF(COUNTIF(②男子申込!$C:$C,$B515)=1,INDEX(②男子申込!H:H,MATCH($B515,②男子申込!$C:$C,0)),"")),"")</f>
        <v>00135440522</v>
      </c>
      <c r="U515" t="str">
        <f t="shared" ref="U515:U578" si="62">IFERROR(LEFT($A515,FIND("大学",$A515))&amp;RIGHT($A515,LEN($A515)-FIND("大学",$A515)-1),"")</f>
        <v>びわこ成蹊スポーツ大</v>
      </c>
    </row>
    <row r="516" spans="1:21">
      <c r="A516" t="s">
        <v>715</v>
      </c>
      <c r="B516">
        <v>515</v>
      </c>
      <c r="C516" t="s">
        <v>14658</v>
      </c>
      <c r="D516" t="s">
        <v>14659</v>
      </c>
      <c r="E516" t="s">
        <v>80</v>
      </c>
      <c r="F516">
        <v>20061008</v>
      </c>
      <c r="G516" t="s">
        <v>10478</v>
      </c>
      <c r="H516" t="s">
        <v>1603</v>
      </c>
      <c r="I516" t="s">
        <v>12183</v>
      </c>
      <c r="M516" t="str">
        <f t="shared" si="57"/>
        <v>大橋</v>
      </c>
      <c r="N516" t="str">
        <f t="shared" si="58"/>
        <v>透綺</v>
      </c>
      <c r="O516" t="str">
        <f t="shared" si="59"/>
        <v>オオハシ</v>
      </c>
      <c r="P516" t="str">
        <f t="shared" si="60"/>
        <v>トキ</v>
      </c>
      <c r="Q516">
        <f>IF($F516="","",DATEDIF($R516,①申込書!$D$3,"Y"))</f>
        <v>19</v>
      </c>
      <c r="R516" t="str">
        <f t="shared" si="61"/>
        <v>2006/10/08</v>
      </c>
      <c r="S516" t="str">
        <f t="shared" si="56"/>
        <v>滋賀</v>
      </c>
      <c r="T516" t="str">
        <f>IFERROR(IF($G516&lt;&gt;"",LEFT($G516,11),IF(COUNTIF(②男子申込!$C:$C,$B516)=1,INDEX(②男子申込!H:H,MATCH($B516,②男子申込!$C:$C,0)),"")),"")</f>
        <v>00134183222</v>
      </c>
      <c r="U516" t="str">
        <f t="shared" si="62"/>
        <v>びわこ成蹊スポーツ大</v>
      </c>
    </row>
    <row r="517" spans="1:21">
      <c r="A517" t="s">
        <v>715</v>
      </c>
      <c r="B517">
        <v>516</v>
      </c>
      <c r="C517" t="s">
        <v>6202</v>
      </c>
      <c r="D517" t="s">
        <v>6203</v>
      </c>
      <c r="E517" t="s">
        <v>80</v>
      </c>
      <c r="F517">
        <v>20050927</v>
      </c>
      <c r="G517" t="s">
        <v>10479</v>
      </c>
      <c r="H517" t="s">
        <v>333</v>
      </c>
      <c r="I517" t="s">
        <v>2482</v>
      </c>
      <c r="M517" t="str">
        <f t="shared" si="57"/>
        <v>岡田</v>
      </c>
      <c r="N517" t="str">
        <f t="shared" si="58"/>
        <v>碧伊</v>
      </c>
      <c r="O517" t="str">
        <f t="shared" si="59"/>
        <v>オカダ</v>
      </c>
      <c r="P517" t="str">
        <f t="shared" si="60"/>
        <v>アオイ</v>
      </c>
      <c r="Q517">
        <f>IF($F517="","",DATEDIF($R517,①申込書!$D$3,"Y"))</f>
        <v>20</v>
      </c>
      <c r="R517" t="str">
        <f t="shared" si="61"/>
        <v>2005/09/27</v>
      </c>
      <c r="S517" t="str">
        <f t="shared" si="56"/>
        <v>滋賀</v>
      </c>
      <c r="T517" t="str">
        <f>IFERROR(IF($G517&lt;&gt;"",LEFT($G517,11),IF(COUNTIF(②男子申込!$C:$C,$B517)=1,INDEX(②男子申込!H:H,MATCH($B517,②男子申込!$C:$C,0)),"")),"")</f>
        <v>00125041417</v>
      </c>
      <c r="U517" t="str">
        <f t="shared" si="62"/>
        <v>びわこ成蹊スポーツ大</v>
      </c>
    </row>
    <row r="518" spans="1:21">
      <c r="A518" t="s">
        <v>715</v>
      </c>
      <c r="B518">
        <v>517</v>
      </c>
      <c r="C518" t="s">
        <v>6252</v>
      </c>
      <c r="D518" t="s">
        <v>6253</v>
      </c>
      <c r="E518" t="s">
        <v>88</v>
      </c>
      <c r="F518">
        <v>20051125</v>
      </c>
      <c r="G518" t="s">
        <v>10480</v>
      </c>
      <c r="H518" t="s">
        <v>1183</v>
      </c>
      <c r="I518" t="s">
        <v>6254</v>
      </c>
      <c r="M518" t="str">
        <f t="shared" si="57"/>
        <v>尾形</v>
      </c>
      <c r="N518" t="str">
        <f t="shared" si="58"/>
        <v>成梧</v>
      </c>
      <c r="O518" t="str">
        <f t="shared" si="59"/>
        <v>オガタ</v>
      </c>
      <c r="P518" t="str">
        <f t="shared" si="60"/>
        <v>セイゴ</v>
      </c>
      <c r="Q518">
        <f>IF($F518="","",DATEDIF($R518,①申込書!$D$3,"Y"))</f>
        <v>20</v>
      </c>
      <c r="R518" t="str">
        <f t="shared" si="61"/>
        <v>2005/11/25</v>
      </c>
      <c r="S518" t="str">
        <f t="shared" si="56"/>
        <v>京都</v>
      </c>
      <c r="T518" t="str">
        <f>IFERROR(IF($G518&lt;&gt;"",LEFT($G518,11),IF(COUNTIF(②男子申込!$C:$C,$B518)=1,INDEX(②男子申込!H:H,MATCH($B518,②男子申込!$C:$C,0)),"")),"")</f>
        <v>00200207700</v>
      </c>
      <c r="U518" t="str">
        <f t="shared" si="62"/>
        <v>びわこ成蹊スポーツ大</v>
      </c>
    </row>
    <row r="519" spans="1:21">
      <c r="A519" t="s">
        <v>715</v>
      </c>
      <c r="B519">
        <v>518</v>
      </c>
      <c r="C519" t="s">
        <v>1748</v>
      </c>
      <c r="D519" t="s">
        <v>1749</v>
      </c>
      <c r="E519" t="s">
        <v>99</v>
      </c>
      <c r="F519">
        <v>20040327</v>
      </c>
      <c r="G519" t="s">
        <v>3700</v>
      </c>
      <c r="H519" t="s">
        <v>361</v>
      </c>
      <c r="I519" t="s">
        <v>108</v>
      </c>
      <c r="M519" t="str">
        <f t="shared" si="57"/>
        <v>岡本</v>
      </c>
      <c r="N519" t="str">
        <f t="shared" si="58"/>
        <v>憲弥</v>
      </c>
      <c r="O519" t="str">
        <f t="shared" si="59"/>
        <v>オカモト</v>
      </c>
      <c r="P519" t="str">
        <f t="shared" si="60"/>
        <v>カズヤ</v>
      </c>
      <c r="Q519">
        <f>IF($F519="","",DATEDIF($R519,①申込書!$D$3,"Y"))</f>
        <v>21</v>
      </c>
      <c r="R519" t="str">
        <f t="shared" si="61"/>
        <v>2004/03/27</v>
      </c>
      <c r="S519" t="str">
        <f t="shared" si="56"/>
        <v>大阪</v>
      </c>
      <c r="T519" t="str">
        <f>IFERROR(IF($G519&lt;&gt;"",LEFT($G519,11),IF(COUNTIF(②男子申込!$C:$C,$B519)=1,INDEX(②男子申込!H:H,MATCH($B519,②男子申込!$C:$C,0)),"")),"")</f>
        <v>00100925421</v>
      </c>
      <c r="U519" t="str">
        <f t="shared" si="62"/>
        <v>びわこ成蹊スポーツ大</v>
      </c>
    </row>
    <row r="520" spans="1:21">
      <c r="A520" t="s">
        <v>715</v>
      </c>
      <c r="B520">
        <v>519</v>
      </c>
      <c r="C520" t="s">
        <v>762</v>
      </c>
      <c r="D520" t="s">
        <v>763</v>
      </c>
      <c r="E520" t="s">
        <v>173</v>
      </c>
      <c r="F520">
        <v>20020403</v>
      </c>
      <c r="G520" t="s">
        <v>3697</v>
      </c>
      <c r="H520" t="s">
        <v>764</v>
      </c>
      <c r="I520" t="s">
        <v>394</v>
      </c>
      <c r="M520" t="str">
        <f t="shared" si="57"/>
        <v>奥谷</v>
      </c>
      <c r="N520" t="str">
        <f t="shared" si="58"/>
        <v>俊介</v>
      </c>
      <c r="O520" t="str">
        <f t="shared" si="59"/>
        <v>オクタニ</v>
      </c>
      <c r="P520" t="str">
        <f t="shared" si="60"/>
        <v>シュンスケ</v>
      </c>
      <c r="Q520">
        <f>IF($F520="","",DATEDIF($R520,①申込書!$D$3,"Y"))</f>
        <v>23</v>
      </c>
      <c r="R520" t="str">
        <f t="shared" si="61"/>
        <v>2002/04/03</v>
      </c>
      <c r="S520" t="str">
        <f t="shared" si="56"/>
        <v>鳥取</v>
      </c>
      <c r="T520" t="str">
        <f>IFERROR(IF($G520&lt;&gt;"",LEFT($G520,11),IF(COUNTIF(②男子申込!$C:$C,$B520)=1,INDEX(②男子申込!H:H,MATCH($B520,②男子申込!$C:$C,0)),"")),"")</f>
        <v>00108388937</v>
      </c>
      <c r="U520" t="str">
        <f t="shared" si="62"/>
        <v>びわこ成蹊スポーツ大</v>
      </c>
    </row>
    <row r="521" spans="1:21">
      <c r="A521" t="s">
        <v>715</v>
      </c>
      <c r="B521">
        <v>520</v>
      </c>
      <c r="C521" t="s">
        <v>3772</v>
      </c>
      <c r="D521" t="s">
        <v>3773</v>
      </c>
      <c r="E521" t="s">
        <v>80</v>
      </c>
      <c r="F521">
        <v>20040608</v>
      </c>
      <c r="G521" t="s">
        <v>10481</v>
      </c>
      <c r="H521" t="s">
        <v>572</v>
      </c>
      <c r="I521" t="s">
        <v>135</v>
      </c>
      <c r="M521" t="str">
        <f t="shared" si="57"/>
        <v>奥村</v>
      </c>
      <c r="N521" t="str">
        <f t="shared" si="58"/>
        <v>航貴</v>
      </c>
      <c r="O521" t="str">
        <f t="shared" si="59"/>
        <v>オクムラ</v>
      </c>
      <c r="P521" t="str">
        <f t="shared" si="60"/>
        <v>コウキ</v>
      </c>
      <c r="Q521">
        <f>IF($F521="","",DATEDIF($R521,①申込書!$D$3,"Y"))</f>
        <v>21</v>
      </c>
      <c r="R521" t="str">
        <f t="shared" si="61"/>
        <v>2004/06/08</v>
      </c>
      <c r="S521" t="str">
        <f t="shared" si="56"/>
        <v>滋賀</v>
      </c>
      <c r="T521" t="str">
        <f>IFERROR(IF($G521&lt;&gt;"",LEFT($G521,11),IF(COUNTIF(②男子申込!$C:$C,$B521)=1,INDEX(②男子申込!H:H,MATCH($B521,②男子申込!$C:$C,0)),"")),"")</f>
        <v>00115773529</v>
      </c>
      <c r="U521" t="str">
        <f t="shared" si="62"/>
        <v>びわこ成蹊スポーツ大</v>
      </c>
    </row>
    <row r="522" spans="1:21">
      <c r="A522" t="s">
        <v>715</v>
      </c>
      <c r="B522">
        <v>521</v>
      </c>
      <c r="C522" t="s">
        <v>1750</v>
      </c>
      <c r="D522" t="s">
        <v>1751</v>
      </c>
      <c r="E522" t="s">
        <v>2275</v>
      </c>
      <c r="F522">
        <v>20031123</v>
      </c>
      <c r="G522" t="s">
        <v>3701</v>
      </c>
      <c r="H522" t="s">
        <v>1752</v>
      </c>
      <c r="I522" t="s">
        <v>1753</v>
      </c>
      <c r="M522" t="str">
        <f t="shared" si="57"/>
        <v>甲斐</v>
      </c>
      <c r="N522" t="str">
        <f t="shared" si="58"/>
        <v>楽海</v>
      </c>
      <c r="O522" t="str">
        <f t="shared" si="59"/>
        <v>カイ</v>
      </c>
      <c r="P522" t="str">
        <f t="shared" si="60"/>
        <v>モトミ</v>
      </c>
      <c r="Q522">
        <f>IF($F522="","",DATEDIF($R522,①申込書!$D$3,"Y"))</f>
        <v>22</v>
      </c>
      <c r="R522" t="str">
        <f t="shared" si="61"/>
        <v>2003/11/23</v>
      </c>
      <c r="S522" t="str">
        <f t="shared" si="56"/>
        <v>宮崎</v>
      </c>
      <c r="T522" t="str">
        <f>IFERROR(IF($G522&lt;&gt;"",LEFT($G522,11),IF(COUNTIF(②男子申込!$C:$C,$B522)=1,INDEX(②男子申込!H:H,MATCH($B522,②男子申込!$C:$C,0)),"")),"")</f>
        <v>00105117924</v>
      </c>
      <c r="U522" t="str">
        <f t="shared" si="62"/>
        <v>びわこ成蹊スポーツ大</v>
      </c>
    </row>
    <row r="523" spans="1:21">
      <c r="A523" t="s">
        <v>715</v>
      </c>
      <c r="B523">
        <v>522</v>
      </c>
      <c r="C523" t="s">
        <v>3747</v>
      </c>
      <c r="D523" t="s">
        <v>3748</v>
      </c>
      <c r="E523" t="s">
        <v>80</v>
      </c>
      <c r="F523">
        <v>20040519</v>
      </c>
      <c r="G523" t="s">
        <v>10482</v>
      </c>
      <c r="H523" t="s">
        <v>3749</v>
      </c>
      <c r="I523" t="s">
        <v>662</v>
      </c>
      <c r="M523" t="str">
        <f t="shared" si="57"/>
        <v>貝崎</v>
      </c>
      <c r="N523" t="str">
        <f t="shared" si="58"/>
        <v>渉</v>
      </c>
      <c r="O523" t="str">
        <f t="shared" si="59"/>
        <v>カイザキ</v>
      </c>
      <c r="P523" t="str">
        <f t="shared" si="60"/>
        <v>ワタル</v>
      </c>
      <c r="Q523">
        <f>IF($F523="","",DATEDIF($R523,①申込書!$D$3,"Y"))</f>
        <v>21</v>
      </c>
      <c r="R523" t="str">
        <f t="shared" si="61"/>
        <v>2004/05/19</v>
      </c>
      <c r="S523" t="str">
        <f t="shared" si="56"/>
        <v>滋賀</v>
      </c>
      <c r="T523" t="str">
        <f>IFERROR(IF($G523&lt;&gt;"",LEFT($G523,11),IF(COUNTIF(②男子申込!$C:$C,$B523)=1,INDEX(②男子申込!H:H,MATCH($B523,②男子申込!$C:$C,0)),"")),"")</f>
        <v>00115846126</v>
      </c>
      <c r="U523" t="str">
        <f t="shared" si="62"/>
        <v>びわこ成蹊スポーツ大</v>
      </c>
    </row>
    <row r="524" spans="1:21">
      <c r="A524" t="s">
        <v>715</v>
      </c>
      <c r="B524">
        <v>523</v>
      </c>
      <c r="C524" t="s">
        <v>1754</v>
      </c>
      <c r="D524" t="s">
        <v>1755</v>
      </c>
      <c r="E524" t="s">
        <v>88</v>
      </c>
      <c r="F524">
        <v>20040105</v>
      </c>
      <c r="G524" t="s">
        <v>3702</v>
      </c>
      <c r="H524" t="s">
        <v>802</v>
      </c>
      <c r="I524" t="s">
        <v>1005</v>
      </c>
      <c r="M524" t="str">
        <f t="shared" si="57"/>
        <v>片岡</v>
      </c>
      <c r="N524" t="str">
        <f t="shared" si="58"/>
        <v>大輔</v>
      </c>
      <c r="O524" t="str">
        <f t="shared" si="59"/>
        <v>カタオカ</v>
      </c>
      <c r="P524" t="str">
        <f t="shared" si="60"/>
        <v>ダイスケ</v>
      </c>
      <c r="Q524">
        <f>IF($F524="","",DATEDIF($R524,①申込書!$D$3,"Y"))</f>
        <v>22</v>
      </c>
      <c r="R524" t="str">
        <f t="shared" si="61"/>
        <v>2004/01/05</v>
      </c>
      <c r="S524" t="str">
        <f t="shared" si="56"/>
        <v>京都</v>
      </c>
      <c r="T524" t="str">
        <f>IFERROR(IF($G524&lt;&gt;"",LEFT($G524,11),IF(COUNTIF(②男子申込!$C:$C,$B524)=1,INDEX(②男子申込!H:H,MATCH($B524,②男子申込!$C:$C,0)),"")),"")</f>
        <v>00109201215</v>
      </c>
      <c r="U524" t="str">
        <f t="shared" si="62"/>
        <v>びわこ成蹊スポーツ大</v>
      </c>
    </row>
    <row r="525" spans="1:21">
      <c r="A525" t="s">
        <v>715</v>
      </c>
      <c r="B525">
        <v>524</v>
      </c>
      <c r="C525" t="s">
        <v>3744</v>
      </c>
      <c r="D525" t="s">
        <v>3745</v>
      </c>
      <c r="E525" t="s">
        <v>83</v>
      </c>
      <c r="F525">
        <v>20040414</v>
      </c>
      <c r="G525" t="s">
        <v>10483</v>
      </c>
      <c r="H525" t="s">
        <v>3746</v>
      </c>
      <c r="I525" t="s">
        <v>82</v>
      </c>
      <c r="M525" t="str">
        <f t="shared" si="57"/>
        <v>門田</v>
      </c>
      <c r="N525" t="str">
        <f t="shared" si="58"/>
        <v>大樹</v>
      </c>
      <c r="O525" t="str">
        <f t="shared" si="59"/>
        <v>カドタ</v>
      </c>
      <c r="P525" t="str">
        <f t="shared" si="60"/>
        <v>ダイキ</v>
      </c>
      <c r="Q525">
        <f>IF($F525="","",DATEDIF($R525,①申込書!$D$3,"Y"))</f>
        <v>21</v>
      </c>
      <c r="R525" t="str">
        <f t="shared" si="61"/>
        <v>2004/04/14</v>
      </c>
      <c r="S525" t="str">
        <f t="shared" si="56"/>
        <v>奈良</v>
      </c>
      <c r="T525" t="str">
        <f>IFERROR(IF($G525&lt;&gt;"",LEFT($G525,11),IF(COUNTIF(②男子申込!$C:$C,$B525)=1,INDEX(②男子申込!H:H,MATCH($B525,②男子申込!$C:$C,0)),"")),"")</f>
        <v>00112321717</v>
      </c>
      <c r="U525" t="str">
        <f t="shared" si="62"/>
        <v>びわこ成蹊スポーツ大</v>
      </c>
    </row>
    <row r="526" spans="1:21">
      <c r="A526" t="s">
        <v>715</v>
      </c>
      <c r="B526">
        <v>525</v>
      </c>
      <c r="C526" t="s">
        <v>1756</v>
      </c>
      <c r="D526" t="s">
        <v>1757</v>
      </c>
      <c r="E526" t="s">
        <v>88</v>
      </c>
      <c r="F526">
        <v>20030713</v>
      </c>
      <c r="G526" t="s">
        <v>3703</v>
      </c>
      <c r="H526" t="s">
        <v>1758</v>
      </c>
      <c r="I526" t="s">
        <v>546</v>
      </c>
      <c r="M526" t="str">
        <f t="shared" si="57"/>
        <v>加納</v>
      </c>
      <c r="N526" t="str">
        <f t="shared" si="58"/>
        <v>大河</v>
      </c>
      <c r="O526" t="str">
        <f t="shared" si="59"/>
        <v>カノウ</v>
      </c>
      <c r="P526" t="str">
        <f t="shared" si="60"/>
        <v>タイガ</v>
      </c>
      <c r="Q526">
        <f>IF($F526="","",DATEDIF($R526,①申込書!$D$3,"Y"))</f>
        <v>22</v>
      </c>
      <c r="R526" t="str">
        <f t="shared" si="61"/>
        <v>2003/07/13</v>
      </c>
      <c r="S526" t="str">
        <f t="shared" si="56"/>
        <v>京都</v>
      </c>
      <c r="T526" t="str">
        <f>IFERROR(IF($G526&lt;&gt;"",LEFT($G526,11),IF(COUNTIF(②男子申込!$C:$C,$B526)=1,INDEX(②男子申込!H:H,MATCH($B526,②男子申込!$C:$C,0)),"")),"")</f>
        <v>00107495329</v>
      </c>
      <c r="U526" t="str">
        <f t="shared" si="62"/>
        <v>びわこ成蹊スポーツ大</v>
      </c>
    </row>
    <row r="527" spans="1:21">
      <c r="A527" t="s">
        <v>715</v>
      </c>
      <c r="B527">
        <v>526</v>
      </c>
      <c r="C527" t="s">
        <v>14660</v>
      </c>
      <c r="D527" t="s">
        <v>14661</v>
      </c>
      <c r="E527" t="s">
        <v>163</v>
      </c>
      <c r="F527">
        <v>20060419</v>
      </c>
      <c r="G527" t="s">
        <v>10484</v>
      </c>
      <c r="H527" t="s">
        <v>1600</v>
      </c>
      <c r="I527" t="s">
        <v>194</v>
      </c>
      <c r="M527" t="str">
        <f t="shared" si="57"/>
        <v>亀井</v>
      </c>
      <c r="N527" t="str">
        <f t="shared" si="58"/>
        <v>和希</v>
      </c>
      <c r="O527" t="str">
        <f t="shared" si="59"/>
        <v>カメイ</v>
      </c>
      <c r="P527" t="str">
        <f t="shared" si="60"/>
        <v>カズキ</v>
      </c>
      <c r="Q527">
        <f>IF($F527="","",DATEDIF($R527,①申込書!$D$3,"Y"))</f>
        <v>19</v>
      </c>
      <c r="R527" t="str">
        <f t="shared" si="61"/>
        <v>2006/04/19</v>
      </c>
      <c r="S527" t="str">
        <f t="shared" si="56"/>
        <v>神奈川</v>
      </c>
      <c r="T527" t="str">
        <f>IFERROR(IF($G527&lt;&gt;"",LEFT($G527,11),IF(COUNTIF(②男子申込!$C:$C,$B527)=1,INDEX(②男子申込!H:H,MATCH($B527,②男子申込!$C:$C,0)),"")),"")</f>
        <v>00135969437</v>
      </c>
      <c r="U527" t="str">
        <f t="shared" si="62"/>
        <v>びわこ成蹊スポーツ大</v>
      </c>
    </row>
    <row r="528" spans="1:21">
      <c r="A528" t="s">
        <v>715</v>
      </c>
      <c r="B528">
        <v>527</v>
      </c>
      <c r="C528" t="s">
        <v>14662</v>
      </c>
      <c r="D528" t="s">
        <v>14663</v>
      </c>
      <c r="E528" t="s">
        <v>88</v>
      </c>
      <c r="F528">
        <v>20060831</v>
      </c>
      <c r="G528" t="s">
        <v>10485</v>
      </c>
      <c r="H528" t="s">
        <v>12184</v>
      </c>
      <c r="I528" t="s">
        <v>734</v>
      </c>
      <c r="M528" t="str">
        <f t="shared" si="57"/>
        <v>仮屋薗</v>
      </c>
      <c r="N528" t="str">
        <f t="shared" si="58"/>
        <v>漣</v>
      </c>
      <c r="O528" t="str">
        <f t="shared" si="59"/>
        <v>カリヤゾノ</v>
      </c>
      <c r="P528" t="str">
        <f t="shared" si="60"/>
        <v>レン</v>
      </c>
      <c r="Q528">
        <f>IF($F528="","",DATEDIF($R528,①申込書!$D$3,"Y"))</f>
        <v>19</v>
      </c>
      <c r="R528" t="str">
        <f t="shared" si="61"/>
        <v>2006/08/31</v>
      </c>
      <c r="S528" t="str">
        <f t="shared" si="56"/>
        <v>京都</v>
      </c>
      <c r="T528" t="str">
        <f>IFERROR(IF($G528&lt;&gt;"",LEFT($G528,11),IF(COUNTIF(②男子申込!$C:$C,$B528)=1,INDEX(②男子申込!H:H,MATCH($B528,②男子申込!$C:$C,0)),"")),"")</f>
        <v>00142545627</v>
      </c>
      <c r="U528" t="str">
        <f t="shared" si="62"/>
        <v>びわこ成蹊スポーツ大</v>
      </c>
    </row>
    <row r="529" spans="1:21">
      <c r="A529" t="s">
        <v>715</v>
      </c>
      <c r="B529">
        <v>528</v>
      </c>
      <c r="C529" t="s">
        <v>741</v>
      </c>
      <c r="D529" t="s">
        <v>742</v>
      </c>
      <c r="E529" t="s">
        <v>80</v>
      </c>
      <c r="F529">
        <v>20020118</v>
      </c>
      <c r="G529" t="s">
        <v>3694</v>
      </c>
      <c r="H529" t="s">
        <v>743</v>
      </c>
      <c r="I529" t="s">
        <v>370</v>
      </c>
      <c r="M529" t="str">
        <f t="shared" si="57"/>
        <v>川北</v>
      </c>
      <c r="N529" t="str">
        <f t="shared" si="58"/>
        <v>脩斗</v>
      </c>
      <c r="O529" t="str">
        <f t="shared" si="59"/>
        <v>カワキタ</v>
      </c>
      <c r="P529" t="str">
        <f t="shared" si="60"/>
        <v>シュウト</v>
      </c>
      <c r="Q529">
        <f>IF($F529="","",DATEDIF($R529,①申込書!$D$3,"Y"))</f>
        <v>24</v>
      </c>
      <c r="R529" t="str">
        <f t="shared" si="61"/>
        <v>2002/01/18</v>
      </c>
      <c r="S529" t="str">
        <f t="shared" si="56"/>
        <v>滋賀</v>
      </c>
      <c r="T529" t="str">
        <f>IFERROR(IF($G529&lt;&gt;"",LEFT($G529,11),IF(COUNTIF(②男子申込!$C:$C,$B529)=1,INDEX(②男子申込!H:H,MATCH($B529,②男子申込!$C:$C,0)),"")),"")</f>
        <v>00112569731</v>
      </c>
      <c r="U529" t="str">
        <f t="shared" si="62"/>
        <v>びわこ成蹊スポーツ大</v>
      </c>
    </row>
    <row r="530" spans="1:21">
      <c r="A530" t="s">
        <v>715</v>
      </c>
      <c r="B530">
        <v>529</v>
      </c>
      <c r="C530" t="s">
        <v>1759</v>
      </c>
      <c r="D530" t="s">
        <v>1760</v>
      </c>
      <c r="E530" t="s">
        <v>170</v>
      </c>
      <c r="F530">
        <v>20030721</v>
      </c>
      <c r="G530" t="s">
        <v>3704</v>
      </c>
      <c r="H530" t="s">
        <v>743</v>
      </c>
      <c r="I530" t="s">
        <v>1298</v>
      </c>
      <c r="M530" t="str">
        <f t="shared" si="57"/>
        <v>川北</v>
      </c>
      <c r="N530" t="str">
        <f t="shared" si="58"/>
        <v>隼平</v>
      </c>
      <c r="O530" t="str">
        <f t="shared" si="59"/>
        <v>カワキタ</v>
      </c>
      <c r="P530" t="str">
        <f t="shared" si="60"/>
        <v>シュンペイ</v>
      </c>
      <c r="Q530">
        <f>IF($F530="","",DATEDIF($R530,①申込書!$D$3,"Y"))</f>
        <v>22</v>
      </c>
      <c r="R530" t="str">
        <f t="shared" si="61"/>
        <v>2003/07/21</v>
      </c>
      <c r="S530" t="str">
        <f t="shared" si="56"/>
        <v>福岡</v>
      </c>
      <c r="T530" t="str">
        <f>IFERROR(IF($G530&lt;&gt;"",LEFT($G530,11),IF(COUNTIF(②男子申込!$C:$C,$B530)=1,INDEX(②男子申込!H:H,MATCH($B530,②男子申込!$C:$C,0)),"")),"")</f>
        <v>00105047017</v>
      </c>
      <c r="U530" t="str">
        <f t="shared" si="62"/>
        <v>びわこ成蹊スポーツ大</v>
      </c>
    </row>
    <row r="531" spans="1:21">
      <c r="A531" t="s">
        <v>715</v>
      </c>
      <c r="B531">
        <v>530</v>
      </c>
      <c r="C531" t="s">
        <v>1938</v>
      </c>
      <c r="D531" t="s">
        <v>1939</v>
      </c>
      <c r="E531" t="s">
        <v>97</v>
      </c>
      <c r="F531">
        <v>20030717</v>
      </c>
      <c r="G531" t="s">
        <v>3729</v>
      </c>
      <c r="H531" t="s">
        <v>1940</v>
      </c>
      <c r="I531" t="s">
        <v>1941</v>
      </c>
      <c r="M531" t="str">
        <f t="shared" si="57"/>
        <v>川原</v>
      </c>
      <c r="N531" t="str">
        <f t="shared" si="58"/>
        <v>玄靖</v>
      </c>
      <c r="O531" t="str">
        <f t="shared" si="59"/>
        <v>カワハラ</v>
      </c>
      <c r="P531" t="str">
        <f t="shared" si="60"/>
        <v>ゲンセイ</v>
      </c>
      <c r="Q531">
        <f>IF($F531="","",DATEDIF($R531,①申込書!$D$3,"Y"))</f>
        <v>22</v>
      </c>
      <c r="R531" t="str">
        <f t="shared" si="61"/>
        <v>2003/07/17</v>
      </c>
      <c r="S531" t="str">
        <f t="shared" si="56"/>
        <v>兵庫</v>
      </c>
      <c r="T531" t="str">
        <f>IFERROR(IF($G531&lt;&gt;"",LEFT($G531,11),IF(COUNTIF(②男子申込!$C:$C,$B531)=1,INDEX(②男子申込!H:H,MATCH($B531,②男子申込!$C:$C,0)),"")),"")</f>
        <v>00105459024</v>
      </c>
      <c r="U531" t="str">
        <f t="shared" si="62"/>
        <v>びわこ成蹊スポーツ大</v>
      </c>
    </row>
    <row r="532" spans="1:21">
      <c r="A532" t="s">
        <v>715</v>
      </c>
      <c r="B532">
        <v>531</v>
      </c>
      <c r="C532" t="s">
        <v>6227</v>
      </c>
      <c r="D532" t="s">
        <v>6228</v>
      </c>
      <c r="E532" t="s">
        <v>88</v>
      </c>
      <c r="F532">
        <v>20051231</v>
      </c>
      <c r="G532" t="s">
        <v>10486</v>
      </c>
      <c r="H532" t="s">
        <v>1279</v>
      </c>
      <c r="I532" t="s">
        <v>442</v>
      </c>
      <c r="M532" t="str">
        <f t="shared" si="57"/>
        <v>川邉</v>
      </c>
      <c r="N532" t="str">
        <f t="shared" si="58"/>
        <v>勝哉</v>
      </c>
      <c r="O532" t="str">
        <f t="shared" si="59"/>
        <v>カワベ</v>
      </c>
      <c r="P532" t="str">
        <f t="shared" si="60"/>
        <v>マサヤ</v>
      </c>
      <c r="Q532">
        <f>IF($F532="","",DATEDIF($R532,①申込書!$D$3,"Y"))</f>
        <v>20</v>
      </c>
      <c r="R532" t="str">
        <f t="shared" si="61"/>
        <v>2005/12/31</v>
      </c>
      <c r="S532" t="str">
        <f t="shared" si="56"/>
        <v>京都</v>
      </c>
      <c r="T532" t="str">
        <f>IFERROR(IF($G532&lt;&gt;"",LEFT($G532,11),IF(COUNTIF(②男子申込!$C:$C,$B532)=1,INDEX(②男子申込!H:H,MATCH($B532,②男子申込!$C:$C,0)),"")),"")</f>
        <v>00200207688</v>
      </c>
      <c r="U532" t="str">
        <f t="shared" si="62"/>
        <v>びわこ成蹊スポーツ大</v>
      </c>
    </row>
    <row r="533" spans="1:21">
      <c r="A533" t="s">
        <v>715</v>
      </c>
      <c r="B533">
        <v>532</v>
      </c>
      <c r="C533" t="s">
        <v>6266</v>
      </c>
      <c r="D533" t="s">
        <v>6267</v>
      </c>
      <c r="E533" t="s">
        <v>80</v>
      </c>
      <c r="F533">
        <v>20060121</v>
      </c>
      <c r="G533" t="s">
        <v>10487</v>
      </c>
      <c r="H533" t="s">
        <v>1830</v>
      </c>
      <c r="I533" t="s">
        <v>717</v>
      </c>
      <c r="M533" t="str">
        <f t="shared" si="57"/>
        <v>管野</v>
      </c>
      <c r="N533" t="str">
        <f t="shared" si="58"/>
        <v>祐士</v>
      </c>
      <c r="O533" t="str">
        <f t="shared" si="59"/>
        <v>カンノ</v>
      </c>
      <c r="P533" t="str">
        <f t="shared" si="60"/>
        <v>ユウジ</v>
      </c>
      <c r="Q533">
        <f>IF($F533="","",DATEDIF($R533,①申込書!$D$3,"Y"))</f>
        <v>20</v>
      </c>
      <c r="R533" t="str">
        <f t="shared" si="61"/>
        <v>2006/01/21</v>
      </c>
      <c r="S533" t="str">
        <f t="shared" si="56"/>
        <v>滋賀</v>
      </c>
      <c r="T533" t="str">
        <f>IFERROR(IF($G533&lt;&gt;"",LEFT($G533,11),IF(COUNTIF(②男子申込!$C:$C,$B533)=1,INDEX(②男子申込!H:H,MATCH($B533,②男子申込!$C:$C,0)),"")),"")</f>
        <v>00200207703</v>
      </c>
      <c r="U533" t="str">
        <f t="shared" si="62"/>
        <v>びわこ成蹊スポーツ大</v>
      </c>
    </row>
    <row r="534" spans="1:21">
      <c r="A534" t="s">
        <v>715</v>
      </c>
      <c r="B534">
        <v>533</v>
      </c>
      <c r="C534" t="s">
        <v>6888</v>
      </c>
      <c r="D534" t="s">
        <v>6889</v>
      </c>
      <c r="E534" t="s">
        <v>80</v>
      </c>
      <c r="F534">
        <v>20060221</v>
      </c>
      <c r="G534" t="s">
        <v>6890</v>
      </c>
      <c r="H534" t="s">
        <v>6891</v>
      </c>
      <c r="I534" t="s">
        <v>4018</v>
      </c>
      <c r="M534" t="str">
        <f t="shared" si="57"/>
        <v>岸村</v>
      </c>
      <c r="N534" t="str">
        <f t="shared" si="58"/>
        <v>心渉</v>
      </c>
      <c r="O534" t="str">
        <f t="shared" si="59"/>
        <v>キシムラ</v>
      </c>
      <c r="P534" t="str">
        <f t="shared" si="60"/>
        <v>アイル</v>
      </c>
      <c r="Q534">
        <f>IF($F534="","",DATEDIF($R534,①申込書!$D$3,"Y"))</f>
        <v>19</v>
      </c>
      <c r="R534" t="str">
        <f t="shared" si="61"/>
        <v>2006/02/21</v>
      </c>
      <c r="S534" t="str">
        <f t="shared" si="56"/>
        <v>滋賀</v>
      </c>
      <c r="T534" t="str">
        <f>IFERROR(IF($G534&lt;&gt;"",LEFT($G534,11),IF(COUNTIF(②男子申込!$C:$C,$B534)=1,INDEX(②男子申込!H:H,MATCH($B534,②男子申込!$C:$C,0)),"")),"")</f>
        <v>00124451825</v>
      </c>
      <c r="U534" t="str">
        <f t="shared" si="62"/>
        <v>びわこ成蹊スポーツ大</v>
      </c>
    </row>
    <row r="535" spans="1:21">
      <c r="A535"/>
      <c r="B535"/>
      <c r="C535"/>
      <c r="D535"/>
      <c r="E535"/>
      <c r="F535"/>
      <c r="G535"/>
      <c r="H535"/>
      <c r="I535"/>
      <c r="M535" t="str">
        <f t="shared" si="57"/>
        <v/>
      </c>
      <c r="N535" t="str">
        <f t="shared" si="58"/>
        <v/>
      </c>
      <c r="O535" t="str">
        <f t="shared" si="59"/>
        <v/>
      </c>
      <c r="P535" t="str">
        <f t="shared" si="60"/>
        <v/>
      </c>
      <c r="Q535" t="str">
        <f>IF($F535="","",DATEDIF($R535,①申込書!$D$3,"Y"))</f>
        <v/>
      </c>
      <c r="R535" t="str">
        <f t="shared" si="61"/>
        <v/>
      </c>
      <c r="S535" t="str">
        <f t="shared" si="56"/>
        <v/>
      </c>
      <c r="T535" t="str">
        <f>IFERROR(IF($G535&lt;&gt;"",LEFT($G535,11),IF(COUNTIF(②男子申込!$C:$C,$B535)=1,INDEX(②男子申込!H:H,MATCH($B535,②男子申込!$C:$C,0)),"")),"")</f>
        <v/>
      </c>
      <c r="U535" t="str">
        <f t="shared" si="62"/>
        <v/>
      </c>
    </row>
    <row r="536" spans="1:21">
      <c r="A536" t="s">
        <v>715</v>
      </c>
      <c r="B536">
        <v>535</v>
      </c>
      <c r="C536" t="s">
        <v>14664</v>
      </c>
      <c r="D536" t="s">
        <v>14665</v>
      </c>
      <c r="E536" t="s">
        <v>88</v>
      </c>
      <c r="F536">
        <v>20061214</v>
      </c>
      <c r="G536" t="s">
        <v>10488</v>
      </c>
      <c r="H536" t="s">
        <v>778</v>
      </c>
      <c r="I536" t="s">
        <v>12185</v>
      </c>
      <c r="M536" t="str">
        <f t="shared" si="57"/>
        <v>北村</v>
      </c>
      <c r="N536" t="str">
        <f t="shared" si="58"/>
        <v>淳之佑</v>
      </c>
      <c r="O536" t="str">
        <f t="shared" si="59"/>
        <v>キタムラ</v>
      </c>
      <c r="P536" t="str">
        <f t="shared" si="60"/>
        <v>ジュンノスケ</v>
      </c>
      <c r="Q536">
        <f>IF($F536="","",DATEDIF($R536,①申込書!$D$3,"Y"))</f>
        <v>19</v>
      </c>
      <c r="R536" t="str">
        <f t="shared" si="61"/>
        <v>2006/12/14</v>
      </c>
      <c r="S536" t="str">
        <f t="shared" si="56"/>
        <v>京都</v>
      </c>
      <c r="T536" t="str">
        <f>IFERROR(IF($G536&lt;&gt;"",LEFT($G536,11),IF(COUNTIF(②男子申込!$C:$C,$B536)=1,INDEX(②男子申込!H:H,MATCH($B536,②男子申込!$C:$C,0)),"")),"")</f>
        <v>00141902421</v>
      </c>
      <c r="U536" t="str">
        <f t="shared" si="62"/>
        <v>びわこ成蹊スポーツ大</v>
      </c>
    </row>
    <row r="537" spans="1:21">
      <c r="A537" t="s">
        <v>715</v>
      </c>
      <c r="B537">
        <v>536</v>
      </c>
      <c r="C537" t="s">
        <v>1942</v>
      </c>
      <c r="D537" t="s">
        <v>1943</v>
      </c>
      <c r="E537" t="s">
        <v>80</v>
      </c>
      <c r="F537">
        <v>20030618</v>
      </c>
      <c r="G537" t="s">
        <v>3730</v>
      </c>
      <c r="H537" t="s">
        <v>778</v>
      </c>
      <c r="I537" t="s">
        <v>339</v>
      </c>
      <c r="M537" t="str">
        <f t="shared" si="57"/>
        <v>喜多村</v>
      </c>
      <c r="N537" t="str">
        <f t="shared" si="58"/>
        <v>涼</v>
      </c>
      <c r="O537" t="str">
        <f t="shared" si="59"/>
        <v>キタムラ</v>
      </c>
      <c r="P537" t="str">
        <f t="shared" si="60"/>
        <v>リョウ</v>
      </c>
      <c r="Q537">
        <f>IF($F537="","",DATEDIF($R537,①申込書!$D$3,"Y"))</f>
        <v>22</v>
      </c>
      <c r="R537" t="str">
        <f t="shared" si="61"/>
        <v>2003/06/18</v>
      </c>
      <c r="S537" t="str">
        <f t="shared" si="56"/>
        <v>滋賀</v>
      </c>
      <c r="T537" t="str">
        <f>IFERROR(IF($G537&lt;&gt;"",LEFT($G537,11),IF(COUNTIF(②男子申込!$C:$C,$B537)=1,INDEX(②男子申込!H:H,MATCH($B537,②男子申込!$C:$C,0)),"")),"")</f>
        <v>00103942625</v>
      </c>
      <c r="U537" t="str">
        <f t="shared" si="62"/>
        <v>びわこ成蹊スポーツ大</v>
      </c>
    </row>
    <row r="538" spans="1:21">
      <c r="A538" t="s">
        <v>715</v>
      </c>
      <c r="B538">
        <v>537</v>
      </c>
      <c r="C538" t="s">
        <v>6271</v>
      </c>
      <c r="D538" t="s">
        <v>6272</v>
      </c>
      <c r="E538" t="s">
        <v>733</v>
      </c>
      <c r="F538">
        <v>20060226</v>
      </c>
      <c r="G538" t="s">
        <v>10489</v>
      </c>
      <c r="H538" t="s">
        <v>6273</v>
      </c>
      <c r="I538" t="s">
        <v>346</v>
      </c>
      <c r="M538" t="str">
        <f t="shared" si="57"/>
        <v>木内</v>
      </c>
      <c r="N538" t="str">
        <f t="shared" si="58"/>
        <v>翔梧</v>
      </c>
      <c r="O538" t="str">
        <f t="shared" si="59"/>
        <v>キノウチ</v>
      </c>
      <c r="P538" t="str">
        <f t="shared" si="60"/>
        <v>ショウゴ</v>
      </c>
      <c r="Q538">
        <f>IF($F538="","",DATEDIF($R538,①申込書!$D$3,"Y"))</f>
        <v>19</v>
      </c>
      <c r="R538" t="str">
        <f t="shared" si="61"/>
        <v>2006/02/26</v>
      </c>
      <c r="S538" t="str">
        <f t="shared" si="56"/>
        <v>徳島</v>
      </c>
      <c r="T538" t="str">
        <f>IFERROR(IF($G538&lt;&gt;"",LEFT($G538,11),IF(COUNTIF(②男子申込!$C:$C,$B538)=1,INDEX(②男子申込!H:H,MATCH($B538,②男子申込!$C:$C,0)),"")),"")</f>
        <v>00163938737</v>
      </c>
      <c r="U538" t="str">
        <f t="shared" si="62"/>
        <v>びわこ成蹊スポーツ大</v>
      </c>
    </row>
    <row r="539" spans="1:21">
      <c r="A539" t="s">
        <v>715</v>
      </c>
      <c r="B539">
        <v>538</v>
      </c>
      <c r="C539" t="s">
        <v>14666</v>
      </c>
      <c r="D539" t="s">
        <v>14667</v>
      </c>
      <c r="E539" t="s">
        <v>91</v>
      </c>
      <c r="F539">
        <v>20060418</v>
      </c>
      <c r="G539" t="s">
        <v>10490</v>
      </c>
      <c r="H539" t="s">
        <v>292</v>
      </c>
      <c r="I539" t="s">
        <v>592</v>
      </c>
      <c r="M539" t="str">
        <f t="shared" si="57"/>
        <v>木下</v>
      </c>
      <c r="N539" t="str">
        <f t="shared" si="58"/>
        <v>凱斗</v>
      </c>
      <c r="O539" t="str">
        <f t="shared" si="59"/>
        <v>キノシタ</v>
      </c>
      <c r="P539" t="str">
        <f t="shared" si="60"/>
        <v>カイト</v>
      </c>
      <c r="Q539">
        <f>IF($F539="","",DATEDIF($R539,①申込書!$D$3,"Y"))</f>
        <v>19</v>
      </c>
      <c r="R539" t="str">
        <f t="shared" si="61"/>
        <v>2006/04/18</v>
      </c>
      <c r="S539" t="str">
        <f t="shared" si="56"/>
        <v>香川</v>
      </c>
      <c r="T539" t="str">
        <f>IFERROR(IF($G539&lt;&gt;"",LEFT($G539,11),IF(COUNTIF(②男子申込!$C:$C,$B539)=1,INDEX(②男子申込!H:H,MATCH($B539,②男子申込!$C:$C,0)),"")),"")</f>
        <v>00135896739</v>
      </c>
      <c r="U539" t="str">
        <f t="shared" si="62"/>
        <v>びわこ成蹊スポーツ大</v>
      </c>
    </row>
    <row r="540" spans="1:21">
      <c r="A540" t="s">
        <v>715</v>
      </c>
      <c r="B540">
        <v>539</v>
      </c>
      <c r="C540" t="s">
        <v>14668</v>
      </c>
      <c r="D540" t="s">
        <v>1673</v>
      </c>
      <c r="E540" t="s">
        <v>88</v>
      </c>
      <c r="F540">
        <v>20070129</v>
      </c>
      <c r="G540" t="s">
        <v>10491</v>
      </c>
      <c r="H540" t="s">
        <v>292</v>
      </c>
      <c r="I540" t="s">
        <v>405</v>
      </c>
      <c r="M540" t="str">
        <f t="shared" si="57"/>
        <v>木下</v>
      </c>
      <c r="N540" t="str">
        <f t="shared" si="58"/>
        <v>泰成</v>
      </c>
      <c r="O540" t="str">
        <f t="shared" si="59"/>
        <v>キノシタ</v>
      </c>
      <c r="P540" t="str">
        <f t="shared" si="60"/>
        <v>タイセイ</v>
      </c>
      <c r="Q540">
        <f>IF($F540="","",DATEDIF($R540,①申込書!$D$3,"Y"))</f>
        <v>18</v>
      </c>
      <c r="R540" t="str">
        <f t="shared" si="61"/>
        <v>2007/01/29</v>
      </c>
      <c r="S540" t="str">
        <f t="shared" si="56"/>
        <v>京都</v>
      </c>
      <c r="T540" t="str">
        <f>IFERROR(IF($G540&lt;&gt;"",LEFT($G540,11),IF(COUNTIF(②男子申込!$C:$C,$B540)=1,INDEX(②男子申込!H:H,MATCH($B540,②男子申込!$C:$C,0)),"")),"")</f>
        <v>00142191220</v>
      </c>
      <c r="U540" t="str">
        <f t="shared" si="62"/>
        <v>びわこ成蹊スポーツ大</v>
      </c>
    </row>
    <row r="541" spans="1:21">
      <c r="A541" t="s">
        <v>715</v>
      </c>
      <c r="B541">
        <v>540</v>
      </c>
      <c r="C541" t="s">
        <v>14669</v>
      </c>
      <c r="D541" t="s">
        <v>14670</v>
      </c>
      <c r="E541" t="s">
        <v>80</v>
      </c>
      <c r="F541">
        <v>20060516</v>
      </c>
      <c r="G541" t="s">
        <v>10492</v>
      </c>
      <c r="H541" t="s">
        <v>162</v>
      </c>
      <c r="I541" t="s">
        <v>483</v>
      </c>
      <c r="M541" t="str">
        <f t="shared" si="57"/>
        <v>木村</v>
      </c>
      <c r="N541" t="str">
        <f t="shared" si="58"/>
        <v>和真</v>
      </c>
      <c r="O541" t="str">
        <f t="shared" si="59"/>
        <v>キムラ</v>
      </c>
      <c r="P541" t="str">
        <f t="shared" si="60"/>
        <v>カズマ</v>
      </c>
      <c r="Q541">
        <f>IF($F541="","",DATEDIF($R541,①申込書!$D$3,"Y"))</f>
        <v>19</v>
      </c>
      <c r="R541" t="str">
        <f t="shared" si="61"/>
        <v>2006/05/16</v>
      </c>
      <c r="S541" t="str">
        <f t="shared" si="56"/>
        <v>滋賀</v>
      </c>
      <c r="T541" t="str">
        <f>IFERROR(IF($G541&lt;&gt;"",LEFT($G541,11),IF(COUNTIF(②男子申込!$C:$C,$B541)=1,INDEX(②男子申込!H:H,MATCH($B541,②男子申込!$C:$C,0)),"")),"")</f>
        <v>00134043722</v>
      </c>
      <c r="U541" t="str">
        <f t="shared" si="62"/>
        <v>びわこ成蹊スポーツ大</v>
      </c>
    </row>
    <row r="542" spans="1:21">
      <c r="A542" t="s">
        <v>715</v>
      </c>
      <c r="B542">
        <v>541</v>
      </c>
      <c r="C542" t="s">
        <v>721</v>
      </c>
      <c r="D542" t="s">
        <v>722</v>
      </c>
      <c r="E542" t="s">
        <v>99</v>
      </c>
      <c r="F542">
        <v>20010302</v>
      </c>
      <c r="G542" t="s">
        <v>5821</v>
      </c>
      <c r="H542" t="s">
        <v>723</v>
      </c>
      <c r="I542" t="s">
        <v>234</v>
      </c>
      <c r="M542" t="str">
        <f t="shared" si="57"/>
        <v>楠見</v>
      </c>
      <c r="N542" t="str">
        <f t="shared" si="58"/>
        <v>涼介</v>
      </c>
      <c r="O542" t="str">
        <f t="shared" si="59"/>
        <v>クスミ</v>
      </c>
      <c r="P542" t="str">
        <f t="shared" si="60"/>
        <v>リョウスケ</v>
      </c>
      <c r="Q542">
        <f>IF($F542="","",DATEDIF($R542,①申込書!$D$3,"Y"))</f>
        <v>24</v>
      </c>
      <c r="R542" t="str">
        <f t="shared" si="61"/>
        <v>2001/03/02</v>
      </c>
      <c r="S542" t="str">
        <f t="shared" si="56"/>
        <v>大阪</v>
      </c>
      <c r="T542" t="str">
        <f>IFERROR(IF($G542&lt;&gt;"",LEFT($G542,11),IF(COUNTIF(②男子申込!$C:$C,$B542)=1,INDEX(②男子申込!H:H,MATCH($B542,②男子申込!$C:$C,0)),"")),"")</f>
        <v>00097408836</v>
      </c>
      <c r="U542" t="str">
        <f t="shared" si="62"/>
        <v>びわこ成蹊スポーツ大</v>
      </c>
    </row>
    <row r="543" spans="1:21">
      <c r="A543" t="s">
        <v>715</v>
      </c>
      <c r="B543">
        <v>542</v>
      </c>
      <c r="C543" t="s">
        <v>1761</v>
      </c>
      <c r="D543" t="s">
        <v>1762</v>
      </c>
      <c r="E543" t="s">
        <v>97</v>
      </c>
      <c r="F543">
        <v>20040107</v>
      </c>
      <c r="G543" t="s">
        <v>3705</v>
      </c>
      <c r="H543" t="s">
        <v>1763</v>
      </c>
      <c r="I543" t="s">
        <v>569</v>
      </c>
      <c r="M543" t="str">
        <f t="shared" si="57"/>
        <v>倉</v>
      </c>
      <c r="N543" t="str">
        <f t="shared" si="58"/>
        <v>凌雅</v>
      </c>
      <c r="O543" t="str">
        <f t="shared" si="59"/>
        <v>クラ</v>
      </c>
      <c r="P543" t="str">
        <f t="shared" si="60"/>
        <v>リョウガ</v>
      </c>
      <c r="Q543">
        <f>IF($F543="","",DATEDIF($R543,①申込書!$D$3,"Y"))</f>
        <v>22</v>
      </c>
      <c r="R543" t="str">
        <f t="shared" si="61"/>
        <v>2004/01/07</v>
      </c>
      <c r="S543" t="str">
        <f t="shared" si="56"/>
        <v>兵庫</v>
      </c>
      <c r="T543" t="str">
        <f>IFERROR(IF($G543&lt;&gt;"",LEFT($G543,11),IF(COUNTIF(②男子申込!$C:$C,$B543)=1,INDEX(②男子申込!H:H,MATCH($B543,②男子申込!$C:$C,0)),"")),"")</f>
        <v>00129914531</v>
      </c>
      <c r="U543" t="str">
        <f t="shared" si="62"/>
        <v>びわこ成蹊スポーツ大</v>
      </c>
    </row>
    <row r="544" spans="1:21">
      <c r="A544" t="s">
        <v>715</v>
      </c>
      <c r="B544">
        <v>543</v>
      </c>
      <c r="C544" t="s">
        <v>1764</v>
      </c>
      <c r="D544" t="s">
        <v>1765</v>
      </c>
      <c r="E544" t="s">
        <v>88</v>
      </c>
      <c r="F544">
        <v>20031202</v>
      </c>
      <c r="G544" t="s">
        <v>3706</v>
      </c>
      <c r="H544" t="s">
        <v>858</v>
      </c>
      <c r="I544" t="s">
        <v>96</v>
      </c>
      <c r="M544" t="str">
        <f t="shared" si="57"/>
        <v>小﨑</v>
      </c>
      <c r="N544" t="str">
        <f t="shared" si="58"/>
        <v>昂</v>
      </c>
      <c r="O544" t="str">
        <f t="shared" si="59"/>
        <v>コザキ</v>
      </c>
      <c r="P544" t="str">
        <f t="shared" si="60"/>
        <v>アキラ</v>
      </c>
      <c r="Q544">
        <f>IF($F544="","",DATEDIF($R544,①申込書!$D$3,"Y"))</f>
        <v>22</v>
      </c>
      <c r="R544" t="str">
        <f t="shared" si="61"/>
        <v>2003/12/02</v>
      </c>
      <c r="S544" t="str">
        <f t="shared" si="56"/>
        <v>京都</v>
      </c>
      <c r="T544" t="str">
        <f>IFERROR(IF($G544&lt;&gt;"",LEFT($G544,11),IF(COUNTIF(②男子申込!$C:$C,$B544)=1,INDEX(②男子申込!H:H,MATCH($B544,②男子申込!$C:$C,0)),"")),"")</f>
        <v>00165403322</v>
      </c>
      <c r="U544" t="str">
        <f t="shared" si="62"/>
        <v>びわこ成蹊スポーツ大</v>
      </c>
    </row>
    <row r="545" spans="1:21">
      <c r="A545" t="s">
        <v>715</v>
      </c>
      <c r="B545">
        <v>544</v>
      </c>
      <c r="C545" t="s">
        <v>6208</v>
      </c>
      <c r="D545" t="s">
        <v>6209</v>
      </c>
      <c r="E545" t="s">
        <v>97</v>
      </c>
      <c r="F545">
        <v>20050510</v>
      </c>
      <c r="G545" t="s">
        <v>10493</v>
      </c>
      <c r="H545" t="s">
        <v>1171</v>
      </c>
      <c r="I545" t="s">
        <v>12186</v>
      </c>
      <c r="M545" t="str">
        <f t="shared" si="57"/>
        <v>小西</v>
      </c>
      <c r="N545" t="str">
        <f t="shared" si="58"/>
        <v>一太郎</v>
      </c>
      <c r="O545" t="str">
        <f t="shared" si="59"/>
        <v>コニシ</v>
      </c>
      <c r="P545" t="str">
        <f t="shared" si="60"/>
        <v>イチタロウ</v>
      </c>
      <c r="Q545">
        <f>IF($F545="","",DATEDIF($R545,①申込書!$D$3,"Y"))</f>
        <v>20</v>
      </c>
      <c r="R545" t="str">
        <f t="shared" si="61"/>
        <v>2005/05/10</v>
      </c>
      <c r="S545" t="str">
        <f t="shared" si="56"/>
        <v>兵庫</v>
      </c>
      <c r="T545" t="str">
        <f>IFERROR(IF($G545&lt;&gt;"",LEFT($G545,11),IF(COUNTIF(②男子申込!$C:$C,$B545)=1,INDEX(②男子申込!H:H,MATCH($B545,②男子申込!$C:$C,0)),"")),"")</f>
        <v>00128923732</v>
      </c>
      <c r="U545" t="str">
        <f t="shared" si="62"/>
        <v>びわこ成蹊スポーツ大</v>
      </c>
    </row>
    <row r="546" spans="1:21">
      <c r="A546" t="s">
        <v>715</v>
      </c>
      <c r="B546">
        <v>545</v>
      </c>
      <c r="C546" t="s">
        <v>3776</v>
      </c>
      <c r="D546" t="s">
        <v>3777</v>
      </c>
      <c r="E546" t="s">
        <v>80</v>
      </c>
      <c r="F546">
        <v>20041130</v>
      </c>
      <c r="G546" t="s">
        <v>10494</v>
      </c>
      <c r="H546" t="s">
        <v>1171</v>
      </c>
      <c r="I546" t="s">
        <v>181</v>
      </c>
      <c r="M546" t="str">
        <f t="shared" si="57"/>
        <v>小西</v>
      </c>
      <c r="N546" t="str">
        <f t="shared" si="58"/>
        <v>遥斗</v>
      </c>
      <c r="O546" t="str">
        <f t="shared" si="59"/>
        <v>コニシ</v>
      </c>
      <c r="P546" t="str">
        <f t="shared" si="60"/>
        <v>ハルト</v>
      </c>
      <c r="Q546">
        <f>IF($F546="","",DATEDIF($R546,①申込書!$D$3,"Y"))</f>
        <v>21</v>
      </c>
      <c r="R546" t="str">
        <f t="shared" si="61"/>
        <v>2004/11/30</v>
      </c>
      <c r="S546" t="str">
        <f t="shared" si="56"/>
        <v>滋賀</v>
      </c>
      <c r="T546" t="str">
        <f>IFERROR(IF($G546&lt;&gt;"",LEFT($G546,11),IF(COUNTIF(②男子申込!$C:$C,$B546)=1,INDEX(②男子申込!H:H,MATCH($B546,②男子申込!$C:$C,0)),"")),"")</f>
        <v>00113416723</v>
      </c>
      <c r="U546" t="str">
        <f t="shared" si="62"/>
        <v>びわこ成蹊スポーツ大</v>
      </c>
    </row>
    <row r="547" spans="1:21">
      <c r="A547" t="s">
        <v>715</v>
      </c>
      <c r="B547">
        <v>546</v>
      </c>
      <c r="C547" t="s">
        <v>6236</v>
      </c>
      <c r="D547" t="s">
        <v>6237</v>
      </c>
      <c r="E547" t="s">
        <v>2275</v>
      </c>
      <c r="F547">
        <v>20050809</v>
      </c>
      <c r="G547" t="s">
        <v>10495</v>
      </c>
      <c r="H547" t="s">
        <v>6238</v>
      </c>
      <c r="I547" t="s">
        <v>582</v>
      </c>
      <c r="M547" t="str">
        <f t="shared" si="57"/>
        <v>小濱</v>
      </c>
      <c r="N547" t="str">
        <f t="shared" si="58"/>
        <v>颯真</v>
      </c>
      <c r="O547" t="str">
        <f t="shared" si="59"/>
        <v>コハマ</v>
      </c>
      <c r="P547" t="str">
        <f t="shared" si="60"/>
        <v>ソウマ</v>
      </c>
      <c r="Q547">
        <f>IF($F547="","",DATEDIF($R547,①申込書!$D$3,"Y"))</f>
        <v>20</v>
      </c>
      <c r="R547" t="str">
        <f t="shared" si="61"/>
        <v>2005/08/09</v>
      </c>
      <c r="S547" t="str">
        <f t="shared" si="56"/>
        <v>宮崎</v>
      </c>
      <c r="T547" t="str">
        <f>IFERROR(IF($G547&lt;&gt;"",LEFT($G547,11),IF(COUNTIF(②男子申込!$C:$C,$B547)=1,INDEX(②男子申込!H:H,MATCH($B547,②男子申込!$C:$C,0)),"")),"")</f>
        <v>00145072524</v>
      </c>
      <c r="U547" t="str">
        <f t="shared" si="62"/>
        <v>びわこ成蹊スポーツ大</v>
      </c>
    </row>
    <row r="548" spans="1:21">
      <c r="A548" t="s">
        <v>715</v>
      </c>
      <c r="B548">
        <v>547</v>
      </c>
      <c r="C548" t="s">
        <v>3780</v>
      </c>
      <c r="D548" t="s">
        <v>3781</v>
      </c>
      <c r="E548" t="s">
        <v>170</v>
      </c>
      <c r="F548">
        <v>20050211</v>
      </c>
      <c r="G548" t="s">
        <v>10496</v>
      </c>
      <c r="H548" t="s">
        <v>193</v>
      </c>
      <c r="I548" t="s">
        <v>880</v>
      </c>
      <c r="M548" t="str">
        <f t="shared" si="57"/>
        <v>小林</v>
      </c>
      <c r="N548" t="str">
        <f t="shared" si="58"/>
        <v>啓祐</v>
      </c>
      <c r="O548" t="str">
        <f t="shared" si="59"/>
        <v>コバヤシ</v>
      </c>
      <c r="P548" t="str">
        <f t="shared" si="60"/>
        <v>ケイスケ</v>
      </c>
      <c r="Q548">
        <f>IF($F548="","",DATEDIF($R548,①申込書!$D$3,"Y"))</f>
        <v>20</v>
      </c>
      <c r="R548" t="str">
        <f t="shared" si="61"/>
        <v>2005/02/11</v>
      </c>
      <c r="S548" t="str">
        <f t="shared" si="56"/>
        <v>福岡</v>
      </c>
      <c r="T548" t="str">
        <f>IFERROR(IF($G548&lt;&gt;"",LEFT($G548,11),IF(COUNTIF(②男子申込!$C:$C,$B548)=1,INDEX(②男子申込!H:H,MATCH($B548,②男子申込!$C:$C,0)),"")),"")</f>
        <v>00132481224</v>
      </c>
      <c r="U548" t="str">
        <f t="shared" si="62"/>
        <v>びわこ成蹊スポーツ大</v>
      </c>
    </row>
    <row r="549" spans="1:21">
      <c r="A549" t="s">
        <v>715</v>
      </c>
      <c r="B549">
        <v>548</v>
      </c>
      <c r="C549" t="s">
        <v>1944</v>
      </c>
      <c r="D549" t="s">
        <v>1945</v>
      </c>
      <c r="E549" t="s">
        <v>104</v>
      </c>
      <c r="F549">
        <v>20031122</v>
      </c>
      <c r="G549" t="s">
        <v>3731</v>
      </c>
      <c r="H549" t="s">
        <v>193</v>
      </c>
      <c r="I549" t="s">
        <v>1946</v>
      </c>
      <c r="M549" t="str">
        <f t="shared" si="57"/>
        <v>小林</v>
      </c>
      <c r="N549" t="str">
        <f t="shared" si="58"/>
        <v>成夢</v>
      </c>
      <c r="O549" t="str">
        <f t="shared" si="59"/>
        <v>コバヤシ</v>
      </c>
      <c r="P549" t="str">
        <f t="shared" si="60"/>
        <v>ナルム</v>
      </c>
      <c r="Q549">
        <f>IF($F549="","",DATEDIF($R549,①申込書!$D$3,"Y"))</f>
        <v>22</v>
      </c>
      <c r="R549" t="str">
        <f t="shared" si="61"/>
        <v>2003/11/22</v>
      </c>
      <c r="S549" t="str">
        <f t="shared" si="56"/>
        <v>福井</v>
      </c>
      <c r="T549" t="str">
        <f>IFERROR(IF($G549&lt;&gt;"",LEFT($G549,11),IF(COUNTIF(②男子申込!$C:$C,$B549)=1,INDEX(②男子申込!H:H,MATCH($B549,②男子申込!$C:$C,0)),"")),"")</f>
        <v>00106503419</v>
      </c>
      <c r="U549" t="str">
        <f t="shared" si="62"/>
        <v>びわこ成蹊スポーツ大</v>
      </c>
    </row>
    <row r="550" spans="1:21">
      <c r="A550" t="s">
        <v>715</v>
      </c>
      <c r="B550">
        <v>549</v>
      </c>
      <c r="C550" t="s">
        <v>1766</v>
      </c>
      <c r="D550" t="s">
        <v>1767</v>
      </c>
      <c r="E550" t="s">
        <v>116</v>
      </c>
      <c r="F550">
        <v>20030430</v>
      </c>
      <c r="G550" t="s">
        <v>3707</v>
      </c>
      <c r="H550" t="s">
        <v>1034</v>
      </c>
      <c r="I550" t="s">
        <v>855</v>
      </c>
      <c r="M550" t="str">
        <f t="shared" si="57"/>
        <v>小村</v>
      </c>
      <c r="N550" t="str">
        <f t="shared" si="58"/>
        <v>陸月</v>
      </c>
      <c r="O550" t="str">
        <f t="shared" si="59"/>
        <v>コムラ</v>
      </c>
      <c r="P550" t="str">
        <f t="shared" si="60"/>
        <v>リツキ</v>
      </c>
      <c r="Q550">
        <f>IF($F550="","",DATEDIF($R550,①申込書!$D$3,"Y"))</f>
        <v>22</v>
      </c>
      <c r="R550" t="str">
        <f t="shared" si="61"/>
        <v>2003/04/30</v>
      </c>
      <c r="S550" t="str">
        <f t="shared" si="56"/>
        <v>三重</v>
      </c>
      <c r="T550" t="str">
        <f>IFERROR(IF($G550&lt;&gt;"",LEFT($G550,11),IF(COUNTIF(②男子申込!$C:$C,$B550)=1,INDEX(②男子申込!H:H,MATCH($B550,②男子申込!$C:$C,0)),"")),"")</f>
        <v>00106114316</v>
      </c>
      <c r="U550" t="str">
        <f t="shared" si="62"/>
        <v>びわこ成蹊スポーツ大</v>
      </c>
    </row>
    <row r="551" spans="1:21">
      <c r="A551" t="s">
        <v>715</v>
      </c>
      <c r="B551">
        <v>550</v>
      </c>
      <c r="C551" t="s">
        <v>3751</v>
      </c>
      <c r="D551" t="s">
        <v>3752</v>
      </c>
      <c r="E551" t="s">
        <v>80</v>
      </c>
      <c r="F551">
        <v>20040629</v>
      </c>
      <c r="G551" t="s">
        <v>10497</v>
      </c>
      <c r="H551" t="s">
        <v>160</v>
      </c>
      <c r="I551" t="s">
        <v>322</v>
      </c>
      <c r="M551" t="str">
        <f t="shared" si="57"/>
        <v>酒井</v>
      </c>
      <c r="N551" t="str">
        <f t="shared" si="58"/>
        <v>大智</v>
      </c>
      <c r="O551" t="str">
        <f t="shared" si="59"/>
        <v>サカイ</v>
      </c>
      <c r="P551" t="str">
        <f t="shared" si="60"/>
        <v>ダイチ</v>
      </c>
      <c r="Q551">
        <f>IF($F551="","",DATEDIF($R551,①申込書!$D$3,"Y"))</f>
        <v>21</v>
      </c>
      <c r="R551" t="str">
        <f t="shared" si="61"/>
        <v>2004/06/29</v>
      </c>
      <c r="S551" t="str">
        <f t="shared" si="56"/>
        <v>滋賀</v>
      </c>
      <c r="T551" t="str">
        <f>IFERROR(IF($G551&lt;&gt;"",LEFT($G551,11),IF(COUNTIF(②男子申込!$C:$C,$B551)=1,INDEX(②男子申込!H:H,MATCH($B551,②男子申込!$C:$C,0)),"")),"")</f>
        <v>00111261720</v>
      </c>
      <c r="U551" t="str">
        <f t="shared" si="62"/>
        <v>びわこ成蹊スポーツ大</v>
      </c>
    </row>
    <row r="552" spans="1:21">
      <c r="A552" t="s">
        <v>715</v>
      </c>
      <c r="B552">
        <v>551</v>
      </c>
      <c r="C552" t="s">
        <v>3782</v>
      </c>
      <c r="D552" t="s">
        <v>3783</v>
      </c>
      <c r="E552" t="s">
        <v>80</v>
      </c>
      <c r="F552">
        <v>20040608</v>
      </c>
      <c r="G552" t="s">
        <v>10498</v>
      </c>
      <c r="H552" t="s">
        <v>467</v>
      </c>
      <c r="I552" t="s">
        <v>3784</v>
      </c>
      <c r="M552" t="str">
        <f t="shared" si="57"/>
        <v>佐々木</v>
      </c>
      <c r="N552" t="str">
        <f t="shared" si="58"/>
        <v>仁哉</v>
      </c>
      <c r="O552" t="str">
        <f t="shared" si="59"/>
        <v>ササキ</v>
      </c>
      <c r="P552" t="str">
        <f t="shared" si="60"/>
        <v>ジンヤ</v>
      </c>
      <c r="Q552">
        <f>IF($F552="","",DATEDIF($R552,①申込書!$D$3,"Y"))</f>
        <v>21</v>
      </c>
      <c r="R552" t="str">
        <f t="shared" si="61"/>
        <v>2004/06/08</v>
      </c>
      <c r="S552" t="str">
        <f t="shared" si="56"/>
        <v>滋賀</v>
      </c>
      <c r="T552" t="str">
        <f>IFERROR(IF($G552&lt;&gt;"",LEFT($G552,11),IF(COUNTIF(②男子申込!$C:$C,$B552)=1,INDEX(②男子申込!H:H,MATCH($B552,②男子申込!$C:$C,0)),"")),"")</f>
        <v>00113088122</v>
      </c>
      <c r="U552" t="str">
        <f t="shared" si="62"/>
        <v>びわこ成蹊スポーツ大</v>
      </c>
    </row>
    <row r="553" spans="1:21">
      <c r="A553" t="s">
        <v>715</v>
      </c>
      <c r="B553">
        <v>552</v>
      </c>
      <c r="C553" t="s">
        <v>6259</v>
      </c>
      <c r="D553" t="s">
        <v>6260</v>
      </c>
      <c r="E553" t="s">
        <v>80</v>
      </c>
      <c r="F553">
        <v>20060106</v>
      </c>
      <c r="G553" t="s">
        <v>10499</v>
      </c>
      <c r="H553" t="s">
        <v>6261</v>
      </c>
      <c r="I553" t="s">
        <v>6262</v>
      </c>
      <c r="M553" t="str">
        <f t="shared" si="57"/>
        <v>三田</v>
      </c>
      <c r="N553" t="str">
        <f t="shared" si="58"/>
        <v>澪音</v>
      </c>
      <c r="O553" t="str">
        <f t="shared" si="59"/>
        <v>サンダ</v>
      </c>
      <c r="P553" t="str">
        <f t="shared" si="60"/>
        <v>レノン</v>
      </c>
      <c r="Q553">
        <f>IF($F553="","",DATEDIF($R553,①申込書!$D$3,"Y"))</f>
        <v>20</v>
      </c>
      <c r="R553" t="str">
        <f t="shared" si="61"/>
        <v>2006/01/06</v>
      </c>
      <c r="S553" t="str">
        <f t="shared" si="56"/>
        <v>滋賀</v>
      </c>
      <c r="T553" t="str">
        <f>IFERROR(IF($G553&lt;&gt;"",LEFT($G553,11),IF(COUNTIF(②男子申込!$C:$C,$B553)=1,INDEX(②男子申込!H:H,MATCH($B553,②男子申込!$C:$C,0)),"")),"")</f>
        <v>00163912830</v>
      </c>
      <c r="U553" t="str">
        <f t="shared" si="62"/>
        <v>びわこ成蹊スポーツ大</v>
      </c>
    </row>
    <row r="554" spans="1:21">
      <c r="A554" t="s">
        <v>715</v>
      </c>
      <c r="B554">
        <v>553</v>
      </c>
      <c r="C554" t="s">
        <v>1768</v>
      </c>
      <c r="D554" t="s">
        <v>1769</v>
      </c>
      <c r="E554" t="s">
        <v>469</v>
      </c>
      <c r="F554">
        <v>20030423</v>
      </c>
      <c r="G554" t="s">
        <v>3708</v>
      </c>
      <c r="H554" t="s">
        <v>1770</v>
      </c>
      <c r="I554" t="s">
        <v>1548</v>
      </c>
      <c r="M554" t="str">
        <f t="shared" si="57"/>
        <v>塩路</v>
      </c>
      <c r="N554" t="str">
        <f t="shared" si="58"/>
        <v>添真</v>
      </c>
      <c r="O554" t="str">
        <f t="shared" si="59"/>
        <v>シオジ</v>
      </c>
      <c r="P554" t="str">
        <f t="shared" si="60"/>
        <v>テンマ</v>
      </c>
      <c r="Q554">
        <f>IF($F554="","",DATEDIF($R554,①申込書!$D$3,"Y"))</f>
        <v>22</v>
      </c>
      <c r="R554" t="str">
        <f t="shared" si="61"/>
        <v>2003/04/23</v>
      </c>
      <c r="S554" t="str">
        <f t="shared" si="56"/>
        <v>和歌山</v>
      </c>
      <c r="T554" t="str">
        <f>IFERROR(IF($G554&lt;&gt;"",LEFT($G554,11),IF(COUNTIF(②男子申込!$C:$C,$B554)=1,INDEX(②男子申込!H:H,MATCH($B554,②男子申込!$C:$C,0)),"")),"")</f>
        <v>00118037929</v>
      </c>
      <c r="U554" t="str">
        <f t="shared" si="62"/>
        <v>びわこ成蹊スポーツ大</v>
      </c>
    </row>
    <row r="555" spans="1:21">
      <c r="A555" t="s">
        <v>715</v>
      </c>
      <c r="B555">
        <v>554</v>
      </c>
      <c r="C555" t="s">
        <v>1771</v>
      </c>
      <c r="D555" t="s">
        <v>1772</v>
      </c>
      <c r="E555" t="s">
        <v>104</v>
      </c>
      <c r="F555">
        <v>20031229</v>
      </c>
      <c r="G555" t="s">
        <v>3709</v>
      </c>
      <c r="H555" t="s">
        <v>1773</v>
      </c>
      <c r="I555" t="s">
        <v>1774</v>
      </c>
      <c r="M555" t="str">
        <f t="shared" si="57"/>
        <v>下川</v>
      </c>
      <c r="N555" t="str">
        <f t="shared" si="58"/>
        <v>玲布</v>
      </c>
      <c r="O555" t="str">
        <f t="shared" si="59"/>
        <v>シモカワ</v>
      </c>
      <c r="P555" t="str">
        <f t="shared" si="60"/>
        <v>レノ</v>
      </c>
      <c r="Q555">
        <f>IF($F555="","",DATEDIF($R555,①申込書!$D$3,"Y"))</f>
        <v>22</v>
      </c>
      <c r="R555" t="str">
        <f t="shared" si="61"/>
        <v>2003/12/29</v>
      </c>
      <c r="S555" t="str">
        <f t="shared" si="56"/>
        <v>福井</v>
      </c>
      <c r="T555" t="str">
        <f>IFERROR(IF($G555&lt;&gt;"",LEFT($G555,11),IF(COUNTIF(②男子申込!$C:$C,$B555)=1,INDEX(②男子申込!H:H,MATCH($B555,②男子申込!$C:$C,0)),"")),"")</f>
        <v>00102137620</v>
      </c>
      <c r="U555" t="str">
        <f t="shared" si="62"/>
        <v>びわこ成蹊スポーツ大</v>
      </c>
    </row>
    <row r="556" spans="1:21">
      <c r="A556" t="s">
        <v>715</v>
      </c>
      <c r="B556">
        <v>555</v>
      </c>
      <c r="C556" t="s">
        <v>6212</v>
      </c>
      <c r="D556" t="s">
        <v>6213</v>
      </c>
      <c r="E556" t="s">
        <v>97</v>
      </c>
      <c r="F556">
        <v>20060106</v>
      </c>
      <c r="G556" t="s">
        <v>10500</v>
      </c>
      <c r="H556" t="s">
        <v>845</v>
      </c>
      <c r="I556" t="s">
        <v>666</v>
      </c>
      <c r="M556" t="str">
        <f t="shared" si="57"/>
        <v>鈴木</v>
      </c>
      <c r="N556" t="str">
        <f t="shared" si="58"/>
        <v>累生</v>
      </c>
      <c r="O556" t="str">
        <f t="shared" si="59"/>
        <v>スズキ</v>
      </c>
      <c r="P556" t="str">
        <f t="shared" si="60"/>
        <v>ルイ</v>
      </c>
      <c r="Q556">
        <f>IF($F556="","",DATEDIF($R556,①申込書!$D$3,"Y"))</f>
        <v>20</v>
      </c>
      <c r="R556" t="str">
        <f t="shared" si="61"/>
        <v>2006/01/06</v>
      </c>
      <c r="S556" t="str">
        <f t="shared" si="56"/>
        <v>兵庫</v>
      </c>
      <c r="T556" t="str">
        <f>IFERROR(IF($G556&lt;&gt;"",LEFT($G556,11),IF(COUNTIF(②男子申込!$C:$C,$B556)=1,INDEX(②男子申込!H:H,MATCH($B556,②男子申込!$C:$C,0)),"")),"")</f>
        <v>00124292424</v>
      </c>
      <c r="U556" t="str">
        <f t="shared" si="62"/>
        <v>びわこ成蹊スポーツ大</v>
      </c>
    </row>
    <row r="557" spans="1:21">
      <c r="A557" t="s">
        <v>715</v>
      </c>
      <c r="B557">
        <v>556</v>
      </c>
      <c r="C557" t="s">
        <v>1775</v>
      </c>
      <c r="D557" t="s">
        <v>1776</v>
      </c>
      <c r="E557" t="s">
        <v>80</v>
      </c>
      <c r="F557">
        <v>20031025</v>
      </c>
      <c r="G557" t="s">
        <v>3710</v>
      </c>
      <c r="H557" t="s">
        <v>461</v>
      </c>
      <c r="I557" t="s">
        <v>1777</v>
      </c>
      <c r="M557" t="str">
        <f t="shared" si="57"/>
        <v>髙木</v>
      </c>
      <c r="N557" t="str">
        <f t="shared" si="58"/>
        <v>一之進</v>
      </c>
      <c r="O557" t="str">
        <f t="shared" si="59"/>
        <v>タカギ</v>
      </c>
      <c r="P557" t="str">
        <f t="shared" si="60"/>
        <v>イチノシン</v>
      </c>
      <c r="Q557">
        <f>IF($F557="","",DATEDIF($R557,①申込書!$D$3,"Y"))</f>
        <v>22</v>
      </c>
      <c r="R557" t="str">
        <f t="shared" si="61"/>
        <v>2003/10/25</v>
      </c>
      <c r="S557" t="str">
        <f t="shared" si="56"/>
        <v>滋賀</v>
      </c>
      <c r="T557" t="str">
        <f>IFERROR(IF($G557&lt;&gt;"",LEFT($G557,11),IF(COUNTIF(②男子申込!$C:$C,$B557)=1,INDEX(②男子申込!H:H,MATCH($B557,②男子申込!$C:$C,0)),"")),"")</f>
        <v>00099426131</v>
      </c>
      <c r="U557" t="str">
        <f t="shared" si="62"/>
        <v>びわこ成蹊スポーツ大</v>
      </c>
    </row>
    <row r="558" spans="1:21">
      <c r="A558" t="s">
        <v>715</v>
      </c>
      <c r="B558">
        <v>557</v>
      </c>
      <c r="C558" t="s">
        <v>6239</v>
      </c>
      <c r="D558" t="s">
        <v>6240</v>
      </c>
      <c r="E558" t="s">
        <v>80</v>
      </c>
      <c r="F558">
        <v>20050505</v>
      </c>
      <c r="G558" t="s">
        <v>10501</v>
      </c>
      <c r="H558" t="s">
        <v>6241</v>
      </c>
      <c r="I558" t="s">
        <v>880</v>
      </c>
      <c r="M558" t="str">
        <f t="shared" si="57"/>
        <v>高岸</v>
      </c>
      <c r="N558" t="str">
        <f t="shared" si="58"/>
        <v>啓佑</v>
      </c>
      <c r="O558" t="str">
        <f t="shared" si="59"/>
        <v>タカギシ</v>
      </c>
      <c r="P558" t="str">
        <f t="shared" si="60"/>
        <v>ケイスケ</v>
      </c>
      <c r="Q558">
        <f>IF($F558="","",DATEDIF($R558,①申込書!$D$3,"Y"))</f>
        <v>20</v>
      </c>
      <c r="R558" t="str">
        <f t="shared" si="61"/>
        <v>2005/05/05</v>
      </c>
      <c r="S558" t="str">
        <f t="shared" si="56"/>
        <v>滋賀</v>
      </c>
      <c r="T558" t="str">
        <f>IFERROR(IF($G558&lt;&gt;"",LEFT($G558,11),IF(COUNTIF(②男子申込!$C:$C,$B558)=1,INDEX(②男子申込!H:H,MATCH($B558,②男子申込!$C:$C,0)),"")),"")</f>
        <v>00124794734</v>
      </c>
      <c r="U558" t="str">
        <f t="shared" si="62"/>
        <v>びわこ成蹊スポーツ大</v>
      </c>
    </row>
    <row r="559" spans="1:21">
      <c r="A559" t="s">
        <v>715</v>
      </c>
      <c r="B559">
        <v>558</v>
      </c>
      <c r="C559" t="s">
        <v>14671</v>
      </c>
      <c r="D559" t="s">
        <v>14672</v>
      </c>
      <c r="E559" t="s">
        <v>99</v>
      </c>
      <c r="F559">
        <v>20061230</v>
      </c>
      <c r="G559" t="s">
        <v>10502</v>
      </c>
      <c r="H559" t="s">
        <v>12187</v>
      </c>
      <c r="I559" t="s">
        <v>117</v>
      </c>
      <c r="M559" t="str">
        <f t="shared" si="57"/>
        <v>田川</v>
      </c>
      <c r="N559" t="str">
        <f t="shared" si="58"/>
        <v>友介</v>
      </c>
      <c r="O559" t="str">
        <f t="shared" si="59"/>
        <v>タガワ</v>
      </c>
      <c r="P559" t="str">
        <f t="shared" si="60"/>
        <v>ユウスケ</v>
      </c>
      <c r="Q559">
        <f>IF($F559="","",DATEDIF($R559,①申込書!$D$3,"Y"))</f>
        <v>19</v>
      </c>
      <c r="R559" t="str">
        <f t="shared" si="61"/>
        <v>2006/12/30</v>
      </c>
      <c r="S559" t="str">
        <f t="shared" si="56"/>
        <v>大阪</v>
      </c>
      <c r="T559" t="str">
        <f>IFERROR(IF($G559&lt;&gt;"",LEFT($G559,11),IF(COUNTIF(②男子申込!$C:$C,$B559)=1,INDEX(②男子申込!H:H,MATCH($B559,②男子申込!$C:$C,0)),"")),"")</f>
        <v>00140889737</v>
      </c>
      <c r="U559" t="str">
        <f t="shared" si="62"/>
        <v>びわこ成蹊スポーツ大</v>
      </c>
    </row>
    <row r="560" spans="1:21">
      <c r="A560" t="s">
        <v>715</v>
      </c>
      <c r="B560">
        <v>559</v>
      </c>
      <c r="C560" t="s">
        <v>6216</v>
      </c>
      <c r="D560" t="s">
        <v>6217</v>
      </c>
      <c r="E560" t="s">
        <v>80</v>
      </c>
      <c r="F560">
        <v>20050906</v>
      </c>
      <c r="G560" t="s">
        <v>10503</v>
      </c>
      <c r="H560" t="s">
        <v>6218</v>
      </c>
      <c r="I560" t="s">
        <v>131</v>
      </c>
      <c r="M560" t="str">
        <f t="shared" si="57"/>
        <v>竹澤</v>
      </c>
      <c r="N560" t="str">
        <f t="shared" si="58"/>
        <v>友喜</v>
      </c>
      <c r="O560" t="str">
        <f t="shared" si="59"/>
        <v>タケザワ</v>
      </c>
      <c r="P560" t="str">
        <f t="shared" si="60"/>
        <v>トモキ</v>
      </c>
      <c r="Q560">
        <f>IF($F560="","",DATEDIF($R560,①申込書!$D$3,"Y"))</f>
        <v>20</v>
      </c>
      <c r="R560" t="str">
        <f t="shared" si="61"/>
        <v>2005/09/06</v>
      </c>
      <c r="S560" t="str">
        <f t="shared" si="56"/>
        <v>滋賀</v>
      </c>
      <c r="T560" t="str">
        <f>IFERROR(IF($G560&lt;&gt;"",LEFT($G560,11),IF(COUNTIF(②男子申込!$C:$C,$B560)=1,INDEX(②男子申込!H:H,MATCH($B560,②男子申込!$C:$C,0)),"")),"")</f>
        <v>00126270422</v>
      </c>
      <c r="U560" t="str">
        <f t="shared" si="62"/>
        <v>びわこ成蹊スポーツ大</v>
      </c>
    </row>
    <row r="561" spans="1:21">
      <c r="A561" t="s">
        <v>715</v>
      </c>
      <c r="B561">
        <v>560</v>
      </c>
      <c r="C561" t="s">
        <v>6200</v>
      </c>
      <c r="D561" t="s">
        <v>6201</v>
      </c>
      <c r="E561" t="s">
        <v>163</v>
      </c>
      <c r="F561">
        <v>20051212</v>
      </c>
      <c r="G561" t="s">
        <v>10504</v>
      </c>
      <c r="H561" t="s">
        <v>990</v>
      </c>
      <c r="I561" t="s">
        <v>5587</v>
      </c>
      <c r="M561" t="str">
        <f t="shared" si="57"/>
        <v>武田</v>
      </c>
      <c r="N561" t="str">
        <f t="shared" si="58"/>
        <v>耀</v>
      </c>
      <c r="O561" t="str">
        <f t="shared" si="59"/>
        <v>タケダ</v>
      </c>
      <c r="P561" t="str">
        <f t="shared" si="60"/>
        <v>ヨウ</v>
      </c>
      <c r="Q561">
        <f>IF($F561="","",DATEDIF($R561,①申込書!$D$3,"Y"))</f>
        <v>20</v>
      </c>
      <c r="R561" t="str">
        <f t="shared" si="61"/>
        <v>2005/12/12</v>
      </c>
      <c r="S561" t="str">
        <f t="shared" si="56"/>
        <v>神奈川</v>
      </c>
      <c r="T561" t="str">
        <f>IFERROR(IF($G561&lt;&gt;"",LEFT($G561,11),IF(COUNTIF(②男子申込!$C:$C,$B561)=1,INDEX(②男子申込!H:H,MATCH($B561,②男子申込!$C:$C,0)),"")),"")</f>
        <v>00125508526</v>
      </c>
      <c r="U561" t="str">
        <f t="shared" si="62"/>
        <v>びわこ成蹊スポーツ大</v>
      </c>
    </row>
    <row r="562" spans="1:21">
      <c r="A562" t="s">
        <v>715</v>
      </c>
      <c r="B562">
        <v>561</v>
      </c>
      <c r="C562" t="s">
        <v>747</v>
      </c>
      <c r="D562" t="s">
        <v>748</v>
      </c>
      <c r="E562" t="s">
        <v>138</v>
      </c>
      <c r="F562">
        <v>20010811</v>
      </c>
      <c r="G562" t="s">
        <v>3695</v>
      </c>
      <c r="H562" t="s">
        <v>749</v>
      </c>
      <c r="I562" t="s">
        <v>750</v>
      </c>
      <c r="M562" t="str">
        <f t="shared" si="57"/>
        <v>竹谷</v>
      </c>
      <c r="N562" t="str">
        <f t="shared" si="58"/>
        <v>幸希也</v>
      </c>
      <c r="O562" t="str">
        <f t="shared" si="59"/>
        <v>タケタニ</v>
      </c>
      <c r="P562" t="str">
        <f t="shared" si="60"/>
        <v>ユキヤ</v>
      </c>
      <c r="Q562">
        <f>IF($F562="","",DATEDIF($R562,①申込書!$D$3,"Y"))</f>
        <v>24</v>
      </c>
      <c r="R562" t="str">
        <f t="shared" si="61"/>
        <v>2001/08/11</v>
      </c>
      <c r="S562" t="str">
        <f t="shared" si="56"/>
        <v>岡山</v>
      </c>
      <c r="T562" t="str">
        <f>IFERROR(IF($G562&lt;&gt;"",LEFT($G562,11),IF(COUNTIF(②男子申込!$C:$C,$B562)=1,INDEX(②男子申込!H:H,MATCH($B562,②男子申込!$C:$C,0)),"")),"")</f>
        <v>00078285737</v>
      </c>
      <c r="U562" t="str">
        <f t="shared" si="62"/>
        <v>びわこ成蹊スポーツ大</v>
      </c>
    </row>
    <row r="563" spans="1:21">
      <c r="A563" t="s">
        <v>715</v>
      </c>
      <c r="B563">
        <v>562</v>
      </c>
      <c r="C563" t="s">
        <v>6232</v>
      </c>
      <c r="D563" t="s">
        <v>6233</v>
      </c>
      <c r="E563" t="s">
        <v>83</v>
      </c>
      <c r="F563">
        <v>20051123</v>
      </c>
      <c r="G563" t="s">
        <v>10505</v>
      </c>
      <c r="H563" t="s">
        <v>5792</v>
      </c>
      <c r="I563" t="s">
        <v>1135</v>
      </c>
      <c r="M563" t="str">
        <f t="shared" si="57"/>
        <v>竹村</v>
      </c>
      <c r="N563" t="str">
        <f t="shared" si="58"/>
        <v>奏汰</v>
      </c>
      <c r="O563" t="str">
        <f t="shared" si="59"/>
        <v>タケムラ</v>
      </c>
      <c r="P563" t="str">
        <f t="shared" si="60"/>
        <v>カナタ</v>
      </c>
      <c r="Q563">
        <f>IF($F563="","",DATEDIF($R563,①申込書!$D$3,"Y"))</f>
        <v>20</v>
      </c>
      <c r="R563" t="str">
        <f t="shared" si="61"/>
        <v>2005/11/23</v>
      </c>
      <c r="S563" t="str">
        <f t="shared" si="56"/>
        <v>奈良</v>
      </c>
      <c r="T563" t="str">
        <f>IFERROR(IF($G563&lt;&gt;"",LEFT($G563,11),IF(COUNTIF(②男子申込!$C:$C,$B563)=1,INDEX(②男子申込!H:H,MATCH($B563,②男子申込!$C:$C,0)),"")),"")</f>
        <v>00200207691</v>
      </c>
      <c r="U563" t="str">
        <f t="shared" si="62"/>
        <v>びわこ成蹊スポーツ大</v>
      </c>
    </row>
    <row r="564" spans="1:21">
      <c r="A564" t="s">
        <v>715</v>
      </c>
      <c r="B564">
        <v>563</v>
      </c>
      <c r="C564" t="s">
        <v>14673</v>
      </c>
      <c r="D564" t="s">
        <v>14674</v>
      </c>
      <c r="E564" t="s">
        <v>173</v>
      </c>
      <c r="F564">
        <v>20070122</v>
      </c>
      <c r="G564" t="s">
        <v>10506</v>
      </c>
      <c r="H564" t="s">
        <v>12188</v>
      </c>
      <c r="I564" t="s">
        <v>1309</v>
      </c>
      <c r="M564" t="str">
        <f t="shared" si="57"/>
        <v>田嶋</v>
      </c>
      <c r="N564" t="str">
        <f t="shared" si="58"/>
        <v>隆親</v>
      </c>
      <c r="O564" t="str">
        <f t="shared" si="59"/>
        <v>タジマ</v>
      </c>
      <c r="P564" t="str">
        <f t="shared" si="60"/>
        <v>リュウシン</v>
      </c>
      <c r="Q564">
        <f>IF($F564="","",DATEDIF($R564,①申込書!$D$3,"Y"))</f>
        <v>19</v>
      </c>
      <c r="R564" t="str">
        <f t="shared" si="61"/>
        <v>2007/01/22</v>
      </c>
      <c r="S564" t="str">
        <f t="shared" si="56"/>
        <v>鳥取</v>
      </c>
      <c r="T564" t="str">
        <f>IFERROR(IF($G564&lt;&gt;"",LEFT($G564,11),IF(COUNTIF(②男子申込!$C:$C,$B564)=1,INDEX(②男子申込!H:H,MATCH($B564,②男子申込!$C:$C,0)),"")),"")</f>
        <v>00166148733</v>
      </c>
      <c r="U564" t="str">
        <f t="shared" si="62"/>
        <v>びわこ成蹊スポーツ大</v>
      </c>
    </row>
    <row r="565" spans="1:21">
      <c r="A565" t="s">
        <v>715</v>
      </c>
      <c r="B565">
        <v>564</v>
      </c>
      <c r="C565" t="s">
        <v>14675</v>
      </c>
      <c r="D565" t="s">
        <v>14676</v>
      </c>
      <c r="E565" t="s">
        <v>132</v>
      </c>
      <c r="F565">
        <v>20060427</v>
      </c>
      <c r="G565" t="s">
        <v>10507</v>
      </c>
      <c r="H565" t="s">
        <v>354</v>
      </c>
      <c r="I565" t="s">
        <v>546</v>
      </c>
      <c r="M565" t="str">
        <f t="shared" si="57"/>
        <v>田中</v>
      </c>
      <c r="N565" t="str">
        <f t="shared" si="58"/>
        <v>泰雅</v>
      </c>
      <c r="O565" t="str">
        <f t="shared" si="59"/>
        <v>タナカ</v>
      </c>
      <c r="P565" t="str">
        <f t="shared" si="60"/>
        <v>タイガ</v>
      </c>
      <c r="Q565">
        <f>IF($F565="","",DATEDIF($R565,①申込書!$D$3,"Y"))</f>
        <v>19</v>
      </c>
      <c r="R565" t="str">
        <f t="shared" si="61"/>
        <v>2006/04/27</v>
      </c>
      <c r="S565" t="str">
        <f t="shared" si="56"/>
        <v>広島</v>
      </c>
      <c r="T565" t="str">
        <f>IFERROR(IF($G565&lt;&gt;"",LEFT($G565,11),IF(COUNTIF(②男子申込!$C:$C,$B565)=1,INDEX(②男子申込!H:H,MATCH($B565,②男子申込!$C:$C,0)),"")),"")</f>
        <v>00156877337</v>
      </c>
      <c r="U565" t="str">
        <f t="shared" si="62"/>
        <v>びわこ成蹊スポーツ大</v>
      </c>
    </row>
    <row r="566" spans="1:21">
      <c r="A566" t="s">
        <v>715</v>
      </c>
      <c r="B566">
        <v>565</v>
      </c>
      <c r="C566" t="s">
        <v>14677</v>
      </c>
      <c r="D566" t="s">
        <v>14678</v>
      </c>
      <c r="E566" t="s">
        <v>80</v>
      </c>
      <c r="F566">
        <v>20060525</v>
      </c>
      <c r="G566" t="s">
        <v>10508</v>
      </c>
      <c r="H566" t="s">
        <v>354</v>
      </c>
      <c r="I566" t="s">
        <v>181</v>
      </c>
      <c r="M566" t="str">
        <f t="shared" si="57"/>
        <v>田中</v>
      </c>
      <c r="N566" t="str">
        <f t="shared" si="58"/>
        <v>遥翔</v>
      </c>
      <c r="O566" t="str">
        <f t="shared" si="59"/>
        <v>タナカ</v>
      </c>
      <c r="P566" t="str">
        <f t="shared" si="60"/>
        <v>ハルト</v>
      </c>
      <c r="Q566">
        <f>IF($F566="","",DATEDIF($R566,①申込書!$D$3,"Y"))</f>
        <v>19</v>
      </c>
      <c r="R566" t="str">
        <f t="shared" si="61"/>
        <v>2006/05/25</v>
      </c>
      <c r="S566" t="str">
        <f t="shared" si="56"/>
        <v>滋賀</v>
      </c>
      <c r="T566" t="str">
        <f>IFERROR(IF($G566&lt;&gt;"",LEFT($G566,11),IF(COUNTIF(②男子申込!$C:$C,$B566)=1,INDEX(②男子申込!H:H,MATCH($B566,②男子申込!$C:$C,0)),"")),"")</f>
        <v>00165319530</v>
      </c>
      <c r="U566" t="str">
        <f t="shared" si="62"/>
        <v>びわこ成蹊スポーツ大</v>
      </c>
    </row>
    <row r="567" spans="1:21">
      <c r="A567" t="s">
        <v>715</v>
      </c>
      <c r="B567">
        <v>566</v>
      </c>
      <c r="C567" t="s">
        <v>14679</v>
      </c>
      <c r="D567" t="s">
        <v>14680</v>
      </c>
      <c r="E567" t="s">
        <v>99</v>
      </c>
      <c r="F567">
        <v>20060818</v>
      </c>
      <c r="G567" t="s">
        <v>10509</v>
      </c>
      <c r="H567" t="s">
        <v>354</v>
      </c>
      <c r="I567" t="s">
        <v>98</v>
      </c>
      <c r="M567" t="str">
        <f t="shared" si="57"/>
        <v>田中</v>
      </c>
      <c r="N567" t="str">
        <f t="shared" si="58"/>
        <v>大陸</v>
      </c>
      <c r="O567" t="str">
        <f t="shared" si="59"/>
        <v>タナカ</v>
      </c>
      <c r="P567" t="str">
        <f t="shared" si="60"/>
        <v>リク</v>
      </c>
      <c r="Q567">
        <f>IF($F567="","",DATEDIF($R567,①申込書!$D$3,"Y"))</f>
        <v>19</v>
      </c>
      <c r="R567" t="str">
        <f t="shared" si="61"/>
        <v>2006/08/18</v>
      </c>
      <c r="S567" t="str">
        <f t="shared" si="56"/>
        <v>大阪</v>
      </c>
      <c r="T567" t="str">
        <f>IFERROR(IF($G567&lt;&gt;"",LEFT($G567,11),IF(COUNTIF(②男子申込!$C:$C,$B567)=1,INDEX(②男子申込!H:H,MATCH($B567,②男子申込!$C:$C,0)),"")),"")</f>
        <v>00134215622</v>
      </c>
      <c r="U567" t="str">
        <f t="shared" si="62"/>
        <v>びわこ成蹊スポーツ大</v>
      </c>
    </row>
    <row r="568" spans="1:21">
      <c r="A568" t="s">
        <v>715</v>
      </c>
      <c r="B568">
        <v>567</v>
      </c>
      <c r="C568" t="s">
        <v>6206</v>
      </c>
      <c r="D568" t="s">
        <v>6207</v>
      </c>
      <c r="E568" t="s">
        <v>80</v>
      </c>
      <c r="F568">
        <v>20050708</v>
      </c>
      <c r="G568" t="s">
        <v>10510</v>
      </c>
      <c r="H568" t="s">
        <v>3031</v>
      </c>
      <c r="I568" t="s">
        <v>592</v>
      </c>
      <c r="M568" t="str">
        <f t="shared" si="57"/>
        <v>田畑</v>
      </c>
      <c r="N568" t="str">
        <f t="shared" si="58"/>
        <v>海斗</v>
      </c>
      <c r="O568" t="str">
        <f t="shared" si="59"/>
        <v>タバタ</v>
      </c>
      <c r="P568" t="str">
        <f t="shared" si="60"/>
        <v>カイト</v>
      </c>
      <c r="Q568">
        <f>IF($F568="","",DATEDIF($R568,①申込書!$D$3,"Y"))</f>
        <v>20</v>
      </c>
      <c r="R568" t="str">
        <f t="shared" si="61"/>
        <v>2005/07/08</v>
      </c>
      <c r="S568" t="str">
        <f t="shared" si="56"/>
        <v>滋賀</v>
      </c>
      <c r="T568" t="str">
        <f>IFERROR(IF($G568&lt;&gt;"",LEFT($G568,11),IF(COUNTIF(②男子申込!$C:$C,$B568)=1,INDEX(②男子申込!H:H,MATCH($B568,②男子申込!$C:$C,0)),"")),"")</f>
        <v>00155134221</v>
      </c>
      <c r="U568" t="str">
        <f t="shared" si="62"/>
        <v>びわこ成蹊スポーツ大</v>
      </c>
    </row>
    <row r="569" spans="1:21">
      <c r="A569" t="s">
        <v>715</v>
      </c>
      <c r="B569">
        <v>568</v>
      </c>
      <c r="C569" t="s">
        <v>1779</v>
      </c>
      <c r="D569" t="s">
        <v>1780</v>
      </c>
      <c r="E569" t="s">
        <v>132</v>
      </c>
      <c r="F569">
        <v>20031009</v>
      </c>
      <c r="G569" t="s">
        <v>3711</v>
      </c>
      <c r="H569" t="s">
        <v>299</v>
      </c>
      <c r="I569" t="s">
        <v>318</v>
      </c>
      <c r="M569" t="str">
        <f t="shared" si="57"/>
        <v>田原</v>
      </c>
      <c r="N569" t="str">
        <f t="shared" si="58"/>
        <v>和歩</v>
      </c>
      <c r="O569" t="str">
        <f t="shared" si="59"/>
        <v>タハラ</v>
      </c>
      <c r="P569" t="str">
        <f t="shared" si="60"/>
        <v>カズホ</v>
      </c>
      <c r="Q569">
        <f>IF($F569="","",DATEDIF($R569,①申込書!$D$3,"Y"))</f>
        <v>22</v>
      </c>
      <c r="R569" t="str">
        <f t="shared" si="61"/>
        <v>2003/10/09</v>
      </c>
      <c r="S569" t="str">
        <f t="shared" si="56"/>
        <v>広島</v>
      </c>
      <c r="T569" t="str">
        <f>IFERROR(IF($G569&lt;&gt;"",LEFT($G569,11),IF(COUNTIF(②男子申込!$C:$C,$B569)=1,INDEX(②男子申込!H:H,MATCH($B569,②男子申込!$C:$C,0)),"")),"")</f>
        <v>00096805028</v>
      </c>
      <c r="U569" t="str">
        <f t="shared" si="62"/>
        <v>びわこ成蹊スポーツ大</v>
      </c>
    </row>
    <row r="570" spans="1:21">
      <c r="A570" t="s">
        <v>715</v>
      </c>
      <c r="B570">
        <v>569</v>
      </c>
      <c r="C570" t="s">
        <v>3785</v>
      </c>
      <c r="D570" t="s">
        <v>3786</v>
      </c>
      <c r="E570" t="s">
        <v>88</v>
      </c>
      <c r="F570">
        <v>20041101</v>
      </c>
      <c r="G570" t="s">
        <v>10511</v>
      </c>
      <c r="H570" t="s">
        <v>3787</v>
      </c>
      <c r="I570" t="s">
        <v>127</v>
      </c>
      <c r="M570" t="str">
        <f t="shared" si="57"/>
        <v>玉村</v>
      </c>
      <c r="N570" t="str">
        <f t="shared" si="58"/>
        <v>悠登</v>
      </c>
      <c r="O570" t="str">
        <f t="shared" si="59"/>
        <v>タマムラ</v>
      </c>
      <c r="P570" t="str">
        <f t="shared" si="60"/>
        <v>ユウト</v>
      </c>
      <c r="Q570">
        <f>IF($F570="","",DATEDIF($R570,①申込書!$D$3,"Y"))</f>
        <v>21</v>
      </c>
      <c r="R570" t="str">
        <f t="shared" si="61"/>
        <v>2004/11/01</v>
      </c>
      <c r="S570" t="str">
        <f t="shared" si="56"/>
        <v>京都</v>
      </c>
      <c r="T570" t="str">
        <f>IFERROR(IF($G570&lt;&gt;"",LEFT($G570,11),IF(COUNTIF(②男子申込!$C:$C,$B570)=1,INDEX(②男子申込!H:H,MATCH($B570,②男子申込!$C:$C,0)),"")),"")</f>
        <v>00119521827</v>
      </c>
      <c r="U570" t="str">
        <f t="shared" si="62"/>
        <v>びわこ成蹊スポーツ大</v>
      </c>
    </row>
    <row r="571" spans="1:21">
      <c r="A571" t="s">
        <v>715</v>
      </c>
      <c r="B571">
        <v>570</v>
      </c>
      <c r="C571" t="s">
        <v>3732</v>
      </c>
      <c r="D571" t="s">
        <v>3733</v>
      </c>
      <c r="E571" t="s">
        <v>88</v>
      </c>
      <c r="F571">
        <v>20040409</v>
      </c>
      <c r="G571" t="s">
        <v>10512</v>
      </c>
      <c r="H571" t="s">
        <v>980</v>
      </c>
      <c r="I571" t="s">
        <v>446</v>
      </c>
      <c r="M571" t="str">
        <f t="shared" si="57"/>
        <v>土井</v>
      </c>
      <c r="N571" t="str">
        <f t="shared" si="58"/>
        <v>創嵐</v>
      </c>
      <c r="O571" t="str">
        <f t="shared" si="59"/>
        <v>ドイ</v>
      </c>
      <c r="P571" t="str">
        <f t="shared" si="60"/>
        <v>ソラ</v>
      </c>
      <c r="Q571">
        <f>IF($F571="","",DATEDIF($R571,①申込書!$D$3,"Y"))</f>
        <v>21</v>
      </c>
      <c r="R571" t="str">
        <f t="shared" si="61"/>
        <v>2004/04/09</v>
      </c>
      <c r="S571" t="str">
        <f t="shared" si="56"/>
        <v>京都</v>
      </c>
      <c r="T571" t="str">
        <f>IFERROR(IF($G571&lt;&gt;"",LEFT($G571,11),IF(COUNTIF(②男子申込!$C:$C,$B571)=1,INDEX(②男子申込!H:H,MATCH($B571,②男子申込!$C:$C,0)),"")),"")</f>
        <v>00119334829</v>
      </c>
      <c r="U571" t="str">
        <f t="shared" si="62"/>
        <v>びわこ成蹊スポーツ大</v>
      </c>
    </row>
    <row r="572" spans="1:21">
      <c r="A572" t="s">
        <v>715</v>
      </c>
      <c r="B572">
        <v>571</v>
      </c>
      <c r="C572" t="s">
        <v>14681</v>
      </c>
      <c r="D572" t="s">
        <v>14682</v>
      </c>
      <c r="E572" t="s">
        <v>80</v>
      </c>
      <c r="F572">
        <v>20070309</v>
      </c>
      <c r="G572" t="s">
        <v>10513</v>
      </c>
      <c r="H572" t="s">
        <v>980</v>
      </c>
      <c r="I572" t="s">
        <v>92</v>
      </c>
      <c r="M572" t="str">
        <f t="shared" si="57"/>
        <v>土井</v>
      </c>
      <c r="N572" t="str">
        <f t="shared" si="58"/>
        <v>悠暉</v>
      </c>
      <c r="O572" t="str">
        <f t="shared" si="59"/>
        <v>ドイ</v>
      </c>
      <c r="P572" t="str">
        <f t="shared" si="60"/>
        <v>ユウキ</v>
      </c>
      <c r="Q572">
        <f>IF($F572="","",DATEDIF($R572,①申込書!$D$3,"Y"))</f>
        <v>18</v>
      </c>
      <c r="R572" t="str">
        <f t="shared" si="61"/>
        <v>2007/03/09</v>
      </c>
      <c r="S572" t="str">
        <f t="shared" si="56"/>
        <v>滋賀</v>
      </c>
      <c r="T572" t="str">
        <f>IFERROR(IF($G572&lt;&gt;"",LEFT($G572,11),IF(COUNTIF(②男子申込!$C:$C,$B572)=1,INDEX(②男子申込!H:H,MATCH($B572,②男子申込!$C:$C,0)),"")),"")</f>
        <v>00133941425</v>
      </c>
      <c r="U572" t="str">
        <f t="shared" si="62"/>
        <v>びわこ成蹊スポーツ大</v>
      </c>
    </row>
    <row r="573" spans="1:21">
      <c r="A573" t="s">
        <v>715</v>
      </c>
      <c r="B573">
        <v>572</v>
      </c>
      <c r="C573" t="s">
        <v>5824</v>
      </c>
      <c r="D573" t="s">
        <v>5825</v>
      </c>
      <c r="E573" t="s">
        <v>3835</v>
      </c>
      <c r="F573">
        <v>20030809</v>
      </c>
      <c r="G573" t="s">
        <v>10514</v>
      </c>
      <c r="H573" t="s">
        <v>5826</v>
      </c>
      <c r="I573" t="s">
        <v>446</v>
      </c>
      <c r="M573" t="str">
        <f t="shared" si="57"/>
        <v>徳元</v>
      </c>
      <c r="N573" t="str">
        <f t="shared" si="58"/>
        <v>颯良</v>
      </c>
      <c r="O573" t="str">
        <f t="shared" si="59"/>
        <v>トクモト</v>
      </c>
      <c r="P573" t="str">
        <f t="shared" si="60"/>
        <v>ソラ</v>
      </c>
      <c r="Q573">
        <f>IF($F573="","",DATEDIF($R573,①申込書!$D$3,"Y"))</f>
        <v>22</v>
      </c>
      <c r="R573" t="str">
        <f t="shared" si="61"/>
        <v>2003/08/09</v>
      </c>
      <c r="S573" t="str">
        <f t="shared" si="56"/>
        <v>学連</v>
      </c>
      <c r="T573" t="str">
        <f>IFERROR(IF($G573&lt;&gt;"",LEFT($G573,11),IF(COUNTIF(②男子申込!$C:$C,$B573)=1,INDEX(②男子申込!H:H,MATCH($B573,②男子申込!$C:$C,0)),"")),"")</f>
        <v>00104099124</v>
      </c>
      <c r="U573" t="str">
        <f t="shared" si="62"/>
        <v>びわこ成蹊スポーツ大</v>
      </c>
    </row>
    <row r="574" spans="1:21">
      <c r="A574" t="s">
        <v>715</v>
      </c>
      <c r="B574">
        <v>573</v>
      </c>
      <c r="C574" t="s">
        <v>751</v>
      </c>
      <c r="D574" t="s">
        <v>752</v>
      </c>
      <c r="E574" t="s">
        <v>80</v>
      </c>
      <c r="F574">
        <v>20010705</v>
      </c>
      <c r="G574" t="s">
        <v>3696</v>
      </c>
      <c r="H574" t="s">
        <v>753</v>
      </c>
      <c r="I574" t="s">
        <v>314</v>
      </c>
      <c r="M574" t="str">
        <f t="shared" si="57"/>
        <v>富田</v>
      </c>
      <c r="N574" t="str">
        <f t="shared" si="58"/>
        <v>惇史</v>
      </c>
      <c r="O574" t="str">
        <f t="shared" si="59"/>
        <v>トミタ</v>
      </c>
      <c r="P574" t="str">
        <f t="shared" si="60"/>
        <v>アツシ</v>
      </c>
      <c r="Q574">
        <f>IF($F574="","",DATEDIF($R574,①申込書!$D$3,"Y"))</f>
        <v>24</v>
      </c>
      <c r="R574" t="str">
        <f t="shared" si="61"/>
        <v>2001/07/05</v>
      </c>
      <c r="S574" t="str">
        <f t="shared" si="56"/>
        <v>滋賀</v>
      </c>
      <c r="T574" t="str">
        <f>IFERROR(IF($G574&lt;&gt;"",LEFT($G574,11),IF(COUNTIF(②男子申込!$C:$C,$B574)=1,INDEX(②男子申込!H:H,MATCH($B574,②男子申込!$C:$C,0)),"")),"")</f>
        <v>00092349734</v>
      </c>
      <c r="U574" t="str">
        <f t="shared" si="62"/>
        <v>びわこ成蹊スポーツ大</v>
      </c>
    </row>
    <row r="575" spans="1:21">
      <c r="A575" t="s">
        <v>715</v>
      </c>
      <c r="B575">
        <v>574</v>
      </c>
      <c r="C575" t="s">
        <v>6250</v>
      </c>
      <c r="D575" t="s">
        <v>14683</v>
      </c>
      <c r="E575" t="s">
        <v>91</v>
      </c>
      <c r="F575">
        <v>20051113</v>
      </c>
      <c r="G575" t="s">
        <v>10515</v>
      </c>
      <c r="H575" t="s">
        <v>6251</v>
      </c>
      <c r="I575" t="s">
        <v>611</v>
      </c>
      <c r="M575" t="str">
        <f t="shared" si="57"/>
        <v>永江</v>
      </c>
      <c r="N575" t="str">
        <f t="shared" si="58"/>
        <v>樹</v>
      </c>
      <c r="O575" t="str">
        <f t="shared" si="59"/>
        <v>ナガエ</v>
      </c>
      <c r="P575" t="str">
        <f t="shared" si="60"/>
        <v>イツキ</v>
      </c>
      <c r="Q575">
        <f>IF($F575="","",DATEDIF($R575,①申込書!$D$3,"Y"))</f>
        <v>20</v>
      </c>
      <c r="R575" t="str">
        <f t="shared" si="61"/>
        <v>2005/11/13</v>
      </c>
      <c r="S575" t="str">
        <f t="shared" si="56"/>
        <v>香川</v>
      </c>
      <c r="T575" t="str">
        <f>IFERROR(IF($G575&lt;&gt;"",LEFT($G575,11),IF(COUNTIF(②男子申込!$C:$C,$B575)=1,INDEX(②男子申込!H:H,MATCH($B575,②男子申込!$C:$C,0)),"")),"")</f>
        <v>00200207699</v>
      </c>
      <c r="U575" t="str">
        <f t="shared" si="62"/>
        <v>びわこ成蹊スポーツ大</v>
      </c>
    </row>
    <row r="576" spans="1:21">
      <c r="A576" t="s">
        <v>715</v>
      </c>
      <c r="B576">
        <v>575</v>
      </c>
      <c r="C576" t="s">
        <v>14684</v>
      </c>
      <c r="D576" t="s">
        <v>14685</v>
      </c>
      <c r="E576" t="s">
        <v>99</v>
      </c>
      <c r="F576">
        <v>20060420</v>
      </c>
      <c r="G576" t="s">
        <v>10516</v>
      </c>
      <c r="H576" t="s">
        <v>12189</v>
      </c>
      <c r="I576" t="s">
        <v>592</v>
      </c>
      <c r="M576" t="str">
        <f t="shared" si="57"/>
        <v>中崎</v>
      </c>
      <c r="N576" t="str">
        <f t="shared" si="58"/>
        <v>櫂斗</v>
      </c>
      <c r="O576" t="str">
        <f t="shared" si="59"/>
        <v>ナカザキ</v>
      </c>
      <c r="P576" t="str">
        <f t="shared" si="60"/>
        <v>カイト</v>
      </c>
      <c r="Q576">
        <f>IF($F576="","",DATEDIF($R576,①申込書!$D$3,"Y"))</f>
        <v>19</v>
      </c>
      <c r="R576" t="str">
        <f t="shared" si="61"/>
        <v>2006/04/20</v>
      </c>
      <c r="S576" t="str">
        <f t="shared" si="56"/>
        <v>大阪</v>
      </c>
      <c r="T576" t="str">
        <f>IFERROR(IF($G576&lt;&gt;"",LEFT($G576,11),IF(COUNTIF(②男子申込!$C:$C,$B576)=1,INDEX(②男子申込!H:H,MATCH($B576,②男子申込!$C:$C,0)),"")),"")</f>
        <v>00134830625</v>
      </c>
      <c r="U576" t="str">
        <f t="shared" si="62"/>
        <v>びわこ成蹊スポーツ大</v>
      </c>
    </row>
    <row r="577" spans="1:21">
      <c r="A577" t="s">
        <v>715</v>
      </c>
      <c r="B577">
        <v>576</v>
      </c>
      <c r="C577" t="s">
        <v>6257</v>
      </c>
      <c r="D577" t="s">
        <v>6258</v>
      </c>
      <c r="E577" t="s">
        <v>104</v>
      </c>
      <c r="F577">
        <v>20050731</v>
      </c>
      <c r="G577" t="s">
        <v>10517</v>
      </c>
      <c r="H577" t="s">
        <v>559</v>
      </c>
      <c r="I577" t="s">
        <v>207</v>
      </c>
      <c r="M577" t="str">
        <f t="shared" si="57"/>
        <v>中嶋</v>
      </c>
      <c r="N577" t="str">
        <f t="shared" si="58"/>
        <v>康太</v>
      </c>
      <c r="O577" t="str">
        <f t="shared" si="59"/>
        <v>ナカジマ</v>
      </c>
      <c r="P577" t="str">
        <f t="shared" si="60"/>
        <v>コウタ</v>
      </c>
      <c r="Q577">
        <f>IF($F577="","",DATEDIF($R577,①申込書!$D$3,"Y"))</f>
        <v>20</v>
      </c>
      <c r="R577" t="str">
        <f t="shared" si="61"/>
        <v>2005/07/31</v>
      </c>
      <c r="S577" t="str">
        <f t="shared" si="56"/>
        <v>福井</v>
      </c>
      <c r="T577" t="str">
        <f>IFERROR(IF($G577&lt;&gt;"",LEFT($G577,11),IF(COUNTIF(②男子申込!$C:$C,$B577)=1,INDEX(②男子申込!H:H,MATCH($B577,②男子申込!$C:$C,0)),"")),"")</f>
        <v>00126510722</v>
      </c>
      <c r="U577" t="str">
        <f t="shared" si="62"/>
        <v>びわこ成蹊スポーツ大</v>
      </c>
    </row>
    <row r="578" spans="1:21">
      <c r="A578" t="s">
        <v>715</v>
      </c>
      <c r="B578">
        <v>577</v>
      </c>
      <c r="C578" t="s">
        <v>3788</v>
      </c>
      <c r="D578" t="s">
        <v>3789</v>
      </c>
      <c r="E578" t="s">
        <v>80</v>
      </c>
      <c r="F578">
        <v>20050207</v>
      </c>
      <c r="G578" t="s">
        <v>10518</v>
      </c>
      <c r="H578" t="s">
        <v>559</v>
      </c>
      <c r="I578" t="s">
        <v>101</v>
      </c>
      <c r="M578" t="str">
        <f t="shared" si="57"/>
        <v>中島</v>
      </c>
      <c r="N578" t="str">
        <f t="shared" si="58"/>
        <v>迅帝</v>
      </c>
      <c r="O578" t="str">
        <f t="shared" si="59"/>
        <v>ナカジマ</v>
      </c>
      <c r="P578" t="str">
        <f t="shared" si="60"/>
        <v>ハヤテ</v>
      </c>
      <c r="Q578">
        <f>IF($F578="","",DATEDIF($R578,①申込書!$D$3,"Y"))</f>
        <v>20</v>
      </c>
      <c r="R578" t="str">
        <f t="shared" si="61"/>
        <v>2005/02/07</v>
      </c>
      <c r="S578" t="str">
        <f t="shared" ref="S578:S641" si="63">IFERROR(IF(OR($E578="北海道",$E578="学連"),$E578,LEFT($E578,LEN($E578)-1)),"")</f>
        <v>滋賀</v>
      </c>
      <c r="T578" t="str">
        <f>IFERROR(IF($G578&lt;&gt;"",LEFT($G578,11),IF(COUNTIF(②男子申込!$C:$C,$B578)=1,INDEX(②男子申込!H:H,MATCH($B578,②男子申込!$C:$C,0)),"")),"")</f>
        <v>00114942829</v>
      </c>
      <c r="U578" t="str">
        <f t="shared" si="62"/>
        <v>びわこ成蹊スポーツ大</v>
      </c>
    </row>
    <row r="579" spans="1:21">
      <c r="A579" t="s">
        <v>715</v>
      </c>
      <c r="B579">
        <v>578</v>
      </c>
      <c r="C579" t="s">
        <v>6210</v>
      </c>
      <c r="D579" t="s">
        <v>6211</v>
      </c>
      <c r="E579" t="s">
        <v>88</v>
      </c>
      <c r="F579">
        <v>20050605</v>
      </c>
      <c r="G579" t="s">
        <v>10519</v>
      </c>
      <c r="H579" t="s">
        <v>848</v>
      </c>
      <c r="I579" t="s">
        <v>462</v>
      </c>
      <c r="M579" t="str">
        <f t="shared" ref="M579:M642" si="64">IFERROR(LEFT($C579,FIND("　",$C579)-1),"")</f>
        <v>永田</v>
      </c>
      <c r="N579" t="str">
        <f t="shared" ref="N579:N642" si="65">IFERROR(RIGHT($C579,LEN($C579)-FIND("　",$C579)),"")</f>
        <v>大和</v>
      </c>
      <c r="O579" t="str">
        <f t="shared" ref="O579:O642" si="66">IFERROR(DBCS(LEFT($D579,FIND(" ",$D579)-1)),"")</f>
        <v>ナガタ</v>
      </c>
      <c r="P579" t="str">
        <f t="shared" ref="P579:P642" si="67">IFERROR(DBCS(RIGHT($D579,LEN($D579)-FIND(" ",$D579))),"")</f>
        <v>ヤマト</v>
      </c>
      <c r="Q579">
        <f>IF($F579="","",DATEDIF($R579,①申込書!$D$3,"Y"))</f>
        <v>20</v>
      </c>
      <c r="R579" t="str">
        <f t="shared" ref="R579:R642" si="68">IF($F579="","",LEFT($F579,4)&amp;"/"&amp;MID($F579,5,2)&amp;"/"&amp;RIGHT($F579,2))</f>
        <v>2005/06/05</v>
      </c>
      <c r="S579" t="str">
        <f t="shared" si="63"/>
        <v>京都</v>
      </c>
      <c r="T579" t="str">
        <f>IFERROR(IF($G579&lt;&gt;"",LEFT($G579,11),IF(COUNTIF(②男子申込!$C:$C,$B579)=1,INDEX(②男子申込!H:H,MATCH($B579,②男子申込!$C:$C,0)),"")),"")</f>
        <v>00131083622</v>
      </c>
      <c r="U579" t="str">
        <f t="shared" ref="U579:U642" si="69">IFERROR(LEFT($A579,FIND("大学",$A579))&amp;RIGHT($A579,LEN($A579)-FIND("大学",$A579)-1),"")</f>
        <v>びわこ成蹊スポーツ大</v>
      </c>
    </row>
    <row r="580" spans="1:21">
      <c r="A580" t="s">
        <v>715</v>
      </c>
      <c r="B580">
        <v>579</v>
      </c>
      <c r="C580" t="s">
        <v>1781</v>
      </c>
      <c r="D580" t="s">
        <v>1782</v>
      </c>
      <c r="E580" t="s">
        <v>138</v>
      </c>
      <c r="F580">
        <v>20031014</v>
      </c>
      <c r="G580" t="s">
        <v>3712</v>
      </c>
      <c r="H580" t="s">
        <v>1783</v>
      </c>
      <c r="I580" t="s">
        <v>364</v>
      </c>
      <c r="M580" t="str">
        <f t="shared" si="64"/>
        <v>中鶴</v>
      </c>
      <c r="N580" t="str">
        <f t="shared" si="65"/>
        <v>颯</v>
      </c>
      <c r="O580" t="str">
        <f t="shared" si="66"/>
        <v>ナカツル</v>
      </c>
      <c r="P580" t="str">
        <f t="shared" si="67"/>
        <v>ソウ</v>
      </c>
      <c r="Q580">
        <f>IF($F580="","",DATEDIF($R580,①申込書!$D$3,"Y"))</f>
        <v>22</v>
      </c>
      <c r="R580" t="str">
        <f t="shared" si="68"/>
        <v>2003/10/14</v>
      </c>
      <c r="S580" t="str">
        <f t="shared" si="63"/>
        <v>岡山</v>
      </c>
      <c r="T580" t="str">
        <f>IFERROR(IF($G580&lt;&gt;"",LEFT($G580,11),IF(COUNTIF(②男子申込!$C:$C,$B580)=1,INDEX(②男子申込!H:H,MATCH($B580,②男子申込!$C:$C,0)),"")),"")</f>
        <v>00109247528</v>
      </c>
      <c r="U580" t="str">
        <f t="shared" si="69"/>
        <v>びわこ成蹊スポーツ大</v>
      </c>
    </row>
    <row r="581" spans="1:21">
      <c r="A581" t="s">
        <v>715</v>
      </c>
      <c r="B581">
        <v>580</v>
      </c>
      <c r="C581" t="s">
        <v>3759</v>
      </c>
      <c r="D581" t="s">
        <v>3760</v>
      </c>
      <c r="E581" t="s">
        <v>88</v>
      </c>
      <c r="F581">
        <v>20041202</v>
      </c>
      <c r="G581" t="s">
        <v>5820</v>
      </c>
      <c r="H581" t="s">
        <v>577</v>
      </c>
      <c r="I581" t="s">
        <v>562</v>
      </c>
      <c r="M581" t="str">
        <f t="shared" si="64"/>
        <v>中野</v>
      </c>
      <c r="N581" t="str">
        <f t="shared" si="65"/>
        <v>稜太</v>
      </c>
      <c r="O581" t="str">
        <f t="shared" si="66"/>
        <v>ナカノ</v>
      </c>
      <c r="P581" t="str">
        <f t="shared" si="67"/>
        <v>リョウタ</v>
      </c>
      <c r="Q581">
        <f>IF($F581="","",DATEDIF($R581,①申込書!$D$3,"Y"))</f>
        <v>21</v>
      </c>
      <c r="R581" t="str">
        <f t="shared" si="68"/>
        <v>2004/12/02</v>
      </c>
      <c r="S581" t="str">
        <f t="shared" si="63"/>
        <v>京都</v>
      </c>
      <c r="T581" t="str">
        <f>IFERROR(IF($G581&lt;&gt;"",LEFT($G581,11),IF(COUNTIF(②男子申込!$C:$C,$B581)=1,INDEX(②男子申込!H:H,MATCH($B581,②男子申込!$C:$C,0)),"")),"")</f>
        <v>00119623527</v>
      </c>
      <c r="U581" t="str">
        <f t="shared" si="69"/>
        <v>びわこ成蹊スポーツ大</v>
      </c>
    </row>
    <row r="582" spans="1:21">
      <c r="A582" t="s">
        <v>715</v>
      </c>
      <c r="B582">
        <v>581</v>
      </c>
      <c r="C582" t="s">
        <v>6255</v>
      </c>
      <c r="D582" t="s">
        <v>6256</v>
      </c>
      <c r="E582" t="s">
        <v>88</v>
      </c>
      <c r="F582">
        <v>20050928</v>
      </c>
      <c r="G582" t="s">
        <v>10520</v>
      </c>
      <c r="H582" t="s">
        <v>1489</v>
      </c>
      <c r="I582" t="s">
        <v>346</v>
      </c>
      <c r="M582" t="str">
        <f t="shared" si="64"/>
        <v>中平</v>
      </c>
      <c r="N582" t="str">
        <f t="shared" si="65"/>
        <v>翔悟</v>
      </c>
      <c r="O582" t="str">
        <f t="shared" si="66"/>
        <v>ナカヒラ</v>
      </c>
      <c r="P582" t="str">
        <f t="shared" si="67"/>
        <v>ショウゴ</v>
      </c>
      <c r="Q582">
        <f>IF($F582="","",DATEDIF($R582,①申込書!$D$3,"Y"))</f>
        <v>20</v>
      </c>
      <c r="R582" t="str">
        <f t="shared" si="68"/>
        <v>2005/09/28</v>
      </c>
      <c r="S582" t="str">
        <f t="shared" si="63"/>
        <v>京都</v>
      </c>
      <c r="T582" t="str">
        <f>IFERROR(IF($G582&lt;&gt;"",LEFT($G582,11),IF(COUNTIF(②男子申込!$C:$C,$B582)=1,INDEX(②男子申込!H:H,MATCH($B582,②男子申込!$C:$C,0)),"")),"")</f>
        <v>00131086423</v>
      </c>
      <c r="U582" t="str">
        <f t="shared" si="69"/>
        <v>びわこ成蹊スポーツ大</v>
      </c>
    </row>
    <row r="583" spans="1:21">
      <c r="A583" t="s">
        <v>715</v>
      </c>
      <c r="B583">
        <v>582</v>
      </c>
      <c r="C583" t="s">
        <v>14686</v>
      </c>
      <c r="D583" t="s">
        <v>14687</v>
      </c>
      <c r="E583" t="s">
        <v>88</v>
      </c>
      <c r="F583">
        <v>20060421</v>
      </c>
      <c r="G583" t="s">
        <v>10521</v>
      </c>
      <c r="H583" t="s">
        <v>147</v>
      </c>
      <c r="I583" t="s">
        <v>220</v>
      </c>
      <c r="M583" t="str">
        <f t="shared" si="64"/>
        <v>中村</v>
      </c>
      <c r="N583" t="str">
        <f t="shared" si="65"/>
        <v>玲皇</v>
      </c>
      <c r="O583" t="str">
        <f t="shared" si="66"/>
        <v>ナカムラ</v>
      </c>
      <c r="P583" t="str">
        <f t="shared" si="67"/>
        <v>レオ</v>
      </c>
      <c r="Q583">
        <f>IF($F583="","",DATEDIF($R583,①申込書!$D$3,"Y"))</f>
        <v>19</v>
      </c>
      <c r="R583" t="str">
        <f t="shared" si="68"/>
        <v>2006/04/21</v>
      </c>
      <c r="S583" t="str">
        <f t="shared" si="63"/>
        <v>京都</v>
      </c>
      <c r="T583" t="str">
        <f>IFERROR(IF($G583&lt;&gt;"",LEFT($G583,11),IF(COUNTIF(②男子申込!$C:$C,$B583)=1,INDEX(②男子申込!H:H,MATCH($B583,②男子申込!$C:$C,0)),"")),"")</f>
        <v>00133207521</v>
      </c>
      <c r="U583" t="str">
        <f t="shared" si="69"/>
        <v>びわこ成蹊スポーツ大</v>
      </c>
    </row>
    <row r="584" spans="1:21">
      <c r="A584" t="s">
        <v>715</v>
      </c>
      <c r="B584">
        <v>583</v>
      </c>
      <c r="C584" t="s">
        <v>14688</v>
      </c>
      <c r="D584" t="s">
        <v>14689</v>
      </c>
      <c r="E584" t="s">
        <v>733</v>
      </c>
      <c r="F584">
        <v>20070311</v>
      </c>
      <c r="G584" t="s">
        <v>10522</v>
      </c>
      <c r="H584" t="s">
        <v>12190</v>
      </c>
      <c r="I584" t="s">
        <v>127</v>
      </c>
      <c r="M584" t="str">
        <f t="shared" si="64"/>
        <v>西内</v>
      </c>
      <c r="N584" t="str">
        <f t="shared" si="65"/>
        <v>悠人</v>
      </c>
      <c r="O584" t="str">
        <f t="shared" si="66"/>
        <v>ニシウチ</v>
      </c>
      <c r="P584" t="str">
        <f t="shared" si="67"/>
        <v>ハルト</v>
      </c>
      <c r="Q584">
        <f>IF($F584="","",DATEDIF($R584,①申込書!$D$3,"Y"))</f>
        <v>18</v>
      </c>
      <c r="R584" t="str">
        <f t="shared" si="68"/>
        <v>2007/03/11</v>
      </c>
      <c r="S584" t="str">
        <f t="shared" si="63"/>
        <v>徳島</v>
      </c>
      <c r="T584" t="str">
        <f>IFERROR(IF($G584&lt;&gt;"",LEFT($G584,11),IF(COUNTIF(②男子申込!$C:$C,$B584)=1,INDEX(②男子申込!H:H,MATCH($B584,②男子申込!$C:$C,0)),"")),"")</f>
        <v>00174731326</v>
      </c>
      <c r="U584" t="str">
        <f t="shared" si="69"/>
        <v>びわこ成蹊スポーツ大</v>
      </c>
    </row>
    <row r="585" spans="1:21">
      <c r="A585" t="s">
        <v>715</v>
      </c>
      <c r="B585">
        <v>584</v>
      </c>
      <c r="C585" t="s">
        <v>14690</v>
      </c>
      <c r="D585" t="s">
        <v>14691</v>
      </c>
      <c r="E585" t="s">
        <v>173</v>
      </c>
      <c r="F585">
        <v>20070304</v>
      </c>
      <c r="G585" t="s">
        <v>10523</v>
      </c>
      <c r="H585" t="s">
        <v>786</v>
      </c>
      <c r="I585" t="s">
        <v>12191</v>
      </c>
      <c r="M585" t="str">
        <f t="shared" si="64"/>
        <v>西川</v>
      </c>
      <c r="N585" t="str">
        <f t="shared" si="65"/>
        <v>成土</v>
      </c>
      <c r="O585" t="str">
        <f t="shared" si="66"/>
        <v>ニシカワ</v>
      </c>
      <c r="P585" t="str">
        <f t="shared" si="67"/>
        <v>ナルト</v>
      </c>
      <c r="Q585">
        <f>IF($F585="","",DATEDIF($R585,①申込書!$D$3,"Y"))</f>
        <v>18</v>
      </c>
      <c r="R585" t="str">
        <f t="shared" si="68"/>
        <v>2007/03/04</v>
      </c>
      <c r="S585" t="str">
        <f t="shared" si="63"/>
        <v>鳥取</v>
      </c>
      <c r="T585" t="str">
        <f>IFERROR(IF($G585&lt;&gt;"",LEFT($G585,11),IF(COUNTIF(②男子申込!$C:$C,$B585)=1,INDEX(②男子申込!H:H,MATCH($B585,②男子申込!$C:$C,0)),"")),"")</f>
        <v>00164719129</v>
      </c>
      <c r="U585" t="str">
        <f t="shared" si="69"/>
        <v>びわこ成蹊スポーツ大</v>
      </c>
    </row>
    <row r="586" spans="1:21">
      <c r="A586" t="s">
        <v>715</v>
      </c>
      <c r="B586">
        <v>585</v>
      </c>
      <c r="C586" t="s">
        <v>6229</v>
      </c>
      <c r="D586" t="s">
        <v>6230</v>
      </c>
      <c r="E586" t="s">
        <v>80</v>
      </c>
      <c r="F586">
        <v>20050816</v>
      </c>
      <c r="G586" t="s">
        <v>10524</v>
      </c>
      <c r="H586" t="s">
        <v>6231</v>
      </c>
      <c r="I586" t="s">
        <v>2292</v>
      </c>
      <c r="M586" t="str">
        <f t="shared" si="64"/>
        <v>西澤</v>
      </c>
      <c r="N586" t="str">
        <f t="shared" si="65"/>
        <v>輝斗</v>
      </c>
      <c r="O586" t="str">
        <f t="shared" si="66"/>
        <v>ニシザワ</v>
      </c>
      <c r="P586" t="str">
        <f t="shared" si="67"/>
        <v>キラト</v>
      </c>
      <c r="Q586">
        <f>IF($F586="","",DATEDIF($R586,①申込書!$D$3,"Y"))</f>
        <v>20</v>
      </c>
      <c r="R586" t="str">
        <f t="shared" si="68"/>
        <v>2005/08/16</v>
      </c>
      <c r="S586" t="str">
        <f t="shared" si="63"/>
        <v>滋賀</v>
      </c>
      <c r="T586" t="str">
        <f>IFERROR(IF($G586&lt;&gt;"",LEFT($G586,11),IF(COUNTIF(②男子申込!$C:$C,$B586)=1,INDEX(②男子申込!H:H,MATCH($B586,②男子申込!$C:$C,0)),"")),"")</f>
        <v>00162334625</v>
      </c>
      <c r="U586" t="str">
        <f t="shared" si="69"/>
        <v>びわこ成蹊スポーツ大</v>
      </c>
    </row>
    <row r="587" spans="1:21">
      <c r="A587" t="s">
        <v>715</v>
      </c>
      <c r="B587">
        <v>586</v>
      </c>
      <c r="C587" t="s">
        <v>5822</v>
      </c>
      <c r="D587" t="s">
        <v>5823</v>
      </c>
      <c r="E587" t="s">
        <v>3835</v>
      </c>
      <c r="F587">
        <v>20030713</v>
      </c>
      <c r="G587" t="s">
        <v>10525</v>
      </c>
      <c r="H587" t="s">
        <v>1187</v>
      </c>
      <c r="I587" t="s">
        <v>92</v>
      </c>
      <c r="M587" t="str">
        <f t="shared" si="64"/>
        <v>西野</v>
      </c>
      <c r="N587" t="str">
        <f t="shared" si="65"/>
        <v>有輝</v>
      </c>
      <c r="O587" t="str">
        <f t="shared" si="66"/>
        <v>ニシノ</v>
      </c>
      <c r="P587" t="str">
        <f t="shared" si="67"/>
        <v>ユウキ</v>
      </c>
      <c r="Q587">
        <f>IF($F587="","",DATEDIF($R587,①申込書!$D$3,"Y"))</f>
        <v>22</v>
      </c>
      <c r="R587" t="str">
        <f t="shared" si="68"/>
        <v>2003/07/13</v>
      </c>
      <c r="S587" t="str">
        <f t="shared" si="63"/>
        <v>学連</v>
      </c>
      <c r="T587" t="str">
        <f>IFERROR(IF($G587&lt;&gt;"",LEFT($G587,11),IF(COUNTIF(②男子申込!$C:$C,$B587)=1,INDEX(②男子申込!H:H,MATCH($B587,②男子申込!$C:$C,0)),"")),"")</f>
        <v>00200038484</v>
      </c>
      <c r="U587" t="str">
        <f t="shared" si="69"/>
        <v>びわこ成蹊スポーツ大</v>
      </c>
    </row>
    <row r="588" spans="1:21">
      <c r="A588" t="s">
        <v>715</v>
      </c>
      <c r="B588">
        <v>587</v>
      </c>
      <c r="C588" t="s">
        <v>3753</v>
      </c>
      <c r="D588" t="s">
        <v>3754</v>
      </c>
      <c r="E588" t="s">
        <v>80</v>
      </c>
      <c r="F588">
        <v>20040529</v>
      </c>
      <c r="G588" t="s">
        <v>5818</v>
      </c>
      <c r="H588" t="s">
        <v>203</v>
      </c>
      <c r="I588" t="s">
        <v>926</v>
      </c>
      <c r="M588" t="str">
        <f t="shared" si="64"/>
        <v>西村</v>
      </c>
      <c r="N588" t="str">
        <f t="shared" si="65"/>
        <v>聡一郎</v>
      </c>
      <c r="O588" t="str">
        <f t="shared" si="66"/>
        <v>ニシムラ</v>
      </c>
      <c r="P588" t="str">
        <f t="shared" si="67"/>
        <v>ソウイチロウ</v>
      </c>
      <c r="Q588">
        <f>IF($F588="","",DATEDIF($R588,①申込書!$D$3,"Y"))</f>
        <v>21</v>
      </c>
      <c r="R588" t="str">
        <f t="shared" si="68"/>
        <v>2004/05/29</v>
      </c>
      <c r="S588" t="str">
        <f t="shared" si="63"/>
        <v>滋賀</v>
      </c>
      <c r="T588" t="str">
        <f>IFERROR(IF($G588&lt;&gt;"",LEFT($G588,11),IF(COUNTIF(②男子申込!$C:$C,$B588)=1,INDEX(②男子申込!H:H,MATCH($B588,②男子申込!$C:$C,0)),"")),"")</f>
        <v>00118691632</v>
      </c>
      <c r="U588" t="str">
        <f t="shared" si="69"/>
        <v>びわこ成蹊スポーツ大</v>
      </c>
    </row>
    <row r="589" spans="1:21">
      <c r="A589" t="s">
        <v>715</v>
      </c>
      <c r="B589">
        <v>588</v>
      </c>
      <c r="C589" t="s">
        <v>3774</v>
      </c>
      <c r="D589" t="s">
        <v>3775</v>
      </c>
      <c r="E589" t="s">
        <v>99</v>
      </c>
      <c r="F589">
        <v>20040408</v>
      </c>
      <c r="G589" t="s">
        <v>10526</v>
      </c>
      <c r="H589" t="s">
        <v>849</v>
      </c>
      <c r="I589" t="s">
        <v>367</v>
      </c>
      <c r="M589" t="str">
        <f t="shared" si="64"/>
        <v>野田</v>
      </c>
      <c r="N589" t="str">
        <f t="shared" si="65"/>
        <v>陸人</v>
      </c>
      <c r="O589" t="str">
        <f t="shared" si="66"/>
        <v>ノダ</v>
      </c>
      <c r="P589" t="str">
        <f t="shared" si="67"/>
        <v>リクト</v>
      </c>
      <c r="Q589">
        <f>IF($F589="","",DATEDIF($R589,①申込書!$D$3,"Y"))</f>
        <v>21</v>
      </c>
      <c r="R589" t="str">
        <f t="shared" si="68"/>
        <v>2004/04/08</v>
      </c>
      <c r="S589" t="str">
        <f t="shared" si="63"/>
        <v>大阪</v>
      </c>
      <c r="T589" t="str">
        <f>IFERROR(IF($G589&lt;&gt;"",LEFT($G589,11),IF(COUNTIF(②男子申込!$C:$C,$B589)=1,INDEX(②男子申込!H:H,MATCH($B589,②男子申込!$C:$C,0)),"")),"")</f>
        <v>00119676131</v>
      </c>
      <c r="U589" t="str">
        <f t="shared" si="69"/>
        <v>びわこ成蹊スポーツ大</v>
      </c>
    </row>
    <row r="590" spans="1:21">
      <c r="A590" t="s">
        <v>715</v>
      </c>
      <c r="B590">
        <v>589</v>
      </c>
      <c r="C590" t="s">
        <v>3734</v>
      </c>
      <c r="D590" t="s">
        <v>3735</v>
      </c>
      <c r="E590" t="s">
        <v>80</v>
      </c>
      <c r="F590">
        <v>20050315</v>
      </c>
      <c r="G590" t="s">
        <v>10527</v>
      </c>
      <c r="H590" t="s">
        <v>3736</v>
      </c>
      <c r="I590" t="s">
        <v>105</v>
      </c>
      <c r="M590" t="str">
        <f t="shared" si="64"/>
        <v>野原</v>
      </c>
      <c r="N590" t="str">
        <f t="shared" si="65"/>
        <v>颯太</v>
      </c>
      <c r="O590" t="str">
        <f t="shared" si="66"/>
        <v>ノハラ</v>
      </c>
      <c r="P590" t="str">
        <f t="shared" si="67"/>
        <v>ソウタ</v>
      </c>
      <c r="Q590">
        <f>IF($F590="","",DATEDIF($R590,①申込書!$D$3,"Y"))</f>
        <v>20</v>
      </c>
      <c r="R590" t="str">
        <f t="shared" si="68"/>
        <v>2005/03/15</v>
      </c>
      <c r="S590" t="str">
        <f t="shared" si="63"/>
        <v>滋賀</v>
      </c>
      <c r="T590" t="str">
        <f>IFERROR(IF($G590&lt;&gt;"",LEFT($G590,11),IF(COUNTIF(②男子申込!$C:$C,$B590)=1,INDEX(②男子申込!H:H,MATCH($B590,②男子申込!$C:$C,0)),"")),"")</f>
        <v>00113088627</v>
      </c>
      <c r="U590" t="str">
        <f t="shared" si="69"/>
        <v>びわこ成蹊スポーツ大</v>
      </c>
    </row>
    <row r="591" spans="1:21">
      <c r="A591" t="s">
        <v>715</v>
      </c>
      <c r="B591">
        <v>590</v>
      </c>
      <c r="C591" t="s">
        <v>14692</v>
      </c>
      <c r="D591" t="s">
        <v>14693</v>
      </c>
      <c r="E591" t="s">
        <v>99</v>
      </c>
      <c r="F591">
        <v>20060605</v>
      </c>
      <c r="G591" t="s">
        <v>10528</v>
      </c>
      <c r="H591" t="s">
        <v>12192</v>
      </c>
      <c r="I591" t="s">
        <v>87</v>
      </c>
      <c r="M591" t="str">
        <f t="shared" si="64"/>
        <v>枦元</v>
      </c>
      <c r="N591" t="str">
        <f t="shared" si="65"/>
        <v>拓幹</v>
      </c>
      <c r="O591" t="str">
        <f t="shared" si="66"/>
        <v>ハゼモト</v>
      </c>
      <c r="P591" t="str">
        <f t="shared" si="67"/>
        <v>タクミ</v>
      </c>
      <c r="Q591">
        <f>IF($F591="","",DATEDIF($R591,①申込書!$D$3,"Y"))</f>
        <v>19</v>
      </c>
      <c r="R591" t="str">
        <f t="shared" si="68"/>
        <v>2006/06/05</v>
      </c>
      <c r="S591" t="str">
        <f t="shared" si="63"/>
        <v>大阪</v>
      </c>
      <c r="T591" t="str">
        <f>IFERROR(IF($G591&lt;&gt;"",LEFT($G591,11),IF(COUNTIF(②男子申込!$C:$C,$B591)=1,INDEX(②男子申込!H:H,MATCH($B591,②男子申込!$C:$C,0)),"")),"")</f>
        <v>00132918933</v>
      </c>
      <c r="U591" t="str">
        <f t="shared" si="69"/>
        <v>びわこ成蹊スポーツ大</v>
      </c>
    </row>
    <row r="592" spans="1:21">
      <c r="A592" t="s">
        <v>715</v>
      </c>
      <c r="B592">
        <v>591</v>
      </c>
      <c r="C592" t="s">
        <v>6226</v>
      </c>
      <c r="D592" t="s">
        <v>14694</v>
      </c>
      <c r="E592" t="s">
        <v>80</v>
      </c>
      <c r="F592">
        <v>20051110</v>
      </c>
      <c r="G592" t="s">
        <v>10529</v>
      </c>
      <c r="H592" t="s">
        <v>1635</v>
      </c>
      <c r="I592" t="s">
        <v>92</v>
      </c>
      <c r="M592" t="str">
        <f t="shared" si="64"/>
        <v>八田</v>
      </c>
      <c r="N592" t="str">
        <f t="shared" si="65"/>
        <v>優希</v>
      </c>
      <c r="O592" t="str">
        <f t="shared" si="66"/>
        <v>ハッタ</v>
      </c>
      <c r="P592" t="str">
        <f t="shared" si="67"/>
        <v>ユウキ</v>
      </c>
      <c r="Q592">
        <f>IF($F592="","",DATEDIF($R592,①申込書!$D$3,"Y"))</f>
        <v>20</v>
      </c>
      <c r="R592" t="str">
        <f t="shared" si="68"/>
        <v>2005/11/10</v>
      </c>
      <c r="S592" t="str">
        <f t="shared" si="63"/>
        <v>滋賀</v>
      </c>
      <c r="T592" t="str">
        <f>IFERROR(IF($G592&lt;&gt;"",LEFT($G592,11),IF(COUNTIF(②男子申込!$C:$C,$B592)=1,INDEX(②男子申込!H:H,MATCH($B592,②男子申込!$C:$C,0)),"")),"")</f>
        <v>00200205199</v>
      </c>
      <c r="U592" t="str">
        <f t="shared" si="69"/>
        <v>びわこ成蹊スポーツ大</v>
      </c>
    </row>
    <row r="593" spans="1:21">
      <c r="A593" t="s">
        <v>715</v>
      </c>
      <c r="B593">
        <v>592</v>
      </c>
      <c r="C593" t="s">
        <v>1784</v>
      </c>
      <c r="D593" t="s">
        <v>1785</v>
      </c>
      <c r="E593" t="s">
        <v>79</v>
      </c>
      <c r="F593">
        <v>20040228</v>
      </c>
      <c r="G593" t="s">
        <v>3713</v>
      </c>
      <c r="H593" t="s">
        <v>903</v>
      </c>
      <c r="I593" t="s">
        <v>1786</v>
      </c>
      <c r="M593" t="str">
        <f t="shared" si="64"/>
        <v>服部</v>
      </c>
      <c r="N593" t="str">
        <f t="shared" si="65"/>
        <v>右夢</v>
      </c>
      <c r="O593" t="str">
        <f t="shared" si="66"/>
        <v>ハットリ</v>
      </c>
      <c r="P593" t="str">
        <f t="shared" si="67"/>
        <v>ミモ</v>
      </c>
      <c r="Q593">
        <f>IF($F593="","",DATEDIF($R593,①申込書!$D$3,"Y"))</f>
        <v>21</v>
      </c>
      <c r="R593" t="str">
        <f t="shared" si="68"/>
        <v>2004/02/28</v>
      </c>
      <c r="S593" t="str">
        <f t="shared" si="63"/>
        <v>岐阜</v>
      </c>
      <c r="T593" t="str">
        <f>IFERROR(IF($G593&lt;&gt;"",LEFT($G593,11),IF(COUNTIF(②男子申込!$C:$C,$B593)=1,INDEX(②男子申込!H:H,MATCH($B593,②男子申込!$C:$C,0)),"")),"")</f>
        <v>00118345022</v>
      </c>
      <c r="U593" t="str">
        <f t="shared" si="69"/>
        <v>びわこ成蹊スポーツ大</v>
      </c>
    </row>
    <row r="594" spans="1:21">
      <c r="A594" t="s">
        <v>715</v>
      </c>
      <c r="B594">
        <v>593</v>
      </c>
      <c r="C594" t="s">
        <v>6244</v>
      </c>
      <c r="D594" t="s">
        <v>6245</v>
      </c>
      <c r="E594" t="s">
        <v>79</v>
      </c>
      <c r="F594">
        <v>20060323</v>
      </c>
      <c r="G594" t="s">
        <v>10530</v>
      </c>
      <c r="H594" t="s">
        <v>903</v>
      </c>
      <c r="I594" t="s">
        <v>408</v>
      </c>
      <c r="M594" t="str">
        <f t="shared" si="64"/>
        <v>服部</v>
      </c>
      <c r="N594" t="str">
        <f t="shared" si="65"/>
        <v>禅樹</v>
      </c>
      <c r="O594" t="str">
        <f t="shared" si="66"/>
        <v>ハットリ</v>
      </c>
      <c r="P594" t="str">
        <f t="shared" si="67"/>
        <v>ユズキ</v>
      </c>
      <c r="Q594">
        <f>IF($F594="","",DATEDIF($R594,①申込書!$D$3,"Y"))</f>
        <v>19</v>
      </c>
      <c r="R594" t="str">
        <f t="shared" si="68"/>
        <v>2006/03/23</v>
      </c>
      <c r="S594" t="str">
        <f t="shared" si="63"/>
        <v>岐阜</v>
      </c>
      <c r="T594" t="str">
        <f>IFERROR(IF($G594&lt;&gt;"",LEFT($G594,11),IF(COUNTIF(②男子申込!$C:$C,$B594)=1,INDEX(②男子申込!H:H,MATCH($B594,②男子申込!$C:$C,0)),"")),"")</f>
        <v>00142238727</v>
      </c>
      <c r="U594" t="str">
        <f t="shared" si="69"/>
        <v>びわこ成蹊スポーツ大</v>
      </c>
    </row>
    <row r="595" spans="1:21">
      <c r="A595" t="s">
        <v>715</v>
      </c>
      <c r="B595">
        <v>594</v>
      </c>
      <c r="C595" t="s">
        <v>3763</v>
      </c>
      <c r="D595" t="s">
        <v>3764</v>
      </c>
      <c r="E595" t="s">
        <v>80</v>
      </c>
      <c r="F595">
        <v>20040712</v>
      </c>
      <c r="G595" t="s">
        <v>10531</v>
      </c>
      <c r="H595" t="s">
        <v>377</v>
      </c>
      <c r="I595" t="s">
        <v>3765</v>
      </c>
      <c r="M595" t="str">
        <f t="shared" si="64"/>
        <v>林</v>
      </c>
      <c r="N595" t="str">
        <f t="shared" si="65"/>
        <v>虎道</v>
      </c>
      <c r="O595" t="str">
        <f t="shared" si="66"/>
        <v>ハヤシ</v>
      </c>
      <c r="P595" t="str">
        <f t="shared" si="67"/>
        <v>トラミチ</v>
      </c>
      <c r="Q595">
        <f>IF($F595="","",DATEDIF($R595,①申込書!$D$3,"Y"))</f>
        <v>21</v>
      </c>
      <c r="R595" t="str">
        <f t="shared" si="68"/>
        <v>2004/07/12</v>
      </c>
      <c r="S595" t="str">
        <f t="shared" si="63"/>
        <v>滋賀</v>
      </c>
      <c r="T595" t="str">
        <f>IFERROR(IF($G595&lt;&gt;"",LEFT($G595,11),IF(COUNTIF(②男子申込!$C:$C,$B595)=1,INDEX(②男子申込!H:H,MATCH($B595,②男子申込!$C:$C,0)),"")),"")</f>
        <v>00164758233</v>
      </c>
      <c r="U595" t="str">
        <f t="shared" si="69"/>
        <v>びわこ成蹊スポーツ大</v>
      </c>
    </row>
    <row r="596" spans="1:21">
      <c r="A596" t="s">
        <v>715</v>
      </c>
      <c r="B596">
        <v>595</v>
      </c>
      <c r="C596" t="s">
        <v>1787</v>
      </c>
      <c r="D596" t="s">
        <v>1788</v>
      </c>
      <c r="E596" t="s">
        <v>80</v>
      </c>
      <c r="F596">
        <v>20030929</v>
      </c>
      <c r="G596" t="s">
        <v>3714</v>
      </c>
      <c r="H596" t="s">
        <v>478</v>
      </c>
      <c r="I596" t="s">
        <v>592</v>
      </c>
      <c r="M596" t="str">
        <f t="shared" si="64"/>
        <v>阪東</v>
      </c>
      <c r="N596" t="str">
        <f t="shared" si="65"/>
        <v>海斗</v>
      </c>
      <c r="O596" t="str">
        <f t="shared" si="66"/>
        <v>バンドウ</v>
      </c>
      <c r="P596" t="str">
        <f t="shared" si="67"/>
        <v>カイト</v>
      </c>
      <c r="Q596">
        <f>IF($F596="","",DATEDIF($R596,①申込書!$D$3,"Y"))</f>
        <v>22</v>
      </c>
      <c r="R596" t="str">
        <f t="shared" si="68"/>
        <v>2003/09/29</v>
      </c>
      <c r="S596" t="str">
        <f t="shared" si="63"/>
        <v>滋賀</v>
      </c>
      <c r="T596" t="str">
        <f>IFERROR(IF($G596&lt;&gt;"",LEFT($G596,11),IF(COUNTIF(②男子申込!$C:$C,$B596)=1,INDEX(②男子申込!H:H,MATCH($B596,②男子申込!$C:$C,0)),"")),"")</f>
        <v>00102514821</v>
      </c>
      <c r="U596" t="str">
        <f t="shared" si="69"/>
        <v>びわこ成蹊スポーツ大</v>
      </c>
    </row>
    <row r="597" spans="1:21">
      <c r="A597" t="s">
        <v>715</v>
      </c>
      <c r="B597">
        <v>596</v>
      </c>
      <c r="C597" t="s">
        <v>14695</v>
      </c>
      <c r="D597" t="s">
        <v>14696</v>
      </c>
      <c r="E597" t="s">
        <v>88</v>
      </c>
      <c r="F597">
        <v>20060920</v>
      </c>
      <c r="G597" t="s">
        <v>10532</v>
      </c>
      <c r="H597" t="s">
        <v>184</v>
      </c>
      <c r="I597" t="s">
        <v>391</v>
      </c>
      <c r="M597" t="str">
        <f t="shared" si="64"/>
        <v>樋口</v>
      </c>
      <c r="N597" t="str">
        <f t="shared" si="65"/>
        <v>宗嗣</v>
      </c>
      <c r="O597" t="str">
        <f t="shared" si="66"/>
        <v>ヒグチ</v>
      </c>
      <c r="P597" t="str">
        <f t="shared" si="67"/>
        <v>ソウシ</v>
      </c>
      <c r="Q597">
        <f>IF($F597="","",DATEDIF($R597,①申込書!$D$3,"Y"))</f>
        <v>19</v>
      </c>
      <c r="R597" t="str">
        <f t="shared" si="68"/>
        <v>2006/09/20</v>
      </c>
      <c r="S597" t="str">
        <f t="shared" si="63"/>
        <v>京都</v>
      </c>
      <c r="T597" t="str">
        <f>IFERROR(IF($G597&lt;&gt;"",LEFT($G597,11),IF(COUNTIF(②男子申込!$C:$C,$B597)=1,INDEX(②男子申込!H:H,MATCH($B597,②男子申込!$C:$C,0)),"")),"")</f>
        <v>00163879842</v>
      </c>
      <c r="U597" t="str">
        <f t="shared" si="69"/>
        <v>びわこ成蹊スポーツ大</v>
      </c>
    </row>
    <row r="598" spans="1:21">
      <c r="A598" t="s">
        <v>715</v>
      </c>
      <c r="B598">
        <v>597</v>
      </c>
      <c r="C598" t="s">
        <v>3755</v>
      </c>
      <c r="D598" t="s">
        <v>3756</v>
      </c>
      <c r="E598" t="s">
        <v>80</v>
      </c>
      <c r="F598">
        <v>20041220</v>
      </c>
      <c r="G598" t="s">
        <v>5819</v>
      </c>
      <c r="H598" t="s">
        <v>3757</v>
      </c>
      <c r="I598" t="s">
        <v>3758</v>
      </c>
      <c r="M598" t="str">
        <f t="shared" si="64"/>
        <v>平賀</v>
      </c>
      <c r="N598" t="str">
        <f t="shared" si="65"/>
        <v>丈也</v>
      </c>
      <c r="O598" t="str">
        <f t="shared" si="66"/>
        <v>ヒラガ</v>
      </c>
      <c r="P598" t="str">
        <f t="shared" si="67"/>
        <v>タケヤ</v>
      </c>
      <c r="Q598">
        <f>IF($F598="","",DATEDIF($R598,①申込書!$D$3,"Y"))</f>
        <v>21</v>
      </c>
      <c r="R598" t="str">
        <f t="shared" si="68"/>
        <v>2004/12/20</v>
      </c>
      <c r="S598" t="str">
        <f t="shared" si="63"/>
        <v>滋賀</v>
      </c>
      <c r="T598" t="str">
        <f>IFERROR(IF($G598&lt;&gt;"",LEFT($G598,11),IF(COUNTIF(②男子申込!$C:$C,$B598)=1,INDEX(②男子申込!H:H,MATCH($B598,②男子申込!$C:$C,0)),"")),"")</f>
        <v>00140471219</v>
      </c>
      <c r="U598" t="str">
        <f t="shared" si="69"/>
        <v>びわこ成蹊スポーツ大</v>
      </c>
    </row>
    <row r="599" spans="1:21">
      <c r="A599" t="s">
        <v>715</v>
      </c>
      <c r="B599">
        <v>598</v>
      </c>
      <c r="C599" t="s">
        <v>6219</v>
      </c>
      <c r="D599" t="s">
        <v>6220</v>
      </c>
      <c r="E599" t="s">
        <v>88</v>
      </c>
      <c r="F599">
        <v>20050707</v>
      </c>
      <c r="G599" t="s">
        <v>10533</v>
      </c>
      <c r="H599" t="s">
        <v>897</v>
      </c>
      <c r="I599" t="s">
        <v>562</v>
      </c>
      <c r="M599" t="str">
        <f t="shared" si="64"/>
        <v>平山</v>
      </c>
      <c r="N599" t="str">
        <f t="shared" si="65"/>
        <v>凌大</v>
      </c>
      <c r="O599" t="str">
        <f t="shared" si="66"/>
        <v>ヒラヤマ</v>
      </c>
      <c r="P599" t="str">
        <f t="shared" si="67"/>
        <v>リョウタ</v>
      </c>
      <c r="Q599">
        <f>IF($F599="","",DATEDIF($R599,①申込書!$D$3,"Y"))</f>
        <v>20</v>
      </c>
      <c r="R599" t="str">
        <f t="shared" si="68"/>
        <v>2005/07/07</v>
      </c>
      <c r="S599" t="str">
        <f t="shared" si="63"/>
        <v>京都</v>
      </c>
      <c r="T599" t="str">
        <f>IFERROR(IF($G599&lt;&gt;"",LEFT($G599,11),IF(COUNTIF(②男子申込!$C:$C,$B599)=1,INDEX(②男子申込!H:H,MATCH($B599,②男子申込!$C:$C,0)),"")),"")</f>
        <v>00131030513</v>
      </c>
      <c r="U599" t="str">
        <f t="shared" si="69"/>
        <v>びわこ成蹊スポーツ大</v>
      </c>
    </row>
    <row r="600" spans="1:21">
      <c r="A600" t="s">
        <v>715</v>
      </c>
      <c r="B600">
        <v>599</v>
      </c>
      <c r="C600" t="s">
        <v>6894</v>
      </c>
      <c r="D600" t="s">
        <v>6895</v>
      </c>
      <c r="E600" t="s">
        <v>97</v>
      </c>
      <c r="F600">
        <v>20051105</v>
      </c>
      <c r="G600" t="s">
        <v>6896</v>
      </c>
      <c r="H600" t="s">
        <v>6897</v>
      </c>
      <c r="I600" t="s">
        <v>236</v>
      </c>
      <c r="M600" t="str">
        <f t="shared" si="64"/>
        <v>廣江</v>
      </c>
      <c r="N600" t="str">
        <f t="shared" si="65"/>
        <v>優太</v>
      </c>
      <c r="O600" t="str">
        <f t="shared" si="66"/>
        <v>ヒロエ</v>
      </c>
      <c r="P600" t="str">
        <f t="shared" si="67"/>
        <v>ユウタ</v>
      </c>
      <c r="Q600">
        <f>IF($F600="","",DATEDIF($R600,①申込書!$D$3,"Y"))</f>
        <v>20</v>
      </c>
      <c r="R600" t="str">
        <f t="shared" si="68"/>
        <v>2005/11/05</v>
      </c>
      <c r="S600" t="str">
        <f t="shared" si="63"/>
        <v>兵庫</v>
      </c>
      <c r="T600" t="str">
        <f>IFERROR(IF($G600&lt;&gt;"",LEFT($G600,11),IF(COUNTIF(②男子申込!$C:$C,$B600)=1,INDEX(②男子申込!H:H,MATCH($B600,②男子申込!$C:$C,0)),"")),"")</f>
        <v>00139532225</v>
      </c>
      <c r="U600" t="str">
        <f t="shared" si="69"/>
        <v>びわこ成蹊スポーツ大</v>
      </c>
    </row>
    <row r="601" spans="1:21">
      <c r="A601" t="s">
        <v>715</v>
      </c>
      <c r="B601">
        <v>600</v>
      </c>
      <c r="C601" t="s">
        <v>1789</v>
      </c>
      <c r="D601" t="s">
        <v>1790</v>
      </c>
      <c r="E601" t="s">
        <v>469</v>
      </c>
      <c r="F601">
        <v>20030927</v>
      </c>
      <c r="G601" t="s">
        <v>3715</v>
      </c>
      <c r="H601" t="s">
        <v>1791</v>
      </c>
      <c r="I601" t="s">
        <v>584</v>
      </c>
      <c r="M601" t="str">
        <f t="shared" si="64"/>
        <v>深海</v>
      </c>
      <c r="N601" t="str">
        <f t="shared" si="65"/>
        <v>響輝</v>
      </c>
      <c r="O601" t="str">
        <f t="shared" si="66"/>
        <v>フカミ</v>
      </c>
      <c r="P601" t="str">
        <f t="shared" si="67"/>
        <v>ヒビキ</v>
      </c>
      <c r="Q601">
        <f>IF($F601="","",DATEDIF($R601,①申込書!$D$3,"Y"))</f>
        <v>22</v>
      </c>
      <c r="R601" t="str">
        <f t="shared" si="68"/>
        <v>2003/09/27</v>
      </c>
      <c r="S601" t="str">
        <f t="shared" si="63"/>
        <v>和歌山</v>
      </c>
      <c r="T601" t="str">
        <f>IFERROR(IF($G601&lt;&gt;"",LEFT($G601,11),IF(COUNTIF(②男子申込!$C:$C,$B601)=1,INDEX(②男子申込!H:H,MATCH($B601,②男子申込!$C:$C,0)),"")),"")</f>
        <v>00134056827</v>
      </c>
      <c r="U601" t="str">
        <f t="shared" si="69"/>
        <v>びわこ成蹊スポーツ大</v>
      </c>
    </row>
    <row r="602" spans="1:21">
      <c r="A602" t="s">
        <v>715</v>
      </c>
      <c r="B602">
        <v>601</v>
      </c>
      <c r="C602" t="s">
        <v>1792</v>
      </c>
      <c r="D602" t="s">
        <v>1793</v>
      </c>
      <c r="E602" t="s">
        <v>97</v>
      </c>
      <c r="F602">
        <v>20031229</v>
      </c>
      <c r="G602" t="s">
        <v>3716</v>
      </c>
      <c r="H602" t="s">
        <v>953</v>
      </c>
      <c r="I602" t="s">
        <v>1794</v>
      </c>
      <c r="M602" t="str">
        <f t="shared" si="64"/>
        <v>藤澤</v>
      </c>
      <c r="N602" t="str">
        <f t="shared" si="65"/>
        <v>龍吾</v>
      </c>
      <c r="O602" t="str">
        <f t="shared" si="66"/>
        <v>フジサワ</v>
      </c>
      <c r="P602" t="str">
        <f t="shared" si="67"/>
        <v>リュウゴ</v>
      </c>
      <c r="Q602">
        <f>IF($F602="","",DATEDIF($R602,①申込書!$D$3,"Y"))</f>
        <v>22</v>
      </c>
      <c r="R602" t="str">
        <f t="shared" si="68"/>
        <v>2003/12/29</v>
      </c>
      <c r="S602" t="str">
        <f t="shared" si="63"/>
        <v>兵庫</v>
      </c>
      <c r="T602" t="str">
        <f>IFERROR(IF($G602&lt;&gt;"",LEFT($G602,11),IF(COUNTIF(②男子申込!$C:$C,$B602)=1,INDEX(②男子申込!H:H,MATCH($B602,②男子申込!$C:$C,0)),"")),"")</f>
        <v>00105087930</v>
      </c>
      <c r="U602" t="str">
        <f t="shared" si="69"/>
        <v>びわこ成蹊スポーツ大</v>
      </c>
    </row>
    <row r="603" spans="1:21">
      <c r="A603" t="s">
        <v>715</v>
      </c>
      <c r="B603">
        <v>602</v>
      </c>
      <c r="C603" t="s">
        <v>3740</v>
      </c>
      <c r="D603" t="s">
        <v>3741</v>
      </c>
      <c r="E603" t="s">
        <v>88</v>
      </c>
      <c r="F603">
        <v>20041204</v>
      </c>
      <c r="G603" t="s">
        <v>3742</v>
      </c>
      <c r="H603" t="s">
        <v>3743</v>
      </c>
      <c r="I603" t="s">
        <v>825</v>
      </c>
      <c r="M603" t="str">
        <f t="shared" si="64"/>
        <v>藤橋</v>
      </c>
      <c r="N603" t="str">
        <f t="shared" si="65"/>
        <v>倫太朗</v>
      </c>
      <c r="O603" t="str">
        <f t="shared" si="66"/>
        <v>フジハシ</v>
      </c>
      <c r="P603" t="str">
        <f t="shared" si="67"/>
        <v>リンタロウ</v>
      </c>
      <c r="Q603">
        <f>IF($F603="","",DATEDIF($R603,①申込書!$D$3,"Y"))</f>
        <v>21</v>
      </c>
      <c r="R603" t="str">
        <f t="shared" si="68"/>
        <v>2004/12/04</v>
      </c>
      <c r="S603" t="str">
        <f t="shared" si="63"/>
        <v>京都</v>
      </c>
      <c r="T603" t="str">
        <f>IFERROR(IF($G603&lt;&gt;"",LEFT($G603,11),IF(COUNTIF(②男子申込!$C:$C,$B603)=1,INDEX(②男子申込!H:H,MATCH($B603,②男子申込!$C:$C,0)),"")),"")</f>
        <v>00150806828</v>
      </c>
      <c r="U603" t="str">
        <f t="shared" si="69"/>
        <v>びわこ成蹊スポーツ大</v>
      </c>
    </row>
    <row r="604" spans="1:21">
      <c r="A604" t="s">
        <v>715</v>
      </c>
      <c r="B604">
        <v>603</v>
      </c>
      <c r="C604" t="s">
        <v>6198</v>
      </c>
      <c r="D604" t="s">
        <v>6199</v>
      </c>
      <c r="E604" t="s">
        <v>88</v>
      </c>
      <c r="F604">
        <v>20060228</v>
      </c>
      <c r="G604" t="s">
        <v>10534</v>
      </c>
      <c r="H604" t="s">
        <v>1032</v>
      </c>
      <c r="I604" t="s">
        <v>1883</v>
      </c>
      <c r="M604" t="str">
        <f t="shared" si="64"/>
        <v>藤村</v>
      </c>
      <c r="N604" t="str">
        <f t="shared" si="65"/>
        <v>慧祥</v>
      </c>
      <c r="O604" t="str">
        <f t="shared" si="66"/>
        <v>フジムラ</v>
      </c>
      <c r="P604" t="str">
        <f t="shared" si="67"/>
        <v>ケイショウ</v>
      </c>
      <c r="Q604">
        <f>IF($F604="","",DATEDIF($R604,①申込書!$D$3,"Y"))</f>
        <v>19</v>
      </c>
      <c r="R604" t="str">
        <f t="shared" si="68"/>
        <v>2006/02/28</v>
      </c>
      <c r="S604" t="str">
        <f t="shared" si="63"/>
        <v>京都</v>
      </c>
      <c r="T604" t="str">
        <f>IFERROR(IF($G604&lt;&gt;"",LEFT($G604,11),IF(COUNTIF(②男子申込!$C:$C,$B604)=1,INDEX(②男子申込!H:H,MATCH($B604,②男子申込!$C:$C,0)),"")),"")</f>
        <v>00200207670</v>
      </c>
      <c r="U604" t="str">
        <f t="shared" si="69"/>
        <v>びわこ成蹊スポーツ大</v>
      </c>
    </row>
    <row r="605" spans="1:21">
      <c r="A605" t="s">
        <v>715</v>
      </c>
      <c r="B605">
        <v>604</v>
      </c>
      <c r="C605" t="s">
        <v>1795</v>
      </c>
      <c r="D605" t="s">
        <v>1796</v>
      </c>
      <c r="E605" t="s">
        <v>469</v>
      </c>
      <c r="F605">
        <v>20030624</v>
      </c>
      <c r="G605" t="s">
        <v>3717</v>
      </c>
      <c r="H605" t="s">
        <v>1797</v>
      </c>
      <c r="I605" t="s">
        <v>582</v>
      </c>
      <c r="M605" t="str">
        <f t="shared" si="64"/>
        <v>古久保</v>
      </c>
      <c r="N605" t="str">
        <f t="shared" si="65"/>
        <v>壮舞</v>
      </c>
      <c r="O605" t="str">
        <f t="shared" si="66"/>
        <v>フルクボ</v>
      </c>
      <c r="P605" t="str">
        <f t="shared" si="67"/>
        <v>ソウマ</v>
      </c>
      <c r="Q605">
        <f>IF($F605="","",DATEDIF($R605,①申込書!$D$3,"Y"))</f>
        <v>22</v>
      </c>
      <c r="R605" t="str">
        <f t="shared" si="68"/>
        <v>2003/06/24</v>
      </c>
      <c r="S605" t="str">
        <f t="shared" si="63"/>
        <v>和歌山</v>
      </c>
      <c r="T605" t="str">
        <f>IFERROR(IF($G605&lt;&gt;"",LEFT($G605,11),IF(COUNTIF(②男子申込!$C:$C,$B605)=1,INDEX(②男子申込!H:H,MATCH($B605,②男子申込!$C:$C,0)),"")),"")</f>
        <v>00106824021</v>
      </c>
      <c r="U605" t="str">
        <f t="shared" si="69"/>
        <v>びわこ成蹊スポーツ大</v>
      </c>
    </row>
    <row r="606" spans="1:21">
      <c r="A606" t="s">
        <v>715</v>
      </c>
      <c r="B606">
        <v>605</v>
      </c>
      <c r="C606" t="s">
        <v>3778</v>
      </c>
      <c r="D606" t="s">
        <v>3779</v>
      </c>
      <c r="E606" t="s">
        <v>80</v>
      </c>
      <c r="F606">
        <v>20040410</v>
      </c>
      <c r="G606" t="s">
        <v>10535</v>
      </c>
      <c r="H606" t="s">
        <v>1366</v>
      </c>
      <c r="I606" t="s">
        <v>161</v>
      </c>
      <c r="M606" t="str">
        <f t="shared" si="64"/>
        <v>古澤</v>
      </c>
      <c r="N606" t="str">
        <f t="shared" si="65"/>
        <v>侑也</v>
      </c>
      <c r="O606" t="str">
        <f t="shared" si="66"/>
        <v>フルサワ</v>
      </c>
      <c r="P606" t="str">
        <f t="shared" si="67"/>
        <v>ユウヤ</v>
      </c>
      <c r="Q606">
        <f>IF($F606="","",DATEDIF($R606,①申込書!$D$3,"Y"))</f>
        <v>21</v>
      </c>
      <c r="R606" t="str">
        <f t="shared" si="68"/>
        <v>2004/04/10</v>
      </c>
      <c r="S606" t="str">
        <f t="shared" si="63"/>
        <v>滋賀</v>
      </c>
      <c r="T606" t="str">
        <f>IFERROR(IF($G606&lt;&gt;"",LEFT($G606,11),IF(COUNTIF(②男子申込!$C:$C,$B606)=1,INDEX(②男子申込!H:H,MATCH($B606,②男子申込!$C:$C,0)),"")),"")</f>
        <v>00117861529</v>
      </c>
      <c r="U606" t="str">
        <f t="shared" si="69"/>
        <v>びわこ成蹊スポーツ大</v>
      </c>
    </row>
    <row r="607" spans="1:21">
      <c r="A607" t="s">
        <v>715</v>
      </c>
      <c r="B607">
        <v>606</v>
      </c>
      <c r="C607" t="s">
        <v>1798</v>
      </c>
      <c r="D607" t="s">
        <v>1799</v>
      </c>
      <c r="E607" t="s">
        <v>80</v>
      </c>
      <c r="F607">
        <v>20030826</v>
      </c>
      <c r="G607" t="s">
        <v>3718</v>
      </c>
      <c r="H607" t="s">
        <v>1727</v>
      </c>
      <c r="I607" t="s">
        <v>446</v>
      </c>
      <c r="M607" t="str">
        <f t="shared" si="64"/>
        <v>古田</v>
      </c>
      <c r="N607" t="str">
        <f t="shared" si="65"/>
        <v>蒼空</v>
      </c>
      <c r="O607" t="str">
        <f t="shared" si="66"/>
        <v>フルタ</v>
      </c>
      <c r="P607" t="str">
        <f t="shared" si="67"/>
        <v>ソラ</v>
      </c>
      <c r="Q607">
        <f>IF($F607="","",DATEDIF($R607,①申込書!$D$3,"Y"))</f>
        <v>22</v>
      </c>
      <c r="R607" t="str">
        <f t="shared" si="68"/>
        <v>2003/08/26</v>
      </c>
      <c r="S607" t="str">
        <f t="shared" si="63"/>
        <v>滋賀</v>
      </c>
      <c r="T607" t="str">
        <f>IFERROR(IF($G607&lt;&gt;"",LEFT($G607,11),IF(COUNTIF(②男子申込!$C:$C,$B607)=1,INDEX(②男子申込!H:H,MATCH($B607,②男子申込!$C:$C,0)),"")),"")</f>
        <v>00101485726</v>
      </c>
      <c r="U607" t="str">
        <f t="shared" si="69"/>
        <v>びわこ成蹊スポーツ大</v>
      </c>
    </row>
    <row r="608" spans="1:21">
      <c r="A608" t="s">
        <v>715</v>
      </c>
      <c r="B608">
        <v>607</v>
      </c>
      <c r="C608" t="s">
        <v>3737</v>
      </c>
      <c r="D608" t="s">
        <v>3738</v>
      </c>
      <c r="E608" t="s">
        <v>80</v>
      </c>
      <c r="F608">
        <v>20040726</v>
      </c>
      <c r="G608" t="s">
        <v>10536</v>
      </c>
      <c r="H608" t="s">
        <v>3739</v>
      </c>
      <c r="I608" t="s">
        <v>801</v>
      </c>
      <c r="M608" t="str">
        <f t="shared" si="64"/>
        <v>別府</v>
      </c>
      <c r="N608" t="str">
        <f t="shared" si="65"/>
        <v>涼司</v>
      </c>
      <c r="O608" t="str">
        <f t="shared" si="66"/>
        <v>ベップ</v>
      </c>
      <c r="P608" t="str">
        <f t="shared" si="67"/>
        <v>リョウジ</v>
      </c>
      <c r="Q608">
        <f>IF($F608="","",DATEDIF($R608,①申込書!$D$3,"Y"))</f>
        <v>21</v>
      </c>
      <c r="R608" t="str">
        <f t="shared" si="68"/>
        <v>2004/07/26</v>
      </c>
      <c r="S608" t="str">
        <f t="shared" si="63"/>
        <v>滋賀</v>
      </c>
      <c r="T608" t="str">
        <f>IFERROR(IF($G608&lt;&gt;"",LEFT($G608,11),IF(COUNTIF(②男子申込!$C:$C,$B608)=1,INDEX(②男子申込!H:H,MATCH($B608,②男子申込!$C:$C,0)),"")),"")</f>
        <v>00114233418</v>
      </c>
      <c r="U608" t="str">
        <f t="shared" si="69"/>
        <v>びわこ成蹊スポーツ大</v>
      </c>
    </row>
    <row r="609" spans="1:21">
      <c r="A609" t="s">
        <v>715</v>
      </c>
      <c r="B609">
        <v>608</v>
      </c>
      <c r="C609" t="s">
        <v>14697</v>
      </c>
      <c r="D609" t="s">
        <v>14698</v>
      </c>
      <c r="E609" t="s">
        <v>79</v>
      </c>
      <c r="F609">
        <v>20060905</v>
      </c>
      <c r="G609" t="s">
        <v>10537</v>
      </c>
      <c r="H609" t="s">
        <v>1030</v>
      </c>
      <c r="I609" t="s">
        <v>12193</v>
      </c>
      <c r="M609" t="str">
        <f t="shared" si="64"/>
        <v>堀</v>
      </c>
      <c r="N609" t="str">
        <f t="shared" si="65"/>
        <v>大夢</v>
      </c>
      <c r="O609" t="str">
        <f t="shared" si="66"/>
        <v>ホリ</v>
      </c>
      <c r="P609" t="str">
        <f t="shared" si="67"/>
        <v>タイム</v>
      </c>
      <c r="Q609">
        <f>IF($F609="","",DATEDIF($R609,①申込書!$D$3,"Y"))</f>
        <v>19</v>
      </c>
      <c r="R609" t="str">
        <f t="shared" si="68"/>
        <v>2006/09/05</v>
      </c>
      <c r="S609" t="str">
        <f t="shared" si="63"/>
        <v>岐阜</v>
      </c>
      <c r="T609" t="str">
        <f>IFERROR(IF($G609&lt;&gt;"",LEFT($G609,11),IF(COUNTIF(②男子申込!$C:$C,$B609)=1,INDEX(②男子申込!H:H,MATCH($B609,②男子申込!$C:$C,0)),"")),"")</f>
        <v>00140796532</v>
      </c>
      <c r="U609" t="str">
        <f t="shared" si="69"/>
        <v>びわこ成蹊スポーツ大</v>
      </c>
    </row>
    <row r="610" spans="1:21">
      <c r="A610" t="s">
        <v>715</v>
      </c>
      <c r="B610">
        <v>609</v>
      </c>
      <c r="C610" t="s">
        <v>6221</v>
      </c>
      <c r="D610" t="s">
        <v>6222</v>
      </c>
      <c r="E610" t="s">
        <v>83</v>
      </c>
      <c r="F610">
        <v>20060129</v>
      </c>
      <c r="G610" t="s">
        <v>10538</v>
      </c>
      <c r="H610" t="s">
        <v>3080</v>
      </c>
      <c r="I610" t="s">
        <v>384</v>
      </c>
      <c r="M610" t="str">
        <f t="shared" si="64"/>
        <v>堀川</v>
      </c>
      <c r="N610" t="str">
        <f t="shared" si="65"/>
        <v>正樹</v>
      </c>
      <c r="O610" t="str">
        <f t="shared" si="66"/>
        <v>ホリカワ</v>
      </c>
      <c r="P610" t="str">
        <f t="shared" si="67"/>
        <v>マサキ</v>
      </c>
      <c r="Q610">
        <f>IF($F610="","",DATEDIF($R610,①申込書!$D$3,"Y"))</f>
        <v>19</v>
      </c>
      <c r="R610" t="str">
        <f t="shared" si="68"/>
        <v>2006/01/29</v>
      </c>
      <c r="S610" t="str">
        <f t="shared" si="63"/>
        <v>奈良</v>
      </c>
      <c r="T610" t="str">
        <f>IFERROR(IF($G610&lt;&gt;"",LEFT($G610,11),IF(COUNTIF(②男子申込!$C:$C,$B610)=1,INDEX(②男子申込!H:H,MATCH($B610,②男子申込!$C:$C,0)),"")),"")</f>
        <v>00122806019</v>
      </c>
      <c r="U610" t="str">
        <f t="shared" si="69"/>
        <v>びわこ成蹊スポーツ大</v>
      </c>
    </row>
    <row r="611" spans="1:21">
      <c r="A611" t="s">
        <v>715</v>
      </c>
      <c r="B611">
        <v>610</v>
      </c>
      <c r="C611" t="s">
        <v>1800</v>
      </c>
      <c r="D611" t="s">
        <v>1801</v>
      </c>
      <c r="E611" t="s">
        <v>88</v>
      </c>
      <c r="F611">
        <v>20030102</v>
      </c>
      <c r="G611" t="s">
        <v>3719</v>
      </c>
      <c r="H611" t="s">
        <v>931</v>
      </c>
      <c r="I611" t="s">
        <v>337</v>
      </c>
      <c r="M611" t="str">
        <f t="shared" si="64"/>
        <v>堀田</v>
      </c>
      <c r="N611" t="str">
        <f t="shared" si="65"/>
        <v>力也</v>
      </c>
      <c r="O611" t="str">
        <f t="shared" si="66"/>
        <v>ホリタ</v>
      </c>
      <c r="P611" t="str">
        <f t="shared" si="67"/>
        <v>リキヤ</v>
      </c>
      <c r="Q611">
        <f>IF($F611="","",DATEDIF($R611,①申込書!$D$3,"Y"))</f>
        <v>23</v>
      </c>
      <c r="R611" t="str">
        <f t="shared" si="68"/>
        <v>2003/01/02</v>
      </c>
      <c r="S611" t="str">
        <f t="shared" si="63"/>
        <v>京都</v>
      </c>
      <c r="T611" t="str">
        <f>IFERROR(IF($G611&lt;&gt;"",LEFT($G611,11),IF(COUNTIF(②男子申込!$C:$C,$B611)=1,INDEX(②男子申込!H:H,MATCH($B611,②男子申込!$C:$C,0)),"")),"")</f>
        <v>00165403423</v>
      </c>
      <c r="U611" t="str">
        <f t="shared" si="69"/>
        <v>びわこ成蹊スポーツ大</v>
      </c>
    </row>
    <row r="612" spans="1:21">
      <c r="A612" t="s">
        <v>715</v>
      </c>
      <c r="B612">
        <v>611</v>
      </c>
      <c r="C612" t="s">
        <v>14699</v>
      </c>
      <c r="D612" t="s">
        <v>6225</v>
      </c>
      <c r="E612" t="s">
        <v>344</v>
      </c>
      <c r="F612">
        <v>20050607</v>
      </c>
      <c r="G612" t="s">
        <v>10539</v>
      </c>
      <c r="H612" t="s">
        <v>728</v>
      </c>
      <c r="I612" t="s">
        <v>127</v>
      </c>
      <c r="M612" t="str">
        <f t="shared" si="64"/>
        <v>前川</v>
      </c>
      <c r="N612" t="str">
        <f t="shared" si="65"/>
        <v>雄飛</v>
      </c>
      <c r="O612" t="str">
        <f t="shared" si="66"/>
        <v>マエカワ</v>
      </c>
      <c r="P612" t="str">
        <f t="shared" si="67"/>
        <v>ユウト</v>
      </c>
      <c r="Q612">
        <f>IF($F612="","",DATEDIF($R612,①申込書!$D$3,"Y"))</f>
        <v>20</v>
      </c>
      <c r="R612" t="str">
        <f t="shared" si="68"/>
        <v>2005/06/07</v>
      </c>
      <c r="S612" t="str">
        <f t="shared" si="63"/>
        <v>高知</v>
      </c>
      <c r="T612" t="str">
        <f>IFERROR(IF($G612&lt;&gt;"",LEFT($G612,11),IF(COUNTIF(②男子申込!$C:$C,$B612)=1,INDEX(②男子申込!H:H,MATCH($B612,②男子申込!$C:$C,0)),"")),"")</f>
        <v>00124137220</v>
      </c>
      <c r="U612" t="str">
        <f t="shared" si="69"/>
        <v>びわこ成蹊スポーツ大</v>
      </c>
    </row>
    <row r="613" spans="1:21">
      <c r="A613" t="s">
        <v>715</v>
      </c>
      <c r="B613">
        <v>612</v>
      </c>
      <c r="C613" t="s">
        <v>6263</v>
      </c>
      <c r="D613" t="s">
        <v>6264</v>
      </c>
      <c r="E613" t="s">
        <v>88</v>
      </c>
      <c r="F613">
        <v>20050710</v>
      </c>
      <c r="G613" t="s">
        <v>10540</v>
      </c>
      <c r="H613" t="s">
        <v>6265</v>
      </c>
      <c r="I613" t="s">
        <v>141</v>
      </c>
      <c r="M613" t="str">
        <f t="shared" si="64"/>
        <v>町</v>
      </c>
      <c r="N613" t="str">
        <f t="shared" si="65"/>
        <v>駿翔</v>
      </c>
      <c r="O613" t="str">
        <f t="shared" si="66"/>
        <v>マチ</v>
      </c>
      <c r="P613" t="str">
        <f t="shared" si="67"/>
        <v>ハヤト</v>
      </c>
      <c r="Q613">
        <f>IF($F613="","",DATEDIF($R613,①申込書!$D$3,"Y"))</f>
        <v>20</v>
      </c>
      <c r="R613" t="str">
        <f t="shared" si="68"/>
        <v>2005/07/10</v>
      </c>
      <c r="S613" t="str">
        <f t="shared" si="63"/>
        <v>京都</v>
      </c>
      <c r="T613" t="str">
        <f>IFERROR(IF($G613&lt;&gt;"",LEFT($G613,11),IF(COUNTIF(②男子申込!$C:$C,$B613)=1,INDEX(②男子申込!H:H,MATCH($B613,②男子申込!$C:$C,0)),"")),"")</f>
        <v>00131086322</v>
      </c>
      <c r="U613" t="str">
        <f t="shared" si="69"/>
        <v>びわこ成蹊スポーツ大</v>
      </c>
    </row>
    <row r="614" spans="1:21">
      <c r="A614" t="s">
        <v>715</v>
      </c>
      <c r="B614">
        <v>613</v>
      </c>
      <c r="C614" t="s">
        <v>1802</v>
      </c>
      <c r="D614" t="s">
        <v>1803</v>
      </c>
      <c r="E614" t="s">
        <v>80</v>
      </c>
      <c r="F614">
        <v>20040323</v>
      </c>
      <c r="G614" t="s">
        <v>3720</v>
      </c>
      <c r="H614" t="s">
        <v>856</v>
      </c>
      <c r="I614" t="s">
        <v>1804</v>
      </c>
      <c r="M614" t="str">
        <f t="shared" si="64"/>
        <v>松岡</v>
      </c>
      <c r="N614" t="str">
        <f t="shared" si="65"/>
        <v>浩光</v>
      </c>
      <c r="O614" t="str">
        <f t="shared" si="66"/>
        <v>マツオカ</v>
      </c>
      <c r="P614" t="str">
        <f t="shared" si="67"/>
        <v>ヒロミ</v>
      </c>
      <c r="Q614">
        <f>IF($F614="","",DATEDIF($R614,①申込書!$D$3,"Y"))</f>
        <v>21</v>
      </c>
      <c r="R614" t="str">
        <f t="shared" si="68"/>
        <v>2004/03/23</v>
      </c>
      <c r="S614" t="str">
        <f t="shared" si="63"/>
        <v>滋賀</v>
      </c>
      <c r="T614" t="str">
        <f>IFERROR(IF($G614&lt;&gt;"",LEFT($G614,11),IF(COUNTIF(②男子申込!$C:$C,$B614)=1,INDEX(②男子申込!H:H,MATCH($B614,②男子申込!$C:$C,0)),"")),"")</f>
        <v>00135684229</v>
      </c>
      <c r="U614" t="str">
        <f t="shared" si="69"/>
        <v>びわこ成蹊スポーツ大</v>
      </c>
    </row>
    <row r="615" spans="1:21">
      <c r="A615" t="s">
        <v>715</v>
      </c>
      <c r="B615">
        <v>614</v>
      </c>
      <c r="C615" t="s">
        <v>14700</v>
      </c>
      <c r="D615" t="s">
        <v>14701</v>
      </c>
      <c r="E615" t="s">
        <v>88</v>
      </c>
      <c r="F615">
        <v>20070105</v>
      </c>
      <c r="G615" t="s">
        <v>10541</v>
      </c>
      <c r="H615" t="s">
        <v>1554</v>
      </c>
      <c r="I615" t="s">
        <v>465</v>
      </c>
      <c r="M615" t="str">
        <f t="shared" si="64"/>
        <v>松村</v>
      </c>
      <c r="N615" t="str">
        <f t="shared" si="65"/>
        <v>央斗</v>
      </c>
      <c r="O615" t="str">
        <f t="shared" si="66"/>
        <v>マツムラ</v>
      </c>
      <c r="P615" t="str">
        <f t="shared" si="67"/>
        <v>ヒロト</v>
      </c>
      <c r="Q615">
        <f>IF($F615="","",DATEDIF($R615,①申込書!$D$3,"Y"))</f>
        <v>19</v>
      </c>
      <c r="R615" t="str">
        <f t="shared" si="68"/>
        <v>2007/01/05</v>
      </c>
      <c r="S615" t="str">
        <f t="shared" si="63"/>
        <v>京都</v>
      </c>
      <c r="T615" t="str">
        <f>IFERROR(IF($G615&lt;&gt;"",LEFT($G615,11),IF(COUNTIF(②男子申込!$C:$C,$B615)=1,INDEX(②男子申込!H:H,MATCH($B615,②男子申込!$C:$C,0)),"")),"")</f>
        <v>00142295427</v>
      </c>
      <c r="U615" t="str">
        <f t="shared" si="69"/>
        <v>びわこ成蹊スポーツ大</v>
      </c>
    </row>
    <row r="616" spans="1:21">
      <c r="A616" t="s">
        <v>715</v>
      </c>
      <c r="B616">
        <v>615</v>
      </c>
      <c r="C616" t="s">
        <v>1805</v>
      </c>
      <c r="D616" t="s">
        <v>1806</v>
      </c>
      <c r="E616" t="s">
        <v>88</v>
      </c>
      <c r="F616">
        <v>20030510</v>
      </c>
      <c r="G616" t="s">
        <v>3721</v>
      </c>
      <c r="H616" t="s">
        <v>95</v>
      </c>
      <c r="I616" t="s">
        <v>87</v>
      </c>
      <c r="M616" t="str">
        <f t="shared" si="64"/>
        <v>松山</v>
      </c>
      <c r="N616" t="str">
        <f t="shared" si="65"/>
        <v>巧</v>
      </c>
      <c r="O616" t="str">
        <f t="shared" si="66"/>
        <v>マツヤマ</v>
      </c>
      <c r="P616" t="str">
        <f t="shared" si="67"/>
        <v>タクミ</v>
      </c>
      <c r="Q616">
        <f>IF($F616="","",DATEDIF($R616,①申込書!$D$3,"Y"))</f>
        <v>22</v>
      </c>
      <c r="R616" t="str">
        <f t="shared" si="68"/>
        <v>2003/05/10</v>
      </c>
      <c r="S616" t="str">
        <f t="shared" si="63"/>
        <v>京都</v>
      </c>
      <c r="T616" t="str">
        <f>IFERROR(IF($G616&lt;&gt;"",LEFT($G616,11),IF(COUNTIF(②男子申込!$C:$C,$B616)=1,INDEX(②男子申込!H:H,MATCH($B616,②男子申込!$C:$C,0)),"")),"")</f>
        <v>00107713827</v>
      </c>
      <c r="U616" t="str">
        <f t="shared" si="69"/>
        <v>びわこ成蹊スポーツ大</v>
      </c>
    </row>
    <row r="617" spans="1:21">
      <c r="A617" t="s">
        <v>715</v>
      </c>
      <c r="B617">
        <v>616</v>
      </c>
      <c r="C617" t="s">
        <v>14702</v>
      </c>
      <c r="D617" t="s">
        <v>14703</v>
      </c>
      <c r="E617" t="s">
        <v>88</v>
      </c>
      <c r="F617">
        <v>20060903</v>
      </c>
      <c r="G617" t="s">
        <v>10542</v>
      </c>
      <c r="H617" t="s">
        <v>95</v>
      </c>
      <c r="I617" t="s">
        <v>98</v>
      </c>
      <c r="M617" t="str">
        <f t="shared" si="64"/>
        <v>松山</v>
      </c>
      <c r="N617" t="str">
        <f t="shared" si="65"/>
        <v>陸</v>
      </c>
      <c r="O617" t="str">
        <f t="shared" si="66"/>
        <v>マツヤマ</v>
      </c>
      <c r="P617" t="str">
        <f t="shared" si="67"/>
        <v>リク</v>
      </c>
      <c r="Q617">
        <f>IF($F617="","",DATEDIF($R617,①申込書!$D$3,"Y"))</f>
        <v>19</v>
      </c>
      <c r="R617" t="str">
        <f t="shared" si="68"/>
        <v>2006/09/03</v>
      </c>
      <c r="S617" t="str">
        <f t="shared" si="63"/>
        <v>京都</v>
      </c>
      <c r="T617" t="str">
        <f>IFERROR(IF($G617&lt;&gt;"",LEFT($G617,11),IF(COUNTIF(②男子申込!$C:$C,$B617)=1,INDEX(②男子申込!H:H,MATCH($B617,②男子申込!$C:$C,0)),"")),"")</f>
        <v>00170465427</v>
      </c>
      <c r="U617" t="str">
        <f t="shared" si="69"/>
        <v>びわこ成蹊スポーツ大</v>
      </c>
    </row>
    <row r="618" spans="1:21">
      <c r="A618" t="s">
        <v>715</v>
      </c>
      <c r="B618">
        <v>617</v>
      </c>
      <c r="C618" t="s">
        <v>14704</v>
      </c>
      <c r="D618" t="s">
        <v>14705</v>
      </c>
      <c r="E618" t="s">
        <v>97</v>
      </c>
      <c r="F618">
        <v>20061107</v>
      </c>
      <c r="G618" t="s">
        <v>10543</v>
      </c>
      <c r="H618" t="s">
        <v>587</v>
      </c>
      <c r="I618" t="s">
        <v>446</v>
      </c>
      <c r="M618" t="str">
        <f t="shared" si="64"/>
        <v>丸山</v>
      </c>
      <c r="N618" t="str">
        <f t="shared" si="65"/>
        <v>空大</v>
      </c>
      <c r="O618" t="str">
        <f t="shared" si="66"/>
        <v>マルヤマ</v>
      </c>
      <c r="P618" t="str">
        <f t="shared" si="67"/>
        <v>ソラ</v>
      </c>
      <c r="Q618">
        <f>IF($F618="","",DATEDIF($R618,①申込書!$D$3,"Y"))</f>
        <v>19</v>
      </c>
      <c r="R618" t="str">
        <f t="shared" si="68"/>
        <v>2006/11/07</v>
      </c>
      <c r="S618" t="str">
        <f t="shared" si="63"/>
        <v>兵庫</v>
      </c>
      <c r="T618" t="str">
        <f>IFERROR(IF($G618&lt;&gt;"",LEFT($G618,11),IF(COUNTIF(②男子申込!$C:$C,$B618)=1,INDEX(②男子申込!H:H,MATCH($B618,②男子申込!$C:$C,0)),"")),"")</f>
        <v>00141513924</v>
      </c>
      <c r="U618" t="str">
        <f t="shared" si="69"/>
        <v>びわこ成蹊スポーツ大</v>
      </c>
    </row>
    <row r="619" spans="1:21">
      <c r="A619" t="s">
        <v>715</v>
      </c>
      <c r="B619">
        <v>618</v>
      </c>
      <c r="C619" t="s">
        <v>6268</v>
      </c>
      <c r="D619" t="s">
        <v>6269</v>
      </c>
      <c r="E619" t="s">
        <v>88</v>
      </c>
      <c r="F619">
        <v>20050614</v>
      </c>
      <c r="G619" t="s">
        <v>10544</v>
      </c>
      <c r="H619" t="s">
        <v>625</v>
      </c>
      <c r="I619" t="s">
        <v>6270</v>
      </c>
      <c r="M619" t="str">
        <f t="shared" si="64"/>
        <v>三木</v>
      </c>
      <c r="N619" t="str">
        <f t="shared" si="65"/>
        <v>志門</v>
      </c>
      <c r="O619" t="str">
        <f t="shared" si="66"/>
        <v>ミキ</v>
      </c>
      <c r="P619" t="str">
        <f t="shared" si="67"/>
        <v>シモン</v>
      </c>
      <c r="Q619">
        <f>IF($F619="","",DATEDIF($R619,①申込書!$D$3,"Y"))</f>
        <v>20</v>
      </c>
      <c r="R619" t="str">
        <f t="shared" si="68"/>
        <v>2005/06/14</v>
      </c>
      <c r="S619" t="str">
        <f t="shared" si="63"/>
        <v>京都</v>
      </c>
      <c r="T619" t="str">
        <f>IFERROR(IF($G619&lt;&gt;"",LEFT($G619,11),IF(COUNTIF(②男子申込!$C:$C,$B619)=1,INDEX(②男子申込!H:H,MATCH($B619,②男子申込!$C:$C,0)),"")),"")</f>
        <v>00131310211</v>
      </c>
      <c r="U619" t="str">
        <f t="shared" si="69"/>
        <v>びわこ成蹊スポーツ大</v>
      </c>
    </row>
    <row r="620" spans="1:21">
      <c r="A620"/>
      <c r="B620"/>
      <c r="C620"/>
      <c r="D620"/>
      <c r="E620"/>
      <c r="F620"/>
      <c r="G620"/>
      <c r="H620"/>
      <c r="I620"/>
      <c r="M620" t="str">
        <f t="shared" si="64"/>
        <v/>
      </c>
      <c r="N620" t="str">
        <f t="shared" si="65"/>
        <v/>
      </c>
      <c r="O620" t="str">
        <f t="shared" si="66"/>
        <v/>
      </c>
      <c r="P620" t="str">
        <f t="shared" si="67"/>
        <v/>
      </c>
      <c r="Q620" t="str">
        <f>IF($F620="","",DATEDIF($R620,①申込書!$D$3,"Y"))</f>
        <v/>
      </c>
      <c r="R620" t="str">
        <f t="shared" si="68"/>
        <v/>
      </c>
      <c r="S620" t="str">
        <f t="shared" si="63"/>
        <v/>
      </c>
      <c r="T620" t="str">
        <f>IFERROR(IF($G620&lt;&gt;"",LEFT($G620,11),IF(COUNTIF(②男子申込!$C:$C,$B620)=1,INDEX(②男子申込!H:H,MATCH($B620,②男子申込!$C:$C,0)),"")),"")</f>
        <v/>
      </c>
      <c r="U620" t="str">
        <f t="shared" si="69"/>
        <v/>
      </c>
    </row>
    <row r="621" spans="1:21">
      <c r="A621" t="s">
        <v>715</v>
      </c>
      <c r="B621">
        <v>620</v>
      </c>
      <c r="C621" t="s">
        <v>14706</v>
      </c>
      <c r="D621" t="s">
        <v>14707</v>
      </c>
      <c r="E621" t="s">
        <v>88</v>
      </c>
      <c r="F621">
        <v>20061224</v>
      </c>
      <c r="G621" t="s">
        <v>10545</v>
      </c>
      <c r="H621" t="s">
        <v>2214</v>
      </c>
      <c r="I621" t="s">
        <v>1201</v>
      </c>
      <c r="M621" t="str">
        <f t="shared" si="64"/>
        <v>宮城</v>
      </c>
      <c r="N621" t="str">
        <f t="shared" si="65"/>
        <v>威明</v>
      </c>
      <c r="O621" t="str">
        <f t="shared" si="66"/>
        <v>ミヤギ</v>
      </c>
      <c r="P621" t="str">
        <f t="shared" si="67"/>
        <v>タケアキ</v>
      </c>
      <c r="Q621">
        <f>IF($F621="","",DATEDIF($R621,①申込書!$D$3,"Y"))</f>
        <v>19</v>
      </c>
      <c r="R621" t="str">
        <f t="shared" si="68"/>
        <v>2006/12/24</v>
      </c>
      <c r="S621" t="str">
        <f t="shared" si="63"/>
        <v>京都</v>
      </c>
      <c r="T621" t="str">
        <f>IFERROR(IF($G621&lt;&gt;"",LEFT($G621,11),IF(COUNTIF(②男子申込!$C:$C,$B621)=1,INDEX(②男子申込!H:H,MATCH($B621,②男子申込!$C:$C,0)),"")),"")</f>
        <v>00142663224</v>
      </c>
      <c r="U621" t="str">
        <f t="shared" si="69"/>
        <v>びわこ成蹊スポーツ大</v>
      </c>
    </row>
    <row r="622" spans="1:21">
      <c r="A622" t="s">
        <v>715</v>
      </c>
      <c r="B622">
        <v>621</v>
      </c>
      <c r="C622" t="s">
        <v>1807</v>
      </c>
      <c r="D622" t="s">
        <v>1808</v>
      </c>
      <c r="E622" t="s">
        <v>102</v>
      </c>
      <c r="F622">
        <v>20030604</v>
      </c>
      <c r="G622" t="s">
        <v>3722</v>
      </c>
      <c r="H622" t="s">
        <v>1001</v>
      </c>
      <c r="I622" t="s">
        <v>1809</v>
      </c>
      <c r="M622" t="str">
        <f t="shared" si="64"/>
        <v>宮﨑</v>
      </c>
      <c r="N622" t="str">
        <f t="shared" si="65"/>
        <v>泉光</v>
      </c>
      <c r="O622" t="str">
        <f t="shared" si="66"/>
        <v>ミヤザキ</v>
      </c>
      <c r="P622" t="str">
        <f t="shared" si="67"/>
        <v>イズミ</v>
      </c>
      <c r="Q622">
        <f>IF($F622="","",DATEDIF($R622,①申込書!$D$3,"Y"))</f>
        <v>22</v>
      </c>
      <c r="R622" t="str">
        <f t="shared" si="68"/>
        <v>2003/06/04</v>
      </c>
      <c r="S622" t="str">
        <f t="shared" si="63"/>
        <v>静岡</v>
      </c>
      <c r="T622" t="str">
        <f>IFERROR(IF($G622&lt;&gt;"",LEFT($G622,11),IF(COUNTIF(②男子申込!$C:$C,$B622)=1,INDEX(②男子申込!H:H,MATCH($B622,②男子申込!$C:$C,0)),"")),"")</f>
        <v>00102092620</v>
      </c>
      <c r="U622" t="str">
        <f t="shared" si="69"/>
        <v>びわこ成蹊スポーツ大</v>
      </c>
    </row>
    <row r="623" spans="1:21">
      <c r="A623" t="s">
        <v>715</v>
      </c>
      <c r="B623">
        <v>622</v>
      </c>
      <c r="C623" t="s">
        <v>1810</v>
      </c>
      <c r="D623" t="s">
        <v>1811</v>
      </c>
      <c r="E623" t="s">
        <v>173</v>
      </c>
      <c r="F623">
        <v>20030622</v>
      </c>
      <c r="G623" t="s">
        <v>3723</v>
      </c>
      <c r="H623" t="s">
        <v>731</v>
      </c>
      <c r="I623" t="s">
        <v>611</v>
      </c>
      <c r="M623" t="str">
        <f t="shared" si="64"/>
        <v>宮本</v>
      </c>
      <c r="N623" t="str">
        <f t="shared" si="65"/>
        <v>一樹</v>
      </c>
      <c r="O623" t="str">
        <f t="shared" si="66"/>
        <v>ミヤモト</v>
      </c>
      <c r="P623" t="str">
        <f t="shared" si="67"/>
        <v>イツキ</v>
      </c>
      <c r="Q623">
        <f>IF($F623="","",DATEDIF($R623,①申込書!$D$3,"Y"))</f>
        <v>22</v>
      </c>
      <c r="R623" t="str">
        <f t="shared" si="68"/>
        <v>2003/06/22</v>
      </c>
      <c r="S623" t="str">
        <f t="shared" si="63"/>
        <v>鳥取</v>
      </c>
      <c r="T623" t="str">
        <f>IFERROR(IF($G623&lt;&gt;"",LEFT($G623,11),IF(COUNTIF(②男子申込!$C:$C,$B623)=1,INDEX(②男子申込!H:H,MATCH($B623,②男子申込!$C:$C,0)),"")),"")</f>
        <v>00108222015</v>
      </c>
      <c r="U623" t="str">
        <f t="shared" si="69"/>
        <v>びわこ成蹊スポーツ大</v>
      </c>
    </row>
    <row r="624" spans="1:21">
      <c r="A624" t="s">
        <v>715</v>
      </c>
      <c r="B624">
        <v>623</v>
      </c>
      <c r="C624" t="s">
        <v>14708</v>
      </c>
      <c r="D624" t="s">
        <v>14709</v>
      </c>
      <c r="E624" t="s">
        <v>99</v>
      </c>
      <c r="F624">
        <v>20070117</v>
      </c>
      <c r="G624" t="s">
        <v>10546</v>
      </c>
      <c r="H624" t="s">
        <v>1086</v>
      </c>
      <c r="I624" t="s">
        <v>1506</v>
      </c>
      <c r="M624" t="str">
        <f t="shared" si="64"/>
        <v>村田</v>
      </c>
      <c r="N624" t="str">
        <f t="shared" si="65"/>
        <v>周</v>
      </c>
      <c r="O624" t="str">
        <f t="shared" si="66"/>
        <v>ムラタ</v>
      </c>
      <c r="P624" t="str">
        <f t="shared" si="67"/>
        <v>シュウ</v>
      </c>
      <c r="Q624">
        <f>IF($F624="","",DATEDIF($R624,①申込書!$D$3,"Y"))</f>
        <v>19</v>
      </c>
      <c r="R624" t="str">
        <f t="shared" si="68"/>
        <v>2007/01/17</v>
      </c>
      <c r="S624" t="str">
        <f t="shared" si="63"/>
        <v>大阪</v>
      </c>
      <c r="T624" t="str">
        <f>IFERROR(IF($G624&lt;&gt;"",LEFT($G624,11),IF(COUNTIF(②男子申込!$C:$C,$B624)=1,INDEX(②男子申込!H:H,MATCH($B624,②男子申込!$C:$C,0)),"")),"")</f>
        <v>00167730024</v>
      </c>
      <c r="U624" t="str">
        <f t="shared" si="69"/>
        <v>びわこ成蹊スポーツ大</v>
      </c>
    </row>
    <row r="625" spans="1:21">
      <c r="A625" t="s">
        <v>715</v>
      </c>
      <c r="B625">
        <v>624</v>
      </c>
      <c r="C625" t="s">
        <v>1812</v>
      </c>
      <c r="D625" t="s">
        <v>1813</v>
      </c>
      <c r="E625" t="s">
        <v>80</v>
      </c>
      <c r="F625">
        <v>20030919</v>
      </c>
      <c r="G625" t="s">
        <v>3724</v>
      </c>
      <c r="H625" t="s">
        <v>1814</v>
      </c>
      <c r="I625" t="s">
        <v>87</v>
      </c>
      <c r="M625" t="str">
        <f t="shared" si="64"/>
        <v>村山</v>
      </c>
      <c r="N625" t="str">
        <f t="shared" si="65"/>
        <v>巧</v>
      </c>
      <c r="O625" t="str">
        <f t="shared" si="66"/>
        <v>ムラヤマ</v>
      </c>
      <c r="P625" t="str">
        <f t="shared" si="67"/>
        <v>タクミ</v>
      </c>
      <c r="Q625">
        <f>IF($F625="","",DATEDIF($R625,①申込書!$D$3,"Y"))</f>
        <v>22</v>
      </c>
      <c r="R625" t="str">
        <f t="shared" si="68"/>
        <v>2003/09/19</v>
      </c>
      <c r="S625" t="str">
        <f t="shared" si="63"/>
        <v>滋賀</v>
      </c>
      <c r="T625" t="str">
        <f>IFERROR(IF($G625&lt;&gt;"",LEFT($G625,11),IF(COUNTIF(②男子申込!$C:$C,$B625)=1,INDEX(②男子申込!H:H,MATCH($B625,②男子申込!$C:$C,0)),"")),"")</f>
        <v>00099946643</v>
      </c>
      <c r="U625" t="str">
        <f t="shared" si="69"/>
        <v>びわこ成蹊スポーツ大</v>
      </c>
    </row>
    <row r="626" spans="1:21">
      <c r="A626" t="s">
        <v>715</v>
      </c>
      <c r="B626">
        <v>625</v>
      </c>
      <c r="C626" t="s">
        <v>6892</v>
      </c>
      <c r="D626" t="s">
        <v>6893</v>
      </c>
      <c r="E626" t="s">
        <v>80</v>
      </c>
      <c r="F626">
        <v>20050811</v>
      </c>
      <c r="G626" t="s">
        <v>10547</v>
      </c>
      <c r="H626" t="s">
        <v>118</v>
      </c>
      <c r="I626" t="s">
        <v>166</v>
      </c>
      <c r="M626" t="str">
        <f t="shared" si="64"/>
        <v>森田</v>
      </c>
      <c r="N626" t="str">
        <f t="shared" si="65"/>
        <v>誠矢</v>
      </c>
      <c r="O626" t="str">
        <f t="shared" si="66"/>
        <v>モリタ</v>
      </c>
      <c r="P626" t="str">
        <f t="shared" si="67"/>
        <v>セイヤ</v>
      </c>
      <c r="Q626">
        <f>IF($F626="","",DATEDIF($R626,①申込書!$D$3,"Y"))</f>
        <v>20</v>
      </c>
      <c r="R626" t="str">
        <f t="shared" si="68"/>
        <v>2005/08/11</v>
      </c>
      <c r="S626" t="str">
        <f t="shared" si="63"/>
        <v>滋賀</v>
      </c>
      <c r="T626" t="str">
        <f>IFERROR(IF($G626&lt;&gt;"",LEFT($G626,11),IF(COUNTIF(②男子申込!$C:$C,$B626)=1,INDEX(②男子申込!H:H,MATCH($B626,②男子申込!$C:$C,0)),"")),"")</f>
        <v>00200218961</v>
      </c>
      <c r="U626" t="str">
        <f t="shared" si="69"/>
        <v>びわこ成蹊スポーツ大</v>
      </c>
    </row>
    <row r="627" spans="1:21">
      <c r="A627"/>
      <c r="B627"/>
      <c r="C627"/>
      <c r="D627"/>
      <c r="E627"/>
      <c r="F627"/>
      <c r="G627"/>
      <c r="H627"/>
      <c r="I627"/>
      <c r="M627" t="str">
        <f t="shared" si="64"/>
        <v/>
      </c>
      <c r="N627" t="str">
        <f t="shared" si="65"/>
        <v/>
      </c>
      <c r="O627" t="str">
        <f t="shared" si="66"/>
        <v/>
      </c>
      <c r="P627" t="str">
        <f t="shared" si="67"/>
        <v/>
      </c>
      <c r="Q627" t="str">
        <f>IF($F627="","",DATEDIF($R627,①申込書!$D$3,"Y"))</f>
        <v/>
      </c>
      <c r="R627" t="str">
        <f t="shared" si="68"/>
        <v/>
      </c>
      <c r="S627" t="str">
        <f t="shared" si="63"/>
        <v/>
      </c>
      <c r="T627" t="str">
        <f>IFERROR(IF($G627&lt;&gt;"",LEFT($G627,11),IF(COUNTIF(②男子申込!$C:$C,$B627)=1,INDEX(②男子申込!H:H,MATCH($B627,②男子申込!$C:$C,0)),"")),"")</f>
        <v/>
      </c>
      <c r="U627" t="str">
        <f t="shared" si="69"/>
        <v/>
      </c>
    </row>
    <row r="628" spans="1:21">
      <c r="A628" t="s">
        <v>715</v>
      </c>
      <c r="B628">
        <v>627</v>
      </c>
      <c r="C628" t="s">
        <v>14710</v>
      </c>
      <c r="D628" t="s">
        <v>14711</v>
      </c>
      <c r="E628" t="s">
        <v>88</v>
      </c>
      <c r="F628">
        <v>20061009</v>
      </c>
      <c r="G628" t="s">
        <v>10548</v>
      </c>
      <c r="H628" t="s">
        <v>6713</v>
      </c>
      <c r="I628" t="s">
        <v>181</v>
      </c>
      <c r="M628" t="str">
        <f t="shared" si="64"/>
        <v>柳</v>
      </c>
      <c r="N628" t="str">
        <f t="shared" si="65"/>
        <v>大翔</v>
      </c>
      <c r="O628" t="str">
        <f t="shared" si="66"/>
        <v>ヤナギ</v>
      </c>
      <c r="P628" t="str">
        <f t="shared" si="67"/>
        <v>ハルト</v>
      </c>
      <c r="Q628">
        <f>IF($F628="","",DATEDIF($R628,①申込書!$D$3,"Y"))</f>
        <v>19</v>
      </c>
      <c r="R628" t="str">
        <f t="shared" si="68"/>
        <v>2006/10/09</v>
      </c>
      <c r="S628" t="str">
        <f t="shared" si="63"/>
        <v>京都</v>
      </c>
      <c r="T628" t="str">
        <f>IFERROR(IF($G628&lt;&gt;"",LEFT($G628,11),IF(COUNTIF(②男子申込!$C:$C,$B628)=1,INDEX(②男子申込!H:H,MATCH($B628,②男子申込!$C:$C,0)),"")),"")</f>
        <v>00142373828</v>
      </c>
      <c r="U628" t="str">
        <f t="shared" si="69"/>
        <v>びわこ成蹊スポーツ大</v>
      </c>
    </row>
    <row r="629" spans="1:21">
      <c r="A629" t="s">
        <v>715</v>
      </c>
      <c r="B629">
        <v>628</v>
      </c>
      <c r="C629" t="s">
        <v>14712</v>
      </c>
      <c r="D629" t="s">
        <v>14713</v>
      </c>
      <c r="E629" t="s">
        <v>116</v>
      </c>
      <c r="F629">
        <v>20070201</v>
      </c>
      <c r="G629" t="s">
        <v>10549</v>
      </c>
      <c r="H629" t="s">
        <v>12194</v>
      </c>
      <c r="I629" t="s">
        <v>166</v>
      </c>
      <c r="M629" t="str">
        <f t="shared" si="64"/>
        <v>柳田</v>
      </c>
      <c r="N629" t="str">
        <f t="shared" si="65"/>
        <v>晴哉</v>
      </c>
      <c r="O629" t="str">
        <f t="shared" si="66"/>
        <v>ヤナダ</v>
      </c>
      <c r="P629" t="str">
        <f t="shared" si="67"/>
        <v>セイヤ</v>
      </c>
      <c r="Q629">
        <f>IF($F629="","",DATEDIF($R629,①申込書!$D$3,"Y"))</f>
        <v>18</v>
      </c>
      <c r="R629" t="str">
        <f t="shared" si="68"/>
        <v>2007/02/01</v>
      </c>
      <c r="S629" t="str">
        <f t="shared" si="63"/>
        <v>三重</v>
      </c>
      <c r="T629" t="str">
        <f>IFERROR(IF($G629&lt;&gt;"",LEFT($G629,11),IF(COUNTIF(②男子申込!$C:$C,$B629)=1,INDEX(②男子申込!H:H,MATCH($B629,②男子申込!$C:$C,0)),"")),"")</f>
        <v>00168883236</v>
      </c>
      <c r="U629" t="str">
        <f t="shared" si="69"/>
        <v>びわこ成蹊スポーツ大</v>
      </c>
    </row>
    <row r="630" spans="1:21">
      <c r="A630" t="s">
        <v>715</v>
      </c>
      <c r="B630">
        <v>629</v>
      </c>
      <c r="C630" t="s">
        <v>6242</v>
      </c>
      <c r="D630" t="s">
        <v>6243</v>
      </c>
      <c r="E630" t="s">
        <v>80</v>
      </c>
      <c r="F630">
        <v>20051222</v>
      </c>
      <c r="G630" t="s">
        <v>10550</v>
      </c>
      <c r="H630" t="s">
        <v>182</v>
      </c>
      <c r="I630" t="s">
        <v>1105</v>
      </c>
      <c r="M630" t="str">
        <f t="shared" si="64"/>
        <v>山口</v>
      </c>
      <c r="N630" t="str">
        <f t="shared" si="65"/>
        <v>正孝</v>
      </c>
      <c r="O630" t="str">
        <f t="shared" si="66"/>
        <v>ヤマグチ</v>
      </c>
      <c r="P630" t="str">
        <f t="shared" si="67"/>
        <v>マサタカ</v>
      </c>
      <c r="Q630">
        <f>IF($F630="","",DATEDIF($R630,①申込書!$D$3,"Y"))</f>
        <v>20</v>
      </c>
      <c r="R630" t="str">
        <f t="shared" si="68"/>
        <v>2005/12/22</v>
      </c>
      <c r="S630" t="str">
        <f t="shared" si="63"/>
        <v>滋賀</v>
      </c>
      <c r="T630" t="str">
        <f>IFERROR(IF($G630&lt;&gt;"",LEFT($G630,11),IF(COUNTIF(②男子申込!$C:$C,$B630)=1,INDEX(②男子申込!H:H,MATCH($B630,②男子申込!$C:$C,0)),"")),"")</f>
        <v>00126025521</v>
      </c>
      <c r="U630" t="str">
        <f t="shared" si="69"/>
        <v>びわこ成蹊スポーツ大</v>
      </c>
    </row>
    <row r="631" spans="1:21">
      <c r="A631" t="s">
        <v>715</v>
      </c>
      <c r="B631">
        <v>630</v>
      </c>
      <c r="C631" t="s">
        <v>3769</v>
      </c>
      <c r="D631" t="s">
        <v>3770</v>
      </c>
      <c r="E631" t="s">
        <v>389</v>
      </c>
      <c r="F631">
        <v>20040512</v>
      </c>
      <c r="G631" t="s">
        <v>3771</v>
      </c>
      <c r="H631" t="s">
        <v>206</v>
      </c>
      <c r="I631" t="s">
        <v>181</v>
      </c>
      <c r="M631" t="str">
        <f t="shared" si="64"/>
        <v>山崎</v>
      </c>
      <c r="N631" t="str">
        <f t="shared" si="65"/>
        <v>遥人</v>
      </c>
      <c r="O631" t="str">
        <f t="shared" si="66"/>
        <v>ヤマサキ</v>
      </c>
      <c r="P631" t="str">
        <f t="shared" si="67"/>
        <v>ハルト</v>
      </c>
      <c r="Q631">
        <f>IF($F631="","",DATEDIF($R631,①申込書!$D$3,"Y"))</f>
        <v>21</v>
      </c>
      <c r="R631" t="str">
        <f t="shared" si="68"/>
        <v>2004/05/12</v>
      </c>
      <c r="S631" t="str">
        <f t="shared" si="63"/>
        <v>長崎</v>
      </c>
      <c r="T631" t="str">
        <f>IFERROR(IF($G631&lt;&gt;"",LEFT($G631,11),IF(COUNTIF(②男子申込!$C:$C,$B631)=1,INDEX(②男子申込!H:H,MATCH($B631,②男子申込!$C:$C,0)),"")),"")</f>
        <v>00109710523</v>
      </c>
      <c r="U631" t="str">
        <f t="shared" si="69"/>
        <v>びわこ成蹊スポーツ大</v>
      </c>
    </row>
    <row r="632" spans="1:21">
      <c r="A632" t="s">
        <v>715</v>
      </c>
      <c r="B632">
        <v>631</v>
      </c>
      <c r="C632" t="s">
        <v>14714</v>
      </c>
      <c r="D632" t="s">
        <v>14715</v>
      </c>
      <c r="E632" t="s">
        <v>80</v>
      </c>
      <c r="F632">
        <v>20060512</v>
      </c>
      <c r="G632" t="s">
        <v>10551</v>
      </c>
      <c r="H632" t="s">
        <v>214</v>
      </c>
      <c r="I632" t="s">
        <v>662</v>
      </c>
      <c r="M632" t="str">
        <f t="shared" si="64"/>
        <v>山本</v>
      </c>
      <c r="N632" t="str">
        <f t="shared" si="65"/>
        <v>渉琉</v>
      </c>
      <c r="O632" t="str">
        <f t="shared" si="66"/>
        <v>ヤマモト</v>
      </c>
      <c r="P632" t="str">
        <f t="shared" si="67"/>
        <v>ワタル</v>
      </c>
      <c r="Q632">
        <f>IF($F632="","",DATEDIF($R632,①申込書!$D$3,"Y"))</f>
        <v>19</v>
      </c>
      <c r="R632" t="str">
        <f t="shared" si="68"/>
        <v>2006/05/12</v>
      </c>
      <c r="S632" t="str">
        <f t="shared" si="63"/>
        <v>滋賀</v>
      </c>
      <c r="T632" t="str">
        <f>IFERROR(IF($G632&lt;&gt;"",LEFT($G632,11),IF(COUNTIF(②男子申込!$C:$C,$B632)=1,INDEX(②男子申込!H:H,MATCH($B632,②男子申込!$C:$C,0)),"")),"")</f>
        <v>00200014351</v>
      </c>
      <c r="U632" t="str">
        <f t="shared" si="69"/>
        <v>びわこ成蹊スポーツ大</v>
      </c>
    </row>
    <row r="633" spans="1:21">
      <c r="A633" t="s">
        <v>715</v>
      </c>
      <c r="B633">
        <v>632</v>
      </c>
      <c r="C633" t="s">
        <v>1815</v>
      </c>
      <c r="D633" t="s">
        <v>1816</v>
      </c>
      <c r="E633" t="s">
        <v>88</v>
      </c>
      <c r="F633">
        <v>20031021</v>
      </c>
      <c r="G633" t="s">
        <v>3725</v>
      </c>
      <c r="H633" t="s">
        <v>515</v>
      </c>
      <c r="I633" t="s">
        <v>115</v>
      </c>
      <c r="M633" t="str">
        <f t="shared" si="64"/>
        <v>吉岡</v>
      </c>
      <c r="N633" t="str">
        <f t="shared" si="65"/>
        <v>晴輝</v>
      </c>
      <c r="O633" t="str">
        <f t="shared" si="66"/>
        <v>ヨシオカ</v>
      </c>
      <c r="P633" t="str">
        <f t="shared" si="67"/>
        <v>ハルキ</v>
      </c>
      <c r="Q633">
        <f>IF($F633="","",DATEDIF($R633,①申込書!$D$3,"Y"))</f>
        <v>22</v>
      </c>
      <c r="R633" t="str">
        <f t="shared" si="68"/>
        <v>2003/10/21</v>
      </c>
      <c r="S633" t="str">
        <f t="shared" si="63"/>
        <v>京都</v>
      </c>
      <c r="T633" t="str">
        <f>IFERROR(IF($G633&lt;&gt;"",LEFT($G633,11),IF(COUNTIF(②男子申込!$C:$C,$B633)=1,INDEX(②男子申込!H:H,MATCH($B633,②男子申込!$C:$C,0)),"")),"")</f>
        <v>00108299231</v>
      </c>
      <c r="U633" t="str">
        <f t="shared" si="69"/>
        <v>びわこ成蹊スポーツ大</v>
      </c>
    </row>
    <row r="634" spans="1:21">
      <c r="A634" t="s">
        <v>715</v>
      </c>
      <c r="B634">
        <v>633</v>
      </c>
      <c r="C634" t="s">
        <v>6246</v>
      </c>
      <c r="D634" t="s">
        <v>6247</v>
      </c>
      <c r="E634" t="s">
        <v>389</v>
      </c>
      <c r="F634">
        <v>20051105</v>
      </c>
      <c r="G634" t="s">
        <v>10552</v>
      </c>
      <c r="H634" t="s">
        <v>121</v>
      </c>
      <c r="I634" t="s">
        <v>651</v>
      </c>
      <c r="M634" t="str">
        <f t="shared" si="64"/>
        <v>吉田</v>
      </c>
      <c r="N634" t="str">
        <f t="shared" si="65"/>
        <v>直生</v>
      </c>
      <c r="O634" t="str">
        <f t="shared" si="66"/>
        <v>ヨシダ</v>
      </c>
      <c r="P634" t="str">
        <f t="shared" si="67"/>
        <v>ナオキ</v>
      </c>
      <c r="Q634">
        <f>IF($F634="","",DATEDIF($R634,①申込書!$D$3,"Y"))</f>
        <v>20</v>
      </c>
      <c r="R634" t="str">
        <f t="shared" si="68"/>
        <v>2005/11/05</v>
      </c>
      <c r="S634" t="str">
        <f t="shared" si="63"/>
        <v>長崎</v>
      </c>
      <c r="T634" t="str">
        <f>IFERROR(IF($G634&lt;&gt;"",LEFT($G634,11),IF(COUNTIF(②男子申込!$C:$C,$B634)=1,INDEX(②男子申込!H:H,MATCH($B634,②男子申込!$C:$C,0)),"")),"")</f>
        <v>00131489026</v>
      </c>
      <c r="U634" t="str">
        <f t="shared" si="69"/>
        <v>びわこ成蹊スポーツ大</v>
      </c>
    </row>
    <row r="635" spans="1:21">
      <c r="A635" t="s">
        <v>715</v>
      </c>
      <c r="B635">
        <v>634</v>
      </c>
      <c r="C635" t="s">
        <v>6204</v>
      </c>
      <c r="D635" t="s">
        <v>6205</v>
      </c>
      <c r="E635" t="s">
        <v>91</v>
      </c>
      <c r="F635">
        <v>20050425</v>
      </c>
      <c r="G635" t="s">
        <v>10553</v>
      </c>
      <c r="H635" t="s">
        <v>121</v>
      </c>
      <c r="I635" t="s">
        <v>362</v>
      </c>
      <c r="M635" t="str">
        <f t="shared" si="64"/>
        <v>吉田</v>
      </c>
      <c r="N635" t="str">
        <f t="shared" si="65"/>
        <v>直也</v>
      </c>
      <c r="O635" t="str">
        <f t="shared" si="66"/>
        <v>ヨシダ</v>
      </c>
      <c r="P635" t="str">
        <f t="shared" si="67"/>
        <v>ナオヤ</v>
      </c>
      <c r="Q635">
        <f>IF($F635="","",DATEDIF($R635,①申込書!$D$3,"Y"))</f>
        <v>20</v>
      </c>
      <c r="R635" t="str">
        <f t="shared" si="68"/>
        <v>2005/04/25</v>
      </c>
      <c r="S635" t="str">
        <f t="shared" si="63"/>
        <v>香川</v>
      </c>
      <c r="T635" t="str">
        <f>IFERROR(IF($G635&lt;&gt;"",LEFT($G635,11),IF(COUNTIF(②男子申込!$C:$C,$B635)=1,INDEX(②男子申込!H:H,MATCH($B635,②男子申込!$C:$C,0)),"")),"")</f>
        <v>00123863629</v>
      </c>
      <c r="U635" t="str">
        <f t="shared" si="69"/>
        <v>びわこ成蹊スポーツ大</v>
      </c>
    </row>
    <row r="636" spans="1:21">
      <c r="A636" t="s">
        <v>715</v>
      </c>
      <c r="B636">
        <v>635</v>
      </c>
      <c r="C636" t="s">
        <v>14716</v>
      </c>
      <c r="D636" t="s">
        <v>14717</v>
      </c>
      <c r="E636" t="s">
        <v>79</v>
      </c>
      <c r="F636">
        <v>20070315</v>
      </c>
      <c r="G636" t="s">
        <v>10554</v>
      </c>
      <c r="H636" t="s">
        <v>12195</v>
      </c>
      <c r="I636" t="s">
        <v>92</v>
      </c>
      <c r="M636" t="str">
        <f t="shared" si="64"/>
        <v>吉谷</v>
      </c>
      <c r="N636" t="str">
        <f t="shared" si="65"/>
        <v>悠輝</v>
      </c>
      <c r="O636" t="str">
        <f t="shared" si="66"/>
        <v>ヨシタニ</v>
      </c>
      <c r="P636" t="str">
        <f t="shared" si="67"/>
        <v>ユウキ</v>
      </c>
      <c r="Q636">
        <f>IF($F636="","",DATEDIF($R636,①申込書!$D$3,"Y"))</f>
        <v>18</v>
      </c>
      <c r="R636" t="str">
        <f t="shared" si="68"/>
        <v>2007/03/15</v>
      </c>
      <c r="S636" t="str">
        <f t="shared" si="63"/>
        <v>岐阜</v>
      </c>
      <c r="T636" t="str">
        <f>IFERROR(IF($G636&lt;&gt;"",LEFT($G636,11),IF(COUNTIF(②男子申込!$C:$C,$B636)=1,INDEX(②男子申込!H:H,MATCH($B636,②男子申込!$C:$C,0)),"")),"")</f>
        <v>00141023112</v>
      </c>
      <c r="U636" t="str">
        <f t="shared" si="69"/>
        <v>びわこ成蹊スポーツ大</v>
      </c>
    </row>
    <row r="637" spans="1:21">
      <c r="A637"/>
      <c r="B637"/>
      <c r="C637"/>
      <c r="D637"/>
      <c r="E637"/>
      <c r="F637"/>
      <c r="G637"/>
      <c r="H637"/>
      <c r="I637"/>
      <c r="M637" t="str">
        <f t="shared" si="64"/>
        <v/>
      </c>
      <c r="N637" t="str">
        <f t="shared" si="65"/>
        <v/>
      </c>
      <c r="O637" t="str">
        <f t="shared" si="66"/>
        <v/>
      </c>
      <c r="P637" t="str">
        <f t="shared" si="67"/>
        <v/>
      </c>
      <c r="Q637" t="str">
        <f>IF($F637="","",DATEDIF($R637,①申込書!$D$3,"Y"))</f>
        <v/>
      </c>
      <c r="R637" t="str">
        <f t="shared" si="68"/>
        <v/>
      </c>
      <c r="S637" t="str">
        <f t="shared" si="63"/>
        <v/>
      </c>
      <c r="T637" t="str">
        <f>IFERROR(IF($G637&lt;&gt;"",LEFT($G637,11),IF(COUNTIF(②男子申込!$C:$C,$B637)=1,INDEX(②男子申込!H:H,MATCH($B637,②男子申込!$C:$C,0)),"")),"")</f>
        <v/>
      </c>
      <c r="U637" t="str">
        <f t="shared" si="69"/>
        <v/>
      </c>
    </row>
    <row r="638" spans="1:21">
      <c r="A638" t="s">
        <v>715</v>
      </c>
      <c r="B638">
        <v>637</v>
      </c>
      <c r="C638" t="s">
        <v>1817</v>
      </c>
      <c r="D638" t="s">
        <v>1818</v>
      </c>
      <c r="E638" t="s">
        <v>97</v>
      </c>
      <c r="F638">
        <v>20030403</v>
      </c>
      <c r="G638" t="s">
        <v>3726</v>
      </c>
      <c r="H638" t="s">
        <v>779</v>
      </c>
      <c r="I638" t="s">
        <v>1819</v>
      </c>
      <c r="M638" t="str">
        <f t="shared" si="64"/>
        <v>和田</v>
      </c>
      <c r="N638" t="str">
        <f t="shared" si="65"/>
        <v>一晃</v>
      </c>
      <c r="O638" t="str">
        <f t="shared" si="66"/>
        <v>ワダ</v>
      </c>
      <c r="P638" t="str">
        <f t="shared" si="67"/>
        <v>カズアキ</v>
      </c>
      <c r="Q638">
        <f>IF($F638="","",DATEDIF($R638,①申込書!$D$3,"Y"))</f>
        <v>22</v>
      </c>
      <c r="R638" t="str">
        <f t="shared" si="68"/>
        <v>2003/04/03</v>
      </c>
      <c r="S638" t="str">
        <f t="shared" si="63"/>
        <v>兵庫</v>
      </c>
      <c r="T638" t="str">
        <f>IFERROR(IF($G638&lt;&gt;"",LEFT($G638,11),IF(COUNTIF(②男子申込!$C:$C,$B638)=1,INDEX(②男子申込!H:H,MATCH($B638,②男子申込!$C:$C,0)),"")),"")</f>
        <v>00108689739</v>
      </c>
      <c r="U638" t="str">
        <f t="shared" si="69"/>
        <v>びわこ成蹊スポーツ大</v>
      </c>
    </row>
    <row r="639" spans="1:21">
      <c r="A639" t="s">
        <v>715</v>
      </c>
      <c r="B639">
        <v>638</v>
      </c>
      <c r="C639" t="s">
        <v>14718</v>
      </c>
      <c r="D639" t="s">
        <v>14719</v>
      </c>
      <c r="E639" t="s">
        <v>99</v>
      </c>
      <c r="F639">
        <v>20060530</v>
      </c>
      <c r="G639" t="s">
        <v>10555</v>
      </c>
      <c r="H639" t="s">
        <v>779</v>
      </c>
      <c r="I639" t="s">
        <v>384</v>
      </c>
      <c r="M639" t="str">
        <f t="shared" si="64"/>
        <v>和田</v>
      </c>
      <c r="N639" t="str">
        <f t="shared" si="65"/>
        <v>真明</v>
      </c>
      <c r="O639" t="str">
        <f t="shared" si="66"/>
        <v>ワダ</v>
      </c>
      <c r="P639" t="str">
        <f t="shared" si="67"/>
        <v>マサアキ</v>
      </c>
      <c r="Q639">
        <f>IF($F639="","",DATEDIF($R639,①申込書!$D$3,"Y"))</f>
        <v>19</v>
      </c>
      <c r="R639" t="str">
        <f t="shared" si="68"/>
        <v>2006/05/30</v>
      </c>
      <c r="S639" t="str">
        <f t="shared" si="63"/>
        <v>大阪</v>
      </c>
      <c r="T639" t="str">
        <f>IFERROR(IF($G639&lt;&gt;"",LEFT($G639,11),IF(COUNTIF(②男子申込!$C:$C,$B639)=1,INDEX(②男子申込!H:H,MATCH($B639,②男子申込!$C:$C,0)),"")),"")</f>
        <v>00173877336</v>
      </c>
      <c r="U639" t="str">
        <f t="shared" si="69"/>
        <v>びわこ成蹊スポーツ大</v>
      </c>
    </row>
    <row r="640" spans="1:21">
      <c r="A640" t="s">
        <v>715</v>
      </c>
      <c r="B640">
        <v>639</v>
      </c>
      <c r="C640" t="s">
        <v>14720</v>
      </c>
      <c r="D640" t="s">
        <v>14721</v>
      </c>
      <c r="E640" t="s">
        <v>99</v>
      </c>
      <c r="F640">
        <v>20060714</v>
      </c>
      <c r="G640" t="s">
        <v>10556</v>
      </c>
      <c r="H640" t="s">
        <v>12196</v>
      </c>
      <c r="I640" t="s">
        <v>578</v>
      </c>
      <c r="M640" t="str">
        <f t="shared" si="64"/>
        <v>村上</v>
      </c>
      <c r="N640" t="str">
        <f t="shared" si="65"/>
        <v>翔太</v>
      </c>
      <c r="O640" t="str">
        <f t="shared" si="66"/>
        <v>ムラカミ</v>
      </c>
      <c r="P640" t="str">
        <f t="shared" si="67"/>
        <v>ショウタ</v>
      </c>
      <c r="Q640">
        <f>IF($F640="","",DATEDIF($R640,①申込書!$D$3,"Y"))</f>
        <v>19</v>
      </c>
      <c r="R640" t="str">
        <f t="shared" si="68"/>
        <v>2006/07/14</v>
      </c>
      <c r="S640" t="str">
        <f t="shared" si="63"/>
        <v>大阪</v>
      </c>
      <c r="T640" t="str">
        <f>IFERROR(IF($G640&lt;&gt;"",LEFT($G640,11),IF(COUNTIF(②男子申込!$C:$C,$B640)=1,INDEX(②男子申込!H:H,MATCH($B640,②男子申込!$C:$C,0)),"")),"")</f>
        <v>00141310818</v>
      </c>
      <c r="U640" t="str">
        <f t="shared" si="69"/>
        <v>びわこ成蹊スポーツ大</v>
      </c>
    </row>
    <row r="641" spans="1:21">
      <c r="A641" t="s">
        <v>554</v>
      </c>
      <c r="B641">
        <v>640</v>
      </c>
      <c r="C641" t="s">
        <v>596</v>
      </c>
      <c r="D641" t="s">
        <v>597</v>
      </c>
      <c r="E641" t="s">
        <v>97</v>
      </c>
      <c r="F641">
        <v>20011028</v>
      </c>
      <c r="G641" t="s">
        <v>10557</v>
      </c>
      <c r="H641" t="s">
        <v>598</v>
      </c>
      <c r="I641" t="s">
        <v>599</v>
      </c>
      <c r="M641" t="str">
        <f t="shared" si="64"/>
        <v>黒田</v>
      </c>
      <c r="N641" t="str">
        <f t="shared" si="65"/>
        <v>翔貴</v>
      </c>
      <c r="O641" t="str">
        <f t="shared" si="66"/>
        <v>クロダ</v>
      </c>
      <c r="P641" t="str">
        <f t="shared" si="67"/>
        <v>ショウキ</v>
      </c>
      <c r="Q641">
        <f>IF($F641="","",DATEDIF($R641,①申込書!$D$3,"Y"))</f>
        <v>24</v>
      </c>
      <c r="R641" t="str">
        <f t="shared" si="68"/>
        <v>2001/10/28</v>
      </c>
      <c r="S641" t="str">
        <f t="shared" si="63"/>
        <v>兵庫</v>
      </c>
      <c r="T641" t="str">
        <f>IFERROR(IF($G641&lt;&gt;"",LEFT($G641,11),IF(COUNTIF(②男子申込!$C:$C,$B641)=1,INDEX(②男子申込!H:H,MATCH($B641,②男子申込!$C:$C,0)),"")),"")</f>
        <v>00164671732</v>
      </c>
      <c r="U641" t="str">
        <f t="shared" si="69"/>
        <v>大阪体育大</v>
      </c>
    </row>
    <row r="642" spans="1:21">
      <c r="A642" t="s">
        <v>554</v>
      </c>
      <c r="B642">
        <v>641</v>
      </c>
      <c r="C642" t="s">
        <v>14722</v>
      </c>
      <c r="D642" t="s">
        <v>600</v>
      </c>
      <c r="E642" t="s">
        <v>97</v>
      </c>
      <c r="F642">
        <v>20020318</v>
      </c>
      <c r="G642" t="s">
        <v>10558</v>
      </c>
      <c r="H642" t="s">
        <v>601</v>
      </c>
      <c r="I642" t="s">
        <v>592</v>
      </c>
      <c r="M642" t="str">
        <f t="shared" si="64"/>
        <v>湯浅</v>
      </c>
      <c r="N642" t="str">
        <f t="shared" si="65"/>
        <v>可絃</v>
      </c>
      <c r="O642" t="str">
        <f t="shared" si="66"/>
        <v>ユアサ</v>
      </c>
      <c r="P642" t="str">
        <f t="shared" si="67"/>
        <v>カイト</v>
      </c>
      <c r="Q642">
        <f>IF($F642="","",DATEDIF($R642,①申込書!$D$3,"Y"))</f>
        <v>23</v>
      </c>
      <c r="R642" t="str">
        <f t="shared" si="68"/>
        <v>2002/03/18</v>
      </c>
      <c r="S642" t="str">
        <f t="shared" ref="S642:S705" si="70">IFERROR(IF(OR($E642="北海道",$E642="学連"),$E642,LEFT($E642,LEN($E642)-1)),"")</f>
        <v>兵庫</v>
      </c>
      <c r="T642" t="str">
        <f>IFERROR(IF($G642&lt;&gt;"",LEFT($G642,11),IF(COUNTIF(②男子申込!$C:$C,$B642)=1,INDEX(②男子申込!H:H,MATCH($B642,②男子申込!$C:$C,0)),"")),"")</f>
        <v>00110904116</v>
      </c>
      <c r="U642" t="str">
        <f t="shared" si="69"/>
        <v>大阪体育大</v>
      </c>
    </row>
    <row r="643" spans="1:21">
      <c r="A643" t="s">
        <v>554</v>
      </c>
      <c r="B643">
        <v>642</v>
      </c>
      <c r="C643" t="s">
        <v>627</v>
      </c>
      <c r="D643" t="s">
        <v>628</v>
      </c>
      <c r="E643" t="s">
        <v>469</v>
      </c>
      <c r="F643">
        <v>20021011</v>
      </c>
      <c r="G643" t="s">
        <v>10559</v>
      </c>
      <c r="H643" t="s">
        <v>629</v>
      </c>
      <c r="I643" t="s">
        <v>135</v>
      </c>
      <c r="M643" t="str">
        <f t="shared" ref="M643:M706" si="71">IFERROR(LEFT($C643,FIND("　",$C643)-1),"")</f>
        <v>諏訪</v>
      </c>
      <c r="N643" t="str">
        <f t="shared" ref="N643:N706" si="72">IFERROR(RIGHT($C643,LEN($C643)-FIND("　",$C643)),"")</f>
        <v>皓己</v>
      </c>
      <c r="O643" t="str">
        <f t="shared" ref="O643:O706" si="73">IFERROR(DBCS(LEFT($D643,FIND(" ",$D643)-1)),"")</f>
        <v>スワ</v>
      </c>
      <c r="P643" t="str">
        <f t="shared" ref="P643:P706" si="74">IFERROR(DBCS(RIGHT($D643,LEN($D643)-FIND(" ",$D643))),"")</f>
        <v>コウキ</v>
      </c>
      <c r="Q643">
        <f>IF($F643="","",DATEDIF($R643,①申込書!$D$3,"Y"))</f>
        <v>23</v>
      </c>
      <c r="R643" t="str">
        <f t="shared" ref="R643:R706" si="75">IF($F643="","",LEFT($F643,4)&amp;"/"&amp;MID($F643,5,2)&amp;"/"&amp;RIGHT($F643,2))</f>
        <v>2002/10/11</v>
      </c>
      <c r="S643" t="str">
        <f t="shared" si="70"/>
        <v>和歌山</v>
      </c>
      <c r="T643" t="str">
        <f>IFERROR(IF($G643&lt;&gt;"",LEFT($G643,11),IF(COUNTIF(②男子申込!$C:$C,$B643)=1,INDEX(②男子申込!H:H,MATCH($B643,②男子申込!$C:$C,0)),"")),"")</f>
        <v>00091978842</v>
      </c>
      <c r="U643" t="str">
        <f t="shared" ref="U643:U706" si="76">IFERROR(LEFT($A643,FIND("大学",$A643))&amp;RIGHT($A643,LEN($A643)-FIND("大学",$A643)-1),"")</f>
        <v>大阪体育大</v>
      </c>
    </row>
    <row r="644" spans="1:21">
      <c r="A644"/>
      <c r="B644"/>
      <c r="C644"/>
      <c r="D644"/>
      <c r="E644"/>
      <c r="F644"/>
      <c r="G644"/>
      <c r="H644"/>
      <c r="I644"/>
      <c r="M644" t="str">
        <f t="shared" si="71"/>
        <v/>
      </c>
      <c r="N644" t="str">
        <f t="shared" si="72"/>
        <v/>
      </c>
      <c r="O644" t="str">
        <f t="shared" si="73"/>
        <v/>
      </c>
      <c r="P644" t="str">
        <f t="shared" si="74"/>
        <v/>
      </c>
      <c r="Q644" t="str">
        <f>IF($F644="","",DATEDIF($R644,①申込書!$D$3,"Y"))</f>
        <v/>
      </c>
      <c r="R644" t="str">
        <f t="shared" si="75"/>
        <v/>
      </c>
      <c r="S644" t="str">
        <f t="shared" si="70"/>
        <v/>
      </c>
      <c r="T644" t="str">
        <f>IFERROR(IF($G644&lt;&gt;"",LEFT($G644,11),IF(COUNTIF(②男子申込!$C:$C,$B644)=1,INDEX(②男子申込!H:H,MATCH($B644,②男子申込!$C:$C,0)),"")),"")</f>
        <v/>
      </c>
      <c r="U644" t="str">
        <f t="shared" si="76"/>
        <v/>
      </c>
    </row>
    <row r="645" spans="1:21">
      <c r="A645" t="s">
        <v>554</v>
      </c>
      <c r="B645">
        <v>644</v>
      </c>
      <c r="C645" t="s">
        <v>1834</v>
      </c>
      <c r="D645" t="s">
        <v>1835</v>
      </c>
      <c r="E645" t="s">
        <v>99</v>
      </c>
      <c r="F645">
        <v>20011029</v>
      </c>
      <c r="G645" t="s">
        <v>10560</v>
      </c>
      <c r="H645" t="s">
        <v>1836</v>
      </c>
      <c r="I645" t="s">
        <v>108</v>
      </c>
      <c r="M645" t="str">
        <f t="shared" si="71"/>
        <v>諸岡</v>
      </c>
      <c r="N645" t="str">
        <f t="shared" si="72"/>
        <v>一也</v>
      </c>
      <c r="O645" t="str">
        <f t="shared" si="73"/>
        <v>モロオカ</v>
      </c>
      <c r="P645" t="str">
        <f t="shared" si="74"/>
        <v>カズヤ</v>
      </c>
      <c r="Q645">
        <f>IF($F645="","",DATEDIF($R645,①申込書!$D$3,"Y"))</f>
        <v>24</v>
      </c>
      <c r="R645" t="str">
        <f t="shared" si="75"/>
        <v>2001/10/29</v>
      </c>
      <c r="S645" t="str">
        <f t="shared" si="70"/>
        <v>大阪</v>
      </c>
      <c r="T645" t="str">
        <f>IFERROR(IF($G645&lt;&gt;"",LEFT($G645,11),IF(COUNTIF(②男子申込!$C:$C,$B645)=1,INDEX(②男子申込!H:H,MATCH($B645,②男子申込!$C:$C,0)),"")),"")</f>
        <v>00078504226</v>
      </c>
      <c r="U645" t="str">
        <f t="shared" si="76"/>
        <v>大阪体育大</v>
      </c>
    </row>
    <row r="646" spans="1:21">
      <c r="A646" t="s">
        <v>554</v>
      </c>
      <c r="B646">
        <v>645</v>
      </c>
      <c r="C646" t="s">
        <v>1837</v>
      </c>
      <c r="D646" t="s">
        <v>1838</v>
      </c>
      <c r="E646" t="s">
        <v>97</v>
      </c>
      <c r="F646">
        <v>20030414</v>
      </c>
      <c r="G646" t="s">
        <v>10561</v>
      </c>
      <c r="H646" t="s">
        <v>107</v>
      </c>
      <c r="I646" t="s">
        <v>1073</v>
      </c>
      <c r="M646" t="str">
        <f t="shared" si="71"/>
        <v>中川</v>
      </c>
      <c r="N646" t="str">
        <f t="shared" si="72"/>
        <v>悠</v>
      </c>
      <c r="O646" t="str">
        <f t="shared" si="73"/>
        <v>ナカガワ</v>
      </c>
      <c r="P646" t="str">
        <f t="shared" si="74"/>
        <v>ユウ</v>
      </c>
      <c r="Q646">
        <f>IF($F646="","",DATEDIF($R646,①申込書!$D$3,"Y"))</f>
        <v>22</v>
      </c>
      <c r="R646" t="str">
        <f t="shared" si="75"/>
        <v>2003/04/14</v>
      </c>
      <c r="S646" t="str">
        <f t="shared" si="70"/>
        <v>兵庫</v>
      </c>
      <c r="T646" t="str">
        <f>IFERROR(IF($G646&lt;&gt;"",LEFT($G646,11),IF(COUNTIF(②男子申込!$C:$C,$B646)=1,INDEX(②男子申込!H:H,MATCH($B646,②男子申込!$C:$C,0)),"")),"")</f>
        <v>00104069828</v>
      </c>
      <c r="U646" t="str">
        <f t="shared" si="76"/>
        <v>大阪体育大</v>
      </c>
    </row>
    <row r="647" spans="1:21">
      <c r="A647" t="s">
        <v>554</v>
      </c>
      <c r="B647">
        <v>646</v>
      </c>
      <c r="C647" t="s">
        <v>1839</v>
      </c>
      <c r="D647" t="s">
        <v>1840</v>
      </c>
      <c r="E647" t="s">
        <v>99</v>
      </c>
      <c r="F647">
        <v>20030811</v>
      </c>
      <c r="G647" t="s">
        <v>10562</v>
      </c>
      <c r="H647" t="s">
        <v>147</v>
      </c>
      <c r="I647" t="s">
        <v>546</v>
      </c>
      <c r="M647" t="str">
        <f t="shared" si="71"/>
        <v>中村</v>
      </c>
      <c r="N647" t="str">
        <f t="shared" si="72"/>
        <v>大雅</v>
      </c>
      <c r="O647" t="str">
        <f t="shared" si="73"/>
        <v>ナカムラ</v>
      </c>
      <c r="P647" t="str">
        <f t="shared" si="74"/>
        <v>タイガ</v>
      </c>
      <c r="Q647">
        <f>IF($F647="","",DATEDIF($R647,①申込書!$D$3,"Y"))</f>
        <v>22</v>
      </c>
      <c r="R647" t="str">
        <f t="shared" si="75"/>
        <v>2003/08/11</v>
      </c>
      <c r="S647" t="str">
        <f t="shared" si="70"/>
        <v>大阪</v>
      </c>
      <c r="T647" t="str">
        <f>IFERROR(IF($G647&lt;&gt;"",LEFT($G647,11),IF(COUNTIF(②男子申込!$C:$C,$B647)=1,INDEX(②男子申込!H:H,MATCH($B647,②男子申込!$C:$C,0)),"")),"")</f>
        <v>00101105513</v>
      </c>
      <c r="U647" t="str">
        <f t="shared" si="76"/>
        <v>大阪体育大</v>
      </c>
    </row>
    <row r="648" spans="1:21">
      <c r="A648" t="s">
        <v>554</v>
      </c>
      <c r="B648">
        <v>647</v>
      </c>
      <c r="C648" t="s">
        <v>1841</v>
      </c>
      <c r="D648" t="s">
        <v>1842</v>
      </c>
      <c r="E648" t="s">
        <v>99</v>
      </c>
      <c r="F648">
        <v>20030412</v>
      </c>
      <c r="G648" t="s">
        <v>10563</v>
      </c>
      <c r="H648" t="s">
        <v>1510</v>
      </c>
      <c r="I648" t="s">
        <v>1843</v>
      </c>
      <c r="M648" t="str">
        <f t="shared" si="71"/>
        <v>福井</v>
      </c>
      <c r="N648" t="str">
        <f t="shared" si="72"/>
        <v>清流</v>
      </c>
      <c r="O648" t="str">
        <f t="shared" si="73"/>
        <v>フクイ</v>
      </c>
      <c r="P648" t="str">
        <f t="shared" si="74"/>
        <v>キオラ</v>
      </c>
      <c r="Q648">
        <f>IF($F648="","",DATEDIF($R648,①申込書!$D$3,"Y"))</f>
        <v>22</v>
      </c>
      <c r="R648" t="str">
        <f t="shared" si="75"/>
        <v>2003/04/12</v>
      </c>
      <c r="S648" t="str">
        <f t="shared" si="70"/>
        <v>大阪</v>
      </c>
      <c r="T648" t="str">
        <f>IFERROR(IF($G648&lt;&gt;"",LEFT($G648,11),IF(COUNTIF(②男子申込!$C:$C,$B648)=1,INDEX(②男子申込!H:H,MATCH($B648,②男子申込!$C:$C,0)),"")),"")</f>
        <v>00104496933</v>
      </c>
      <c r="U648" t="str">
        <f t="shared" si="76"/>
        <v>大阪体育大</v>
      </c>
    </row>
    <row r="649" spans="1:21">
      <c r="A649" t="s">
        <v>554</v>
      </c>
      <c r="B649">
        <v>648</v>
      </c>
      <c r="C649" t="s">
        <v>1844</v>
      </c>
      <c r="D649" t="s">
        <v>1845</v>
      </c>
      <c r="E649" t="s">
        <v>85</v>
      </c>
      <c r="F649">
        <v>20031218</v>
      </c>
      <c r="G649" t="s">
        <v>10564</v>
      </c>
      <c r="H649" t="s">
        <v>93</v>
      </c>
      <c r="I649" t="s">
        <v>311</v>
      </c>
      <c r="M649" t="str">
        <f t="shared" si="71"/>
        <v>山田</v>
      </c>
      <c r="N649" t="str">
        <f t="shared" si="72"/>
        <v>晃大</v>
      </c>
      <c r="O649" t="str">
        <f t="shared" si="73"/>
        <v>ヤマダ</v>
      </c>
      <c r="P649" t="str">
        <f t="shared" si="74"/>
        <v>コウダイ</v>
      </c>
      <c r="Q649">
        <f>IF($F649="","",DATEDIF($R649,①申込書!$D$3,"Y"))</f>
        <v>22</v>
      </c>
      <c r="R649" t="str">
        <f t="shared" si="75"/>
        <v>2003/12/18</v>
      </c>
      <c r="S649" t="str">
        <f t="shared" si="70"/>
        <v>愛知</v>
      </c>
      <c r="T649" t="str">
        <f>IFERROR(IF($G649&lt;&gt;"",LEFT($G649,11),IF(COUNTIF(②男子申込!$C:$C,$B649)=1,INDEX(②男子申込!H:H,MATCH($B649,②男子申込!$C:$C,0)),"")),"")</f>
        <v>00096747033</v>
      </c>
      <c r="U649" t="str">
        <f t="shared" si="76"/>
        <v>大阪体育大</v>
      </c>
    </row>
    <row r="650" spans="1:21">
      <c r="A650" t="s">
        <v>554</v>
      </c>
      <c r="B650">
        <v>649</v>
      </c>
      <c r="C650" t="s">
        <v>1846</v>
      </c>
      <c r="D650" t="s">
        <v>1847</v>
      </c>
      <c r="E650" t="s">
        <v>97</v>
      </c>
      <c r="F650">
        <v>20030927</v>
      </c>
      <c r="G650" t="s">
        <v>10565</v>
      </c>
      <c r="H650" t="s">
        <v>86</v>
      </c>
      <c r="I650" t="s">
        <v>127</v>
      </c>
      <c r="M650" t="str">
        <f t="shared" si="71"/>
        <v>藤田</v>
      </c>
      <c r="N650" t="str">
        <f t="shared" si="72"/>
        <v>勇人</v>
      </c>
      <c r="O650" t="str">
        <f t="shared" si="73"/>
        <v>フジタ</v>
      </c>
      <c r="P650" t="str">
        <f t="shared" si="74"/>
        <v>ユウト</v>
      </c>
      <c r="Q650">
        <f>IF($F650="","",DATEDIF($R650,①申込書!$D$3,"Y"))</f>
        <v>22</v>
      </c>
      <c r="R650" t="str">
        <f t="shared" si="75"/>
        <v>2003/09/27</v>
      </c>
      <c r="S650" t="str">
        <f t="shared" si="70"/>
        <v>兵庫</v>
      </c>
      <c r="T650" t="str">
        <f>IFERROR(IF($G650&lt;&gt;"",LEFT($G650,11),IF(COUNTIF(②男子申込!$C:$C,$B650)=1,INDEX(②男子申込!H:H,MATCH($B650,②男子申込!$C:$C,0)),"")),"")</f>
        <v>00133400920</v>
      </c>
      <c r="U650" t="str">
        <f t="shared" si="76"/>
        <v>大阪体育大</v>
      </c>
    </row>
    <row r="651" spans="1:21">
      <c r="A651" t="s">
        <v>554</v>
      </c>
      <c r="B651">
        <v>650</v>
      </c>
      <c r="C651" t="s">
        <v>1848</v>
      </c>
      <c r="D651" t="s">
        <v>1849</v>
      </c>
      <c r="E651" t="s">
        <v>99</v>
      </c>
      <c r="F651">
        <v>20030905</v>
      </c>
      <c r="G651" t="s">
        <v>10566</v>
      </c>
      <c r="H651" t="s">
        <v>1850</v>
      </c>
      <c r="I651" t="s">
        <v>92</v>
      </c>
      <c r="M651" t="str">
        <f t="shared" si="71"/>
        <v>南野</v>
      </c>
      <c r="N651" t="str">
        <f t="shared" si="72"/>
        <v>佑貴</v>
      </c>
      <c r="O651" t="str">
        <f t="shared" si="73"/>
        <v>ミナミノ</v>
      </c>
      <c r="P651" t="str">
        <f t="shared" si="74"/>
        <v>ユウキ</v>
      </c>
      <c r="Q651">
        <f>IF($F651="","",DATEDIF($R651,①申込書!$D$3,"Y"))</f>
        <v>22</v>
      </c>
      <c r="R651" t="str">
        <f t="shared" si="75"/>
        <v>2003/09/05</v>
      </c>
      <c r="S651" t="str">
        <f t="shared" si="70"/>
        <v>大阪</v>
      </c>
      <c r="T651" t="str">
        <f>IFERROR(IF($G651&lt;&gt;"",LEFT($G651,11),IF(COUNTIF(②男子申込!$C:$C,$B651)=1,INDEX(②男子申込!H:H,MATCH($B651,②男子申込!$C:$C,0)),"")),"")</f>
        <v>00104497126</v>
      </c>
      <c r="U651" t="str">
        <f t="shared" si="76"/>
        <v>大阪体育大</v>
      </c>
    </row>
    <row r="652" spans="1:21">
      <c r="A652" t="s">
        <v>554</v>
      </c>
      <c r="B652">
        <v>651</v>
      </c>
      <c r="C652" t="s">
        <v>1851</v>
      </c>
      <c r="D652" t="s">
        <v>1852</v>
      </c>
      <c r="E652" t="s">
        <v>469</v>
      </c>
      <c r="F652">
        <v>20040323</v>
      </c>
      <c r="G652" t="s">
        <v>10567</v>
      </c>
      <c r="H652" t="s">
        <v>361</v>
      </c>
      <c r="I652" t="s">
        <v>257</v>
      </c>
      <c r="M652" t="str">
        <f t="shared" si="71"/>
        <v>岡本</v>
      </c>
      <c r="N652" t="str">
        <f t="shared" si="72"/>
        <v>隆太</v>
      </c>
      <c r="O652" t="str">
        <f t="shared" si="73"/>
        <v>オカモト</v>
      </c>
      <c r="P652" t="str">
        <f t="shared" si="74"/>
        <v>リュウタ</v>
      </c>
      <c r="Q652">
        <f>IF($F652="","",DATEDIF($R652,①申込書!$D$3,"Y"))</f>
        <v>21</v>
      </c>
      <c r="R652" t="str">
        <f t="shared" si="75"/>
        <v>2004/03/23</v>
      </c>
      <c r="S652" t="str">
        <f t="shared" si="70"/>
        <v>和歌山</v>
      </c>
      <c r="T652" t="str">
        <f>IFERROR(IF($G652&lt;&gt;"",LEFT($G652,11),IF(COUNTIF(②男子申込!$C:$C,$B652)=1,INDEX(②男子申込!H:H,MATCH($B652,②男子申込!$C:$C,0)),"")),"")</f>
        <v>00106038119</v>
      </c>
      <c r="U652" t="str">
        <f t="shared" si="76"/>
        <v>大阪体育大</v>
      </c>
    </row>
    <row r="653" spans="1:21">
      <c r="A653" t="s">
        <v>554</v>
      </c>
      <c r="B653">
        <v>652</v>
      </c>
      <c r="C653" t="s">
        <v>1853</v>
      </c>
      <c r="D653" t="s">
        <v>1854</v>
      </c>
      <c r="E653" t="s">
        <v>97</v>
      </c>
      <c r="F653">
        <v>20030803</v>
      </c>
      <c r="G653" t="s">
        <v>10568</v>
      </c>
      <c r="H653" t="s">
        <v>1164</v>
      </c>
      <c r="I653" t="s">
        <v>1855</v>
      </c>
      <c r="M653" t="str">
        <f t="shared" si="71"/>
        <v>嘉勢</v>
      </c>
      <c r="N653" t="str">
        <f t="shared" si="72"/>
        <v>悠夏</v>
      </c>
      <c r="O653" t="str">
        <f t="shared" si="73"/>
        <v>カセ</v>
      </c>
      <c r="P653" t="str">
        <f t="shared" si="74"/>
        <v>ユウカ</v>
      </c>
      <c r="Q653">
        <f>IF($F653="","",DATEDIF($R653,①申込書!$D$3,"Y"))</f>
        <v>22</v>
      </c>
      <c r="R653" t="str">
        <f t="shared" si="75"/>
        <v>2003/08/03</v>
      </c>
      <c r="S653" t="str">
        <f t="shared" si="70"/>
        <v>兵庫</v>
      </c>
      <c r="T653" t="str">
        <f>IFERROR(IF($G653&lt;&gt;"",LEFT($G653,11),IF(COUNTIF(②男子申込!$C:$C,$B653)=1,INDEX(②男子申込!H:H,MATCH($B653,②男子申込!$C:$C,0)),"")),"")</f>
        <v>00105673628</v>
      </c>
      <c r="U653" t="str">
        <f t="shared" si="76"/>
        <v>大阪体育大</v>
      </c>
    </row>
    <row r="654" spans="1:21">
      <c r="A654" t="s">
        <v>554</v>
      </c>
      <c r="B654">
        <v>653</v>
      </c>
      <c r="C654" t="s">
        <v>1856</v>
      </c>
      <c r="D654" t="s">
        <v>1857</v>
      </c>
      <c r="E654" t="s">
        <v>733</v>
      </c>
      <c r="F654">
        <v>20030908</v>
      </c>
      <c r="G654" t="s">
        <v>10569</v>
      </c>
      <c r="H654" t="s">
        <v>1858</v>
      </c>
      <c r="I654" t="s">
        <v>394</v>
      </c>
      <c r="M654" t="str">
        <f t="shared" si="71"/>
        <v>新居</v>
      </c>
      <c r="N654" t="str">
        <f t="shared" si="72"/>
        <v>駿介</v>
      </c>
      <c r="O654" t="str">
        <f t="shared" si="73"/>
        <v>ニイ</v>
      </c>
      <c r="P654" t="str">
        <f t="shared" si="74"/>
        <v>シュンスケ</v>
      </c>
      <c r="Q654">
        <f>IF($F654="","",DATEDIF($R654,①申込書!$D$3,"Y"))</f>
        <v>22</v>
      </c>
      <c r="R654" t="str">
        <f t="shared" si="75"/>
        <v>2003/09/08</v>
      </c>
      <c r="S654" t="str">
        <f t="shared" si="70"/>
        <v>徳島</v>
      </c>
      <c r="T654" t="str">
        <f>IFERROR(IF($G654&lt;&gt;"",LEFT($G654,11),IF(COUNTIF(②男子申込!$C:$C,$B654)=1,INDEX(②男子申込!H:H,MATCH($B654,②男子申込!$C:$C,0)),"")),"")</f>
        <v>00119936029</v>
      </c>
      <c r="U654" t="str">
        <f t="shared" si="76"/>
        <v>大阪体育大</v>
      </c>
    </row>
    <row r="655" spans="1:21">
      <c r="A655" t="s">
        <v>554</v>
      </c>
      <c r="B655">
        <v>654</v>
      </c>
      <c r="C655" t="s">
        <v>1859</v>
      </c>
      <c r="D655" t="s">
        <v>1860</v>
      </c>
      <c r="E655" t="s">
        <v>79</v>
      </c>
      <c r="F655">
        <v>20040124</v>
      </c>
      <c r="G655" t="s">
        <v>10570</v>
      </c>
      <c r="H655" t="s">
        <v>434</v>
      </c>
      <c r="I655" t="s">
        <v>248</v>
      </c>
      <c r="M655" t="str">
        <f t="shared" si="71"/>
        <v>牧野</v>
      </c>
      <c r="N655" t="str">
        <f t="shared" si="72"/>
        <v>光晟</v>
      </c>
      <c r="O655" t="str">
        <f t="shared" si="73"/>
        <v>マキノ</v>
      </c>
      <c r="P655" t="str">
        <f t="shared" si="74"/>
        <v>コウセイ</v>
      </c>
      <c r="Q655">
        <f>IF($F655="","",DATEDIF($R655,①申込書!$D$3,"Y"))</f>
        <v>22</v>
      </c>
      <c r="R655" t="str">
        <f t="shared" si="75"/>
        <v>2004/01/24</v>
      </c>
      <c r="S655" t="str">
        <f t="shared" si="70"/>
        <v>岐阜</v>
      </c>
      <c r="T655" t="str">
        <f>IFERROR(IF($G655&lt;&gt;"",LEFT($G655,11),IF(COUNTIF(②男子申込!$C:$C,$B655)=1,INDEX(②男子申込!H:H,MATCH($B655,②男子申込!$C:$C,0)),"")),"")</f>
        <v>00102654220</v>
      </c>
      <c r="U655" t="str">
        <f t="shared" si="76"/>
        <v>大阪体育大</v>
      </c>
    </row>
    <row r="656" spans="1:21">
      <c r="A656" t="s">
        <v>554</v>
      </c>
      <c r="B656">
        <v>655</v>
      </c>
      <c r="C656" t="s">
        <v>1861</v>
      </c>
      <c r="D656" t="s">
        <v>1862</v>
      </c>
      <c r="E656" t="s">
        <v>97</v>
      </c>
      <c r="F656">
        <v>20040105</v>
      </c>
      <c r="G656" t="s">
        <v>10571</v>
      </c>
      <c r="H656" t="s">
        <v>790</v>
      </c>
      <c r="I656" t="s">
        <v>1863</v>
      </c>
      <c r="M656" t="str">
        <f t="shared" si="71"/>
        <v>澤田</v>
      </c>
      <c r="N656" t="str">
        <f t="shared" si="72"/>
        <v>武丸</v>
      </c>
      <c r="O656" t="str">
        <f t="shared" si="73"/>
        <v>サワダ</v>
      </c>
      <c r="P656" t="str">
        <f t="shared" si="74"/>
        <v>タケマル</v>
      </c>
      <c r="Q656">
        <f>IF($F656="","",DATEDIF($R656,①申込書!$D$3,"Y"))</f>
        <v>22</v>
      </c>
      <c r="R656" t="str">
        <f t="shared" si="75"/>
        <v>2004/01/05</v>
      </c>
      <c r="S656" t="str">
        <f t="shared" si="70"/>
        <v>兵庫</v>
      </c>
      <c r="T656" t="str">
        <f>IFERROR(IF($G656&lt;&gt;"",LEFT($G656,11),IF(COUNTIF(②男子申込!$C:$C,$B656)=1,INDEX(②男子申込!H:H,MATCH($B656,②男子申込!$C:$C,0)),"")),"")</f>
        <v>00117231318</v>
      </c>
      <c r="U656" t="str">
        <f t="shared" si="76"/>
        <v>大阪体育大</v>
      </c>
    </row>
    <row r="657" spans="1:21">
      <c r="A657" t="s">
        <v>554</v>
      </c>
      <c r="B657">
        <v>656</v>
      </c>
      <c r="C657" t="s">
        <v>5827</v>
      </c>
      <c r="D657" t="s">
        <v>1864</v>
      </c>
      <c r="E657" t="s">
        <v>99</v>
      </c>
      <c r="F657">
        <v>20040212</v>
      </c>
      <c r="G657" t="s">
        <v>10572</v>
      </c>
      <c r="H657" t="s">
        <v>574</v>
      </c>
      <c r="I657" t="s">
        <v>87</v>
      </c>
      <c r="M657" t="str">
        <f t="shared" si="71"/>
        <v>岩﨑</v>
      </c>
      <c r="N657" t="str">
        <f t="shared" si="72"/>
        <v>拓生</v>
      </c>
      <c r="O657" t="str">
        <f t="shared" si="73"/>
        <v>イワサキ</v>
      </c>
      <c r="P657" t="str">
        <f t="shared" si="74"/>
        <v>タクミ</v>
      </c>
      <c r="Q657">
        <f>IF($F657="","",DATEDIF($R657,①申込書!$D$3,"Y"))</f>
        <v>21</v>
      </c>
      <c r="R657" t="str">
        <f t="shared" si="75"/>
        <v>2004/02/12</v>
      </c>
      <c r="S657" t="str">
        <f t="shared" si="70"/>
        <v>大阪</v>
      </c>
      <c r="T657" t="str">
        <f>IFERROR(IF($G657&lt;&gt;"",LEFT($G657,11),IF(COUNTIF(②男子申込!$C:$C,$B657)=1,INDEX(②男子申込!H:H,MATCH($B657,②男子申込!$C:$C,0)),"")),"")</f>
        <v>00101708320</v>
      </c>
      <c r="U657" t="str">
        <f t="shared" si="76"/>
        <v>大阪体育大</v>
      </c>
    </row>
    <row r="658" spans="1:21">
      <c r="A658" t="s">
        <v>554</v>
      </c>
      <c r="B658">
        <v>657</v>
      </c>
      <c r="C658" t="s">
        <v>1865</v>
      </c>
      <c r="D658" t="s">
        <v>1866</v>
      </c>
      <c r="E658" t="s">
        <v>97</v>
      </c>
      <c r="F658">
        <v>20031227</v>
      </c>
      <c r="G658" t="s">
        <v>10573</v>
      </c>
      <c r="H658" t="s">
        <v>519</v>
      </c>
      <c r="I658" t="s">
        <v>207</v>
      </c>
      <c r="M658" t="str">
        <f t="shared" si="71"/>
        <v>秋山</v>
      </c>
      <c r="N658" t="str">
        <f t="shared" si="72"/>
        <v>鴻太</v>
      </c>
      <c r="O658" t="str">
        <f t="shared" si="73"/>
        <v>アキヤマ</v>
      </c>
      <c r="P658" t="str">
        <f t="shared" si="74"/>
        <v>コウタ</v>
      </c>
      <c r="Q658">
        <f>IF($F658="","",DATEDIF($R658,①申込書!$D$3,"Y"))</f>
        <v>22</v>
      </c>
      <c r="R658" t="str">
        <f t="shared" si="75"/>
        <v>2003/12/27</v>
      </c>
      <c r="S658" t="str">
        <f t="shared" si="70"/>
        <v>兵庫</v>
      </c>
      <c r="T658" t="str">
        <f>IFERROR(IF($G658&lt;&gt;"",LEFT($G658,11),IF(COUNTIF(②男子申込!$C:$C,$B658)=1,INDEX(②男子申込!H:H,MATCH($B658,②男子申込!$C:$C,0)),"")),"")</f>
        <v>00100225212</v>
      </c>
      <c r="U658" t="str">
        <f t="shared" si="76"/>
        <v>大阪体育大</v>
      </c>
    </row>
    <row r="659" spans="1:21">
      <c r="A659" t="s">
        <v>554</v>
      </c>
      <c r="B659">
        <v>658</v>
      </c>
      <c r="C659" t="s">
        <v>1867</v>
      </c>
      <c r="D659" t="s">
        <v>633</v>
      </c>
      <c r="E659" t="s">
        <v>369</v>
      </c>
      <c r="F659">
        <v>20031023</v>
      </c>
      <c r="G659" t="s">
        <v>10574</v>
      </c>
      <c r="H659" t="s">
        <v>377</v>
      </c>
      <c r="I659" t="s">
        <v>135</v>
      </c>
      <c r="M659" t="str">
        <f t="shared" si="71"/>
        <v>林</v>
      </c>
      <c r="N659" t="str">
        <f t="shared" si="72"/>
        <v>亘希</v>
      </c>
      <c r="O659" t="str">
        <f t="shared" si="73"/>
        <v>ハヤシ</v>
      </c>
      <c r="P659" t="str">
        <f t="shared" si="74"/>
        <v>コウキ</v>
      </c>
      <c r="Q659">
        <f>IF($F659="","",DATEDIF($R659,①申込書!$D$3,"Y"))</f>
        <v>22</v>
      </c>
      <c r="R659" t="str">
        <f t="shared" si="75"/>
        <v>2003/10/23</v>
      </c>
      <c r="S659" t="str">
        <f t="shared" si="70"/>
        <v>愛媛</v>
      </c>
      <c r="T659" t="str">
        <f>IFERROR(IF($G659&lt;&gt;"",LEFT($G659,11),IF(COUNTIF(②男子申込!$C:$C,$B659)=1,INDEX(②男子申込!H:H,MATCH($B659,②男子申込!$C:$C,0)),"")),"")</f>
        <v>00165403625</v>
      </c>
      <c r="U659" t="str">
        <f t="shared" si="76"/>
        <v>大阪体育大</v>
      </c>
    </row>
    <row r="660" spans="1:21">
      <c r="A660" t="s">
        <v>554</v>
      </c>
      <c r="B660">
        <v>659</v>
      </c>
      <c r="C660" t="s">
        <v>1868</v>
      </c>
      <c r="D660" t="s">
        <v>1869</v>
      </c>
      <c r="E660" t="s">
        <v>144</v>
      </c>
      <c r="F660">
        <v>20031213</v>
      </c>
      <c r="G660" t="s">
        <v>10575</v>
      </c>
      <c r="H660" t="s">
        <v>1084</v>
      </c>
      <c r="I660" t="s">
        <v>483</v>
      </c>
      <c r="M660" t="str">
        <f t="shared" si="71"/>
        <v>吉川</v>
      </c>
      <c r="N660" t="str">
        <f t="shared" si="72"/>
        <v>和真</v>
      </c>
      <c r="O660" t="str">
        <f t="shared" si="73"/>
        <v>ヨシカワ</v>
      </c>
      <c r="P660" t="str">
        <f t="shared" si="74"/>
        <v>カズマ</v>
      </c>
      <c r="Q660">
        <f>IF($F660="","",DATEDIF($R660,①申込書!$D$3,"Y"))</f>
        <v>22</v>
      </c>
      <c r="R660" t="str">
        <f t="shared" si="75"/>
        <v>2003/12/13</v>
      </c>
      <c r="S660" t="str">
        <f t="shared" si="70"/>
        <v>山口</v>
      </c>
      <c r="T660" t="str">
        <f>IFERROR(IF($G660&lt;&gt;"",LEFT($G660,11),IF(COUNTIF(②男子申込!$C:$C,$B660)=1,INDEX(②男子申込!H:H,MATCH($B660,②男子申込!$C:$C,0)),"")),"")</f>
        <v>00103428624</v>
      </c>
      <c r="U660" t="str">
        <f t="shared" si="76"/>
        <v>大阪体育大</v>
      </c>
    </row>
    <row r="661" spans="1:21">
      <c r="A661" t="s">
        <v>554</v>
      </c>
      <c r="B661">
        <v>660</v>
      </c>
      <c r="C661" t="s">
        <v>1870</v>
      </c>
      <c r="D661" t="s">
        <v>1871</v>
      </c>
      <c r="E661" t="s">
        <v>85</v>
      </c>
      <c r="F661">
        <v>20030916</v>
      </c>
      <c r="G661" t="s">
        <v>10576</v>
      </c>
      <c r="H661" t="s">
        <v>791</v>
      </c>
      <c r="I661" t="s">
        <v>1872</v>
      </c>
      <c r="M661" t="str">
        <f t="shared" si="71"/>
        <v>村上</v>
      </c>
      <c r="N661" t="str">
        <f t="shared" si="72"/>
        <v>龍永</v>
      </c>
      <c r="O661" t="str">
        <f t="shared" si="73"/>
        <v>ムラカミ</v>
      </c>
      <c r="P661" t="str">
        <f t="shared" si="74"/>
        <v>リュウエイ</v>
      </c>
      <c r="Q661">
        <f>IF($F661="","",DATEDIF($R661,①申込書!$D$3,"Y"))</f>
        <v>22</v>
      </c>
      <c r="R661" t="str">
        <f t="shared" si="75"/>
        <v>2003/09/16</v>
      </c>
      <c r="S661" t="str">
        <f t="shared" si="70"/>
        <v>愛知</v>
      </c>
      <c r="T661" t="str">
        <f>IFERROR(IF($G661&lt;&gt;"",LEFT($G661,11),IF(COUNTIF(②男子申込!$C:$C,$B661)=1,INDEX(②男子申込!H:H,MATCH($B661,②男子申込!$C:$C,0)),"")),"")</f>
        <v>00109924429</v>
      </c>
      <c r="U661" t="str">
        <f t="shared" si="76"/>
        <v>大阪体育大</v>
      </c>
    </row>
    <row r="662" spans="1:21">
      <c r="A662" t="s">
        <v>554</v>
      </c>
      <c r="B662">
        <v>661</v>
      </c>
      <c r="C662" t="s">
        <v>1873</v>
      </c>
      <c r="D662" t="s">
        <v>1874</v>
      </c>
      <c r="E662" t="s">
        <v>99</v>
      </c>
      <c r="F662">
        <v>20030509</v>
      </c>
      <c r="G662" t="s">
        <v>10577</v>
      </c>
      <c r="H662" t="s">
        <v>317</v>
      </c>
      <c r="I662" t="s">
        <v>92</v>
      </c>
      <c r="M662" t="str">
        <f t="shared" si="71"/>
        <v>森元</v>
      </c>
      <c r="N662" t="str">
        <f t="shared" si="72"/>
        <v>湧稀</v>
      </c>
      <c r="O662" t="str">
        <f t="shared" si="73"/>
        <v>モリモト</v>
      </c>
      <c r="P662" t="str">
        <f t="shared" si="74"/>
        <v>ユウキ</v>
      </c>
      <c r="Q662">
        <f>IF($F662="","",DATEDIF($R662,①申込書!$D$3,"Y"))</f>
        <v>22</v>
      </c>
      <c r="R662" t="str">
        <f t="shared" si="75"/>
        <v>2003/05/09</v>
      </c>
      <c r="S662" t="str">
        <f t="shared" si="70"/>
        <v>大阪</v>
      </c>
      <c r="T662" t="str">
        <f>IFERROR(IF($G662&lt;&gt;"",LEFT($G662,11),IF(COUNTIF(②男子申込!$C:$C,$B662)=1,INDEX(②男子申込!H:H,MATCH($B662,②男子申込!$C:$C,0)),"")),"")</f>
        <v>00165403726</v>
      </c>
      <c r="U662" t="str">
        <f t="shared" si="76"/>
        <v>大阪体育大</v>
      </c>
    </row>
    <row r="663" spans="1:21">
      <c r="A663" t="s">
        <v>554</v>
      </c>
      <c r="B663">
        <v>662</v>
      </c>
      <c r="C663" t="s">
        <v>1875</v>
      </c>
      <c r="D663" t="s">
        <v>1876</v>
      </c>
      <c r="E663" t="s">
        <v>97</v>
      </c>
      <c r="F663">
        <v>20030929</v>
      </c>
      <c r="G663" t="s">
        <v>10578</v>
      </c>
      <c r="H663" t="s">
        <v>354</v>
      </c>
      <c r="I663" t="s">
        <v>194</v>
      </c>
      <c r="M663" t="str">
        <f t="shared" si="71"/>
        <v>田中</v>
      </c>
      <c r="N663" t="str">
        <f t="shared" si="72"/>
        <v>一輝</v>
      </c>
      <c r="O663" t="str">
        <f t="shared" si="73"/>
        <v>タナカ</v>
      </c>
      <c r="P663" t="str">
        <f t="shared" si="74"/>
        <v>カズキ</v>
      </c>
      <c r="Q663">
        <f>IF($F663="","",DATEDIF($R663,①申込書!$D$3,"Y"))</f>
        <v>22</v>
      </c>
      <c r="R663" t="str">
        <f t="shared" si="75"/>
        <v>2003/09/29</v>
      </c>
      <c r="S663" t="str">
        <f t="shared" si="70"/>
        <v>兵庫</v>
      </c>
      <c r="T663" t="str">
        <f>IFERROR(IF($G663&lt;&gt;"",LEFT($G663,11),IF(COUNTIF(②男子申込!$C:$C,$B663)=1,INDEX(②男子申込!H:H,MATCH($B663,②男子申込!$C:$C,0)),"")),"")</f>
        <v>00099117229</v>
      </c>
      <c r="U663" t="str">
        <f t="shared" si="76"/>
        <v>大阪体育大</v>
      </c>
    </row>
    <row r="664" spans="1:21">
      <c r="A664" t="s">
        <v>554</v>
      </c>
      <c r="B664">
        <v>663</v>
      </c>
      <c r="C664" t="s">
        <v>1877</v>
      </c>
      <c r="D664" t="s">
        <v>1878</v>
      </c>
      <c r="E664" t="s">
        <v>97</v>
      </c>
      <c r="F664">
        <v>20030411</v>
      </c>
      <c r="G664" t="s">
        <v>10579</v>
      </c>
      <c r="H664" t="s">
        <v>500</v>
      </c>
      <c r="I664" t="s">
        <v>618</v>
      </c>
      <c r="M664" t="str">
        <f t="shared" si="71"/>
        <v>足立</v>
      </c>
      <c r="N664" t="str">
        <f t="shared" si="72"/>
        <v>颯吾</v>
      </c>
      <c r="O664" t="str">
        <f t="shared" si="73"/>
        <v>アダチ</v>
      </c>
      <c r="P664" t="str">
        <f t="shared" si="74"/>
        <v>ソウゴ</v>
      </c>
      <c r="Q664">
        <f>IF($F664="","",DATEDIF($R664,①申込書!$D$3,"Y"))</f>
        <v>22</v>
      </c>
      <c r="R664" t="str">
        <f t="shared" si="75"/>
        <v>2003/04/11</v>
      </c>
      <c r="S664" t="str">
        <f t="shared" si="70"/>
        <v>兵庫</v>
      </c>
      <c r="T664" t="str">
        <f>IFERROR(IF($G664&lt;&gt;"",LEFT($G664,11),IF(COUNTIF(②男子申込!$C:$C,$B664)=1,INDEX(②男子申込!H:H,MATCH($B664,②男子申込!$C:$C,0)),"")),"")</f>
        <v>00104347928</v>
      </c>
      <c r="U664" t="str">
        <f t="shared" si="76"/>
        <v>大阪体育大</v>
      </c>
    </row>
    <row r="665" spans="1:21">
      <c r="A665" t="s">
        <v>554</v>
      </c>
      <c r="B665">
        <v>664</v>
      </c>
      <c r="C665" t="s">
        <v>1879</v>
      </c>
      <c r="D665" t="s">
        <v>1880</v>
      </c>
      <c r="E665" t="s">
        <v>99</v>
      </c>
      <c r="F665">
        <v>20031211</v>
      </c>
      <c r="G665" t="s">
        <v>10580</v>
      </c>
      <c r="H665" t="s">
        <v>223</v>
      </c>
      <c r="I665" t="s">
        <v>248</v>
      </c>
      <c r="M665" t="str">
        <f t="shared" si="71"/>
        <v>橋本</v>
      </c>
      <c r="N665" t="str">
        <f t="shared" si="72"/>
        <v>昂星</v>
      </c>
      <c r="O665" t="str">
        <f t="shared" si="73"/>
        <v>ハシモト</v>
      </c>
      <c r="P665" t="str">
        <f t="shared" si="74"/>
        <v>コウセイ</v>
      </c>
      <c r="Q665">
        <f>IF($F665="","",DATEDIF($R665,①申込書!$D$3,"Y"))</f>
        <v>22</v>
      </c>
      <c r="R665" t="str">
        <f t="shared" si="75"/>
        <v>2003/12/11</v>
      </c>
      <c r="S665" t="str">
        <f t="shared" si="70"/>
        <v>大阪</v>
      </c>
      <c r="T665" t="str">
        <f>IFERROR(IF($G665&lt;&gt;"",LEFT($G665,11),IF(COUNTIF(②男子申込!$C:$C,$B665)=1,INDEX(②男子申込!H:H,MATCH($B665,②男子申込!$C:$C,0)),"")),"")</f>
        <v>00102701617</v>
      </c>
      <c r="U665" t="str">
        <f t="shared" si="76"/>
        <v>大阪体育大</v>
      </c>
    </row>
    <row r="666" spans="1:21">
      <c r="A666" t="s">
        <v>554</v>
      </c>
      <c r="B666">
        <v>665</v>
      </c>
      <c r="C666" t="s">
        <v>1881</v>
      </c>
      <c r="D666" t="s">
        <v>1882</v>
      </c>
      <c r="E666" t="s">
        <v>91</v>
      </c>
      <c r="F666">
        <v>20030507</v>
      </c>
      <c r="G666" t="s">
        <v>10581</v>
      </c>
      <c r="H666" t="s">
        <v>197</v>
      </c>
      <c r="I666" t="s">
        <v>1883</v>
      </c>
      <c r="M666" t="str">
        <f t="shared" si="71"/>
        <v>清水</v>
      </c>
      <c r="N666" t="str">
        <f t="shared" si="72"/>
        <v>敬晶</v>
      </c>
      <c r="O666" t="str">
        <f t="shared" si="73"/>
        <v>シミズ</v>
      </c>
      <c r="P666" t="str">
        <f t="shared" si="74"/>
        <v>ケイショウ</v>
      </c>
      <c r="Q666">
        <f>IF($F666="","",DATEDIF($R666,①申込書!$D$3,"Y"))</f>
        <v>22</v>
      </c>
      <c r="R666" t="str">
        <f t="shared" si="75"/>
        <v>2003/05/07</v>
      </c>
      <c r="S666" t="str">
        <f t="shared" si="70"/>
        <v>香川</v>
      </c>
      <c r="T666" t="str">
        <f>IFERROR(IF($G666&lt;&gt;"",LEFT($G666,11),IF(COUNTIF(②男子申込!$C:$C,$B666)=1,INDEX(②男子申込!H:H,MATCH($B666,②男子申込!$C:$C,0)),"")),"")</f>
        <v>00103735625</v>
      </c>
      <c r="U666" t="str">
        <f t="shared" si="76"/>
        <v>大阪体育大</v>
      </c>
    </row>
    <row r="667" spans="1:21">
      <c r="A667" t="s">
        <v>554</v>
      </c>
      <c r="B667">
        <v>666</v>
      </c>
      <c r="C667" t="s">
        <v>1884</v>
      </c>
      <c r="D667" t="s">
        <v>1885</v>
      </c>
      <c r="E667" t="s">
        <v>99</v>
      </c>
      <c r="F667">
        <v>20040302</v>
      </c>
      <c r="G667" t="s">
        <v>10582</v>
      </c>
      <c r="H667" t="s">
        <v>147</v>
      </c>
      <c r="I667" t="s">
        <v>122</v>
      </c>
      <c r="M667" t="str">
        <f t="shared" si="71"/>
        <v>中村</v>
      </c>
      <c r="N667" t="str">
        <f t="shared" si="72"/>
        <v>颯征</v>
      </c>
      <c r="O667" t="str">
        <f t="shared" si="73"/>
        <v>ナカムラ</v>
      </c>
      <c r="P667" t="str">
        <f t="shared" si="74"/>
        <v>リュウセイ</v>
      </c>
      <c r="Q667">
        <f>IF($F667="","",DATEDIF($R667,①申込書!$D$3,"Y"))</f>
        <v>21</v>
      </c>
      <c r="R667" t="str">
        <f t="shared" si="75"/>
        <v>2004/03/02</v>
      </c>
      <c r="S667" t="str">
        <f t="shared" si="70"/>
        <v>大阪</v>
      </c>
      <c r="T667" t="str">
        <f>IFERROR(IF($G667&lt;&gt;"",LEFT($G667,11),IF(COUNTIF(②男子申込!$C:$C,$B667)=1,INDEX(②男子申込!H:H,MATCH($B667,②男子申込!$C:$C,0)),"")),"")</f>
        <v>00100284621</v>
      </c>
      <c r="U667" t="str">
        <f t="shared" si="76"/>
        <v>大阪体育大</v>
      </c>
    </row>
    <row r="668" spans="1:21">
      <c r="A668" t="s">
        <v>554</v>
      </c>
      <c r="B668">
        <v>667</v>
      </c>
      <c r="C668" t="s">
        <v>1886</v>
      </c>
      <c r="D668" t="s">
        <v>1887</v>
      </c>
      <c r="E668" t="s">
        <v>99</v>
      </c>
      <c r="F668">
        <v>20030711</v>
      </c>
      <c r="G668" t="s">
        <v>10583</v>
      </c>
      <c r="H668" t="s">
        <v>1888</v>
      </c>
      <c r="I668" t="s">
        <v>248</v>
      </c>
      <c r="M668" t="str">
        <f t="shared" si="71"/>
        <v>奥田</v>
      </c>
      <c r="N668" t="str">
        <f t="shared" si="72"/>
        <v>倖成</v>
      </c>
      <c r="O668" t="str">
        <f t="shared" si="73"/>
        <v>オクダ</v>
      </c>
      <c r="P668" t="str">
        <f t="shared" si="74"/>
        <v>コウセイ</v>
      </c>
      <c r="Q668">
        <f>IF($F668="","",DATEDIF($R668,①申込書!$D$3,"Y"))</f>
        <v>22</v>
      </c>
      <c r="R668" t="str">
        <f t="shared" si="75"/>
        <v>2003/07/11</v>
      </c>
      <c r="S668" t="str">
        <f t="shared" si="70"/>
        <v>大阪</v>
      </c>
      <c r="T668" t="str">
        <f>IFERROR(IF($G668&lt;&gt;"",LEFT($G668,11),IF(COUNTIF(②男子申込!$C:$C,$B668)=1,INDEX(②男子申込!H:H,MATCH($B668,②男子申込!$C:$C,0)),"")),"")</f>
        <v>00102535521</v>
      </c>
      <c r="U668" t="str">
        <f t="shared" si="76"/>
        <v>大阪体育大</v>
      </c>
    </row>
    <row r="669" spans="1:21">
      <c r="A669" t="s">
        <v>554</v>
      </c>
      <c r="B669">
        <v>668</v>
      </c>
      <c r="C669" t="s">
        <v>1889</v>
      </c>
      <c r="D669" t="s">
        <v>1890</v>
      </c>
      <c r="E669" t="s">
        <v>91</v>
      </c>
      <c r="F669">
        <v>20031225</v>
      </c>
      <c r="G669" t="s">
        <v>10584</v>
      </c>
      <c r="H669" t="s">
        <v>182</v>
      </c>
      <c r="I669" t="s">
        <v>127</v>
      </c>
      <c r="M669" t="str">
        <f t="shared" si="71"/>
        <v>山口</v>
      </c>
      <c r="N669" t="str">
        <f t="shared" si="72"/>
        <v>悠登</v>
      </c>
      <c r="O669" t="str">
        <f t="shared" si="73"/>
        <v>ヤマグチ</v>
      </c>
      <c r="P669" t="str">
        <f t="shared" si="74"/>
        <v>ユウト</v>
      </c>
      <c r="Q669">
        <f>IF($F669="","",DATEDIF($R669,①申込書!$D$3,"Y"))</f>
        <v>22</v>
      </c>
      <c r="R669" t="str">
        <f t="shared" si="75"/>
        <v>2003/12/25</v>
      </c>
      <c r="S669" t="str">
        <f t="shared" si="70"/>
        <v>香川</v>
      </c>
      <c r="T669" t="str">
        <f>IFERROR(IF($G669&lt;&gt;"",LEFT($G669,11),IF(COUNTIF(②男子申込!$C:$C,$B669)=1,INDEX(②男子申込!H:H,MATCH($B669,②男子申込!$C:$C,0)),"")),"")</f>
        <v>00099849342</v>
      </c>
      <c r="U669" t="str">
        <f t="shared" si="76"/>
        <v>大阪体育大</v>
      </c>
    </row>
    <row r="670" spans="1:21">
      <c r="A670" t="s">
        <v>554</v>
      </c>
      <c r="B670">
        <v>669</v>
      </c>
      <c r="C670" t="s">
        <v>1891</v>
      </c>
      <c r="D670" t="s">
        <v>1892</v>
      </c>
      <c r="E670" t="s">
        <v>99</v>
      </c>
      <c r="F670">
        <v>20030514</v>
      </c>
      <c r="G670" t="s">
        <v>10585</v>
      </c>
      <c r="H670" t="s">
        <v>500</v>
      </c>
      <c r="I670" t="s">
        <v>569</v>
      </c>
      <c r="M670" t="str">
        <f t="shared" si="71"/>
        <v>足立</v>
      </c>
      <c r="N670" t="str">
        <f t="shared" si="72"/>
        <v>稜河</v>
      </c>
      <c r="O670" t="str">
        <f t="shared" si="73"/>
        <v>アダチ</v>
      </c>
      <c r="P670" t="str">
        <f t="shared" si="74"/>
        <v>リョウガ</v>
      </c>
      <c r="Q670">
        <f>IF($F670="","",DATEDIF($R670,①申込書!$D$3,"Y"))</f>
        <v>22</v>
      </c>
      <c r="R670" t="str">
        <f t="shared" si="75"/>
        <v>2003/05/14</v>
      </c>
      <c r="S670" t="str">
        <f t="shared" si="70"/>
        <v>大阪</v>
      </c>
      <c r="T670" t="str">
        <f>IFERROR(IF($G670&lt;&gt;"",LEFT($G670,11),IF(COUNTIF(②男子申込!$C:$C,$B670)=1,INDEX(②男子申込!H:H,MATCH($B670,②男子申込!$C:$C,0)),"")),"")</f>
        <v>00106737327</v>
      </c>
      <c r="U670" t="str">
        <f t="shared" si="76"/>
        <v>大阪体育大</v>
      </c>
    </row>
    <row r="671" spans="1:21">
      <c r="A671" t="s">
        <v>554</v>
      </c>
      <c r="B671">
        <v>670</v>
      </c>
      <c r="C671" t="s">
        <v>1893</v>
      </c>
      <c r="D671" t="s">
        <v>1894</v>
      </c>
      <c r="E671" t="s">
        <v>99</v>
      </c>
      <c r="F671">
        <v>20031123</v>
      </c>
      <c r="G671" t="s">
        <v>10586</v>
      </c>
      <c r="H671" t="s">
        <v>833</v>
      </c>
      <c r="I671" t="s">
        <v>92</v>
      </c>
      <c r="M671" t="str">
        <f t="shared" si="71"/>
        <v>高瀬</v>
      </c>
      <c r="N671" t="str">
        <f t="shared" si="72"/>
        <v>悠輝</v>
      </c>
      <c r="O671" t="str">
        <f t="shared" si="73"/>
        <v>タカセ</v>
      </c>
      <c r="P671" t="str">
        <f t="shared" si="74"/>
        <v>ユウキ</v>
      </c>
      <c r="Q671">
        <f>IF($F671="","",DATEDIF($R671,①申込書!$D$3,"Y"))</f>
        <v>22</v>
      </c>
      <c r="R671" t="str">
        <f t="shared" si="75"/>
        <v>2003/11/23</v>
      </c>
      <c r="S671" t="str">
        <f t="shared" si="70"/>
        <v>大阪</v>
      </c>
      <c r="T671" t="str">
        <f>IFERROR(IF($G671&lt;&gt;"",LEFT($G671,11),IF(COUNTIF(②男子申込!$C:$C,$B671)=1,INDEX(②男子申込!H:H,MATCH($B671,②男子申込!$C:$C,0)),"")),"")</f>
        <v>00099873743</v>
      </c>
      <c r="U671" t="str">
        <f t="shared" si="76"/>
        <v>大阪体育大</v>
      </c>
    </row>
    <row r="672" spans="1:21">
      <c r="A672" t="s">
        <v>554</v>
      </c>
      <c r="B672">
        <v>671</v>
      </c>
      <c r="C672" t="s">
        <v>1895</v>
      </c>
      <c r="D672" t="s">
        <v>1896</v>
      </c>
      <c r="E672" t="s">
        <v>99</v>
      </c>
      <c r="F672">
        <v>20030921</v>
      </c>
      <c r="G672" t="s">
        <v>10587</v>
      </c>
      <c r="H672" t="s">
        <v>1583</v>
      </c>
      <c r="I672" t="s">
        <v>1897</v>
      </c>
      <c r="M672" t="str">
        <f t="shared" si="71"/>
        <v>吉原</v>
      </c>
      <c r="N672" t="str">
        <f t="shared" si="72"/>
        <v>白虎</v>
      </c>
      <c r="O672" t="str">
        <f t="shared" si="73"/>
        <v>ヨシハラ</v>
      </c>
      <c r="P672" t="str">
        <f t="shared" si="74"/>
        <v>ハクト</v>
      </c>
      <c r="Q672">
        <f>IF($F672="","",DATEDIF($R672,①申込書!$D$3,"Y"))</f>
        <v>22</v>
      </c>
      <c r="R672" t="str">
        <f t="shared" si="75"/>
        <v>2003/09/21</v>
      </c>
      <c r="S672" t="str">
        <f t="shared" si="70"/>
        <v>大阪</v>
      </c>
      <c r="T672" t="str">
        <f>IFERROR(IF($G672&lt;&gt;"",LEFT($G672,11),IF(COUNTIF(②男子申込!$C:$C,$B672)=1,INDEX(②男子申込!H:H,MATCH($B672,②男子申込!$C:$C,0)),"")),"")</f>
        <v>00103866933</v>
      </c>
      <c r="U672" t="str">
        <f t="shared" si="76"/>
        <v>大阪体育大</v>
      </c>
    </row>
    <row r="673" spans="1:21">
      <c r="A673" t="s">
        <v>554</v>
      </c>
      <c r="B673">
        <v>672</v>
      </c>
      <c r="C673" t="s">
        <v>1898</v>
      </c>
      <c r="D673" t="s">
        <v>1899</v>
      </c>
      <c r="E673" t="s">
        <v>99</v>
      </c>
      <c r="F673">
        <v>20030831</v>
      </c>
      <c r="G673" t="s">
        <v>10588</v>
      </c>
      <c r="H673" t="s">
        <v>1900</v>
      </c>
      <c r="I673" t="s">
        <v>82</v>
      </c>
      <c r="M673" t="str">
        <f t="shared" si="71"/>
        <v>内山</v>
      </c>
      <c r="N673" t="str">
        <f t="shared" si="72"/>
        <v>大希</v>
      </c>
      <c r="O673" t="str">
        <f t="shared" si="73"/>
        <v>ウチヤマ</v>
      </c>
      <c r="P673" t="str">
        <f t="shared" si="74"/>
        <v>ダイキ</v>
      </c>
      <c r="Q673">
        <f>IF($F673="","",DATEDIF($R673,①申込書!$D$3,"Y"))</f>
        <v>22</v>
      </c>
      <c r="R673" t="str">
        <f t="shared" si="75"/>
        <v>2003/08/31</v>
      </c>
      <c r="S673" t="str">
        <f t="shared" si="70"/>
        <v>大阪</v>
      </c>
      <c r="T673" t="str">
        <f>IFERROR(IF($G673&lt;&gt;"",LEFT($G673,11),IF(COUNTIF(②男子申込!$C:$C,$B673)=1,INDEX(②男子申込!H:H,MATCH($B673,②男子申込!$C:$C,0)),"")),"")</f>
        <v>00135883028</v>
      </c>
      <c r="U673" t="str">
        <f t="shared" si="76"/>
        <v>大阪体育大</v>
      </c>
    </row>
    <row r="674" spans="1:21">
      <c r="A674" t="s">
        <v>554</v>
      </c>
      <c r="B674">
        <v>673</v>
      </c>
      <c r="C674" t="s">
        <v>1901</v>
      </c>
      <c r="D674" t="s">
        <v>1902</v>
      </c>
      <c r="E674" t="s">
        <v>116</v>
      </c>
      <c r="F674">
        <v>20031105</v>
      </c>
      <c r="G674" t="s">
        <v>10589</v>
      </c>
      <c r="H674" t="s">
        <v>881</v>
      </c>
      <c r="I674" t="s">
        <v>283</v>
      </c>
      <c r="M674" t="str">
        <f t="shared" si="71"/>
        <v>中北</v>
      </c>
      <c r="N674" t="str">
        <f t="shared" si="72"/>
        <v>廉太郞</v>
      </c>
      <c r="O674" t="str">
        <f t="shared" si="73"/>
        <v>ナカキタ</v>
      </c>
      <c r="P674" t="str">
        <f t="shared" si="74"/>
        <v>レンタロウ</v>
      </c>
      <c r="Q674">
        <f>IF($F674="","",DATEDIF($R674,①申込書!$D$3,"Y"))</f>
        <v>22</v>
      </c>
      <c r="R674" t="str">
        <f t="shared" si="75"/>
        <v>2003/11/05</v>
      </c>
      <c r="S674" t="str">
        <f t="shared" si="70"/>
        <v>三重</v>
      </c>
      <c r="T674" t="str">
        <f>IFERROR(IF($G674&lt;&gt;"",LEFT($G674,11),IF(COUNTIF(②男子申込!$C:$C,$B674)=1,INDEX(②男子申込!H:H,MATCH($B674,②男子申込!$C:$C,0)),"")),"")</f>
        <v>00106129423</v>
      </c>
      <c r="U674" t="str">
        <f t="shared" si="76"/>
        <v>大阪体育大</v>
      </c>
    </row>
    <row r="675" spans="1:21">
      <c r="A675" t="s">
        <v>554</v>
      </c>
      <c r="B675">
        <v>674</v>
      </c>
      <c r="C675" t="s">
        <v>1903</v>
      </c>
      <c r="D675" t="s">
        <v>1904</v>
      </c>
      <c r="E675" t="s">
        <v>180</v>
      </c>
      <c r="F675">
        <v>20030514</v>
      </c>
      <c r="G675" t="s">
        <v>10590</v>
      </c>
      <c r="H675" t="s">
        <v>1500</v>
      </c>
      <c r="I675" t="s">
        <v>1905</v>
      </c>
      <c r="M675" t="str">
        <f t="shared" si="71"/>
        <v>廣田</v>
      </c>
      <c r="N675" t="str">
        <f t="shared" si="72"/>
        <v>風吾</v>
      </c>
      <c r="O675" t="str">
        <f t="shared" si="73"/>
        <v>ヒロタ</v>
      </c>
      <c r="P675" t="str">
        <f t="shared" si="74"/>
        <v>フウゴ</v>
      </c>
      <c r="Q675">
        <f>IF($F675="","",DATEDIF($R675,①申込書!$D$3,"Y"))</f>
        <v>22</v>
      </c>
      <c r="R675" t="str">
        <f t="shared" si="75"/>
        <v>2003/05/14</v>
      </c>
      <c r="S675" t="str">
        <f t="shared" si="70"/>
        <v>北海道</v>
      </c>
      <c r="T675" t="str">
        <f>IFERROR(IF($G675&lt;&gt;"",LEFT($G675,11),IF(COUNTIF(②男子申込!$C:$C,$B675)=1,INDEX(②男子申込!H:H,MATCH($B675,②男子申込!$C:$C,0)),"")),"")</f>
        <v>00103975833</v>
      </c>
      <c r="U675" t="str">
        <f t="shared" si="76"/>
        <v>大阪体育大</v>
      </c>
    </row>
    <row r="676" spans="1:21">
      <c r="A676" t="s">
        <v>554</v>
      </c>
      <c r="B676">
        <v>675</v>
      </c>
      <c r="C676" t="s">
        <v>1906</v>
      </c>
      <c r="D676" t="s">
        <v>1907</v>
      </c>
      <c r="E676" t="s">
        <v>79</v>
      </c>
      <c r="F676">
        <v>20031206</v>
      </c>
      <c r="G676" t="s">
        <v>10591</v>
      </c>
      <c r="H676" t="s">
        <v>1223</v>
      </c>
      <c r="I676" t="s">
        <v>135</v>
      </c>
      <c r="M676" t="str">
        <f t="shared" si="71"/>
        <v>河村</v>
      </c>
      <c r="N676" t="str">
        <f t="shared" si="72"/>
        <v>昂樹</v>
      </c>
      <c r="O676" t="str">
        <f t="shared" si="73"/>
        <v>カワムラ</v>
      </c>
      <c r="P676" t="str">
        <f t="shared" si="74"/>
        <v>コウキ</v>
      </c>
      <c r="Q676">
        <f>IF($F676="","",DATEDIF($R676,①申込書!$D$3,"Y"))</f>
        <v>22</v>
      </c>
      <c r="R676" t="str">
        <f t="shared" si="75"/>
        <v>2003/12/06</v>
      </c>
      <c r="S676" t="str">
        <f t="shared" si="70"/>
        <v>岐阜</v>
      </c>
      <c r="T676" t="str">
        <f>IFERROR(IF($G676&lt;&gt;"",LEFT($G676,11),IF(COUNTIF(②男子申込!$C:$C,$B676)=1,INDEX(②男子申込!H:H,MATCH($B676,②男子申込!$C:$C,0)),"")),"")</f>
        <v>00108253625</v>
      </c>
      <c r="U676" t="str">
        <f t="shared" si="76"/>
        <v>大阪体育大</v>
      </c>
    </row>
    <row r="677" spans="1:21">
      <c r="A677" t="s">
        <v>554</v>
      </c>
      <c r="B677">
        <v>676</v>
      </c>
      <c r="C677" t="s">
        <v>1908</v>
      </c>
      <c r="D677" t="s">
        <v>1909</v>
      </c>
      <c r="E677" t="s">
        <v>116</v>
      </c>
      <c r="F677">
        <v>20040229</v>
      </c>
      <c r="G677" t="s">
        <v>10592</v>
      </c>
      <c r="H677" t="s">
        <v>1910</v>
      </c>
      <c r="I677" t="s">
        <v>1911</v>
      </c>
      <c r="M677" t="str">
        <f t="shared" si="71"/>
        <v>中松</v>
      </c>
      <c r="N677" t="str">
        <f t="shared" si="72"/>
        <v>暖弥</v>
      </c>
      <c r="O677" t="str">
        <f t="shared" si="73"/>
        <v>ナカマツ</v>
      </c>
      <c r="P677" t="str">
        <f t="shared" si="74"/>
        <v>ハルヤ</v>
      </c>
      <c r="Q677">
        <f>IF($F677="","",DATEDIF($R677,①申込書!$D$3,"Y"))</f>
        <v>21</v>
      </c>
      <c r="R677" t="str">
        <f t="shared" si="75"/>
        <v>2004/02/29</v>
      </c>
      <c r="S677" t="str">
        <f t="shared" si="70"/>
        <v>三重</v>
      </c>
      <c r="T677" t="str">
        <f>IFERROR(IF($G677&lt;&gt;"",LEFT($G677,11),IF(COUNTIF(②男子申込!$C:$C,$B677)=1,INDEX(②男子申込!H:H,MATCH($B677,②男子申込!$C:$C,0)),"")),"")</f>
        <v>00105790123</v>
      </c>
      <c r="U677" t="str">
        <f t="shared" si="76"/>
        <v>大阪体育大</v>
      </c>
    </row>
    <row r="678" spans="1:21">
      <c r="A678" t="s">
        <v>554</v>
      </c>
      <c r="B678">
        <v>677</v>
      </c>
      <c r="C678" t="s">
        <v>1912</v>
      </c>
      <c r="D678" t="s">
        <v>1913</v>
      </c>
      <c r="E678" t="s">
        <v>83</v>
      </c>
      <c r="F678">
        <v>20030521</v>
      </c>
      <c r="G678" t="s">
        <v>10593</v>
      </c>
      <c r="H678" t="s">
        <v>786</v>
      </c>
      <c r="I678" t="s">
        <v>87</v>
      </c>
      <c r="M678" t="str">
        <f t="shared" si="71"/>
        <v>西川</v>
      </c>
      <c r="N678" t="str">
        <f t="shared" si="72"/>
        <v>巧巳</v>
      </c>
      <c r="O678" t="str">
        <f t="shared" si="73"/>
        <v>ニシカワ</v>
      </c>
      <c r="P678" t="str">
        <f t="shared" si="74"/>
        <v>タクミ</v>
      </c>
      <c r="Q678">
        <f>IF($F678="","",DATEDIF($R678,①申込書!$D$3,"Y"))</f>
        <v>22</v>
      </c>
      <c r="R678" t="str">
        <f t="shared" si="75"/>
        <v>2003/05/21</v>
      </c>
      <c r="S678" t="str">
        <f t="shared" si="70"/>
        <v>奈良</v>
      </c>
      <c r="T678" t="str">
        <f>IFERROR(IF($G678&lt;&gt;"",LEFT($G678,11),IF(COUNTIF(②男子申込!$C:$C,$B678)=1,INDEX(②男子申込!H:H,MATCH($B678,②男子申込!$C:$C,0)),"")),"")</f>
        <v>00105267122</v>
      </c>
      <c r="U678" t="str">
        <f t="shared" si="76"/>
        <v>大阪体育大</v>
      </c>
    </row>
    <row r="679" spans="1:21">
      <c r="A679" t="s">
        <v>554</v>
      </c>
      <c r="B679">
        <v>678</v>
      </c>
      <c r="C679" t="s">
        <v>1914</v>
      </c>
      <c r="D679" t="s">
        <v>1915</v>
      </c>
      <c r="E679" t="s">
        <v>375</v>
      </c>
      <c r="F679">
        <v>20040323</v>
      </c>
      <c r="G679" t="s">
        <v>10594</v>
      </c>
      <c r="H679" t="s">
        <v>379</v>
      </c>
      <c r="I679" t="s">
        <v>490</v>
      </c>
      <c r="M679" t="str">
        <f t="shared" si="71"/>
        <v>須藤</v>
      </c>
      <c r="N679" t="str">
        <f t="shared" si="72"/>
        <v>勇大</v>
      </c>
      <c r="O679" t="str">
        <f t="shared" si="73"/>
        <v>ストウ</v>
      </c>
      <c r="P679" t="str">
        <f t="shared" si="74"/>
        <v>ユウダイ</v>
      </c>
      <c r="Q679">
        <f>IF($F679="","",DATEDIF($R679,①申込書!$D$3,"Y"))</f>
        <v>21</v>
      </c>
      <c r="R679" t="str">
        <f t="shared" si="75"/>
        <v>2004/03/23</v>
      </c>
      <c r="S679" t="str">
        <f t="shared" si="70"/>
        <v>群馬</v>
      </c>
      <c r="T679" t="str">
        <f>IFERROR(IF($G679&lt;&gt;"",LEFT($G679,11),IF(COUNTIF(②男子申込!$C:$C,$B679)=1,INDEX(②男子申込!H:H,MATCH($B679,②男子申込!$C:$C,0)),"")),"")</f>
        <v>00131869028</v>
      </c>
      <c r="U679" t="str">
        <f t="shared" si="76"/>
        <v>大阪体育大</v>
      </c>
    </row>
    <row r="680" spans="1:21">
      <c r="A680" t="s">
        <v>554</v>
      </c>
      <c r="B680">
        <v>679</v>
      </c>
      <c r="C680" t="s">
        <v>1916</v>
      </c>
      <c r="D680" t="s">
        <v>1917</v>
      </c>
      <c r="E680" t="s">
        <v>180</v>
      </c>
      <c r="F680">
        <v>20031120</v>
      </c>
      <c r="G680" t="s">
        <v>10595</v>
      </c>
      <c r="H680" t="s">
        <v>845</v>
      </c>
      <c r="I680" t="s">
        <v>367</v>
      </c>
      <c r="M680" t="str">
        <f t="shared" si="71"/>
        <v>鈴木</v>
      </c>
      <c r="N680" t="str">
        <f t="shared" si="72"/>
        <v>陸人</v>
      </c>
      <c r="O680" t="str">
        <f t="shared" si="73"/>
        <v>スズキ</v>
      </c>
      <c r="P680" t="str">
        <f t="shared" si="74"/>
        <v>リクト</v>
      </c>
      <c r="Q680">
        <f>IF($F680="","",DATEDIF($R680,①申込書!$D$3,"Y"))</f>
        <v>22</v>
      </c>
      <c r="R680" t="str">
        <f t="shared" si="75"/>
        <v>2003/11/20</v>
      </c>
      <c r="S680" t="str">
        <f t="shared" si="70"/>
        <v>北海道</v>
      </c>
      <c r="T680" t="str">
        <f>IFERROR(IF($G680&lt;&gt;"",LEFT($G680,11),IF(COUNTIF(②男子申込!$C:$C,$B680)=1,INDEX(②男子申込!H:H,MATCH($B680,②男子申込!$C:$C,0)),"")),"")</f>
        <v>00137553832</v>
      </c>
      <c r="U680" t="str">
        <f t="shared" si="76"/>
        <v>大阪体育大</v>
      </c>
    </row>
    <row r="681" spans="1:21">
      <c r="A681" t="s">
        <v>554</v>
      </c>
      <c r="B681">
        <v>680</v>
      </c>
      <c r="C681" t="s">
        <v>2606</v>
      </c>
      <c r="D681" t="s">
        <v>2607</v>
      </c>
      <c r="E681" t="s">
        <v>97</v>
      </c>
      <c r="F681">
        <v>20030211</v>
      </c>
      <c r="G681" t="s">
        <v>10596</v>
      </c>
      <c r="H681" t="s">
        <v>2608</v>
      </c>
      <c r="I681" t="s">
        <v>131</v>
      </c>
      <c r="M681" t="str">
        <f t="shared" si="71"/>
        <v>春名</v>
      </c>
      <c r="N681" t="str">
        <f t="shared" si="72"/>
        <v>友貴</v>
      </c>
      <c r="O681" t="str">
        <f t="shared" si="73"/>
        <v>ハルナ</v>
      </c>
      <c r="P681" t="str">
        <f t="shared" si="74"/>
        <v>トモキ</v>
      </c>
      <c r="Q681">
        <f>IF($F681="","",DATEDIF($R681,①申込書!$D$3,"Y"))</f>
        <v>22</v>
      </c>
      <c r="R681" t="str">
        <f t="shared" si="75"/>
        <v>2003/02/11</v>
      </c>
      <c r="S681" t="str">
        <f t="shared" si="70"/>
        <v>兵庫</v>
      </c>
      <c r="T681" t="str">
        <f>IFERROR(IF($G681&lt;&gt;"",LEFT($G681,11),IF(COUNTIF(②男子申込!$C:$C,$B681)=1,INDEX(②男子申込!H:H,MATCH($B681,②男子申込!$C:$C,0)),"")),"")</f>
        <v>00091686535</v>
      </c>
      <c r="U681" t="str">
        <f t="shared" si="76"/>
        <v>大阪体育大</v>
      </c>
    </row>
    <row r="682" spans="1:21">
      <c r="A682" t="s">
        <v>554</v>
      </c>
      <c r="B682">
        <v>681</v>
      </c>
      <c r="C682" t="s">
        <v>2628</v>
      </c>
      <c r="D682" t="s">
        <v>2629</v>
      </c>
      <c r="E682" t="s">
        <v>99</v>
      </c>
      <c r="F682">
        <v>20040206</v>
      </c>
      <c r="G682" t="s">
        <v>10597</v>
      </c>
      <c r="H682" t="s">
        <v>3577</v>
      </c>
      <c r="I682" t="s">
        <v>3578</v>
      </c>
      <c r="M682" t="str">
        <f t="shared" si="71"/>
        <v>吉津</v>
      </c>
      <c r="N682" t="str">
        <f t="shared" si="72"/>
        <v>心雄</v>
      </c>
      <c r="O682" t="str">
        <f t="shared" si="73"/>
        <v>ヨシヅ</v>
      </c>
      <c r="P682" t="str">
        <f t="shared" si="74"/>
        <v>シユウ</v>
      </c>
      <c r="Q682">
        <f>IF($F682="","",DATEDIF($R682,①申込書!$D$3,"Y"))</f>
        <v>21</v>
      </c>
      <c r="R682" t="str">
        <f t="shared" si="75"/>
        <v>2004/02/06</v>
      </c>
      <c r="S682" t="str">
        <f t="shared" si="70"/>
        <v>大阪</v>
      </c>
      <c r="T682" t="str">
        <f>IFERROR(IF($G682&lt;&gt;"",LEFT($G682,11),IF(COUNTIF(②男子申込!$C:$C,$B682)=1,INDEX(②男子申込!H:H,MATCH($B682,②男子申込!$C:$C,0)),"")),"")</f>
        <v>00102796732</v>
      </c>
      <c r="U682" t="str">
        <f t="shared" si="76"/>
        <v>大阪体育大</v>
      </c>
    </row>
    <row r="683" spans="1:21">
      <c r="A683" t="s">
        <v>554</v>
      </c>
      <c r="B683">
        <v>682</v>
      </c>
      <c r="C683" t="s">
        <v>2671</v>
      </c>
      <c r="D683" t="s">
        <v>2672</v>
      </c>
      <c r="E683" t="s">
        <v>97</v>
      </c>
      <c r="F683">
        <v>20030422</v>
      </c>
      <c r="G683" t="s">
        <v>10598</v>
      </c>
      <c r="H683" t="s">
        <v>2673</v>
      </c>
      <c r="I683" t="s">
        <v>660</v>
      </c>
      <c r="M683" t="str">
        <f t="shared" si="71"/>
        <v>南垣</v>
      </c>
      <c r="N683" t="str">
        <f t="shared" si="72"/>
        <v>斗磨</v>
      </c>
      <c r="O683" t="str">
        <f t="shared" si="73"/>
        <v>ミナミガキ</v>
      </c>
      <c r="P683" t="str">
        <f t="shared" si="74"/>
        <v>トウマ</v>
      </c>
      <c r="Q683">
        <f>IF($F683="","",DATEDIF($R683,①申込書!$D$3,"Y"))</f>
        <v>22</v>
      </c>
      <c r="R683" t="str">
        <f t="shared" si="75"/>
        <v>2003/04/22</v>
      </c>
      <c r="S683" t="str">
        <f t="shared" si="70"/>
        <v>兵庫</v>
      </c>
      <c r="T683" t="str">
        <f>IFERROR(IF($G683&lt;&gt;"",LEFT($G683,11),IF(COUNTIF(②男子申込!$C:$C,$B683)=1,INDEX(②男子申込!H:H,MATCH($B683,②男子申込!$C:$C,0)),"")),"")</f>
        <v>00104468427</v>
      </c>
      <c r="U683" t="str">
        <f t="shared" si="76"/>
        <v>大阪体育大</v>
      </c>
    </row>
    <row r="684" spans="1:21">
      <c r="A684" t="s">
        <v>554</v>
      </c>
      <c r="B684">
        <v>683</v>
      </c>
      <c r="C684" t="s">
        <v>4119</v>
      </c>
      <c r="D684" t="s">
        <v>4120</v>
      </c>
      <c r="E684" t="s">
        <v>116</v>
      </c>
      <c r="F684">
        <v>20040921</v>
      </c>
      <c r="G684" t="s">
        <v>10599</v>
      </c>
      <c r="H684" t="s">
        <v>1292</v>
      </c>
      <c r="I684" t="s">
        <v>352</v>
      </c>
      <c r="M684" t="str">
        <f t="shared" si="71"/>
        <v>秋田</v>
      </c>
      <c r="N684" t="str">
        <f t="shared" si="72"/>
        <v>琉希</v>
      </c>
      <c r="O684" t="str">
        <f t="shared" si="73"/>
        <v>アキタ</v>
      </c>
      <c r="P684" t="str">
        <f t="shared" si="74"/>
        <v>リュウキ</v>
      </c>
      <c r="Q684">
        <f>IF($F684="","",DATEDIF($R684,①申込書!$D$3,"Y"))</f>
        <v>21</v>
      </c>
      <c r="R684" t="str">
        <f t="shared" si="75"/>
        <v>2004/09/21</v>
      </c>
      <c r="S684" t="str">
        <f t="shared" si="70"/>
        <v>三重</v>
      </c>
      <c r="T684" t="str">
        <f>IFERROR(IF($G684&lt;&gt;"",LEFT($G684,11),IF(COUNTIF(②男子申込!$C:$C,$B684)=1,INDEX(②男子申込!H:H,MATCH($B684,②男子申込!$C:$C,0)),"")),"")</f>
        <v>00110699733</v>
      </c>
      <c r="U684" t="str">
        <f t="shared" si="76"/>
        <v>大阪体育大</v>
      </c>
    </row>
    <row r="685" spans="1:21">
      <c r="A685" t="s">
        <v>554</v>
      </c>
      <c r="B685">
        <v>684</v>
      </c>
      <c r="C685" t="s">
        <v>4121</v>
      </c>
      <c r="D685" t="s">
        <v>4122</v>
      </c>
      <c r="E685" t="s">
        <v>99</v>
      </c>
      <c r="F685">
        <v>20041119</v>
      </c>
      <c r="G685" t="s">
        <v>10600</v>
      </c>
      <c r="H685" t="s">
        <v>4123</v>
      </c>
      <c r="I685" t="s">
        <v>490</v>
      </c>
      <c r="M685" t="str">
        <f t="shared" si="71"/>
        <v>谷野</v>
      </c>
      <c r="N685" t="str">
        <f t="shared" si="72"/>
        <v>優大</v>
      </c>
      <c r="O685" t="str">
        <f t="shared" si="73"/>
        <v>タニノ</v>
      </c>
      <c r="P685" t="str">
        <f t="shared" si="74"/>
        <v>ユウダイ</v>
      </c>
      <c r="Q685">
        <f>IF($F685="","",DATEDIF($R685,①申込書!$D$3,"Y"))</f>
        <v>21</v>
      </c>
      <c r="R685" t="str">
        <f t="shared" si="75"/>
        <v>2004/11/19</v>
      </c>
      <c r="S685" t="str">
        <f t="shared" si="70"/>
        <v>大阪</v>
      </c>
      <c r="T685" t="str">
        <f>IFERROR(IF($G685&lt;&gt;"",LEFT($G685,11),IF(COUNTIF(②男子申込!$C:$C,$B685)=1,INDEX(②男子申込!H:H,MATCH($B685,②男子申込!$C:$C,0)),"")),"")</f>
        <v>00110703921</v>
      </c>
      <c r="U685" t="str">
        <f t="shared" si="76"/>
        <v>大阪体育大</v>
      </c>
    </row>
    <row r="686" spans="1:21">
      <c r="A686" t="s">
        <v>554</v>
      </c>
      <c r="B686">
        <v>685</v>
      </c>
      <c r="C686" t="s">
        <v>4124</v>
      </c>
      <c r="D686" t="s">
        <v>4125</v>
      </c>
      <c r="E686" t="s">
        <v>116</v>
      </c>
      <c r="F686">
        <v>20040617</v>
      </c>
      <c r="G686" t="s">
        <v>10601</v>
      </c>
      <c r="H686" t="s">
        <v>345</v>
      </c>
      <c r="I686" t="s">
        <v>648</v>
      </c>
      <c r="M686" t="str">
        <f t="shared" si="71"/>
        <v>濱田</v>
      </c>
      <c r="N686" t="str">
        <f t="shared" si="72"/>
        <v>茉裕</v>
      </c>
      <c r="O686" t="str">
        <f t="shared" si="73"/>
        <v>ハマダ</v>
      </c>
      <c r="P686" t="str">
        <f t="shared" si="74"/>
        <v>マヒロ</v>
      </c>
      <c r="Q686">
        <f>IF($F686="","",DATEDIF($R686,①申込書!$D$3,"Y"))</f>
        <v>21</v>
      </c>
      <c r="R686" t="str">
        <f t="shared" si="75"/>
        <v>2004/06/17</v>
      </c>
      <c r="S686" t="str">
        <f t="shared" si="70"/>
        <v>三重</v>
      </c>
      <c r="T686" t="str">
        <f>IFERROR(IF($G686&lt;&gt;"",LEFT($G686,11),IF(COUNTIF(②男子申込!$C:$C,$B686)=1,INDEX(②男子申込!H:H,MATCH($B686,②男子申込!$C:$C,0)),"")),"")</f>
        <v>00110936525</v>
      </c>
      <c r="U686" t="str">
        <f t="shared" si="76"/>
        <v>大阪体育大</v>
      </c>
    </row>
    <row r="687" spans="1:21">
      <c r="A687" t="s">
        <v>554</v>
      </c>
      <c r="B687">
        <v>686</v>
      </c>
      <c r="C687" t="s">
        <v>4126</v>
      </c>
      <c r="D687" t="s">
        <v>4127</v>
      </c>
      <c r="E687" t="s">
        <v>97</v>
      </c>
      <c r="F687">
        <v>20040827</v>
      </c>
      <c r="G687" t="s">
        <v>10602</v>
      </c>
      <c r="H687" t="s">
        <v>214</v>
      </c>
      <c r="I687" t="s">
        <v>127</v>
      </c>
      <c r="M687" t="str">
        <f t="shared" si="71"/>
        <v>山本</v>
      </c>
      <c r="N687" t="str">
        <f t="shared" si="72"/>
        <v>湧斗</v>
      </c>
      <c r="O687" t="str">
        <f t="shared" si="73"/>
        <v>ヤマモト</v>
      </c>
      <c r="P687" t="str">
        <f t="shared" si="74"/>
        <v>ユウト</v>
      </c>
      <c r="Q687">
        <f>IF($F687="","",DATEDIF($R687,①申込書!$D$3,"Y"))</f>
        <v>21</v>
      </c>
      <c r="R687" t="str">
        <f t="shared" si="75"/>
        <v>2004/08/27</v>
      </c>
      <c r="S687" t="str">
        <f t="shared" si="70"/>
        <v>兵庫</v>
      </c>
      <c r="T687" t="str">
        <f>IFERROR(IF($G687&lt;&gt;"",LEFT($G687,11),IF(COUNTIF(②男子申込!$C:$C,$B687)=1,INDEX(②男子申込!H:H,MATCH($B687,②男子申込!$C:$C,0)),"")),"")</f>
        <v>00112412617</v>
      </c>
      <c r="U687" t="str">
        <f t="shared" si="76"/>
        <v>大阪体育大</v>
      </c>
    </row>
    <row r="688" spans="1:21">
      <c r="A688" t="s">
        <v>554</v>
      </c>
      <c r="B688">
        <v>687</v>
      </c>
      <c r="C688" t="s">
        <v>4128</v>
      </c>
      <c r="D688" t="s">
        <v>4129</v>
      </c>
      <c r="E688" t="s">
        <v>97</v>
      </c>
      <c r="F688">
        <v>20040828</v>
      </c>
      <c r="G688" t="s">
        <v>10603</v>
      </c>
      <c r="H688" t="s">
        <v>4130</v>
      </c>
      <c r="I688" t="s">
        <v>130</v>
      </c>
      <c r="M688" t="str">
        <f t="shared" si="71"/>
        <v>坂根</v>
      </c>
      <c r="N688" t="str">
        <f t="shared" si="72"/>
        <v>康介</v>
      </c>
      <c r="O688" t="str">
        <f t="shared" si="73"/>
        <v>サカネ</v>
      </c>
      <c r="P688" t="str">
        <f t="shared" si="74"/>
        <v>コウスケ</v>
      </c>
      <c r="Q688">
        <f>IF($F688="","",DATEDIF($R688,①申込書!$D$3,"Y"))</f>
        <v>21</v>
      </c>
      <c r="R688" t="str">
        <f t="shared" si="75"/>
        <v>2004/08/28</v>
      </c>
      <c r="S688" t="str">
        <f t="shared" si="70"/>
        <v>兵庫</v>
      </c>
      <c r="T688" t="str">
        <f>IFERROR(IF($G688&lt;&gt;"",LEFT($G688,11),IF(COUNTIF(②男子申込!$C:$C,$B688)=1,INDEX(②男子申込!H:H,MATCH($B688,②男子申込!$C:$C,0)),"")),"")</f>
        <v>00112984126</v>
      </c>
      <c r="U688" t="str">
        <f t="shared" si="76"/>
        <v>大阪体育大</v>
      </c>
    </row>
    <row r="689" spans="1:21">
      <c r="A689" t="s">
        <v>554</v>
      </c>
      <c r="B689">
        <v>688</v>
      </c>
      <c r="C689" t="s">
        <v>4131</v>
      </c>
      <c r="D689" t="s">
        <v>4132</v>
      </c>
      <c r="E689" t="s">
        <v>99</v>
      </c>
      <c r="F689">
        <v>20040511</v>
      </c>
      <c r="G689" t="s">
        <v>10604</v>
      </c>
      <c r="H689" t="s">
        <v>4133</v>
      </c>
      <c r="I689" t="s">
        <v>380</v>
      </c>
      <c r="M689" t="str">
        <f t="shared" si="71"/>
        <v>吉山</v>
      </c>
      <c r="N689" t="str">
        <f t="shared" si="72"/>
        <v>誠</v>
      </c>
      <c r="O689" t="str">
        <f t="shared" si="73"/>
        <v>ヨシヤマ</v>
      </c>
      <c r="P689" t="str">
        <f t="shared" si="74"/>
        <v>マコト</v>
      </c>
      <c r="Q689">
        <f>IF($F689="","",DATEDIF($R689,①申込書!$D$3,"Y"))</f>
        <v>21</v>
      </c>
      <c r="R689" t="str">
        <f t="shared" si="75"/>
        <v>2004/05/11</v>
      </c>
      <c r="S689" t="str">
        <f t="shared" si="70"/>
        <v>大阪</v>
      </c>
      <c r="T689" t="str">
        <f>IFERROR(IF($G689&lt;&gt;"",LEFT($G689,11),IF(COUNTIF(②男子申込!$C:$C,$B689)=1,INDEX(②男子申込!H:H,MATCH($B689,②男子申込!$C:$C,0)),"")),"")</f>
        <v>00115735426</v>
      </c>
      <c r="U689" t="str">
        <f t="shared" si="76"/>
        <v>大阪体育大</v>
      </c>
    </row>
    <row r="690" spans="1:21">
      <c r="A690" t="s">
        <v>554</v>
      </c>
      <c r="B690">
        <v>689</v>
      </c>
      <c r="C690" t="s">
        <v>4134</v>
      </c>
      <c r="D690" t="s">
        <v>4135</v>
      </c>
      <c r="E690" t="s">
        <v>99</v>
      </c>
      <c r="F690">
        <v>20041218</v>
      </c>
      <c r="G690" t="s">
        <v>10605</v>
      </c>
      <c r="H690" t="s">
        <v>791</v>
      </c>
      <c r="I690" t="s">
        <v>337</v>
      </c>
      <c r="M690" t="str">
        <f t="shared" si="71"/>
        <v>村上</v>
      </c>
      <c r="N690" t="str">
        <f t="shared" si="72"/>
        <v>力哉</v>
      </c>
      <c r="O690" t="str">
        <f t="shared" si="73"/>
        <v>ムラカミ</v>
      </c>
      <c r="P690" t="str">
        <f t="shared" si="74"/>
        <v>リキヤ</v>
      </c>
      <c r="Q690">
        <f>IF($F690="","",DATEDIF($R690,①申込書!$D$3,"Y"))</f>
        <v>21</v>
      </c>
      <c r="R690" t="str">
        <f t="shared" si="75"/>
        <v>2004/12/18</v>
      </c>
      <c r="S690" t="str">
        <f t="shared" si="70"/>
        <v>大阪</v>
      </c>
      <c r="T690" t="str">
        <f>IFERROR(IF($G690&lt;&gt;"",LEFT($G690,11),IF(COUNTIF(②男子申込!$C:$C,$B690)=1,INDEX(②男子申込!H:H,MATCH($B690,②男子申込!$C:$C,0)),"")),"")</f>
        <v>00116717124</v>
      </c>
      <c r="U690" t="str">
        <f t="shared" si="76"/>
        <v>大阪体育大</v>
      </c>
    </row>
    <row r="691" spans="1:21">
      <c r="A691" t="s">
        <v>554</v>
      </c>
      <c r="B691">
        <v>690</v>
      </c>
      <c r="C691" t="s">
        <v>4287</v>
      </c>
      <c r="D691" t="s">
        <v>4288</v>
      </c>
      <c r="E691" t="s">
        <v>469</v>
      </c>
      <c r="F691">
        <v>20040403</v>
      </c>
      <c r="G691" t="s">
        <v>10606</v>
      </c>
      <c r="H691" t="s">
        <v>3036</v>
      </c>
      <c r="I691" t="s">
        <v>150</v>
      </c>
      <c r="M691" t="str">
        <f t="shared" si="71"/>
        <v>永尾</v>
      </c>
      <c r="N691" t="str">
        <f t="shared" si="72"/>
        <v>礼</v>
      </c>
      <c r="O691" t="str">
        <f t="shared" si="73"/>
        <v>ナガオ</v>
      </c>
      <c r="P691" t="str">
        <f t="shared" si="74"/>
        <v>レイ</v>
      </c>
      <c r="Q691">
        <f>IF($F691="","",DATEDIF($R691,①申込書!$D$3,"Y"))</f>
        <v>21</v>
      </c>
      <c r="R691" t="str">
        <f t="shared" si="75"/>
        <v>2004/04/03</v>
      </c>
      <c r="S691" t="str">
        <f t="shared" si="70"/>
        <v>和歌山</v>
      </c>
      <c r="T691" t="str">
        <f>IFERROR(IF($G691&lt;&gt;"",LEFT($G691,11),IF(COUNTIF(②男子申込!$C:$C,$B691)=1,INDEX(②男子申込!H:H,MATCH($B691,②男子申込!$C:$C,0)),"")),"")</f>
        <v>00144867232</v>
      </c>
      <c r="U691" t="str">
        <f t="shared" si="76"/>
        <v>大阪体育大</v>
      </c>
    </row>
    <row r="692" spans="1:21">
      <c r="A692" t="s">
        <v>554</v>
      </c>
      <c r="B692">
        <v>691</v>
      </c>
      <c r="C692" t="s">
        <v>4289</v>
      </c>
      <c r="D692" t="s">
        <v>4290</v>
      </c>
      <c r="E692" t="s">
        <v>469</v>
      </c>
      <c r="F692">
        <v>20040829</v>
      </c>
      <c r="G692" t="s">
        <v>10607</v>
      </c>
      <c r="H692" t="s">
        <v>625</v>
      </c>
      <c r="I692" t="s">
        <v>1498</v>
      </c>
      <c r="M692" t="str">
        <f t="shared" si="71"/>
        <v>三木</v>
      </c>
      <c r="N692" t="str">
        <f t="shared" si="72"/>
        <v>湧吾</v>
      </c>
      <c r="O692" t="str">
        <f t="shared" si="73"/>
        <v>ミキ</v>
      </c>
      <c r="P692" t="str">
        <f t="shared" si="74"/>
        <v>ユウゴ</v>
      </c>
      <c r="Q692">
        <f>IF($F692="","",DATEDIF($R692,①申込書!$D$3,"Y"))</f>
        <v>21</v>
      </c>
      <c r="R692" t="str">
        <f t="shared" si="75"/>
        <v>2004/08/29</v>
      </c>
      <c r="S692" t="str">
        <f t="shared" si="70"/>
        <v>和歌山</v>
      </c>
      <c r="T692" t="str">
        <f>IFERROR(IF($G692&lt;&gt;"",LEFT($G692,11),IF(COUNTIF(②男子申込!$C:$C,$B692)=1,INDEX(②男子申込!H:H,MATCH($B692,②男子申込!$C:$C,0)),"")),"")</f>
        <v>00110038114</v>
      </c>
      <c r="U692" t="str">
        <f t="shared" si="76"/>
        <v>大阪体育大</v>
      </c>
    </row>
    <row r="693" spans="1:21">
      <c r="A693" t="s">
        <v>554</v>
      </c>
      <c r="B693">
        <v>692</v>
      </c>
      <c r="C693" t="s">
        <v>4291</v>
      </c>
      <c r="D693" t="s">
        <v>4292</v>
      </c>
      <c r="E693" t="s">
        <v>99</v>
      </c>
      <c r="F693">
        <v>20050302</v>
      </c>
      <c r="G693" t="s">
        <v>10608</v>
      </c>
      <c r="H693" t="s">
        <v>133</v>
      </c>
      <c r="I693" t="s">
        <v>115</v>
      </c>
      <c r="M693" t="str">
        <f t="shared" si="71"/>
        <v>栗林</v>
      </c>
      <c r="N693" t="str">
        <f t="shared" si="72"/>
        <v>春貴</v>
      </c>
      <c r="O693" t="str">
        <f t="shared" si="73"/>
        <v>クリバヤシ</v>
      </c>
      <c r="P693" t="str">
        <f t="shared" si="74"/>
        <v>ハルキ</v>
      </c>
      <c r="Q693">
        <f>IF($F693="","",DATEDIF($R693,①申込書!$D$3,"Y"))</f>
        <v>20</v>
      </c>
      <c r="R693" t="str">
        <f t="shared" si="75"/>
        <v>2005/03/02</v>
      </c>
      <c r="S693" t="str">
        <f t="shared" si="70"/>
        <v>大阪</v>
      </c>
      <c r="T693" t="str">
        <f>IFERROR(IF($G693&lt;&gt;"",LEFT($G693,11),IF(COUNTIF(②男子申込!$C:$C,$B693)=1,INDEX(②男子申込!H:H,MATCH($B693,②男子申込!$C:$C,0)),"")),"")</f>
        <v>00200033394</v>
      </c>
      <c r="U693" t="str">
        <f t="shared" si="76"/>
        <v>大阪体育大</v>
      </c>
    </row>
    <row r="694" spans="1:21">
      <c r="A694" t="s">
        <v>554</v>
      </c>
      <c r="B694">
        <v>693</v>
      </c>
      <c r="C694" t="s">
        <v>4293</v>
      </c>
      <c r="D694" t="s">
        <v>4294</v>
      </c>
      <c r="E694" t="s">
        <v>83</v>
      </c>
      <c r="F694">
        <v>20041227</v>
      </c>
      <c r="G694" t="s">
        <v>10609</v>
      </c>
      <c r="H694" t="s">
        <v>1089</v>
      </c>
      <c r="I694" t="s">
        <v>334</v>
      </c>
      <c r="M694" t="str">
        <f t="shared" si="71"/>
        <v>杉野</v>
      </c>
      <c r="N694" t="str">
        <f t="shared" si="72"/>
        <v>太一</v>
      </c>
      <c r="O694" t="str">
        <f t="shared" si="73"/>
        <v>スギノ</v>
      </c>
      <c r="P694" t="str">
        <f t="shared" si="74"/>
        <v>タイチ</v>
      </c>
      <c r="Q694">
        <f>IF($F694="","",DATEDIF($R694,①申込書!$D$3,"Y"))</f>
        <v>21</v>
      </c>
      <c r="R694" t="str">
        <f t="shared" si="75"/>
        <v>2004/12/27</v>
      </c>
      <c r="S694" t="str">
        <f t="shared" si="70"/>
        <v>奈良</v>
      </c>
      <c r="T694" t="str">
        <f>IFERROR(IF($G694&lt;&gt;"",LEFT($G694,11),IF(COUNTIF(②男子申込!$C:$C,$B694)=1,INDEX(②男子申込!H:H,MATCH($B694,②男子申込!$C:$C,0)),"")),"")</f>
        <v>00149806432</v>
      </c>
      <c r="U694" t="str">
        <f t="shared" si="76"/>
        <v>大阪体育大</v>
      </c>
    </row>
    <row r="695" spans="1:21">
      <c r="A695" t="s">
        <v>554</v>
      </c>
      <c r="B695">
        <v>694</v>
      </c>
      <c r="C695" t="s">
        <v>4295</v>
      </c>
      <c r="D695" t="s">
        <v>4296</v>
      </c>
      <c r="E695" t="s">
        <v>91</v>
      </c>
      <c r="F695">
        <v>20040722</v>
      </c>
      <c r="G695" t="s">
        <v>10610</v>
      </c>
      <c r="H695" t="s">
        <v>1235</v>
      </c>
      <c r="I695" t="s">
        <v>882</v>
      </c>
      <c r="M695" t="str">
        <f t="shared" si="71"/>
        <v>梶田</v>
      </c>
      <c r="N695" t="str">
        <f t="shared" si="72"/>
        <v>天斗</v>
      </c>
      <c r="O695" t="str">
        <f t="shared" si="73"/>
        <v>カジタ</v>
      </c>
      <c r="P695" t="str">
        <f t="shared" si="74"/>
        <v>タカト</v>
      </c>
      <c r="Q695">
        <f>IF($F695="","",DATEDIF($R695,①申込書!$D$3,"Y"))</f>
        <v>21</v>
      </c>
      <c r="R695" t="str">
        <f t="shared" si="75"/>
        <v>2004/07/22</v>
      </c>
      <c r="S695" t="str">
        <f t="shared" si="70"/>
        <v>香川</v>
      </c>
      <c r="T695" t="str">
        <f>IFERROR(IF($G695&lt;&gt;"",LEFT($G695,11),IF(COUNTIF(②男子申込!$C:$C,$B695)=1,INDEX(②男子申込!H:H,MATCH($B695,②男子申込!$C:$C,0)),"")),"")</f>
        <v>00145558432</v>
      </c>
      <c r="U695" t="str">
        <f t="shared" si="76"/>
        <v>大阪体育大</v>
      </c>
    </row>
    <row r="696" spans="1:21">
      <c r="A696" t="s">
        <v>554</v>
      </c>
      <c r="B696">
        <v>695</v>
      </c>
      <c r="C696" t="s">
        <v>4297</v>
      </c>
      <c r="D696" t="s">
        <v>4298</v>
      </c>
      <c r="E696" t="s">
        <v>99</v>
      </c>
      <c r="F696">
        <v>20040922</v>
      </c>
      <c r="G696" t="s">
        <v>10611</v>
      </c>
      <c r="H696" t="s">
        <v>588</v>
      </c>
      <c r="I696" t="s">
        <v>382</v>
      </c>
      <c r="M696" t="str">
        <f t="shared" si="71"/>
        <v>三浦</v>
      </c>
      <c r="N696" t="str">
        <f t="shared" si="72"/>
        <v>和人</v>
      </c>
      <c r="O696" t="str">
        <f t="shared" si="73"/>
        <v>ミウラ</v>
      </c>
      <c r="P696" t="str">
        <f t="shared" si="74"/>
        <v>カズト</v>
      </c>
      <c r="Q696">
        <f>IF($F696="","",DATEDIF($R696,①申込書!$D$3,"Y"))</f>
        <v>21</v>
      </c>
      <c r="R696" t="str">
        <f t="shared" si="75"/>
        <v>2004/09/22</v>
      </c>
      <c r="S696" t="str">
        <f t="shared" si="70"/>
        <v>大阪</v>
      </c>
      <c r="T696" t="str">
        <f>IFERROR(IF($G696&lt;&gt;"",LEFT($G696,11),IF(COUNTIF(②男子申込!$C:$C,$B696)=1,INDEX(②男子申込!H:H,MATCH($B696,②男子申込!$C:$C,0)),"")),"")</f>
        <v>00144397634</v>
      </c>
      <c r="U696" t="str">
        <f t="shared" si="76"/>
        <v>大阪体育大</v>
      </c>
    </row>
    <row r="697" spans="1:21">
      <c r="A697" t="s">
        <v>554</v>
      </c>
      <c r="B697">
        <v>696</v>
      </c>
      <c r="C697" t="s">
        <v>4299</v>
      </c>
      <c r="D697" t="s">
        <v>4300</v>
      </c>
      <c r="E697" t="s">
        <v>99</v>
      </c>
      <c r="F697">
        <v>20041006</v>
      </c>
      <c r="G697" t="s">
        <v>10612</v>
      </c>
      <c r="H697" t="s">
        <v>4301</v>
      </c>
      <c r="I697" t="s">
        <v>349</v>
      </c>
      <c r="M697" t="str">
        <f t="shared" si="71"/>
        <v>赤山</v>
      </c>
      <c r="N697" t="str">
        <f t="shared" si="72"/>
        <v>愁太</v>
      </c>
      <c r="O697" t="str">
        <f t="shared" si="73"/>
        <v>アカヤマ</v>
      </c>
      <c r="P697" t="str">
        <f t="shared" si="74"/>
        <v>シュウタ</v>
      </c>
      <c r="Q697">
        <f>IF($F697="","",DATEDIF($R697,①申込書!$D$3,"Y"))</f>
        <v>21</v>
      </c>
      <c r="R697" t="str">
        <f t="shared" si="75"/>
        <v>2004/10/06</v>
      </c>
      <c r="S697" t="str">
        <f t="shared" si="70"/>
        <v>大阪</v>
      </c>
      <c r="T697" t="str">
        <f>IFERROR(IF($G697&lt;&gt;"",LEFT($G697,11),IF(COUNTIF(②男子申込!$C:$C,$B697)=1,INDEX(②男子申込!H:H,MATCH($B697,②男子申込!$C:$C,0)),"")),"")</f>
        <v>00144086932</v>
      </c>
      <c r="U697" t="str">
        <f t="shared" si="76"/>
        <v>大阪体育大</v>
      </c>
    </row>
    <row r="698" spans="1:21">
      <c r="A698" t="s">
        <v>554</v>
      </c>
      <c r="B698">
        <v>697</v>
      </c>
      <c r="C698" t="s">
        <v>4302</v>
      </c>
      <c r="D698" t="s">
        <v>4303</v>
      </c>
      <c r="E698" t="s">
        <v>369</v>
      </c>
      <c r="F698">
        <v>20050325</v>
      </c>
      <c r="G698" t="s">
        <v>10613</v>
      </c>
      <c r="H698" t="s">
        <v>134</v>
      </c>
      <c r="I698" t="s">
        <v>1794</v>
      </c>
      <c r="M698" t="str">
        <f t="shared" si="71"/>
        <v>伊東</v>
      </c>
      <c r="N698" t="str">
        <f t="shared" si="72"/>
        <v>龍吾</v>
      </c>
      <c r="O698" t="str">
        <f t="shared" si="73"/>
        <v>イトウ</v>
      </c>
      <c r="P698" t="str">
        <f t="shared" si="74"/>
        <v>リュウゴ</v>
      </c>
      <c r="Q698">
        <f>IF($F698="","",DATEDIF($R698,①申込書!$D$3,"Y"))</f>
        <v>20</v>
      </c>
      <c r="R698" t="str">
        <f t="shared" si="75"/>
        <v>2005/03/25</v>
      </c>
      <c r="S698" t="str">
        <f t="shared" si="70"/>
        <v>愛媛</v>
      </c>
      <c r="T698" t="str">
        <f>IFERROR(IF($G698&lt;&gt;"",LEFT($G698,11),IF(COUNTIF(②男子申込!$C:$C,$B698)=1,INDEX(②男子申込!H:H,MATCH($B698,②男子申込!$C:$C,0)),"")),"")</f>
        <v>00136890734</v>
      </c>
      <c r="U698" t="str">
        <f t="shared" si="76"/>
        <v>大阪体育大</v>
      </c>
    </row>
    <row r="699" spans="1:21">
      <c r="A699" t="s">
        <v>554</v>
      </c>
      <c r="B699">
        <v>698</v>
      </c>
      <c r="C699" t="s">
        <v>4304</v>
      </c>
      <c r="D699" t="s">
        <v>4305</v>
      </c>
      <c r="E699" t="s">
        <v>88</v>
      </c>
      <c r="F699">
        <v>20041227</v>
      </c>
      <c r="G699" t="s">
        <v>10614</v>
      </c>
      <c r="H699" t="s">
        <v>3095</v>
      </c>
      <c r="I699" t="s">
        <v>92</v>
      </c>
      <c r="M699" t="str">
        <f t="shared" si="71"/>
        <v>野中</v>
      </c>
      <c r="N699" t="str">
        <f t="shared" si="72"/>
        <v>悠貴</v>
      </c>
      <c r="O699" t="str">
        <f t="shared" si="73"/>
        <v>ノナカ</v>
      </c>
      <c r="P699" t="str">
        <f t="shared" si="74"/>
        <v>ユウキ</v>
      </c>
      <c r="Q699">
        <f>IF($F699="","",DATEDIF($R699,①申込書!$D$3,"Y"))</f>
        <v>21</v>
      </c>
      <c r="R699" t="str">
        <f t="shared" si="75"/>
        <v>2004/12/27</v>
      </c>
      <c r="S699" t="str">
        <f t="shared" si="70"/>
        <v>京都</v>
      </c>
      <c r="T699" t="str">
        <f>IFERROR(IF($G699&lt;&gt;"",LEFT($G699,11),IF(COUNTIF(②男子申込!$C:$C,$B699)=1,INDEX(②男子申込!H:H,MATCH($B699,②男子申込!$C:$C,0)),"")),"")</f>
        <v>00131212111</v>
      </c>
      <c r="U699" t="str">
        <f t="shared" si="76"/>
        <v>大阪体育大</v>
      </c>
    </row>
    <row r="700" spans="1:21">
      <c r="A700" t="s">
        <v>554</v>
      </c>
      <c r="B700">
        <v>699</v>
      </c>
      <c r="C700" t="s">
        <v>4306</v>
      </c>
      <c r="D700" t="s">
        <v>4307</v>
      </c>
      <c r="E700" t="s">
        <v>99</v>
      </c>
      <c r="F700">
        <v>20041105</v>
      </c>
      <c r="G700" t="s">
        <v>10615</v>
      </c>
      <c r="H700" t="s">
        <v>341</v>
      </c>
      <c r="I700" t="s">
        <v>248</v>
      </c>
      <c r="M700" t="str">
        <f t="shared" si="71"/>
        <v>前田</v>
      </c>
      <c r="N700" t="str">
        <f t="shared" si="72"/>
        <v>晃生</v>
      </c>
      <c r="O700" t="str">
        <f t="shared" si="73"/>
        <v>マエダ</v>
      </c>
      <c r="P700" t="str">
        <f t="shared" si="74"/>
        <v>コウセイ</v>
      </c>
      <c r="Q700">
        <f>IF($F700="","",DATEDIF($R700,①申込書!$D$3,"Y"))</f>
        <v>21</v>
      </c>
      <c r="R700" t="str">
        <f t="shared" si="75"/>
        <v>2004/11/05</v>
      </c>
      <c r="S700" t="str">
        <f t="shared" si="70"/>
        <v>大阪</v>
      </c>
      <c r="T700" t="str">
        <f>IFERROR(IF($G700&lt;&gt;"",LEFT($G700,11),IF(COUNTIF(②男子申込!$C:$C,$B700)=1,INDEX(②男子申込!H:H,MATCH($B700,②男子申込!$C:$C,0)),"")),"")</f>
        <v>00130420212</v>
      </c>
      <c r="U700" t="str">
        <f t="shared" si="76"/>
        <v>大阪体育大</v>
      </c>
    </row>
    <row r="701" spans="1:21">
      <c r="A701" t="s">
        <v>554</v>
      </c>
      <c r="B701">
        <v>700</v>
      </c>
      <c r="C701" t="s">
        <v>4308</v>
      </c>
      <c r="D701" t="s">
        <v>4309</v>
      </c>
      <c r="E701" t="s">
        <v>97</v>
      </c>
      <c r="F701">
        <v>20040710</v>
      </c>
      <c r="G701" t="s">
        <v>10616</v>
      </c>
      <c r="H701" t="s">
        <v>1744</v>
      </c>
      <c r="I701" t="s">
        <v>784</v>
      </c>
      <c r="M701" t="str">
        <f t="shared" si="71"/>
        <v>井田</v>
      </c>
      <c r="N701" t="str">
        <f t="shared" si="72"/>
        <v>翔眞</v>
      </c>
      <c r="O701" t="str">
        <f t="shared" si="73"/>
        <v>イダ</v>
      </c>
      <c r="P701" t="str">
        <f t="shared" si="74"/>
        <v>ショウマ</v>
      </c>
      <c r="Q701">
        <f>IF($F701="","",DATEDIF($R701,①申込書!$D$3,"Y"))</f>
        <v>21</v>
      </c>
      <c r="R701" t="str">
        <f t="shared" si="75"/>
        <v>2004/07/10</v>
      </c>
      <c r="S701" t="str">
        <f t="shared" si="70"/>
        <v>兵庫</v>
      </c>
      <c r="T701" t="str">
        <f>IFERROR(IF($G701&lt;&gt;"",LEFT($G701,11),IF(COUNTIF(②男子申込!$C:$C,$B701)=1,INDEX(②男子申込!H:H,MATCH($B701,②男子申込!$C:$C,0)),"")),"")</f>
        <v>00129917433</v>
      </c>
      <c r="U701" t="str">
        <f t="shared" si="76"/>
        <v>大阪体育大</v>
      </c>
    </row>
    <row r="702" spans="1:21">
      <c r="A702" t="s">
        <v>554</v>
      </c>
      <c r="B702">
        <v>701</v>
      </c>
      <c r="C702" t="s">
        <v>4310</v>
      </c>
      <c r="D702" t="s">
        <v>4311</v>
      </c>
      <c r="E702" t="s">
        <v>99</v>
      </c>
      <c r="F702">
        <v>20050215</v>
      </c>
      <c r="G702" t="s">
        <v>10617</v>
      </c>
      <c r="H702" t="s">
        <v>329</v>
      </c>
      <c r="I702" t="s">
        <v>1192</v>
      </c>
      <c r="M702" t="str">
        <f t="shared" si="71"/>
        <v>今井</v>
      </c>
      <c r="N702" t="str">
        <f t="shared" si="72"/>
        <v>政宏</v>
      </c>
      <c r="O702" t="str">
        <f t="shared" si="73"/>
        <v>イマイ</v>
      </c>
      <c r="P702" t="str">
        <f t="shared" si="74"/>
        <v>マサヒロ</v>
      </c>
      <c r="Q702">
        <f>IF($F702="","",DATEDIF($R702,①申込書!$D$3,"Y"))</f>
        <v>20</v>
      </c>
      <c r="R702" t="str">
        <f t="shared" si="75"/>
        <v>2005/02/15</v>
      </c>
      <c r="S702" t="str">
        <f t="shared" si="70"/>
        <v>大阪</v>
      </c>
      <c r="T702" t="str">
        <f>IFERROR(IF($G702&lt;&gt;"",LEFT($G702,11),IF(COUNTIF(②男子申込!$C:$C,$B702)=1,INDEX(②男子申込!H:H,MATCH($B702,②男子申込!$C:$C,0)),"")),"")</f>
        <v>00125731423</v>
      </c>
      <c r="U702" t="str">
        <f t="shared" si="76"/>
        <v>大阪体育大</v>
      </c>
    </row>
    <row r="703" spans="1:21">
      <c r="A703" t="s">
        <v>554</v>
      </c>
      <c r="B703">
        <v>702</v>
      </c>
      <c r="C703" t="s">
        <v>4312</v>
      </c>
      <c r="D703" t="s">
        <v>4313</v>
      </c>
      <c r="E703" t="s">
        <v>88</v>
      </c>
      <c r="F703">
        <v>20040415</v>
      </c>
      <c r="G703" t="s">
        <v>10618</v>
      </c>
      <c r="H703" t="s">
        <v>4314</v>
      </c>
      <c r="I703" t="s">
        <v>153</v>
      </c>
      <c r="M703" t="str">
        <f t="shared" si="71"/>
        <v>梅垣</v>
      </c>
      <c r="N703" t="str">
        <f t="shared" si="72"/>
        <v>真太郎</v>
      </c>
      <c r="O703" t="str">
        <f t="shared" si="73"/>
        <v>ウメガキ</v>
      </c>
      <c r="P703" t="str">
        <f t="shared" si="74"/>
        <v>シンタロウ</v>
      </c>
      <c r="Q703">
        <f>IF($F703="","",DATEDIF($R703,①申込書!$D$3,"Y"))</f>
        <v>21</v>
      </c>
      <c r="R703" t="str">
        <f t="shared" si="75"/>
        <v>2004/04/15</v>
      </c>
      <c r="S703" t="str">
        <f t="shared" si="70"/>
        <v>京都</v>
      </c>
      <c r="T703" t="str">
        <f>IFERROR(IF($G703&lt;&gt;"",LEFT($G703,11),IF(COUNTIF(②男子申込!$C:$C,$B703)=1,INDEX(②男子申込!H:H,MATCH($B703,②男子申込!$C:$C,0)),"")),"")</f>
        <v>00120240716</v>
      </c>
      <c r="U703" t="str">
        <f t="shared" si="76"/>
        <v>大阪体育大</v>
      </c>
    </row>
    <row r="704" spans="1:21">
      <c r="A704" t="s">
        <v>554</v>
      </c>
      <c r="B704">
        <v>703</v>
      </c>
      <c r="C704" t="s">
        <v>4315</v>
      </c>
      <c r="D704" t="s">
        <v>4316</v>
      </c>
      <c r="E704" t="s">
        <v>97</v>
      </c>
      <c r="F704">
        <v>20041105</v>
      </c>
      <c r="G704" t="s">
        <v>10619</v>
      </c>
      <c r="H704" t="s">
        <v>2927</v>
      </c>
      <c r="I704" t="s">
        <v>120</v>
      </c>
      <c r="M704" t="str">
        <f t="shared" si="71"/>
        <v>島中</v>
      </c>
      <c r="N704" t="str">
        <f t="shared" si="72"/>
        <v>瑛史</v>
      </c>
      <c r="O704" t="str">
        <f t="shared" si="73"/>
        <v>シマナカ</v>
      </c>
      <c r="P704" t="str">
        <f t="shared" si="74"/>
        <v>アキフミ</v>
      </c>
      <c r="Q704">
        <f>IF($F704="","",DATEDIF($R704,①申込書!$D$3,"Y"))</f>
        <v>21</v>
      </c>
      <c r="R704" t="str">
        <f t="shared" si="75"/>
        <v>2004/11/05</v>
      </c>
      <c r="S704" t="str">
        <f t="shared" si="70"/>
        <v>兵庫</v>
      </c>
      <c r="T704" t="str">
        <f>IFERROR(IF($G704&lt;&gt;"",LEFT($G704,11),IF(COUNTIF(②男子申込!$C:$C,$B704)=1,INDEX(②男子申込!H:H,MATCH($B704,②男子申込!$C:$C,0)),"")),"")</f>
        <v>00117288734</v>
      </c>
      <c r="U704" t="str">
        <f t="shared" si="76"/>
        <v>大阪体育大</v>
      </c>
    </row>
    <row r="705" spans="1:21">
      <c r="A705" t="s">
        <v>554</v>
      </c>
      <c r="B705">
        <v>704</v>
      </c>
      <c r="C705" t="s">
        <v>4317</v>
      </c>
      <c r="D705" t="s">
        <v>4318</v>
      </c>
      <c r="E705" t="s">
        <v>83</v>
      </c>
      <c r="F705">
        <v>20040506</v>
      </c>
      <c r="G705" t="s">
        <v>10620</v>
      </c>
      <c r="H705" t="s">
        <v>214</v>
      </c>
      <c r="I705" t="s">
        <v>819</v>
      </c>
      <c r="M705" t="str">
        <f t="shared" si="71"/>
        <v>山本</v>
      </c>
      <c r="N705" t="str">
        <f t="shared" si="72"/>
        <v>大翔</v>
      </c>
      <c r="O705" t="str">
        <f t="shared" si="73"/>
        <v>ヤマモト</v>
      </c>
      <c r="P705" t="str">
        <f t="shared" si="74"/>
        <v>タイシ</v>
      </c>
      <c r="Q705">
        <f>IF($F705="","",DATEDIF($R705,①申込書!$D$3,"Y"))</f>
        <v>21</v>
      </c>
      <c r="R705" t="str">
        <f t="shared" si="75"/>
        <v>2004/05/06</v>
      </c>
      <c r="S705" t="str">
        <f t="shared" si="70"/>
        <v>奈良</v>
      </c>
      <c r="T705" t="str">
        <f>IFERROR(IF($G705&lt;&gt;"",LEFT($G705,11),IF(COUNTIF(②男子申込!$C:$C,$B705)=1,INDEX(②男子申込!H:H,MATCH($B705,②男子申込!$C:$C,0)),"")),"")</f>
        <v>00117027018</v>
      </c>
      <c r="U705" t="str">
        <f t="shared" si="76"/>
        <v>大阪体育大</v>
      </c>
    </row>
    <row r="706" spans="1:21">
      <c r="A706" t="s">
        <v>554</v>
      </c>
      <c r="B706">
        <v>705</v>
      </c>
      <c r="C706" t="s">
        <v>4319</v>
      </c>
      <c r="D706" t="s">
        <v>4320</v>
      </c>
      <c r="E706" t="s">
        <v>99</v>
      </c>
      <c r="F706">
        <v>20041006</v>
      </c>
      <c r="G706" t="s">
        <v>10621</v>
      </c>
      <c r="H706" t="s">
        <v>4321</v>
      </c>
      <c r="I706" t="s">
        <v>141</v>
      </c>
      <c r="M706" t="str">
        <f t="shared" si="71"/>
        <v>江口</v>
      </c>
      <c r="N706" t="str">
        <f t="shared" si="72"/>
        <v>駿斗</v>
      </c>
      <c r="O706" t="str">
        <f t="shared" si="73"/>
        <v>エグチ</v>
      </c>
      <c r="P706" t="str">
        <f t="shared" si="74"/>
        <v>ハヤト</v>
      </c>
      <c r="Q706">
        <f>IF($F706="","",DATEDIF($R706,①申込書!$D$3,"Y"))</f>
        <v>21</v>
      </c>
      <c r="R706" t="str">
        <f t="shared" si="75"/>
        <v>2004/10/06</v>
      </c>
      <c r="S706" t="str">
        <f t="shared" ref="S706:S769" si="77">IFERROR(IF(OR($E706="北海道",$E706="学連"),$E706,LEFT($E706,LEN($E706)-1)),"")</f>
        <v>大阪</v>
      </c>
      <c r="T706" t="str">
        <f>IFERROR(IF($G706&lt;&gt;"",LEFT($G706,11),IF(COUNTIF(②男子申込!$C:$C,$B706)=1,INDEX(②男子申込!H:H,MATCH($B706,②男子申込!$C:$C,0)),"")),"")</f>
        <v>00116120112</v>
      </c>
      <c r="U706" t="str">
        <f t="shared" si="76"/>
        <v>大阪体育大</v>
      </c>
    </row>
    <row r="707" spans="1:21">
      <c r="A707" t="s">
        <v>554</v>
      </c>
      <c r="B707">
        <v>706</v>
      </c>
      <c r="C707" t="s">
        <v>4322</v>
      </c>
      <c r="D707" t="s">
        <v>4323</v>
      </c>
      <c r="E707" t="s">
        <v>369</v>
      </c>
      <c r="F707">
        <v>20041023</v>
      </c>
      <c r="G707" t="s">
        <v>10622</v>
      </c>
      <c r="H707" t="s">
        <v>783</v>
      </c>
      <c r="I707" t="s">
        <v>405</v>
      </c>
      <c r="M707" t="str">
        <f t="shared" ref="M707:M770" si="78">IFERROR(LEFT($C707,FIND("　",$C707)-1),"")</f>
        <v>河野</v>
      </c>
      <c r="N707" t="str">
        <f t="shared" ref="N707:N770" si="79">IFERROR(RIGHT($C707,LEN($C707)-FIND("　",$C707)),"")</f>
        <v>大誠</v>
      </c>
      <c r="O707" t="str">
        <f t="shared" ref="O707:O770" si="80">IFERROR(DBCS(LEFT($D707,FIND(" ",$D707)-1)),"")</f>
        <v>コウノ</v>
      </c>
      <c r="P707" t="str">
        <f t="shared" ref="P707:P770" si="81">IFERROR(DBCS(RIGHT($D707,LEN($D707)-FIND(" ",$D707))),"")</f>
        <v>タイセイ</v>
      </c>
      <c r="Q707">
        <f>IF($F707="","",DATEDIF($R707,①申込書!$D$3,"Y"))</f>
        <v>21</v>
      </c>
      <c r="R707" t="str">
        <f t="shared" ref="R707:R770" si="82">IF($F707="","",LEFT($F707,4)&amp;"/"&amp;MID($F707,5,2)&amp;"/"&amp;RIGHT($F707,2))</f>
        <v>2004/10/23</v>
      </c>
      <c r="S707" t="str">
        <f t="shared" si="77"/>
        <v>愛媛</v>
      </c>
      <c r="T707" t="str">
        <f>IFERROR(IF($G707&lt;&gt;"",LEFT($G707,11),IF(COUNTIF(②男子申込!$C:$C,$B707)=1,INDEX(②男子申込!H:H,MATCH($B707,②男子申込!$C:$C,0)),"")),"")</f>
        <v>00114761424</v>
      </c>
      <c r="U707" t="str">
        <f t="shared" ref="U707:U770" si="83">IFERROR(LEFT($A707,FIND("大学",$A707))&amp;RIGHT($A707,LEN($A707)-FIND("大学",$A707)-1),"")</f>
        <v>大阪体育大</v>
      </c>
    </row>
    <row r="708" spans="1:21">
      <c r="A708" t="s">
        <v>554</v>
      </c>
      <c r="B708">
        <v>707</v>
      </c>
      <c r="C708" t="s">
        <v>4324</v>
      </c>
      <c r="D708" t="s">
        <v>4325</v>
      </c>
      <c r="E708" t="s">
        <v>138</v>
      </c>
      <c r="F708">
        <v>20041210</v>
      </c>
      <c r="G708" t="s">
        <v>10623</v>
      </c>
      <c r="H708" t="s">
        <v>1609</v>
      </c>
      <c r="I708" t="s">
        <v>82</v>
      </c>
      <c r="M708" t="str">
        <f t="shared" si="78"/>
        <v>右遠</v>
      </c>
      <c r="N708" t="str">
        <f t="shared" si="79"/>
        <v>大輝</v>
      </c>
      <c r="O708" t="str">
        <f t="shared" si="80"/>
        <v>ウドウ</v>
      </c>
      <c r="P708" t="str">
        <f t="shared" si="81"/>
        <v>ダイキ</v>
      </c>
      <c r="Q708">
        <f>IF($F708="","",DATEDIF($R708,①申込書!$D$3,"Y"))</f>
        <v>21</v>
      </c>
      <c r="R708" t="str">
        <f t="shared" si="82"/>
        <v>2004/12/10</v>
      </c>
      <c r="S708" t="str">
        <f t="shared" si="77"/>
        <v>岡山</v>
      </c>
      <c r="T708" t="str">
        <f>IFERROR(IF($G708&lt;&gt;"",LEFT($G708,11),IF(COUNTIF(②男子申込!$C:$C,$B708)=1,INDEX(②男子申込!H:H,MATCH($B708,②男子申込!$C:$C,0)),"")),"")</f>
        <v>00114334016</v>
      </c>
      <c r="U708" t="str">
        <f t="shared" si="83"/>
        <v>大阪体育大</v>
      </c>
    </row>
    <row r="709" spans="1:21">
      <c r="A709" t="s">
        <v>554</v>
      </c>
      <c r="B709">
        <v>708</v>
      </c>
      <c r="C709" t="s">
        <v>4326</v>
      </c>
      <c r="D709" t="s">
        <v>1582</v>
      </c>
      <c r="E709" t="s">
        <v>91</v>
      </c>
      <c r="F709">
        <v>20040812</v>
      </c>
      <c r="G709" t="s">
        <v>10624</v>
      </c>
      <c r="H709" t="s">
        <v>1016</v>
      </c>
      <c r="I709" t="s">
        <v>592</v>
      </c>
      <c r="M709" t="str">
        <f t="shared" si="78"/>
        <v>辻</v>
      </c>
      <c r="N709" t="str">
        <f t="shared" si="79"/>
        <v>海斗</v>
      </c>
      <c r="O709" t="str">
        <f t="shared" si="80"/>
        <v>ツジ</v>
      </c>
      <c r="P709" t="str">
        <f t="shared" si="81"/>
        <v>カイト</v>
      </c>
      <c r="Q709">
        <f>IF($F709="","",DATEDIF($R709,①申込書!$D$3,"Y"))</f>
        <v>21</v>
      </c>
      <c r="R709" t="str">
        <f t="shared" si="82"/>
        <v>2004/08/12</v>
      </c>
      <c r="S709" t="str">
        <f t="shared" si="77"/>
        <v>香川</v>
      </c>
      <c r="T709" t="str">
        <f>IFERROR(IF($G709&lt;&gt;"",LEFT($G709,11),IF(COUNTIF(②男子申込!$C:$C,$B709)=1,INDEX(②男子申込!H:H,MATCH($B709,②男子申込!$C:$C,0)),"")),"")</f>
        <v>00114189327</v>
      </c>
      <c r="U709" t="str">
        <f t="shared" si="83"/>
        <v>大阪体育大</v>
      </c>
    </row>
    <row r="710" spans="1:21">
      <c r="A710" t="s">
        <v>554</v>
      </c>
      <c r="B710">
        <v>709</v>
      </c>
      <c r="C710" t="s">
        <v>4327</v>
      </c>
      <c r="D710" t="s">
        <v>4328</v>
      </c>
      <c r="E710" t="s">
        <v>91</v>
      </c>
      <c r="F710">
        <v>20050313</v>
      </c>
      <c r="G710" t="s">
        <v>10625</v>
      </c>
      <c r="H710" t="s">
        <v>4329</v>
      </c>
      <c r="I710" t="s">
        <v>127</v>
      </c>
      <c r="M710" t="str">
        <f t="shared" si="78"/>
        <v>近井</v>
      </c>
      <c r="N710" t="str">
        <f t="shared" si="79"/>
        <v>勇斗</v>
      </c>
      <c r="O710" t="str">
        <f t="shared" si="80"/>
        <v>チカイ</v>
      </c>
      <c r="P710" t="str">
        <f t="shared" si="81"/>
        <v>ユウト</v>
      </c>
      <c r="Q710">
        <f>IF($F710="","",DATEDIF($R710,①申込書!$D$3,"Y"))</f>
        <v>20</v>
      </c>
      <c r="R710" t="str">
        <f t="shared" si="82"/>
        <v>2005/03/13</v>
      </c>
      <c r="S710" t="str">
        <f t="shared" si="77"/>
        <v>香川</v>
      </c>
      <c r="T710" t="str">
        <f>IFERROR(IF($G710&lt;&gt;"",LEFT($G710,11),IF(COUNTIF(②男子申込!$C:$C,$B710)=1,INDEX(②男子申込!H:H,MATCH($B710,②男子申込!$C:$C,0)),"")),"")</f>
        <v>00114187527</v>
      </c>
      <c r="U710" t="str">
        <f t="shared" si="83"/>
        <v>大阪体育大</v>
      </c>
    </row>
    <row r="711" spans="1:21">
      <c r="A711" t="s">
        <v>554</v>
      </c>
      <c r="B711">
        <v>710</v>
      </c>
      <c r="C711" t="s">
        <v>4330</v>
      </c>
      <c r="D711" t="s">
        <v>4331</v>
      </c>
      <c r="E711" t="s">
        <v>97</v>
      </c>
      <c r="F711">
        <v>20040529</v>
      </c>
      <c r="G711" t="s">
        <v>10626</v>
      </c>
      <c r="H711" t="s">
        <v>4332</v>
      </c>
      <c r="I711" t="s">
        <v>181</v>
      </c>
      <c r="M711" t="str">
        <f t="shared" si="78"/>
        <v>久米</v>
      </c>
      <c r="N711" t="str">
        <f t="shared" si="79"/>
        <v>晴人</v>
      </c>
      <c r="O711" t="str">
        <f t="shared" si="80"/>
        <v>クメ</v>
      </c>
      <c r="P711" t="str">
        <f t="shared" si="81"/>
        <v>ハルト</v>
      </c>
      <c r="Q711">
        <f>IF($F711="","",DATEDIF($R711,①申込書!$D$3,"Y"))</f>
        <v>21</v>
      </c>
      <c r="R711" t="str">
        <f t="shared" si="82"/>
        <v>2004/05/29</v>
      </c>
      <c r="S711" t="str">
        <f t="shared" si="77"/>
        <v>兵庫</v>
      </c>
      <c r="T711" t="str">
        <f>IFERROR(IF($G711&lt;&gt;"",LEFT($G711,11),IF(COUNTIF(②男子申込!$C:$C,$B711)=1,INDEX(②男子申込!H:H,MATCH($B711,②男子申込!$C:$C,0)),"")),"")</f>
        <v>00113999840</v>
      </c>
      <c r="U711" t="str">
        <f t="shared" si="83"/>
        <v>大阪体育大</v>
      </c>
    </row>
    <row r="712" spans="1:21">
      <c r="A712" t="s">
        <v>554</v>
      </c>
      <c r="B712">
        <v>711</v>
      </c>
      <c r="C712" t="s">
        <v>4333</v>
      </c>
      <c r="D712" t="s">
        <v>4334</v>
      </c>
      <c r="E712" t="s">
        <v>733</v>
      </c>
      <c r="F712">
        <v>20040716</v>
      </c>
      <c r="G712" t="s">
        <v>10627</v>
      </c>
      <c r="H712" t="s">
        <v>86</v>
      </c>
      <c r="I712" t="s">
        <v>442</v>
      </c>
      <c r="M712" t="str">
        <f t="shared" si="78"/>
        <v>藤田</v>
      </c>
      <c r="N712" t="str">
        <f t="shared" si="79"/>
        <v>雅也</v>
      </c>
      <c r="O712" t="str">
        <f t="shared" si="80"/>
        <v>フジタ</v>
      </c>
      <c r="P712" t="str">
        <f t="shared" si="81"/>
        <v>マサヤ</v>
      </c>
      <c r="Q712">
        <f>IF($F712="","",DATEDIF($R712,①申込書!$D$3,"Y"))</f>
        <v>21</v>
      </c>
      <c r="R712" t="str">
        <f t="shared" si="82"/>
        <v>2004/07/16</v>
      </c>
      <c r="S712" t="str">
        <f t="shared" si="77"/>
        <v>徳島</v>
      </c>
      <c r="T712" t="str">
        <f>IFERROR(IF($G712&lt;&gt;"",LEFT($G712,11),IF(COUNTIF(②男子申込!$C:$C,$B712)=1,INDEX(②男子申込!H:H,MATCH($B712,②男子申込!$C:$C,0)),"")),"")</f>
        <v>00113398732</v>
      </c>
      <c r="U712" t="str">
        <f t="shared" si="83"/>
        <v>大阪体育大</v>
      </c>
    </row>
    <row r="713" spans="1:21">
      <c r="A713" t="s">
        <v>554</v>
      </c>
      <c r="B713">
        <v>712</v>
      </c>
      <c r="C713" t="s">
        <v>4335</v>
      </c>
      <c r="D713" t="s">
        <v>4336</v>
      </c>
      <c r="E713" t="s">
        <v>99</v>
      </c>
      <c r="F713">
        <v>20040423</v>
      </c>
      <c r="G713" t="s">
        <v>10628</v>
      </c>
      <c r="H713" t="s">
        <v>4337</v>
      </c>
      <c r="I713" t="s">
        <v>236</v>
      </c>
      <c r="M713" t="str">
        <f t="shared" si="78"/>
        <v>上</v>
      </c>
      <c r="N713" t="str">
        <f t="shared" si="79"/>
        <v>雄大</v>
      </c>
      <c r="O713" t="str">
        <f t="shared" si="80"/>
        <v>ウエ</v>
      </c>
      <c r="P713" t="str">
        <f t="shared" si="81"/>
        <v>ユウタ</v>
      </c>
      <c r="Q713">
        <f>IF($F713="","",DATEDIF($R713,①申込書!$D$3,"Y"))</f>
        <v>21</v>
      </c>
      <c r="R713" t="str">
        <f t="shared" si="82"/>
        <v>2004/04/23</v>
      </c>
      <c r="S713" t="str">
        <f t="shared" si="77"/>
        <v>大阪</v>
      </c>
      <c r="T713" t="str">
        <f>IFERROR(IF($G713&lt;&gt;"",LEFT($G713,11),IF(COUNTIF(②男子申込!$C:$C,$B713)=1,INDEX(②男子申込!H:H,MATCH($B713,②男子申込!$C:$C,0)),"")),"")</f>
        <v>00112983933</v>
      </c>
      <c r="U713" t="str">
        <f t="shared" si="83"/>
        <v>大阪体育大</v>
      </c>
    </row>
    <row r="714" spans="1:21">
      <c r="A714" t="s">
        <v>554</v>
      </c>
      <c r="B714">
        <v>713</v>
      </c>
      <c r="C714" t="s">
        <v>4338</v>
      </c>
      <c r="D714" t="s">
        <v>4339</v>
      </c>
      <c r="E714" t="s">
        <v>97</v>
      </c>
      <c r="F714">
        <v>20040904</v>
      </c>
      <c r="G714" t="s">
        <v>10629</v>
      </c>
      <c r="H714" t="s">
        <v>3133</v>
      </c>
      <c r="I714" t="s">
        <v>208</v>
      </c>
      <c r="M714" t="str">
        <f t="shared" si="78"/>
        <v>三和</v>
      </c>
      <c r="N714" t="str">
        <f t="shared" si="79"/>
        <v>龍之介</v>
      </c>
      <c r="O714" t="str">
        <f t="shared" si="80"/>
        <v>ミワ</v>
      </c>
      <c r="P714" t="str">
        <f t="shared" si="81"/>
        <v>リュウノスケ</v>
      </c>
      <c r="Q714">
        <f>IF($F714="","",DATEDIF($R714,①申込書!$D$3,"Y"))</f>
        <v>21</v>
      </c>
      <c r="R714" t="str">
        <f t="shared" si="82"/>
        <v>2004/09/04</v>
      </c>
      <c r="S714" t="str">
        <f t="shared" si="77"/>
        <v>兵庫</v>
      </c>
      <c r="T714" t="str">
        <f>IFERROR(IF($G714&lt;&gt;"",LEFT($G714,11),IF(COUNTIF(②男子申込!$C:$C,$B714)=1,INDEX(②男子申込!H:H,MATCH($B714,②男子申込!$C:$C,0)),"")),"")</f>
        <v>00112945729</v>
      </c>
      <c r="U714" t="str">
        <f t="shared" si="83"/>
        <v>大阪体育大</v>
      </c>
    </row>
    <row r="715" spans="1:21">
      <c r="A715" t="s">
        <v>554</v>
      </c>
      <c r="B715">
        <v>714</v>
      </c>
      <c r="C715" t="s">
        <v>4340</v>
      </c>
      <c r="D715" t="s">
        <v>4341</v>
      </c>
      <c r="E715" t="s">
        <v>99</v>
      </c>
      <c r="F715">
        <v>20041027</v>
      </c>
      <c r="G715" t="s">
        <v>10630</v>
      </c>
      <c r="H715" t="s">
        <v>1483</v>
      </c>
      <c r="I715" t="s">
        <v>2579</v>
      </c>
      <c r="M715" t="str">
        <f t="shared" si="78"/>
        <v>白石</v>
      </c>
      <c r="N715" t="str">
        <f t="shared" si="79"/>
        <v>涼一</v>
      </c>
      <c r="O715" t="str">
        <f t="shared" si="80"/>
        <v>シライシ</v>
      </c>
      <c r="P715" t="str">
        <f t="shared" si="81"/>
        <v>リョウイチ</v>
      </c>
      <c r="Q715">
        <f>IF($F715="","",DATEDIF($R715,①申込書!$D$3,"Y"))</f>
        <v>21</v>
      </c>
      <c r="R715" t="str">
        <f t="shared" si="82"/>
        <v>2004/10/27</v>
      </c>
      <c r="S715" t="str">
        <f t="shared" si="77"/>
        <v>大阪</v>
      </c>
      <c r="T715" t="str">
        <f>IFERROR(IF($G715&lt;&gt;"",LEFT($G715,11),IF(COUNTIF(②男子申込!$C:$C,$B715)=1,INDEX(②男子申込!H:H,MATCH($B715,②男子申込!$C:$C,0)),"")),"")</f>
        <v>00112825928</v>
      </c>
      <c r="U715" t="str">
        <f t="shared" si="83"/>
        <v>大阪体育大</v>
      </c>
    </row>
    <row r="716" spans="1:21">
      <c r="A716" t="s">
        <v>554</v>
      </c>
      <c r="B716">
        <v>715</v>
      </c>
      <c r="C716" t="s">
        <v>4342</v>
      </c>
      <c r="D716" t="s">
        <v>4343</v>
      </c>
      <c r="E716" t="s">
        <v>99</v>
      </c>
      <c r="F716">
        <v>20040605</v>
      </c>
      <c r="G716" t="s">
        <v>10631</v>
      </c>
      <c r="H716" t="s">
        <v>301</v>
      </c>
      <c r="I716" t="s">
        <v>248</v>
      </c>
      <c r="M716" t="str">
        <f t="shared" si="78"/>
        <v>岸田</v>
      </c>
      <c r="N716" t="str">
        <f t="shared" si="79"/>
        <v>鋼正</v>
      </c>
      <c r="O716" t="str">
        <f t="shared" si="80"/>
        <v>キシダ</v>
      </c>
      <c r="P716" t="str">
        <f t="shared" si="81"/>
        <v>コウセイ</v>
      </c>
      <c r="Q716">
        <f>IF($F716="","",DATEDIF($R716,①申込書!$D$3,"Y"))</f>
        <v>21</v>
      </c>
      <c r="R716" t="str">
        <f t="shared" si="82"/>
        <v>2004/06/05</v>
      </c>
      <c r="S716" t="str">
        <f t="shared" si="77"/>
        <v>大阪</v>
      </c>
      <c r="T716" t="str">
        <f>IFERROR(IF($G716&lt;&gt;"",LEFT($G716,11),IF(COUNTIF(②男子申込!$C:$C,$B716)=1,INDEX(②男子申込!H:H,MATCH($B716,②男子申込!$C:$C,0)),"")),"")</f>
        <v>00112579328</v>
      </c>
      <c r="U716" t="str">
        <f t="shared" si="83"/>
        <v>大阪体育大</v>
      </c>
    </row>
    <row r="717" spans="1:21">
      <c r="A717" t="s">
        <v>554</v>
      </c>
      <c r="B717">
        <v>716</v>
      </c>
      <c r="C717" t="s">
        <v>4344</v>
      </c>
      <c r="D717" t="s">
        <v>4345</v>
      </c>
      <c r="E717" t="s">
        <v>99</v>
      </c>
      <c r="F717">
        <v>20040522</v>
      </c>
      <c r="G717" t="s">
        <v>10632</v>
      </c>
      <c r="H717" t="s">
        <v>345</v>
      </c>
      <c r="I717" t="s">
        <v>1266</v>
      </c>
      <c r="M717" t="str">
        <f t="shared" si="78"/>
        <v>濱田</v>
      </c>
      <c r="N717" t="str">
        <f t="shared" si="79"/>
        <v>伊吹</v>
      </c>
      <c r="O717" t="str">
        <f t="shared" si="80"/>
        <v>ハマダ</v>
      </c>
      <c r="P717" t="str">
        <f t="shared" si="81"/>
        <v>イブキ</v>
      </c>
      <c r="Q717">
        <f>IF($F717="","",DATEDIF($R717,①申込書!$D$3,"Y"))</f>
        <v>21</v>
      </c>
      <c r="R717" t="str">
        <f t="shared" si="82"/>
        <v>2004/05/22</v>
      </c>
      <c r="S717" t="str">
        <f t="shared" si="77"/>
        <v>大阪</v>
      </c>
      <c r="T717" t="str">
        <f>IFERROR(IF($G717&lt;&gt;"",LEFT($G717,11),IF(COUNTIF(②男子申込!$C:$C,$B717)=1,INDEX(②男子申込!H:H,MATCH($B717,②男子申込!$C:$C,0)),"")),"")</f>
        <v>00111575121</v>
      </c>
      <c r="U717" t="str">
        <f t="shared" si="83"/>
        <v>大阪体育大</v>
      </c>
    </row>
    <row r="718" spans="1:21">
      <c r="A718" t="s">
        <v>554</v>
      </c>
      <c r="B718">
        <v>717</v>
      </c>
      <c r="C718" t="s">
        <v>4346</v>
      </c>
      <c r="D718" t="s">
        <v>4347</v>
      </c>
      <c r="E718" t="s">
        <v>99</v>
      </c>
      <c r="F718">
        <v>20050311</v>
      </c>
      <c r="G718" t="s">
        <v>10633</v>
      </c>
      <c r="H718" t="s">
        <v>361</v>
      </c>
      <c r="I718" t="s">
        <v>135</v>
      </c>
      <c r="M718" t="str">
        <f t="shared" si="78"/>
        <v>岡本</v>
      </c>
      <c r="N718" t="str">
        <f t="shared" si="79"/>
        <v>光喜</v>
      </c>
      <c r="O718" t="str">
        <f t="shared" si="80"/>
        <v>オカモト</v>
      </c>
      <c r="P718" t="str">
        <f t="shared" si="81"/>
        <v>コウキ</v>
      </c>
      <c r="Q718">
        <f>IF($F718="","",DATEDIF($R718,①申込書!$D$3,"Y"))</f>
        <v>20</v>
      </c>
      <c r="R718" t="str">
        <f t="shared" si="82"/>
        <v>2005/03/11</v>
      </c>
      <c r="S718" t="str">
        <f t="shared" si="77"/>
        <v>大阪</v>
      </c>
      <c r="T718" t="str">
        <f>IFERROR(IF($G718&lt;&gt;"",LEFT($G718,11),IF(COUNTIF(②男子申込!$C:$C,$B718)=1,INDEX(②男子申込!H:H,MATCH($B718,②男子申込!$C:$C,0)),"")),"")</f>
        <v>00110990727</v>
      </c>
      <c r="U718" t="str">
        <f t="shared" si="83"/>
        <v>大阪体育大</v>
      </c>
    </row>
    <row r="719" spans="1:21">
      <c r="A719" t="s">
        <v>554</v>
      </c>
      <c r="B719">
        <v>718</v>
      </c>
      <c r="C719" t="s">
        <v>4348</v>
      </c>
      <c r="D719" t="s">
        <v>4349</v>
      </c>
      <c r="E719" t="s">
        <v>469</v>
      </c>
      <c r="F719">
        <v>20040702</v>
      </c>
      <c r="G719" t="s">
        <v>10634</v>
      </c>
      <c r="H719" t="s">
        <v>4350</v>
      </c>
      <c r="I719" t="s">
        <v>4351</v>
      </c>
      <c r="M719" t="str">
        <f t="shared" si="78"/>
        <v>福山</v>
      </c>
      <c r="N719" t="str">
        <f t="shared" si="79"/>
        <v>琉雲</v>
      </c>
      <c r="O719" t="str">
        <f t="shared" si="80"/>
        <v>フクヤマ</v>
      </c>
      <c r="P719" t="str">
        <f t="shared" si="81"/>
        <v>ルン</v>
      </c>
      <c r="Q719">
        <f>IF($F719="","",DATEDIF($R719,①申込書!$D$3,"Y"))</f>
        <v>21</v>
      </c>
      <c r="R719" t="str">
        <f t="shared" si="82"/>
        <v>2004/07/02</v>
      </c>
      <c r="S719" t="str">
        <f t="shared" si="77"/>
        <v>和歌山</v>
      </c>
      <c r="T719" t="str">
        <f>IFERROR(IF($G719&lt;&gt;"",LEFT($G719,11),IF(COUNTIF(②男子申込!$C:$C,$B719)=1,INDEX(②男子申込!H:H,MATCH($B719,②男子申込!$C:$C,0)),"")),"")</f>
        <v>00110037921</v>
      </c>
      <c r="U719" t="str">
        <f t="shared" si="83"/>
        <v>大阪体育大</v>
      </c>
    </row>
    <row r="720" spans="1:21">
      <c r="A720" t="s">
        <v>554</v>
      </c>
      <c r="B720">
        <v>719</v>
      </c>
      <c r="C720" t="s">
        <v>4455</v>
      </c>
      <c r="D720" t="s">
        <v>4456</v>
      </c>
      <c r="E720" t="s">
        <v>469</v>
      </c>
      <c r="F720">
        <v>20040404</v>
      </c>
      <c r="G720" t="s">
        <v>10635</v>
      </c>
      <c r="H720" t="s">
        <v>842</v>
      </c>
      <c r="I720" t="s">
        <v>248</v>
      </c>
      <c r="M720" t="str">
        <f t="shared" si="78"/>
        <v>長谷川</v>
      </c>
      <c r="N720" t="str">
        <f t="shared" si="79"/>
        <v>倖生</v>
      </c>
      <c r="O720" t="str">
        <f t="shared" si="80"/>
        <v>ハセガワ</v>
      </c>
      <c r="P720" t="str">
        <f t="shared" si="81"/>
        <v>コウセイ</v>
      </c>
      <c r="Q720">
        <f>IF($F720="","",DATEDIF($R720,①申込書!$D$3,"Y"))</f>
        <v>21</v>
      </c>
      <c r="R720" t="str">
        <f t="shared" si="82"/>
        <v>2004/04/04</v>
      </c>
      <c r="S720" t="str">
        <f t="shared" si="77"/>
        <v>和歌山</v>
      </c>
      <c r="T720" t="str">
        <f>IFERROR(IF($G720&lt;&gt;"",LEFT($G720,11),IF(COUNTIF(②男子申込!$C:$C,$B720)=1,INDEX(②男子申込!H:H,MATCH($B720,②男子申込!$C:$C,0)),"")),"")</f>
        <v>00118390830</v>
      </c>
      <c r="U720" t="str">
        <f t="shared" si="83"/>
        <v>大阪体育大</v>
      </c>
    </row>
    <row r="721" spans="1:21">
      <c r="A721" t="s">
        <v>554</v>
      </c>
      <c r="B721">
        <v>720</v>
      </c>
      <c r="C721" t="s">
        <v>4457</v>
      </c>
      <c r="D721" t="s">
        <v>4458</v>
      </c>
      <c r="E721" t="s">
        <v>99</v>
      </c>
      <c r="F721">
        <v>20040730</v>
      </c>
      <c r="G721" t="s">
        <v>10636</v>
      </c>
      <c r="H721" t="s">
        <v>813</v>
      </c>
      <c r="I721" t="s">
        <v>311</v>
      </c>
      <c r="M721" t="str">
        <f t="shared" si="78"/>
        <v>天野</v>
      </c>
      <c r="N721" t="str">
        <f t="shared" si="79"/>
        <v>広大</v>
      </c>
      <c r="O721" t="str">
        <f t="shared" si="80"/>
        <v>アマノ</v>
      </c>
      <c r="P721" t="str">
        <f t="shared" si="81"/>
        <v>コウダイ</v>
      </c>
      <c r="Q721">
        <f>IF($F721="","",DATEDIF($R721,①申込書!$D$3,"Y"))</f>
        <v>21</v>
      </c>
      <c r="R721" t="str">
        <f t="shared" si="82"/>
        <v>2004/07/30</v>
      </c>
      <c r="S721" t="str">
        <f t="shared" si="77"/>
        <v>大阪</v>
      </c>
      <c r="T721" t="str">
        <f>IFERROR(IF($G721&lt;&gt;"",LEFT($G721,11),IF(COUNTIF(②男子申込!$C:$C,$B721)=1,INDEX(②男子申込!H:H,MATCH($B721,②男子申込!$C:$C,0)),"")),"")</f>
        <v>00116248830</v>
      </c>
      <c r="U721" t="str">
        <f t="shared" si="83"/>
        <v>大阪体育大</v>
      </c>
    </row>
    <row r="722" spans="1:21">
      <c r="A722" t="s">
        <v>554</v>
      </c>
      <c r="B722">
        <v>721</v>
      </c>
      <c r="C722" t="s">
        <v>4948</v>
      </c>
      <c r="D722" t="s">
        <v>4949</v>
      </c>
      <c r="E722" t="s">
        <v>99</v>
      </c>
      <c r="F722">
        <v>20050123</v>
      </c>
      <c r="G722" t="s">
        <v>10637</v>
      </c>
      <c r="H722" t="s">
        <v>757</v>
      </c>
      <c r="I722" t="s">
        <v>135</v>
      </c>
      <c r="M722" t="str">
        <f t="shared" si="78"/>
        <v>望月</v>
      </c>
      <c r="N722" t="str">
        <f t="shared" si="79"/>
        <v>快風丘</v>
      </c>
      <c r="O722" t="str">
        <f t="shared" si="80"/>
        <v>モチヅキ</v>
      </c>
      <c r="P722" t="str">
        <f t="shared" si="81"/>
        <v>コウキ</v>
      </c>
      <c r="Q722">
        <f>IF($F722="","",DATEDIF($R722,①申込書!$D$3,"Y"))</f>
        <v>21</v>
      </c>
      <c r="R722" t="str">
        <f t="shared" si="82"/>
        <v>2005/01/23</v>
      </c>
      <c r="S722" t="str">
        <f t="shared" si="77"/>
        <v>大阪</v>
      </c>
      <c r="T722" t="str">
        <f>IFERROR(IF($G722&lt;&gt;"",LEFT($G722,11),IF(COUNTIF(②男子申込!$C:$C,$B722)=1,INDEX(②男子申込!H:H,MATCH($B722,②男子申込!$C:$C,0)),"")),"")</f>
        <v>00144251522</v>
      </c>
      <c r="U722" t="str">
        <f t="shared" si="83"/>
        <v>大阪体育大</v>
      </c>
    </row>
    <row r="723" spans="1:21">
      <c r="A723" t="s">
        <v>554</v>
      </c>
      <c r="B723">
        <v>722</v>
      </c>
      <c r="C723" t="s">
        <v>5049</v>
      </c>
      <c r="D723" t="s">
        <v>5050</v>
      </c>
      <c r="E723" t="s">
        <v>97</v>
      </c>
      <c r="F723">
        <v>20040514</v>
      </c>
      <c r="G723" t="s">
        <v>10638</v>
      </c>
      <c r="H723" t="s">
        <v>2645</v>
      </c>
      <c r="I723" t="s">
        <v>84</v>
      </c>
      <c r="M723" t="str">
        <f t="shared" si="78"/>
        <v>東</v>
      </c>
      <c r="N723" t="str">
        <f t="shared" si="79"/>
        <v>健太郎</v>
      </c>
      <c r="O723" t="str">
        <f t="shared" si="80"/>
        <v>ヒガシ</v>
      </c>
      <c r="P723" t="str">
        <f t="shared" si="81"/>
        <v>ケンタロウ</v>
      </c>
      <c r="Q723">
        <f>IF($F723="","",DATEDIF($R723,①申込書!$D$3,"Y"))</f>
        <v>21</v>
      </c>
      <c r="R723" t="str">
        <f t="shared" si="82"/>
        <v>2004/05/14</v>
      </c>
      <c r="S723" t="str">
        <f t="shared" si="77"/>
        <v>兵庫</v>
      </c>
      <c r="T723" t="str">
        <f>IFERROR(IF($G723&lt;&gt;"",LEFT($G723,11),IF(COUNTIF(②男子申込!$C:$C,$B723)=1,INDEX(②男子申込!H:H,MATCH($B723,②男子申込!$C:$C,0)),"")),"")</f>
        <v>00115303821</v>
      </c>
      <c r="U723" t="str">
        <f t="shared" si="83"/>
        <v>大阪体育大</v>
      </c>
    </row>
    <row r="724" spans="1:21">
      <c r="A724" t="s">
        <v>554</v>
      </c>
      <c r="B724">
        <v>723</v>
      </c>
      <c r="C724" t="s">
        <v>6570</v>
      </c>
      <c r="D724" t="s">
        <v>6571</v>
      </c>
      <c r="E724" t="s">
        <v>83</v>
      </c>
      <c r="F724">
        <v>20050425</v>
      </c>
      <c r="G724" t="s">
        <v>6572</v>
      </c>
      <c r="H724" t="s">
        <v>6573</v>
      </c>
      <c r="I724" t="s">
        <v>1778</v>
      </c>
      <c r="M724" t="str">
        <f t="shared" si="78"/>
        <v>松宮</v>
      </c>
      <c r="N724" t="str">
        <f t="shared" si="79"/>
        <v>武蔵</v>
      </c>
      <c r="O724" t="str">
        <f t="shared" si="80"/>
        <v>マツミヤ</v>
      </c>
      <c r="P724" t="str">
        <f t="shared" si="81"/>
        <v>ムサシ</v>
      </c>
      <c r="Q724">
        <f>IF($F724="","",DATEDIF($R724,①申込書!$D$3,"Y"))</f>
        <v>20</v>
      </c>
      <c r="R724" t="str">
        <f t="shared" si="82"/>
        <v>2005/04/25</v>
      </c>
      <c r="S724" t="str">
        <f t="shared" si="77"/>
        <v>奈良</v>
      </c>
      <c r="T724" t="str">
        <f>IFERROR(IF($G724&lt;&gt;"",LEFT($G724,11),IF(COUNTIF(②男子申込!$C:$C,$B724)=1,INDEX(②男子申込!H:H,MATCH($B724,②男子申込!$C:$C,0)),"")),"")</f>
        <v>00123860727</v>
      </c>
      <c r="U724" t="str">
        <f t="shared" si="83"/>
        <v>大阪体育大</v>
      </c>
    </row>
    <row r="725" spans="1:21">
      <c r="A725" t="s">
        <v>554</v>
      </c>
      <c r="B725">
        <v>724</v>
      </c>
      <c r="C725" t="s">
        <v>6574</v>
      </c>
      <c r="D725" t="s">
        <v>6575</v>
      </c>
      <c r="E725" t="s">
        <v>97</v>
      </c>
      <c r="F725">
        <v>20051204</v>
      </c>
      <c r="G725" t="s">
        <v>6576</v>
      </c>
      <c r="H725" t="s">
        <v>5406</v>
      </c>
      <c r="I725" t="s">
        <v>442</v>
      </c>
      <c r="M725" t="str">
        <f t="shared" si="78"/>
        <v>池永</v>
      </c>
      <c r="N725" t="str">
        <f t="shared" si="79"/>
        <v>雅也</v>
      </c>
      <c r="O725" t="str">
        <f t="shared" si="80"/>
        <v>イケナガ</v>
      </c>
      <c r="P725" t="str">
        <f t="shared" si="81"/>
        <v>マサヤ</v>
      </c>
      <c r="Q725">
        <f>IF($F725="","",DATEDIF($R725,①申込書!$D$3,"Y"))</f>
        <v>20</v>
      </c>
      <c r="R725" t="str">
        <f t="shared" si="82"/>
        <v>2005/12/04</v>
      </c>
      <c r="S725" t="str">
        <f t="shared" si="77"/>
        <v>兵庫</v>
      </c>
      <c r="T725" t="str">
        <f>IFERROR(IF($G725&lt;&gt;"",LEFT($G725,11),IF(COUNTIF(②男子申込!$C:$C,$B725)=1,INDEX(②男子申込!H:H,MATCH($B725,②男子申込!$C:$C,0)),"")),"")</f>
        <v>00124627022</v>
      </c>
      <c r="U725" t="str">
        <f t="shared" si="83"/>
        <v>大阪体育大</v>
      </c>
    </row>
    <row r="726" spans="1:21">
      <c r="A726" t="s">
        <v>554</v>
      </c>
      <c r="B726">
        <v>725</v>
      </c>
      <c r="C726" t="s">
        <v>6577</v>
      </c>
      <c r="D726" t="s">
        <v>6578</v>
      </c>
      <c r="E726" t="s">
        <v>83</v>
      </c>
      <c r="F726">
        <v>20060122</v>
      </c>
      <c r="G726" t="s">
        <v>6579</v>
      </c>
      <c r="H726" t="s">
        <v>3221</v>
      </c>
      <c r="I726" t="s">
        <v>311</v>
      </c>
      <c r="M726" t="str">
        <f t="shared" si="78"/>
        <v>尾上</v>
      </c>
      <c r="N726" t="str">
        <f t="shared" si="79"/>
        <v>倖大</v>
      </c>
      <c r="O726" t="str">
        <f t="shared" si="80"/>
        <v>オノウエ</v>
      </c>
      <c r="P726" t="str">
        <f t="shared" si="81"/>
        <v>コウダイ</v>
      </c>
      <c r="Q726">
        <f>IF($F726="","",DATEDIF($R726,①申込書!$D$3,"Y"))</f>
        <v>20</v>
      </c>
      <c r="R726" t="str">
        <f t="shared" si="82"/>
        <v>2006/01/22</v>
      </c>
      <c r="S726" t="str">
        <f t="shared" si="77"/>
        <v>奈良</v>
      </c>
      <c r="T726" t="str">
        <f>IFERROR(IF($G726&lt;&gt;"",LEFT($G726,11),IF(COUNTIF(②男子申込!$C:$C,$B726)=1,INDEX(②男子申込!H:H,MATCH($B726,②男子申込!$C:$C,0)),"")),"")</f>
        <v>00124128826</v>
      </c>
      <c r="U726" t="str">
        <f t="shared" si="83"/>
        <v>大阪体育大</v>
      </c>
    </row>
    <row r="727" spans="1:21">
      <c r="A727" t="s">
        <v>554</v>
      </c>
      <c r="B727">
        <v>726</v>
      </c>
      <c r="C727" t="s">
        <v>6580</v>
      </c>
      <c r="D727" t="s">
        <v>1576</v>
      </c>
      <c r="E727" t="s">
        <v>99</v>
      </c>
      <c r="F727">
        <v>20050509</v>
      </c>
      <c r="G727" t="s">
        <v>6581</v>
      </c>
      <c r="H727" t="s">
        <v>134</v>
      </c>
      <c r="I727" t="s">
        <v>236</v>
      </c>
      <c r="M727" t="str">
        <f t="shared" si="78"/>
        <v>伊藤</v>
      </c>
      <c r="N727" t="str">
        <f t="shared" si="79"/>
        <v>優太</v>
      </c>
      <c r="O727" t="str">
        <f t="shared" si="80"/>
        <v>イトウ</v>
      </c>
      <c r="P727" t="str">
        <f t="shared" si="81"/>
        <v>ユウタ</v>
      </c>
      <c r="Q727">
        <f>IF($F727="","",DATEDIF($R727,①申込書!$D$3,"Y"))</f>
        <v>20</v>
      </c>
      <c r="R727" t="str">
        <f t="shared" si="82"/>
        <v>2005/05/09</v>
      </c>
      <c r="S727" t="str">
        <f t="shared" si="77"/>
        <v>大阪</v>
      </c>
      <c r="T727" t="str">
        <f>IFERROR(IF($G727&lt;&gt;"",LEFT($G727,11),IF(COUNTIF(②男子申込!$C:$C,$B727)=1,INDEX(②男子申込!H:H,MATCH($B727,②男子申込!$C:$C,0)),"")),"")</f>
        <v>00126980632</v>
      </c>
      <c r="U727" t="str">
        <f t="shared" si="83"/>
        <v>大阪体育大</v>
      </c>
    </row>
    <row r="728" spans="1:21">
      <c r="A728" t="s">
        <v>554</v>
      </c>
      <c r="B728">
        <v>727</v>
      </c>
      <c r="C728" t="s">
        <v>6582</v>
      </c>
      <c r="D728" t="s">
        <v>6583</v>
      </c>
      <c r="E728" t="s">
        <v>99</v>
      </c>
      <c r="F728">
        <v>20050829</v>
      </c>
      <c r="G728" t="s">
        <v>6584</v>
      </c>
      <c r="H728" t="s">
        <v>557</v>
      </c>
      <c r="I728" t="s">
        <v>608</v>
      </c>
      <c r="M728" t="str">
        <f t="shared" si="78"/>
        <v>津田</v>
      </c>
      <c r="N728" t="str">
        <f t="shared" si="79"/>
        <v>慎</v>
      </c>
      <c r="O728" t="str">
        <f t="shared" si="80"/>
        <v>ツダ</v>
      </c>
      <c r="P728" t="str">
        <f t="shared" si="81"/>
        <v>シン</v>
      </c>
      <c r="Q728">
        <f>IF($F728="","",DATEDIF($R728,①申込書!$D$3,"Y"))</f>
        <v>20</v>
      </c>
      <c r="R728" t="str">
        <f t="shared" si="82"/>
        <v>2005/08/29</v>
      </c>
      <c r="S728" t="str">
        <f t="shared" si="77"/>
        <v>大阪</v>
      </c>
      <c r="T728" t="str">
        <f>IFERROR(IF($G728&lt;&gt;"",LEFT($G728,11),IF(COUNTIF(②男子申込!$C:$C,$B728)=1,INDEX(②男子申込!H:H,MATCH($B728,②男子申込!$C:$C,0)),"")),"")</f>
        <v>00126348529</v>
      </c>
      <c r="U728" t="str">
        <f t="shared" si="83"/>
        <v>大阪体育大</v>
      </c>
    </row>
    <row r="729" spans="1:21">
      <c r="A729" t="s">
        <v>554</v>
      </c>
      <c r="B729">
        <v>728</v>
      </c>
      <c r="C729" t="s">
        <v>6585</v>
      </c>
      <c r="D729" t="s">
        <v>6586</v>
      </c>
      <c r="E729" t="s">
        <v>85</v>
      </c>
      <c r="F729">
        <v>20050724</v>
      </c>
      <c r="G729" t="s">
        <v>6587</v>
      </c>
      <c r="H729" t="s">
        <v>136</v>
      </c>
      <c r="I729" t="s">
        <v>3157</v>
      </c>
      <c r="M729" t="str">
        <f t="shared" si="78"/>
        <v>谷口</v>
      </c>
      <c r="N729" t="str">
        <f t="shared" si="79"/>
        <v>瑶昊</v>
      </c>
      <c r="O729" t="str">
        <f t="shared" si="80"/>
        <v>タニグチ</v>
      </c>
      <c r="P729" t="str">
        <f t="shared" si="81"/>
        <v>ヨウコウ</v>
      </c>
      <c r="Q729">
        <f>IF($F729="","",DATEDIF($R729,①申込書!$D$3,"Y"))</f>
        <v>20</v>
      </c>
      <c r="R729" t="str">
        <f t="shared" si="82"/>
        <v>2005/07/24</v>
      </c>
      <c r="S729" t="str">
        <f t="shared" si="77"/>
        <v>愛知</v>
      </c>
      <c r="T729" t="str">
        <f>IFERROR(IF($G729&lt;&gt;"",LEFT($G729,11),IF(COUNTIF(②男子申込!$C:$C,$B729)=1,INDEX(②男子申込!H:H,MATCH($B729,②男子申込!$C:$C,0)),"")),"")</f>
        <v>00122208722</v>
      </c>
      <c r="U729" t="str">
        <f t="shared" si="83"/>
        <v>大阪体育大</v>
      </c>
    </row>
    <row r="730" spans="1:21">
      <c r="A730" t="s">
        <v>554</v>
      </c>
      <c r="B730">
        <v>729</v>
      </c>
      <c r="C730" t="s">
        <v>6588</v>
      </c>
      <c r="D730" t="s">
        <v>6589</v>
      </c>
      <c r="E730" t="s">
        <v>88</v>
      </c>
      <c r="F730">
        <v>20050703</v>
      </c>
      <c r="G730" t="s">
        <v>6590</v>
      </c>
      <c r="H730" t="s">
        <v>354</v>
      </c>
      <c r="I730" t="s">
        <v>6591</v>
      </c>
      <c r="M730" t="str">
        <f t="shared" si="78"/>
        <v>田中</v>
      </c>
      <c r="N730" t="str">
        <f t="shared" si="79"/>
        <v>想叶</v>
      </c>
      <c r="O730" t="str">
        <f t="shared" si="80"/>
        <v>タナカ</v>
      </c>
      <c r="P730" t="str">
        <f t="shared" si="81"/>
        <v>カナル</v>
      </c>
      <c r="Q730">
        <f>IF($F730="","",DATEDIF($R730,①申込書!$D$3,"Y"))</f>
        <v>20</v>
      </c>
      <c r="R730" t="str">
        <f t="shared" si="82"/>
        <v>2005/07/03</v>
      </c>
      <c r="S730" t="str">
        <f t="shared" si="77"/>
        <v>京都</v>
      </c>
      <c r="T730" t="str">
        <f>IFERROR(IF($G730&lt;&gt;"",LEFT($G730,11),IF(COUNTIF(②男子申込!$C:$C,$B730)=1,INDEX(②男子申込!H:H,MATCH($B730,②男子申込!$C:$C,0)),"")),"")</f>
        <v>00013108993</v>
      </c>
      <c r="U730" t="str">
        <f t="shared" si="83"/>
        <v>大阪体育大</v>
      </c>
    </row>
    <row r="731" spans="1:21">
      <c r="A731" t="s">
        <v>554</v>
      </c>
      <c r="B731">
        <v>730</v>
      </c>
      <c r="C731" t="s">
        <v>6592</v>
      </c>
      <c r="D731" t="s">
        <v>6593</v>
      </c>
      <c r="E731" t="s">
        <v>99</v>
      </c>
      <c r="F731">
        <v>20050730</v>
      </c>
      <c r="G731" t="s">
        <v>6594</v>
      </c>
      <c r="H731" t="s">
        <v>381</v>
      </c>
      <c r="I731" t="s">
        <v>462</v>
      </c>
      <c r="M731" t="str">
        <f t="shared" si="78"/>
        <v>大村</v>
      </c>
      <c r="N731" t="str">
        <f t="shared" si="79"/>
        <v>大和</v>
      </c>
      <c r="O731" t="str">
        <f t="shared" si="80"/>
        <v>オオムラ</v>
      </c>
      <c r="P731" t="str">
        <f t="shared" si="81"/>
        <v>ヤマト</v>
      </c>
      <c r="Q731">
        <f>IF($F731="","",DATEDIF($R731,①申込書!$D$3,"Y"))</f>
        <v>20</v>
      </c>
      <c r="R731" t="str">
        <f t="shared" si="82"/>
        <v>2005/07/30</v>
      </c>
      <c r="S731" t="str">
        <f t="shared" si="77"/>
        <v>大阪</v>
      </c>
      <c r="T731" t="str">
        <f>IFERROR(IF($G731&lt;&gt;"",LEFT($G731,11),IF(COUNTIF(②男子申込!$C:$C,$B731)=1,INDEX(②男子申込!H:H,MATCH($B731,②男子申込!$C:$C,0)),"")),"")</f>
        <v>00128676434</v>
      </c>
      <c r="U731" t="str">
        <f t="shared" si="83"/>
        <v>大阪体育大</v>
      </c>
    </row>
    <row r="732" spans="1:21">
      <c r="A732" t="s">
        <v>554</v>
      </c>
      <c r="B732">
        <v>731</v>
      </c>
      <c r="C732" t="s">
        <v>6595</v>
      </c>
      <c r="D732" t="s">
        <v>6596</v>
      </c>
      <c r="E732" t="s">
        <v>99</v>
      </c>
      <c r="F732">
        <v>20051022</v>
      </c>
      <c r="G732" t="s">
        <v>6597</v>
      </c>
      <c r="H732" t="s">
        <v>1752</v>
      </c>
      <c r="I732" t="s">
        <v>168</v>
      </c>
      <c r="M732" t="str">
        <f t="shared" si="78"/>
        <v>貝</v>
      </c>
      <c r="N732" t="str">
        <f t="shared" si="79"/>
        <v>章太郎</v>
      </c>
      <c r="O732" t="str">
        <f t="shared" si="80"/>
        <v>カイ</v>
      </c>
      <c r="P732" t="str">
        <f t="shared" si="81"/>
        <v>ショウタロウ</v>
      </c>
      <c r="Q732">
        <f>IF($F732="","",DATEDIF($R732,①申込書!$D$3,"Y"))</f>
        <v>20</v>
      </c>
      <c r="R732" t="str">
        <f t="shared" si="82"/>
        <v>2005/10/22</v>
      </c>
      <c r="S732" t="str">
        <f t="shared" si="77"/>
        <v>大阪</v>
      </c>
      <c r="T732" t="str">
        <f>IFERROR(IF($G732&lt;&gt;"",LEFT($G732,11),IF(COUNTIF(②男子申込!$C:$C,$B732)=1,INDEX(②男子申込!H:H,MATCH($B732,②男子申込!$C:$C,0)),"")),"")</f>
        <v>00129377837</v>
      </c>
      <c r="U732" t="str">
        <f t="shared" si="83"/>
        <v>大阪体育大</v>
      </c>
    </row>
    <row r="733" spans="1:21">
      <c r="A733" t="s">
        <v>554</v>
      </c>
      <c r="B733">
        <v>732</v>
      </c>
      <c r="C733" t="s">
        <v>6598</v>
      </c>
      <c r="D733" t="s">
        <v>6599</v>
      </c>
      <c r="E733" t="s">
        <v>99</v>
      </c>
      <c r="F733">
        <v>20051020</v>
      </c>
      <c r="G733" t="s">
        <v>6600</v>
      </c>
      <c r="H733" t="s">
        <v>182</v>
      </c>
      <c r="I733" t="s">
        <v>387</v>
      </c>
      <c r="M733" t="str">
        <f t="shared" si="78"/>
        <v>山口</v>
      </c>
      <c r="N733" t="str">
        <f t="shared" si="79"/>
        <v>裕星</v>
      </c>
      <c r="O733" t="str">
        <f t="shared" si="80"/>
        <v>ヤマグチ</v>
      </c>
      <c r="P733" t="str">
        <f t="shared" si="81"/>
        <v>ユウセイ</v>
      </c>
      <c r="Q733">
        <f>IF($F733="","",DATEDIF($R733,①申込書!$D$3,"Y"))</f>
        <v>20</v>
      </c>
      <c r="R733" t="str">
        <f t="shared" si="82"/>
        <v>2005/10/20</v>
      </c>
      <c r="S733" t="str">
        <f t="shared" si="77"/>
        <v>大阪</v>
      </c>
      <c r="T733" t="str">
        <f>IFERROR(IF($G733&lt;&gt;"",LEFT($G733,11),IF(COUNTIF(②男子申込!$C:$C,$B733)=1,INDEX(②男子申込!H:H,MATCH($B733,②男子申込!$C:$C,0)),"")),"")</f>
        <v>00125145422</v>
      </c>
      <c r="U733" t="str">
        <f t="shared" si="83"/>
        <v>大阪体育大</v>
      </c>
    </row>
    <row r="734" spans="1:21">
      <c r="A734" t="s">
        <v>554</v>
      </c>
      <c r="B734">
        <v>733</v>
      </c>
      <c r="C734" t="s">
        <v>6601</v>
      </c>
      <c r="D734" t="s">
        <v>6602</v>
      </c>
      <c r="E734" t="s">
        <v>116</v>
      </c>
      <c r="F734">
        <v>20060202</v>
      </c>
      <c r="G734" t="s">
        <v>6603</v>
      </c>
      <c r="H734" t="s">
        <v>6604</v>
      </c>
      <c r="I734" t="s">
        <v>1218</v>
      </c>
      <c r="M734" t="str">
        <f t="shared" si="78"/>
        <v>上甲</v>
      </c>
      <c r="N734" t="str">
        <f t="shared" si="79"/>
        <v>嵩晃</v>
      </c>
      <c r="O734" t="str">
        <f t="shared" si="80"/>
        <v>ジョウコウ</v>
      </c>
      <c r="P734" t="str">
        <f t="shared" si="81"/>
        <v>タカアキ</v>
      </c>
      <c r="Q734">
        <f>IF($F734="","",DATEDIF($R734,①申込書!$D$3,"Y"))</f>
        <v>19</v>
      </c>
      <c r="R734" t="str">
        <f t="shared" si="82"/>
        <v>2006/02/02</v>
      </c>
      <c r="S734" t="str">
        <f t="shared" si="77"/>
        <v>三重</v>
      </c>
      <c r="T734" t="str">
        <f>IFERROR(IF($G734&lt;&gt;"",LEFT($G734,11),IF(COUNTIF(②男子申込!$C:$C,$B734)=1,INDEX(②男子申込!H:H,MATCH($B734,②男子申込!$C:$C,0)),"")),"")</f>
        <v>00154818734</v>
      </c>
      <c r="U734" t="str">
        <f t="shared" si="83"/>
        <v>大阪体育大</v>
      </c>
    </row>
    <row r="735" spans="1:21">
      <c r="A735" t="s">
        <v>554</v>
      </c>
      <c r="B735">
        <v>734</v>
      </c>
      <c r="C735" t="s">
        <v>6605</v>
      </c>
      <c r="D735" t="s">
        <v>6606</v>
      </c>
      <c r="E735" t="s">
        <v>99</v>
      </c>
      <c r="F735">
        <v>20051221</v>
      </c>
      <c r="G735" t="s">
        <v>6607</v>
      </c>
      <c r="H735" t="s">
        <v>767</v>
      </c>
      <c r="I735" t="s">
        <v>181</v>
      </c>
      <c r="M735" t="str">
        <f t="shared" si="78"/>
        <v>川田</v>
      </c>
      <c r="N735" t="str">
        <f t="shared" si="79"/>
        <v>遥斗</v>
      </c>
      <c r="O735" t="str">
        <f t="shared" si="80"/>
        <v>カワタ</v>
      </c>
      <c r="P735" t="str">
        <f t="shared" si="81"/>
        <v>ハルト</v>
      </c>
      <c r="Q735">
        <f>IF($F735="","",DATEDIF($R735,①申込書!$D$3,"Y"))</f>
        <v>20</v>
      </c>
      <c r="R735" t="str">
        <f t="shared" si="82"/>
        <v>2005/12/21</v>
      </c>
      <c r="S735" t="str">
        <f t="shared" si="77"/>
        <v>大阪</v>
      </c>
      <c r="T735" t="str">
        <f>IFERROR(IF($G735&lt;&gt;"",LEFT($G735,11),IF(COUNTIF(②男子申込!$C:$C,$B735)=1,INDEX(②男子申込!H:H,MATCH($B735,②男子申込!$C:$C,0)),"")),"")</f>
        <v>00130218217</v>
      </c>
      <c r="U735" t="str">
        <f t="shared" si="83"/>
        <v>大阪体育大</v>
      </c>
    </row>
    <row r="736" spans="1:21">
      <c r="A736" t="s">
        <v>554</v>
      </c>
      <c r="B736">
        <v>735</v>
      </c>
      <c r="C736" t="s">
        <v>6608</v>
      </c>
      <c r="D736" t="s">
        <v>6609</v>
      </c>
      <c r="E736" t="s">
        <v>88</v>
      </c>
      <c r="F736">
        <v>20060115</v>
      </c>
      <c r="G736" t="s">
        <v>6610</v>
      </c>
      <c r="H736" t="s">
        <v>740</v>
      </c>
      <c r="I736" t="s">
        <v>1022</v>
      </c>
      <c r="M736" t="str">
        <f t="shared" si="78"/>
        <v>亀石</v>
      </c>
      <c r="N736" t="str">
        <f t="shared" si="79"/>
        <v>理穏</v>
      </c>
      <c r="O736" t="str">
        <f t="shared" si="80"/>
        <v>カメイシ</v>
      </c>
      <c r="P736" t="str">
        <f t="shared" si="81"/>
        <v>リオン</v>
      </c>
      <c r="Q736">
        <f>IF($F736="","",DATEDIF($R736,①申込書!$D$3,"Y"))</f>
        <v>20</v>
      </c>
      <c r="R736" t="str">
        <f t="shared" si="82"/>
        <v>2006/01/15</v>
      </c>
      <c r="S736" t="str">
        <f t="shared" si="77"/>
        <v>京都</v>
      </c>
      <c r="T736" t="str">
        <f>IFERROR(IF($G736&lt;&gt;"",LEFT($G736,11),IF(COUNTIF(②男子申込!$C:$C,$B736)=1,INDEX(②男子申込!H:H,MATCH($B736,②男子申込!$C:$C,0)),"")),"")</f>
        <v>00131527019</v>
      </c>
      <c r="U736" t="str">
        <f t="shared" si="83"/>
        <v>大阪体育大</v>
      </c>
    </row>
    <row r="737" spans="1:21">
      <c r="A737" t="s">
        <v>554</v>
      </c>
      <c r="B737">
        <v>736</v>
      </c>
      <c r="C737" t="s">
        <v>6611</v>
      </c>
      <c r="D737" t="s">
        <v>6612</v>
      </c>
      <c r="E737" t="s">
        <v>97</v>
      </c>
      <c r="F737">
        <v>20050821</v>
      </c>
      <c r="G737" t="s">
        <v>6613</v>
      </c>
      <c r="H737" t="s">
        <v>359</v>
      </c>
      <c r="I737" t="s">
        <v>825</v>
      </c>
      <c r="M737" t="str">
        <f t="shared" si="78"/>
        <v>安田</v>
      </c>
      <c r="N737" t="str">
        <f t="shared" si="79"/>
        <v>麟太郎</v>
      </c>
      <c r="O737" t="str">
        <f t="shared" si="80"/>
        <v>ヤスダ</v>
      </c>
      <c r="P737" t="str">
        <f t="shared" si="81"/>
        <v>リンタロウ</v>
      </c>
      <c r="Q737">
        <f>IF($F737="","",DATEDIF($R737,①申込書!$D$3,"Y"))</f>
        <v>20</v>
      </c>
      <c r="R737" t="str">
        <f t="shared" si="82"/>
        <v>2005/08/21</v>
      </c>
      <c r="S737" t="str">
        <f t="shared" si="77"/>
        <v>兵庫</v>
      </c>
      <c r="T737" t="str">
        <f>IFERROR(IF($G737&lt;&gt;"",LEFT($G737,11),IF(COUNTIF(②男子申込!$C:$C,$B737)=1,INDEX(②男子申込!H:H,MATCH($B737,②男子申込!$C:$C,0)),"")),"")</f>
        <v>00126862530</v>
      </c>
      <c r="U737" t="str">
        <f t="shared" si="83"/>
        <v>大阪体育大</v>
      </c>
    </row>
    <row r="738" spans="1:21">
      <c r="A738" t="s">
        <v>554</v>
      </c>
      <c r="B738">
        <v>737</v>
      </c>
      <c r="C738" t="s">
        <v>6614</v>
      </c>
      <c r="D738" t="s">
        <v>6615</v>
      </c>
      <c r="E738" t="s">
        <v>97</v>
      </c>
      <c r="F738">
        <v>20050814</v>
      </c>
      <c r="G738" t="s">
        <v>6616</v>
      </c>
      <c r="H738" t="s">
        <v>5814</v>
      </c>
      <c r="I738" t="s">
        <v>1055</v>
      </c>
      <c r="M738" t="str">
        <f t="shared" si="78"/>
        <v>角田</v>
      </c>
      <c r="N738" t="str">
        <f t="shared" si="79"/>
        <v>大夢</v>
      </c>
      <c r="O738" t="str">
        <f t="shared" si="80"/>
        <v>スミダ</v>
      </c>
      <c r="P738" t="str">
        <f t="shared" si="81"/>
        <v>ヒロム</v>
      </c>
      <c r="Q738">
        <f>IF($F738="","",DATEDIF($R738,①申込書!$D$3,"Y"))</f>
        <v>20</v>
      </c>
      <c r="R738" t="str">
        <f t="shared" si="82"/>
        <v>2005/08/14</v>
      </c>
      <c r="S738" t="str">
        <f t="shared" si="77"/>
        <v>兵庫</v>
      </c>
      <c r="T738" t="str">
        <f>IFERROR(IF($G738&lt;&gt;"",LEFT($G738,11),IF(COUNTIF(②男子申込!$C:$C,$B738)=1,INDEX(②男子申込!H:H,MATCH($B738,②男子申込!$C:$C,0)),"")),"")</f>
        <v>00154338226</v>
      </c>
      <c r="U738" t="str">
        <f t="shared" si="83"/>
        <v>大阪体育大</v>
      </c>
    </row>
    <row r="739" spans="1:21">
      <c r="A739" t="s">
        <v>554</v>
      </c>
      <c r="B739">
        <v>738</v>
      </c>
      <c r="C739" t="s">
        <v>6617</v>
      </c>
      <c r="D739" t="s">
        <v>6618</v>
      </c>
      <c r="E739" t="s">
        <v>80</v>
      </c>
      <c r="F739">
        <v>20050818</v>
      </c>
      <c r="G739" t="s">
        <v>6619</v>
      </c>
      <c r="H739" t="s">
        <v>6620</v>
      </c>
      <c r="I739" t="s">
        <v>6621</v>
      </c>
      <c r="M739" t="str">
        <f t="shared" si="78"/>
        <v>中清水</v>
      </c>
      <c r="N739" t="str">
        <f t="shared" si="79"/>
        <v>律</v>
      </c>
      <c r="O739" t="str">
        <f t="shared" si="80"/>
        <v>ナカシミズ</v>
      </c>
      <c r="P739" t="str">
        <f t="shared" si="81"/>
        <v>リツ</v>
      </c>
      <c r="Q739">
        <f>IF($F739="","",DATEDIF($R739,①申込書!$D$3,"Y"))</f>
        <v>20</v>
      </c>
      <c r="R739" t="str">
        <f t="shared" si="82"/>
        <v>2005/08/18</v>
      </c>
      <c r="S739" t="str">
        <f t="shared" si="77"/>
        <v>滋賀</v>
      </c>
      <c r="T739" t="str">
        <f>IFERROR(IF($G739&lt;&gt;"",LEFT($G739,11),IF(COUNTIF(②男子申込!$C:$C,$B739)=1,INDEX(②男子申込!H:H,MATCH($B739,②男子申込!$C:$C,0)),"")),"")</f>
        <v>00123647932</v>
      </c>
      <c r="U739" t="str">
        <f t="shared" si="83"/>
        <v>大阪体育大</v>
      </c>
    </row>
    <row r="740" spans="1:21">
      <c r="A740" t="s">
        <v>554</v>
      </c>
      <c r="B740">
        <v>739</v>
      </c>
      <c r="C740" t="s">
        <v>6622</v>
      </c>
      <c r="D740" t="s">
        <v>6623</v>
      </c>
      <c r="E740" t="s">
        <v>132</v>
      </c>
      <c r="F740">
        <v>20050410</v>
      </c>
      <c r="G740" t="s">
        <v>6624</v>
      </c>
      <c r="H740" t="s">
        <v>377</v>
      </c>
      <c r="I740" t="s">
        <v>236</v>
      </c>
      <c r="M740" t="str">
        <f t="shared" si="78"/>
        <v>林</v>
      </c>
      <c r="N740" t="str">
        <f t="shared" si="79"/>
        <v>祐太</v>
      </c>
      <c r="O740" t="str">
        <f t="shared" si="80"/>
        <v>ハヤシ</v>
      </c>
      <c r="P740" t="str">
        <f t="shared" si="81"/>
        <v>ユウタ</v>
      </c>
      <c r="Q740">
        <f>IF($F740="","",DATEDIF($R740,①申込書!$D$3,"Y"))</f>
        <v>20</v>
      </c>
      <c r="R740" t="str">
        <f t="shared" si="82"/>
        <v>2005/04/10</v>
      </c>
      <c r="S740" t="str">
        <f t="shared" si="77"/>
        <v>広島</v>
      </c>
      <c r="T740" t="str">
        <f>IFERROR(IF($G740&lt;&gt;"",LEFT($G740,11),IF(COUNTIF(②男子申込!$C:$C,$B740)=1,INDEX(②男子申込!H:H,MATCH($B740,②男子申込!$C:$C,0)),"")),"")</f>
        <v>00129098736</v>
      </c>
      <c r="U740" t="str">
        <f t="shared" si="83"/>
        <v>大阪体育大</v>
      </c>
    </row>
    <row r="741" spans="1:21">
      <c r="A741" t="s">
        <v>554</v>
      </c>
      <c r="B741">
        <v>740</v>
      </c>
      <c r="C741" t="s">
        <v>6625</v>
      </c>
      <c r="D741" t="s">
        <v>6626</v>
      </c>
      <c r="E741" t="s">
        <v>79</v>
      </c>
      <c r="F741">
        <v>20060314</v>
      </c>
      <c r="G741" t="s">
        <v>6627</v>
      </c>
      <c r="H741" t="s">
        <v>6628</v>
      </c>
      <c r="I741" t="s">
        <v>2624</v>
      </c>
      <c r="M741" t="str">
        <f t="shared" si="78"/>
        <v>棚橋</v>
      </c>
      <c r="N741" t="str">
        <f t="shared" si="79"/>
        <v>永翔</v>
      </c>
      <c r="O741" t="str">
        <f t="shared" si="80"/>
        <v>タナバシ</v>
      </c>
      <c r="P741" t="str">
        <f t="shared" si="81"/>
        <v>エイト</v>
      </c>
      <c r="Q741">
        <f>IF($F741="","",DATEDIF($R741,①申込書!$D$3,"Y"))</f>
        <v>19</v>
      </c>
      <c r="R741" t="str">
        <f t="shared" si="82"/>
        <v>2006/03/14</v>
      </c>
      <c r="S741" t="str">
        <f t="shared" si="77"/>
        <v>岐阜</v>
      </c>
      <c r="T741" t="str">
        <f>IFERROR(IF($G741&lt;&gt;"",LEFT($G741,11),IF(COUNTIF(②男子申込!$C:$C,$B741)=1,INDEX(②男子申込!H:H,MATCH($B741,②男子申込!$C:$C,0)),"")),"")</f>
        <v>00164298636</v>
      </c>
      <c r="U741" t="str">
        <f t="shared" si="83"/>
        <v>大阪体育大</v>
      </c>
    </row>
    <row r="742" spans="1:21">
      <c r="A742" t="s">
        <v>554</v>
      </c>
      <c r="B742">
        <v>741</v>
      </c>
      <c r="C742" t="s">
        <v>6629</v>
      </c>
      <c r="D742" t="s">
        <v>6630</v>
      </c>
      <c r="E742" t="s">
        <v>99</v>
      </c>
      <c r="F742">
        <v>20050528</v>
      </c>
      <c r="G742" t="s">
        <v>6631</v>
      </c>
      <c r="H742" t="s">
        <v>6632</v>
      </c>
      <c r="I742" t="s">
        <v>2881</v>
      </c>
      <c r="M742" t="str">
        <f t="shared" si="78"/>
        <v>榎</v>
      </c>
      <c r="N742" t="str">
        <f t="shared" si="79"/>
        <v>渚</v>
      </c>
      <c r="O742" t="str">
        <f t="shared" si="80"/>
        <v>エノキ</v>
      </c>
      <c r="P742" t="str">
        <f t="shared" si="81"/>
        <v>ナギサ</v>
      </c>
      <c r="Q742">
        <f>IF($F742="","",DATEDIF($R742,①申込書!$D$3,"Y"))</f>
        <v>20</v>
      </c>
      <c r="R742" t="str">
        <f t="shared" si="82"/>
        <v>2005/05/28</v>
      </c>
      <c r="S742" t="str">
        <f t="shared" si="77"/>
        <v>大阪</v>
      </c>
      <c r="T742" t="str">
        <f>IFERROR(IF($G742&lt;&gt;"",LEFT($G742,11),IF(COUNTIF(②男子申込!$C:$C,$B742)=1,INDEX(②男子申込!H:H,MATCH($B742,②男子申込!$C:$C,0)),"")),"")</f>
        <v>00123584932</v>
      </c>
      <c r="U742" t="str">
        <f t="shared" si="83"/>
        <v>大阪体育大</v>
      </c>
    </row>
    <row r="743" spans="1:21">
      <c r="A743" t="s">
        <v>554</v>
      </c>
      <c r="B743">
        <v>742</v>
      </c>
      <c r="C743" t="s">
        <v>6633</v>
      </c>
      <c r="D743" t="s">
        <v>6634</v>
      </c>
      <c r="E743" t="s">
        <v>99</v>
      </c>
      <c r="F743">
        <v>20050513</v>
      </c>
      <c r="G743" t="s">
        <v>6635</v>
      </c>
      <c r="H743" t="s">
        <v>559</v>
      </c>
      <c r="I743" t="s">
        <v>105</v>
      </c>
      <c r="M743" t="str">
        <f t="shared" si="78"/>
        <v>中島</v>
      </c>
      <c r="N743" t="str">
        <f t="shared" si="79"/>
        <v>聡太</v>
      </c>
      <c r="O743" t="str">
        <f t="shared" si="80"/>
        <v>ナカジマ</v>
      </c>
      <c r="P743" t="str">
        <f t="shared" si="81"/>
        <v>ソウタ</v>
      </c>
      <c r="Q743">
        <f>IF($F743="","",DATEDIF($R743,①申込書!$D$3,"Y"))</f>
        <v>20</v>
      </c>
      <c r="R743" t="str">
        <f t="shared" si="82"/>
        <v>2005/05/13</v>
      </c>
      <c r="S743" t="str">
        <f t="shared" si="77"/>
        <v>大阪</v>
      </c>
      <c r="T743" t="str">
        <f>IFERROR(IF($G743&lt;&gt;"",LEFT($G743,11),IF(COUNTIF(②男子申込!$C:$C,$B743)=1,INDEX(②男子申込!H:H,MATCH($B743,②男子申込!$C:$C,0)),"")),"")</f>
        <v>00127106219</v>
      </c>
      <c r="U743" t="str">
        <f t="shared" si="83"/>
        <v>大阪体育大</v>
      </c>
    </row>
    <row r="744" spans="1:21">
      <c r="A744" t="s">
        <v>554</v>
      </c>
      <c r="B744">
        <v>743</v>
      </c>
      <c r="C744" t="s">
        <v>6636</v>
      </c>
      <c r="D744" t="s">
        <v>6637</v>
      </c>
      <c r="E744" t="s">
        <v>104</v>
      </c>
      <c r="F744">
        <v>20051127</v>
      </c>
      <c r="G744" t="s">
        <v>6638</v>
      </c>
      <c r="H744" t="s">
        <v>6639</v>
      </c>
      <c r="I744" t="s">
        <v>556</v>
      </c>
      <c r="M744" t="str">
        <f t="shared" si="78"/>
        <v>小野田</v>
      </c>
      <c r="N744" t="str">
        <f t="shared" si="79"/>
        <v>拓真</v>
      </c>
      <c r="O744" t="str">
        <f t="shared" si="80"/>
        <v>オノダ</v>
      </c>
      <c r="P744" t="str">
        <f t="shared" si="81"/>
        <v>タクマ</v>
      </c>
      <c r="Q744">
        <f>IF($F744="","",DATEDIF($R744,①申込書!$D$3,"Y"))</f>
        <v>20</v>
      </c>
      <c r="R744" t="str">
        <f t="shared" si="82"/>
        <v>2005/11/27</v>
      </c>
      <c r="S744" t="str">
        <f t="shared" si="77"/>
        <v>福井</v>
      </c>
      <c r="T744" t="str">
        <f>IFERROR(IF($G744&lt;&gt;"",LEFT($G744,11),IF(COUNTIF(②男子申込!$C:$C,$B744)=1,INDEX(②男子申込!H:H,MATCH($B744,②男子申込!$C:$C,0)),"")),"")</f>
        <v>00131749833</v>
      </c>
      <c r="U744" t="str">
        <f t="shared" si="83"/>
        <v>大阪体育大</v>
      </c>
    </row>
    <row r="745" spans="1:21">
      <c r="A745" t="s">
        <v>554</v>
      </c>
      <c r="B745">
        <v>744</v>
      </c>
      <c r="C745" t="s">
        <v>6640</v>
      </c>
      <c r="D745" t="s">
        <v>6641</v>
      </c>
      <c r="E745" t="s">
        <v>88</v>
      </c>
      <c r="F745">
        <v>20050918</v>
      </c>
      <c r="G745" t="s">
        <v>6642</v>
      </c>
      <c r="H745" t="s">
        <v>342</v>
      </c>
      <c r="I745" t="s">
        <v>6643</v>
      </c>
      <c r="M745" t="str">
        <f t="shared" si="78"/>
        <v>池上</v>
      </c>
      <c r="N745" t="str">
        <f t="shared" si="79"/>
        <v>汀</v>
      </c>
      <c r="O745" t="str">
        <f t="shared" si="80"/>
        <v>イケガミ</v>
      </c>
      <c r="P745" t="str">
        <f t="shared" si="81"/>
        <v>ミギワ</v>
      </c>
      <c r="Q745">
        <f>IF($F745="","",DATEDIF($R745,①申込書!$D$3,"Y"))</f>
        <v>20</v>
      </c>
      <c r="R745" t="str">
        <f t="shared" si="82"/>
        <v>2005/09/18</v>
      </c>
      <c r="S745" t="str">
        <f t="shared" si="77"/>
        <v>京都</v>
      </c>
      <c r="T745" t="str">
        <f>IFERROR(IF($G745&lt;&gt;"",LEFT($G745,11),IF(COUNTIF(②男子申込!$C:$C,$B745)=1,INDEX(②男子申込!H:H,MATCH($B745,②男子申込!$C:$C,0)),"")),"")</f>
        <v>00131302212</v>
      </c>
      <c r="U745" t="str">
        <f t="shared" si="83"/>
        <v>大阪体育大</v>
      </c>
    </row>
    <row r="746" spans="1:21">
      <c r="A746" t="s">
        <v>554</v>
      </c>
      <c r="B746">
        <v>745</v>
      </c>
      <c r="C746" t="s">
        <v>6644</v>
      </c>
      <c r="D746" t="s">
        <v>6645</v>
      </c>
      <c r="E746" t="s">
        <v>469</v>
      </c>
      <c r="F746">
        <v>20050925</v>
      </c>
      <c r="G746" t="s">
        <v>6646</v>
      </c>
      <c r="H746" t="s">
        <v>6647</v>
      </c>
      <c r="I746" t="s">
        <v>592</v>
      </c>
      <c r="M746" t="str">
        <f t="shared" si="78"/>
        <v>稲垣</v>
      </c>
      <c r="N746" t="str">
        <f t="shared" si="79"/>
        <v>快飛</v>
      </c>
      <c r="O746" t="str">
        <f t="shared" si="80"/>
        <v>イケガキ</v>
      </c>
      <c r="P746" t="str">
        <f t="shared" si="81"/>
        <v>カイト</v>
      </c>
      <c r="Q746">
        <f>IF($F746="","",DATEDIF($R746,①申込書!$D$3,"Y"))</f>
        <v>20</v>
      </c>
      <c r="R746" t="str">
        <f t="shared" si="82"/>
        <v>2005/09/25</v>
      </c>
      <c r="S746" t="str">
        <f t="shared" si="77"/>
        <v>和歌山</v>
      </c>
      <c r="T746" t="str">
        <f>IFERROR(IF($G746&lt;&gt;"",LEFT($G746,11),IF(COUNTIF(②男子申込!$C:$C,$B746)=1,INDEX(②男子申込!H:H,MATCH($B746,②男子申込!$C:$C,0)),"")),"")</f>
        <v>00132094221</v>
      </c>
      <c r="U746" t="str">
        <f t="shared" si="83"/>
        <v>大阪体育大</v>
      </c>
    </row>
    <row r="747" spans="1:21">
      <c r="A747" t="s">
        <v>554</v>
      </c>
      <c r="B747">
        <v>746</v>
      </c>
      <c r="C747" t="s">
        <v>6648</v>
      </c>
      <c r="D747" t="s">
        <v>6649</v>
      </c>
      <c r="E747" t="s">
        <v>99</v>
      </c>
      <c r="F747">
        <v>20050519</v>
      </c>
      <c r="G747" t="s">
        <v>6650</v>
      </c>
      <c r="H747" t="s">
        <v>6651</v>
      </c>
      <c r="I747" t="s">
        <v>108</v>
      </c>
      <c r="M747" t="str">
        <f t="shared" si="78"/>
        <v>大磯</v>
      </c>
      <c r="N747" t="str">
        <f t="shared" si="79"/>
        <v>一也</v>
      </c>
      <c r="O747" t="str">
        <f t="shared" si="80"/>
        <v>オオイソ</v>
      </c>
      <c r="P747" t="str">
        <f t="shared" si="81"/>
        <v>カズヤ</v>
      </c>
      <c r="Q747">
        <f>IF($F747="","",DATEDIF($R747,①申込書!$D$3,"Y"))</f>
        <v>20</v>
      </c>
      <c r="R747" t="str">
        <f t="shared" si="82"/>
        <v>2005/05/19</v>
      </c>
      <c r="S747" t="str">
        <f t="shared" si="77"/>
        <v>大阪</v>
      </c>
      <c r="T747" t="str">
        <f>IFERROR(IF($G747&lt;&gt;"",LEFT($G747,11),IF(COUNTIF(②男子申込!$C:$C,$B747)=1,INDEX(②男子申込!H:H,MATCH($B747,②男子申込!$C:$C,0)),"")),"")</f>
        <v>00124711521</v>
      </c>
      <c r="U747" t="str">
        <f t="shared" si="83"/>
        <v>大阪体育大</v>
      </c>
    </row>
    <row r="748" spans="1:21">
      <c r="A748" t="s">
        <v>554</v>
      </c>
      <c r="B748">
        <v>747</v>
      </c>
      <c r="C748" t="s">
        <v>14723</v>
      </c>
      <c r="D748" t="s">
        <v>6652</v>
      </c>
      <c r="E748" t="s">
        <v>99</v>
      </c>
      <c r="F748">
        <v>20050424</v>
      </c>
      <c r="G748" t="s">
        <v>6653</v>
      </c>
      <c r="H748" t="s">
        <v>4123</v>
      </c>
      <c r="I748" t="s">
        <v>390</v>
      </c>
      <c r="M748" t="str">
        <f t="shared" si="78"/>
        <v>谷埜</v>
      </c>
      <c r="N748" t="str">
        <f t="shared" si="79"/>
        <v>太郎</v>
      </c>
      <c r="O748" t="str">
        <f t="shared" si="80"/>
        <v>タニノ</v>
      </c>
      <c r="P748" t="str">
        <f t="shared" si="81"/>
        <v>タロウ</v>
      </c>
      <c r="Q748">
        <f>IF($F748="","",DATEDIF($R748,①申込書!$D$3,"Y"))</f>
        <v>20</v>
      </c>
      <c r="R748" t="str">
        <f t="shared" si="82"/>
        <v>2005/04/24</v>
      </c>
      <c r="S748" t="str">
        <f t="shared" si="77"/>
        <v>大阪</v>
      </c>
      <c r="T748" t="str">
        <f>IFERROR(IF($G748&lt;&gt;"",LEFT($G748,11),IF(COUNTIF(②男子申込!$C:$C,$B748)=1,INDEX(②男子申込!H:H,MATCH($B748,②男子申込!$C:$C,0)),"")),"")</f>
        <v>00123693933</v>
      </c>
      <c r="U748" t="str">
        <f t="shared" si="83"/>
        <v>大阪体育大</v>
      </c>
    </row>
    <row r="749" spans="1:21">
      <c r="A749" t="s">
        <v>554</v>
      </c>
      <c r="B749">
        <v>748</v>
      </c>
      <c r="C749" t="s">
        <v>6654</v>
      </c>
      <c r="D749" t="s">
        <v>6655</v>
      </c>
      <c r="E749" t="s">
        <v>99</v>
      </c>
      <c r="F749">
        <v>20050820</v>
      </c>
      <c r="G749" t="s">
        <v>6656</v>
      </c>
      <c r="H749" t="s">
        <v>3947</v>
      </c>
      <c r="I749" t="s">
        <v>729</v>
      </c>
      <c r="M749" t="str">
        <f t="shared" si="78"/>
        <v>山縣</v>
      </c>
      <c r="N749" t="str">
        <f t="shared" si="79"/>
        <v>翔</v>
      </c>
      <c r="O749" t="str">
        <f t="shared" si="80"/>
        <v>ヤマガタ</v>
      </c>
      <c r="P749" t="str">
        <f t="shared" si="81"/>
        <v>ショウ</v>
      </c>
      <c r="Q749">
        <f>IF($F749="","",DATEDIF($R749,①申込書!$D$3,"Y"))</f>
        <v>20</v>
      </c>
      <c r="R749" t="str">
        <f t="shared" si="82"/>
        <v>2005/08/20</v>
      </c>
      <c r="S749" t="str">
        <f t="shared" si="77"/>
        <v>大阪</v>
      </c>
      <c r="T749" t="str">
        <f>IFERROR(IF($G749&lt;&gt;"",LEFT($G749,11),IF(COUNTIF(②男子申込!$C:$C,$B749)=1,INDEX(②男子申込!H:H,MATCH($B749,②男子申込!$C:$C,0)),"")),"")</f>
        <v>00153733931</v>
      </c>
      <c r="U749" t="str">
        <f t="shared" si="83"/>
        <v>大阪体育大</v>
      </c>
    </row>
    <row r="750" spans="1:21">
      <c r="A750" t="s">
        <v>554</v>
      </c>
      <c r="B750">
        <v>749</v>
      </c>
      <c r="C750" t="s">
        <v>6657</v>
      </c>
      <c r="D750" t="s">
        <v>6658</v>
      </c>
      <c r="E750" t="s">
        <v>116</v>
      </c>
      <c r="F750">
        <v>20051020</v>
      </c>
      <c r="G750" t="s">
        <v>6659</v>
      </c>
      <c r="H750" t="s">
        <v>612</v>
      </c>
      <c r="I750" t="s">
        <v>6660</v>
      </c>
      <c r="M750" t="str">
        <f t="shared" si="78"/>
        <v>伴</v>
      </c>
      <c r="N750" t="str">
        <f t="shared" si="79"/>
        <v>優英</v>
      </c>
      <c r="O750" t="str">
        <f t="shared" si="80"/>
        <v>バン</v>
      </c>
      <c r="P750" t="str">
        <f t="shared" si="81"/>
        <v>ユウエイ</v>
      </c>
      <c r="Q750">
        <f>IF($F750="","",DATEDIF($R750,①申込書!$D$3,"Y"))</f>
        <v>20</v>
      </c>
      <c r="R750" t="str">
        <f t="shared" si="82"/>
        <v>2005/10/20</v>
      </c>
      <c r="S750" t="str">
        <f t="shared" si="77"/>
        <v>三重</v>
      </c>
      <c r="T750" t="str">
        <f>IFERROR(IF($G750&lt;&gt;"",LEFT($G750,11),IF(COUNTIF(②男子申込!$C:$C,$B750)=1,INDEX(②男子申込!H:H,MATCH($B750,②男子申込!$C:$C,0)),"")),"")</f>
        <v>00124078527</v>
      </c>
      <c r="U750" t="str">
        <f t="shared" si="83"/>
        <v>大阪体育大</v>
      </c>
    </row>
    <row r="751" spans="1:21">
      <c r="A751" t="s">
        <v>554</v>
      </c>
      <c r="B751">
        <v>750</v>
      </c>
      <c r="C751" t="s">
        <v>6661</v>
      </c>
      <c r="D751" t="s">
        <v>6662</v>
      </c>
      <c r="E751" t="s">
        <v>469</v>
      </c>
      <c r="F751">
        <v>20050728</v>
      </c>
      <c r="G751" t="s">
        <v>6663</v>
      </c>
      <c r="H751" t="s">
        <v>903</v>
      </c>
      <c r="I751" t="s">
        <v>1179</v>
      </c>
      <c r="M751" t="str">
        <f t="shared" si="78"/>
        <v>服部</v>
      </c>
      <c r="N751" t="str">
        <f t="shared" si="79"/>
        <v>賢慎</v>
      </c>
      <c r="O751" t="str">
        <f t="shared" si="80"/>
        <v>ハットリ</v>
      </c>
      <c r="P751" t="str">
        <f t="shared" si="81"/>
        <v>ケンシン</v>
      </c>
      <c r="Q751">
        <f>IF($F751="","",DATEDIF($R751,①申込書!$D$3,"Y"))</f>
        <v>20</v>
      </c>
      <c r="R751" t="str">
        <f t="shared" si="82"/>
        <v>2005/07/28</v>
      </c>
      <c r="S751" t="str">
        <f t="shared" si="77"/>
        <v>和歌山</v>
      </c>
      <c r="T751" t="str">
        <f>IFERROR(IF($G751&lt;&gt;"",LEFT($G751,11),IF(COUNTIF(②男子申込!$C:$C,$B751)=1,INDEX(②男子申込!H:H,MATCH($B751,②男子申込!$C:$C,0)),"")),"")</f>
        <v>00130596327</v>
      </c>
      <c r="U751" t="str">
        <f t="shared" si="83"/>
        <v>大阪体育大</v>
      </c>
    </row>
    <row r="752" spans="1:21">
      <c r="A752" t="s">
        <v>554</v>
      </c>
      <c r="B752">
        <v>751</v>
      </c>
      <c r="C752" t="s">
        <v>6664</v>
      </c>
      <c r="D752" t="s">
        <v>6665</v>
      </c>
      <c r="E752" t="s">
        <v>99</v>
      </c>
      <c r="F752">
        <v>20050604</v>
      </c>
      <c r="G752" t="s">
        <v>6666</v>
      </c>
      <c r="H752" t="s">
        <v>461</v>
      </c>
      <c r="I752" t="s">
        <v>510</v>
      </c>
      <c r="M752" t="str">
        <f t="shared" si="78"/>
        <v>高木</v>
      </c>
      <c r="N752" t="str">
        <f t="shared" si="79"/>
        <v>晴</v>
      </c>
      <c r="O752" t="str">
        <f t="shared" si="80"/>
        <v>タカギ</v>
      </c>
      <c r="P752" t="str">
        <f t="shared" si="81"/>
        <v>ハル</v>
      </c>
      <c r="Q752">
        <f>IF($F752="","",DATEDIF($R752,①申込書!$D$3,"Y"))</f>
        <v>20</v>
      </c>
      <c r="R752" t="str">
        <f t="shared" si="82"/>
        <v>2005/06/04</v>
      </c>
      <c r="S752" t="str">
        <f t="shared" si="77"/>
        <v>大阪</v>
      </c>
      <c r="T752" t="str">
        <f>IFERROR(IF($G752&lt;&gt;"",LEFT($G752,11),IF(COUNTIF(②男子申込!$C:$C,$B752)=1,INDEX(②男子申込!H:H,MATCH($B752,②男子申込!$C:$C,0)),"")),"")</f>
        <v>00128262223</v>
      </c>
      <c r="U752" t="str">
        <f t="shared" si="83"/>
        <v>大阪体育大</v>
      </c>
    </row>
    <row r="753" spans="1:21">
      <c r="A753" t="s">
        <v>554</v>
      </c>
      <c r="B753">
        <v>752</v>
      </c>
      <c r="C753" t="s">
        <v>6667</v>
      </c>
      <c r="D753" t="s">
        <v>6668</v>
      </c>
      <c r="E753" t="s">
        <v>97</v>
      </c>
      <c r="F753">
        <v>20050614</v>
      </c>
      <c r="G753" t="s">
        <v>6669</v>
      </c>
      <c r="H753" t="s">
        <v>6670</v>
      </c>
      <c r="I753" t="s">
        <v>1499</v>
      </c>
      <c r="M753" t="str">
        <f t="shared" si="78"/>
        <v>戎</v>
      </c>
      <c r="N753" t="str">
        <f t="shared" si="79"/>
        <v>晴大</v>
      </c>
      <c r="O753" t="str">
        <f t="shared" si="80"/>
        <v>エビス</v>
      </c>
      <c r="P753" t="str">
        <f t="shared" si="81"/>
        <v>セイダイ</v>
      </c>
      <c r="Q753">
        <f>IF($F753="","",DATEDIF($R753,①申込書!$D$3,"Y"))</f>
        <v>20</v>
      </c>
      <c r="R753" t="str">
        <f t="shared" si="82"/>
        <v>2005/06/14</v>
      </c>
      <c r="S753" t="str">
        <f t="shared" si="77"/>
        <v>兵庫</v>
      </c>
      <c r="T753" t="str">
        <f>IFERROR(IF($G753&lt;&gt;"",LEFT($G753,11),IF(COUNTIF(②男子申込!$C:$C,$B753)=1,INDEX(②男子申込!H:H,MATCH($B753,②男子申込!$C:$C,0)),"")),"")</f>
        <v>00126168024</v>
      </c>
      <c r="U753" t="str">
        <f t="shared" si="83"/>
        <v>大阪体育大</v>
      </c>
    </row>
    <row r="754" spans="1:21">
      <c r="A754" t="s">
        <v>554</v>
      </c>
      <c r="B754">
        <v>753</v>
      </c>
      <c r="C754" t="s">
        <v>6671</v>
      </c>
      <c r="D754" t="s">
        <v>6672</v>
      </c>
      <c r="E754" t="s">
        <v>99</v>
      </c>
      <c r="F754">
        <v>20050407</v>
      </c>
      <c r="G754" t="s">
        <v>6673</v>
      </c>
      <c r="H754" t="s">
        <v>398</v>
      </c>
      <c r="I754" t="s">
        <v>6674</v>
      </c>
      <c r="M754" t="str">
        <f t="shared" si="78"/>
        <v>岡</v>
      </c>
      <c r="N754" t="str">
        <f t="shared" si="79"/>
        <v>勇晴</v>
      </c>
      <c r="O754" t="str">
        <f t="shared" si="80"/>
        <v>オカ</v>
      </c>
      <c r="P754" t="str">
        <f t="shared" si="81"/>
        <v>イハル</v>
      </c>
      <c r="Q754">
        <f>IF($F754="","",DATEDIF($R754,①申込書!$D$3,"Y"))</f>
        <v>20</v>
      </c>
      <c r="R754" t="str">
        <f t="shared" si="82"/>
        <v>2005/04/07</v>
      </c>
      <c r="S754" t="str">
        <f t="shared" si="77"/>
        <v>大阪</v>
      </c>
      <c r="T754" t="str">
        <f>IFERROR(IF($G754&lt;&gt;"",LEFT($G754,11),IF(COUNTIF(②男子申込!$C:$C,$B754)=1,INDEX(②男子申込!H:H,MATCH($B754,②男子申込!$C:$C,0)),"")),"")</f>
        <v>00156114321</v>
      </c>
      <c r="U754" t="str">
        <f t="shared" si="83"/>
        <v>大阪体育大</v>
      </c>
    </row>
    <row r="755" spans="1:21">
      <c r="A755" t="s">
        <v>554</v>
      </c>
      <c r="B755">
        <v>754</v>
      </c>
      <c r="C755" t="s">
        <v>6675</v>
      </c>
      <c r="D755" t="s">
        <v>6676</v>
      </c>
      <c r="E755" t="s">
        <v>469</v>
      </c>
      <c r="F755">
        <v>20060225</v>
      </c>
      <c r="G755" t="s">
        <v>6677</v>
      </c>
      <c r="H755" t="s">
        <v>832</v>
      </c>
      <c r="I755" t="s">
        <v>325</v>
      </c>
      <c r="M755" t="str">
        <f t="shared" si="78"/>
        <v>白井</v>
      </c>
      <c r="N755" t="str">
        <f t="shared" si="79"/>
        <v>誉</v>
      </c>
      <c r="O755" t="str">
        <f t="shared" si="80"/>
        <v>シライ</v>
      </c>
      <c r="P755" t="str">
        <f t="shared" si="81"/>
        <v>ホマレ</v>
      </c>
      <c r="Q755">
        <f>IF($F755="","",DATEDIF($R755,①申込書!$D$3,"Y"))</f>
        <v>19</v>
      </c>
      <c r="R755" t="str">
        <f t="shared" si="82"/>
        <v>2006/02/25</v>
      </c>
      <c r="S755" t="str">
        <f t="shared" si="77"/>
        <v>和歌山</v>
      </c>
      <c r="T755" t="str">
        <f>IFERROR(IF($G755&lt;&gt;"",LEFT($G755,11),IF(COUNTIF(②男子申込!$C:$C,$B755)=1,INDEX(②男子申込!H:H,MATCH($B755,②男子申込!$C:$C,0)),"")),"")</f>
        <v>00154590630</v>
      </c>
      <c r="U755" t="str">
        <f t="shared" si="83"/>
        <v>大阪体育大</v>
      </c>
    </row>
    <row r="756" spans="1:21">
      <c r="A756" t="s">
        <v>554</v>
      </c>
      <c r="B756">
        <v>755</v>
      </c>
      <c r="C756" t="s">
        <v>6678</v>
      </c>
      <c r="D756" t="s">
        <v>6679</v>
      </c>
      <c r="E756" t="s">
        <v>99</v>
      </c>
      <c r="F756">
        <v>20051006</v>
      </c>
      <c r="G756" t="s">
        <v>6680</v>
      </c>
      <c r="H756" t="s">
        <v>6681</v>
      </c>
      <c r="I756" t="s">
        <v>923</v>
      </c>
      <c r="M756" t="str">
        <f t="shared" si="78"/>
        <v>小堀</v>
      </c>
      <c r="N756" t="str">
        <f t="shared" si="79"/>
        <v>慎之介</v>
      </c>
      <c r="O756" t="str">
        <f t="shared" si="80"/>
        <v>コボリ</v>
      </c>
      <c r="P756" t="str">
        <f t="shared" si="81"/>
        <v>シンノスケ</v>
      </c>
      <c r="Q756">
        <f>IF($F756="","",DATEDIF($R756,①申込書!$D$3,"Y"))</f>
        <v>20</v>
      </c>
      <c r="R756" t="str">
        <f t="shared" si="82"/>
        <v>2005/10/06</v>
      </c>
      <c r="S756" t="str">
        <f t="shared" si="77"/>
        <v>大阪</v>
      </c>
      <c r="T756" t="str">
        <f>IFERROR(IF($G756&lt;&gt;"",LEFT($G756,11),IF(COUNTIF(②男子申込!$C:$C,$B756)=1,INDEX(②男子申込!H:H,MATCH($B756,②男子申込!$C:$C,0)),"")),"")</f>
        <v>00126487533</v>
      </c>
      <c r="U756" t="str">
        <f t="shared" si="83"/>
        <v>大阪体育大</v>
      </c>
    </row>
    <row r="757" spans="1:21">
      <c r="A757" t="s">
        <v>554</v>
      </c>
      <c r="B757">
        <v>756</v>
      </c>
      <c r="C757" t="s">
        <v>6682</v>
      </c>
      <c r="D757" t="s">
        <v>6683</v>
      </c>
      <c r="E757" t="s">
        <v>97</v>
      </c>
      <c r="F757">
        <v>20051215</v>
      </c>
      <c r="G757" t="s">
        <v>6684</v>
      </c>
      <c r="H757" t="s">
        <v>354</v>
      </c>
      <c r="I757" t="s">
        <v>6685</v>
      </c>
      <c r="M757" t="str">
        <f t="shared" si="78"/>
        <v>田中</v>
      </c>
      <c r="N757" t="str">
        <f t="shared" si="79"/>
        <v>鷲仁生</v>
      </c>
      <c r="O757" t="str">
        <f t="shared" si="80"/>
        <v>タナカ</v>
      </c>
      <c r="P757" t="str">
        <f t="shared" si="81"/>
        <v>ジュニイ</v>
      </c>
      <c r="Q757">
        <f>IF($F757="","",DATEDIF($R757,①申込書!$D$3,"Y"))</f>
        <v>20</v>
      </c>
      <c r="R757" t="str">
        <f t="shared" si="82"/>
        <v>2005/12/15</v>
      </c>
      <c r="S757" t="str">
        <f t="shared" si="77"/>
        <v>兵庫</v>
      </c>
      <c r="T757" t="str">
        <f>IFERROR(IF($G757&lt;&gt;"",LEFT($G757,11),IF(COUNTIF(②男子申込!$C:$C,$B757)=1,INDEX(②男子申込!H:H,MATCH($B757,②男子申込!$C:$C,0)),"")),"")</f>
        <v>00153584026</v>
      </c>
      <c r="U757" t="str">
        <f t="shared" si="83"/>
        <v>大阪体育大</v>
      </c>
    </row>
    <row r="758" spans="1:21">
      <c r="A758" t="s">
        <v>554</v>
      </c>
      <c r="B758">
        <v>757</v>
      </c>
      <c r="C758" t="s">
        <v>6686</v>
      </c>
      <c r="D758" t="s">
        <v>6687</v>
      </c>
      <c r="E758" t="s">
        <v>99</v>
      </c>
      <c r="F758">
        <v>20051201</v>
      </c>
      <c r="G758" t="s">
        <v>6688</v>
      </c>
      <c r="H758" t="s">
        <v>378</v>
      </c>
      <c r="I758" t="s">
        <v>6689</v>
      </c>
      <c r="M758" t="str">
        <f t="shared" si="78"/>
        <v>中谷</v>
      </c>
      <c r="N758" t="str">
        <f t="shared" si="79"/>
        <v>空楽</v>
      </c>
      <c r="O758" t="str">
        <f t="shared" si="80"/>
        <v>ナカタニ</v>
      </c>
      <c r="P758" t="str">
        <f t="shared" si="81"/>
        <v>クウガ</v>
      </c>
      <c r="Q758">
        <f>IF($F758="","",DATEDIF($R758,①申込書!$D$3,"Y"))</f>
        <v>20</v>
      </c>
      <c r="R758" t="str">
        <f t="shared" si="82"/>
        <v>2005/12/01</v>
      </c>
      <c r="S758" t="str">
        <f t="shared" si="77"/>
        <v>大阪</v>
      </c>
      <c r="T758" t="str">
        <f>IFERROR(IF($G758&lt;&gt;"",LEFT($G758,11),IF(COUNTIF(②男子申込!$C:$C,$B758)=1,INDEX(②男子申込!H:H,MATCH($B758,②男子申込!$C:$C,0)),"")),"")</f>
        <v>00015937423</v>
      </c>
      <c r="U758" t="str">
        <f t="shared" si="83"/>
        <v>大阪体育大</v>
      </c>
    </row>
    <row r="759" spans="1:21">
      <c r="A759" t="s">
        <v>554</v>
      </c>
      <c r="B759">
        <v>758</v>
      </c>
      <c r="C759" t="s">
        <v>6690</v>
      </c>
      <c r="D759" t="s">
        <v>6691</v>
      </c>
      <c r="E759" t="s">
        <v>99</v>
      </c>
      <c r="F759">
        <v>20050928</v>
      </c>
      <c r="G759" t="s">
        <v>6692</v>
      </c>
      <c r="H759" t="s">
        <v>100</v>
      </c>
      <c r="I759" t="s">
        <v>98</v>
      </c>
      <c r="M759" t="str">
        <f t="shared" si="78"/>
        <v>斉藤</v>
      </c>
      <c r="N759" t="str">
        <f t="shared" si="79"/>
        <v>陸</v>
      </c>
      <c r="O759" t="str">
        <f t="shared" si="80"/>
        <v>サイトウ</v>
      </c>
      <c r="P759" t="str">
        <f t="shared" si="81"/>
        <v>リク</v>
      </c>
      <c r="Q759">
        <f>IF($F759="","",DATEDIF($R759,①申込書!$D$3,"Y"))</f>
        <v>20</v>
      </c>
      <c r="R759" t="str">
        <f t="shared" si="82"/>
        <v>2005/09/28</v>
      </c>
      <c r="S759" t="str">
        <f t="shared" si="77"/>
        <v>大阪</v>
      </c>
      <c r="T759" t="str">
        <f>IFERROR(IF($G759&lt;&gt;"",LEFT($G759,11),IF(COUNTIF(②男子申込!$C:$C,$B759)=1,INDEX(②男子申込!H:H,MATCH($B759,②男子申込!$C:$C,0)),"")),"")</f>
        <v>00126946735</v>
      </c>
      <c r="U759" t="str">
        <f t="shared" si="83"/>
        <v>大阪体育大</v>
      </c>
    </row>
    <row r="760" spans="1:21">
      <c r="A760" t="s">
        <v>554</v>
      </c>
      <c r="B760">
        <v>759</v>
      </c>
      <c r="C760" t="s">
        <v>6693</v>
      </c>
      <c r="D760" t="s">
        <v>6694</v>
      </c>
      <c r="E760" t="s">
        <v>469</v>
      </c>
      <c r="F760">
        <v>20060313</v>
      </c>
      <c r="G760" t="s">
        <v>6695</v>
      </c>
      <c r="H760" t="s">
        <v>6696</v>
      </c>
      <c r="I760" t="s">
        <v>578</v>
      </c>
      <c r="M760" t="str">
        <f t="shared" si="78"/>
        <v>小住</v>
      </c>
      <c r="N760" t="str">
        <f t="shared" si="79"/>
        <v>渉太</v>
      </c>
      <c r="O760" t="str">
        <f t="shared" si="80"/>
        <v>コスミ</v>
      </c>
      <c r="P760" t="str">
        <f t="shared" si="81"/>
        <v>ショウタ</v>
      </c>
      <c r="Q760">
        <f>IF($F760="","",DATEDIF($R760,①申込書!$D$3,"Y"))</f>
        <v>19</v>
      </c>
      <c r="R760" t="str">
        <f t="shared" si="82"/>
        <v>2006/03/13</v>
      </c>
      <c r="S760" t="str">
        <f t="shared" si="77"/>
        <v>和歌山</v>
      </c>
      <c r="T760" t="str">
        <f>IFERROR(IF($G760&lt;&gt;"",LEFT($G760,11),IF(COUNTIF(②男子申込!$C:$C,$B760)=1,INDEX(②男子申込!H:H,MATCH($B760,②男子申込!$C:$C,0)),"")),"")</f>
        <v>00130856831</v>
      </c>
      <c r="U760" t="str">
        <f t="shared" si="83"/>
        <v>大阪体育大</v>
      </c>
    </row>
    <row r="761" spans="1:21">
      <c r="A761" t="s">
        <v>554</v>
      </c>
      <c r="B761">
        <v>760</v>
      </c>
      <c r="C761" t="s">
        <v>6697</v>
      </c>
      <c r="D761" t="s">
        <v>6698</v>
      </c>
      <c r="E761" t="s">
        <v>97</v>
      </c>
      <c r="F761">
        <v>20050904</v>
      </c>
      <c r="G761" t="s">
        <v>6699</v>
      </c>
      <c r="H761" t="s">
        <v>324</v>
      </c>
      <c r="I761" t="s">
        <v>2215</v>
      </c>
      <c r="M761" t="str">
        <f t="shared" si="78"/>
        <v>藤原</v>
      </c>
      <c r="N761" t="str">
        <f t="shared" si="79"/>
        <v>悠之</v>
      </c>
      <c r="O761" t="str">
        <f t="shared" si="80"/>
        <v>フジワラ</v>
      </c>
      <c r="P761" t="str">
        <f t="shared" si="81"/>
        <v>ハルユキ</v>
      </c>
      <c r="Q761">
        <f>IF($F761="","",DATEDIF($R761,①申込書!$D$3,"Y"))</f>
        <v>20</v>
      </c>
      <c r="R761" t="str">
        <f t="shared" si="82"/>
        <v>2005/09/04</v>
      </c>
      <c r="S761" t="str">
        <f t="shared" si="77"/>
        <v>兵庫</v>
      </c>
      <c r="T761" t="str">
        <f>IFERROR(IF($G761&lt;&gt;"",LEFT($G761,11),IF(COUNTIF(②男子申込!$C:$C,$B761)=1,INDEX(②男子申込!H:H,MATCH($B761,②男子申込!$C:$C,0)),"")),"")</f>
        <v>00130474827</v>
      </c>
      <c r="U761" t="str">
        <f t="shared" si="83"/>
        <v>大阪体育大</v>
      </c>
    </row>
    <row r="762" spans="1:21">
      <c r="A762" t="s">
        <v>554</v>
      </c>
      <c r="B762">
        <v>761</v>
      </c>
      <c r="C762" t="s">
        <v>6700</v>
      </c>
      <c r="D762" t="s">
        <v>6701</v>
      </c>
      <c r="E762" t="s">
        <v>99</v>
      </c>
      <c r="F762">
        <v>20050412</v>
      </c>
      <c r="G762" t="s">
        <v>6702</v>
      </c>
      <c r="H762" t="s">
        <v>1219</v>
      </c>
      <c r="I762" t="s">
        <v>1492</v>
      </c>
      <c r="M762" t="str">
        <f t="shared" si="78"/>
        <v>本多</v>
      </c>
      <c r="N762" t="str">
        <f t="shared" si="79"/>
        <v>力</v>
      </c>
      <c r="O762" t="str">
        <f t="shared" si="80"/>
        <v>ホンダ</v>
      </c>
      <c r="P762" t="str">
        <f t="shared" si="81"/>
        <v>チカラ</v>
      </c>
      <c r="Q762">
        <f>IF($F762="","",DATEDIF($R762,①申込書!$D$3,"Y"))</f>
        <v>20</v>
      </c>
      <c r="R762" t="str">
        <f t="shared" si="82"/>
        <v>2005/04/12</v>
      </c>
      <c r="S762" t="str">
        <f t="shared" si="77"/>
        <v>大阪</v>
      </c>
      <c r="T762" t="str">
        <f>IFERROR(IF($G762&lt;&gt;"",LEFT($G762,11),IF(COUNTIF(②男子申込!$C:$C,$B762)=1,INDEX(②男子申込!H:H,MATCH($B762,②男子申込!$C:$C,0)),"")),"")</f>
        <v>00126572124</v>
      </c>
      <c r="U762" t="str">
        <f t="shared" si="83"/>
        <v>大阪体育大</v>
      </c>
    </row>
    <row r="763" spans="1:21">
      <c r="A763" t="s">
        <v>554</v>
      </c>
      <c r="B763">
        <v>762</v>
      </c>
      <c r="C763" t="s">
        <v>6703</v>
      </c>
      <c r="D763" t="s">
        <v>6704</v>
      </c>
      <c r="E763" t="s">
        <v>99</v>
      </c>
      <c r="F763">
        <v>20050412</v>
      </c>
      <c r="G763" t="s">
        <v>6705</v>
      </c>
      <c r="H763" t="s">
        <v>6706</v>
      </c>
      <c r="I763" t="s">
        <v>311</v>
      </c>
      <c r="M763" t="str">
        <f t="shared" si="78"/>
        <v>長東</v>
      </c>
      <c r="N763" t="str">
        <f t="shared" si="79"/>
        <v>功大</v>
      </c>
      <c r="O763" t="str">
        <f t="shared" si="80"/>
        <v>ナガト</v>
      </c>
      <c r="P763" t="str">
        <f t="shared" si="81"/>
        <v>コウダイ</v>
      </c>
      <c r="Q763">
        <f>IF($F763="","",DATEDIF($R763,①申込書!$D$3,"Y"))</f>
        <v>20</v>
      </c>
      <c r="R763" t="str">
        <f t="shared" si="82"/>
        <v>2005/04/12</v>
      </c>
      <c r="S763" t="str">
        <f t="shared" si="77"/>
        <v>大阪</v>
      </c>
      <c r="T763" t="str">
        <f>IFERROR(IF($G763&lt;&gt;"",LEFT($G763,11),IF(COUNTIF(②男子申込!$C:$C,$B763)=1,INDEX(②男子申込!H:H,MATCH($B763,②男子申込!$C:$C,0)),"")),"")</f>
        <v>00126983534</v>
      </c>
      <c r="U763" t="str">
        <f t="shared" si="83"/>
        <v>大阪体育大</v>
      </c>
    </row>
    <row r="764" spans="1:21">
      <c r="A764" t="s">
        <v>554</v>
      </c>
      <c r="B764">
        <v>763</v>
      </c>
      <c r="C764" t="s">
        <v>6707</v>
      </c>
      <c r="D764" t="s">
        <v>6708</v>
      </c>
      <c r="E764" t="s">
        <v>97</v>
      </c>
      <c r="F764">
        <v>20050907</v>
      </c>
      <c r="G764" t="s">
        <v>6709</v>
      </c>
      <c r="H764" t="s">
        <v>1067</v>
      </c>
      <c r="I764" t="s">
        <v>725</v>
      </c>
      <c r="M764" t="str">
        <f t="shared" si="78"/>
        <v>立花</v>
      </c>
      <c r="N764" t="str">
        <f t="shared" si="79"/>
        <v>玲磨</v>
      </c>
      <c r="O764" t="str">
        <f t="shared" si="80"/>
        <v>タチバナ</v>
      </c>
      <c r="P764" t="str">
        <f t="shared" si="81"/>
        <v>リョウマ</v>
      </c>
      <c r="Q764">
        <f>IF($F764="","",DATEDIF($R764,①申込書!$D$3,"Y"))</f>
        <v>20</v>
      </c>
      <c r="R764" t="str">
        <f t="shared" si="82"/>
        <v>2005/09/07</v>
      </c>
      <c r="S764" t="str">
        <f t="shared" si="77"/>
        <v>兵庫</v>
      </c>
      <c r="T764" t="str">
        <f>IFERROR(IF($G764&lt;&gt;"",LEFT($G764,11),IF(COUNTIF(②男子申込!$C:$C,$B764)=1,INDEX(②男子申込!H:H,MATCH($B764,②男子申込!$C:$C,0)),"")),"")</f>
        <v>00125643930</v>
      </c>
      <c r="U764" t="str">
        <f t="shared" si="83"/>
        <v>大阪体育大</v>
      </c>
    </row>
    <row r="765" spans="1:21">
      <c r="A765" t="s">
        <v>554</v>
      </c>
      <c r="B765">
        <v>764</v>
      </c>
      <c r="C765" t="s">
        <v>6710</v>
      </c>
      <c r="D765" t="s">
        <v>6711</v>
      </c>
      <c r="E765" t="s">
        <v>99</v>
      </c>
      <c r="F765">
        <v>20050520</v>
      </c>
      <c r="G765" t="s">
        <v>6712</v>
      </c>
      <c r="H765" t="s">
        <v>6713</v>
      </c>
      <c r="I765" t="s">
        <v>4599</v>
      </c>
      <c r="M765" t="str">
        <f t="shared" si="78"/>
        <v>柳</v>
      </c>
      <c r="N765" t="str">
        <f t="shared" si="79"/>
        <v>琉雅</v>
      </c>
      <c r="O765" t="str">
        <f t="shared" si="80"/>
        <v>ヤナギ</v>
      </c>
      <c r="P765" t="str">
        <f t="shared" si="81"/>
        <v>リュウガ</v>
      </c>
      <c r="Q765">
        <f>IF($F765="","",DATEDIF($R765,①申込書!$D$3,"Y"))</f>
        <v>20</v>
      </c>
      <c r="R765" t="str">
        <f t="shared" si="82"/>
        <v>2005/05/20</v>
      </c>
      <c r="S765" t="str">
        <f t="shared" si="77"/>
        <v>大阪</v>
      </c>
      <c r="T765" t="str">
        <f>IFERROR(IF($G765&lt;&gt;"",LEFT($G765,11),IF(COUNTIF(②男子申込!$C:$C,$B765)=1,INDEX(②男子申込!H:H,MATCH($B765,②男子申込!$C:$C,0)),"")),"")</f>
        <v>00142954227</v>
      </c>
      <c r="U765" t="str">
        <f t="shared" si="83"/>
        <v>大阪体育大</v>
      </c>
    </row>
    <row r="766" spans="1:21">
      <c r="A766" t="s">
        <v>554</v>
      </c>
      <c r="B766">
        <v>765</v>
      </c>
      <c r="C766" t="s">
        <v>6714</v>
      </c>
      <c r="D766" t="s">
        <v>6715</v>
      </c>
      <c r="E766" t="s">
        <v>99</v>
      </c>
      <c r="F766">
        <v>20050427</v>
      </c>
      <c r="G766" t="s">
        <v>6716</v>
      </c>
      <c r="H766" t="s">
        <v>1599</v>
      </c>
      <c r="I766" t="s">
        <v>384</v>
      </c>
      <c r="M766" t="str">
        <f t="shared" si="78"/>
        <v>南</v>
      </c>
      <c r="N766" t="str">
        <f t="shared" si="79"/>
        <v>政希</v>
      </c>
      <c r="O766" t="str">
        <f t="shared" si="80"/>
        <v>ミナミ</v>
      </c>
      <c r="P766" t="str">
        <f t="shared" si="81"/>
        <v>マサキ</v>
      </c>
      <c r="Q766">
        <f>IF($F766="","",DATEDIF($R766,①申込書!$D$3,"Y"))</f>
        <v>20</v>
      </c>
      <c r="R766" t="str">
        <f t="shared" si="82"/>
        <v>2005/04/27</v>
      </c>
      <c r="S766" t="str">
        <f t="shared" si="77"/>
        <v>大阪</v>
      </c>
      <c r="T766" t="str">
        <f>IFERROR(IF($G766&lt;&gt;"",LEFT($G766,11),IF(COUNTIF(②男子申込!$C:$C,$B766)=1,INDEX(②男子申込!H:H,MATCH($B766,②男子申込!$C:$C,0)),"")),"")</f>
        <v>00125935732</v>
      </c>
      <c r="U766" t="str">
        <f t="shared" si="83"/>
        <v>大阪体育大</v>
      </c>
    </row>
    <row r="767" spans="1:21">
      <c r="A767" t="s">
        <v>554</v>
      </c>
      <c r="B767">
        <v>766</v>
      </c>
      <c r="C767" t="s">
        <v>7305</v>
      </c>
      <c r="D767" t="s">
        <v>7306</v>
      </c>
      <c r="E767" t="s">
        <v>99</v>
      </c>
      <c r="F767">
        <v>20050408</v>
      </c>
      <c r="G767" t="s">
        <v>7307</v>
      </c>
      <c r="H767" t="s">
        <v>228</v>
      </c>
      <c r="I767" t="s">
        <v>7308</v>
      </c>
      <c r="M767" t="str">
        <f t="shared" si="78"/>
        <v>関</v>
      </c>
      <c r="N767" t="str">
        <f t="shared" si="79"/>
        <v>栖々弥</v>
      </c>
      <c r="O767" t="str">
        <f t="shared" si="80"/>
        <v>セキ</v>
      </c>
      <c r="P767" t="str">
        <f t="shared" si="81"/>
        <v>スズヤ</v>
      </c>
      <c r="Q767">
        <f>IF($F767="","",DATEDIF($R767,①申込書!$D$3,"Y"))</f>
        <v>20</v>
      </c>
      <c r="R767" t="str">
        <f t="shared" si="82"/>
        <v>2005/04/08</v>
      </c>
      <c r="S767" t="str">
        <f t="shared" si="77"/>
        <v>大阪</v>
      </c>
      <c r="T767" t="str">
        <f>IFERROR(IF($G767&lt;&gt;"",LEFT($G767,11),IF(COUNTIF(②男子申込!$C:$C,$B767)=1,INDEX(②男子申込!H:H,MATCH($B767,②男子申込!$C:$C,0)),"")),"")</f>
        <v>00123424218</v>
      </c>
      <c r="U767" t="str">
        <f t="shared" si="83"/>
        <v>大阪体育大</v>
      </c>
    </row>
    <row r="768" spans="1:21">
      <c r="A768" t="s">
        <v>554</v>
      </c>
      <c r="B768">
        <v>767</v>
      </c>
      <c r="C768" t="s">
        <v>14724</v>
      </c>
      <c r="D768" t="s">
        <v>14725</v>
      </c>
      <c r="E768" t="s">
        <v>3835</v>
      </c>
      <c r="F768">
        <v>20060519</v>
      </c>
      <c r="G768"/>
      <c r="H768" t="s">
        <v>12197</v>
      </c>
      <c r="I768" t="s">
        <v>501</v>
      </c>
      <c r="M768" t="str">
        <f t="shared" si="78"/>
        <v>道野</v>
      </c>
      <c r="N768" t="str">
        <f t="shared" si="79"/>
        <v>尊琉</v>
      </c>
      <c r="O768" t="str">
        <f t="shared" si="80"/>
        <v>ミチノ</v>
      </c>
      <c r="P768" t="str">
        <f t="shared" si="81"/>
        <v>タケル</v>
      </c>
      <c r="Q768">
        <f>IF($F768="","",DATEDIF($R768,①申込書!$D$3,"Y"))</f>
        <v>19</v>
      </c>
      <c r="R768" t="str">
        <f t="shared" si="82"/>
        <v>2006/05/19</v>
      </c>
      <c r="S768" t="str">
        <f t="shared" si="77"/>
        <v>学連</v>
      </c>
      <c r="T768" t="str">
        <f>IFERROR(IF($G768&lt;&gt;"",LEFT($G768,11),IF(COUNTIF(②男子申込!$C:$C,$B768)=1,INDEX(②男子申込!H:H,MATCH($B768,②男子申込!$C:$C,0)),"")),"")</f>
        <v/>
      </c>
      <c r="U768" t="str">
        <f t="shared" si="83"/>
        <v>大阪体育大</v>
      </c>
    </row>
    <row r="769" spans="1:21">
      <c r="A769" t="s">
        <v>554</v>
      </c>
      <c r="B769">
        <v>768</v>
      </c>
      <c r="C769" t="s">
        <v>14726</v>
      </c>
      <c r="D769" t="s">
        <v>14727</v>
      </c>
      <c r="E769" t="s">
        <v>132</v>
      </c>
      <c r="F769">
        <v>20060412</v>
      </c>
      <c r="G769" t="s">
        <v>10639</v>
      </c>
      <c r="H769" t="s">
        <v>486</v>
      </c>
      <c r="I769" t="s">
        <v>394</v>
      </c>
      <c r="M769" t="str">
        <f t="shared" si="78"/>
        <v>櫻井</v>
      </c>
      <c r="N769" t="str">
        <f t="shared" si="79"/>
        <v>俊輔</v>
      </c>
      <c r="O769" t="str">
        <f t="shared" si="80"/>
        <v>サクライ</v>
      </c>
      <c r="P769" t="str">
        <f t="shared" si="81"/>
        <v>シュンスケ</v>
      </c>
      <c r="Q769">
        <f>IF($F769="","",DATEDIF($R769,①申込書!$D$3,"Y"))</f>
        <v>19</v>
      </c>
      <c r="R769" t="str">
        <f t="shared" si="82"/>
        <v>2006/04/12</v>
      </c>
      <c r="S769" t="str">
        <f t="shared" si="77"/>
        <v>広島</v>
      </c>
      <c r="T769" t="str">
        <f>IFERROR(IF($G769&lt;&gt;"",LEFT($G769,11),IF(COUNTIF(②男子申込!$C:$C,$B769)=1,INDEX(②男子申込!H:H,MATCH($B769,②男子申込!$C:$C,0)),"")),"")</f>
        <v>00140348424</v>
      </c>
      <c r="U769" t="str">
        <f t="shared" si="83"/>
        <v>大阪体育大</v>
      </c>
    </row>
    <row r="770" spans="1:21">
      <c r="A770" t="s">
        <v>554</v>
      </c>
      <c r="B770">
        <v>769</v>
      </c>
      <c r="C770" t="s">
        <v>14728</v>
      </c>
      <c r="D770" t="s">
        <v>14729</v>
      </c>
      <c r="E770" t="s">
        <v>97</v>
      </c>
      <c r="F770">
        <v>20070221</v>
      </c>
      <c r="G770" t="s">
        <v>10640</v>
      </c>
      <c r="H770" t="s">
        <v>214</v>
      </c>
      <c r="I770" t="s">
        <v>12198</v>
      </c>
      <c r="M770" t="str">
        <f t="shared" si="78"/>
        <v>山本</v>
      </c>
      <c r="N770" t="str">
        <f t="shared" si="79"/>
        <v>靖斗</v>
      </c>
      <c r="O770" t="str">
        <f t="shared" si="80"/>
        <v>ヤマモト</v>
      </c>
      <c r="P770" t="str">
        <f t="shared" si="81"/>
        <v>ヤスト</v>
      </c>
      <c r="Q770">
        <f>IF($F770="","",DATEDIF($R770,①申込書!$D$3,"Y"))</f>
        <v>18</v>
      </c>
      <c r="R770" t="str">
        <f t="shared" si="82"/>
        <v>2007/02/21</v>
      </c>
      <c r="S770" t="str">
        <f t="shared" ref="S770:S833" si="84">IFERROR(IF(OR($E770="北海道",$E770="学連"),$E770,LEFT($E770,LEN($E770)-1)),"")</f>
        <v>兵庫</v>
      </c>
      <c r="T770" t="str">
        <f>IFERROR(IF($G770&lt;&gt;"",LEFT($G770,11),IF(COUNTIF(②男子申込!$C:$C,$B770)=1,INDEX(②男子申込!H:H,MATCH($B770,②男子申込!$C:$C,0)),"")),"")</f>
        <v>00135228728</v>
      </c>
      <c r="U770" t="str">
        <f t="shared" si="83"/>
        <v>大阪体育大</v>
      </c>
    </row>
    <row r="771" spans="1:21">
      <c r="A771" t="s">
        <v>554</v>
      </c>
      <c r="B771">
        <v>770</v>
      </c>
      <c r="C771" t="s">
        <v>14730</v>
      </c>
      <c r="D771" t="s">
        <v>14731</v>
      </c>
      <c r="E771" t="s">
        <v>97</v>
      </c>
      <c r="F771">
        <v>20060902</v>
      </c>
      <c r="G771" t="s">
        <v>10641</v>
      </c>
      <c r="H771" t="s">
        <v>12199</v>
      </c>
      <c r="I771" t="s">
        <v>141</v>
      </c>
      <c r="M771" t="str">
        <f t="shared" ref="M771:M834" si="85">IFERROR(LEFT($C771,FIND("　",$C771)-1),"")</f>
        <v>神崎</v>
      </c>
      <c r="N771" t="str">
        <f t="shared" ref="N771:N834" si="86">IFERROR(RIGHT($C771,LEN($C771)-FIND("　",$C771)),"")</f>
        <v>隼人</v>
      </c>
      <c r="O771" t="str">
        <f t="shared" ref="O771:O834" si="87">IFERROR(DBCS(LEFT($D771,FIND(" ",$D771)-1)),"")</f>
        <v>カンザキ</v>
      </c>
      <c r="P771" t="str">
        <f t="shared" ref="P771:P834" si="88">IFERROR(DBCS(RIGHT($D771,LEN($D771)-FIND(" ",$D771))),"")</f>
        <v>ハヤト</v>
      </c>
      <c r="Q771">
        <f>IF($F771="","",DATEDIF($R771,①申込書!$D$3,"Y"))</f>
        <v>19</v>
      </c>
      <c r="R771" t="str">
        <f t="shared" ref="R771:R834" si="89">IF($F771="","",LEFT($F771,4)&amp;"/"&amp;MID($F771,5,2)&amp;"/"&amp;RIGHT($F771,2))</f>
        <v>2006/09/02</v>
      </c>
      <c r="S771" t="str">
        <f t="shared" si="84"/>
        <v>兵庫</v>
      </c>
      <c r="T771" t="str">
        <f>IFERROR(IF($G771&lt;&gt;"",LEFT($G771,11),IF(COUNTIF(②男子申込!$C:$C,$B771)=1,INDEX(②男子申込!H:H,MATCH($B771,②男子申込!$C:$C,0)),"")),"")</f>
        <v>00140651118</v>
      </c>
      <c r="U771" t="str">
        <f t="shared" ref="U771:U834" si="90">IFERROR(LEFT($A771,FIND("大学",$A771))&amp;RIGHT($A771,LEN($A771)-FIND("大学",$A771)-1),"")</f>
        <v>大阪体育大</v>
      </c>
    </row>
    <row r="772" spans="1:21">
      <c r="A772" t="s">
        <v>554</v>
      </c>
      <c r="B772">
        <v>771</v>
      </c>
      <c r="C772" t="s">
        <v>14732</v>
      </c>
      <c r="D772" t="s">
        <v>14733</v>
      </c>
      <c r="E772" t="s">
        <v>97</v>
      </c>
      <c r="F772">
        <v>20060726</v>
      </c>
      <c r="G772" t="s">
        <v>10642</v>
      </c>
      <c r="H772" t="s">
        <v>1369</v>
      </c>
      <c r="I772" t="s">
        <v>387</v>
      </c>
      <c r="M772" t="str">
        <f t="shared" si="85"/>
        <v>河上</v>
      </c>
      <c r="N772" t="str">
        <f t="shared" si="86"/>
        <v>侑聖</v>
      </c>
      <c r="O772" t="str">
        <f t="shared" si="87"/>
        <v>カワカミ</v>
      </c>
      <c r="P772" t="str">
        <f t="shared" si="88"/>
        <v>ユウセイ</v>
      </c>
      <c r="Q772">
        <f>IF($F772="","",DATEDIF($R772,①申込書!$D$3,"Y"))</f>
        <v>19</v>
      </c>
      <c r="R772" t="str">
        <f t="shared" si="89"/>
        <v>2006/07/26</v>
      </c>
      <c r="S772" t="str">
        <f t="shared" si="84"/>
        <v>兵庫</v>
      </c>
      <c r="T772" t="str">
        <f>IFERROR(IF($G772&lt;&gt;"",LEFT($G772,11),IF(COUNTIF(②男子申込!$C:$C,$B772)=1,INDEX(②男子申込!H:H,MATCH($B772,②男子申込!$C:$C,0)),"")),"")</f>
        <v>00133982026</v>
      </c>
      <c r="U772" t="str">
        <f t="shared" si="90"/>
        <v>大阪体育大</v>
      </c>
    </row>
    <row r="773" spans="1:21">
      <c r="A773" t="s">
        <v>554</v>
      </c>
      <c r="B773">
        <v>772</v>
      </c>
      <c r="C773" t="s">
        <v>14734</v>
      </c>
      <c r="D773" t="s">
        <v>14735</v>
      </c>
      <c r="E773" t="s">
        <v>369</v>
      </c>
      <c r="F773">
        <v>20060606</v>
      </c>
      <c r="G773" t="s">
        <v>10643</v>
      </c>
      <c r="H773" t="s">
        <v>727</v>
      </c>
      <c r="I773" t="s">
        <v>12200</v>
      </c>
      <c r="M773" t="str">
        <f t="shared" si="85"/>
        <v>平井</v>
      </c>
      <c r="N773" t="str">
        <f t="shared" si="86"/>
        <v>遥陽</v>
      </c>
      <c r="O773" t="str">
        <f t="shared" si="87"/>
        <v>ヒライ</v>
      </c>
      <c r="P773" t="str">
        <f t="shared" si="88"/>
        <v>ハルヒ</v>
      </c>
      <c r="Q773">
        <f>IF($F773="","",DATEDIF($R773,①申込書!$D$3,"Y"))</f>
        <v>19</v>
      </c>
      <c r="R773" t="str">
        <f t="shared" si="89"/>
        <v>2006/06/06</v>
      </c>
      <c r="S773" t="str">
        <f t="shared" si="84"/>
        <v>愛媛</v>
      </c>
      <c r="T773" t="str">
        <f>IFERROR(IF($G773&lt;&gt;"",LEFT($G773,11),IF(COUNTIF(②男子申込!$C:$C,$B773)=1,INDEX(②男子申込!H:H,MATCH($B773,②男子申込!$C:$C,0)),"")),"")</f>
        <v>00165010821</v>
      </c>
      <c r="U773" t="str">
        <f t="shared" si="90"/>
        <v>大阪体育大</v>
      </c>
    </row>
    <row r="774" spans="1:21">
      <c r="A774" t="s">
        <v>554</v>
      </c>
      <c r="B774">
        <v>773</v>
      </c>
      <c r="C774" t="s">
        <v>14736</v>
      </c>
      <c r="D774" t="s">
        <v>14737</v>
      </c>
      <c r="E774" t="s">
        <v>180</v>
      </c>
      <c r="F774">
        <v>20060910</v>
      </c>
      <c r="G774" t="s">
        <v>10644</v>
      </c>
      <c r="H774" t="s">
        <v>12201</v>
      </c>
      <c r="I774" t="s">
        <v>465</v>
      </c>
      <c r="M774" t="str">
        <f t="shared" si="85"/>
        <v>片川</v>
      </c>
      <c r="N774" t="str">
        <f t="shared" si="86"/>
        <v>寛翔</v>
      </c>
      <c r="O774" t="str">
        <f t="shared" si="87"/>
        <v>カタカワ</v>
      </c>
      <c r="P774" t="str">
        <f t="shared" si="88"/>
        <v>ヒロト</v>
      </c>
      <c r="Q774">
        <f>IF($F774="","",DATEDIF($R774,①申込書!$D$3,"Y"))</f>
        <v>19</v>
      </c>
      <c r="R774" t="str">
        <f t="shared" si="89"/>
        <v>2006/09/10</v>
      </c>
      <c r="S774" t="str">
        <f t="shared" si="84"/>
        <v>北海道</v>
      </c>
      <c r="T774" t="str">
        <f>IFERROR(IF($G774&lt;&gt;"",LEFT($G774,11),IF(COUNTIF(②男子申込!$C:$C,$B774)=1,INDEX(②男子申込!H:H,MATCH($B774,②男子申込!$C:$C,0)),"")),"")</f>
        <v>00138642731</v>
      </c>
      <c r="U774" t="str">
        <f t="shared" si="90"/>
        <v>大阪体育大</v>
      </c>
    </row>
    <row r="775" spans="1:21">
      <c r="A775" t="s">
        <v>554</v>
      </c>
      <c r="B775">
        <v>774</v>
      </c>
      <c r="C775" t="s">
        <v>14738</v>
      </c>
      <c r="D775" t="s">
        <v>14739</v>
      </c>
      <c r="E775" t="s">
        <v>116</v>
      </c>
      <c r="F775">
        <v>20061118</v>
      </c>
      <c r="G775" t="s">
        <v>10645</v>
      </c>
      <c r="H775" t="s">
        <v>203</v>
      </c>
      <c r="I775" t="s">
        <v>12202</v>
      </c>
      <c r="M775" t="str">
        <f t="shared" si="85"/>
        <v>西村</v>
      </c>
      <c r="N775" t="str">
        <f t="shared" si="86"/>
        <v>圭柊</v>
      </c>
      <c r="O775" t="str">
        <f t="shared" si="87"/>
        <v>ニシムラ</v>
      </c>
      <c r="P775" t="str">
        <f t="shared" si="88"/>
        <v>ケイシュウ</v>
      </c>
      <c r="Q775">
        <f>IF($F775="","",DATEDIF($R775,①申込書!$D$3,"Y"))</f>
        <v>19</v>
      </c>
      <c r="R775" t="str">
        <f t="shared" si="89"/>
        <v>2006/11/18</v>
      </c>
      <c r="S775" t="str">
        <f t="shared" si="84"/>
        <v>三重</v>
      </c>
      <c r="T775" t="str">
        <f>IFERROR(IF($G775&lt;&gt;"",LEFT($G775,11),IF(COUNTIF(②男子申込!$C:$C,$B775)=1,INDEX(②男子申込!H:H,MATCH($B775,②男子申込!$C:$C,0)),"")),"")</f>
        <v>00138357633</v>
      </c>
      <c r="U775" t="str">
        <f t="shared" si="90"/>
        <v>大阪体育大</v>
      </c>
    </row>
    <row r="776" spans="1:21">
      <c r="A776" t="s">
        <v>554</v>
      </c>
      <c r="B776">
        <v>775</v>
      </c>
      <c r="C776" t="s">
        <v>14740</v>
      </c>
      <c r="D776" t="s">
        <v>14741</v>
      </c>
      <c r="E776" t="s">
        <v>116</v>
      </c>
      <c r="F776">
        <v>20061106</v>
      </c>
      <c r="G776" t="s">
        <v>10646</v>
      </c>
      <c r="H776" t="s">
        <v>1599</v>
      </c>
      <c r="I776" t="s">
        <v>505</v>
      </c>
      <c r="M776" t="str">
        <f t="shared" si="85"/>
        <v>南</v>
      </c>
      <c r="N776" t="str">
        <f t="shared" si="86"/>
        <v>冠太</v>
      </c>
      <c r="O776" t="str">
        <f t="shared" si="87"/>
        <v>ミナミ</v>
      </c>
      <c r="P776" t="str">
        <f t="shared" si="88"/>
        <v>カンタ</v>
      </c>
      <c r="Q776">
        <f>IF($F776="","",DATEDIF($R776,①申込書!$D$3,"Y"))</f>
        <v>19</v>
      </c>
      <c r="R776" t="str">
        <f t="shared" si="89"/>
        <v>2006/11/06</v>
      </c>
      <c r="S776" t="str">
        <f t="shared" si="84"/>
        <v>三重</v>
      </c>
      <c r="T776" t="str">
        <f>IFERROR(IF($G776&lt;&gt;"",LEFT($G776,11),IF(COUNTIF(②男子申込!$C:$C,$B776)=1,INDEX(②男子申込!H:H,MATCH($B776,②男子申込!$C:$C,0)),"")),"")</f>
        <v>00134304520</v>
      </c>
      <c r="U776" t="str">
        <f t="shared" si="90"/>
        <v>大阪体育大</v>
      </c>
    </row>
    <row r="777" spans="1:21">
      <c r="A777" t="s">
        <v>554</v>
      </c>
      <c r="B777">
        <v>776</v>
      </c>
      <c r="C777" t="s">
        <v>14742</v>
      </c>
      <c r="D777" t="s">
        <v>14743</v>
      </c>
      <c r="E777" t="s">
        <v>116</v>
      </c>
      <c r="F777">
        <v>20061019</v>
      </c>
      <c r="G777" t="s">
        <v>10647</v>
      </c>
      <c r="H777" t="s">
        <v>1377</v>
      </c>
      <c r="I777" t="s">
        <v>244</v>
      </c>
      <c r="M777" t="str">
        <f t="shared" si="85"/>
        <v>奥野</v>
      </c>
      <c r="N777" t="str">
        <f t="shared" si="86"/>
        <v>泰希</v>
      </c>
      <c r="O777" t="str">
        <f t="shared" si="87"/>
        <v>オクノ</v>
      </c>
      <c r="P777" t="str">
        <f t="shared" si="88"/>
        <v>タイキ</v>
      </c>
      <c r="Q777">
        <f>IF($F777="","",DATEDIF($R777,①申込書!$D$3,"Y"))</f>
        <v>19</v>
      </c>
      <c r="R777" t="str">
        <f t="shared" si="89"/>
        <v>2006/10/19</v>
      </c>
      <c r="S777" t="str">
        <f t="shared" si="84"/>
        <v>三重</v>
      </c>
      <c r="T777" t="str">
        <f>IFERROR(IF($G777&lt;&gt;"",LEFT($G777,11),IF(COUNTIF(②男子申込!$C:$C,$B777)=1,INDEX(②男子申込!H:H,MATCH($B777,②男子申込!$C:$C,0)),"")),"")</f>
        <v>00138762835</v>
      </c>
      <c r="U777" t="str">
        <f t="shared" si="90"/>
        <v>大阪体育大</v>
      </c>
    </row>
    <row r="778" spans="1:21">
      <c r="A778" t="s">
        <v>554</v>
      </c>
      <c r="B778">
        <v>777</v>
      </c>
      <c r="C778" t="s">
        <v>14744</v>
      </c>
      <c r="D778" t="s">
        <v>14745</v>
      </c>
      <c r="E778" t="s">
        <v>97</v>
      </c>
      <c r="F778">
        <v>20070110</v>
      </c>
      <c r="G778" t="s">
        <v>10648</v>
      </c>
      <c r="H778" t="s">
        <v>593</v>
      </c>
      <c r="I778" t="s">
        <v>12203</v>
      </c>
      <c r="M778" t="str">
        <f t="shared" si="85"/>
        <v>西田</v>
      </c>
      <c r="N778" t="str">
        <f t="shared" si="86"/>
        <v>優座</v>
      </c>
      <c r="O778" t="str">
        <f t="shared" si="87"/>
        <v>ニシダ</v>
      </c>
      <c r="P778" t="str">
        <f t="shared" si="88"/>
        <v>ユウザ</v>
      </c>
      <c r="Q778">
        <f>IF($F778="","",DATEDIF($R778,①申込書!$D$3,"Y"))</f>
        <v>19</v>
      </c>
      <c r="R778" t="str">
        <f t="shared" si="89"/>
        <v>2007/01/10</v>
      </c>
      <c r="S778" t="str">
        <f t="shared" si="84"/>
        <v>兵庫</v>
      </c>
      <c r="T778" t="str">
        <f>IFERROR(IF($G778&lt;&gt;"",LEFT($G778,11),IF(COUNTIF(②男子申込!$C:$C,$B778)=1,INDEX(②男子申込!H:H,MATCH($B778,②男子申込!$C:$C,0)),"")),"")</f>
        <v>00170785331</v>
      </c>
      <c r="U778" t="str">
        <f t="shared" si="90"/>
        <v>大阪体育大</v>
      </c>
    </row>
    <row r="779" spans="1:21">
      <c r="A779" t="s">
        <v>554</v>
      </c>
      <c r="B779">
        <v>778</v>
      </c>
      <c r="C779" t="s">
        <v>14746</v>
      </c>
      <c r="D779" t="s">
        <v>14747</v>
      </c>
      <c r="E779" t="s">
        <v>99</v>
      </c>
      <c r="F779">
        <v>20060625</v>
      </c>
      <c r="G779" t="s">
        <v>10649</v>
      </c>
      <c r="H779" t="s">
        <v>810</v>
      </c>
      <c r="I779" t="s">
        <v>490</v>
      </c>
      <c r="M779" t="str">
        <f t="shared" si="85"/>
        <v>髙橋</v>
      </c>
      <c r="N779" t="str">
        <f t="shared" si="86"/>
        <v>雄大</v>
      </c>
      <c r="O779" t="str">
        <f t="shared" si="87"/>
        <v>タカハシ</v>
      </c>
      <c r="P779" t="str">
        <f t="shared" si="88"/>
        <v>ユウダイ</v>
      </c>
      <c r="Q779">
        <f>IF($F779="","",DATEDIF($R779,①申込書!$D$3,"Y"))</f>
        <v>19</v>
      </c>
      <c r="R779" t="str">
        <f t="shared" si="89"/>
        <v>2006/06/25</v>
      </c>
      <c r="S779" t="str">
        <f t="shared" si="84"/>
        <v>大阪</v>
      </c>
      <c r="T779" t="str">
        <f>IFERROR(IF($G779&lt;&gt;"",LEFT($G779,11),IF(COUNTIF(②男子申込!$C:$C,$B779)=1,INDEX(②男子申込!H:H,MATCH($B779,②男子申込!$C:$C,0)),"")),"")</f>
        <v>00138804327</v>
      </c>
      <c r="U779" t="str">
        <f t="shared" si="90"/>
        <v>大阪体育大</v>
      </c>
    </row>
    <row r="780" spans="1:21">
      <c r="A780" t="s">
        <v>554</v>
      </c>
      <c r="B780">
        <v>779</v>
      </c>
      <c r="C780" t="s">
        <v>14748</v>
      </c>
      <c r="D780" t="s">
        <v>14749</v>
      </c>
      <c r="E780" t="s">
        <v>99</v>
      </c>
      <c r="F780">
        <v>20060921</v>
      </c>
      <c r="G780" t="s">
        <v>10650</v>
      </c>
      <c r="H780" t="s">
        <v>12204</v>
      </c>
      <c r="I780" t="s">
        <v>12205</v>
      </c>
      <c r="M780" t="str">
        <f t="shared" si="85"/>
        <v>志手</v>
      </c>
      <c r="N780" t="str">
        <f t="shared" si="86"/>
        <v>奏太</v>
      </c>
      <c r="O780" t="str">
        <f t="shared" si="87"/>
        <v>シテ</v>
      </c>
      <c r="P780" t="str">
        <f t="shared" si="88"/>
        <v>ソウタ</v>
      </c>
      <c r="Q780">
        <f>IF($F780="","",DATEDIF($R780,①申込書!$D$3,"Y"))</f>
        <v>19</v>
      </c>
      <c r="R780" t="str">
        <f t="shared" si="89"/>
        <v>2006/09/21</v>
      </c>
      <c r="S780" t="str">
        <f t="shared" si="84"/>
        <v>大阪</v>
      </c>
      <c r="T780" t="str">
        <f>IFERROR(IF($G780&lt;&gt;"",LEFT($G780,11),IF(COUNTIF(②男子申込!$C:$C,$B780)=1,INDEX(②男子申込!H:H,MATCH($B780,②男子申込!$C:$C,0)),"")),"")</f>
        <v>00138875436</v>
      </c>
      <c r="U780" t="str">
        <f t="shared" si="90"/>
        <v>大阪体育大</v>
      </c>
    </row>
    <row r="781" spans="1:21">
      <c r="A781" t="s">
        <v>775</v>
      </c>
      <c r="B781">
        <v>780</v>
      </c>
      <c r="C781" t="s">
        <v>793</v>
      </c>
      <c r="D781" t="s">
        <v>794</v>
      </c>
      <c r="E781" t="s">
        <v>85</v>
      </c>
      <c r="F781">
        <v>20011002</v>
      </c>
      <c r="G781" t="s">
        <v>10651</v>
      </c>
      <c r="H781" t="s">
        <v>795</v>
      </c>
      <c r="I781" t="s">
        <v>796</v>
      </c>
      <c r="M781" t="str">
        <f t="shared" si="85"/>
        <v>岩堀</v>
      </c>
      <c r="N781" t="str">
        <f t="shared" si="86"/>
        <v>剛己</v>
      </c>
      <c r="O781" t="str">
        <f t="shared" si="87"/>
        <v>イワホリ</v>
      </c>
      <c r="P781" t="str">
        <f t="shared" si="88"/>
        <v>ゴウキ</v>
      </c>
      <c r="Q781">
        <f>IF($F781="","",DATEDIF($R781,①申込書!$D$3,"Y"))</f>
        <v>24</v>
      </c>
      <c r="R781" t="str">
        <f t="shared" si="89"/>
        <v>2001/10/02</v>
      </c>
      <c r="S781" t="str">
        <f t="shared" si="84"/>
        <v>愛知</v>
      </c>
      <c r="T781" t="str">
        <f>IFERROR(IF($G781&lt;&gt;"",LEFT($G781,11),IF(COUNTIF(②男子申込!$C:$C,$B781)=1,INDEX(②男子申込!H:H,MATCH($B781,②男子申込!$C:$C,0)),"")),"")</f>
        <v>00083267632</v>
      </c>
      <c r="U781" t="str">
        <f t="shared" si="90"/>
        <v>同志社大</v>
      </c>
    </row>
    <row r="782" spans="1:21">
      <c r="A782" t="s">
        <v>775</v>
      </c>
      <c r="B782">
        <v>781</v>
      </c>
      <c r="C782" t="s">
        <v>805</v>
      </c>
      <c r="D782" t="s">
        <v>806</v>
      </c>
      <c r="E782" t="s">
        <v>99</v>
      </c>
      <c r="F782">
        <v>20000807</v>
      </c>
      <c r="G782" t="s">
        <v>10652</v>
      </c>
      <c r="H782" t="s">
        <v>593</v>
      </c>
      <c r="I782" t="s">
        <v>606</v>
      </c>
      <c r="M782" t="str">
        <f t="shared" si="85"/>
        <v>西田</v>
      </c>
      <c r="N782" t="str">
        <f t="shared" si="86"/>
        <v>拓暉</v>
      </c>
      <c r="O782" t="str">
        <f t="shared" si="87"/>
        <v>ニシダ</v>
      </c>
      <c r="P782" t="str">
        <f t="shared" si="88"/>
        <v>ヒロキ</v>
      </c>
      <c r="Q782">
        <f>IF($F782="","",DATEDIF($R782,①申込書!$D$3,"Y"))</f>
        <v>25</v>
      </c>
      <c r="R782" t="str">
        <f t="shared" si="89"/>
        <v>2000/08/07</v>
      </c>
      <c r="S782" t="str">
        <f t="shared" si="84"/>
        <v>大阪</v>
      </c>
      <c r="T782" t="str">
        <f>IFERROR(IF($G782&lt;&gt;"",LEFT($G782,11),IF(COUNTIF(②男子申込!$C:$C,$B782)=1,INDEX(②男子申込!H:H,MATCH($B782,②男子申込!$C:$C,0)),"")),"")</f>
        <v>00063418123</v>
      </c>
      <c r="U782" t="str">
        <f t="shared" si="90"/>
        <v>同志社大</v>
      </c>
    </row>
    <row r="783" spans="1:21">
      <c r="A783" t="s">
        <v>775</v>
      </c>
      <c r="B783">
        <v>782</v>
      </c>
      <c r="C783" t="s">
        <v>807</v>
      </c>
      <c r="D783" t="s">
        <v>808</v>
      </c>
      <c r="E783" t="s">
        <v>97</v>
      </c>
      <c r="F783">
        <v>20011001</v>
      </c>
      <c r="G783" t="s">
        <v>10653</v>
      </c>
      <c r="H783" t="s">
        <v>139</v>
      </c>
      <c r="I783" t="s">
        <v>386</v>
      </c>
      <c r="M783" t="str">
        <f t="shared" si="85"/>
        <v>大石</v>
      </c>
      <c r="N783" t="str">
        <f t="shared" si="86"/>
        <v>真也</v>
      </c>
      <c r="O783" t="str">
        <f t="shared" si="87"/>
        <v>オオイシ</v>
      </c>
      <c r="P783" t="str">
        <f t="shared" si="88"/>
        <v>シンヤ</v>
      </c>
      <c r="Q783">
        <f>IF($F783="","",DATEDIF($R783,①申込書!$D$3,"Y"))</f>
        <v>24</v>
      </c>
      <c r="R783" t="str">
        <f t="shared" si="89"/>
        <v>2001/10/01</v>
      </c>
      <c r="S783" t="str">
        <f t="shared" si="84"/>
        <v>兵庫</v>
      </c>
      <c r="T783" t="str">
        <f>IFERROR(IF($G783&lt;&gt;"",LEFT($G783,11),IF(COUNTIF(②男子申込!$C:$C,$B783)=1,INDEX(②男子申込!H:H,MATCH($B783,②男子申込!$C:$C,0)),"")),"")</f>
        <v>00110414112</v>
      </c>
      <c r="U783" t="str">
        <f t="shared" si="90"/>
        <v>同志社大</v>
      </c>
    </row>
    <row r="784" spans="1:21">
      <c r="A784" t="s">
        <v>775</v>
      </c>
      <c r="B784">
        <v>783</v>
      </c>
      <c r="C784" t="s">
        <v>826</v>
      </c>
      <c r="D784" t="s">
        <v>827</v>
      </c>
      <c r="E784" t="s">
        <v>88</v>
      </c>
      <c r="F784">
        <v>20030302</v>
      </c>
      <c r="G784" t="s">
        <v>10654</v>
      </c>
      <c r="H784" t="s">
        <v>256</v>
      </c>
      <c r="I784" t="s">
        <v>828</v>
      </c>
      <c r="M784" t="str">
        <f t="shared" si="85"/>
        <v>井上</v>
      </c>
      <c r="N784" t="str">
        <f t="shared" si="86"/>
        <v>貴文</v>
      </c>
      <c r="O784" t="str">
        <f t="shared" si="87"/>
        <v>イノウエ</v>
      </c>
      <c r="P784" t="str">
        <f t="shared" si="88"/>
        <v>タカフミ</v>
      </c>
      <c r="Q784">
        <f>IF($F784="","",DATEDIF($R784,①申込書!$D$3,"Y"))</f>
        <v>22</v>
      </c>
      <c r="R784" t="str">
        <f t="shared" si="89"/>
        <v>2003/03/02</v>
      </c>
      <c r="S784" t="str">
        <f t="shared" si="84"/>
        <v>京都</v>
      </c>
      <c r="T784" t="str">
        <f>IFERROR(IF($G784&lt;&gt;"",LEFT($G784,11),IF(COUNTIF(②男子申込!$C:$C,$B784)=1,INDEX(②男子申込!H:H,MATCH($B784,②男子申込!$C:$C,0)),"")),"")</f>
        <v>00107518931</v>
      </c>
      <c r="U784" t="str">
        <f t="shared" si="90"/>
        <v>同志社大</v>
      </c>
    </row>
    <row r="785" spans="1:21">
      <c r="A785" t="s">
        <v>775</v>
      </c>
      <c r="B785">
        <v>784</v>
      </c>
      <c r="C785" t="s">
        <v>829</v>
      </c>
      <c r="D785" t="s">
        <v>830</v>
      </c>
      <c r="E785" t="s">
        <v>99</v>
      </c>
      <c r="F785">
        <v>20010930</v>
      </c>
      <c r="G785" t="s">
        <v>10655</v>
      </c>
      <c r="H785" t="s">
        <v>354</v>
      </c>
      <c r="I785" t="s">
        <v>831</v>
      </c>
      <c r="M785" t="str">
        <f t="shared" si="85"/>
        <v>田中</v>
      </c>
      <c r="N785" t="str">
        <f t="shared" si="86"/>
        <v>駿一朗</v>
      </c>
      <c r="O785" t="str">
        <f t="shared" si="87"/>
        <v>タナカ</v>
      </c>
      <c r="P785" t="str">
        <f t="shared" si="88"/>
        <v>シュンイチロウ</v>
      </c>
      <c r="Q785">
        <f>IF($F785="","",DATEDIF($R785,①申込書!$D$3,"Y"))</f>
        <v>24</v>
      </c>
      <c r="R785" t="str">
        <f t="shared" si="89"/>
        <v>2001/09/30</v>
      </c>
      <c r="S785" t="str">
        <f t="shared" si="84"/>
        <v>大阪</v>
      </c>
      <c r="T785" t="str">
        <f>IFERROR(IF($G785&lt;&gt;"",LEFT($G785,11),IF(COUNTIF(②男子申込!$C:$C,$B785)=1,INDEX(②男子申込!H:H,MATCH($B785,②男子申込!$C:$C,0)),"")),"")</f>
        <v>00076111016</v>
      </c>
      <c r="U785" t="str">
        <f t="shared" si="90"/>
        <v>同志社大</v>
      </c>
    </row>
    <row r="786" spans="1:21">
      <c r="A786" t="s">
        <v>775</v>
      </c>
      <c r="B786">
        <v>785</v>
      </c>
      <c r="C786" t="s">
        <v>837</v>
      </c>
      <c r="D786" t="s">
        <v>838</v>
      </c>
      <c r="E786" t="s">
        <v>173</v>
      </c>
      <c r="F786">
        <v>20030402</v>
      </c>
      <c r="G786" t="s">
        <v>10656</v>
      </c>
      <c r="H786" t="s">
        <v>182</v>
      </c>
      <c r="I786" t="s">
        <v>546</v>
      </c>
      <c r="M786" t="str">
        <f t="shared" si="85"/>
        <v>山口</v>
      </c>
      <c r="N786" t="str">
        <f t="shared" si="86"/>
        <v>大凱</v>
      </c>
      <c r="O786" t="str">
        <f t="shared" si="87"/>
        <v>ヤマグチ</v>
      </c>
      <c r="P786" t="str">
        <f t="shared" si="88"/>
        <v>タイガ</v>
      </c>
      <c r="Q786">
        <f>IF($F786="","",DATEDIF($R786,①申込書!$D$3,"Y"))</f>
        <v>22</v>
      </c>
      <c r="R786" t="str">
        <f t="shared" si="89"/>
        <v>2003/04/02</v>
      </c>
      <c r="S786" t="str">
        <f t="shared" si="84"/>
        <v>鳥取</v>
      </c>
      <c r="T786" t="str">
        <f>IFERROR(IF($G786&lt;&gt;"",LEFT($G786,11),IF(COUNTIF(②男子申込!$C:$C,$B786)=1,INDEX(②男子申込!H:H,MATCH($B786,②男子申込!$C:$C,0)),"")),"")</f>
        <v>00101402513</v>
      </c>
      <c r="U786" t="str">
        <f t="shared" si="90"/>
        <v>同志社大</v>
      </c>
    </row>
    <row r="787" spans="1:21">
      <c r="A787" t="s">
        <v>775</v>
      </c>
      <c r="B787">
        <v>786</v>
      </c>
      <c r="C787" t="s">
        <v>1948</v>
      </c>
      <c r="D787" t="s">
        <v>1949</v>
      </c>
      <c r="E787" t="s">
        <v>132</v>
      </c>
      <c r="F787">
        <v>20030614</v>
      </c>
      <c r="G787" t="s">
        <v>10657</v>
      </c>
      <c r="H787" t="s">
        <v>1950</v>
      </c>
      <c r="I787" t="s">
        <v>851</v>
      </c>
      <c r="M787" t="str">
        <f t="shared" si="85"/>
        <v>末盛</v>
      </c>
      <c r="N787" t="str">
        <f t="shared" si="86"/>
        <v>巧</v>
      </c>
      <c r="O787" t="str">
        <f t="shared" si="87"/>
        <v>スエモリ</v>
      </c>
      <c r="P787" t="str">
        <f t="shared" si="88"/>
        <v>タク</v>
      </c>
      <c r="Q787">
        <f>IF($F787="","",DATEDIF($R787,①申込書!$D$3,"Y"))</f>
        <v>22</v>
      </c>
      <c r="R787" t="str">
        <f t="shared" si="89"/>
        <v>2003/06/14</v>
      </c>
      <c r="S787" t="str">
        <f t="shared" si="84"/>
        <v>広島</v>
      </c>
      <c r="T787" t="str">
        <f>IFERROR(IF($G787&lt;&gt;"",LEFT($G787,11),IF(COUNTIF(②男子申込!$C:$C,$B787)=1,INDEX(②男子申込!H:H,MATCH($B787,②男子申込!$C:$C,0)),"")),"")</f>
        <v>00116788637</v>
      </c>
      <c r="U787" t="str">
        <f t="shared" si="90"/>
        <v>同志社大</v>
      </c>
    </row>
    <row r="788" spans="1:21">
      <c r="A788" t="s">
        <v>775</v>
      </c>
      <c r="B788">
        <v>787</v>
      </c>
      <c r="C788" t="s">
        <v>2221</v>
      </c>
      <c r="D788" t="s">
        <v>2222</v>
      </c>
      <c r="E788" t="s">
        <v>920</v>
      </c>
      <c r="F788">
        <v>20030818</v>
      </c>
      <c r="G788" t="s">
        <v>10658</v>
      </c>
      <c r="H788" t="s">
        <v>371</v>
      </c>
      <c r="I788" t="s">
        <v>2223</v>
      </c>
      <c r="M788" t="str">
        <f t="shared" si="85"/>
        <v>佐藤</v>
      </c>
      <c r="N788" t="str">
        <f t="shared" si="86"/>
        <v>優大</v>
      </c>
      <c r="O788" t="str">
        <f t="shared" si="87"/>
        <v>サトウ</v>
      </c>
      <c r="P788" t="str">
        <f t="shared" si="88"/>
        <v>マオ</v>
      </c>
      <c r="Q788">
        <f>IF($F788="","",DATEDIF($R788,①申込書!$D$3,"Y"))</f>
        <v>22</v>
      </c>
      <c r="R788" t="str">
        <f t="shared" si="89"/>
        <v>2003/08/18</v>
      </c>
      <c r="S788" t="str">
        <f t="shared" si="84"/>
        <v>新潟</v>
      </c>
      <c r="T788" t="str">
        <f>IFERROR(IF($G788&lt;&gt;"",LEFT($G788,11),IF(COUNTIF(②男子申込!$C:$C,$B788)=1,INDEX(②男子申込!H:H,MATCH($B788,②男子申込!$C:$C,0)),"")),"")</f>
        <v>00100431514</v>
      </c>
      <c r="U788" t="str">
        <f t="shared" si="90"/>
        <v>同志社大</v>
      </c>
    </row>
    <row r="789" spans="1:21">
      <c r="A789" t="s">
        <v>775</v>
      </c>
      <c r="B789">
        <v>788</v>
      </c>
      <c r="C789" t="s">
        <v>2224</v>
      </c>
      <c r="D789" t="s">
        <v>2225</v>
      </c>
      <c r="E789" t="s">
        <v>97</v>
      </c>
      <c r="F789">
        <v>20030407</v>
      </c>
      <c r="G789" t="s">
        <v>10659</v>
      </c>
      <c r="H789" t="s">
        <v>2226</v>
      </c>
      <c r="I789" t="s">
        <v>367</v>
      </c>
      <c r="M789" t="str">
        <f t="shared" si="85"/>
        <v>水田</v>
      </c>
      <c r="N789" t="str">
        <f t="shared" si="86"/>
        <v>陸斗</v>
      </c>
      <c r="O789" t="str">
        <f t="shared" si="87"/>
        <v>ミズタ</v>
      </c>
      <c r="P789" t="str">
        <f t="shared" si="88"/>
        <v>リクト</v>
      </c>
      <c r="Q789">
        <f>IF($F789="","",DATEDIF($R789,①申込書!$D$3,"Y"))</f>
        <v>22</v>
      </c>
      <c r="R789" t="str">
        <f t="shared" si="89"/>
        <v>2003/04/07</v>
      </c>
      <c r="S789" t="str">
        <f t="shared" si="84"/>
        <v>兵庫</v>
      </c>
      <c r="T789" t="str">
        <f>IFERROR(IF($G789&lt;&gt;"",LEFT($G789,11),IF(COUNTIF(②男子申込!$C:$C,$B789)=1,INDEX(②男子申込!H:H,MATCH($B789,②男子申込!$C:$C,0)),"")),"")</f>
        <v>00103946023</v>
      </c>
      <c r="U789" t="str">
        <f t="shared" si="90"/>
        <v>同志社大</v>
      </c>
    </row>
    <row r="790" spans="1:21">
      <c r="A790" t="s">
        <v>775</v>
      </c>
      <c r="B790">
        <v>789</v>
      </c>
      <c r="C790" t="s">
        <v>2227</v>
      </c>
      <c r="D790" t="s">
        <v>2228</v>
      </c>
      <c r="E790" t="s">
        <v>83</v>
      </c>
      <c r="F790">
        <v>20030519</v>
      </c>
      <c r="G790" t="s">
        <v>10660</v>
      </c>
      <c r="H790" t="s">
        <v>2229</v>
      </c>
      <c r="I790" t="s">
        <v>606</v>
      </c>
      <c r="M790" t="str">
        <f t="shared" si="85"/>
        <v>新本</v>
      </c>
      <c r="N790" t="str">
        <f t="shared" si="86"/>
        <v>寛起</v>
      </c>
      <c r="O790" t="str">
        <f t="shared" si="87"/>
        <v>シンモト</v>
      </c>
      <c r="P790" t="str">
        <f t="shared" si="88"/>
        <v>ヒロキ</v>
      </c>
      <c r="Q790">
        <f>IF($F790="","",DATEDIF($R790,①申込書!$D$3,"Y"))</f>
        <v>22</v>
      </c>
      <c r="R790" t="str">
        <f t="shared" si="89"/>
        <v>2003/05/19</v>
      </c>
      <c r="S790" t="str">
        <f t="shared" si="84"/>
        <v>奈良</v>
      </c>
      <c r="T790" t="str">
        <f>IFERROR(IF($G790&lt;&gt;"",LEFT($G790,11),IF(COUNTIF(②男子申込!$C:$C,$B790)=1,INDEX(②男子申込!H:H,MATCH($B790,②男子申込!$C:$C,0)),"")),"")</f>
        <v>00101066014</v>
      </c>
      <c r="U790" t="str">
        <f t="shared" si="90"/>
        <v>同志社大</v>
      </c>
    </row>
    <row r="791" spans="1:21">
      <c r="A791" t="s">
        <v>775</v>
      </c>
      <c r="B791">
        <v>790</v>
      </c>
      <c r="C791" t="s">
        <v>2230</v>
      </c>
      <c r="D791" t="s">
        <v>2231</v>
      </c>
      <c r="E791" t="s">
        <v>369</v>
      </c>
      <c r="F791">
        <v>20030617</v>
      </c>
      <c r="G791" t="s">
        <v>10661</v>
      </c>
      <c r="H791" t="s">
        <v>2232</v>
      </c>
      <c r="I791" t="s">
        <v>2233</v>
      </c>
      <c r="M791" t="str">
        <f t="shared" si="85"/>
        <v>細川</v>
      </c>
      <c r="N791" t="str">
        <f t="shared" si="86"/>
        <v>剛</v>
      </c>
      <c r="O791" t="str">
        <f t="shared" si="87"/>
        <v>ホソカワ</v>
      </c>
      <c r="P791" t="str">
        <f t="shared" si="88"/>
        <v>ゴウ</v>
      </c>
      <c r="Q791">
        <f>IF($F791="","",DATEDIF($R791,①申込書!$D$3,"Y"))</f>
        <v>22</v>
      </c>
      <c r="R791" t="str">
        <f t="shared" si="89"/>
        <v>2003/06/17</v>
      </c>
      <c r="S791" t="str">
        <f t="shared" si="84"/>
        <v>愛媛</v>
      </c>
      <c r="T791" t="str">
        <f>IFERROR(IF($G791&lt;&gt;"",LEFT($G791,11),IF(COUNTIF(②男子申込!$C:$C,$B791)=1,INDEX(②男子申込!H:H,MATCH($B791,②男子申込!$C:$C,0)),"")),"")</f>
        <v>00099486642</v>
      </c>
      <c r="U791" t="str">
        <f t="shared" si="90"/>
        <v>同志社大</v>
      </c>
    </row>
    <row r="792" spans="1:21">
      <c r="A792" t="s">
        <v>775</v>
      </c>
      <c r="B792">
        <v>791</v>
      </c>
      <c r="C792" t="s">
        <v>2234</v>
      </c>
      <c r="D792" t="s">
        <v>2235</v>
      </c>
      <c r="E792" t="s">
        <v>99</v>
      </c>
      <c r="F792">
        <v>20030602</v>
      </c>
      <c r="G792" t="s">
        <v>10662</v>
      </c>
      <c r="H792" t="s">
        <v>2236</v>
      </c>
      <c r="I792" t="s">
        <v>1179</v>
      </c>
      <c r="M792" t="str">
        <f t="shared" si="85"/>
        <v>成田</v>
      </c>
      <c r="N792" t="str">
        <f t="shared" si="86"/>
        <v>賢信</v>
      </c>
      <c r="O792" t="str">
        <f t="shared" si="87"/>
        <v>ナリタ</v>
      </c>
      <c r="P792" t="str">
        <f t="shared" si="88"/>
        <v>ケンシン</v>
      </c>
      <c r="Q792">
        <f>IF($F792="","",DATEDIF($R792,①申込書!$D$3,"Y"))</f>
        <v>22</v>
      </c>
      <c r="R792" t="str">
        <f t="shared" si="89"/>
        <v>2003/06/02</v>
      </c>
      <c r="S792" t="str">
        <f t="shared" si="84"/>
        <v>大阪</v>
      </c>
      <c r="T792" t="str">
        <f>IFERROR(IF($G792&lt;&gt;"",LEFT($G792,11),IF(COUNTIF(②男子申込!$C:$C,$B792)=1,INDEX(②男子申込!H:H,MATCH($B792,②男子申込!$C:$C,0)),"")),"")</f>
        <v>00107542221</v>
      </c>
      <c r="U792" t="str">
        <f t="shared" si="90"/>
        <v>同志社大</v>
      </c>
    </row>
    <row r="793" spans="1:21">
      <c r="A793" t="s">
        <v>775</v>
      </c>
      <c r="B793">
        <v>792</v>
      </c>
      <c r="C793" t="s">
        <v>2237</v>
      </c>
      <c r="D793" t="s">
        <v>2238</v>
      </c>
      <c r="E793" t="s">
        <v>97</v>
      </c>
      <c r="F793">
        <v>20030520</v>
      </c>
      <c r="G793" t="s">
        <v>10663</v>
      </c>
      <c r="H793" t="s">
        <v>2239</v>
      </c>
      <c r="I793" t="s">
        <v>556</v>
      </c>
      <c r="M793" t="str">
        <f t="shared" si="85"/>
        <v>三越</v>
      </c>
      <c r="N793" t="str">
        <f t="shared" si="86"/>
        <v>匠真</v>
      </c>
      <c r="O793" t="str">
        <f t="shared" si="87"/>
        <v>ミコシ</v>
      </c>
      <c r="P793" t="str">
        <f t="shared" si="88"/>
        <v>タクマ</v>
      </c>
      <c r="Q793">
        <f>IF($F793="","",DATEDIF($R793,①申込書!$D$3,"Y"))</f>
        <v>22</v>
      </c>
      <c r="R793" t="str">
        <f t="shared" si="89"/>
        <v>2003/05/20</v>
      </c>
      <c r="S793" t="str">
        <f t="shared" si="84"/>
        <v>兵庫</v>
      </c>
      <c r="T793" t="str">
        <f>IFERROR(IF($G793&lt;&gt;"",LEFT($G793,11),IF(COUNTIF(②男子申込!$C:$C,$B793)=1,INDEX(②男子申込!H:H,MATCH($B793,②男子申込!$C:$C,0)),"")),"")</f>
        <v>00116992634</v>
      </c>
      <c r="U793" t="str">
        <f t="shared" si="90"/>
        <v>同志社大</v>
      </c>
    </row>
    <row r="794" spans="1:21">
      <c r="A794" t="s">
        <v>775</v>
      </c>
      <c r="B794">
        <v>793</v>
      </c>
      <c r="C794" t="s">
        <v>2240</v>
      </c>
      <c r="D794" t="s">
        <v>2241</v>
      </c>
      <c r="E794" t="s">
        <v>99</v>
      </c>
      <c r="F794">
        <v>20030916</v>
      </c>
      <c r="G794" t="s">
        <v>10664</v>
      </c>
      <c r="H794" t="s">
        <v>341</v>
      </c>
      <c r="I794" t="s">
        <v>1320</v>
      </c>
      <c r="M794" t="str">
        <f t="shared" si="85"/>
        <v>前田</v>
      </c>
      <c r="N794" t="str">
        <f t="shared" si="86"/>
        <v>修冶</v>
      </c>
      <c r="O794" t="str">
        <f t="shared" si="87"/>
        <v>マエダ</v>
      </c>
      <c r="P794" t="str">
        <f t="shared" si="88"/>
        <v>シュウヤ</v>
      </c>
      <c r="Q794">
        <f>IF($F794="","",DATEDIF($R794,①申込書!$D$3,"Y"))</f>
        <v>22</v>
      </c>
      <c r="R794" t="str">
        <f t="shared" si="89"/>
        <v>2003/09/16</v>
      </c>
      <c r="S794" t="str">
        <f t="shared" si="84"/>
        <v>大阪</v>
      </c>
      <c r="T794" t="str">
        <f>IFERROR(IF($G794&lt;&gt;"",LEFT($G794,11),IF(COUNTIF(②男子申込!$C:$C,$B794)=1,INDEX(②男子申込!H:H,MATCH($B794,②男子申込!$C:$C,0)),"")),"")</f>
        <v>00099854944</v>
      </c>
      <c r="U794" t="str">
        <f t="shared" si="90"/>
        <v>同志社大</v>
      </c>
    </row>
    <row r="795" spans="1:21">
      <c r="A795" t="s">
        <v>775</v>
      </c>
      <c r="B795">
        <v>794</v>
      </c>
      <c r="C795" t="s">
        <v>2242</v>
      </c>
      <c r="D795" t="s">
        <v>2243</v>
      </c>
      <c r="E795" t="s">
        <v>79</v>
      </c>
      <c r="F795">
        <v>20031219</v>
      </c>
      <c r="G795" t="s">
        <v>10665</v>
      </c>
      <c r="H795" t="s">
        <v>903</v>
      </c>
      <c r="I795" t="s">
        <v>141</v>
      </c>
      <c r="M795" t="str">
        <f t="shared" si="85"/>
        <v>服部</v>
      </c>
      <c r="N795" t="str">
        <f t="shared" si="86"/>
        <v>隼</v>
      </c>
      <c r="O795" t="str">
        <f t="shared" si="87"/>
        <v>ハットリ</v>
      </c>
      <c r="P795" t="str">
        <f t="shared" si="88"/>
        <v>ハヤト</v>
      </c>
      <c r="Q795">
        <f>IF($F795="","",DATEDIF($R795,①申込書!$D$3,"Y"))</f>
        <v>22</v>
      </c>
      <c r="R795" t="str">
        <f t="shared" si="89"/>
        <v>2003/12/19</v>
      </c>
      <c r="S795" t="str">
        <f t="shared" si="84"/>
        <v>岐阜</v>
      </c>
      <c r="T795" t="str">
        <f>IFERROR(IF($G795&lt;&gt;"",LEFT($G795,11),IF(COUNTIF(②男子申込!$C:$C,$B795)=1,INDEX(②男子申込!H:H,MATCH($B795,②男子申込!$C:$C,0)),"")),"")</f>
        <v>00164221622</v>
      </c>
      <c r="U795" t="str">
        <f t="shared" si="90"/>
        <v>同志社大</v>
      </c>
    </row>
    <row r="796" spans="1:21">
      <c r="A796" t="s">
        <v>775</v>
      </c>
      <c r="B796">
        <v>795</v>
      </c>
      <c r="C796" t="s">
        <v>2244</v>
      </c>
      <c r="D796" t="s">
        <v>2245</v>
      </c>
      <c r="E796" t="s">
        <v>99</v>
      </c>
      <c r="F796">
        <v>20030921</v>
      </c>
      <c r="G796" t="s">
        <v>10666</v>
      </c>
      <c r="H796" t="s">
        <v>484</v>
      </c>
      <c r="I796" t="s">
        <v>1365</v>
      </c>
      <c r="M796" t="str">
        <f t="shared" si="85"/>
        <v>喜多</v>
      </c>
      <c r="N796" t="str">
        <f t="shared" si="86"/>
        <v>博一</v>
      </c>
      <c r="O796" t="str">
        <f t="shared" si="87"/>
        <v>キタ</v>
      </c>
      <c r="P796" t="str">
        <f t="shared" si="88"/>
        <v>ヒロカズ</v>
      </c>
      <c r="Q796">
        <f>IF($F796="","",DATEDIF($R796,①申込書!$D$3,"Y"))</f>
        <v>22</v>
      </c>
      <c r="R796" t="str">
        <f t="shared" si="89"/>
        <v>2003/09/21</v>
      </c>
      <c r="S796" t="str">
        <f t="shared" si="84"/>
        <v>大阪</v>
      </c>
      <c r="T796" t="str">
        <f>IFERROR(IF($G796&lt;&gt;"",LEFT($G796,11),IF(COUNTIF(②男子申込!$C:$C,$B796)=1,INDEX(②男子申込!H:H,MATCH($B796,②男子申込!$C:$C,0)),"")),"")</f>
        <v>00099909036</v>
      </c>
      <c r="U796" t="str">
        <f t="shared" si="90"/>
        <v>同志社大</v>
      </c>
    </row>
    <row r="797" spans="1:21">
      <c r="A797" t="s">
        <v>775</v>
      </c>
      <c r="B797">
        <v>796</v>
      </c>
      <c r="C797" t="s">
        <v>2456</v>
      </c>
      <c r="D797" t="s">
        <v>2457</v>
      </c>
      <c r="E797" t="s">
        <v>97</v>
      </c>
      <c r="F797">
        <v>20030804</v>
      </c>
      <c r="G797" t="s">
        <v>10667</v>
      </c>
      <c r="H797" t="s">
        <v>345</v>
      </c>
      <c r="I797" t="s">
        <v>325</v>
      </c>
      <c r="M797" t="str">
        <f t="shared" si="85"/>
        <v>濱田</v>
      </c>
      <c r="N797" t="str">
        <f t="shared" si="86"/>
        <v>誉生</v>
      </c>
      <c r="O797" t="str">
        <f t="shared" si="87"/>
        <v>ハマダ</v>
      </c>
      <c r="P797" t="str">
        <f t="shared" si="88"/>
        <v>ホマレ</v>
      </c>
      <c r="Q797">
        <f>IF($F797="","",DATEDIF($R797,①申込書!$D$3,"Y"))</f>
        <v>22</v>
      </c>
      <c r="R797" t="str">
        <f t="shared" si="89"/>
        <v>2003/08/04</v>
      </c>
      <c r="S797" t="str">
        <f t="shared" si="84"/>
        <v>兵庫</v>
      </c>
      <c r="T797" t="str">
        <f>IFERROR(IF($G797&lt;&gt;"",LEFT($G797,11),IF(COUNTIF(②男子申込!$C:$C,$B797)=1,INDEX(②男子申込!H:H,MATCH($B797,②男子申込!$C:$C,0)),"")),"")</f>
        <v>00103384221</v>
      </c>
      <c r="U797" t="str">
        <f t="shared" si="90"/>
        <v>同志社大</v>
      </c>
    </row>
    <row r="798" spans="1:21">
      <c r="A798" t="s">
        <v>775</v>
      </c>
      <c r="B798">
        <v>797</v>
      </c>
      <c r="C798" t="s">
        <v>2458</v>
      </c>
      <c r="D798" t="s">
        <v>2459</v>
      </c>
      <c r="E798" t="s">
        <v>97</v>
      </c>
      <c r="F798">
        <v>20030515</v>
      </c>
      <c r="G798" t="s">
        <v>10668</v>
      </c>
      <c r="H798" t="s">
        <v>2460</v>
      </c>
      <c r="I798" t="s">
        <v>92</v>
      </c>
      <c r="M798" t="str">
        <f t="shared" si="85"/>
        <v>遠池</v>
      </c>
      <c r="N798" t="str">
        <f t="shared" si="86"/>
        <v>悠貴</v>
      </c>
      <c r="O798" t="str">
        <f t="shared" si="87"/>
        <v>トオチ</v>
      </c>
      <c r="P798" t="str">
        <f t="shared" si="88"/>
        <v>ユウキ</v>
      </c>
      <c r="Q798">
        <f>IF($F798="","",DATEDIF($R798,①申込書!$D$3,"Y"))</f>
        <v>22</v>
      </c>
      <c r="R798" t="str">
        <f t="shared" si="89"/>
        <v>2003/05/15</v>
      </c>
      <c r="S798" t="str">
        <f t="shared" si="84"/>
        <v>兵庫</v>
      </c>
      <c r="T798" t="str">
        <f>IFERROR(IF($G798&lt;&gt;"",LEFT($G798,11),IF(COUNTIF(②男子申込!$C:$C,$B798)=1,INDEX(②男子申込!H:H,MATCH($B798,②男子申込!$C:$C,0)),"")),"")</f>
        <v>00133504218</v>
      </c>
      <c r="U798" t="str">
        <f t="shared" si="90"/>
        <v>同志社大</v>
      </c>
    </row>
    <row r="799" spans="1:21">
      <c r="A799" t="s">
        <v>775</v>
      </c>
      <c r="B799">
        <v>798</v>
      </c>
      <c r="C799" t="s">
        <v>2522</v>
      </c>
      <c r="D799" t="s">
        <v>2523</v>
      </c>
      <c r="E799" t="s">
        <v>97</v>
      </c>
      <c r="F799">
        <v>20020626</v>
      </c>
      <c r="G799" t="s">
        <v>10669</v>
      </c>
      <c r="H799" t="s">
        <v>2524</v>
      </c>
      <c r="I799" t="s">
        <v>579</v>
      </c>
      <c r="M799" t="str">
        <f t="shared" si="85"/>
        <v>飯塚</v>
      </c>
      <c r="N799" t="str">
        <f t="shared" si="86"/>
        <v>翔平</v>
      </c>
      <c r="O799" t="str">
        <f t="shared" si="87"/>
        <v>イイヅカ</v>
      </c>
      <c r="P799" t="str">
        <f t="shared" si="88"/>
        <v>ショウヘイ</v>
      </c>
      <c r="Q799">
        <f>IF($F799="","",DATEDIF($R799,①申込書!$D$3,"Y"))</f>
        <v>23</v>
      </c>
      <c r="R799" t="str">
        <f t="shared" si="89"/>
        <v>2002/06/26</v>
      </c>
      <c r="S799" t="str">
        <f t="shared" si="84"/>
        <v>兵庫</v>
      </c>
      <c r="T799" t="str">
        <f>IFERROR(IF($G799&lt;&gt;"",LEFT($G799,11),IF(COUNTIF(②男子申込!$C:$C,$B799)=1,INDEX(②男子申込!H:H,MATCH($B799,②男子申込!$C:$C,0)),"")),"")</f>
        <v>00173223018</v>
      </c>
      <c r="U799" t="str">
        <f t="shared" si="90"/>
        <v>同志社大</v>
      </c>
    </row>
    <row r="800" spans="1:21">
      <c r="A800" t="s">
        <v>775</v>
      </c>
      <c r="B800">
        <v>799</v>
      </c>
      <c r="C800" t="s">
        <v>2646</v>
      </c>
      <c r="D800" t="s">
        <v>2647</v>
      </c>
      <c r="E800" t="s">
        <v>85</v>
      </c>
      <c r="F800">
        <v>20030624</v>
      </c>
      <c r="G800" t="s">
        <v>10670</v>
      </c>
      <c r="H800" t="s">
        <v>2236</v>
      </c>
      <c r="I800" t="s">
        <v>422</v>
      </c>
      <c r="M800" t="str">
        <f t="shared" si="85"/>
        <v>成田</v>
      </c>
      <c r="N800" t="str">
        <f t="shared" si="86"/>
        <v>啓史</v>
      </c>
      <c r="O800" t="str">
        <f t="shared" si="87"/>
        <v>ナリタ</v>
      </c>
      <c r="P800" t="str">
        <f t="shared" si="88"/>
        <v>サトシ</v>
      </c>
      <c r="Q800">
        <f>IF($F800="","",DATEDIF($R800,①申込書!$D$3,"Y"))</f>
        <v>22</v>
      </c>
      <c r="R800" t="str">
        <f t="shared" si="89"/>
        <v>2003/06/24</v>
      </c>
      <c r="S800" t="str">
        <f t="shared" si="84"/>
        <v>愛知</v>
      </c>
      <c r="T800" t="str">
        <f>IFERROR(IF($G800&lt;&gt;"",LEFT($G800,11),IF(COUNTIF(②男子申込!$C:$C,$B800)=1,INDEX(②男子申込!H:H,MATCH($B800,②男子申込!$C:$C,0)),"")),"")</f>
        <v>00102105817</v>
      </c>
      <c r="U800" t="str">
        <f t="shared" si="90"/>
        <v>同志社大</v>
      </c>
    </row>
    <row r="801" spans="1:21">
      <c r="A801" t="s">
        <v>775</v>
      </c>
      <c r="B801">
        <v>800</v>
      </c>
      <c r="C801" t="s">
        <v>3647</v>
      </c>
      <c r="D801" t="s">
        <v>3648</v>
      </c>
      <c r="E801" t="s">
        <v>99</v>
      </c>
      <c r="F801">
        <v>20030831</v>
      </c>
      <c r="G801"/>
      <c r="H801" t="s">
        <v>1773</v>
      </c>
      <c r="I801" t="s">
        <v>1087</v>
      </c>
      <c r="M801" t="str">
        <f t="shared" si="85"/>
        <v>下川</v>
      </c>
      <c r="N801" t="str">
        <f t="shared" si="86"/>
        <v>夏輝</v>
      </c>
      <c r="O801" t="str">
        <f t="shared" si="87"/>
        <v>シモカワ</v>
      </c>
      <c r="P801" t="str">
        <f t="shared" si="88"/>
        <v>ナツキ</v>
      </c>
      <c r="Q801">
        <f>IF($F801="","",DATEDIF($R801,①申込書!$D$3,"Y"))</f>
        <v>22</v>
      </c>
      <c r="R801" t="str">
        <f t="shared" si="89"/>
        <v>2003/08/31</v>
      </c>
      <c r="S801" t="str">
        <f t="shared" si="84"/>
        <v>大阪</v>
      </c>
      <c r="T801" t="str">
        <f>IFERROR(IF($G801&lt;&gt;"",LEFT($G801,11),IF(COUNTIF(②男子申込!$C:$C,$B801)=1,INDEX(②男子申込!H:H,MATCH($B801,②男子申込!$C:$C,0)),"")),"")</f>
        <v/>
      </c>
      <c r="U801" t="str">
        <f t="shared" si="90"/>
        <v>同志社大</v>
      </c>
    </row>
    <row r="802" spans="1:21">
      <c r="A802" t="s">
        <v>775</v>
      </c>
      <c r="B802">
        <v>801</v>
      </c>
      <c r="C802" t="s">
        <v>3649</v>
      </c>
      <c r="D802" t="s">
        <v>3650</v>
      </c>
      <c r="E802" t="s">
        <v>369</v>
      </c>
      <c r="F802">
        <v>20041228</v>
      </c>
      <c r="G802" t="s">
        <v>10671</v>
      </c>
      <c r="H802" t="s">
        <v>3651</v>
      </c>
      <c r="I802" t="s">
        <v>510</v>
      </c>
      <c r="M802" t="str">
        <f t="shared" si="85"/>
        <v>須賀田</v>
      </c>
      <c r="N802" t="str">
        <f t="shared" si="86"/>
        <v>陽</v>
      </c>
      <c r="O802" t="str">
        <f t="shared" si="87"/>
        <v>スガタ</v>
      </c>
      <c r="P802" t="str">
        <f t="shared" si="88"/>
        <v>ハル</v>
      </c>
      <c r="Q802">
        <f>IF($F802="","",DATEDIF($R802,①申込書!$D$3,"Y"))</f>
        <v>21</v>
      </c>
      <c r="R802" t="str">
        <f t="shared" si="89"/>
        <v>2004/12/28</v>
      </c>
      <c r="S802" t="str">
        <f t="shared" si="84"/>
        <v>愛媛</v>
      </c>
      <c r="T802" t="str">
        <f>IFERROR(IF($G802&lt;&gt;"",LEFT($G802,11),IF(COUNTIF(②男子申込!$C:$C,$B802)=1,INDEX(②男子申込!H:H,MATCH($B802,②男子申込!$C:$C,0)),"")),"")</f>
        <v>00113702721</v>
      </c>
      <c r="U802" t="str">
        <f t="shared" si="90"/>
        <v>同志社大</v>
      </c>
    </row>
    <row r="803" spans="1:21">
      <c r="A803" t="s">
        <v>775</v>
      </c>
      <c r="B803">
        <v>802</v>
      </c>
      <c r="C803" t="s">
        <v>3652</v>
      </c>
      <c r="D803" t="s">
        <v>3653</v>
      </c>
      <c r="E803" t="s">
        <v>88</v>
      </c>
      <c r="F803">
        <v>20040523</v>
      </c>
      <c r="G803" t="s">
        <v>10672</v>
      </c>
      <c r="H803" t="s">
        <v>973</v>
      </c>
      <c r="I803" t="s">
        <v>3654</v>
      </c>
      <c r="M803" t="str">
        <f t="shared" si="85"/>
        <v>藤野</v>
      </c>
      <c r="N803" t="str">
        <f t="shared" si="86"/>
        <v>一寿</v>
      </c>
      <c r="O803" t="str">
        <f t="shared" si="87"/>
        <v>フジノ</v>
      </c>
      <c r="P803" t="str">
        <f t="shared" si="88"/>
        <v>カズトシ</v>
      </c>
      <c r="Q803">
        <f>IF($F803="","",DATEDIF($R803,①申込書!$D$3,"Y"))</f>
        <v>21</v>
      </c>
      <c r="R803" t="str">
        <f t="shared" si="89"/>
        <v>2004/05/23</v>
      </c>
      <c r="S803" t="str">
        <f t="shared" si="84"/>
        <v>京都</v>
      </c>
      <c r="T803" t="str">
        <f>IFERROR(IF($G803&lt;&gt;"",LEFT($G803,11),IF(COUNTIF(②男子申込!$C:$C,$B803)=1,INDEX(②男子申込!H:H,MATCH($B803,②男子申込!$C:$C,0)),"")),"")</f>
        <v>00119455429</v>
      </c>
      <c r="U803" t="str">
        <f t="shared" si="90"/>
        <v>同志社大</v>
      </c>
    </row>
    <row r="804" spans="1:21">
      <c r="A804" t="s">
        <v>775</v>
      </c>
      <c r="B804">
        <v>803</v>
      </c>
      <c r="C804" t="s">
        <v>3655</v>
      </c>
      <c r="D804" t="s">
        <v>3656</v>
      </c>
      <c r="E804" t="s">
        <v>83</v>
      </c>
      <c r="F804">
        <v>20040609</v>
      </c>
      <c r="G804" t="s">
        <v>10673</v>
      </c>
      <c r="H804" t="s">
        <v>764</v>
      </c>
      <c r="I804" t="s">
        <v>3657</v>
      </c>
      <c r="M804" t="str">
        <f t="shared" si="85"/>
        <v>奥谷</v>
      </c>
      <c r="N804" t="str">
        <f t="shared" si="86"/>
        <v>拓征</v>
      </c>
      <c r="O804" t="str">
        <f t="shared" si="87"/>
        <v>オクタニ</v>
      </c>
      <c r="P804" t="str">
        <f t="shared" si="88"/>
        <v>タクセイ</v>
      </c>
      <c r="Q804">
        <f>IF($F804="","",DATEDIF($R804,①申込書!$D$3,"Y"))</f>
        <v>21</v>
      </c>
      <c r="R804" t="str">
        <f t="shared" si="89"/>
        <v>2004/06/09</v>
      </c>
      <c r="S804" t="str">
        <f t="shared" si="84"/>
        <v>奈良</v>
      </c>
      <c r="T804" t="str">
        <f>IFERROR(IF($G804&lt;&gt;"",LEFT($G804,11),IF(COUNTIF(②男子申込!$C:$C,$B804)=1,INDEX(②男子申込!H:H,MATCH($B804,②男子申込!$C:$C,0)),"")),"")</f>
        <v>00114208824</v>
      </c>
      <c r="U804" t="str">
        <f t="shared" si="90"/>
        <v>同志社大</v>
      </c>
    </row>
    <row r="805" spans="1:21">
      <c r="A805" t="s">
        <v>775</v>
      </c>
      <c r="B805">
        <v>804</v>
      </c>
      <c r="C805" t="s">
        <v>3658</v>
      </c>
      <c r="D805" t="s">
        <v>3659</v>
      </c>
      <c r="E805" t="s">
        <v>106</v>
      </c>
      <c r="F805">
        <v>20050223</v>
      </c>
      <c r="G805" t="s">
        <v>10674</v>
      </c>
      <c r="H805" t="s">
        <v>3660</v>
      </c>
      <c r="I805" t="s">
        <v>115</v>
      </c>
      <c r="M805" t="str">
        <f t="shared" si="85"/>
        <v>三柳</v>
      </c>
      <c r="N805" t="str">
        <f t="shared" si="86"/>
        <v>遥暉</v>
      </c>
      <c r="O805" t="str">
        <f t="shared" si="87"/>
        <v>ミツヤナギ</v>
      </c>
      <c r="P805" t="str">
        <f t="shared" si="88"/>
        <v>ハルキ</v>
      </c>
      <c r="Q805">
        <f>IF($F805="","",DATEDIF($R805,①申込書!$D$3,"Y"))</f>
        <v>20</v>
      </c>
      <c r="R805" t="str">
        <f t="shared" si="89"/>
        <v>2005/02/23</v>
      </c>
      <c r="S805" t="str">
        <f t="shared" si="84"/>
        <v>石川</v>
      </c>
      <c r="T805" t="str">
        <f>IFERROR(IF($G805&lt;&gt;"",LEFT($G805,11),IF(COUNTIF(②男子申込!$C:$C,$B805)=1,INDEX(②男子申込!H:H,MATCH($B805,②男子申込!$C:$C,0)),"")),"")</f>
        <v>00118834732</v>
      </c>
      <c r="U805" t="str">
        <f t="shared" si="90"/>
        <v>同志社大</v>
      </c>
    </row>
    <row r="806" spans="1:21">
      <c r="A806" t="s">
        <v>775</v>
      </c>
      <c r="B806">
        <v>805</v>
      </c>
      <c r="C806" t="s">
        <v>3661</v>
      </c>
      <c r="D806" t="s">
        <v>3662</v>
      </c>
      <c r="E806" t="s">
        <v>99</v>
      </c>
      <c r="F806">
        <v>20040801</v>
      </c>
      <c r="G806" t="s">
        <v>10675</v>
      </c>
      <c r="H806" t="s">
        <v>787</v>
      </c>
      <c r="I806" t="s">
        <v>2746</v>
      </c>
      <c r="M806" t="str">
        <f t="shared" si="85"/>
        <v>谷本</v>
      </c>
      <c r="N806" t="str">
        <f t="shared" si="86"/>
        <v>琳</v>
      </c>
      <c r="O806" t="str">
        <f t="shared" si="87"/>
        <v>タニモト</v>
      </c>
      <c r="P806" t="str">
        <f t="shared" si="88"/>
        <v>リン</v>
      </c>
      <c r="Q806">
        <f>IF($F806="","",DATEDIF($R806,①申込書!$D$3,"Y"))</f>
        <v>21</v>
      </c>
      <c r="R806" t="str">
        <f t="shared" si="89"/>
        <v>2004/08/01</v>
      </c>
      <c r="S806" t="str">
        <f t="shared" si="84"/>
        <v>大阪</v>
      </c>
      <c r="T806" t="str">
        <f>IFERROR(IF($G806&lt;&gt;"",LEFT($G806,11),IF(COUNTIF(②男子申込!$C:$C,$B806)=1,INDEX(②男子申込!H:H,MATCH($B806,②男子申込!$C:$C,0)),"")),"")</f>
        <v>00118547834</v>
      </c>
      <c r="U806" t="str">
        <f t="shared" si="90"/>
        <v>同志社大</v>
      </c>
    </row>
    <row r="807" spans="1:21">
      <c r="A807" t="s">
        <v>775</v>
      </c>
      <c r="B807">
        <v>806</v>
      </c>
      <c r="C807" t="s">
        <v>4113</v>
      </c>
      <c r="D807" t="s">
        <v>4114</v>
      </c>
      <c r="E807" t="s">
        <v>97</v>
      </c>
      <c r="F807">
        <v>20050205</v>
      </c>
      <c r="G807" t="s">
        <v>10676</v>
      </c>
      <c r="H807" t="s">
        <v>4115</v>
      </c>
      <c r="I807" t="s">
        <v>360</v>
      </c>
      <c r="M807" t="str">
        <f t="shared" si="85"/>
        <v>萩野</v>
      </c>
      <c r="N807" t="str">
        <f t="shared" si="86"/>
        <v>俊</v>
      </c>
      <c r="O807" t="str">
        <f t="shared" si="87"/>
        <v>ハギノ</v>
      </c>
      <c r="P807" t="str">
        <f t="shared" si="88"/>
        <v>シュン</v>
      </c>
      <c r="Q807">
        <f>IF($F807="","",DATEDIF($R807,①申込書!$D$3,"Y"))</f>
        <v>20</v>
      </c>
      <c r="R807" t="str">
        <f t="shared" si="89"/>
        <v>2005/02/05</v>
      </c>
      <c r="S807" t="str">
        <f t="shared" si="84"/>
        <v>兵庫</v>
      </c>
      <c r="T807" t="str">
        <f>IFERROR(IF($G807&lt;&gt;"",LEFT($G807,11),IF(COUNTIF(②男子申込!$C:$C,$B807)=1,INDEX(②男子申込!H:H,MATCH($B807,②男子申込!$C:$C,0)),"")),"")</f>
        <v>00111600413</v>
      </c>
      <c r="U807" t="str">
        <f t="shared" si="90"/>
        <v>同志社大</v>
      </c>
    </row>
    <row r="808" spans="1:21">
      <c r="A808" t="s">
        <v>775</v>
      </c>
      <c r="B808">
        <v>807</v>
      </c>
      <c r="C808" t="s">
        <v>4267</v>
      </c>
      <c r="D808" t="s">
        <v>4268</v>
      </c>
      <c r="E808" t="s">
        <v>639</v>
      </c>
      <c r="F808">
        <v>20040519</v>
      </c>
      <c r="G808" t="s">
        <v>10677</v>
      </c>
      <c r="H808" t="s">
        <v>602</v>
      </c>
      <c r="I808" t="s">
        <v>234</v>
      </c>
      <c r="M808" t="str">
        <f t="shared" si="85"/>
        <v>森下</v>
      </c>
      <c r="N808" t="str">
        <f t="shared" si="86"/>
        <v>涼介</v>
      </c>
      <c r="O808" t="str">
        <f t="shared" si="87"/>
        <v>モリシタ</v>
      </c>
      <c r="P808" t="str">
        <f t="shared" si="88"/>
        <v>リョウスケ</v>
      </c>
      <c r="Q808">
        <f>IF($F808="","",DATEDIF($R808,①申込書!$D$3,"Y"))</f>
        <v>21</v>
      </c>
      <c r="R808" t="str">
        <f t="shared" si="89"/>
        <v>2004/05/19</v>
      </c>
      <c r="S808" t="str">
        <f t="shared" si="84"/>
        <v>佐賀</v>
      </c>
      <c r="T808" t="str">
        <f>IFERROR(IF($G808&lt;&gt;"",LEFT($G808,11),IF(COUNTIF(②男子申込!$C:$C,$B808)=1,INDEX(②男子申込!H:H,MATCH($B808,②男子申込!$C:$C,0)),"")),"")</f>
        <v>00144690226</v>
      </c>
      <c r="U808" t="str">
        <f t="shared" si="90"/>
        <v>同志社大</v>
      </c>
    </row>
    <row r="809" spans="1:21">
      <c r="A809" t="s">
        <v>775</v>
      </c>
      <c r="B809">
        <v>808</v>
      </c>
      <c r="C809" t="s">
        <v>14750</v>
      </c>
      <c r="D809" t="s">
        <v>4269</v>
      </c>
      <c r="E809" t="s">
        <v>88</v>
      </c>
      <c r="F809">
        <v>20041113</v>
      </c>
      <c r="G809" t="s">
        <v>10678</v>
      </c>
      <c r="H809" t="s">
        <v>461</v>
      </c>
      <c r="I809" t="s">
        <v>122</v>
      </c>
      <c r="M809" t="str">
        <f t="shared" si="85"/>
        <v>髙木</v>
      </c>
      <c r="N809" t="str">
        <f t="shared" si="86"/>
        <v>隆誠</v>
      </c>
      <c r="O809" t="str">
        <f t="shared" si="87"/>
        <v>タカギ</v>
      </c>
      <c r="P809" t="str">
        <f t="shared" si="88"/>
        <v>リュウセイ</v>
      </c>
      <c r="Q809">
        <f>IF($F809="","",DATEDIF($R809,①申込書!$D$3,"Y"))</f>
        <v>21</v>
      </c>
      <c r="R809" t="str">
        <f t="shared" si="89"/>
        <v>2004/11/13</v>
      </c>
      <c r="S809" t="str">
        <f t="shared" si="84"/>
        <v>京都</v>
      </c>
      <c r="T809" t="str">
        <f>IFERROR(IF($G809&lt;&gt;"",LEFT($G809,11),IF(COUNTIF(②男子申込!$C:$C,$B809)=1,INDEX(②男子申込!H:H,MATCH($B809,②男子申込!$C:$C,0)),"")),"")</f>
        <v>00119303219</v>
      </c>
      <c r="U809" t="str">
        <f t="shared" si="90"/>
        <v>同志社大</v>
      </c>
    </row>
    <row r="810" spans="1:21">
      <c r="A810" t="s">
        <v>775</v>
      </c>
      <c r="B810">
        <v>809</v>
      </c>
      <c r="C810" t="s">
        <v>4459</v>
      </c>
      <c r="D810" t="s">
        <v>4460</v>
      </c>
      <c r="E810" t="s">
        <v>99</v>
      </c>
      <c r="F810">
        <v>20040614</v>
      </c>
      <c r="G810" t="s">
        <v>10679</v>
      </c>
      <c r="H810" t="s">
        <v>147</v>
      </c>
      <c r="I810" t="s">
        <v>4461</v>
      </c>
      <c r="M810" t="str">
        <f t="shared" si="85"/>
        <v>中村</v>
      </c>
      <c r="N810" t="str">
        <f t="shared" si="86"/>
        <v>寛</v>
      </c>
      <c r="O810" t="str">
        <f t="shared" si="87"/>
        <v>ナカムラ</v>
      </c>
      <c r="P810" t="str">
        <f t="shared" si="88"/>
        <v>カン</v>
      </c>
      <c r="Q810">
        <f>IF($F810="","",DATEDIF($R810,①申込書!$D$3,"Y"))</f>
        <v>21</v>
      </c>
      <c r="R810" t="str">
        <f t="shared" si="89"/>
        <v>2004/06/14</v>
      </c>
      <c r="S810" t="str">
        <f t="shared" si="84"/>
        <v>大阪</v>
      </c>
      <c r="T810" t="str">
        <f>IFERROR(IF($G810&lt;&gt;"",LEFT($G810,11),IF(COUNTIF(②男子申込!$C:$C,$B810)=1,INDEX(②男子申込!H:H,MATCH($B810,②男子申込!$C:$C,0)),"")),"")</f>
        <v>00147223625</v>
      </c>
      <c r="U810" t="str">
        <f t="shared" si="90"/>
        <v>同志社大</v>
      </c>
    </row>
    <row r="811" spans="1:21">
      <c r="A811" t="s">
        <v>775</v>
      </c>
      <c r="B811">
        <v>810</v>
      </c>
      <c r="C811" t="s">
        <v>4462</v>
      </c>
      <c r="D811" t="s">
        <v>4463</v>
      </c>
      <c r="E811" t="s">
        <v>369</v>
      </c>
      <c r="F811">
        <v>20031024</v>
      </c>
      <c r="G811" t="s">
        <v>10680</v>
      </c>
      <c r="H811" t="s">
        <v>193</v>
      </c>
      <c r="I811" t="s">
        <v>315</v>
      </c>
      <c r="M811" t="str">
        <f t="shared" si="85"/>
        <v>小林</v>
      </c>
      <c r="N811" t="str">
        <f t="shared" si="86"/>
        <v>泰輔</v>
      </c>
      <c r="O811" t="str">
        <f t="shared" si="87"/>
        <v>コバヤシ</v>
      </c>
      <c r="P811" t="str">
        <f t="shared" si="88"/>
        <v>タイスケ</v>
      </c>
      <c r="Q811">
        <f>IF($F811="","",DATEDIF($R811,①申込書!$D$3,"Y"))</f>
        <v>22</v>
      </c>
      <c r="R811" t="str">
        <f t="shared" si="89"/>
        <v>2003/10/24</v>
      </c>
      <c r="S811" t="str">
        <f t="shared" si="84"/>
        <v>愛媛</v>
      </c>
      <c r="T811" t="str">
        <f>IFERROR(IF($G811&lt;&gt;"",LEFT($G811,11),IF(COUNTIF(②男子申込!$C:$C,$B811)=1,INDEX(②男子申込!H:H,MATCH($B811,②男子申込!$C:$C,0)),"")),"")</f>
        <v>00106080116</v>
      </c>
      <c r="U811" t="str">
        <f t="shared" si="90"/>
        <v>同志社大</v>
      </c>
    </row>
    <row r="812" spans="1:21">
      <c r="A812" t="s">
        <v>775</v>
      </c>
      <c r="B812">
        <v>811</v>
      </c>
      <c r="C812" t="s">
        <v>4627</v>
      </c>
      <c r="D812" t="s">
        <v>4628</v>
      </c>
      <c r="E812" t="s">
        <v>97</v>
      </c>
      <c r="F812">
        <v>20030722</v>
      </c>
      <c r="G812" t="s">
        <v>10681</v>
      </c>
      <c r="H812" t="s">
        <v>214</v>
      </c>
      <c r="I812" t="s">
        <v>483</v>
      </c>
      <c r="M812" t="str">
        <f t="shared" si="85"/>
        <v>山本</v>
      </c>
      <c r="N812" t="str">
        <f t="shared" si="86"/>
        <v>一満</v>
      </c>
      <c r="O812" t="str">
        <f t="shared" si="87"/>
        <v>ヤマモト</v>
      </c>
      <c r="P812" t="str">
        <f t="shared" si="88"/>
        <v>カズマ</v>
      </c>
      <c r="Q812">
        <f>IF($F812="","",DATEDIF($R812,①申込書!$D$3,"Y"))</f>
        <v>22</v>
      </c>
      <c r="R812" t="str">
        <f t="shared" si="89"/>
        <v>2003/07/22</v>
      </c>
      <c r="S812" t="str">
        <f t="shared" si="84"/>
        <v>兵庫</v>
      </c>
      <c r="T812" t="str">
        <f>IFERROR(IF($G812&lt;&gt;"",LEFT($G812,11),IF(COUNTIF(②男子申込!$C:$C,$B812)=1,INDEX(②男子申込!H:H,MATCH($B812,②男子申込!$C:$C,0)),"")),"")</f>
        <v>00200066452</v>
      </c>
      <c r="U812" t="str">
        <f t="shared" si="90"/>
        <v>同志社大</v>
      </c>
    </row>
    <row r="813" spans="1:21">
      <c r="A813" t="s">
        <v>775</v>
      </c>
      <c r="B813">
        <v>812</v>
      </c>
      <c r="C813" t="s">
        <v>4629</v>
      </c>
      <c r="D813" t="s">
        <v>4630</v>
      </c>
      <c r="E813" t="s">
        <v>85</v>
      </c>
      <c r="F813">
        <v>20030702</v>
      </c>
      <c r="G813" t="s">
        <v>10682</v>
      </c>
      <c r="H813" t="s">
        <v>612</v>
      </c>
      <c r="I813" t="s">
        <v>606</v>
      </c>
      <c r="M813" t="str">
        <f t="shared" si="85"/>
        <v>番</v>
      </c>
      <c r="N813" t="str">
        <f t="shared" si="86"/>
        <v>ひろ希</v>
      </c>
      <c r="O813" t="str">
        <f t="shared" si="87"/>
        <v>バン</v>
      </c>
      <c r="P813" t="str">
        <f t="shared" si="88"/>
        <v>ヒロキ</v>
      </c>
      <c r="Q813">
        <f>IF($F813="","",DATEDIF($R813,①申込書!$D$3,"Y"))</f>
        <v>22</v>
      </c>
      <c r="R813" t="str">
        <f t="shared" si="89"/>
        <v>2003/07/02</v>
      </c>
      <c r="S813" t="str">
        <f t="shared" si="84"/>
        <v>愛知</v>
      </c>
      <c r="T813" t="str">
        <f>IFERROR(IF($G813&lt;&gt;"",LEFT($G813,11),IF(COUNTIF(②男子申込!$C:$C,$B813)=1,INDEX(②男子申込!H:H,MATCH($B813,②男子申込!$C:$C,0)),"")),"")</f>
        <v>00200066448</v>
      </c>
      <c r="U813" t="str">
        <f t="shared" si="90"/>
        <v>同志社大</v>
      </c>
    </row>
    <row r="814" spans="1:21">
      <c r="A814" t="s">
        <v>775</v>
      </c>
      <c r="B814">
        <v>813</v>
      </c>
      <c r="C814" t="s">
        <v>4631</v>
      </c>
      <c r="D814" t="s">
        <v>4632</v>
      </c>
      <c r="E814" t="s">
        <v>185</v>
      </c>
      <c r="F814">
        <v>20030728</v>
      </c>
      <c r="G814" t="s">
        <v>10683</v>
      </c>
      <c r="H814" t="s">
        <v>157</v>
      </c>
      <c r="I814" t="s">
        <v>549</v>
      </c>
      <c r="M814" t="str">
        <f t="shared" si="85"/>
        <v>山﨑</v>
      </c>
      <c r="N814" t="str">
        <f t="shared" si="86"/>
        <v>恵澄</v>
      </c>
      <c r="O814" t="str">
        <f t="shared" si="87"/>
        <v>ヤマザキ</v>
      </c>
      <c r="P814" t="str">
        <f t="shared" si="88"/>
        <v>ケイト</v>
      </c>
      <c r="Q814">
        <f>IF($F814="","",DATEDIF($R814,①申込書!$D$3,"Y"))</f>
        <v>22</v>
      </c>
      <c r="R814" t="str">
        <f t="shared" si="89"/>
        <v>2003/07/28</v>
      </c>
      <c r="S814" t="str">
        <f t="shared" si="84"/>
        <v>富山</v>
      </c>
      <c r="T814" t="str">
        <f>IFERROR(IF($G814&lt;&gt;"",LEFT($G814,11),IF(COUNTIF(②男子申込!$C:$C,$B814)=1,INDEX(②男子申込!H:H,MATCH($B814,②男子申込!$C:$C,0)),"")),"")</f>
        <v>00200066442</v>
      </c>
      <c r="U814" t="str">
        <f t="shared" si="90"/>
        <v>同志社大</v>
      </c>
    </row>
    <row r="815" spans="1:21">
      <c r="A815" t="s">
        <v>775</v>
      </c>
      <c r="B815">
        <v>814</v>
      </c>
      <c r="C815" t="s">
        <v>4633</v>
      </c>
      <c r="D815" t="s">
        <v>4634</v>
      </c>
      <c r="E815" t="s">
        <v>88</v>
      </c>
      <c r="F815">
        <v>20040907</v>
      </c>
      <c r="G815" t="s">
        <v>10684</v>
      </c>
      <c r="H815" t="s">
        <v>1727</v>
      </c>
      <c r="I815" t="s">
        <v>92</v>
      </c>
      <c r="M815" t="str">
        <f t="shared" si="85"/>
        <v>古田</v>
      </c>
      <c r="N815" t="str">
        <f t="shared" si="86"/>
        <v>優輝</v>
      </c>
      <c r="O815" t="str">
        <f t="shared" si="87"/>
        <v>フルタ</v>
      </c>
      <c r="P815" t="str">
        <f t="shared" si="88"/>
        <v>ユウキ</v>
      </c>
      <c r="Q815">
        <f>IF($F815="","",DATEDIF($R815,①申込書!$D$3,"Y"))</f>
        <v>21</v>
      </c>
      <c r="R815" t="str">
        <f t="shared" si="89"/>
        <v>2004/09/07</v>
      </c>
      <c r="S815" t="str">
        <f t="shared" si="84"/>
        <v>京都</v>
      </c>
      <c r="T815" t="str">
        <f>IFERROR(IF($G815&lt;&gt;"",LEFT($G815,11),IF(COUNTIF(②男子申込!$C:$C,$B815)=1,INDEX(②男子申込!H:H,MATCH($B815,②男子申込!$C:$C,0)),"")),"")</f>
        <v>00131522519</v>
      </c>
      <c r="U815" t="str">
        <f t="shared" si="90"/>
        <v>同志社大</v>
      </c>
    </row>
    <row r="816" spans="1:21">
      <c r="A816" t="s">
        <v>775</v>
      </c>
      <c r="B816">
        <v>815</v>
      </c>
      <c r="C816" t="s">
        <v>4635</v>
      </c>
      <c r="D816" t="s">
        <v>4636</v>
      </c>
      <c r="E816" t="s">
        <v>99</v>
      </c>
      <c r="F816">
        <v>20040709</v>
      </c>
      <c r="G816" t="s">
        <v>10685</v>
      </c>
      <c r="H816" t="s">
        <v>1107</v>
      </c>
      <c r="I816" t="s">
        <v>1580</v>
      </c>
      <c r="M816" t="str">
        <f t="shared" si="85"/>
        <v>南部</v>
      </c>
      <c r="N816" t="str">
        <f t="shared" si="86"/>
        <v>悠陽</v>
      </c>
      <c r="O816" t="str">
        <f t="shared" si="87"/>
        <v>ナンブ</v>
      </c>
      <c r="P816" t="str">
        <f t="shared" si="88"/>
        <v>ユウヒ</v>
      </c>
      <c r="Q816">
        <f>IF($F816="","",DATEDIF($R816,①申込書!$D$3,"Y"))</f>
        <v>21</v>
      </c>
      <c r="R816" t="str">
        <f t="shared" si="89"/>
        <v>2004/07/09</v>
      </c>
      <c r="S816" t="str">
        <f t="shared" si="84"/>
        <v>大阪</v>
      </c>
      <c r="T816" t="str">
        <f>IFERROR(IF($G816&lt;&gt;"",LEFT($G816,11),IF(COUNTIF(②男子申込!$C:$C,$B816)=1,INDEX(②男子申込!H:H,MATCH($B816,②男子申込!$C:$C,0)),"")),"")</f>
        <v>00116827934</v>
      </c>
      <c r="U816" t="str">
        <f t="shared" si="90"/>
        <v>同志社大</v>
      </c>
    </row>
    <row r="817" spans="1:21">
      <c r="A817" t="s">
        <v>775</v>
      </c>
      <c r="B817">
        <v>816</v>
      </c>
      <c r="C817" t="s">
        <v>4637</v>
      </c>
      <c r="D817" t="s">
        <v>4638</v>
      </c>
      <c r="E817" t="s">
        <v>83</v>
      </c>
      <c r="F817">
        <v>20040402</v>
      </c>
      <c r="G817" t="s">
        <v>10686</v>
      </c>
      <c r="H817" t="s">
        <v>484</v>
      </c>
      <c r="I817" t="s">
        <v>394</v>
      </c>
      <c r="M817" t="str">
        <f t="shared" si="85"/>
        <v>北</v>
      </c>
      <c r="N817" t="str">
        <f t="shared" si="86"/>
        <v>駿介</v>
      </c>
      <c r="O817" t="str">
        <f t="shared" si="87"/>
        <v>キタ</v>
      </c>
      <c r="P817" t="str">
        <f t="shared" si="88"/>
        <v>シュンスケ</v>
      </c>
      <c r="Q817">
        <f>IF($F817="","",DATEDIF($R817,①申込書!$D$3,"Y"))</f>
        <v>21</v>
      </c>
      <c r="R817" t="str">
        <f t="shared" si="89"/>
        <v>2004/04/02</v>
      </c>
      <c r="S817" t="str">
        <f t="shared" si="84"/>
        <v>奈良</v>
      </c>
      <c r="T817" t="str">
        <f>IFERROR(IF($G817&lt;&gt;"",LEFT($G817,11),IF(COUNTIF(②男子申込!$C:$C,$B817)=1,INDEX(②男子申込!H:H,MATCH($B817,②男子申込!$C:$C,0)),"")),"")</f>
        <v>00116519023</v>
      </c>
      <c r="U817" t="str">
        <f t="shared" si="90"/>
        <v>同志社大</v>
      </c>
    </row>
    <row r="818" spans="1:21">
      <c r="A818" t="s">
        <v>775</v>
      </c>
      <c r="B818">
        <v>817</v>
      </c>
      <c r="C818" t="s">
        <v>4639</v>
      </c>
      <c r="D818" t="s">
        <v>4640</v>
      </c>
      <c r="E818" t="s">
        <v>170</v>
      </c>
      <c r="F818">
        <v>20040621</v>
      </c>
      <c r="G818" t="s">
        <v>10687</v>
      </c>
      <c r="H818" t="s">
        <v>2195</v>
      </c>
      <c r="I818" t="s">
        <v>1192</v>
      </c>
      <c r="M818" t="str">
        <f t="shared" si="85"/>
        <v>北島</v>
      </c>
      <c r="N818" t="str">
        <f t="shared" si="86"/>
        <v>正裕</v>
      </c>
      <c r="O818" t="str">
        <f t="shared" si="87"/>
        <v>キタジマ</v>
      </c>
      <c r="P818" t="str">
        <f t="shared" si="88"/>
        <v>マサヒロ</v>
      </c>
      <c r="Q818">
        <f>IF($F818="","",DATEDIF($R818,①申込書!$D$3,"Y"))</f>
        <v>21</v>
      </c>
      <c r="R818" t="str">
        <f t="shared" si="89"/>
        <v>2004/06/21</v>
      </c>
      <c r="S818" t="str">
        <f t="shared" si="84"/>
        <v>福岡</v>
      </c>
      <c r="T818" t="str">
        <f>IFERROR(IF($G818&lt;&gt;"",LEFT($G818,11),IF(COUNTIF(②男子申込!$C:$C,$B818)=1,INDEX(②男子申込!H:H,MATCH($B818,②男子申込!$C:$C,0)),"")),"")</f>
        <v>00115429830</v>
      </c>
      <c r="U818" t="str">
        <f t="shared" si="90"/>
        <v>同志社大</v>
      </c>
    </row>
    <row r="819" spans="1:21">
      <c r="A819" t="s">
        <v>775</v>
      </c>
      <c r="B819">
        <v>818</v>
      </c>
      <c r="C819" t="s">
        <v>5033</v>
      </c>
      <c r="D819" t="s">
        <v>5034</v>
      </c>
      <c r="E819" t="s">
        <v>3835</v>
      </c>
      <c r="F819">
        <v>20041016</v>
      </c>
      <c r="G819" t="s">
        <v>10688</v>
      </c>
      <c r="H819" t="s">
        <v>883</v>
      </c>
      <c r="I819" t="s">
        <v>5035</v>
      </c>
      <c r="M819" t="str">
        <f t="shared" si="85"/>
        <v>川﨑</v>
      </c>
      <c r="N819" t="str">
        <f t="shared" si="86"/>
        <v>太翔</v>
      </c>
      <c r="O819" t="str">
        <f t="shared" si="87"/>
        <v>カワサキ</v>
      </c>
      <c r="P819" t="str">
        <f t="shared" si="88"/>
        <v>タイショウ</v>
      </c>
      <c r="Q819">
        <f>IF($F819="","",DATEDIF($R819,①申込書!$D$3,"Y"))</f>
        <v>21</v>
      </c>
      <c r="R819" t="str">
        <f t="shared" si="89"/>
        <v>2004/10/16</v>
      </c>
      <c r="S819" t="str">
        <f t="shared" si="84"/>
        <v>学連</v>
      </c>
      <c r="T819" t="str">
        <f>IFERROR(IF($G819&lt;&gt;"",LEFT($G819,11),IF(COUNTIF(②男子申込!$C:$C,$B819)=1,INDEX(②男子申込!H:H,MATCH($B819,②男子申込!$C:$C,0)),"")),"")</f>
        <v>00112964629</v>
      </c>
      <c r="U819" t="str">
        <f t="shared" si="90"/>
        <v>同志社大</v>
      </c>
    </row>
    <row r="820" spans="1:21">
      <c r="A820" t="s">
        <v>775</v>
      </c>
      <c r="B820">
        <v>819</v>
      </c>
      <c r="C820" t="s">
        <v>5036</v>
      </c>
      <c r="D820" t="s">
        <v>5037</v>
      </c>
      <c r="E820" t="s">
        <v>3835</v>
      </c>
      <c r="F820">
        <v>20041119</v>
      </c>
      <c r="G820" t="s">
        <v>10689</v>
      </c>
      <c r="H820" t="s">
        <v>727</v>
      </c>
      <c r="I820" t="s">
        <v>127</v>
      </c>
      <c r="M820" t="str">
        <f t="shared" si="85"/>
        <v>平井</v>
      </c>
      <c r="N820" t="str">
        <f t="shared" si="86"/>
        <v>優透</v>
      </c>
      <c r="O820" t="str">
        <f t="shared" si="87"/>
        <v>ヒライ</v>
      </c>
      <c r="P820" t="str">
        <f t="shared" si="88"/>
        <v>ユウト</v>
      </c>
      <c r="Q820">
        <f>IF($F820="","",DATEDIF($R820,①申込書!$D$3,"Y"))</f>
        <v>21</v>
      </c>
      <c r="R820" t="str">
        <f t="shared" si="89"/>
        <v>2004/11/19</v>
      </c>
      <c r="S820" t="str">
        <f t="shared" si="84"/>
        <v>学連</v>
      </c>
      <c r="T820" t="str">
        <f>IFERROR(IF($G820&lt;&gt;"",LEFT($G820,11),IF(COUNTIF(②男子申込!$C:$C,$B820)=1,INDEX(②男子申込!H:H,MATCH($B820,②男子申込!$C:$C,0)),"")),"")</f>
        <v>00116743729</v>
      </c>
      <c r="U820" t="str">
        <f t="shared" si="90"/>
        <v>同志社大</v>
      </c>
    </row>
    <row r="821" spans="1:21">
      <c r="A821" t="s">
        <v>775</v>
      </c>
      <c r="B821">
        <v>820</v>
      </c>
      <c r="C821" t="s">
        <v>5038</v>
      </c>
      <c r="D821" t="s">
        <v>5039</v>
      </c>
      <c r="E821" t="s">
        <v>3835</v>
      </c>
      <c r="F821">
        <v>20041216</v>
      </c>
      <c r="G821" t="s">
        <v>10690</v>
      </c>
      <c r="H821" t="s">
        <v>4536</v>
      </c>
      <c r="I821" t="s">
        <v>825</v>
      </c>
      <c r="M821" t="str">
        <f t="shared" si="85"/>
        <v>岩永</v>
      </c>
      <c r="N821" t="str">
        <f t="shared" si="86"/>
        <v>倫太郎</v>
      </c>
      <c r="O821" t="str">
        <f t="shared" si="87"/>
        <v>イワナガ</v>
      </c>
      <c r="P821" t="str">
        <f t="shared" si="88"/>
        <v>リンタロウ</v>
      </c>
      <c r="Q821">
        <f>IF($F821="","",DATEDIF($R821,①申込書!$D$3,"Y"))</f>
        <v>21</v>
      </c>
      <c r="R821" t="str">
        <f t="shared" si="89"/>
        <v>2004/12/16</v>
      </c>
      <c r="S821" t="str">
        <f t="shared" si="84"/>
        <v>学連</v>
      </c>
      <c r="T821" t="str">
        <f>IFERROR(IF($G821&lt;&gt;"",LEFT($G821,11),IF(COUNTIF(②男子申込!$C:$C,$B821)=1,INDEX(②男子申込!H:H,MATCH($B821,②男子申込!$C:$C,0)),"")),"")</f>
        <v>00143830625</v>
      </c>
      <c r="U821" t="str">
        <f t="shared" si="90"/>
        <v>同志社大</v>
      </c>
    </row>
    <row r="822" spans="1:21">
      <c r="A822" t="s">
        <v>775</v>
      </c>
      <c r="B822">
        <v>821</v>
      </c>
      <c r="C822" t="s">
        <v>5828</v>
      </c>
      <c r="D822" t="s">
        <v>5069</v>
      </c>
      <c r="E822" t="s">
        <v>3835</v>
      </c>
      <c r="F822">
        <v>20050329</v>
      </c>
      <c r="G822" t="s">
        <v>10691</v>
      </c>
      <c r="H822" t="s">
        <v>371</v>
      </c>
      <c r="I822" t="s">
        <v>5070</v>
      </c>
      <c r="M822" t="str">
        <f t="shared" si="85"/>
        <v>佐藤</v>
      </c>
      <c r="N822" t="str">
        <f t="shared" si="86"/>
        <v>英次</v>
      </c>
      <c r="O822" t="str">
        <f t="shared" si="87"/>
        <v>サトウ</v>
      </c>
      <c r="P822" t="str">
        <f t="shared" si="88"/>
        <v>エイジ</v>
      </c>
      <c r="Q822">
        <f>IF($F822="","",DATEDIF($R822,①申込書!$D$3,"Y"))</f>
        <v>20</v>
      </c>
      <c r="R822" t="str">
        <f t="shared" si="89"/>
        <v>2005/03/29</v>
      </c>
      <c r="S822" t="str">
        <f t="shared" si="84"/>
        <v>学連</v>
      </c>
      <c r="T822" t="str">
        <f>IFERROR(IF($G822&lt;&gt;"",LEFT($G822,11),IF(COUNTIF(②男子申込!$C:$C,$B822)=1,INDEX(②男子申込!H:H,MATCH($B822,②男子申込!$C:$C,0)),"")),"")</f>
        <v>00140113616</v>
      </c>
      <c r="U822" t="str">
        <f t="shared" si="90"/>
        <v>同志社大</v>
      </c>
    </row>
    <row r="823" spans="1:21">
      <c r="A823" t="s">
        <v>775</v>
      </c>
      <c r="B823">
        <v>822</v>
      </c>
      <c r="C823" t="s">
        <v>5829</v>
      </c>
      <c r="D823" t="s">
        <v>5830</v>
      </c>
      <c r="E823" t="s">
        <v>88</v>
      </c>
      <c r="F823">
        <v>20050717</v>
      </c>
      <c r="G823" t="s">
        <v>10692</v>
      </c>
      <c r="H823" t="s">
        <v>209</v>
      </c>
      <c r="I823" t="s">
        <v>592</v>
      </c>
      <c r="M823" t="str">
        <f t="shared" si="85"/>
        <v>中田</v>
      </c>
      <c r="N823" t="str">
        <f t="shared" si="86"/>
        <v>凱斗</v>
      </c>
      <c r="O823" t="str">
        <f t="shared" si="87"/>
        <v>ナカタ</v>
      </c>
      <c r="P823" t="str">
        <f t="shared" si="88"/>
        <v>カイト</v>
      </c>
      <c r="Q823">
        <f>IF($F823="","",DATEDIF($R823,①申込書!$D$3,"Y"))</f>
        <v>20</v>
      </c>
      <c r="R823" t="str">
        <f t="shared" si="89"/>
        <v>2005/07/17</v>
      </c>
      <c r="S823" t="str">
        <f t="shared" si="84"/>
        <v>京都</v>
      </c>
      <c r="T823" t="str">
        <f>IFERROR(IF($G823&lt;&gt;"",LEFT($G823,11),IF(COUNTIF(②男子申込!$C:$C,$B823)=1,INDEX(②男子申込!H:H,MATCH($B823,②男子申込!$C:$C,0)),"")),"")</f>
        <v>00130703014</v>
      </c>
      <c r="U823" t="str">
        <f t="shared" si="90"/>
        <v>同志社大</v>
      </c>
    </row>
    <row r="824" spans="1:21">
      <c r="A824" t="s">
        <v>775</v>
      </c>
      <c r="B824">
        <v>823</v>
      </c>
      <c r="C824" t="s">
        <v>5831</v>
      </c>
      <c r="D824" t="s">
        <v>5832</v>
      </c>
      <c r="E824" t="s">
        <v>88</v>
      </c>
      <c r="F824">
        <v>20050402</v>
      </c>
      <c r="G824" t="s">
        <v>10693</v>
      </c>
      <c r="H824" t="s">
        <v>5833</v>
      </c>
      <c r="I824" t="s">
        <v>5834</v>
      </c>
      <c r="M824" t="str">
        <f t="shared" si="85"/>
        <v>寺内</v>
      </c>
      <c r="N824" t="str">
        <f t="shared" si="86"/>
        <v>亨志郎</v>
      </c>
      <c r="O824" t="str">
        <f t="shared" si="87"/>
        <v>テラウチ</v>
      </c>
      <c r="P824" t="str">
        <f t="shared" si="88"/>
        <v>キョウシロウ</v>
      </c>
      <c r="Q824">
        <f>IF($F824="","",DATEDIF($R824,①申込書!$D$3,"Y"))</f>
        <v>20</v>
      </c>
      <c r="R824" t="str">
        <f t="shared" si="89"/>
        <v>2005/04/02</v>
      </c>
      <c r="S824" t="str">
        <f t="shared" si="84"/>
        <v>京都</v>
      </c>
      <c r="T824" t="str">
        <f>IFERROR(IF($G824&lt;&gt;"",LEFT($G824,11),IF(COUNTIF(②男子申込!$C:$C,$B824)=1,INDEX(②男子申込!H:H,MATCH($B824,②男子申込!$C:$C,0)),"")),"")</f>
        <v>00130839024</v>
      </c>
      <c r="U824" t="str">
        <f t="shared" si="90"/>
        <v>同志社大</v>
      </c>
    </row>
    <row r="825" spans="1:21">
      <c r="A825" t="s">
        <v>775</v>
      </c>
      <c r="B825">
        <v>824</v>
      </c>
      <c r="C825" t="s">
        <v>5835</v>
      </c>
      <c r="D825" t="s">
        <v>5836</v>
      </c>
      <c r="E825" t="s">
        <v>97</v>
      </c>
      <c r="F825">
        <v>20050703</v>
      </c>
      <c r="G825" t="s">
        <v>10694</v>
      </c>
      <c r="H825" t="s">
        <v>5837</v>
      </c>
      <c r="I825" t="s">
        <v>101</v>
      </c>
      <c r="M825" t="str">
        <f t="shared" si="85"/>
        <v>蓮香</v>
      </c>
      <c r="N825" t="str">
        <f t="shared" si="86"/>
        <v>颯</v>
      </c>
      <c r="O825" t="str">
        <f t="shared" si="87"/>
        <v>ハスカ</v>
      </c>
      <c r="P825" t="str">
        <f t="shared" si="88"/>
        <v>ハヤテ</v>
      </c>
      <c r="Q825">
        <f>IF($F825="","",DATEDIF($R825,①申込書!$D$3,"Y"))</f>
        <v>20</v>
      </c>
      <c r="R825" t="str">
        <f t="shared" si="89"/>
        <v>2005/07/03</v>
      </c>
      <c r="S825" t="str">
        <f t="shared" si="84"/>
        <v>兵庫</v>
      </c>
      <c r="T825" t="str">
        <f>IFERROR(IF($G825&lt;&gt;"",LEFT($G825,11),IF(COUNTIF(②男子申込!$C:$C,$B825)=1,INDEX(②男子申込!H:H,MATCH($B825,②男子申込!$C:$C,0)),"")),"")</f>
        <v>00128954837</v>
      </c>
      <c r="U825" t="str">
        <f t="shared" si="90"/>
        <v>同志社大</v>
      </c>
    </row>
    <row r="826" spans="1:21">
      <c r="A826" t="s">
        <v>775</v>
      </c>
      <c r="B826">
        <v>825</v>
      </c>
      <c r="C826" t="s">
        <v>5838</v>
      </c>
      <c r="D826" t="s">
        <v>5839</v>
      </c>
      <c r="E826" t="s">
        <v>777</v>
      </c>
      <c r="F826">
        <v>20060129</v>
      </c>
      <c r="G826" t="s">
        <v>10695</v>
      </c>
      <c r="H826" t="s">
        <v>376</v>
      </c>
      <c r="I826" t="s">
        <v>5840</v>
      </c>
      <c r="M826" t="str">
        <f t="shared" si="85"/>
        <v>髙田</v>
      </c>
      <c r="N826" t="str">
        <f t="shared" si="86"/>
        <v>真平</v>
      </c>
      <c r="O826" t="str">
        <f t="shared" si="87"/>
        <v>タカダ</v>
      </c>
      <c r="P826" t="str">
        <f t="shared" si="88"/>
        <v>シンペイ</v>
      </c>
      <c r="Q826">
        <f>IF($F826="","",DATEDIF($R826,①申込書!$D$3,"Y"))</f>
        <v>19</v>
      </c>
      <c r="R826" t="str">
        <f t="shared" si="89"/>
        <v>2006/01/29</v>
      </c>
      <c r="S826" t="str">
        <f t="shared" si="84"/>
        <v>長野</v>
      </c>
      <c r="T826" t="str">
        <f>IFERROR(IF($G826&lt;&gt;"",LEFT($G826,11),IF(COUNTIF(②男子申込!$C:$C,$B826)=1,INDEX(②男子申込!H:H,MATCH($B826,②男子申込!$C:$C,0)),"")),"")</f>
        <v>00127987135</v>
      </c>
      <c r="U826" t="str">
        <f t="shared" si="90"/>
        <v>同志社大</v>
      </c>
    </row>
    <row r="827" spans="1:21">
      <c r="A827" t="s">
        <v>775</v>
      </c>
      <c r="B827">
        <v>826</v>
      </c>
      <c r="C827" t="s">
        <v>6368</v>
      </c>
      <c r="D827" t="s">
        <v>6369</v>
      </c>
      <c r="E827" t="s">
        <v>83</v>
      </c>
      <c r="F827">
        <v>20060104</v>
      </c>
      <c r="G827" t="s">
        <v>6370</v>
      </c>
      <c r="H827" t="s">
        <v>184</v>
      </c>
      <c r="I827" t="s">
        <v>127</v>
      </c>
      <c r="M827" t="str">
        <f t="shared" si="85"/>
        <v>樋口</v>
      </c>
      <c r="N827" t="str">
        <f t="shared" si="86"/>
        <v>夢叶</v>
      </c>
      <c r="O827" t="str">
        <f t="shared" si="87"/>
        <v>ヒグチ</v>
      </c>
      <c r="P827" t="str">
        <f t="shared" si="88"/>
        <v>ユウト</v>
      </c>
      <c r="Q827">
        <f>IF($F827="","",DATEDIF($R827,①申込書!$D$3,"Y"))</f>
        <v>20</v>
      </c>
      <c r="R827" t="str">
        <f t="shared" si="89"/>
        <v>2006/01/04</v>
      </c>
      <c r="S827" t="str">
        <f t="shared" si="84"/>
        <v>奈良</v>
      </c>
      <c r="T827" t="str">
        <f>IFERROR(IF($G827&lt;&gt;"",LEFT($G827,11),IF(COUNTIF(②男子申込!$C:$C,$B827)=1,INDEX(②男子申込!H:H,MATCH($B827,②男子申込!$C:$C,0)),"")),"")</f>
        <v>00127028424</v>
      </c>
      <c r="U827" t="str">
        <f t="shared" si="90"/>
        <v>同志社大</v>
      </c>
    </row>
    <row r="828" spans="1:21">
      <c r="A828" t="s">
        <v>775</v>
      </c>
      <c r="B828">
        <v>827</v>
      </c>
      <c r="C828" t="s">
        <v>6408</v>
      </c>
      <c r="D828" t="s">
        <v>6409</v>
      </c>
      <c r="E828" t="s">
        <v>213</v>
      </c>
      <c r="F828">
        <v>20050503</v>
      </c>
      <c r="G828" t="s">
        <v>6410</v>
      </c>
      <c r="H828" t="s">
        <v>292</v>
      </c>
      <c r="I828" t="s">
        <v>6411</v>
      </c>
      <c r="M828" t="str">
        <f t="shared" si="85"/>
        <v>木下</v>
      </c>
      <c r="N828" t="str">
        <f t="shared" si="86"/>
        <v>富美之</v>
      </c>
      <c r="O828" t="str">
        <f t="shared" si="87"/>
        <v>キノシタ</v>
      </c>
      <c r="P828" t="str">
        <f t="shared" si="88"/>
        <v>フミユキ</v>
      </c>
      <c r="Q828">
        <f>IF($F828="","",DATEDIF($R828,①申込書!$D$3,"Y"))</f>
        <v>20</v>
      </c>
      <c r="R828" t="str">
        <f t="shared" si="89"/>
        <v>2005/05/03</v>
      </c>
      <c r="S828" t="str">
        <f t="shared" si="84"/>
        <v>東京</v>
      </c>
      <c r="T828" t="str">
        <f>IFERROR(IF($G828&lt;&gt;"",LEFT($G828,11),IF(COUNTIF(②男子申込!$C:$C,$B828)=1,INDEX(②男子申込!H:H,MATCH($B828,②男子申込!$C:$C,0)),"")),"")</f>
        <v>00127835329</v>
      </c>
      <c r="U828" t="str">
        <f t="shared" si="90"/>
        <v>同志社大</v>
      </c>
    </row>
    <row r="829" spans="1:21">
      <c r="A829" t="s">
        <v>775</v>
      </c>
      <c r="B829">
        <v>828</v>
      </c>
      <c r="C829" t="s">
        <v>6441</v>
      </c>
      <c r="D829" t="s">
        <v>6442</v>
      </c>
      <c r="E829" t="s">
        <v>104</v>
      </c>
      <c r="F829">
        <v>20060110</v>
      </c>
      <c r="G829" t="s">
        <v>10696</v>
      </c>
      <c r="H829" t="s">
        <v>1935</v>
      </c>
      <c r="I829" t="s">
        <v>244</v>
      </c>
      <c r="M829" t="str">
        <f t="shared" si="85"/>
        <v>青山</v>
      </c>
      <c r="N829" t="str">
        <f t="shared" si="86"/>
        <v>泰樹</v>
      </c>
      <c r="O829" t="str">
        <f t="shared" si="87"/>
        <v>アオヤマ</v>
      </c>
      <c r="P829" t="str">
        <f t="shared" si="88"/>
        <v>タイキ</v>
      </c>
      <c r="Q829">
        <f>IF($F829="","",DATEDIF($R829,①申込書!$D$3,"Y"))</f>
        <v>20</v>
      </c>
      <c r="R829" t="str">
        <f t="shared" si="89"/>
        <v>2006/01/10</v>
      </c>
      <c r="S829" t="str">
        <f t="shared" si="84"/>
        <v>福井</v>
      </c>
      <c r="T829" t="str">
        <f>IFERROR(IF($G829&lt;&gt;"",LEFT($G829,11),IF(COUNTIF(②男子申込!$C:$C,$B829)=1,INDEX(②男子申込!H:H,MATCH($B829,②男子申込!$C:$C,0)),"")),"")</f>
        <v>00130135518</v>
      </c>
      <c r="U829" t="str">
        <f t="shared" si="90"/>
        <v>同志社大</v>
      </c>
    </row>
    <row r="830" spans="1:21">
      <c r="A830" t="s">
        <v>775</v>
      </c>
      <c r="B830">
        <v>829</v>
      </c>
      <c r="C830" t="s">
        <v>14751</v>
      </c>
      <c r="D830" t="s">
        <v>7173</v>
      </c>
      <c r="E830" t="s">
        <v>80</v>
      </c>
      <c r="F830">
        <v>20050407</v>
      </c>
      <c r="G830"/>
      <c r="H830" t="s">
        <v>565</v>
      </c>
      <c r="I830" t="s">
        <v>135</v>
      </c>
      <c r="M830" t="str">
        <f t="shared" si="85"/>
        <v>細見</v>
      </c>
      <c r="N830" t="str">
        <f t="shared" si="86"/>
        <v>昂輝</v>
      </c>
      <c r="O830" t="str">
        <f t="shared" si="87"/>
        <v>ホソミ</v>
      </c>
      <c r="P830" t="str">
        <f t="shared" si="88"/>
        <v>コウキ</v>
      </c>
      <c r="Q830">
        <f>IF($F830="","",DATEDIF($R830,①申込書!$D$3,"Y"))</f>
        <v>20</v>
      </c>
      <c r="R830" t="str">
        <f t="shared" si="89"/>
        <v>2005/04/07</v>
      </c>
      <c r="S830" t="str">
        <f t="shared" si="84"/>
        <v>滋賀</v>
      </c>
      <c r="T830" t="str">
        <f>IFERROR(IF($G830&lt;&gt;"",LEFT($G830,11),IF(COUNTIF(②男子申込!$C:$C,$B830)=1,INDEX(②男子申込!H:H,MATCH($B830,②男子申込!$C:$C,0)),"")),"")</f>
        <v/>
      </c>
      <c r="U830" t="str">
        <f t="shared" si="90"/>
        <v>同志社大</v>
      </c>
    </row>
    <row r="831" spans="1:21">
      <c r="A831" t="s">
        <v>775</v>
      </c>
      <c r="B831">
        <v>830</v>
      </c>
      <c r="C831" t="s">
        <v>7174</v>
      </c>
      <c r="D831" t="s">
        <v>7175</v>
      </c>
      <c r="E831" t="s">
        <v>132</v>
      </c>
      <c r="F831">
        <v>20050620</v>
      </c>
      <c r="G831"/>
      <c r="H831" t="s">
        <v>6333</v>
      </c>
      <c r="I831" t="s">
        <v>82</v>
      </c>
      <c r="M831" t="str">
        <f t="shared" si="85"/>
        <v>梶山</v>
      </c>
      <c r="N831" t="str">
        <f t="shared" si="86"/>
        <v>大輝</v>
      </c>
      <c r="O831" t="str">
        <f t="shared" si="87"/>
        <v>カジヤマ</v>
      </c>
      <c r="P831" t="str">
        <f t="shared" si="88"/>
        <v>ダイキ</v>
      </c>
      <c r="Q831">
        <f>IF($F831="","",DATEDIF($R831,①申込書!$D$3,"Y"))</f>
        <v>20</v>
      </c>
      <c r="R831" t="str">
        <f t="shared" si="89"/>
        <v>2005/06/20</v>
      </c>
      <c r="S831" t="str">
        <f t="shared" si="84"/>
        <v>広島</v>
      </c>
      <c r="T831" t="str">
        <f>IFERROR(IF($G831&lt;&gt;"",LEFT($G831,11),IF(COUNTIF(②男子申込!$C:$C,$B831)=1,INDEX(②男子申込!H:H,MATCH($B831,②男子申込!$C:$C,0)),"")),"")</f>
        <v/>
      </c>
      <c r="U831" t="str">
        <f t="shared" si="90"/>
        <v>同志社大</v>
      </c>
    </row>
    <row r="832" spans="1:21">
      <c r="A832" t="s">
        <v>775</v>
      </c>
      <c r="B832">
        <v>831</v>
      </c>
      <c r="C832" t="s">
        <v>7176</v>
      </c>
      <c r="D832" t="s">
        <v>7177</v>
      </c>
      <c r="E832" t="s">
        <v>132</v>
      </c>
      <c r="F832">
        <v>20051001</v>
      </c>
      <c r="G832"/>
      <c r="H832" t="s">
        <v>184</v>
      </c>
      <c r="I832" t="s">
        <v>188</v>
      </c>
      <c r="M832" t="str">
        <f t="shared" si="85"/>
        <v>樋口</v>
      </c>
      <c r="N832" t="str">
        <f t="shared" si="86"/>
        <v>聡一</v>
      </c>
      <c r="O832" t="str">
        <f t="shared" si="87"/>
        <v>ヒグチ</v>
      </c>
      <c r="P832" t="str">
        <f t="shared" si="88"/>
        <v>ソウイチ</v>
      </c>
      <c r="Q832">
        <f>IF($F832="","",DATEDIF($R832,①申込書!$D$3,"Y"))</f>
        <v>20</v>
      </c>
      <c r="R832" t="str">
        <f t="shared" si="89"/>
        <v>2005/10/01</v>
      </c>
      <c r="S832" t="str">
        <f t="shared" si="84"/>
        <v>広島</v>
      </c>
      <c r="T832" t="str">
        <f>IFERROR(IF($G832&lt;&gt;"",LEFT($G832,11),IF(COUNTIF(②男子申込!$C:$C,$B832)=1,INDEX(②男子申込!H:H,MATCH($B832,②男子申込!$C:$C,0)),"")),"")</f>
        <v/>
      </c>
      <c r="U832" t="str">
        <f t="shared" si="90"/>
        <v>同志社大</v>
      </c>
    </row>
    <row r="833" spans="1:21">
      <c r="A833" t="s">
        <v>775</v>
      </c>
      <c r="B833">
        <v>832</v>
      </c>
      <c r="C833" t="s">
        <v>7178</v>
      </c>
      <c r="D833" t="s">
        <v>7179</v>
      </c>
      <c r="E833" t="s">
        <v>835</v>
      </c>
      <c r="F833">
        <v>20040924</v>
      </c>
      <c r="G833"/>
      <c r="H833" t="s">
        <v>7180</v>
      </c>
      <c r="I833" t="s">
        <v>7181</v>
      </c>
      <c r="M833" t="str">
        <f t="shared" si="85"/>
        <v>稲垣</v>
      </c>
      <c r="N833" t="str">
        <f t="shared" si="86"/>
        <v>喜一</v>
      </c>
      <c r="O833" t="str">
        <f t="shared" si="87"/>
        <v>イナガキ</v>
      </c>
      <c r="P833" t="str">
        <f t="shared" si="88"/>
        <v>ヨシカズ</v>
      </c>
      <c r="Q833">
        <f>IF($F833="","",DATEDIF($R833,①申込書!$D$3,"Y"))</f>
        <v>21</v>
      </c>
      <c r="R833" t="str">
        <f t="shared" si="89"/>
        <v>2004/09/24</v>
      </c>
      <c r="S833" t="str">
        <f t="shared" si="84"/>
        <v>埼玉</v>
      </c>
      <c r="T833" t="str">
        <f>IFERROR(IF($G833&lt;&gt;"",LEFT($G833,11),IF(COUNTIF(②男子申込!$C:$C,$B833)=1,INDEX(②男子申込!H:H,MATCH($B833,②男子申込!$C:$C,0)),"")),"")</f>
        <v/>
      </c>
      <c r="U833" t="str">
        <f t="shared" si="90"/>
        <v>同志社大</v>
      </c>
    </row>
    <row r="834" spans="1:21">
      <c r="A834" t="s">
        <v>775</v>
      </c>
      <c r="B834">
        <v>833</v>
      </c>
      <c r="C834" t="s">
        <v>7182</v>
      </c>
      <c r="D834" t="s">
        <v>7183</v>
      </c>
      <c r="E834" t="s">
        <v>99</v>
      </c>
      <c r="F834">
        <v>20060319</v>
      </c>
      <c r="G834"/>
      <c r="H834" t="s">
        <v>7184</v>
      </c>
      <c r="I834" t="s">
        <v>510</v>
      </c>
      <c r="M834" t="str">
        <f t="shared" si="85"/>
        <v>押谷</v>
      </c>
      <c r="N834" t="str">
        <f t="shared" si="86"/>
        <v>征明</v>
      </c>
      <c r="O834" t="str">
        <f t="shared" si="87"/>
        <v>オシタニ</v>
      </c>
      <c r="P834" t="str">
        <f t="shared" si="88"/>
        <v>ハル</v>
      </c>
      <c r="Q834">
        <f>IF($F834="","",DATEDIF($R834,①申込書!$D$3,"Y"))</f>
        <v>19</v>
      </c>
      <c r="R834" t="str">
        <f t="shared" si="89"/>
        <v>2006/03/19</v>
      </c>
      <c r="S834" t="str">
        <f t="shared" ref="S834:S897" si="91">IFERROR(IF(OR($E834="北海道",$E834="学連"),$E834,LEFT($E834,LEN($E834)-1)),"")</f>
        <v>大阪</v>
      </c>
      <c r="T834" t="str">
        <f>IFERROR(IF($G834&lt;&gt;"",LEFT($G834,11),IF(COUNTIF(②男子申込!$C:$C,$B834)=1,INDEX(②男子申込!H:H,MATCH($B834,②男子申込!$C:$C,0)),"")),"")</f>
        <v/>
      </c>
      <c r="U834" t="str">
        <f t="shared" si="90"/>
        <v>同志社大</v>
      </c>
    </row>
    <row r="835" spans="1:21">
      <c r="A835" t="s">
        <v>775</v>
      </c>
      <c r="B835">
        <v>834</v>
      </c>
      <c r="C835" t="s">
        <v>7185</v>
      </c>
      <c r="D835" t="s">
        <v>7186</v>
      </c>
      <c r="E835" t="s">
        <v>99</v>
      </c>
      <c r="F835">
        <v>20040412</v>
      </c>
      <c r="G835"/>
      <c r="H835" t="s">
        <v>7187</v>
      </c>
      <c r="I835" t="s">
        <v>725</v>
      </c>
      <c r="M835" t="str">
        <f t="shared" ref="M835:M898" si="92">IFERROR(LEFT($C835,FIND("　",$C835)-1),"")</f>
        <v>名代</v>
      </c>
      <c r="N835" t="str">
        <f t="shared" ref="N835:N898" si="93">IFERROR(RIGHT($C835,LEN($C835)-FIND("　",$C835)),"")</f>
        <v>涼真</v>
      </c>
      <c r="O835" t="str">
        <f t="shared" ref="O835:O898" si="94">IFERROR(DBCS(LEFT($D835,FIND(" ",$D835)-1)),"")</f>
        <v>ナダイ</v>
      </c>
      <c r="P835" t="str">
        <f t="shared" ref="P835:P898" si="95">IFERROR(DBCS(RIGHT($D835,LEN($D835)-FIND(" ",$D835))),"")</f>
        <v>リョウマ</v>
      </c>
      <c r="Q835">
        <f>IF($F835="","",DATEDIF($R835,①申込書!$D$3,"Y"))</f>
        <v>21</v>
      </c>
      <c r="R835" t="str">
        <f t="shared" ref="R835:R898" si="96">IF($F835="","",LEFT($F835,4)&amp;"/"&amp;MID($F835,5,2)&amp;"/"&amp;RIGHT($F835,2))</f>
        <v>2004/04/12</v>
      </c>
      <c r="S835" t="str">
        <f t="shared" si="91"/>
        <v>大阪</v>
      </c>
      <c r="T835" t="str">
        <f>IFERROR(IF($G835&lt;&gt;"",LEFT($G835,11),IF(COUNTIF(②男子申込!$C:$C,$B835)=1,INDEX(②男子申込!H:H,MATCH($B835,②男子申込!$C:$C,0)),"")),"")</f>
        <v/>
      </c>
      <c r="U835" t="str">
        <f t="shared" ref="U835:U898" si="97">IFERROR(LEFT($A835,FIND("大学",$A835))&amp;RIGHT($A835,LEN($A835)-FIND("大学",$A835)-1),"")</f>
        <v>同志社大</v>
      </c>
    </row>
    <row r="836" spans="1:21">
      <c r="A836" t="s">
        <v>775</v>
      </c>
      <c r="B836">
        <v>835</v>
      </c>
      <c r="C836" t="s">
        <v>7188</v>
      </c>
      <c r="D836" t="s">
        <v>7189</v>
      </c>
      <c r="E836" t="s">
        <v>132</v>
      </c>
      <c r="F836">
        <v>20050717</v>
      </c>
      <c r="G836"/>
      <c r="H836" t="s">
        <v>477</v>
      </c>
      <c r="I836" t="s">
        <v>7190</v>
      </c>
      <c r="M836" t="str">
        <f t="shared" si="92"/>
        <v>藤井</v>
      </c>
      <c r="N836" t="str">
        <f t="shared" si="93"/>
        <v>継音</v>
      </c>
      <c r="O836" t="str">
        <f t="shared" si="94"/>
        <v>フジイ</v>
      </c>
      <c r="P836" t="str">
        <f t="shared" si="95"/>
        <v>オト</v>
      </c>
      <c r="Q836">
        <f>IF($F836="","",DATEDIF($R836,①申込書!$D$3,"Y"))</f>
        <v>20</v>
      </c>
      <c r="R836" t="str">
        <f t="shared" si="96"/>
        <v>2005/07/17</v>
      </c>
      <c r="S836" t="str">
        <f t="shared" si="91"/>
        <v>広島</v>
      </c>
      <c r="T836" t="str">
        <f>IFERROR(IF($G836&lt;&gt;"",LEFT($G836,11),IF(COUNTIF(②男子申込!$C:$C,$B836)=1,INDEX(②男子申込!H:H,MATCH($B836,②男子申込!$C:$C,0)),"")),"")</f>
        <v/>
      </c>
      <c r="U836" t="str">
        <f t="shared" si="97"/>
        <v>同志社大</v>
      </c>
    </row>
    <row r="837" spans="1:21">
      <c r="A837" t="s">
        <v>775</v>
      </c>
      <c r="B837">
        <v>836</v>
      </c>
      <c r="C837" t="s">
        <v>7191</v>
      </c>
      <c r="D837" t="s">
        <v>7192</v>
      </c>
      <c r="E837" t="s">
        <v>99</v>
      </c>
      <c r="F837">
        <v>20041112</v>
      </c>
      <c r="G837"/>
      <c r="H837" t="s">
        <v>5264</v>
      </c>
      <c r="I837" t="s">
        <v>1482</v>
      </c>
      <c r="M837" t="str">
        <f t="shared" si="92"/>
        <v>若林</v>
      </c>
      <c r="N837" t="str">
        <f t="shared" si="93"/>
        <v>亮彦</v>
      </c>
      <c r="O837" t="str">
        <f t="shared" si="94"/>
        <v>ワカバヤシ</v>
      </c>
      <c r="P837" t="str">
        <f t="shared" si="95"/>
        <v>ヨシヒコ</v>
      </c>
      <c r="Q837">
        <f>IF($F837="","",DATEDIF($R837,①申込書!$D$3,"Y"))</f>
        <v>21</v>
      </c>
      <c r="R837" t="str">
        <f t="shared" si="96"/>
        <v>2004/11/12</v>
      </c>
      <c r="S837" t="str">
        <f t="shared" si="91"/>
        <v>大阪</v>
      </c>
      <c r="T837" t="str">
        <f>IFERROR(IF($G837&lt;&gt;"",LEFT($G837,11),IF(COUNTIF(②男子申込!$C:$C,$B837)=1,INDEX(②男子申込!H:H,MATCH($B837,②男子申込!$C:$C,0)),"")),"")</f>
        <v/>
      </c>
      <c r="U837" t="str">
        <f t="shared" si="97"/>
        <v>同志社大</v>
      </c>
    </row>
    <row r="838" spans="1:21">
      <c r="A838" t="s">
        <v>775</v>
      </c>
      <c r="B838">
        <v>837</v>
      </c>
      <c r="C838" t="s">
        <v>7193</v>
      </c>
      <c r="D838" t="s">
        <v>7194</v>
      </c>
      <c r="E838" t="s">
        <v>80</v>
      </c>
      <c r="F838">
        <v>20050514</v>
      </c>
      <c r="G838"/>
      <c r="H838" t="s">
        <v>347</v>
      </c>
      <c r="I838" t="s">
        <v>248</v>
      </c>
      <c r="M838" t="str">
        <f t="shared" si="92"/>
        <v>川口</v>
      </c>
      <c r="N838" t="str">
        <f t="shared" si="93"/>
        <v>航生</v>
      </c>
      <c r="O838" t="str">
        <f t="shared" si="94"/>
        <v>カワグチ</v>
      </c>
      <c r="P838" t="str">
        <f t="shared" si="95"/>
        <v>コウセイ</v>
      </c>
      <c r="Q838">
        <f>IF($F838="","",DATEDIF($R838,①申込書!$D$3,"Y"))</f>
        <v>20</v>
      </c>
      <c r="R838" t="str">
        <f t="shared" si="96"/>
        <v>2005/05/14</v>
      </c>
      <c r="S838" t="str">
        <f t="shared" si="91"/>
        <v>滋賀</v>
      </c>
      <c r="T838" t="str">
        <f>IFERROR(IF($G838&lt;&gt;"",LEFT($G838,11),IF(COUNTIF(②男子申込!$C:$C,$B838)=1,INDEX(②男子申込!H:H,MATCH($B838,②男子申込!$C:$C,0)),"")),"")</f>
        <v/>
      </c>
      <c r="U838" t="str">
        <f t="shared" si="97"/>
        <v>同志社大</v>
      </c>
    </row>
    <row r="839" spans="1:21">
      <c r="A839" t="s">
        <v>775</v>
      </c>
      <c r="B839">
        <v>838</v>
      </c>
      <c r="C839" t="s">
        <v>7195</v>
      </c>
      <c r="D839" t="s">
        <v>7196</v>
      </c>
      <c r="E839" t="s">
        <v>99</v>
      </c>
      <c r="F839">
        <v>20050525</v>
      </c>
      <c r="G839"/>
      <c r="H839" t="s">
        <v>251</v>
      </c>
      <c r="I839" t="s">
        <v>207</v>
      </c>
      <c r="M839" t="str">
        <f t="shared" si="92"/>
        <v>阪口</v>
      </c>
      <c r="N839" t="str">
        <f t="shared" si="93"/>
        <v>航太</v>
      </c>
      <c r="O839" t="str">
        <f t="shared" si="94"/>
        <v>サカグチ</v>
      </c>
      <c r="P839" t="str">
        <f t="shared" si="95"/>
        <v>コウタ</v>
      </c>
      <c r="Q839">
        <f>IF($F839="","",DATEDIF($R839,①申込書!$D$3,"Y"))</f>
        <v>20</v>
      </c>
      <c r="R839" t="str">
        <f t="shared" si="96"/>
        <v>2005/05/25</v>
      </c>
      <c r="S839" t="str">
        <f t="shared" si="91"/>
        <v>大阪</v>
      </c>
      <c r="T839" t="str">
        <f>IFERROR(IF($G839&lt;&gt;"",LEFT($G839,11),IF(COUNTIF(②男子申込!$C:$C,$B839)=1,INDEX(②男子申込!H:H,MATCH($B839,②男子申込!$C:$C,0)),"")),"")</f>
        <v/>
      </c>
      <c r="U839" t="str">
        <f t="shared" si="97"/>
        <v>同志社大</v>
      </c>
    </row>
    <row r="840" spans="1:21">
      <c r="A840" t="s">
        <v>775</v>
      </c>
      <c r="B840">
        <v>839</v>
      </c>
      <c r="C840" t="s">
        <v>7197</v>
      </c>
      <c r="D840" t="s">
        <v>7198</v>
      </c>
      <c r="E840" t="s">
        <v>99</v>
      </c>
      <c r="F840">
        <v>20050427</v>
      </c>
      <c r="G840"/>
      <c r="H840" t="s">
        <v>7199</v>
      </c>
      <c r="I840" t="s">
        <v>446</v>
      </c>
      <c r="M840" t="str">
        <f t="shared" si="92"/>
        <v>好金</v>
      </c>
      <c r="N840" t="str">
        <f t="shared" si="93"/>
        <v>空良</v>
      </c>
      <c r="O840" t="str">
        <f t="shared" si="94"/>
        <v>ヨシカネ</v>
      </c>
      <c r="P840" t="str">
        <f t="shared" si="95"/>
        <v>ソラ</v>
      </c>
      <c r="Q840">
        <f>IF($F840="","",DATEDIF($R840,①申込書!$D$3,"Y"))</f>
        <v>20</v>
      </c>
      <c r="R840" t="str">
        <f t="shared" si="96"/>
        <v>2005/04/27</v>
      </c>
      <c r="S840" t="str">
        <f t="shared" si="91"/>
        <v>大阪</v>
      </c>
      <c r="T840" t="str">
        <f>IFERROR(IF($G840&lt;&gt;"",LEFT($G840,11),IF(COUNTIF(②男子申込!$C:$C,$B840)=1,INDEX(②男子申込!H:H,MATCH($B840,②男子申込!$C:$C,0)),"")),"")</f>
        <v/>
      </c>
      <c r="U840" t="str">
        <f t="shared" si="97"/>
        <v>同志社大</v>
      </c>
    </row>
    <row r="841" spans="1:21">
      <c r="A841" t="s">
        <v>775</v>
      </c>
      <c r="B841">
        <v>840</v>
      </c>
      <c r="C841" t="s">
        <v>7441</v>
      </c>
      <c r="D841" t="s">
        <v>7442</v>
      </c>
      <c r="E841" t="s">
        <v>80</v>
      </c>
      <c r="F841">
        <v>20030804</v>
      </c>
      <c r="G841" t="s">
        <v>7443</v>
      </c>
      <c r="H841" t="s">
        <v>987</v>
      </c>
      <c r="I841" t="s">
        <v>130</v>
      </c>
      <c r="M841" t="str">
        <f t="shared" si="92"/>
        <v>大久保</v>
      </c>
      <c r="N841" t="str">
        <f t="shared" si="93"/>
        <v>康祐</v>
      </c>
      <c r="O841" t="str">
        <f t="shared" si="94"/>
        <v>オオクボ</v>
      </c>
      <c r="P841" t="str">
        <f t="shared" si="95"/>
        <v>コウスケ</v>
      </c>
      <c r="Q841">
        <f>IF($F841="","",DATEDIF($R841,①申込書!$D$3,"Y"))</f>
        <v>22</v>
      </c>
      <c r="R841" t="str">
        <f t="shared" si="96"/>
        <v>2003/08/04</v>
      </c>
      <c r="S841" t="str">
        <f t="shared" si="91"/>
        <v>滋賀</v>
      </c>
      <c r="T841" t="str">
        <f>IFERROR(IF($G841&lt;&gt;"",LEFT($G841,11),IF(COUNTIF(②男子申込!$C:$C,$B841)=1,INDEX(②男子申込!H:H,MATCH($B841,②男子申込!$C:$C,0)),"")),"")</f>
        <v>00123761424</v>
      </c>
      <c r="U841" t="str">
        <f t="shared" si="97"/>
        <v>同志社大</v>
      </c>
    </row>
    <row r="842" spans="1:21">
      <c r="A842" t="s">
        <v>775</v>
      </c>
      <c r="B842">
        <v>841</v>
      </c>
      <c r="C842" t="s">
        <v>7444</v>
      </c>
      <c r="D842" t="s">
        <v>7445</v>
      </c>
      <c r="E842" t="s">
        <v>88</v>
      </c>
      <c r="F842">
        <v>20060131</v>
      </c>
      <c r="G842" t="s">
        <v>7446</v>
      </c>
      <c r="H842" t="s">
        <v>182</v>
      </c>
      <c r="I842" t="s">
        <v>717</v>
      </c>
      <c r="M842" t="str">
        <f t="shared" si="92"/>
        <v>山口</v>
      </c>
      <c r="N842" t="str">
        <f t="shared" si="93"/>
        <v>裕士</v>
      </c>
      <c r="O842" t="str">
        <f t="shared" si="94"/>
        <v>ヤマグチ</v>
      </c>
      <c r="P842" t="str">
        <f t="shared" si="95"/>
        <v>ユウジ</v>
      </c>
      <c r="Q842">
        <f>IF($F842="","",DATEDIF($R842,①申込書!$D$3,"Y"))</f>
        <v>19</v>
      </c>
      <c r="R842" t="str">
        <f t="shared" si="96"/>
        <v>2006/01/31</v>
      </c>
      <c r="S842" t="str">
        <f t="shared" si="91"/>
        <v>京都</v>
      </c>
      <c r="T842" t="str">
        <f>IFERROR(IF($G842&lt;&gt;"",LEFT($G842,11),IF(COUNTIF(②男子申込!$C:$C,$B842)=1,INDEX(②男子申込!H:H,MATCH($B842,②男子申込!$C:$C,0)),"")),"")</f>
        <v>00155499033</v>
      </c>
      <c r="U842" t="str">
        <f t="shared" si="97"/>
        <v>同志社大</v>
      </c>
    </row>
    <row r="843" spans="1:21">
      <c r="A843" t="s">
        <v>775</v>
      </c>
      <c r="B843">
        <v>842</v>
      </c>
      <c r="C843" t="s">
        <v>7447</v>
      </c>
      <c r="D843" t="s">
        <v>7448</v>
      </c>
      <c r="E843" t="s">
        <v>369</v>
      </c>
      <c r="F843">
        <v>20050708</v>
      </c>
      <c r="G843"/>
      <c r="H843" t="s">
        <v>810</v>
      </c>
      <c r="I843" t="s">
        <v>1259</v>
      </c>
      <c r="M843" t="str">
        <f t="shared" si="92"/>
        <v>髙橋</v>
      </c>
      <c r="N843" t="str">
        <f t="shared" si="93"/>
        <v>由一朗</v>
      </c>
      <c r="O843" t="str">
        <f t="shared" si="94"/>
        <v>タカハシ</v>
      </c>
      <c r="P843" t="str">
        <f t="shared" si="95"/>
        <v>ユウイチロウ</v>
      </c>
      <c r="Q843">
        <f>IF($F843="","",DATEDIF($R843,①申込書!$D$3,"Y"))</f>
        <v>20</v>
      </c>
      <c r="R843" t="str">
        <f t="shared" si="96"/>
        <v>2005/07/08</v>
      </c>
      <c r="S843" t="str">
        <f t="shared" si="91"/>
        <v>愛媛</v>
      </c>
      <c r="T843" t="str">
        <f>IFERROR(IF($G843&lt;&gt;"",LEFT($G843,11),IF(COUNTIF(②男子申込!$C:$C,$B843)=1,INDEX(②男子申込!H:H,MATCH($B843,②男子申込!$C:$C,0)),"")),"")</f>
        <v/>
      </c>
      <c r="U843" t="str">
        <f t="shared" si="97"/>
        <v>同志社大</v>
      </c>
    </row>
    <row r="844" spans="1:21">
      <c r="A844" t="s">
        <v>775</v>
      </c>
      <c r="B844">
        <v>843</v>
      </c>
      <c r="C844" t="s">
        <v>7449</v>
      </c>
      <c r="D844" t="s">
        <v>7450</v>
      </c>
      <c r="E844" t="s">
        <v>91</v>
      </c>
      <c r="F844">
        <v>20051112</v>
      </c>
      <c r="G844" t="s">
        <v>7451</v>
      </c>
      <c r="H844" t="s">
        <v>2123</v>
      </c>
      <c r="I844" t="s">
        <v>505</v>
      </c>
      <c r="M844" t="str">
        <f t="shared" si="92"/>
        <v>武下</v>
      </c>
      <c r="N844" t="str">
        <f t="shared" si="93"/>
        <v>侃巧</v>
      </c>
      <c r="O844" t="str">
        <f t="shared" si="94"/>
        <v>タケシタ</v>
      </c>
      <c r="P844" t="str">
        <f t="shared" si="95"/>
        <v>カンタ</v>
      </c>
      <c r="Q844">
        <f>IF($F844="","",DATEDIF($R844,①申込書!$D$3,"Y"))</f>
        <v>20</v>
      </c>
      <c r="R844" t="str">
        <f t="shared" si="96"/>
        <v>2005/11/12</v>
      </c>
      <c r="S844" t="str">
        <f t="shared" si="91"/>
        <v>香川</v>
      </c>
      <c r="T844" t="str">
        <f>IFERROR(IF($G844&lt;&gt;"",LEFT($G844,11),IF(COUNTIF(②男子申込!$C:$C,$B844)=1,INDEX(②男子申込!H:H,MATCH($B844,②男子申込!$C:$C,0)),"")),"")</f>
        <v>00123150012</v>
      </c>
      <c r="U844" t="str">
        <f t="shared" si="97"/>
        <v>同志社大</v>
      </c>
    </row>
    <row r="845" spans="1:21">
      <c r="A845" t="s">
        <v>775</v>
      </c>
      <c r="B845">
        <v>844</v>
      </c>
      <c r="C845" t="s">
        <v>7452</v>
      </c>
      <c r="D845" t="s">
        <v>7453</v>
      </c>
      <c r="E845" t="s">
        <v>123</v>
      </c>
      <c r="F845">
        <v>20051216</v>
      </c>
      <c r="G845" t="s">
        <v>7454</v>
      </c>
      <c r="H845" t="s">
        <v>7455</v>
      </c>
      <c r="I845" t="s">
        <v>229</v>
      </c>
      <c r="M845" t="str">
        <f t="shared" si="92"/>
        <v>深沢</v>
      </c>
      <c r="N845" t="str">
        <f t="shared" si="93"/>
        <v>虎太朗</v>
      </c>
      <c r="O845" t="str">
        <f t="shared" si="94"/>
        <v>フカサワ</v>
      </c>
      <c r="P845" t="str">
        <f t="shared" si="95"/>
        <v>コタロウ</v>
      </c>
      <c r="Q845">
        <f>IF($F845="","",DATEDIF($R845,①申込書!$D$3,"Y"))</f>
        <v>20</v>
      </c>
      <c r="R845" t="str">
        <f t="shared" si="96"/>
        <v>2005/12/16</v>
      </c>
      <c r="S845" t="str">
        <f t="shared" si="91"/>
        <v>山梨</v>
      </c>
      <c r="T845" t="str">
        <f>IFERROR(IF($G845&lt;&gt;"",LEFT($G845,11),IF(COUNTIF(②男子申込!$C:$C,$B845)=1,INDEX(②男子申込!H:H,MATCH($B845,②男子申込!$C:$C,0)),"")),"")</f>
        <v>00131037419</v>
      </c>
      <c r="U845" t="str">
        <f t="shared" si="97"/>
        <v>同志社大</v>
      </c>
    </row>
    <row r="846" spans="1:21">
      <c r="A846" t="s">
        <v>775</v>
      </c>
      <c r="B846">
        <v>845</v>
      </c>
      <c r="C846" t="s">
        <v>7456</v>
      </c>
      <c r="D846" t="s">
        <v>7457</v>
      </c>
      <c r="E846" t="s">
        <v>99</v>
      </c>
      <c r="F846">
        <v>20051212</v>
      </c>
      <c r="G846" t="s">
        <v>7458</v>
      </c>
      <c r="H846" t="s">
        <v>2375</v>
      </c>
      <c r="I846" t="s">
        <v>87</v>
      </c>
      <c r="M846" t="str">
        <f t="shared" si="92"/>
        <v>藪内</v>
      </c>
      <c r="N846" t="str">
        <f t="shared" si="93"/>
        <v>拓望</v>
      </c>
      <c r="O846" t="str">
        <f t="shared" si="94"/>
        <v>ヤブウチ</v>
      </c>
      <c r="P846" t="str">
        <f t="shared" si="95"/>
        <v>タクミ</v>
      </c>
      <c r="Q846">
        <f>IF($F846="","",DATEDIF($R846,①申込書!$D$3,"Y"))</f>
        <v>20</v>
      </c>
      <c r="R846" t="str">
        <f t="shared" si="96"/>
        <v>2005/12/12</v>
      </c>
      <c r="S846" t="str">
        <f t="shared" si="91"/>
        <v>大阪</v>
      </c>
      <c r="T846" t="str">
        <f>IFERROR(IF($G846&lt;&gt;"",LEFT($G846,11),IF(COUNTIF(②男子申込!$C:$C,$B846)=1,INDEX(②男子申込!H:H,MATCH($B846,②男子申込!$C:$C,0)),"")),"")</f>
        <v>00141621722</v>
      </c>
      <c r="U846" t="str">
        <f t="shared" si="97"/>
        <v>同志社大</v>
      </c>
    </row>
    <row r="847" spans="1:21">
      <c r="A847"/>
      <c r="B847"/>
      <c r="C847"/>
      <c r="D847"/>
      <c r="E847"/>
      <c r="F847"/>
      <c r="G847"/>
      <c r="H847"/>
      <c r="I847"/>
      <c r="M847" t="str">
        <f t="shared" si="92"/>
        <v/>
      </c>
      <c r="N847" t="str">
        <f t="shared" si="93"/>
        <v/>
      </c>
      <c r="O847" t="str">
        <f t="shared" si="94"/>
        <v/>
      </c>
      <c r="P847" t="str">
        <f t="shared" si="95"/>
        <v/>
      </c>
      <c r="Q847" t="str">
        <f>IF($F847="","",DATEDIF($R847,①申込書!$D$3,"Y"))</f>
        <v/>
      </c>
      <c r="R847" t="str">
        <f t="shared" si="96"/>
        <v/>
      </c>
      <c r="S847" t="str">
        <f t="shared" si="91"/>
        <v/>
      </c>
      <c r="T847" t="str">
        <f>IFERROR(IF($G847&lt;&gt;"",LEFT($G847,11),IF(COUNTIF(②男子申込!$C:$C,$B847)=1,INDEX(②男子申込!H:H,MATCH($B847,②男子申込!$C:$C,0)),"")),"")</f>
        <v/>
      </c>
      <c r="U847" t="str">
        <f t="shared" si="97"/>
        <v/>
      </c>
    </row>
    <row r="848" spans="1:21">
      <c r="A848" t="s">
        <v>775</v>
      </c>
      <c r="B848">
        <v>847</v>
      </c>
      <c r="C848" t="s">
        <v>7667</v>
      </c>
      <c r="D848" t="s">
        <v>14752</v>
      </c>
      <c r="E848" t="s">
        <v>144</v>
      </c>
      <c r="F848">
        <v>20060113</v>
      </c>
      <c r="G848"/>
      <c r="H848" t="s">
        <v>5174</v>
      </c>
      <c r="I848" t="s">
        <v>236</v>
      </c>
      <c r="M848" t="str">
        <f t="shared" si="92"/>
        <v>宮原</v>
      </c>
      <c r="N848" t="str">
        <f t="shared" si="93"/>
        <v>悠太</v>
      </c>
      <c r="O848" t="str">
        <f t="shared" si="94"/>
        <v>ミヤハラ</v>
      </c>
      <c r="P848" t="str">
        <f t="shared" si="95"/>
        <v>ユウタ</v>
      </c>
      <c r="Q848">
        <f>IF($F848="","",DATEDIF($R848,①申込書!$D$3,"Y"))</f>
        <v>20</v>
      </c>
      <c r="R848" t="str">
        <f t="shared" si="96"/>
        <v>2006/01/13</v>
      </c>
      <c r="S848" t="str">
        <f t="shared" si="91"/>
        <v>山口</v>
      </c>
      <c r="T848" t="str">
        <f>IFERROR(IF($G848&lt;&gt;"",LEFT($G848,11),IF(COUNTIF(②男子申込!$C:$C,$B848)=1,INDEX(②男子申込!H:H,MATCH($B848,②男子申込!$C:$C,0)),"")),"")</f>
        <v/>
      </c>
      <c r="U848" t="str">
        <f t="shared" si="97"/>
        <v>同志社大</v>
      </c>
    </row>
    <row r="849" spans="1:21">
      <c r="A849" t="s">
        <v>775</v>
      </c>
      <c r="B849">
        <v>848</v>
      </c>
      <c r="C849" t="s">
        <v>7668</v>
      </c>
      <c r="D849" t="s">
        <v>7669</v>
      </c>
      <c r="E849" t="s">
        <v>88</v>
      </c>
      <c r="F849">
        <v>20050404</v>
      </c>
      <c r="G849"/>
      <c r="H849" t="s">
        <v>1350</v>
      </c>
      <c r="I849" t="s">
        <v>465</v>
      </c>
      <c r="M849" t="str">
        <f t="shared" si="92"/>
        <v>三神</v>
      </c>
      <c r="N849" t="str">
        <f t="shared" si="93"/>
        <v>大翔</v>
      </c>
      <c r="O849" t="str">
        <f t="shared" si="94"/>
        <v>ミカミ</v>
      </c>
      <c r="P849" t="str">
        <f t="shared" si="95"/>
        <v>ヒロト</v>
      </c>
      <c r="Q849">
        <f>IF($F849="","",DATEDIF($R849,①申込書!$D$3,"Y"))</f>
        <v>20</v>
      </c>
      <c r="R849" t="str">
        <f t="shared" si="96"/>
        <v>2005/04/04</v>
      </c>
      <c r="S849" t="str">
        <f t="shared" si="91"/>
        <v>京都</v>
      </c>
      <c r="T849" t="str">
        <f>IFERROR(IF($G849&lt;&gt;"",LEFT($G849,11),IF(COUNTIF(②男子申込!$C:$C,$B849)=1,INDEX(②男子申込!H:H,MATCH($B849,②男子申込!$C:$C,0)),"")),"")</f>
        <v/>
      </c>
      <c r="U849" t="str">
        <f t="shared" si="97"/>
        <v>同志社大</v>
      </c>
    </row>
    <row r="850" spans="1:21">
      <c r="A850" t="s">
        <v>775</v>
      </c>
      <c r="B850">
        <v>849</v>
      </c>
      <c r="C850" t="s">
        <v>14753</v>
      </c>
      <c r="D850" t="s">
        <v>14754</v>
      </c>
      <c r="E850" t="s">
        <v>97</v>
      </c>
      <c r="F850">
        <v>20060909</v>
      </c>
      <c r="G850"/>
      <c r="H850" t="s">
        <v>842</v>
      </c>
      <c r="I850" t="s">
        <v>12206</v>
      </c>
      <c r="M850" t="str">
        <f t="shared" si="92"/>
        <v>長谷川</v>
      </c>
      <c r="N850" t="str">
        <f t="shared" si="93"/>
        <v>侑輝</v>
      </c>
      <c r="O850" t="str">
        <f t="shared" si="94"/>
        <v>ハセガワ</v>
      </c>
      <c r="P850" t="str">
        <f t="shared" si="95"/>
        <v>ユウキ</v>
      </c>
      <c r="Q850">
        <f>IF($F850="","",DATEDIF($R850,①申込書!$D$3,"Y"))</f>
        <v>19</v>
      </c>
      <c r="R850" t="str">
        <f t="shared" si="96"/>
        <v>2006/09/09</v>
      </c>
      <c r="S850" t="str">
        <f t="shared" si="91"/>
        <v>兵庫</v>
      </c>
      <c r="T850" t="str">
        <f>IFERROR(IF($G850&lt;&gt;"",LEFT($G850,11),IF(COUNTIF(②男子申込!$C:$C,$B850)=1,INDEX(②男子申込!H:H,MATCH($B850,②男子申込!$C:$C,0)),"")),"")</f>
        <v/>
      </c>
      <c r="U850" t="str">
        <f t="shared" si="97"/>
        <v>同志社大</v>
      </c>
    </row>
    <row r="851" spans="1:21">
      <c r="A851" t="s">
        <v>775</v>
      </c>
      <c r="B851">
        <v>850</v>
      </c>
      <c r="C851" t="s">
        <v>14755</v>
      </c>
      <c r="D851" t="s">
        <v>14756</v>
      </c>
      <c r="E851" t="s">
        <v>88</v>
      </c>
      <c r="F851">
        <v>20060929</v>
      </c>
      <c r="G851"/>
      <c r="H851" t="s">
        <v>12207</v>
      </c>
      <c r="I851" t="s">
        <v>12208</v>
      </c>
      <c r="M851" t="str">
        <f t="shared" si="92"/>
        <v>筑紫</v>
      </c>
      <c r="N851" t="str">
        <f t="shared" si="93"/>
        <v>公秀</v>
      </c>
      <c r="O851" t="str">
        <f t="shared" si="94"/>
        <v>ツクシ</v>
      </c>
      <c r="P851" t="str">
        <f t="shared" si="95"/>
        <v>キミヒデ</v>
      </c>
      <c r="Q851">
        <f>IF($F851="","",DATEDIF($R851,①申込書!$D$3,"Y"))</f>
        <v>19</v>
      </c>
      <c r="R851" t="str">
        <f t="shared" si="96"/>
        <v>2006/09/29</v>
      </c>
      <c r="S851" t="str">
        <f t="shared" si="91"/>
        <v>京都</v>
      </c>
      <c r="T851" t="str">
        <f>IFERROR(IF($G851&lt;&gt;"",LEFT($G851,11),IF(COUNTIF(②男子申込!$C:$C,$B851)=1,INDEX(②男子申込!H:H,MATCH($B851,②男子申込!$C:$C,0)),"")),"")</f>
        <v/>
      </c>
      <c r="U851" t="str">
        <f t="shared" si="97"/>
        <v>同志社大</v>
      </c>
    </row>
    <row r="852" spans="1:21">
      <c r="A852" t="s">
        <v>775</v>
      </c>
      <c r="B852">
        <v>851</v>
      </c>
      <c r="C852" t="s">
        <v>14757</v>
      </c>
      <c r="D852" t="s">
        <v>14758</v>
      </c>
      <c r="E852" t="s">
        <v>116</v>
      </c>
      <c r="F852">
        <v>20060901</v>
      </c>
      <c r="G852"/>
      <c r="H852" t="s">
        <v>12209</v>
      </c>
      <c r="I852" t="s">
        <v>6127</v>
      </c>
      <c r="M852" t="str">
        <f t="shared" si="92"/>
        <v>文珠</v>
      </c>
      <c r="N852" t="str">
        <f t="shared" si="93"/>
        <v>榮太</v>
      </c>
      <c r="O852" t="str">
        <f t="shared" si="94"/>
        <v>モンジュ</v>
      </c>
      <c r="P852" t="str">
        <f t="shared" si="95"/>
        <v>エイタ</v>
      </c>
      <c r="Q852">
        <f>IF($F852="","",DATEDIF($R852,①申込書!$D$3,"Y"))</f>
        <v>19</v>
      </c>
      <c r="R852" t="str">
        <f t="shared" si="96"/>
        <v>2006/09/01</v>
      </c>
      <c r="S852" t="str">
        <f t="shared" si="91"/>
        <v>三重</v>
      </c>
      <c r="T852" t="str">
        <f>IFERROR(IF($G852&lt;&gt;"",LEFT($G852,11),IF(COUNTIF(②男子申込!$C:$C,$B852)=1,INDEX(②男子申込!H:H,MATCH($B852,②男子申込!$C:$C,0)),"")),"")</f>
        <v/>
      </c>
      <c r="U852" t="str">
        <f t="shared" si="97"/>
        <v>同志社大</v>
      </c>
    </row>
    <row r="853" spans="1:21">
      <c r="A853" t="s">
        <v>775</v>
      </c>
      <c r="B853">
        <v>852</v>
      </c>
      <c r="C853" t="s">
        <v>14759</v>
      </c>
      <c r="D853" t="s">
        <v>14760</v>
      </c>
      <c r="E853" t="s">
        <v>99</v>
      </c>
      <c r="F853">
        <v>20060424</v>
      </c>
      <c r="G853"/>
      <c r="H853" t="s">
        <v>2331</v>
      </c>
      <c r="I853" t="s">
        <v>141</v>
      </c>
      <c r="M853" t="str">
        <f t="shared" si="92"/>
        <v>重村</v>
      </c>
      <c r="N853" t="str">
        <f t="shared" si="93"/>
        <v>波也斗</v>
      </c>
      <c r="O853" t="str">
        <f t="shared" si="94"/>
        <v>シゲムラ</v>
      </c>
      <c r="P853" t="str">
        <f t="shared" si="95"/>
        <v>ハヤト</v>
      </c>
      <c r="Q853">
        <f>IF($F853="","",DATEDIF($R853,①申込書!$D$3,"Y"))</f>
        <v>19</v>
      </c>
      <c r="R853" t="str">
        <f t="shared" si="96"/>
        <v>2006/04/24</v>
      </c>
      <c r="S853" t="str">
        <f t="shared" si="91"/>
        <v>大阪</v>
      </c>
      <c r="T853" t="str">
        <f>IFERROR(IF($G853&lt;&gt;"",LEFT($G853,11),IF(COUNTIF(②男子申込!$C:$C,$B853)=1,INDEX(②男子申込!H:H,MATCH($B853,②男子申込!$C:$C,0)),"")),"")</f>
        <v/>
      </c>
      <c r="U853" t="str">
        <f t="shared" si="97"/>
        <v>同志社大</v>
      </c>
    </row>
    <row r="854" spans="1:21">
      <c r="A854" t="s">
        <v>775</v>
      </c>
      <c r="B854">
        <v>853</v>
      </c>
      <c r="C854" t="s">
        <v>14761</v>
      </c>
      <c r="D854" t="s">
        <v>14762</v>
      </c>
      <c r="E854" t="s">
        <v>88</v>
      </c>
      <c r="F854">
        <v>20060417</v>
      </c>
      <c r="G854"/>
      <c r="H854" t="s">
        <v>147</v>
      </c>
      <c r="I854" t="s">
        <v>12210</v>
      </c>
      <c r="M854" t="str">
        <f t="shared" si="92"/>
        <v>中村</v>
      </c>
      <c r="N854" t="str">
        <f t="shared" si="93"/>
        <v>昊羽</v>
      </c>
      <c r="O854" t="str">
        <f t="shared" si="94"/>
        <v>ナカムラ</v>
      </c>
      <c r="P854" t="str">
        <f t="shared" si="95"/>
        <v>コウ</v>
      </c>
      <c r="Q854">
        <f>IF($F854="","",DATEDIF($R854,①申込書!$D$3,"Y"))</f>
        <v>19</v>
      </c>
      <c r="R854" t="str">
        <f t="shared" si="96"/>
        <v>2006/04/17</v>
      </c>
      <c r="S854" t="str">
        <f t="shared" si="91"/>
        <v>京都</v>
      </c>
      <c r="T854" t="str">
        <f>IFERROR(IF($G854&lt;&gt;"",LEFT($G854,11),IF(COUNTIF(②男子申込!$C:$C,$B854)=1,INDEX(②男子申込!H:H,MATCH($B854,②男子申込!$C:$C,0)),"")),"")</f>
        <v/>
      </c>
      <c r="U854" t="str">
        <f t="shared" si="97"/>
        <v>同志社大</v>
      </c>
    </row>
    <row r="855" spans="1:21">
      <c r="A855" t="s">
        <v>775</v>
      </c>
      <c r="B855">
        <v>854</v>
      </c>
      <c r="C855" t="s">
        <v>14763</v>
      </c>
      <c r="D855" t="s">
        <v>14764</v>
      </c>
      <c r="E855" t="s">
        <v>132</v>
      </c>
      <c r="F855">
        <v>20070212</v>
      </c>
      <c r="G855"/>
      <c r="H855" t="s">
        <v>588</v>
      </c>
      <c r="I855" t="s">
        <v>4210</v>
      </c>
      <c r="M855" t="str">
        <f t="shared" si="92"/>
        <v>三浦</v>
      </c>
      <c r="N855" t="str">
        <f t="shared" si="93"/>
        <v>慈音</v>
      </c>
      <c r="O855" t="str">
        <f t="shared" si="94"/>
        <v>ミウラ</v>
      </c>
      <c r="P855" t="str">
        <f t="shared" si="95"/>
        <v>ジオン</v>
      </c>
      <c r="Q855">
        <f>IF($F855="","",DATEDIF($R855,①申込書!$D$3,"Y"))</f>
        <v>18</v>
      </c>
      <c r="R855" t="str">
        <f t="shared" si="96"/>
        <v>2007/02/12</v>
      </c>
      <c r="S855" t="str">
        <f t="shared" si="91"/>
        <v>広島</v>
      </c>
      <c r="T855" t="str">
        <f>IFERROR(IF($G855&lt;&gt;"",LEFT($G855,11),IF(COUNTIF(②男子申込!$C:$C,$B855)=1,INDEX(②男子申込!H:H,MATCH($B855,②男子申込!$C:$C,0)),"")),"")</f>
        <v/>
      </c>
      <c r="U855" t="str">
        <f t="shared" si="97"/>
        <v>同志社大</v>
      </c>
    </row>
    <row r="856" spans="1:21">
      <c r="A856" t="s">
        <v>775</v>
      </c>
      <c r="B856">
        <v>855</v>
      </c>
      <c r="C856" t="s">
        <v>14765</v>
      </c>
      <c r="D856" t="s">
        <v>14766</v>
      </c>
      <c r="E856" t="s">
        <v>344</v>
      </c>
      <c r="F856">
        <v>20040519</v>
      </c>
      <c r="G856"/>
      <c r="H856" t="s">
        <v>12211</v>
      </c>
      <c r="I856" t="s">
        <v>562</v>
      </c>
      <c r="M856" t="str">
        <f t="shared" si="92"/>
        <v>溝渕</v>
      </c>
      <c r="N856" t="str">
        <f t="shared" si="93"/>
        <v>遼太</v>
      </c>
      <c r="O856" t="str">
        <f t="shared" si="94"/>
        <v>ミゾブチ</v>
      </c>
      <c r="P856" t="str">
        <f t="shared" si="95"/>
        <v>リョウタ</v>
      </c>
      <c r="Q856">
        <f>IF($F856="","",DATEDIF($R856,①申込書!$D$3,"Y"))</f>
        <v>21</v>
      </c>
      <c r="R856" t="str">
        <f t="shared" si="96"/>
        <v>2004/05/19</v>
      </c>
      <c r="S856" t="str">
        <f t="shared" si="91"/>
        <v>高知</v>
      </c>
      <c r="T856" t="str">
        <f>IFERROR(IF($G856&lt;&gt;"",LEFT($G856,11),IF(COUNTIF(②男子申込!$C:$C,$B856)=1,INDEX(②男子申込!H:H,MATCH($B856,②男子申込!$C:$C,0)),"")),"")</f>
        <v/>
      </c>
      <c r="U856" t="str">
        <f t="shared" si="97"/>
        <v>同志社大</v>
      </c>
    </row>
    <row r="857" spans="1:21">
      <c r="A857" t="s">
        <v>775</v>
      </c>
      <c r="B857">
        <v>856</v>
      </c>
      <c r="C857" t="s">
        <v>14767</v>
      </c>
      <c r="D857" t="s">
        <v>14768</v>
      </c>
      <c r="E857" t="s">
        <v>97</v>
      </c>
      <c r="F857">
        <v>20051210</v>
      </c>
      <c r="G857"/>
      <c r="H857" t="s">
        <v>12212</v>
      </c>
      <c r="I857" t="s">
        <v>578</v>
      </c>
      <c r="M857" t="str">
        <f t="shared" si="92"/>
        <v>政平</v>
      </c>
      <c r="N857" t="str">
        <f t="shared" si="93"/>
        <v>渉太</v>
      </c>
      <c r="O857" t="str">
        <f t="shared" si="94"/>
        <v>マサヒラ</v>
      </c>
      <c r="P857" t="str">
        <f t="shared" si="95"/>
        <v>ショウタ</v>
      </c>
      <c r="Q857">
        <f>IF($F857="","",DATEDIF($R857,①申込書!$D$3,"Y"))</f>
        <v>20</v>
      </c>
      <c r="R857" t="str">
        <f t="shared" si="96"/>
        <v>2005/12/10</v>
      </c>
      <c r="S857" t="str">
        <f t="shared" si="91"/>
        <v>兵庫</v>
      </c>
      <c r="T857" t="str">
        <f>IFERROR(IF($G857&lt;&gt;"",LEFT($G857,11),IF(COUNTIF(②男子申込!$C:$C,$B857)=1,INDEX(②男子申込!H:H,MATCH($B857,②男子申込!$C:$C,0)),"")),"")</f>
        <v/>
      </c>
      <c r="U857" t="str">
        <f t="shared" si="97"/>
        <v>同志社大</v>
      </c>
    </row>
    <row r="858" spans="1:21">
      <c r="A858" t="s">
        <v>775</v>
      </c>
      <c r="B858">
        <v>857</v>
      </c>
      <c r="C858" t="s">
        <v>14769</v>
      </c>
      <c r="D858" t="s">
        <v>14770</v>
      </c>
      <c r="E858" t="s">
        <v>97</v>
      </c>
      <c r="F858">
        <v>20060815</v>
      </c>
      <c r="G858"/>
      <c r="H858" t="s">
        <v>93</v>
      </c>
      <c r="I858" t="s">
        <v>1087</v>
      </c>
      <c r="M858" t="str">
        <f t="shared" si="92"/>
        <v>山田</v>
      </c>
      <c r="N858" t="str">
        <f t="shared" si="93"/>
        <v>那月</v>
      </c>
      <c r="O858" t="str">
        <f t="shared" si="94"/>
        <v>ヤマダ</v>
      </c>
      <c r="P858" t="str">
        <f t="shared" si="95"/>
        <v>ナツキ</v>
      </c>
      <c r="Q858">
        <f>IF($F858="","",DATEDIF($R858,①申込書!$D$3,"Y"))</f>
        <v>19</v>
      </c>
      <c r="R858" t="str">
        <f t="shared" si="96"/>
        <v>2006/08/15</v>
      </c>
      <c r="S858" t="str">
        <f t="shared" si="91"/>
        <v>兵庫</v>
      </c>
      <c r="T858" t="str">
        <f>IFERROR(IF($G858&lt;&gt;"",LEFT($G858,11),IF(COUNTIF(②男子申込!$C:$C,$B858)=1,INDEX(②男子申込!H:H,MATCH($B858,②男子申込!$C:$C,0)),"")),"")</f>
        <v/>
      </c>
      <c r="U858" t="str">
        <f t="shared" si="97"/>
        <v>同志社大</v>
      </c>
    </row>
    <row r="859" spans="1:21">
      <c r="A859" t="s">
        <v>775</v>
      </c>
      <c r="B859">
        <v>858</v>
      </c>
      <c r="C859" t="s">
        <v>14771</v>
      </c>
      <c r="D859" t="s">
        <v>14772</v>
      </c>
      <c r="E859" t="s">
        <v>99</v>
      </c>
      <c r="F859">
        <v>20060819</v>
      </c>
      <c r="G859"/>
      <c r="H859" t="s">
        <v>12213</v>
      </c>
      <c r="I859" t="s">
        <v>92</v>
      </c>
      <c r="M859" t="str">
        <f t="shared" si="92"/>
        <v>末武</v>
      </c>
      <c r="N859" t="str">
        <f t="shared" si="93"/>
        <v>勇樹</v>
      </c>
      <c r="O859" t="str">
        <f t="shared" si="94"/>
        <v>スエタケ</v>
      </c>
      <c r="P859" t="str">
        <f t="shared" si="95"/>
        <v>ユウキ</v>
      </c>
      <c r="Q859">
        <f>IF($F859="","",DATEDIF($R859,①申込書!$D$3,"Y"))</f>
        <v>19</v>
      </c>
      <c r="R859" t="str">
        <f t="shared" si="96"/>
        <v>2006/08/19</v>
      </c>
      <c r="S859" t="str">
        <f t="shared" si="91"/>
        <v>大阪</v>
      </c>
      <c r="T859" t="str">
        <f>IFERROR(IF($G859&lt;&gt;"",LEFT($G859,11),IF(COUNTIF(②男子申込!$C:$C,$B859)=1,INDEX(②男子申込!H:H,MATCH($B859,②男子申込!$C:$C,0)),"")),"")</f>
        <v/>
      </c>
      <c r="U859" t="str">
        <f t="shared" si="97"/>
        <v>同志社大</v>
      </c>
    </row>
    <row r="860" spans="1:21">
      <c r="A860" t="s">
        <v>775</v>
      </c>
      <c r="B860">
        <v>859</v>
      </c>
      <c r="C860" t="s">
        <v>14773</v>
      </c>
      <c r="D860" t="s">
        <v>14774</v>
      </c>
      <c r="E860" t="s">
        <v>97</v>
      </c>
      <c r="F860">
        <v>20060829</v>
      </c>
      <c r="G860"/>
      <c r="H860" t="s">
        <v>12214</v>
      </c>
      <c r="I860" t="s">
        <v>141</v>
      </c>
      <c r="M860" t="str">
        <f t="shared" si="92"/>
        <v>藪西</v>
      </c>
      <c r="N860" t="str">
        <f t="shared" si="93"/>
        <v>隼人</v>
      </c>
      <c r="O860" t="str">
        <f t="shared" si="94"/>
        <v>ヤブニシ</v>
      </c>
      <c r="P860" t="str">
        <f t="shared" si="95"/>
        <v>ハヤト</v>
      </c>
      <c r="Q860">
        <f>IF($F860="","",DATEDIF($R860,①申込書!$D$3,"Y"))</f>
        <v>19</v>
      </c>
      <c r="R860" t="str">
        <f t="shared" si="96"/>
        <v>2006/08/29</v>
      </c>
      <c r="S860" t="str">
        <f t="shared" si="91"/>
        <v>兵庫</v>
      </c>
      <c r="T860" t="str">
        <f>IFERROR(IF($G860&lt;&gt;"",LEFT($G860,11),IF(COUNTIF(②男子申込!$C:$C,$B860)=1,INDEX(②男子申込!H:H,MATCH($B860,②男子申込!$C:$C,0)),"")),"")</f>
        <v/>
      </c>
      <c r="U860" t="str">
        <f t="shared" si="97"/>
        <v>同志社大</v>
      </c>
    </row>
    <row r="861" spans="1:21">
      <c r="A861" t="s">
        <v>839</v>
      </c>
      <c r="B861">
        <v>860</v>
      </c>
      <c r="C861" t="s">
        <v>860</v>
      </c>
      <c r="D861" t="s">
        <v>861</v>
      </c>
      <c r="E861" t="s">
        <v>138</v>
      </c>
      <c r="F861">
        <v>20010621</v>
      </c>
      <c r="G861" t="s">
        <v>10697</v>
      </c>
      <c r="H861" t="s">
        <v>100</v>
      </c>
      <c r="I861" t="s">
        <v>275</v>
      </c>
      <c r="M861" t="str">
        <f t="shared" si="92"/>
        <v>齋藤</v>
      </c>
      <c r="N861" t="str">
        <f t="shared" si="93"/>
        <v>啓</v>
      </c>
      <c r="O861" t="str">
        <f t="shared" si="94"/>
        <v>サイトウ</v>
      </c>
      <c r="P861" t="str">
        <f t="shared" si="95"/>
        <v>ケイ</v>
      </c>
      <c r="Q861">
        <f>IF($F861="","",DATEDIF($R861,①申込書!$D$3,"Y"))</f>
        <v>24</v>
      </c>
      <c r="R861" t="str">
        <f t="shared" si="96"/>
        <v>2001/06/21</v>
      </c>
      <c r="S861" t="str">
        <f t="shared" si="91"/>
        <v>岡山</v>
      </c>
      <c r="T861" t="str">
        <f>IFERROR(IF($G861&lt;&gt;"",LEFT($G861,11),IF(COUNTIF(②男子申込!$C:$C,$B861)=1,INDEX(②男子申込!H:H,MATCH($B861,②男子申込!$C:$C,0)),"")),"")</f>
        <v>00077510222</v>
      </c>
      <c r="U861" t="str">
        <f t="shared" si="97"/>
        <v>京都大</v>
      </c>
    </row>
    <row r="862" spans="1:21">
      <c r="A862" t="s">
        <v>839</v>
      </c>
      <c r="B862">
        <v>861</v>
      </c>
      <c r="C862" t="s">
        <v>863</v>
      </c>
      <c r="D862" t="s">
        <v>864</v>
      </c>
      <c r="E862" t="s">
        <v>83</v>
      </c>
      <c r="F862">
        <v>20011017</v>
      </c>
      <c r="G862" t="s">
        <v>10698</v>
      </c>
      <c r="H862" t="s">
        <v>590</v>
      </c>
      <c r="I862" t="s">
        <v>865</v>
      </c>
      <c r="M862" t="str">
        <f t="shared" si="92"/>
        <v>梶</v>
      </c>
      <c r="N862" t="str">
        <f t="shared" si="93"/>
        <v>慎介</v>
      </c>
      <c r="O862" t="str">
        <f t="shared" si="94"/>
        <v>カジ</v>
      </c>
      <c r="P862" t="str">
        <f t="shared" si="95"/>
        <v>シンスケ</v>
      </c>
      <c r="Q862">
        <f>IF($F862="","",DATEDIF($R862,①申込書!$D$3,"Y"))</f>
        <v>24</v>
      </c>
      <c r="R862" t="str">
        <f t="shared" si="96"/>
        <v>2001/10/17</v>
      </c>
      <c r="S862" t="str">
        <f t="shared" si="91"/>
        <v>奈良</v>
      </c>
      <c r="T862" t="str">
        <f>IFERROR(IF($G862&lt;&gt;"",LEFT($G862,11),IF(COUNTIF(②男子申込!$C:$C,$B862)=1,INDEX(②男子申込!H:H,MATCH($B862,②男子申込!$C:$C,0)),"")),"")</f>
        <v>00152487633</v>
      </c>
      <c r="U862" t="str">
        <f t="shared" si="97"/>
        <v>京都大</v>
      </c>
    </row>
    <row r="863" spans="1:21">
      <c r="A863" t="s">
        <v>839</v>
      </c>
      <c r="B863">
        <v>862</v>
      </c>
      <c r="C863" t="s">
        <v>866</v>
      </c>
      <c r="D863" t="s">
        <v>867</v>
      </c>
      <c r="E863" t="s">
        <v>213</v>
      </c>
      <c r="F863">
        <v>20000530</v>
      </c>
      <c r="G863" t="s">
        <v>10699</v>
      </c>
      <c r="H863" t="s">
        <v>292</v>
      </c>
      <c r="I863" t="s">
        <v>868</v>
      </c>
      <c r="M863" t="str">
        <f t="shared" si="92"/>
        <v>木之下</v>
      </c>
      <c r="N863" t="str">
        <f t="shared" si="93"/>
        <v>隆弘</v>
      </c>
      <c r="O863" t="str">
        <f t="shared" si="94"/>
        <v>キノシタ</v>
      </c>
      <c r="P863" t="str">
        <f t="shared" si="95"/>
        <v>タカヒロ</v>
      </c>
      <c r="Q863">
        <f>IF($F863="","",DATEDIF($R863,①申込書!$D$3,"Y"))</f>
        <v>25</v>
      </c>
      <c r="R863" t="str">
        <f t="shared" si="96"/>
        <v>2000/05/30</v>
      </c>
      <c r="S863" t="str">
        <f t="shared" si="91"/>
        <v>東京</v>
      </c>
      <c r="T863" t="str">
        <f>IFERROR(IF($G863&lt;&gt;"",LEFT($G863,11),IF(COUNTIF(②男子申込!$C:$C,$B863)=1,INDEX(②男子申込!H:H,MATCH($B863,②男子申込!$C:$C,0)),"")),"")</f>
        <v>00152487734</v>
      </c>
      <c r="U863" t="str">
        <f t="shared" si="97"/>
        <v>京都大</v>
      </c>
    </row>
    <row r="864" spans="1:21">
      <c r="A864" t="s">
        <v>839</v>
      </c>
      <c r="B864">
        <v>863</v>
      </c>
      <c r="C864" t="s">
        <v>869</v>
      </c>
      <c r="D864" t="s">
        <v>870</v>
      </c>
      <c r="E864" t="s">
        <v>816</v>
      </c>
      <c r="F864">
        <v>20010723</v>
      </c>
      <c r="G864" t="s">
        <v>10700</v>
      </c>
      <c r="H864" t="s">
        <v>871</v>
      </c>
      <c r="I864" t="s">
        <v>459</v>
      </c>
      <c r="M864" t="str">
        <f t="shared" si="92"/>
        <v>島村</v>
      </c>
      <c r="N864" t="str">
        <f t="shared" si="93"/>
        <v>夏惟</v>
      </c>
      <c r="O864" t="str">
        <f t="shared" si="94"/>
        <v>シマムラ</v>
      </c>
      <c r="P864" t="str">
        <f t="shared" si="95"/>
        <v>カイ</v>
      </c>
      <c r="Q864">
        <f>IF($F864="","",DATEDIF($R864,①申込書!$D$3,"Y"))</f>
        <v>24</v>
      </c>
      <c r="R864" t="str">
        <f t="shared" si="96"/>
        <v>2001/07/23</v>
      </c>
      <c r="S864" t="str">
        <f t="shared" si="91"/>
        <v>茨城</v>
      </c>
      <c r="T864" t="str">
        <f>IFERROR(IF($G864&lt;&gt;"",LEFT($G864,11),IF(COUNTIF(②男子申込!$C:$C,$B864)=1,INDEX(②男子申込!H:H,MATCH($B864,②男子申込!$C:$C,0)),"")),"")</f>
        <v>00092604829</v>
      </c>
      <c r="U864" t="str">
        <f t="shared" si="97"/>
        <v>京都大</v>
      </c>
    </row>
    <row r="865" spans="1:21">
      <c r="A865" t="s">
        <v>839</v>
      </c>
      <c r="B865">
        <v>864</v>
      </c>
      <c r="C865" t="s">
        <v>878</v>
      </c>
      <c r="D865" t="s">
        <v>879</v>
      </c>
      <c r="E865" t="s">
        <v>777</v>
      </c>
      <c r="F865">
        <v>20020304</v>
      </c>
      <c r="G865" t="s">
        <v>10701</v>
      </c>
      <c r="H865" t="s">
        <v>464</v>
      </c>
      <c r="I865" t="s">
        <v>880</v>
      </c>
      <c r="M865" t="str">
        <f t="shared" si="92"/>
        <v>原</v>
      </c>
      <c r="N865" t="str">
        <f t="shared" si="93"/>
        <v>圭佑</v>
      </c>
      <c r="O865" t="str">
        <f t="shared" si="94"/>
        <v>ハラ</v>
      </c>
      <c r="P865" t="str">
        <f t="shared" si="95"/>
        <v>ケイスケ</v>
      </c>
      <c r="Q865">
        <f>IF($F865="","",DATEDIF($R865,①申込書!$D$3,"Y"))</f>
        <v>23</v>
      </c>
      <c r="R865" t="str">
        <f t="shared" si="96"/>
        <v>2002/03/04</v>
      </c>
      <c r="S865" t="str">
        <f t="shared" si="91"/>
        <v>長野</v>
      </c>
      <c r="T865" t="str">
        <f>IFERROR(IF($G865&lt;&gt;"",LEFT($G865,11),IF(COUNTIF(②男子申込!$C:$C,$B865)=1,INDEX(②男子申込!H:H,MATCH($B865,②男子申込!$C:$C,0)),"")),"")</f>
        <v>00084823429</v>
      </c>
      <c r="U865" t="str">
        <f t="shared" si="97"/>
        <v>京都大</v>
      </c>
    </row>
    <row r="866" spans="1:21">
      <c r="A866" t="s">
        <v>839</v>
      </c>
      <c r="B866">
        <v>865</v>
      </c>
      <c r="C866" t="s">
        <v>885</v>
      </c>
      <c r="D866" t="s">
        <v>886</v>
      </c>
      <c r="E866" t="s">
        <v>99</v>
      </c>
      <c r="F866">
        <v>20020409</v>
      </c>
      <c r="G866" t="s">
        <v>10702</v>
      </c>
      <c r="H866" t="s">
        <v>107</v>
      </c>
      <c r="I866" t="s">
        <v>181</v>
      </c>
      <c r="M866" t="str">
        <f t="shared" si="92"/>
        <v>中川</v>
      </c>
      <c r="N866" t="str">
        <f t="shared" si="93"/>
        <v>遥仁</v>
      </c>
      <c r="O866" t="str">
        <f t="shared" si="94"/>
        <v>ナカガワ</v>
      </c>
      <c r="P866" t="str">
        <f t="shared" si="95"/>
        <v>ハルト</v>
      </c>
      <c r="Q866">
        <f>IF($F866="","",DATEDIF($R866,①申込書!$D$3,"Y"))</f>
        <v>23</v>
      </c>
      <c r="R866" t="str">
        <f t="shared" si="96"/>
        <v>2002/04/09</v>
      </c>
      <c r="S866" t="str">
        <f t="shared" si="91"/>
        <v>大阪</v>
      </c>
      <c r="T866" t="str">
        <f>IFERROR(IF($G866&lt;&gt;"",LEFT($G866,11),IF(COUNTIF(②男子申込!$C:$C,$B866)=1,INDEX(②男子申込!H:H,MATCH($B866,②男子申込!$C:$C,0)),"")),"")</f>
        <v>00089181734</v>
      </c>
      <c r="U866" t="str">
        <f t="shared" si="97"/>
        <v>京都大</v>
      </c>
    </row>
    <row r="867" spans="1:21">
      <c r="A867" t="s">
        <v>839</v>
      </c>
      <c r="B867">
        <v>866</v>
      </c>
      <c r="C867" t="s">
        <v>887</v>
      </c>
      <c r="D867" t="s">
        <v>888</v>
      </c>
      <c r="E867" t="s">
        <v>99</v>
      </c>
      <c r="F867">
        <v>20020926</v>
      </c>
      <c r="G867" t="s">
        <v>10703</v>
      </c>
      <c r="H867" t="s">
        <v>165</v>
      </c>
      <c r="I867" t="s">
        <v>360</v>
      </c>
      <c r="M867" t="str">
        <f t="shared" si="92"/>
        <v>山中</v>
      </c>
      <c r="N867" t="str">
        <f t="shared" si="93"/>
        <v>駿</v>
      </c>
      <c r="O867" t="str">
        <f t="shared" si="94"/>
        <v>ヤマナカ</v>
      </c>
      <c r="P867" t="str">
        <f t="shared" si="95"/>
        <v>シュン</v>
      </c>
      <c r="Q867">
        <f>IF($F867="","",DATEDIF($R867,①申込書!$D$3,"Y"))</f>
        <v>23</v>
      </c>
      <c r="R867" t="str">
        <f t="shared" si="96"/>
        <v>2002/09/26</v>
      </c>
      <c r="S867" t="str">
        <f t="shared" si="91"/>
        <v>大阪</v>
      </c>
      <c r="T867" t="str">
        <f>IFERROR(IF($G867&lt;&gt;"",LEFT($G867,11),IF(COUNTIF(②男子申込!$C:$C,$B867)=1,INDEX(②男子申込!H:H,MATCH($B867,②男子申込!$C:$C,0)),"")),"")</f>
        <v>00086410221</v>
      </c>
      <c r="U867" t="str">
        <f t="shared" si="97"/>
        <v>京都大</v>
      </c>
    </row>
    <row r="868" spans="1:21">
      <c r="A868" t="s">
        <v>839</v>
      </c>
      <c r="B868">
        <v>867</v>
      </c>
      <c r="C868" t="s">
        <v>889</v>
      </c>
      <c r="D868" t="s">
        <v>890</v>
      </c>
      <c r="E868" t="s">
        <v>99</v>
      </c>
      <c r="F868">
        <v>20020908</v>
      </c>
      <c r="G868" t="s">
        <v>10704</v>
      </c>
      <c r="H868" t="s">
        <v>848</v>
      </c>
      <c r="I868" t="s">
        <v>891</v>
      </c>
      <c r="M868" t="str">
        <f t="shared" si="92"/>
        <v>長田</v>
      </c>
      <c r="N868" t="str">
        <f t="shared" si="93"/>
        <v>雅史</v>
      </c>
      <c r="O868" t="str">
        <f t="shared" si="94"/>
        <v>ナガタ</v>
      </c>
      <c r="P868" t="str">
        <f t="shared" si="95"/>
        <v>マサシ</v>
      </c>
      <c r="Q868">
        <f>IF($F868="","",DATEDIF($R868,①申込書!$D$3,"Y"))</f>
        <v>23</v>
      </c>
      <c r="R868" t="str">
        <f t="shared" si="96"/>
        <v>2002/09/08</v>
      </c>
      <c r="S868" t="str">
        <f t="shared" si="91"/>
        <v>大阪</v>
      </c>
      <c r="T868" t="str">
        <f>IFERROR(IF($G868&lt;&gt;"",LEFT($G868,11),IF(COUNTIF(②男子申込!$C:$C,$B868)=1,INDEX(②男子申込!H:H,MATCH($B868,②男子申込!$C:$C,0)),"")),"")</f>
        <v>00088907537</v>
      </c>
      <c r="U868" t="str">
        <f t="shared" si="97"/>
        <v>京都大</v>
      </c>
    </row>
    <row r="869" spans="1:21">
      <c r="A869" t="s">
        <v>839</v>
      </c>
      <c r="B869">
        <v>868</v>
      </c>
      <c r="C869" t="s">
        <v>893</v>
      </c>
      <c r="D869" t="s">
        <v>894</v>
      </c>
      <c r="E869" t="s">
        <v>88</v>
      </c>
      <c r="F869">
        <v>20020703</v>
      </c>
      <c r="G869" t="s">
        <v>10705</v>
      </c>
      <c r="H869" t="s">
        <v>786</v>
      </c>
      <c r="I869" t="s">
        <v>353</v>
      </c>
      <c r="M869" t="str">
        <f t="shared" si="92"/>
        <v>西川</v>
      </c>
      <c r="N869" t="str">
        <f t="shared" si="93"/>
        <v>洸平</v>
      </c>
      <c r="O869" t="str">
        <f t="shared" si="94"/>
        <v>ニシカワ</v>
      </c>
      <c r="P869" t="str">
        <f t="shared" si="95"/>
        <v>コウヘイ</v>
      </c>
      <c r="Q869">
        <f>IF($F869="","",DATEDIF($R869,①申込書!$D$3,"Y"))</f>
        <v>23</v>
      </c>
      <c r="R869" t="str">
        <f t="shared" si="96"/>
        <v>2002/07/03</v>
      </c>
      <c r="S869" t="str">
        <f t="shared" si="91"/>
        <v>京都</v>
      </c>
      <c r="T869" t="str">
        <f>IFERROR(IF($G869&lt;&gt;"",LEFT($G869,11),IF(COUNTIF(②男子申込!$C:$C,$B869)=1,INDEX(②男子申込!H:H,MATCH($B869,②男子申込!$C:$C,0)),"")),"")</f>
        <v>00107315926</v>
      </c>
      <c r="U869" t="str">
        <f t="shared" si="97"/>
        <v>京都大</v>
      </c>
    </row>
    <row r="870" spans="1:21">
      <c r="A870" t="s">
        <v>839</v>
      </c>
      <c r="B870">
        <v>869</v>
      </c>
      <c r="C870" t="s">
        <v>895</v>
      </c>
      <c r="D870" t="s">
        <v>896</v>
      </c>
      <c r="E870" t="s">
        <v>213</v>
      </c>
      <c r="F870">
        <v>20010918</v>
      </c>
      <c r="G870" t="s">
        <v>10706</v>
      </c>
      <c r="H870" t="s">
        <v>897</v>
      </c>
      <c r="I870" t="s">
        <v>183</v>
      </c>
      <c r="M870" t="str">
        <f t="shared" si="92"/>
        <v>平山</v>
      </c>
      <c r="N870" t="str">
        <f t="shared" si="93"/>
        <v>悦章</v>
      </c>
      <c r="O870" t="str">
        <f t="shared" si="94"/>
        <v>ヒラヤマ</v>
      </c>
      <c r="P870" t="str">
        <f t="shared" si="95"/>
        <v>ヨシアキ</v>
      </c>
      <c r="Q870">
        <f>IF($F870="","",DATEDIF($R870,①申込書!$D$3,"Y"))</f>
        <v>24</v>
      </c>
      <c r="R870" t="str">
        <f t="shared" si="96"/>
        <v>2001/09/18</v>
      </c>
      <c r="S870" t="str">
        <f t="shared" si="91"/>
        <v>東京</v>
      </c>
      <c r="T870" t="str">
        <f>IFERROR(IF($G870&lt;&gt;"",LEFT($G870,11),IF(COUNTIF(②男子申込!$C:$C,$B870)=1,INDEX(②男子申込!H:H,MATCH($B870,②男子申込!$C:$C,0)),"")),"")</f>
        <v>00110050714</v>
      </c>
      <c r="U870" t="str">
        <f t="shared" si="97"/>
        <v>京都大</v>
      </c>
    </row>
    <row r="871" spans="1:21">
      <c r="A871" t="s">
        <v>839</v>
      </c>
      <c r="B871">
        <v>870</v>
      </c>
      <c r="C871" t="s">
        <v>898</v>
      </c>
      <c r="D871" t="s">
        <v>899</v>
      </c>
      <c r="E871" t="s">
        <v>138</v>
      </c>
      <c r="F871">
        <v>20020803</v>
      </c>
      <c r="G871" t="s">
        <v>10707</v>
      </c>
      <c r="H871" t="s">
        <v>900</v>
      </c>
      <c r="I871" t="s">
        <v>300</v>
      </c>
      <c r="M871" t="str">
        <f t="shared" si="92"/>
        <v>金盛</v>
      </c>
      <c r="N871" t="str">
        <f t="shared" si="93"/>
        <v>圭悟</v>
      </c>
      <c r="O871" t="str">
        <f t="shared" si="94"/>
        <v>カナモリ</v>
      </c>
      <c r="P871" t="str">
        <f t="shared" si="95"/>
        <v>ケイゴ</v>
      </c>
      <c r="Q871">
        <f>IF($F871="","",DATEDIF($R871,①申込書!$D$3,"Y"))</f>
        <v>23</v>
      </c>
      <c r="R871" t="str">
        <f t="shared" si="96"/>
        <v>2002/08/03</v>
      </c>
      <c r="S871" t="str">
        <f t="shared" si="91"/>
        <v>岡山</v>
      </c>
      <c r="T871" t="str">
        <f>IFERROR(IF($G871&lt;&gt;"",LEFT($G871,11),IF(COUNTIF(②男子申込!$C:$C,$B871)=1,INDEX(②男子申込!H:H,MATCH($B871,②男子申込!$C:$C,0)),"")),"")</f>
        <v>00088449538</v>
      </c>
      <c r="U871" t="str">
        <f t="shared" si="97"/>
        <v>京都大</v>
      </c>
    </row>
    <row r="872" spans="1:21">
      <c r="A872" t="s">
        <v>839</v>
      </c>
      <c r="B872">
        <v>871</v>
      </c>
      <c r="C872" t="s">
        <v>901</v>
      </c>
      <c r="D872" t="s">
        <v>902</v>
      </c>
      <c r="E872" t="s">
        <v>163</v>
      </c>
      <c r="F872">
        <v>20010820</v>
      </c>
      <c r="G872" t="s">
        <v>10708</v>
      </c>
      <c r="H872" t="s">
        <v>647</v>
      </c>
      <c r="I872" t="s">
        <v>586</v>
      </c>
      <c r="M872" t="str">
        <f t="shared" si="92"/>
        <v>髙山</v>
      </c>
      <c r="N872" t="str">
        <f t="shared" si="93"/>
        <v>兼輔</v>
      </c>
      <c r="O872" t="str">
        <f t="shared" si="94"/>
        <v>タカヤマ</v>
      </c>
      <c r="P872" t="str">
        <f t="shared" si="95"/>
        <v>ケンスケ</v>
      </c>
      <c r="Q872">
        <f>IF($F872="","",DATEDIF($R872,①申込書!$D$3,"Y"))</f>
        <v>24</v>
      </c>
      <c r="R872" t="str">
        <f t="shared" si="96"/>
        <v>2001/08/20</v>
      </c>
      <c r="S872" t="str">
        <f t="shared" si="91"/>
        <v>神奈川</v>
      </c>
      <c r="T872" t="str">
        <f>IFERROR(IF($G872&lt;&gt;"",LEFT($G872,11),IF(COUNTIF(②男子申込!$C:$C,$B872)=1,INDEX(②男子申込!H:H,MATCH($B872,②男子申込!$C:$C,0)),"")),"")</f>
        <v>00118021821</v>
      </c>
      <c r="U872" t="str">
        <f t="shared" si="97"/>
        <v>京都大</v>
      </c>
    </row>
    <row r="873" spans="1:21">
      <c r="A873" t="s">
        <v>839</v>
      </c>
      <c r="B873">
        <v>872</v>
      </c>
      <c r="C873" t="s">
        <v>904</v>
      </c>
      <c r="D873" t="s">
        <v>905</v>
      </c>
      <c r="E873" t="s">
        <v>180</v>
      </c>
      <c r="F873">
        <v>20021003</v>
      </c>
      <c r="G873" t="s">
        <v>10709</v>
      </c>
      <c r="H873" t="s">
        <v>376</v>
      </c>
      <c r="I873" t="s">
        <v>906</v>
      </c>
      <c r="M873" t="str">
        <f t="shared" si="92"/>
        <v>髙田</v>
      </c>
      <c r="N873" t="str">
        <f t="shared" si="93"/>
        <v>雄平</v>
      </c>
      <c r="O873" t="str">
        <f t="shared" si="94"/>
        <v>タカダ</v>
      </c>
      <c r="P873" t="str">
        <f t="shared" si="95"/>
        <v>ユウヘイ</v>
      </c>
      <c r="Q873">
        <f>IF($F873="","",DATEDIF($R873,①申込書!$D$3,"Y"))</f>
        <v>23</v>
      </c>
      <c r="R873" t="str">
        <f t="shared" si="96"/>
        <v>2002/10/03</v>
      </c>
      <c r="S873" t="str">
        <f t="shared" si="91"/>
        <v>北海道</v>
      </c>
      <c r="T873" t="str">
        <f>IFERROR(IF($G873&lt;&gt;"",LEFT($G873,11),IF(COUNTIF(②男子申込!$C:$C,$B873)=1,INDEX(②男子申込!H:H,MATCH($B873,②男子申込!$C:$C,0)),"")),"")</f>
        <v>00122771828</v>
      </c>
      <c r="U873" t="str">
        <f t="shared" si="97"/>
        <v>京都大</v>
      </c>
    </row>
    <row r="874" spans="1:21">
      <c r="A874" t="s">
        <v>839</v>
      </c>
      <c r="B874">
        <v>873</v>
      </c>
      <c r="C874" t="s">
        <v>907</v>
      </c>
      <c r="D874" t="s">
        <v>908</v>
      </c>
      <c r="E874" t="s">
        <v>88</v>
      </c>
      <c r="F874">
        <v>20020622</v>
      </c>
      <c r="G874" t="s">
        <v>10710</v>
      </c>
      <c r="H874" t="s">
        <v>909</v>
      </c>
      <c r="I874" t="s">
        <v>131</v>
      </c>
      <c r="M874" t="str">
        <f t="shared" si="92"/>
        <v>三嶋</v>
      </c>
      <c r="N874" t="str">
        <f t="shared" si="93"/>
        <v>友貴</v>
      </c>
      <c r="O874" t="str">
        <f t="shared" si="94"/>
        <v>ミシマ</v>
      </c>
      <c r="P874" t="str">
        <f t="shared" si="95"/>
        <v>トモキ</v>
      </c>
      <c r="Q874">
        <f>IF($F874="","",DATEDIF($R874,①申込書!$D$3,"Y"))</f>
        <v>23</v>
      </c>
      <c r="R874" t="str">
        <f t="shared" si="96"/>
        <v>2002/06/22</v>
      </c>
      <c r="S874" t="str">
        <f t="shared" si="91"/>
        <v>京都</v>
      </c>
      <c r="T874" t="str">
        <f>IFERROR(IF($G874&lt;&gt;"",LEFT($G874,11),IF(COUNTIF(②男子申込!$C:$C,$B874)=1,INDEX(②男子申込!H:H,MATCH($B874,②男子申込!$C:$C,0)),"")),"")</f>
        <v>00163229326</v>
      </c>
      <c r="U874" t="str">
        <f t="shared" si="97"/>
        <v>京都大</v>
      </c>
    </row>
    <row r="875" spans="1:21">
      <c r="A875" t="s">
        <v>839</v>
      </c>
      <c r="B875">
        <v>874</v>
      </c>
      <c r="C875" t="s">
        <v>910</v>
      </c>
      <c r="D875" t="s">
        <v>911</v>
      </c>
      <c r="E875" t="s">
        <v>180</v>
      </c>
      <c r="F875">
        <v>20021008</v>
      </c>
      <c r="G875" t="s">
        <v>10711</v>
      </c>
      <c r="H875" t="s">
        <v>912</v>
      </c>
      <c r="I875" t="s">
        <v>115</v>
      </c>
      <c r="M875" t="str">
        <f t="shared" si="92"/>
        <v>小笹</v>
      </c>
      <c r="N875" t="str">
        <f t="shared" si="93"/>
        <v>陽輝</v>
      </c>
      <c r="O875" t="str">
        <f t="shared" si="94"/>
        <v>オザサ</v>
      </c>
      <c r="P875" t="str">
        <f t="shared" si="95"/>
        <v>ハルキ</v>
      </c>
      <c r="Q875">
        <f>IF($F875="","",DATEDIF($R875,①申込書!$D$3,"Y"))</f>
        <v>23</v>
      </c>
      <c r="R875" t="str">
        <f t="shared" si="96"/>
        <v>2002/10/08</v>
      </c>
      <c r="S875" t="str">
        <f t="shared" si="91"/>
        <v>北海道</v>
      </c>
      <c r="T875" t="str">
        <f>IFERROR(IF($G875&lt;&gt;"",LEFT($G875,11),IF(COUNTIF(②男子申込!$C:$C,$B875)=1,INDEX(②男子申込!H:H,MATCH($B875,②男子申込!$C:$C,0)),"")),"")</f>
        <v>00091103620</v>
      </c>
      <c r="U875" t="str">
        <f t="shared" si="97"/>
        <v>京都大</v>
      </c>
    </row>
    <row r="876" spans="1:21">
      <c r="A876" t="s">
        <v>839</v>
      </c>
      <c r="B876">
        <v>875</v>
      </c>
      <c r="C876" t="s">
        <v>913</v>
      </c>
      <c r="D876" t="s">
        <v>914</v>
      </c>
      <c r="E876" t="s">
        <v>88</v>
      </c>
      <c r="F876">
        <v>20021014</v>
      </c>
      <c r="G876" t="s">
        <v>10712</v>
      </c>
      <c r="H876" t="s">
        <v>323</v>
      </c>
      <c r="I876" t="s">
        <v>90</v>
      </c>
      <c r="M876" t="str">
        <f t="shared" si="92"/>
        <v>松本</v>
      </c>
      <c r="N876" t="str">
        <f t="shared" si="93"/>
        <v>良平</v>
      </c>
      <c r="O876" t="str">
        <f t="shared" si="94"/>
        <v>マツモト</v>
      </c>
      <c r="P876" t="str">
        <f t="shared" si="95"/>
        <v>リョウヘイ</v>
      </c>
      <c r="Q876">
        <f>IF($F876="","",DATEDIF($R876,①申込書!$D$3,"Y"))</f>
        <v>23</v>
      </c>
      <c r="R876" t="str">
        <f t="shared" si="96"/>
        <v>2002/10/14</v>
      </c>
      <c r="S876" t="str">
        <f t="shared" si="91"/>
        <v>京都</v>
      </c>
      <c r="T876" t="str">
        <f>IFERROR(IF($G876&lt;&gt;"",LEFT($G876,11),IF(COUNTIF(②男子申込!$C:$C,$B876)=1,INDEX(②男子申込!H:H,MATCH($B876,②男子申込!$C:$C,0)),"")),"")</f>
        <v>00092014218</v>
      </c>
      <c r="U876" t="str">
        <f t="shared" si="97"/>
        <v>京都大</v>
      </c>
    </row>
    <row r="877" spans="1:21">
      <c r="A877" t="s">
        <v>839</v>
      </c>
      <c r="B877">
        <v>876</v>
      </c>
      <c r="C877" t="s">
        <v>915</v>
      </c>
      <c r="D877" t="s">
        <v>916</v>
      </c>
      <c r="E877" t="s">
        <v>80</v>
      </c>
      <c r="F877">
        <v>20020615</v>
      </c>
      <c r="G877" t="s">
        <v>10713</v>
      </c>
      <c r="H877" t="s">
        <v>563</v>
      </c>
      <c r="I877" t="s">
        <v>725</v>
      </c>
      <c r="M877" t="str">
        <f t="shared" si="92"/>
        <v>小井</v>
      </c>
      <c r="N877" t="str">
        <f t="shared" si="93"/>
        <v>稜真</v>
      </c>
      <c r="O877" t="str">
        <f t="shared" si="94"/>
        <v>コイ</v>
      </c>
      <c r="P877" t="str">
        <f t="shared" si="95"/>
        <v>リョウマ</v>
      </c>
      <c r="Q877">
        <f>IF($F877="","",DATEDIF($R877,①申込書!$D$3,"Y"))</f>
        <v>23</v>
      </c>
      <c r="R877" t="str">
        <f t="shared" si="96"/>
        <v>2002/06/15</v>
      </c>
      <c r="S877" t="str">
        <f t="shared" si="91"/>
        <v>滋賀</v>
      </c>
      <c r="T877" t="str">
        <f>IFERROR(IF($G877&lt;&gt;"",LEFT($G877,11),IF(COUNTIF(②男子申込!$C:$C,$B877)=1,INDEX(②男子申込!H:H,MATCH($B877,②男子申込!$C:$C,0)),"")),"")</f>
        <v>00096170427</v>
      </c>
      <c r="U877" t="str">
        <f t="shared" si="97"/>
        <v>京都大</v>
      </c>
    </row>
    <row r="878" spans="1:21">
      <c r="A878" t="s">
        <v>839</v>
      </c>
      <c r="B878">
        <v>877</v>
      </c>
      <c r="C878" t="s">
        <v>917</v>
      </c>
      <c r="D878" t="s">
        <v>918</v>
      </c>
      <c r="E878" t="s">
        <v>113</v>
      </c>
      <c r="F878">
        <v>20011108</v>
      </c>
      <c r="G878" t="s">
        <v>10714</v>
      </c>
      <c r="H878" t="s">
        <v>919</v>
      </c>
      <c r="I878" t="s">
        <v>117</v>
      </c>
      <c r="M878" t="str">
        <f t="shared" si="92"/>
        <v>梅原</v>
      </c>
      <c r="N878" t="str">
        <f t="shared" si="93"/>
        <v>佑介</v>
      </c>
      <c r="O878" t="str">
        <f t="shared" si="94"/>
        <v>ウメハラ</v>
      </c>
      <c r="P878" t="str">
        <f t="shared" si="95"/>
        <v>ユウスケ</v>
      </c>
      <c r="Q878">
        <f>IF($F878="","",DATEDIF($R878,①申込書!$D$3,"Y"))</f>
        <v>24</v>
      </c>
      <c r="R878" t="str">
        <f t="shared" si="96"/>
        <v>2001/11/08</v>
      </c>
      <c r="S878" t="str">
        <f t="shared" si="91"/>
        <v>千葉</v>
      </c>
      <c r="T878" t="str">
        <f>IFERROR(IF($G878&lt;&gt;"",LEFT($G878,11),IF(COUNTIF(②男子申込!$C:$C,$B878)=1,INDEX(②男子申込!H:H,MATCH($B878,②男子申込!$C:$C,0)),"")),"")</f>
        <v>00116026925</v>
      </c>
      <c r="U878" t="str">
        <f t="shared" si="97"/>
        <v>京都大</v>
      </c>
    </row>
    <row r="879" spans="1:21">
      <c r="A879" t="s">
        <v>839</v>
      </c>
      <c r="B879">
        <v>878</v>
      </c>
      <c r="C879" t="s">
        <v>921</v>
      </c>
      <c r="D879" t="s">
        <v>922</v>
      </c>
      <c r="E879" t="s">
        <v>104</v>
      </c>
      <c r="F879">
        <v>20010914</v>
      </c>
      <c r="G879" t="s">
        <v>10715</v>
      </c>
      <c r="H879" t="s">
        <v>93</v>
      </c>
      <c r="I879" t="s">
        <v>923</v>
      </c>
      <c r="M879" t="str">
        <f t="shared" si="92"/>
        <v>山田</v>
      </c>
      <c r="N879" t="str">
        <f t="shared" si="93"/>
        <v>慎之助</v>
      </c>
      <c r="O879" t="str">
        <f t="shared" si="94"/>
        <v>ヤマダ</v>
      </c>
      <c r="P879" t="str">
        <f t="shared" si="95"/>
        <v>シンノスケ</v>
      </c>
      <c r="Q879">
        <f>IF($F879="","",DATEDIF($R879,①申込書!$D$3,"Y"))</f>
        <v>24</v>
      </c>
      <c r="R879" t="str">
        <f t="shared" si="96"/>
        <v>2001/09/14</v>
      </c>
      <c r="S879" t="str">
        <f t="shared" si="91"/>
        <v>福井</v>
      </c>
      <c r="T879" t="str">
        <f>IFERROR(IF($G879&lt;&gt;"",LEFT($G879,11),IF(COUNTIF(②男子申込!$C:$C,$B879)=1,INDEX(②男子申込!H:H,MATCH($B879,②男子申込!$C:$C,0)),"")),"")</f>
        <v>00082544023</v>
      </c>
      <c r="U879" t="str">
        <f t="shared" si="97"/>
        <v>京都大</v>
      </c>
    </row>
    <row r="880" spans="1:21">
      <c r="A880" t="s">
        <v>839</v>
      </c>
      <c r="B880">
        <v>879</v>
      </c>
      <c r="C880" t="s">
        <v>924</v>
      </c>
      <c r="D880" t="s">
        <v>925</v>
      </c>
      <c r="E880" t="s">
        <v>132</v>
      </c>
      <c r="F880">
        <v>20020921</v>
      </c>
      <c r="G880" t="s">
        <v>10716</v>
      </c>
      <c r="H880" t="s">
        <v>330</v>
      </c>
      <c r="I880" t="s">
        <v>578</v>
      </c>
      <c r="M880" t="str">
        <f t="shared" si="92"/>
        <v>岩本</v>
      </c>
      <c r="N880" t="str">
        <f t="shared" si="93"/>
        <v>翔太</v>
      </c>
      <c r="O880" t="str">
        <f t="shared" si="94"/>
        <v>イワモト</v>
      </c>
      <c r="P880" t="str">
        <f t="shared" si="95"/>
        <v>ショウタ</v>
      </c>
      <c r="Q880">
        <f>IF($F880="","",DATEDIF($R880,①申込書!$D$3,"Y"))</f>
        <v>23</v>
      </c>
      <c r="R880" t="str">
        <f t="shared" si="96"/>
        <v>2002/09/21</v>
      </c>
      <c r="S880" t="str">
        <f t="shared" si="91"/>
        <v>広島</v>
      </c>
      <c r="T880" t="str">
        <f>IFERROR(IF($G880&lt;&gt;"",LEFT($G880,11),IF(COUNTIF(②男子申込!$C:$C,$B880)=1,INDEX(②男子申込!H:H,MATCH($B880,②男子申込!$C:$C,0)),"")),"")</f>
        <v>00084964839</v>
      </c>
      <c r="U880" t="str">
        <f t="shared" si="97"/>
        <v>京都大</v>
      </c>
    </row>
    <row r="881" spans="1:21">
      <c r="A881" t="s">
        <v>839</v>
      </c>
      <c r="B881">
        <v>880</v>
      </c>
      <c r="C881" t="s">
        <v>2057</v>
      </c>
      <c r="D881" t="s">
        <v>2058</v>
      </c>
      <c r="E881" t="s">
        <v>80</v>
      </c>
      <c r="F881">
        <v>20030726</v>
      </c>
      <c r="G881" t="s">
        <v>10717</v>
      </c>
      <c r="H881" t="s">
        <v>232</v>
      </c>
      <c r="I881" t="s">
        <v>483</v>
      </c>
      <c r="M881" t="str">
        <f t="shared" si="92"/>
        <v>石原</v>
      </c>
      <c r="N881" t="str">
        <f t="shared" si="93"/>
        <v>一真</v>
      </c>
      <c r="O881" t="str">
        <f t="shared" si="94"/>
        <v>イシハラ</v>
      </c>
      <c r="P881" t="str">
        <f t="shared" si="95"/>
        <v>カズマ</v>
      </c>
      <c r="Q881">
        <f>IF($F881="","",DATEDIF($R881,①申込書!$D$3,"Y"))</f>
        <v>22</v>
      </c>
      <c r="R881" t="str">
        <f t="shared" si="96"/>
        <v>2003/07/26</v>
      </c>
      <c r="S881" t="str">
        <f t="shared" si="91"/>
        <v>滋賀</v>
      </c>
      <c r="T881" t="str">
        <f>IFERROR(IF($G881&lt;&gt;"",LEFT($G881,11),IF(COUNTIF(②男子申込!$C:$C,$B881)=1,INDEX(②男子申込!H:H,MATCH($B881,②男子申込!$C:$C,0)),"")),"")</f>
        <v>00100480114</v>
      </c>
      <c r="U881" t="str">
        <f t="shared" si="97"/>
        <v>京都大</v>
      </c>
    </row>
    <row r="882" spans="1:21">
      <c r="A882" t="s">
        <v>839</v>
      </c>
      <c r="B882">
        <v>881</v>
      </c>
      <c r="C882" t="s">
        <v>2059</v>
      </c>
      <c r="D882" t="s">
        <v>2060</v>
      </c>
      <c r="E882" t="s">
        <v>85</v>
      </c>
      <c r="F882">
        <v>20030908</v>
      </c>
      <c r="G882" t="s">
        <v>10718</v>
      </c>
      <c r="H882" t="s">
        <v>2061</v>
      </c>
      <c r="I882" t="s">
        <v>1073</v>
      </c>
      <c r="M882" t="str">
        <f t="shared" si="92"/>
        <v>青栁</v>
      </c>
      <c r="N882" t="str">
        <f t="shared" si="93"/>
        <v>佑</v>
      </c>
      <c r="O882" t="str">
        <f t="shared" si="94"/>
        <v>アオヤギ</v>
      </c>
      <c r="P882" t="str">
        <f t="shared" si="95"/>
        <v>ユウ</v>
      </c>
      <c r="Q882">
        <f>IF($F882="","",DATEDIF($R882,①申込書!$D$3,"Y"))</f>
        <v>22</v>
      </c>
      <c r="R882" t="str">
        <f t="shared" si="96"/>
        <v>2003/09/08</v>
      </c>
      <c r="S882" t="str">
        <f t="shared" si="91"/>
        <v>愛知</v>
      </c>
      <c r="T882" t="str">
        <f>IFERROR(IF($G882&lt;&gt;"",LEFT($G882,11),IF(COUNTIF(②男子申込!$C:$C,$B882)=1,INDEX(②男子申込!H:H,MATCH($B882,②男子申込!$C:$C,0)),"")),"")</f>
        <v>00099358135</v>
      </c>
      <c r="U882" t="str">
        <f t="shared" si="97"/>
        <v>京都大</v>
      </c>
    </row>
    <row r="883" spans="1:21">
      <c r="A883" t="s">
        <v>839</v>
      </c>
      <c r="B883">
        <v>882</v>
      </c>
      <c r="C883" t="s">
        <v>2062</v>
      </c>
      <c r="D883" t="s">
        <v>2063</v>
      </c>
      <c r="E883" t="s">
        <v>132</v>
      </c>
      <c r="F883">
        <v>20030528</v>
      </c>
      <c r="G883" t="s">
        <v>10719</v>
      </c>
      <c r="H883" t="s">
        <v>810</v>
      </c>
      <c r="I883" t="s">
        <v>248</v>
      </c>
      <c r="M883" t="str">
        <f t="shared" si="92"/>
        <v>高橋</v>
      </c>
      <c r="N883" t="str">
        <f t="shared" si="93"/>
        <v>昂生</v>
      </c>
      <c r="O883" t="str">
        <f t="shared" si="94"/>
        <v>タカハシ</v>
      </c>
      <c r="P883" t="str">
        <f t="shared" si="95"/>
        <v>コウセイ</v>
      </c>
      <c r="Q883">
        <f>IF($F883="","",DATEDIF($R883,①申込書!$D$3,"Y"))</f>
        <v>22</v>
      </c>
      <c r="R883" t="str">
        <f t="shared" si="96"/>
        <v>2003/05/28</v>
      </c>
      <c r="S883" t="str">
        <f t="shared" si="91"/>
        <v>広島</v>
      </c>
      <c r="T883" t="str">
        <f>IFERROR(IF($G883&lt;&gt;"",LEFT($G883,11),IF(COUNTIF(②男子申込!$C:$C,$B883)=1,INDEX(②男子申込!H:H,MATCH($B883,②男子申込!$C:$C,0)),"")),"")</f>
        <v>00117812121</v>
      </c>
      <c r="U883" t="str">
        <f t="shared" si="97"/>
        <v>京都大</v>
      </c>
    </row>
    <row r="884" spans="1:21">
      <c r="A884" t="s">
        <v>839</v>
      </c>
      <c r="B884">
        <v>883</v>
      </c>
      <c r="C884" t="s">
        <v>2064</v>
      </c>
      <c r="D884" t="s">
        <v>2065</v>
      </c>
      <c r="E884" t="s">
        <v>80</v>
      </c>
      <c r="F884">
        <v>20030221</v>
      </c>
      <c r="G884" t="s">
        <v>10720</v>
      </c>
      <c r="H884" t="s">
        <v>572</v>
      </c>
      <c r="I884" t="s">
        <v>2066</v>
      </c>
      <c r="M884" t="str">
        <f t="shared" si="92"/>
        <v>奥村</v>
      </c>
      <c r="N884" t="str">
        <f t="shared" si="93"/>
        <v>究</v>
      </c>
      <c r="O884" t="str">
        <f t="shared" si="94"/>
        <v>オクムラ</v>
      </c>
      <c r="P884" t="str">
        <f t="shared" si="95"/>
        <v>キュウ</v>
      </c>
      <c r="Q884">
        <f>IF($F884="","",DATEDIF($R884,①申込書!$D$3,"Y"))</f>
        <v>22</v>
      </c>
      <c r="R884" t="str">
        <f t="shared" si="96"/>
        <v>2003/02/21</v>
      </c>
      <c r="S884" t="str">
        <f t="shared" si="91"/>
        <v>滋賀</v>
      </c>
      <c r="T884" t="str">
        <f>IFERROR(IF($G884&lt;&gt;"",LEFT($G884,11),IF(COUNTIF(②男子申込!$C:$C,$B884)=1,INDEX(②男子申込!H:H,MATCH($B884,②男子申込!$C:$C,0)),"")),"")</f>
        <v>00092296230</v>
      </c>
      <c r="U884" t="str">
        <f t="shared" si="97"/>
        <v>京都大</v>
      </c>
    </row>
    <row r="885" spans="1:21">
      <c r="A885" t="s">
        <v>839</v>
      </c>
      <c r="B885">
        <v>884</v>
      </c>
      <c r="C885" t="s">
        <v>2067</v>
      </c>
      <c r="D885" t="s">
        <v>2068</v>
      </c>
      <c r="E885" t="s">
        <v>85</v>
      </c>
      <c r="F885">
        <v>20031201</v>
      </c>
      <c r="G885" t="s">
        <v>10721</v>
      </c>
      <c r="H885" t="s">
        <v>2069</v>
      </c>
      <c r="I885" t="s">
        <v>2070</v>
      </c>
      <c r="M885" t="str">
        <f t="shared" si="92"/>
        <v>杉原</v>
      </c>
      <c r="N885" t="str">
        <f t="shared" si="93"/>
        <v>一冴</v>
      </c>
      <c r="O885" t="str">
        <f t="shared" si="94"/>
        <v>スギハラ</v>
      </c>
      <c r="P885" t="str">
        <f t="shared" si="95"/>
        <v>カズサ</v>
      </c>
      <c r="Q885">
        <f>IF($F885="","",DATEDIF($R885,①申込書!$D$3,"Y"))</f>
        <v>22</v>
      </c>
      <c r="R885" t="str">
        <f t="shared" si="96"/>
        <v>2003/12/01</v>
      </c>
      <c r="S885" t="str">
        <f t="shared" si="91"/>
        <v>愛知</v>
      </c>
      <c r="T885" t="str">
        <f>IFERROR(IF($G885&lt;&gt;"",LEFT($G885,11),IF(COUNTIF(②男子申込!$C:$C,$B885)=1,INDEX(②男子申込!H:H,MATCH($B885,②男子申込!$C:$C,0)),"")),"")</f>
        <v>00099363333</v>
      </c>
      <c r="U885" t="str">
        <f t="shared" si="97"/>
        <v>京都大</v>
      </c>
    </row>
    <row r="886" spans="1:21">
      <c r="A886" t="s">
        <v>839</v>
      </c>
      <c r="B886">
        <v>885</v>
      </c>
      <c r="C886" t="s">
        <v>2071</v>
      </c>
      <c r="D886" t="s">
        <v>2072</v>
      </c>
      <c r="E886" t="s">
        <v>88</v>
      </c>
      <c r="F886">
        <v>20031102</v>
      </c>
      <c r="G886" t="s">
        <v>10722</v>
      </c>
      <c r="H886" t="s">
        <v>134</v>
      </c>
      <c r="I886" t="s">
        <v>483</v>
      </c>
      <c r="M886" t="str">
        <f t="shared" si="92"/>
        <v>伊藤</v>
      </c>
      <c r="N886" t="str">
        <f t="shared" si="93"/>
        <v>寿真</v>
      </c>
      <c r="O886" t="str">
        <f t="shared" si="94"/>
        <v>イトウ</v>
      </c>
      <c r="P886" t="str">
        <f t="shared" si="95"/>
        <v>カズマ</v>
      </c>
      <c r="Q886">
        <f>IF($F886="","",DATEDIF($R886,①申込書!$D$3,"Y"))</f>
        <v>22</v>
      </c>
      <c r="R886" t="str">
        <f t="shared" si="96"/>
        <v>2003/11/02</v>
      </c>
      <c r="S886" t="str">
        <f t="shared" si="91"/>
        <v>京都</v>
      </c>
      <c r="T886" t="str">
        <f>IFERROR(IF($G886&lt;&gt;"",LEFT($G886,11),IF(COUNTIF(②男子申込!$C:$C,$B886)=1,INDEX(②男子申込!H:H,MATCH($B886,②男子申込!$C:$C,0)),"")),"")</f>
        <v>00135039728</v>
      </c>
      <c r="U886" t="str">
        <f t="shared" si="97"/>
        <v>京都大</v>
      </c>
    </row>
    <row r="887" spans="1:21">
      <c r="A887" t="s">
        <v>839</v>
      </c>
      <c r="B887">
        <v>886</v>
      </c>
      <c r="C887" t="s">
        <v>2073</v>
      </c>
      <c r="D887" t="s">
        <v>2074</v>
      </c>
      <c r="E887" t="s">
        <v>99</v>
      </c>
      <c r="F887">
        <v>20031206</v>
      </c>
      <c r="G887" t="s">
        <v>10723</v>
      </c>
      <c r="H887" t="s">
        <v>354</v>
      </c>
      <c r="I887" t="s">
        <v>582</v>
      </c>
      <c r="M887" t="str">
        <f t="shared" si="92"/>
        <v>田中</v>
      </c>
      <c r="N887" t="str">
        <f t="shared" si="93"/>
        <v>颯真</v>
      </c>
      <c r="O887" t="str">
        <f t="shared" si="94"/>
        <v>タナカ</v>
      </c>
      <c r="P887" t="str">
        <f t="shared" si="95"/>
        <v>ソウマ</v>
      </c>
      <c r="Q887">
        <f>IF($F887="","",DATEDIF($R887,①申込書!$D$3,"Y"))</f>
        <v>22</v>
      </c>
      <c r="R887" t="str">
        <f t="shared" si="96"/>
        <v>2003/12/06</v>
      </c>
      <c r="S887" t="str">
        <f t="shared" si="91"/>
        <v>大阪</v>
      </c>
      <c r="T887" t="str">
        <f>IFERROR(IF($G887&lt;&gt;"",LEFT($G887,11),IF(COUNTIF(②男子申込!$C:$C,$B887)=1,INDEX(②男子申込!H:H,MATCH($B887,②男子申込!$C:$C,0)),"")),"")</f>
        <v>00100045212</v>
      </c>
      <c r="U887" t="str">
        <f t="shared" si="97"/>
        <v>京都大</v>
      </c>
    </row>
    <row r="888" spans="1:21">
      <c r="A888" t="s">
        <v>839</v>
      </c>
      <c r="B888">
        <v>887</v>
      </c>
      <c r="C888" t="s">
        <v>2075</v>
      </c>
      <c r="D888" t="s">
        <v>2076</v>
      </c>
      <c r="E888" t="s">
        <v>816</v>
      </c>
      <c r="F888">
        <v>20020509</v>
      </c>
      <c r="G888" t="s">
        <v>10724</v>
      </c>
      <c r="H888" t="s">
        <v>2077</v>
      </c>
      <c r="I888" t="s">
        <v>339</v>
      </c>
      <c r="M888" t="str">
        <f t="shared" si="92"/>
        <v>田渕</v>
      </c>
      <c r="N888" t="str">
        <f t="shared" si="93"/>
        <v>凌</v>
      </c>
      <c r="O888" t="str">
        <f t="shared" si="94"/>
        <v>タブチ</v>
      </c>
      <c r="P888" t="str">
        <f t="shared" si="95"/>
        <v>リョウ</v>
      </c>
      <c r="Q888">
        <f>IF($F888="","",DATEDIF($R888,①申込書!$D$3,"Y"))</f>
        <v>23</v>
      </c>
      <c r="R888" t="str">
        <f t="shared" si="96"/>
        <v>2002/05/09</v>
      </c>
      <c r="S888" t="str">
        <f t="shared" si="91"/>
        <v>茨城</v>
      </c>
      <c r="T888" t="str">
        <f>IFERROR(IF($G888&lt;&gt;"",LEFT($G888,11),IF(COUNTIF(②男子申込!$C:$C,$B888)=1,INDEX(②男子申込!H:H,MATCH($B888,②男子申込!$C:$C,0)),"")),"")</f>
        <v>00108699134</v>
      </c>
      <c r="U888" t="str">
        <f t="shared" si="97"/>
        <v>京都大</v>
      </c>
    </row>
    <row r="889" spans="1:21">
      <c r="A889" t="s">
        <v>839</v>
      </c>
      <c r="B889">
        <v>888</v>
      </c>
      <c r="C889" t="s">
        <v>2550</v>
      </c>
      <c r="D889" t="s">
        <v>2551</v>
      </c>
      <c r="E889" t="s">
        <v>132</v>
      </c>
      <c r="F889">
        <v>20040322</v>
      </c>
      <c r="G889" t="s">
        <v>10725</v>
      </c>
      <c r="H889" t="s">
        <v>780</v>
      </c>
      <c r="I889" t="s">
        <v>1293</v>
      </c>
      <c r="M889" t="str">
        <f t="shared" si="92"/>
        <v>新庄</v>
      </c>
      <c r="N889" t="str">
        <f t="shared" si="93"/>
        <v>健</v>
      </c>
      <c r="O889" t="str">
        <f t="shared" si="94"/>
        <v>シンジョウ</v>
      </c>
      <c r="P889" t="str">
        <f t="shared" si="95"/>
        <v>タケシ</v>
      </c>
      <c r="Q889">
        <f>IF($F889="","",DATEDIF($R889,①申込書!$D$3,"Y"))</f>
        <v>21</v>
      </c>
      <c r="R889" t="str">
        <f t="shared" si="96"/>
        <v>2004/03/22</v>
      </c>
      <c r="S889" t="str">
        <f t="shared" si="91"/>
        <v>広島</v>
      </c>
      <c r="T889" t="str">
        <f>IFERROR(IF($G889&lt;&gt;"",LEFT($G889,11),IF(COUNTIF(②男子申込!$C:$C,$B889)=1,INDEX(②男子申込!H:H,MATCH($B889,②男子申込!$C:$C,0)),"")),"")</f>
        <v>00099797546</v>
      </c>
      <c r="U889" t="str">
        <f t="shared" si="97"/>
        <v>京都大</v>
      </c>
    </row>
    <row r="890" spans="1:21">
      <c r="A890" t="s">
        <v>839</v>
      </c>
      <c r="B890">
        <v>889</v>
      </c>
      <c r="C890" t="s">
        <v>2552</v>
      </c>
      <c r="D890" t="s">
        <v>2553</v>
      </c>
      <c r="E890" t="s">
        <v>170</v>
      </c>
      <c r="F890">
        <v>20031105</v>
      </c>
      <c r="G890" t="s">
        <v>10726</v>
      </c>
      <c r="H890" t="s">
        <v>2554</v>
      </c>
      <c r="I890" t="s">
        <v>623</v>
      </c>
      <c r="M890" t="str">
        <f t="shared" si="92"/>
        <v>照山</v>
      </c>
      <c r="N890" t="str">
        <f t="shared" si="93"/>
        <v>潤</v>
      </c>
      <c r="O890" t="str">
        <f t="shared" si="94"/>
        <v>テルヤマ</v>
      </c>
      <c r="P890" t="str">
        <f t="shared" si="95"/>
        <v>ジュン</v>
      </c>
      <c r="Q890">
        <f>IF($F890="","",DATEDIF($R890,①申込書!$D$3,"Y"))</f>
        <v>22</v>
      </c>
      <c r="R890" t="str">
        <f t="shared" si="96"/>
        <v>2003/11/05</v>
      </c>
      <c r="S890" t="str">
        <f t="shared" si="91"/>
        <v>福岡</v>
      </c>
      <c r="T890" t="str">
        <f>IFERROR(IF($G890&lt;&gt;"",LEFT($G890,11),IF(COUNTIF(②男子申込!$C:$C,$B890)=1,INDEX(②男子申込!H:H,MATCH($B890,②男子申込!$C:$C,0)),"")),"")</f>
        <v>00100809624</v>
      </c>
      <c r="U890" t="str">
        <f t="shared" si="97"/>
        <v>京都大</v>
      </c>
    </row>
    <row r="891" spans="1:21">
      <c r="A891" t="s">
        <v>839</v>
      </c>
      <c r="B891">
        <v>890</v>
      </c>
      <c r="C891" t="s">
        <v>2555</v>
      </c>
      <c r="D891" t="s">
        <v>2556</v>
      </c>
      <c r="E891" t="s">
        <v>97</v>
      </c>
      <c r="F891">
        <v>20030918</v>
      </c>
      <c r="G891" t="s">
        <v>10727</v>
      </c>
      <c r="H891" t="s">
        <v>198</v>
      </c>
      <c r="I891" t="s">
        <v>1192</v>
      </c>
      <c r="M891" t="str">
        <f t="shared" si="92"/>
        <v>稲田</v>
      </c>
      <c r="N891" t="str">
        <f t="shared" si="93"/>
        <v>正裕</v>
      </c>
      <c r="O891" t="str">
        <f t="shared" si="94"/>
        <v>イナダ</v>
      </c>
      <c r="P891" t="str">
        <f t="shared" si="95"/>
        <v>マサヒロ</v>
      </c>
      <c r="Q891">
        <f>IF($F891="","",DATEDIF($R891,①申込書!$D$3,"Y"))</f>
        <v>22</v>
      </c>
      <c r="R891" t="str">
        <f t="shared" si="96"/>
        <v>2003/09/18</v>
      </c>
      <c r="S891" t="str">
        <f t="shared" si="91"/>
        <v>兵庫</v>
      </c>
      <c r="T891" t="str">
        <f>IFERROR(IF($G891&lt;&gt;"",LEFT($G891,11),IF(COUNTIF(②男子申込!$C:$C,$B891)=1,INDEX(②男子申込!H:H,MATCH($B891,②男子申込!$C:$C,0)),"")),"")</f>
        <v>00102721922</v>
      </c>
      <c r="U891" t="str">
        <f t="shared" si="97"/>
        <v>京都大</v>
      </c>
    </row>
    <row r="892" spans="1:21">
      <c r="A892" t="s">
        <v>839</v>
      </c>
      <c r="B892">
        <v>891</v>
      </c>
      <c r="C892" t="s">
        <v>2557</v>
      </c>
      <c r="D892" t="s">
        <v>2558</v>
      </c>
      <c r="E892" t="s">
        <v>88</v>
      </c>
      <c r="F892">
        <v>20020427</v>
      </c>
      <c r="G892" t="s">
        <v>10728</v>
      </c>
      <c r="H892" t="s">
        <v>2559</v>
      </c>
      <c r="I892" t="s">
        <v>346</v>
      </c>
      <c r="M892" t="str">
        <f t="shared" si="92"/>
        <v>白星</v>
      </c>
      <c r="N892" t="str">
        <f t="shared" si="93"/>
        <v>祥吾</v>
      </c>
      <c r="O892" t="str">
        <f t="shared" si="94"/>
        <v>シラホシ</v>
      </c>
      <c r="P892" t="str">
        <f t="shared" si="95"/>
        <v>ショウゴ</v>
      </c>
      <c r="Q892">
        <f>IF($F892="","",DATEDIF($R892,①申込書!$D$3,"Y"))</f>
        <v>23</v>
      </c>
      <c r="R892" t="str">
        <f t="shared" si="96"/>
        <v>2002/04/27</v>
      </c>
      <c r="S892" t="str">
        <f t="shared" si="91"/>
        <v>京都</v>
      </c>
      <c r="T892" t="str">
        <f>IFERROR(IF($G892&lt;&gt;"",LEFT($G892,11),IF(COUNTIF(②男子申込!$C:$C,$B892)=1,INDEX(②男子申込!H:H,MATCH($B892,②男子申込!$C:$C,0)),"")),"")</f>
        <v>00123336523</v>
      </c>
      <c r="U892" t="str">
        <f t="shared" si="97"/>
        <v>京都大</v>
      </c>
    </row>
    <row r="893" spans="1:21">
      <c r="A893" t="s">
        <v>839</v>
      </c>
      <c r="B893">
        <v>892</v>
      </c>
      <c r="C893" t="s">
        <v>2560</v>
      </c>
      <c r="D893" t="s">
        <v>2561</v>
      </c>
      <c r="E893" t="s">
        <v>99</v>
      </c>
      <c r="F893">
        <v>20021030</v>
      </c>
      <c r="G893" t="s">
        <v>10729</v>
      </c>
      <c r="H893" t="s">
        <v>295</v>
      </c>
      <c r="I893" t="s">
        <v>194</v>
      </c>
      <c r="M893" t="str">
        <f t="shared" si="92"/>
        <v>松井</v>
      </c>
      <c r="N893" t="str">
        <f t="shared" si="93"/>
        <v>和輝</v>
      </c>
      <c r="O893" t="str">
        <f t="shared" si="94"/>
        <v>マツイ</v>
      </c>
      <c r="P893" t="str">
        <f t="shared" si="95"/>
        <v>カズキ</v>
      </c>
      <c r="Q893">
        <f>IF($F893="","",DATEDIF($R893,①申込書!$D$3,"Y"))</f>
        <v>23</v>
      </c>
      <c r="R893" t="str">
        <f t="shared" si="96"/>
        <v>2002/10/30</v>
      </c>
      <c r="S893" t="str">
        <f t="shared" si="91"/>
        <v>大阪</v>
      </c>
      <c r="T893" t="str">
        <f>IFERROR(IF($G893&lt;&gt;"",LEFT($G893,11),IF(COUNTIF(②男子申込!$C:$C,$B893)=1,INDEX(②男子申込!H:H,MATCH($B893,②男子申込!$C:$C,0)),"")),"")</f>
        <v>00086904835</v>
      </c>
      <c r="U893" t="str">
        <f t="shared" si="97"/>
        <v>京都大</v>
      </c>
    </row>
    <row r="894" spans="1:21">
      <c r="A894" t="s">
        <v>839</v>
      </c>
      <c r="B894">
        <v>893</v>
      </c>
      <c r="C894" t="s">
        <v>2562</v>
      </c>
      <c r="D894" t="s">
        <v>2563</v>
      </c>
      <c r="E894" t="s">
        <v>88</v>
      </c>
      <c r="F894">
        <v>20030919</v>
      </c>
      <c r="G894" t="s">
        <v>10730</v>
      </c>
      <c r="H894" t="s">
        <v>903</v>
      </c>
      <c r="I894" t="s">
        <v>2564</v>
      </c>
      <c r="M894" t="str">
        <f t="shared" si="92"/>
        <v>服部</v>
      </c>
      <c r="N894" t="str">
        <f t="shared" si="93"/>
        <v>来羅</v>
      </c>
      <c r="O894" t="str">
        <f t="shared" si="94"/>
        <v>ハットリ</v>
      </c>
      <c r="P894" t="str">
        <f t="shared" si="95"/>
        <v>ライラ</v>
      </c>
      <c r="Q894">
        <f>IF($F894="","",DATEDIF($R894,①申込書!$D$3,"Y"))</f>
        <v>22</v>
      </c>
      <c r="R894" t="str">
        <f t="shared" si="96"/>
        <v>2003/09/19</v>
      </c>
      <c r="S894" t="str">
        <f t="shared" si="91"/>
        <v>京都</v>
      </c>
      <c r="T894" t="str">
        <f>IFERROR(IF($G894&lt;&gt;"",LEFT($G894,11),IF(COUNTIF(②男子申込!$C:$C,$B894)=1,INDEX(②男子申込!H:H,MATCH($B894,②男子申込!$C:$C,0)),"")),"")</f>
        <v>00107594127</v>
      </c>
      <c r="U894" t="str">
        <f t="shared" si="97"/>
        <v>京都大</v>
      </c>
    </row>
    <row r="895" spans="1:21">
      <c r="A895" t="s">
        <v>839</v>
      </c>
      <c r="B895">
        <v>894</v>
      </c>
      <c r="C895" t="s">
        <v>2565</v>
      </c>
      <c r="D895" t="s">
        <v>2566</v>
      </c>
      <c r="E895" t="s">
        <v>88</v>
      </c>
      <c r="F895">
        <v>20030515</v>
      </c>
      <c r="G895" t="s">
        <v>10731</v>
      </c>
      <c r="H895" t="s">
        <v>2567</v>
      </c>
      <c r="I895" t="s">
        <v>300</v>
      </c>
      <c r="M895" t="str">
        <f t="shared" si="92"/>
        <v>千代田</v>
      </c>
      <c r="N895" t="str">
        <f t="shared" si="93"/>
        <v>景悟</v>
      </c>
      <c r="O895" t="str">
        <f t="shared" si="94"/>
        <v>チヨダ</v>
      </c>
      <c r="P895" t="str">
        <f t="shared" si="95"/>
        <v>ケイゴ</v>
      </c>
      <c r="Q895">
        <f>IF($F895="","",DATEDIF($R895,①申込書!$D$3,"Y"))</f>
        <v>22</v>
      </c>
      <c r="R895" t="str">
        <f t="shared" si="96"/>
        <v>2003/05/15</v>
      </c>
      <c r="S895" t="str">
        <f t="shared" si="91"/>
        <v>京都</v>
      </c>
      <c r="T895" t="str">
        <f>IFERROR(IF($G895&lt;&gt;"",LEFT($G895,11),IF(COUNTIF(②男子申込!$C:$C,$B895)=1,INDEX(②男子申込!H:H,MATCH($B895,②男子申込!$C:$C,0)),"")),"")</f>
        <v>00109105521</v>
      </c>
      <c r="U895" t="str">
        <f t="shared" si="97"/>
        <v>京都大</v>
      </c>
    </row>
    <row r="896" spans="1:21">
      <c r="A896" t="s">
        <v>839</v>
      </c>
      <c r="B896">
        <v>895</v>
      </c>
      <c r="C896" t="s">
        <v>2568</v>
      </c>
      <c r="D896" t="s">
        <v>2569</v>
      </c>
      <c r="E896" t="s">
        <v>97</v>
      </c>
      <c r="F896">
        <v>20020809</v>
      </c>
      <c r="G896" t="s">
        <v>10732</v>
      </c>
      <c r="H896" t="s">
        <v>333</v>
      </c>
      <c r="I896" t="s">
        <v>442</v>
      </c>
      <c r="M896" t="str">
        <f t="shared" si="92"/>
        <v>岡田</v>
      </c>
      <c r="N896" t="str">
        <f t="shared" si="93"/>
        <v>雅也</v>
      </c>
      <c r="O896" t="str">
        <f t="shared" si="94"/>
        <v>オカダ</v>
      </c>
      <c r="P896" t="str">
        <f t="shared" si="95"/>
        <v>マサヤ</v>
      </c>
      <c r="Q896">
        <f>IF($F896="","",DATEDIF($R896,①申込書!$D$3,"Y"))</f>
        <v>23</v>
      </c>
      <c r="R896" t="str">
        <f t="shared" si="96"/>
        <v>2002/08/09</v>
      </c>
      <c r="S896" t="str">
        <f t="shared" si="91"/>
        <v>兵庫</v>
      </c>
      <c r="T896" t="str">
        <f>IFERROR(IF($G896&lt;&gt;"",LEFT($G896,11),IF(COUNTIF(②男子申込!$C:$C,$B896)=1,INDEX(②男子申込!H:H,MATCH($B896,②男子申込!$C:$C,0)),"")),"")</f>
        <v>00089038028</v>
      </c>
      <c r="U896" t="str">
        <f t="shared" si="97"/>
        <v>京都大</v>
      </c>
    </row>
    <row r="897" spans="1:21">
      <c r="A897" t="s">
        <v>839</v>
      </c>
      <c r="B897">
        <v>896</v>
      </c>
      <c r="C897" t="s">
        <v>2570</v>
      </c>
      <c r="D897" t="s">
        <v>2571</v>
      </c>
      <c r="E897" t="s">
        <v>99</v>
      </c>
      <c r="F897">
        <v>20031121</v>
      </c>
      <c r="G897" t="s">
        <v>10733</v>
      </c>
      <c r="H897" t="s">
        <v>2572</v>
      </c>
      <c r="I897" t="s">
        <v>782</v>
      </c>
      <c r="M897" t="str">
        <f t="shared" si="92"/>
        <v>吉冨</v>
      </c>
      <c r="N897" t="str">
        <f t="shared" si="93"/>
        <v>文暁</v>
      </c>
      <c r="O897" t="str">
        <f t="shared" si="94"/>
        <v>ヨシトミ</v>
      </c>
      <c r="P897" t="str">
        <f t="shared" si="95"/>
        <v>フミアキ</v>
      </c>
      <c r="Q897">
        <f>IF($F897="","",DATEDIF($R897,①申込書!$D$3,"Y"))</f>
        <v>22</v>
      </c>
      <c r="R897" t="str">
        <f t="shared" si="96"/>
        <v>2003/11/21</v>
      </c>
      <c r="S897" t="str">
        <f t="shared" si="91"/>
        <v>大阪</v>
      </c>
      <c r="T897" t="str">
        <f>IFERROR(IF($G897&lt;&gt;"",LEFT($G897,11),IF(COUNTIF(②男子申込!$C:$C,$B897)=1,INDEX(②男子申込!H:H,MATCH($B897,②男子申込!$C:$C,0)),"")),"")</f>
        <v>00009605433</v>
      </c>
      <c r="U897" t="str">
        <f t="shared" si="97"/>
        <v>京都大</v>
      </c>
    </row>
    <row r="898" spans="1:21">
      <c r="A898" t="s">
        <v>839</v>
      </c>
      <c r="B898">
        <v>897</v>
      </c>
      <c r="C898" t="s">
        <v>2573</v>
      </c>
      <c r="D898" t="s">
        <v>2574</v>
      </c>
      <c r="E898" t="s">
        <v>88</v>
      </c>
      <c r="F898">
        <v>20021109</v>
      </c>
      <c r="G898" t="s">
        <v>10734</v>
      </c>
      <c r="H898" t="s">
        <v>1006</v>
      </c>
      <c r="I898" t="s">
        <v>426</v>
      </c>
      <c r="M898" t="str">
        <f t="shared" si="92"/>
        <v>川瀬</v>
      </c>
      <c r="N898" t="str">
        <f t="shared" si="93"/>
        <v>稔己</v>
      </c>
      <c r="O898" t="str">
        <f t="shared" si="94"/>
        <v>カワセ</v>
      </c>
      <c r="P898" t="str">
        <f t="shared" si="95"/>
        <v>トシキ</v>
      </c>
      <c r="Q898">
        <f>IF($F898="","",DATEDIF($R898,①申込書!$D$3,"Y"))</f>
        <v>23</v>
      </c>
      <c r="R898" t="str">
        <f t="shared" si="96"/>
        <v>2002/11/09</v>
      </c>
      <c r="S898" t="str">
        <f t="shared" ref="S898:S961" si="98">IFERROR(IF(OR($E898="北海道",$E898="学連"),$E898,LEFT($E898,LEN($E898)-1)),"")</f>
        <v>京都</v>
      </c>
      <c r="T898" t="str">
        <f>IFERROR(IF($G898&lt;&gt;"",LEFT($G898,11),IF(COUNTIF(②男子申込!$C:$C,$B898)=1,INDEX(②男子申込!H:H,MATCH($B898,②男子申込!$C:$C,0)),"")),"")</f>
        <v>00121997736</v>
      </c>
      <c r="U898" t="str">
        <f t="shared" si="97"/>
        <v>京都大</v>
      </c>
    </row>
    <row r="899" spans="1:21">
      <c r="A899" t="s">
        <v>839</v>
      </c>
      <c r="B899">
        <v>898</v>
      </c>
      <c r="C899" t="s">
        <v>2575</v>
      </c>
      <c r="D899" t="s">
        <v>2576</v>
      </c>
      <c r="E899" t="s">
        <v>83</v>
      </c>
      <c r="F899">
        <v>20010615</v>
      </c>
      <c r="G899" t="s">
        <v>10735</v>
      </c>
      <c r="H899" t="s">
        <v>2577</v>
      </c>
      <c r="I899" t="s">
        <v>2578</v>
      </c>
      <c r="M899" t="str">
        <f t="shared" ref="M899:M962" si="99">IFERROR(LEFT($C899,FIND("　",$C899)-1),"")</f>
        <v>大住</v>
      </c>
      <c r="N899" t="str">
        <f t="shared" ref="N899:N962" si="100">IFERROR(RIGHT($C899,LEN($C899)-FIND("　",$C899)),"")</f>
        <v>圭樹</v>
      </c>
      <c r="O899" t="str">
        <f t="shared" ref="O899:O962" si="101">IFERROR(DBCS(LEFT($D899,FIND(" ",$D899)-1)),"")</f>
        <v>オオスミ</v>
      </c>
      <c r="P899" t="str">
        <f t="shared" ref="P899:P962" si="102">IFERROR(DBCS(RIGHT($D899,LEN($D899)-FIND(" ",$D899))),"")</f>
        <v>ケイジュ</v>
      </c>
      <c r="Q899">
        <f>IF($F899="","",DATEDIF($R899,①申込書!$D$3,"Y"))</f>
        <v>24</v>
      </c>
      <c r="R899" t="str">
        <f t="shared" ref="R899:R962" si="103">IF($F899="","",LEFT($F899,4)&amp;"/"&amp;MID($F899,5,2)&amp;"/"&amp;RIGHT($F899,2))</f>
        <v>2001/06/15</v>
      </c>
      <c r="S899" t="str">
        <f t="shared" si="98"/>
        <v>奈良</v>
      </c>
      <c r="T899" t="str">
        <f>IFERROR(IF($G899&lt;&gt;"",LEFT($G899,11),IF(COUNTIF(②男子申込!$C:$C,$B899)=1,INDEX(②男子申込!H:H,MATCH($B899,②男子申込!$C:$C,0)),"")),"")</f>
        <v>00110337823</v>
      </c>
      <c r="U899" t="str">
        <f t="shared" ref="U899:U962" si="104">IFERROR(LEFT($A899,FIND("大学",$A899))&amp;RIGHT($A899,LEN($A899)-FIND("大学",$A899)-1),"")</f>
        <v>京都大</v>
      </c>
    </row>
    <row r="900" spans="1:21">
      <c r="A900" t="s">
        <v>839</v>
      </c>
      <c r="B900">
        <v>899</v>
      </c>
      <c r="C900" t="s">
        <v>2667</v>
      </c>
      <c r="D900" t="s">
        <v>2668</v>
      </c>
      <c r="E900" t="s">
        <v>83</v>
      </c>
      <c r="F900">
        <v>20030402</v>
      </c>
      <c r="G900" t="s">
        <v>10736</v>
      </c>
      <c r="H900" t="s">
        <v>1028</v>
      </c>
      <c r="I900" t="s">
        <v>734</v>
      </c>
      <c r="M900" t="str">
        <f t="shared" si="99"/>
        <v>杉本</v>
      </c>
      <c r="N900" t="str">
        <f t="shared" si="100"/>
        <v>蓮</v>
      </c>
      <c r="O900" t="str">
        <f t="shared" si="101"/>
        <v>スギモト</v>
      </c>
      <c r="P900" t="str">
        <f t="shared" si="102"/>
        <v>レン</v>
      </c>
      <c r="Q900">
        <f>IF($F900="","",DATEDIF($R900,①申込書!$D$3,"Y"))</f>
        <v>22</v>
      </c>
      <c r="R900" t="str">
        <f t="shared" si="103"/>
        <v>2003/04/02</v>
      </c>
      <c r="S900" t="str">
        <f t="shared" si="98"/>
        <v>奈良</v>
      </c>
      <c r="T900" t="str">
        <f>IFERROR(IF($G900&lt;&gt;"",LEFT($G900,11),IF(COUNTIF(②男子申込!$C:$C,$B900)=1,INDEX(②男子申込!H:H,MATCH($B900,②男子申込!$C:$C,0)),"")),"")</f>
        <v>00103447726</v>
      </c>
      <c r="U900" t="str">
        <f t="shared" si="104"/>
        <v>京都大</v>
      </c>
    </row>
    <row r="901" spans="1:21">
      <c r="A901" t="s">
        <v>839</v>
      </c>
      <c r="B901">
        <v>900</v>
      </c>
      <c r="C901" t="s">
        <v>4355</v>
      </c>
      <c r="D901" t="s">
        <v>4356</v>
      </c>
      <c r="E901" t="s">
        <v>3835</v>
      </c>
      <c r="F901">
        <v>20040722</v>
      </c>
      <c r="G901" t="s">
        <v>10737</v>
      </c>
      <c r="H901" t="s">
        <v>164</v>
      </c>
      <c r="I901" t="s">
        <v>115</v>
      </c>
      <c r="M901" t="str">
        <f t="shared" si="99"/>
        <v>阿部</v>
      </c>
      <c r="N901" t="str">
        <f t="shared" si="100"/>
        <v>陽葵</v>
      </c>
      <c r="O901" t="str">
        <f t="shared" si="101"/>
        <v>アベ</v>
      </c>
      <c r="P901" t="str">
        <f t="shared" si="102"/>
        <v>ハルキ</v>
      </c>
      <c r="Q901">
        <f>IF($F901="","",DATEDIF($R901,①申込書!$D$3,"Y"))</f>
        <v>21</v>
      </c>
      <c r="R901" t="str">
        <f t="shared" si="103"/>
        <v>2004/07/22</v>
      </c>
      <c r="S901" t="str">
        <f t="shared" si="98"/>
        <v>学連</v>
      </c>
      <c r="T901" t="str">
        <f>IFERROR(IF($G901&lt;&gt;"",LEFT($G901,11),IF(COUNTIF(②男子申込!$C:$C,$B901)=1,INDEX(②男子申込!H:H,MATCH($B901,②男子申込!$C:$C,0)),"")),"")</f>
        <v>00119955737</v>
      </c>
      <c r="U901" t="str">
        <f t="shared" si="104"/>
        <v>京都大</v>
      </c>
    </row>
    <row r="902" spans="1:21">
      <c r="A902" t="s">
        <v>839</v>
      </c>
      <c r="B902">
        <v>901</v>
      </c>
      <c r="C902" t="s">
        <v>4357</v>
      </c>
      <c r="D902" t="s">
        <v>4358</v>
      </c>
      <c r="E902" t="s">
        <v>88</v>
      </c>
      <c r="F902">
        <v>20041221</v>
      </c>
      <c r="G902" t="s">
        <v>10738</v>
      </c>
      <c r="H902" t="s">
        <v>107</v>
      </c>
      <c r="I902" t="s">
        <v>92</v>
      </c>
      <c r="M902" t="str">
        <f t="shared" si="99"/>
        <v>中川</v>
      </c>
      <c r="N902" t="str">
        <f t="shared" si="100"/>
        <v>雄稀</v>
      </c>
      <c r="O902" t="str">
        <f t="shared" si="101"/>
        <v>ナカガワ</v>
      </c>
      <c r="P902" t="str">
        <f t="shared" si="102"/>
        <v>ユウキ</v>
      </c>
      <c r="Q902">
        <f>IF($F902="","",DATEDIF($R902,①申込書!$D$3,"Y"))</f>
        <v>21</v>
      </c>
      <c r="R902" t="str">
        <f t="shared" si="103"/>
        <v>2004/12/21</v>
      </c>
      <c r="S902" t="str">
        <f t="shared" si="98"/>
        <v>京都</v>
      </c>
      <c r="T902" t="str">
        <f>IFERROR(IF($G902&lt;&gt;"",LEFT($G902,11),IF(COUNTIF(②男子申込!$C:$C,$B902)=1,INDEX(②男子申込!H:H,MATCH($B902,②男子申込!$C:$C,0)),"")),"")</f>
        <v>00119867335</v>
      </c>
      <c r="U902" t="str">
        <f t="shared" si="104"/>
        <v>京都大</v>
      </c>
    </row>
    <row r="903" spans="1:21">
      <c r="A903" t="s">
        <v>839</v>
      </c>
      <c r="B903">
        <v>902</v>
      </c>
      <c r="C903" t="s">
        <v>4359</v>
      </c>
      <c r="D903" t="s">
        <v>4360</v>
      </c>
      <c r="E903" t="s">
        <v>104</v>
      </c>
      <c r="F903">
        <v>20050116</v>
      </c>
      <c r="G903" t="s">
        <v>10739</v>
      </c>
      <c r="H903" t="s">
        <v>4361</v>
      </c>
      <c r="I903" t="s">
        <v>1319</v>
      </c>
      <c r="M903" t="str">
        <f t="shared" si="99"/>
        <v>竹生</v>
      </c>
      <c r="N903" t="str">
        <f t="shared" si="100"/>
        <v>晴彦</v>
      </c>
      <c r="O903" t="str">
        <f t="shared" si="101"/>
        <v>チクブ</v>
      </c>
      <c r="P903" t="str">
        <f t="shared" si="102"/>
        <v>ハルヒコ</v>
      </c>
      <c r="Q903">
        <f>IF($F903="","",DATEDIF($R903,①申込書!$D$3,"Y"))</f>
        <v>21</v>
      </c>
      <c r="R903" t="str">
        <f t="shared" si="103"/>
        <v>2005/01/16</v>
      </c>
      <c r="S903" t="str">
        <f t="shared" si="98"/>
        <v>福井</v>
      </c>
      <c r="T903" t="str">
        <f>IFERROR(IF($G903&lt;&gt;"",LEFT($G903,11),IF(COUNTIF(②男子申込!$C:$C,$B903)=1,INDEX(②男子申込!H:H,MATCH($B903,②男子申込!$C:$C,0)),"")),"")</f>
        <v>00118524324</v>
      </c>
      <c r="U903" t="str">
        <f t="shared" si="104"/>
        <v>京都大</v>
      </c>
    </row>
    <row r="904" spans="1:21">
      <c r="A904" t="s">
        <v>839</v>
      </c>
      <c r="B904">
        <v>903</v>
      </c>
      <c r="C904" t="s">
        <v>4362</v>
      </c>
      <c r="D904" t="s">
        <v>4363</v>
      </c>
      <c r="E904" t="s">
        <v>138</v>
      </c>
      <c r="F904">
        <v>20050123</v>
      </c>
      <c r="G904" t="s">
        <v>10740</v>
      </c>
      <c r="H904" t="s">
        <v>4364</v>
      </c>
      <c r="I904" t="s">
        <v>606</v>
      </c>
      <c r="M904" t="str">
        <f t="shared" si="99"/>
        <v>土田</v>
      </c>
      <c r="N904" t="str">
        <f t="shared" si="100"/>
        <v>浩生</v>
      </c>
      <c r="O904" t="str">
        <f t="shared" si="101"/>
        <v>ツチダ</v>
      </c>
      <c r="P904" t="str">
        <f t="shared" si="102"/>
        <v>ヒロキ</v>
      </c>
      <c r="Q904">
        <f>IF($F904="","",DATEDIF($R904,①申込書!$D$3,"Y"))</f>
        <v>21</v>
      </c>
      <c r="R904" t="str">
        <f t="shared" si="103"/>
        <v>2005/01/23</v>
      </c>
      <c r="S904" t="str">
        <f t="shared" si="98"/>
        <v>岡山</v>
      </c>
      <c r="T904" t="str">
        <f>IFERROR(IF($G904&lt;&gt;"",LEFT($G904,11),IF(COUNTIF(②男子申込!$C:$C,$B904)=1,INDEX(②男子申込!H:H,MATCH($B904,②男子申込!$C:$C,0)),"")),"")</f>
        <v>00110962524</v>
      </c>
      <c r="U904" t="str">
        <f t="shared" si="104"/>
        <v>京都大</v>
      </c>
    </row>
    <row r="905" spans="1:21">
      <c r="A905" t="s">
        <v>839</v>
      </c>
      <c r="B905">
        <v>904</v>
      </c>
      <c r="C905" t="s">
        <v>14775</v>
      </c>
      <c r="D905" t="s">
        <v>4840</v>
      </c>
      <c r="E905" t="s">
        <v>163</v>
      </c>
      <c r="F905">
        <v>20030520</v>
      </c>
      <c r="G905" t="s">
        <v>10741</v>
      </c>
      <c r="H905" t="s">
        <v>342</v>
      </c>
      <c r="I905" t="s">
        <v>1293</v>
      </c>
      <c r="M905" t="str">
        <f t="shared" si="99"/>
        <v>池上</v>
      </c>
      <c r="N905" t="str">
        <f t="shared" si="100"/>
        <v>孟志</v>
      </c>
      <c r="O905" t="str">
        <f t="shared" si="101"/>
        <v>イケガミ</v>
      </c>
      <c r="P905" t="str">
        <f t="shared" si="102"/>
        <v>タケシ</v>
      </c>
      <c r="Q905">
        <f>IF($F905="","",DATEDIF($R905,①申込書!$D$3,"Y"))</f>
        <v>22</v>
      </c>
      <c r="R905" t="str">
        <f t="shared" si="103"/>
        <v>2003/05/20</v>
      </c>
      <c r="S905" t="str">
        <f t="shared" si="98"/>
        <v>神奈川</v>
      </c>
      <c r="T905" t="str">
        <f>IFERROR(IF($G905&lt;&gt;"",LEFT($G905,11),IF(COUNTIF(②男子申込!$C:$C,$B905)=1,INDEX(②男子申込!H:H,MATCH($B905,②男子申込!$C:$C,0)),"")),"")</f>
        <v>00200121246</v>
      </c>
      <c r="U905" t="str">
        <f t="shared" si="104"/>
        <v>京都大</v>
      </c>
    </row>
    <row r="906" spans="1:21">
      <c r="A906" t="s">
        <v>839</v>
      </c>
      <c r="B906">
        <v>905</v>
      </c>
      <c r="C906" t="s">
        <v>4907</v>
      </c>
      <c r="D906" t="s">
        <v>4908</v>
      </c>
      <c r="E906" t="s">
        <v>99</v>
      </c>
      <c r="F906">
        <v>20040725</v>
      </c>
      <c r="G906" t="s">
        <v>10742</v>
      </c>
      <c r="H906" t="s">
        <v>268</v>
      </c>
      <c r="I906" t="s">
        <v>248</v>
      </c>
      <c r="M906" t="str">
        <f t="shared" si="99"/>
        <v>八木</v>
      </c>
      <c r="N906" t="str">
        <f t="shared" si="100"/>
        <v>皓星</v>
      </c>
      <c r="O906" t="str">
        <f t="shared" si="101"/>
        <v>ヤギ</v>
      </c>
      <c r="P906" t="str">
        <f t="shared" si="102"/>
        <v>コウセイ</v>
      </c>
      <c r="Q906">
        <f>IF($F906="","",DATEDIF($R906,①申込書!$D$3,"Y"))</f>
        <v>21</v>
      </c>
      <c r="R906" t="str">
        <f t="shared" si="103"/>
        <v>2004/07/25</v>
      </c>
      <c r="S906" t="str">
        <f t="shared" si="98"/>
        <v>大阪</v>
      </c>
      <c r="T906" t="str">
        <f>IFERROR(IF($G906&lt;&gt;"",LEFT($G906,11),IF(COUNTIF(②男子申込!$C:$C,$B906)=1,INDEX(②男子申込!H:H,MATCH($B906,②男子申込!$C:$C,0)),"")),"")</f>
        <v>00111215112</v>
      </c>
      <c r="U906" t="str">
        <f t="shared" si="104"/>
        <v>京都大</v>
      </c>
    </row>
    <row r="907" spans="1:21">
      <c r="A907" t="s">
        <v>839</v>
      </c>
      <c r="B907">
        <v>906</v>
      </c>
      <c r="C907" t="s">
        <v>4909</v>
      </c>
      <c r="D907" t="s">
        <v>4910</v>
      </c>
      <c r="E907" t="s">
        <v>97</v>
      </c>
      <c r="F907">
        <v>20041002</v>
      </c>
      <c r="G907" t="s">
        <v>10743</v>
      </c>
      <c r="H907" t="s">
        <v>377</v>
      </c>
      <c r="I907" t="s">
        <v>229</v>
      </c>
      <c r="M907" t="str">
        <f t="shared" si="99"/>
        <v>林</v>
      </c>
      <c r="N907" t="str">
        <f t="shared" si="100"/>
        <v>宏太郎</v>
      </c>
      <c r="O907" t="str">
        <f t="shared" si="101"/>
        <v>ハヤシ</v>
      </c>
      <c r="P907" t="str">
        <f t="shared" si="102"/>
        <v>コウタロウ</v>
      </c>
      <c r="Q907">
        <f>IF($F907="","",DATEDIF($R907,①申込書!$D$3,"Y"))</f>
        <v>21</v>
      </c>
      <c r="R907" t="str">
        <f t="shared" si="103"/>
        <v>2004/10/02</v>
      </c>
      <c r="S907" t="str">
        <f t="shared" si="98"/>
        <v>兵庫</v>
      </c>
      <c r="T907" t="str">
        <f>IFERROR(IF($G907&lt;&gt;"",LEFT($G907,11),IF(COUNTIF(②男子申込!$C:$C,$B907)=1,INDEX(②男子申込!H:H,MATCH($B907,②男子申込!$C:$C,0)),"")),"")</f>
        <v>00116794129</v>
      </c>
      <c r="U907" t="str">
        <f t="shared" si="104"/>
        <v>京都大</v>
      </c>
    </row>
    <row r="908" spans="1:21">
      <c r="A908" t="s">
        <v>839</v>
      </c>
      <c r="B908">
        <v>907</v>
      </c>
      <c r="C908" t="s">
        <v>4911</v>
      </c>
      <c r="D908" t="s">
        <v>4912</v>
      </c>
      <c r="E908" t="s">
        <v>99</v>
      </c>
      <c r="F908">
        <v>20040407</v>
      </c>
      <c r="G908" t="s">
        <v>10744</v>
      </c>
      <c r="H908" t="s">
        <v>615</v>
      </c>
      <c r="I908" t="s">
        <v>131</v>
      </c>
      <c r="M908" t="str">
        <f t="shared" si="99"/>
        <v>大西</v>
      </c>
      <c r="N908" t="str">
        <f t="shared" si="100"/>
        <v>智貴</v>
      </c>
      <c r="O908" t="str">
        <f t="shared" si="101"/>
        <v>オオニシ</v>
      </c>
      <c r="P908" t="str">
        <f t="shared" si="102"/>
        <v>トモキ</v>
      </c>
      <c r="Q908">
        <f>IF($F908="","",DATEDIF($R908,①申込書!$D$3,"Y"))</f>
        <v>21</v>
      </c>
      <c r="R908" t="str">
        <f t="shared" si="103"/>
        <v>2004/04/07</v>
      </c>
      <c r="S908" t="str">
        <f t="shared" si="98"/>
        <v>大阪</v>
      </c>
      <c r="T908" t="str">
        <f>IFERROR(IF($G908&lt;&gt;"",LEFT($G908,11),IF(COUNTIF(②男子申込!$C:$C,$B908)=1,INDEX(②男子申込!H:H,MATCH($B908,②男子申込!$C:$C,0)),"")),"")</f>
        <v>00147299840</v>
      </c>
      <c r="U908" t="str">
        <f t="shared" si="104"/>
        <v>京都大</v>
      </c>
    </row>
    <row r="909" spans="1:21">
      <c r="A909" t="s">
        <v>839</v>
      </c>
      <c r="B909">
        <v>908</v>
      </c>
      <c r="C909" t="s">
        <v>4913</v>
      </c>
      <c r="D909" t="s">
        <v>4914</v>
      </c>
      <c r="E909" t="s">
        <v>99</v>
      </c>
      <c r="F909">
        <v>20040918</v>
      </c>
      <c r="G909" t="s">
        <v>10745</v>
      </c>
      <c r="H909" t="s">
        <v>4915</v>
      </c>
      <c r="I909" t="s">
        <v>2066</v>
      </c>
      <c r="M909" t="str">
        <f t="shared" si="99"/>
        <v>佐向</v>
      </c>
      <c r="N909" t="str">
        <f t="shared" si="100"/>
        <v>丘</v>
      </c>
      <c r="O909" t="str">
        <f t="shared" si="101"/>
        <v>サコウ</v>
      </c>
      <c r="P909" t="str">
        <f t="shared" si="102"/>
        <v>キュウ</v>
      </c>
      <c r="Q909">
        <f>IF($F909="","",DATEDIF($R909,①申込書!$D$3,"Y"))</f>
        <v>21</v>
      </c>
      <c r="R909" t="str">
        <f t="shared" si="103"/>
        <v>2004/09/18</v>
      </c>
      <c r="S909" t="str">
        <f t="shared" si="98"/>
        <v>大阪</v>
      </c>
      <c r="T909" t="str">
        <f>IFERROR(IF($G909&lt;&gt;"",LEFT($G909,11),IF(COUNTIF(②男子申込!$C:$C,$B909)=1,INDEX(②男子申込!H:H,MATCH($B909,②男子申込!$C:$C,0)),"")),"")</f>
        <v>00148699542</v>
      </c>
      <c r="U909" t="str">
        <f t="shared" si="104"/>
        <v>京都大</v>
      </c>
    </row>
    <row r="910" spans="1:21">
      <c r="A910" t="s">
        <v>839</v>
      </c>
      <c r="B910">
        <v>909</v>
      </c>
      <c r="C910" t="s">
        <v>4916</v>
      </c>
      <c r="D910" t="s">
        <v>4917</v>
      </c>
      <c r="E910" t="s">
        <v>3835</v>
      </c>
      <c r="F910">
        <v>20030505</v>
      </c>
      <c r="G910" t="s">
        <v>10746</v>
      </c>
      <c r="H910" t="s">
        <v>4918</v>
      </c>
      <c r="I910" t="s">
        <v>4839</v>
      </c>
      <c r="M910" t="str">
        <f t="shared" si="99"/>
        <v>柴折</v>
      </c>
      <c r="N910" t="str">
        <f t="shared" si="100"/>
        <v>心汰</v>
      </c>
      <c r="O910" t="str">
        <f t="shared" si="101"/>
        <v>シバオリ</v>
      </c>
      <c r="P910" t="str">
        <f t="shared" si="102"/>
        <v>シンタ</v>
      </c>
      <c r="Q910">
        <f>IF($F910="","",DATEDIF($R910,①申込書!$D$3,"Y"))</f>
        <v>22</v>
      </c>
      <c r="R910" t="str">
        <f t="shared" si="103"/>
        <v>2003/05/05</v>
      </c>
      <c r="S910" t="str">
        <f t="shared" si="98"/>
        <v>学連</v>
      </c>
      <c r="T910" t="str">
        <f>IFERROR(IF($G910&lt;&gt;"",LEFT($G910,11),IF(COUNTIF(②男子申込!$C:$C,$B910)=1,INDEX(②男子申込!H:H,MATCH($B910,②男子申込!$C:$C,0)),"")),"")</f>
        <v>00200139853</v>
      </c>
      <c r="U910" t="str">
        <f t="shared" si="104"/>
        <v>京都大</v>
      </c>
    </row>
    <row r="911" spans="1:21">
      <c r="A911" t="s">
        <v>839</v>
      </c>
      <c r="B911">
        <v>910</v>
      </c>
      <c r="C911" t="s">
        <v>4919</v>
      </c>
      <c r="D911" t="s">
        <v>4920</v>
      </c>
      <c r="E911" t="s">
        <v>88</v>
      </c>
      <c r="F911">
        <v>20030912</v>
      </c>
      <c r="G911" t="s">
        <v>10747</v>
      </c>
      <c r="H911" t="s">
        <v>883</v>
      </c>
      <c r="I911" t="s">
        <v>84</v>
      </c>
      <c r="M911" t="str">
        <f t="shared" si="99"/>
        <v>川﨑</v>
      </c>
      <c r="N911" t="str">
        <f t="shared" si="100"/>
        <v>健太郎</v>
      </c>
      <c r="O911" t="str">
        <f t="shared" si="101"/>
        <v>カワサキ</v>
      </c>
      <c r="P911" t="str">
        <f t="shared" si="102"/>
        <v>ケンタロウ</v>
      </c>
      <c r="Q911">
        <f>IF($F911="","",DATEDIF($R911,①申込書!$D$3,"Y"))</f>
        <v>22</v>
      </c>
      <c r="R911" t="str">
        <f t="shared" si="103"/>
        <v>2003/09/12</v>
      </c>
      <c r="S911" t="str">
        <f t="shared" si="98"/>
        <v>京都</v>
      </c>
      <c r="T911" t="str">
        <f>IFERROR(IF($G911&lt;&gt;"",LEFT($G911,11),IF(COUNTIF(②男子申込!$C:$C,$B911)=1,INDEX(②男子申込!H:H,MATCH($B911,②男子申込!$C:$C,0)),"")),"")</f>
        <v>00200139941</v>
      </c>
      <c r="U911" t="str">
        <f t="shared" si="104"/>
        <v>京都大</v>
      </c>
    </row>
    <row r="912" spans="1:21">
      <c r="A912" t="s">
        <v>839</v>
      </c>
      <c r="B912">
        <v>911</v>
      </c>
      <c r="C912" t="s">
        <v>4921</v>
      </c>
      <c r="D912" t="s">
        <v>4922</v>
      </c>
      <c r="E912" t="s">
        <v>83</v>
      </c>
      <c r="F912">
        <v>20031207</v>
      </c>
      <c r="G912" t="s">
        <v>10748</v>
      </c>
      <c r="H912" t="s">
        <v>292</v>
      </c>
      <c r="I912" t="s">
        <v>540</v>
      </c>
      <c r="M912" t="str">
        <f t="shared" si="99"/>
        <v>木下</v>
      </c>
      <c r="N912" t="str">
        <f t="shared" si="100"/>
        <v>賀貴</v>
      </c>
      <c r="O912" t="str">
        <f t="shared" si="101"/>
        <v>キノシタ</v>
      </c>
      <c r="P912" t="str">
        <f t="shared" si="102"/>
        <v>ヨシキ</v>
      </c>
      <c r="Q912">
        <f>IF($F912="","",DATEDIF($R912,①申込書!$D$3,"Y"))</f>
        <v>22</v>
      </c>
      <c r="R912" t="str">
        <f t="shared" si="103"/>
        <v>2003/12/07</v>
      </c>
      <c r="S912" t="str">
        <f t="shared" si="98"/>
        <v>奈良</v>
      </c>
      <c r="T912" t="str">
        <f>IFERROR(IF($G912&lt;&gt;"",LEFT($G912,11),IF(COUNTIF(②男子申込!$C:$C,$B912)=1,INDEX(②男子申込!H:H,MATCH($B912,②男子申込!$C:$C,0)),"")),"")</f>
        <v>00200139950</v>
      </c>
      <c r="U912" t="str">
        <f t="shared" si="104"/>
        <v>京都大</v>
      </c>
    </row>
    <row r="913" spans="1:21">
      <c r="A913" t="s">
        <v>839</v>
      </c>
      <c r="B913">
        <v>912</v>
      </c>
      <c r="C913" t="s">
        <v>4923</v>
      </c>
      <c r="D913" t="s">
        <v>4924</v>
      </c>
      <c r="E913" t="s">
        <v>132</v>
      </c>
      <c r="F913">
        <v>20040529</v>
      </c>
      <c r="G913" t="s">
        <v>10749</v>
      </c>
      <c r="H913" t="s">
        <v>4925</v>
      </c>
      <c r="I913" t="s">
        <v>492</v>
      </c>
      <c r="M913" t="str">
        <f t="shared" si="99"/>
        <v>東條</v>
      </c>
      <c r="N913" t="str">
        <f t="shared" si="100"/>
        <v>純平</v>
      </c>
      <c r="O913" t="str">
        <f t="shared" si="101"/>
        <v>トウジョウ</v>
      </c>
      <c r="P913" t="str">
        <f t="shared" si="102"/>
        <v>ジュンペイ</v>
      </c>
      <c r="Q913">
        <f>IF($F913="","",DATEDIF($R913,①申込書!$D$3,"Y"))</f>
        <v>21</v>
      </c>
      <c r="R913" t="str">
        <f t="shared" si="103"/>
        <v>2004/05/29</v>
      </c>
      <c r="S913" t="str">
        <f t="shared" si="98"/>
        <v>広島</v>
      </c>
      <c r="T913" t="str">
        <f>IFERROR(IF($G913&lt;&gt;"",LEFT($G913,11),IF(COUNTIF(②男子申込!$C:$C,$B913)=1,INDEX(②男子申込!H:H,MATCH($B913,②男子申込!$C:$C,0)),"")),"")</f>
        <v>00200141340</v>
      </c>
      <c r="U913" t="str">
        <f t="shared" si="104"/>
        <v>京都大</v>
      </c>
    </row>
    <row r="914" spans="1:21">
      <c r="A914" t="s">
        <v>839</v>
      </c>
      <c r="B914">
        <v>913</v>
      </c>
      <c r="C914" t="s">
        <v>5072</v>
      </c>
      <c r="D914" t="s">
        <v>5073</v>
      </c>
      <c r="E914" t="s">
        <v>88</v>
      </c>
      <c r="F914">
        <v>20040406</v>
      </c>
      <c r="G914" t="s">
        <v>10750</v>
      </c>
      <c r="H914" t="s">
        <v>147</v>
      </c>
      <c r="I914" t="s">
        <v>5074</v>
      </c>
      <c r="M914" t="str">
        <f t="shared" si="99"/>
        <v>中村</v>
      </c>
      <c r="N914" t="str">
        <f t="shared" si="100"/>
        <v>颯葉</v>
      </c>
      <c r="O914" t="str">
        <f t="shared" si="101"/>
        <v>ナカムラ</v>
      </c>
      <c r="P914" t="str">
        <f t="shared" si="102"/>
        <v>ソウハ</v>
      </c>
      <c r="Q914">
        <f>IF($F914="","",DATEDIF($R914,①申込書!$D$3,"Y"))</f>
        <v>21</v>
      </c>
      <c r="R914" t="str">
        <f t="shared" si="103"/>
        <v>2004/04/06</v>
      </c>
      <c r="S914" t="str">
        <f t="shared" si="98"/>
        <v>京都</v>
      </c>
      <c r="T914" t="str">
        <f>IFERROR(IF($G914&lt;&gt;"",LEFT($G914,11),IF(COUNTIF(②男子申込!$C:$C,$B914)=1,INDEX(②男子申込!H:H,MATCH($B914,②男子申込!$C:$C,0)),"")),"")</f>
        <v>00200180342</v>
      </c>
      <c r="U914" t="str">
        <f t="shared" si="104"/>
        <v>京都大</v>
      </c>
    </row>
    <row r="915" spans="1:21">
      <c r="A915" t="s">
        <v>839</v>
      </c>
      <c r="B915">
        <v>914</v>
      </c>
      <c r="C915" t="s">
        <v>5078</v>
      </c>
      <c r="D915" t="s">
        <v>5079</v>
      </c>
      <c r="E915" t="s">
        <v>83</v>
      </c>
      <c r="F915">
        <v>20040621</v>
      </c>
      <c r="G915" t="s">
        <v>10751</v>
      </c>
      <c r="H915" t="s">
        <v>1223</v>
      </c>
      <c r="I915" t="s">
        <v>321</v>
      </c>
      <c r="M915" t="str">
        <f t="shared" si="99"/>
        <v>川村</v>
      </c>
      <c r="N915" t="str">
        <f t="shared" si="100"/>
        <v>拓也</v>
      </c>
      <c r="O915" t="str">
        <f t="shared" si="101"/>
        <v>カワムラ</v>
      </c>
      <c r="P915" t="str">
        <f t="shared" si="102"/>
        <v>タクヤ</v>
      </c>
      <c r="Q915">
        <f>IF($F915="","",DATEDIF($R915,①申込書!$D$3,"Y"))</f>
        <v>21</v>
      </c>
      <c r="R915" t="str">
        <f t="shared" si="103"/>
        <v>2004/06/21</v>
      </c>
      <c r="S915" t="str">
        <f t="shared" si="98"/>
        <v>奈良</v>
      </c>
      <c r="T915" t="str">
        <f>IFERROR(IF($G915&lt;&gt;"",LEFT($G915,11),IF(COUNTIF(②男子申込!$C:$C,$B915)=1,INDEX(②男子申込!H:H,MATCH($B915,②男子申込!$C:$C,0)),"")),"")</f>
        <v>00200181623</v>
      </c>
      <c r="U915" t="str">
        <f t="shared" si="104"/>
        <v>京都大</v>
      </c>
    </row>
    <row r="916" spans="1:21">
      <c r="A916" t="s">
        <v>839</v>
      </c>
      <c r="B916">
        <v>915</v>
      </c>
      <c r="C916" t="s">
        <v>6523</v>
      </c>
      <c r="D916" t="s">
        <v>6524</v>
      </c>
      <c r="E916" t="s">
        <v>104</v>
      </c>
      <c r="F916">
        <v>20050419</v>
      </c>
      <c r="G916" t="s">
        <v>10752</v>
      </c>
      <c r="H916" t="s">
        <v>6525</v>
      </c>
      <c r="I916" t="s">
        <v>181</v>
      </c>
      <c r="M916" t="str">
        <f t="shared" si="99"/>
        <v>柳町</v>
      </c>
      <c r="N916" t="str">
        <f t="shared" si="100"/>
        <v>悠斗</v>
      </c>
      <c r="O916" t="str">
        <f t="shared" si="101"/>
        <v>ヤナギマチ</v>
      </c>
      <c r="P916" t="str">
        <f t="shared" si="102"/>
        <v>ハルト</v>
      </c>
      <c r="Q916">
        <f>IF($F916="","",DATEDIF($R916,①申込書!$D$3,"Y"))</f>
        <v>20</v>
      </c>
      <c r="R916" t="str">
        <f t="shared" si="103"/>
        <v>2005/04/19</v>
      </c>
      <c r="S916" t="str">
        <f t="shared" si="98"/>
        <v>福井</v>
      </c>
      <c r="T916" t="str">
        <f>IFERROR(IF($G916&lt;&gt;"",LEFT($G916,11),IF(COUNTIF(②男子申込!$C:$C,$B916)=1,INDEX(②男子申込!H:H,MATCH($B916,②男子申込!$C:$C,0)),"")),"")</f>
        <v>00154403017</v>
      </c>
      <c r="U916" t="str">
        <f t="shared" si="104"/>
        <v>京都大</v>
      </c>
    </row>
    <row r="917" spans="1:21">
      <c r="A917" t="s">
        <v>839</v>
      </c>
      <c r="B917">
        <v>916</v>
      </c>
      <c r="C917" t="s">
        <v>6526</v>
      </c>
      <c r="D917" t="s">
        <v>6527</v>
      </c>
      <c r="E917" t="s">
        <v>99</v>
      </c>
      <c r="F917">
        <v>20050616</v>
      </c>
      <c r="G917" t="s">
        <v>10753</v>
      </c>
      <c r="H917" t="s">
        <v>129</v>
      </c>
      <c r="I917" t="s">
        <v>315</v>
      </c>
      <c r="M917" t="str">
        <f t="shared" si="99"/>
        <v>遠藤</v>
      </c>
      <c r="N917" t="str">
        <f t="shared" si="100"/>
        <v>大介</v>
      </c>
      <c r="O917" t="str">
        <f t="shared" si="101"/>
        <v>エンドウ</v>
      </c>
      <c r="P917" t="str">
        <f t="shared" si="102"/>
        <v>タイスケ</v>
      </c>
      <c r="Q917">
        <f>IF($F917="","",DATEDIF($R917,①申込書!$D$3,"Y"))</f>
        <v>20</v>
      </c>
      <c r="R917" t="str">
        <f t="shared" si="103"/>
        <v>2005/06/16</v>
      </c>
      <c r="S917" t="str">
        <f t="shared" si="98"/>
        <v>大阪</v>
      </c>
      <c r="T917" t="str">
        <f>IFERROR(IF($G917&lt;&gt;"",LEFT($G917,11),IF(COUNTIF(②男子申込!$C:$C,$B917)=1,INDEX(②男子申込!H:H,MATCH($B917,②男子申込!$C:$C,0)),"")),"")</f>
        <v>00124857431</v>
      </c>
      <c r="U917" t="str">
        <f t="shared" si="104"/>
        <v>京都大</v>
      </c>
    </row>
    <row r="918" spans="1:21">
      <c r="A918" t="s">
        <v>839</v>
      </c>
      <c r="B918">
        <v>917</v>
      </c>
      <c r="C918" t="s">
        <v>6528</v>
      </c>
      <c r="D918" t="s">
        <v>6529</v>
      </c>
      <c r="E918" t="s">
        <v>163</v>
      </c>
      <c r="F918">
        <v>20051223</v>
      </c>
      <c r="G918" t="s">
        <v>10754</v>
      </c>
      <c r="H918" t="s">
        <v>336</v>
      </c>
      <c r="I918" t="s">
        <v>208</v>
      </c>
      <c r="M918" t="str">
        <f t="shared" si="99"/>
        <v>小野</v>
      </c>
      <c r="N918" t="str">
        <f t="shared" si="100"/>
        <v>竜之介</v>
      </c>
      <c r="O918" t="str">
        <f t="shared" si="101"/>
        <v>オノ</v>
      </c>
      <c r="P918" t="str">
        <f t="shared" si="102"/>
        <v>リュウノスケ</v>
      </c>
      <c r="Q918">
        <f>IF($F918="","",DATEDIF($R918,①申込書!$D$3,"Y"))</f>
        <v>20</v>
      </c>
      <c r="R918" t="str">
        <f t="shared" si="103"/>
        <v>2005/12/23</v>
      </c>
      <c r="S918" t="str">
        <f t="shared" si="98"/>
        <v>神奈川</v>
      </c>
      <c r="T918" t="str">
        <f>IFERROR(IF($G918&lt;&gt;"",LEFT($G918,11),IF(COUNTIF(②男子申込!$C:$C,$B918)=1,INDEX(②男子申込!H:H,MATCH($B918,②男子申込!$C:$C,0)),"")),"")</f>
        <v>00131625725</v>
      </c>
      <c r="U918" t="str">
        <f t="shared" si="104"/>
        <v>京都大</v>
      </c>
    </row>
    <row r="919" spans="1:21">
      <c r="A919" t="s">
        <v>839</v>
      </c>
      <c r="B919">
        <v>918</v>
      </c>
      <c r="C919" t="s">
        <v>6530</v>
      </c>
      <c r="D919" t="s">
        <v>6531</v>
      </c>
      <c r="E919" t="s">
        <v>3835</v>
      </c>
      <c r="F919">
        <v>20041117</v>
      </c>
      <c r="G919" t="s">
        <v>10755</v>
      </c>
      <c r="H919" t="s">
        <v>351</v>
      </c>
      <c r="I919" t="s">
        <v>6532</v>
      </c>
      <c r="M919" t="str">
        <f t="shared" si="99"/>
        <v>山岡</v>
      </c>
      <c r="N919" t="str">
        <f t="shared" si="100"/>
        <v>直生</v>
      </c>
      <c r="O919" t="str">
        <f t="shared" si="101"/>
        <v>ヤマオカ</v>
      </c>
      <c r="P919" t="str">
        <f t="shared" si="102"/>
        <v>ナオミ</v>
      </c>
      <c r="Q919">
        <f>IF($F919="","",DATEDIF($R919,①申込書!$D$3,"Y"))</f>
        <v>21</v>
      </c>
      <c r="R919" t="str">
        <f t="shared" si="103"/>
        <v>2004/11/17</v>
      </c>
      <c r="S919" t="str">
        <f t="shared" si="98"/>
        <v>学連</v>
      </c>
      <c r="T919" t="str">
        <f>IFERROR(IF($G919&lt;&gt;"",LEFT($G919,11),IF(COUNTIF(②男子申込!$C:$C,$B919)=1,INDEX(②男子申込!H:H,MATCH($B919,②男子申込!$C:$C,0)),"")),"")</f>
        <v>00200208567</v>
      </c>
      <c r="U919" t="str">
        <f t="shared" si="104"/>
        <v>京都大</v>
      </c>
    </row>
    <row r="920" spans="1:21">
      <c r="A920" t="s">
        <v>839</v>
      </c>
      <c r="B920">
        <v>919</v>
      </c>
      <c r="C920" t="s">
        <v>852</v>
      </c>
      <c r="D920" t="s">
        <v>853</v>
      </c>
      <c r="E920" t="s">
        <v>85</v>
      </c>
      <c r="F920">
        <v>19990428</v>
      </c>
      <c r="G920" t="s">
        <v>10756</v>
      </c>
      <c r="H920" t="s">
        <v>341</v>
      </c>
      <c r="I920" t="s">
        <v>81</v>
      </c>
      <c r="M920" t="str">
        <f t="shared" si="99"/>
        <v>前田</v>
      </c>
      <c r="N920" t="str">
        <f t="shared" si="100"/>
        <v>朝陽</v>
      </c>
      <c r="O920" t="str">
        <f t="shared" si="101"/>
        <v>マエダ</v>
      </c>
      <c r="P920" t="str">
        <f t="shared" si="102"/>
        <v>アサヒ</v>
      </c>
      <c r="Q920">
        <f>IF($F920="","",DATEDIF($R920,①申込書!$D$3,"Y"))</f>
        <v>26</v>
      </c>
      <c r="R920" t="str">
        <f t="shared" si="103"/>
        <v>1999/04/28</v>
      </c>
      <c r="S920" t="str">
        <f t="shared" si="98"/>
        <v>愛知</v>
      </c>
      <c r="T920" t="str">
        <f>IFERROR(IF($G920&lt;&gt;"",LEFT($G920,11),IF(COUNTIF(②男子申込!$C:$C,$B920)=1,INDEX(②男子申込!H:H,MATCH($B920,②男子申込!$C:$C,0)),"")),"")</f>
        <v>00086553431</v>
      </c>
      <c r="U920" t="str">
        <f t="shared" si="104"/>
        <v>京都大</v>
      </c>
    </row>
    <row r="921" spans="1:21">
      <c r="A921" t="s">
        <v>839</v>
      </c>
      <c r="B921">
        <v>920</v>
      </c>
      <c r="C921" t="s">
        <v>6966</v>
      </c>
      <c r="D921" t="s">
        <v>935</v>
      </c>
      <c r="E921" t="s">
        <v>99</v>
      </c>
      <c r="F921">
        <v>20050925</v>
      </c>
      <c r="G921" t="s">
        <v>6967</v>
      </c>
      <c r="H921" t="s">
        <v>354</v>
      </c>
      <c r="I921" t="s">
        <v>148</v>
      </c>
      <c r="M921" t="str">
        <f t="shared" si="99"/>
        <v>田中</v>
      </c>
      <c r="N921" t="str">
        <f t="shared" si="100"/>
        <v>洋佑</v>
      </c>
      <c r="O921" t="str">
        <f t="shared" si="101"/>
        <v>タナカ</v>
      </c>
      <c r="P921" t="str">
        <f t="shared" si="102"/>
        <v>ヨウスケ</v>
      </c>
      <c r="Q921">
        <f>IF($F921="","",DATEDIF($R921,①申込書!$D$3,"Y"))</f>
        <v>20</v>
      </c>
      <c r="R921" t="str">
        <f t="shared" si="103"/>
        <v>2005/09/25</v>
      </c>
      <c r="S921" t="str">
        <f t="shared" si="98"/>
        <v>大阪</v>
      </c>
      <c r="T921" t="str">
        <f>IFERROR(IF($G921&lt;&gt;"",LEFT($G921,11),IF(COUNTIF(②男子申込!$C:$C,$B921)=1,INDEX(②男子申込!H:H,MATCH($B921,②男子申込!$C:$C,0)),"")),"")</f>
        <v>00129715227</v>
      </c>
      <c r="U921" t="str">
        <f t="shared" si="104"/>
        <v>京都大</v>
      </c>
    </row>
    <row r="922" spans="1:21">
      <c r="A922" t="s">
        <v>839</v>
      </c>
      <c r="B922">
        <v>921</v>
      </c>
      <c r="C922" t="s">
        <v>7081</v>
      </c>
      <c r="D922" t="s">
        <v>7082</v>
      </c>
      <c r="E922" t="s">
        <v>163</v>
      </c>
      <c r="F922">
        <v>20060129</v>
      </c>
      <c r="G922" t="s">
        <v>7083</v>
      </c>
      <c r="H922" t="s">
        <v>7084</v>
      </c>
      <c r="I922" t="s">
        <v>7085</v>
      </c>
      <c r="M922" t="str">
        <f t="shared" si="99"/>
        <v>瀬戸</v>
      </c>
      <c r="N922" t="str">
        <f t="shared" si="100"/>
        <v>信成</v>
      </c>
      <c r="O922" t="str">
        <f t="shared" si="101"/>
        <v>セト</v>
      </c>
      <c r="P922" t="str">
        <f t="shared" si="102"/>
        <v>ノブナリ</v>
      </c>
      <c r="Q922">
        <f>IF($F922="","",DATEDIF($R922,①申込書!$D$3,"Y"))</f>
        <v>19</v>
      </c>
      <c r="R922" t="str">
        <f t="shared" si="103"/>
        <v>2006/01/29</v>
      </c>
      <c r="S922" t="str">
        <f t="shared" si="98"/>
        <v>神奈川</v>
      </c>
      <c r="T922" t="str">
        <f>IFERROR(IF($G922&lt;&gt;"",LEFT($G922,11),IF(COUNTIF(②男子申込!$C:$C,$B922)=1,INDEX(②男子申込!H:H,MATCH($B922,②男子申込!$C:$C,0)),"")),"")</f>
        <v>00125426828</v>
      </c>
      <c r="U922" t="str">
        <f t="shared" si="104"/>
        <v>京都大</v>
      </c>
    </row>
    <row r="923" spans="1:21">
      <c r="A923" t="s">
        <v>839</v>
      </c>
      <c r="B923">
        <v>922</v>
      </c>
      <c r="C923" t="s">
        <v>7309</v>
      </c>
      <c r="D923" t="s">
        <v>7310</v>
      </c>
      <c r="E923" t="s">
        <v>83</v>
      </c>
      <c r="F923">
        <v>20050702</v>
      </c>
      <c r="G923" t="s">
        <v>7311</v>
      </c>
      <c r="H923" t="s">
        <v>126</v>
      </c>
      <c r="I923" t="s">
        <v>865</v>
      </c>
      <c r="M923" t="str">
        <f t="shared" si="99"/>
        <v>小島</v>
      </c>
      <c r="N923" t="str">
        <f t="shared" si="100"/>
        <v>伸介</v>
      </c>
      <c r="O923" t="str">
        <f t="shared" si="101"/>
        <v>コジマ</v>
      </c>
      <c r="P923" t="str">
        <f t="shared" si="102"/>
        <v>シンスケ</v>
      </c>
      <c r="Q923">
        <f>IF($F923="","",DATEDIF($R923,①申込書!$D$3,"Y"))</f>
        <v>20</v>
      </c>
      <c r="R923" t="str">
        <f t="shared" si="103"/>
        <v>2005/07/02</v>
      </c>
      <c r="S923" t="str">
        <f t="shared" si="98"/>
        <v>奈良</v>
      </c>
      <c r="T923" t="str">
        <f>IFERROR(IF($G923&lt;&gt;"",LEFT($G923,11),IF(COUNTIF(②男子申込!$C:$C,$B923)=1,INDEX(②男子申込!H:H,MATCH($B923,②男子申込!$C:$C,0)),"")),"")</f>
        <v>00200281490</v>
      </c>
      <c r="U923" t="str">
        <f t="shared" si="104"/>
        <v>京都大</v>
      </c>
    </row>
    <row r="924" spans="1:21">
      <c r="A924" t="s">
        <v>839</v>
      </c>
      <c r="B924">
        <v>923</v>
      </c>
      <c r="C924" t="s">
        <v>7312</v>
      </c>
      <c r="D924" t="s">
        <v>7313</v>
      </c>
      <c r="E924" t="s">
        <v>104</v>
      </c>
      <c r="F924">
        <v>20060316</v>
      </c>
      <c r="G924" t="s">
        <v>7314</v>
      </c>
      <c r="H924" t="s">
        <v>2195</v>
      </c>
      <c r="I924" t="s">
        <v>127</v>
      </c>
      <c r="M924" t="str">
        <f t="shared" si="99"/>
        <v>北島</v>
      </c>
      <c r="N924" t="str">
        <f t="shared" si="100"/>
        <v>悠翔</v>
      </c>
      <c r="O924" t="str">
        <f t="shared" si="101"/>
        <v>キタジマ</v>
      </c>
      <c r="P924" t="str">
        <f t="shared" si="102"/>
        <v>ユウト</v>
      </c>
      <c r="Q924">
        <f>IF($F924="","",DATEDIF($R924,①申込書!$D$3,"Y"))</f>
        <v>19</v>
      </c>
      <c r="R924" t="str">
        <f t="shared" si="103"/>
        <v>2006/03/16</v>
      </c>
      <c r="S924" t="str">
        <f t="shared" si="98"/>
        <v>福井</v>
      </c>
      <c r="T924" t="str">
        <f>IFERROR(IF($G924&lt;&gt;"",LEFT($G924,11),IF(COUNTIF(②男子申込!$C:$C,$B924)=1,INDEX(②男子申込!H:H,MATCH($B924,②男子申込!$C:$C,0)),"")),"")</f>
        <v>00131747730</v>
      </c>
      <c r="U924" t="str">
        <f t="shared" si="104"/>
        <v>京都大</v>
      </c>
    </row>
    <row r="925" spans="1:21">
      <c r="A925" t="s">
        <v>839</v>
      </c>
      <c r="B925">
        <v>924</v>
      </c>
      <c r="C925" t="s">
        <v>7315</v>
      </c>
      <c r="D925" t="s">
        <v>7316</v>
      </c>
      <c r="E925" t="s">
        <v>80</v>
      </c>
      <c r="F925">
        <v>20050330</v>
      </c>
      <c r="G925" t="s">
        <v>7317</v>
      </c>
      <c r="H925" t="s">
        <v>1480</v>
      </c>
      <c r="I925" t="s">
        <v>234</v>
      </c>
      <c r="M925" t="str">
        <f t="shared" si="99"/>
        <v>水野</v>
      </c>
      <c r="N925" t="str">
        <f t="shared" si="100"/>
        <v>椋介</v>
      </c>
      <c r="O925" t="str">
        <f t="shared" si="101"/>
        <v>ミズノ</v>
      </c>
      <c r="P925" t="str">
        <f t="shared" si="102"/>
        <v>リョウスケ</v>
      </c>
      <c r="Q925">
        <f>IF($F925="","",DATEDIF($R925,①申込書!$D$3,"Y"))</f>
        <v>20</v>
      </c>
      <c r="R925" t="str">
        <f t="shared" si="103"/>
        <v>2005/03/30</v>
      </c>
      <c r="S925" t="str">
        <f t="shared" si="98"/>
        <v>滋賀</v>
      </c>
      <c r="T925" t="str">
        <f>IFERROR(IF($G925&lt;&gt;"",LEFT($G925,11),IF(COUNTIF(②男子申込!$C:$C,$B925)=1,INDEX(②男子申込!H:H,MATCH($B925,②男子申込!$C:$C,0)),"")),"")</f>
        <v>00149550731</v>
      </c>
      <c r="U925" t="str">
        <f t="shared" si="104"/>
        <v>京都大</v>
      </c>
    </row>
    <row r="926" spans="1:21">
      <c r="A926" t="s">
        <v>839</v>
      </c>
      <c r="B926">
        <v>925</v>
      </c>
      <c r="C926" t="s">
        <v>7318</v>
      </c>
      <c r="D926" t="s">
        <v>7319</v>
      </c>
      <c r="E926" t="s">
        <v>99</v>
      </c>
      <c r="F926">
        <v>20050819</v>
      </c>
      <c r="G926" t="s">
        <v>7320</v>
      </c>
      <c r="H926" t="s">
        <v>429</v>
      </c>
      <c r="I926" t="s">
        <v>248</v>
      </c>
      <c r="M926" t="str">
        <f t="shared" si="99"/>
        <v>太田</v>
      </c>
      <c r="N926" t="str">
        <f t="shared" si="100"/>
        <v>航生</v>
      </c>
      <c r="O926" t="str">
        <f t="shared" si="101"/>
        <v>オオタ</v>
      </c>
      <c r="P926" t="str">
        <f t="shared" si="102"/>
        <v>コウセイ</v>
      </c>
      <c r="Q926">
        <f>IF($F926="","",DATEDIF($R926,①申込書!$D$3,"Y"))</f>
        <v>20</v>
      </c>
      <c r="R926" t="str">
        <f t="shared" si="103"/>
        <v>2005/08/19</v>
      </c>
      <c r="S926" t="str">
        <f t="shared" si="98"/>
        <v>大阪</v>
      </c>
      <c r="T926" t="str">
        <f>IFERROR(IF($G926&lt;&gt;"",LEFT($G926,11),IF(COUNTIF(②男子申込!$C:$C,$B926)=1,INDEX(②男子申込!H:H,MATCH($B926,②男子申込!$C:$C,0)),"")),"")</f>
        <v>00134350319</v>
      </c>
      <c r="U926" t="str">
        <f t="shared" si="104"/>
        <v>京都大</v>
      </c>
    </row>
    <row r="927" spans="1:21">
      <c r="A927" t="s">
        <v>839</v>
      </c>
      <c r="B927">
        <v>926</v>
      </c>
      <c r="C927" t="s">
        <v>7321</v>
      </c>
      <c r="D927" t="s">
        <v>7322</v>
      </c>
      <c r="E927" t="s">
        <v>80</v>
      </c>
      <c r="F927">
        <v>20041216</v>
      </c>
      <c r="G927" t="s">
        <v>7323</v>
      </c>
      <c r="H927" t="s">
        <v>214</v>
      </c>
      <c r="I927" t="s">
        <v>7324</v>
      </c>
      <c r="M927" t="str">
        <f t="shared" si="99"/>
        <v>山本</v>
      </c>
      <c r="N927" t="str">
        <f t="shared" si="100"/>
        <v>泰平</v>
      </c>
      <c r="O927" t="str">
        <f t="shared" si="101"/>
        <v>ヤマモト</v>
      </c>
      <c r="P927" t="str">
        <f t="shared" si="102"/>
        <v>タイヘイ</v>
      </c>
      <c r="Q927">
        <f>IF($F927="","",DATEDIF($R927,①申込書!$D$3,"Y"))</f>
        <v>21</v>
      </c>
      <c r="R927" t="str">
        <f t="shared" si="103"/>
        <v>2004/12/16</v>
      </c>
      <c r="S927" t="str">
        <f t="shared" si="98"/>
        <v>滋賀</v>
      </c>
      <c r="T927" t="str">
        <f>IFERROR(IF($G927&lt;&gt;"",LEFT($G927,11),IF(COUNTIF(②男子申込!$C:$C,$B927)=1,INDEX(②男子申込!H:H,MATCH($B927,②男子申込!$C:$C,0)),"")),"")</f>
        <v>00112781626</v>
      </c>
      <c r="U927" t="str">
        <f t="shared" si="104"/>
        <v>京都大</v>
      </c>
    </row>
    <row r="928" spans="1:21">
      <c r="A928" t="s">
        <v>839</v>
      </c>
      <c r="B928">
        <v>927</v>
      </c>
      <c r="C928" t="s">
        <v>5025</v>
      </c>
      <c r="D928" t="s">
        <v>7325</v>
      </c>
      <c r="E928" t="s">
        <v>185</v>
      </c>
      <c r="F928">
        <v>20051210</v>
      </c>
      <c r="G928" t="s">
        <v>7326</v>
      </c>
      <c r="H928" t="s">
        <v>1095</v>
      </c>
      <c r="I928" t="s">
        <v>181</v>
      </c>
      <c r="M928" t="str">
        <f t="shared" si="99"/>
        <v>中田</v>
      </c>
      <c r="N928" t="str">
        <f t="shared" si="100"/>
        <v>晴斗</v>
      </c>
      <c r="O928" t="str">
        <f t="shared" si="101"/>
        <v>ナカダ</v>
      </c>
      <c r="P928" t="str">
        <f t="shared" si="102"/>
        <v>ハルト</v>
      </c>
      <c r="Q928">
        <f>IF($F928="","",DATEDIF($R928,①申込書!$D$3,"Y"))</f>
        <v>20</v>
      </c>
      <c r="R928" t="str">
        <f t="shared" si="103"/>
        <v>2005/12/10</v>
      </c>
      <c r="S928" t="str">
        <f t="shared" si="98"/>
        <v>富山</v>
      </c>
      <c r="T928" t="str">
        <f>IFERROR(IF($G928&lt;&gt;"",LEFT($G928,11),IF(COUNTIF(②男子申込!$C:$C,$B928)=1,INDEX(②男子申込!H:H,MATCH($B928,②男子申込!$C:$C,0)),"")),"")</f>
        <v>00127872128</v>
      </c>
      <c r="U928" t="str">
        <f t="shared" si="104"/>
        <v>京都大</v>
      </c>
    </row>
    <row r="929" spans="1:21">
      <c r="A929" t="s">
        <v>839</v>
      </c>
      <c r="B929">
        <v>928</v>
      </c>
      <c r="C929" t="s">
        <v>7327</v>
      </c>
      <c r="D929" t="s">
        <v>7328</v>
      </c>
      <c r="E929" t="s">
        <v>85</v>
      </c>
      <c r="F929">
        <v>20041003</v>
      </c>
      <c r="G929" t="s">
        <v>7329</v>
      </c>
      <c r="H929" t="s">
        <v>124</v>
      </c>
      <c r="I929" t="s">
        <v>7330</v>
      </c>
      <c r="M929" t="str">
        <f t="shared" si="99"/>
        <v>安藤</v>
      </c>
      <c r="N929" t="str">
        <f t="shared" si="100"/>
        <v>誉純</v>
      </c>
      <c r="O929" t="str">
        <f t="shared" si="101"/>
        <v>アンドウ</v>
      </c>
      <c r="P929" t="str">
        <f t="shared" si="102"/>
        <v>タカズミ</v>
      </c>
      <c r="Q929">
        <f>IF($F929="","",DATEDIF($R929,①申込書!$D$3,"Y"))</f>
        <v>21</v>
      </c>
      <c r="R929" t="str">
        <f t="shared" si="103"/>
        <v>2004/10/03</v>
      </c>
      <c r="S929" t="str">
        <f t="shared" si="98"/>
        <v>愛知</v>
      </c>
      <c r="T929" t="str">
        <f>IFERROR(IF($G929&lt;&gt;"",LEFT($G929,11),IF(COUNTIF(②男子申込!$C:$C,$B929)=1,INDEX(②男子申込!H:H,MATCH($B929,②男子申込!$C:$C,0)),"")),"")</f>
        <v>00118117524</v>
      </c>
      <c r="U929" t="str">
        <f t="shared" si="104"/>
        <v>京都大</v>
      </c>
    </row>
    <row r="930" spans="1:21">
      <c r="A930" t="s">
        <v>839</v>
      </c>
      <c r="B930">
        <v>929</v>
      </c>
      <c r="C930" t="s">
        <v>7331</v>
      </c>
      <c r="D930" t="s">
        <v>7332</v>
      </c>
      <c r="E930" t="s">
        <v>835</v>
      </c>
      <c r="F930">
        <v>20041211</v>
      </c>
      <c r="G930" t="s">
        <v>7333</v>
      </c>
      <c r="H930" t="s">
        <v>7334</v>
      </c>
      <c r="I930" t="s">
        <v>549</v>
      </c>
      <c r="M930" t="str">
        <f t="shared" si="99"/>
        <v>丹野</v>
      </c>
      <c r="N930" t="str">
        <f t="shared" si="100"/>
        <v>啓仁</v>
      </c>
      <c r="O930" t="str">
        <f t="shared" si="101"/>
        <v>タンノ</v>
      </c>
      <c r="P930" t="str">
        <f t="shared" si="102"/>
        <v>ケイト</v>
      </c>
      <c r="Q930">
        <f>IF($F930="","",DATEDIF($R930,①申込書!$D$3,"Y"))</f>
        <v>21</v>
      </c>
      <c r="R930" t="str">
        <f t="shared" si="103"/>
        <v>2004/12/11</v>
      </c>
      <c r="S930" t="str">
        <f t="shared" si="98"/>
        <v>埼玉</v>
      </c>
      <c r="T930" t="str">
        <f>IFERROR(IF($G930&lt;&gt;"",LEFT($G930,11),IF(COUNTIF(②男子申込!$C:$C,$B930)=1,INDEX(②男子申込!H:H,MATCH($B930,②男子申込!$C:$C,0)),"")),"")</f>
        <v>00117777131</v>
      </c>
      <c r="U930" t="str">
        <f t="shared" si="104"/>
        <v>京都大</v>
      </c>
    </row>
    <row r="931" spans="1:21">
      <c r="A931" t="s">
        <v>839</v>
      </c>
      <c r="B931">
        <v>930</v>
      </c>
      <c r="C931" t="s">
        <v>14776</v>
      </c>
      <c r="D931" t="s">
        <v>7335</v>
      </c>
      <c r="E931" t="s">
        <v>113</v>
      </c>
      <c r="F931">
        <v>20040326</v>
      </c>
      <c r="G931" t="s">
        <v>7336</v>
      </c>
      <c r="H931" t="s">
        <v>7337</v>
      </c>
      <c r="I931" t="s">
        <v>1651</v>
      </c>
      <c r="M931" t="str">
        <f t="shared" si="99"/>
        <v>浦田</v>
      </c>
      <c r="N931" t="str">
        <f t="shared" si="100"/>
        <v>峻太朗</v>
      </c>
      <c r="O931" t="str">
        <f t="shared" si="101"/>
        <v>ウラタ</v>
      </c>
      <c r="P931" t="str">
        <f t="shared" si="102"/>
        <v>シュンタロウ</v>
      </c>
      <c r="Q931">
        <f>IF($F931="","",DATEDIF($R931,①申込書!$D$3,"Y"))</f>
        <v>21</v>
      </c>
      <c r="R931" t="str">
        <f t="shared" si="103"/>
        <v>2004/03/26</v>
      </c>
      <c r="S931" t="str">
        <f t="shared" si="98"/>
        <v>千葉</v>
      </c>
      <c r="T931" t="str">
        <f>IFERROR(IF($G931&lt;&gt;"",LEFT($G931,11),IF(COUNTIF(②男子申込!$C:$C,$B931)=1,INDEX(②男子申込!H:H,MATCH($B931,②男子申込!$C:$C,0)),"")),"")</f>
        <v>00200286769</v>
      </c>
      <c r="U931" t="str">
        <f t="shared" si="104"/>
        <v>京都大</v>
      </c>
    </row>
    <row r="932" spans="1:21">
      <c r="A932" t="s">
        <v>839</v>
      </c>
      <c r="B932">
        <v>931</v>
      </c>
      <c r="C932" t="s">
        <v>7338</v>
      </c>
      <c r="D932" t="s">
        <v>7339</v>
      </c>
      <c r="E932" t="s">
        <v>106</v>
      </c>
      <c r="F932">
        <v>20050917</v>
      </c>
      <c r="G932" t="s">
        <v>7340</v>
      </c>
      <c r="H932" t="s">
        <v>7341</v>
      </c>
      <c r="I932" t="s">
        <v>640</v>
      </c>
      <c r="M932" t="str">
        <f t="shared" si="99"/>
        <v>庄田</v>
      </c>
      <c r="N932" t="str">
        <f t="shared" si="100"/>
        <v>隆人</v>
      </c>
      <c r="O932" t="str">
        <f t="shared" si="101"/>
        <v>ショウダ</v>
      </c>
      <c r="P932" t="str">
        <f t="shared" si="102"/>
        <v>リュウト</v>
      </c>
      <c r="Q932">
        <f>IF($F932="","",DATEDIF($R932,①申込書!$D$3,"Y"))</f>
        <v>20</v>
      </c>
      <c r="R932" t="str">
        <f t="shared" si="103"/>
        <v>2005/09/17</v>
      </c>
      <c r="S932" t="str">
        <f t="shared" si="98"/>
        <v>石川</v>
      </c>
      <c r="T932" t="str">
        <f>IFERROR(IF($G932&lt;&gt;"",LEFT($G932,11),IF(COUNTIF(②男子申込!$C:$C,$B932)=1,INDEX(②男子申込!H:H,MATCH($B932,②男子申込!$C:$C,0)),"")),"")</f>
        <v>00155191325</v>
      </c>
      <c r="U932" t="str">
        <f t="shared" si="104"/>
        <v>京都大</v>
      </c>
    </row>
    <row r="933" spans="1:21">
      <c r="A933" t="s">
        <v>839</v>
      </c>
      <c r="B933">
        <v>932</v>
      </c>
      <c r="C933" t="s">
        <v>7342</v>
      </c>
      <c r="D933" t="s">
        <v>7343</v>
      </c>
      <c r="E933" t="s">
        <v>185</v>
      </c>
      <c r="F933">
        <v>20050311</v>
      </c>
      <c r="G933" t="s">
        <v>7344</v>
      </c>
      <c r="H933" t="s">
        <v>7345</v>
      </c>
      <c r="I933" t="s">
        <v>321</v>
      </c>
      <c r="M933" t="str">
        <f t="shared" si="99"/>
        <v>折橋</v>
      </c>
      <c r="N933" t="str">
        <f t="shared" si="100"/>
        <v>巧也</v>
      </c>
      <c r="O933" t="str">
        <f t="shared" si="101"/>
        <v>オリハシ</v>
      </c>
      <c r="P933" t="str">
        <f t="shared" si="102"/>
        <v>タクヤ</v>
      </c>
      <c r="Q933">
        <f>IF($F933="","",DATEDIF($R933,①申込書!$D$3,"Y"))</f>
        <v>20</v>
      </c>
      <c r="R933" t="str">
        <f t="shared" si="103"/>
        <v>2005/03/11</v>
      </c>
      <c r="S933" t="str">
        <f t="shared" si="98"/>
        <v>富山</v>
      </c>
      <c r="T933" t="str">
        <f>IFERROR(IF($G933&lt;&gt;"",LEFT($G933,11),IF(COUNTIF(②男子申込!$C:$C,$B933)=1,INDEX(②男子申込!H:H,MATCH($B933,②男子申込!$C:$C,0)),"")),"")</f>
        <v>00118328629</v>
      </c>
      <c r="U933" t="str">
        <f t="shared" si="104"/>
        <v>京都大</v>
      </c>
    </row>
    <row r="934" spans="1:21">
      <c r="A934" t="s">
        <v>839</v>
      </c>
      <c r="B934">
        <v>933</v>
      </c>
      <c r="C934" t="s">
        <v>7346</v>
      </c>
      <c r="D934" t="s">
        <v>7347</v>
      </c>
      <c r="E934" t="s">
        <v>99</v>
      </c>
      <c r="F934">
        <v>20050517</v>
      </c>
      <c r="G934" t="s">
        <v>7348</v>
      </c>
      <c r="H934" t="s">
        <v>171</v>
      </c>
      <c r="I934" t="s">
        <v>234</v>
      </c>
      <c r="M934" t="str">
        <f t="shared" si="99"/>
        <v>中尾</v>
      </c>
      <c r="N934" t="str">
        <f t="shared" si="100"/>
        <v>亮介</v>
      </c>
      <c r="O934" t="str">
        <f t="shared" si="101"/>
        <v>ナカオ</v>
      </c>
      <c r="P934" t="str">
        <f t="shared" si="102"/>
        <v>リョウスケ</v>
      </c>
      <c r="Q934">
        <f>IF($F934="","",DATEDIF($R934,①申込書!$D$3,"Y"))</f>
        <v>20</v>
      </c>
      <c r="R934" t="str">
        <f t="shared" si="103"/>
        <v>2005/05/17</v>
      </c>
      <c r="S934" t="str">
        <f t="shared" si="98"/>
        <v>大阪</v>
      </c>
      <c r="T934" t="str">
        <f>IFERROR(IF($G934&lt;&gt;"",LEFT($G934,11),IF(COUNTIF(②男子申込!$C:$C,$B934)=1,INDEX(②男子申込!H:H,MATCH($B934,②男子申込!$C:$C,0)),"")),"")</f>
        <v>00128320218</v>
      </c>
      <c r="U934" t="str">
        <f t="shared" si="104"/>
        <v>京都大</v>
      </c>
    </row>
    <row r="935" spans="1:21">
      <c r="A935" t="s">
        <v>839</v>
      </c>
      <c r="B935">
        <v>934</v>
      </c>
      <c r="C935" t="s">
        <v>7349</v>
      </c>
      <c r="D935" t="s">
        <v>7350</v>
      </c>
      <c r="E935" t="s">
        <v>91</v>
      </c>
      <c r="F935">
        <v>20051105</v>
      </c>
      <c r="G935" t="s">
        <v>7351</v>
      </c>
      <c r="H935" t="s">
        <v>12215</v>
      </c>
      <c r="I935" t="s">
        <v>394</v>
      </c>
      <c r="M935" t="str">
        <f t="shared" si="99"/>
        <v>造田</v>
      </c>
      <c r="N935" t="str">
        <f t="shared" si="100"/>
        <v>隼佑</v>
      </c>
      <c r="O935" t="str">
        <f t="shared" si="101"/>
        <v>ゾウダ</v>
      </c>
      <c r="P935" t="str">
        <f t="shared" si="102"/>
        <v>シュンスケ</v>
      </c>
      <c r="Q935">
        <f>IF($F935="","",DATEDIF($R935,①申込書!$D$3,"Y"))</f>
        <v>20</v>
      </c>
      <c r="R935" t="str">
        <f t="shared" si="103"/>
        <v>2005/11/05</v>
      </c>
      <c r="S935" t="str">
        <f t="shared" si="98"/>
        <v>香川</v>
      </c>
      <c r="T935" t="str">
        <f>IFERROR(IF($G935&lt;&gt;"",LEFT($G935,11),IF(COUNTIF(②男子申込!$C:$C,$B935)=1,INDEX(②男子申込!H:H,MATCH($B935,②男子申込!$C:$C,0)),"")),"")</f>
        <v>00158698838</v>
      </c>
      <c r="U935" t="str">
        <f t="shared" si="104"/>
        <v>京都大</v>
      </c>
    </row>
    <row r="936" spans="1:21">
      <c r="A936" t="s">
        <v>839</v>
      </c>
      <c r="B936">
        <v>935</v>
      </c>
      <c r="C936" t="s">
        <v>7352</v>
      </c>
      <c r="D936" t="s">
        <v>7353</v>
      </c>
      <c r="E936" t="s">
        <v>102</v>
      </c>
      <c r="F936">
        <v>20060223</v>
      </c>
      <c r="G936" t="s">
        <v>7354</v>
      </c>
      <c r="H936" t="s">
        <v>1322</v>
      </c>
      <c r="I936" t="s">
        <v>244</v>
      </c>
      <c r="M936" t="str">
        <f t="shared" si="99"/>
        <v>北田</v>
      </c>
      <c r="N936" t="str">
        <f t="shared" si="100"/>
        <v>泰基</v>
      </c>
      <c r="O936" t="str">
        <f t="shared" si="101"/>
        <v>キタダ</v>
      </c>
      <c r="P936" t="str">
        <f t="shared" si="102"/>
        <v>タイキ</v>
      </c>
      <c r="Q936">
        <f>IF($F936="","",DATEDIF($R936,①申込書!$D$3,"Y"))</f>
        <v>19</v>
      </c>
      <c r="R936" t="str">
        <f t="shared" si="103"/>
        <v>2006/02/23</v>
      </c>
      <c r="S936" t="str">
        <f t="shared" si="98"/>
        <v>静岡</v>
      </c>
      <c r="T936" t="str">
        <f>IFERROR(IF($G936&lt;&gt;"",LEFT($G936,11),IF(COUNTIF(②男子申込!$C:$C,$B936)=1,INDEX(②男子申込!H:H,MATCH($B936,②男子申込!$C:$C,0)),"")),"")</f>
        <v>00127271929</v>
      </c>
      <c r="U936" t="str">
        <f t="shared" si="104"/>
        <v>京都大</v>
      </c>
    </row>
    <row r="937" spans="1:21">
      <c r="A937" t="s">
        <v>839</v>
      </c>
      <c r="B937">
        <v>936</v>
      </c>
      <c r="C937" t="s">
        <v>7355</v>
      </c>
      <c r="D937" t="s">
        <v>7356</v>
      </c>
      <c r="E937" t="s">
        <v>156</v>
      </c>
      <c r="F937">
        <v>20040927</v>
      </c>
      <c r="G937" t="s">
        <v>7357</v>
      </c>
      <c r="H937" t="s">
        <v>121</v>
      </c>
      <c r="I937" t="s">
        <v>932</v>
      </c>
      <c r="M937" t="str">
        <f t="shared" si="99"/>
        <v>吉田</v>
      </c>
      <c r="N937" t="str">
        <f t="shared" si="100"/>
        <v>和史</v>
      </c>
      <c r="O937" t="str">
        <f t="shared" si="101"/>
        <v>ヨシダ</v>
      </c>
      <c r="P937" t="str">
        <f t="shared" si="102"/>
        <v>カズシ</v>
      </c>
      <c r="Q937">
        <f>IF($F937="","",DATEDIF($R937,①申込書!$D$3,"Y"))</f>
        <v>21</v>
      </c>
      <c r="R937" t="str">
        <f t="shared" si="103"/>
        <v>2004/09/27</v>
      </c>
      <c r="S937" t="str">
        <f t="shared" si="98"/>
        <v>宮城</v>
      </c>
      <c r="T937" t="str">
        <f>IFERROR(IF($G937&lt;&gt;"",LEFT($G937,11),IF(COUNTIF(②男子申込!$C:$C,$B937)=1,INDEX(②男子申込!H:H,MATCH($B937,②男子申込!$C:$C,0)),"")),"")</f>
        <v>00117913224</v>
      </c>
      <c r="U937" t="str">
        <f t="shared" si="104"/>
        <v>京都大</v>
      </c>
    </row>
    <row r="938" spans="1:21">
      <c r="A938" t="s">
        <v>839</v>
      </c>
      <c r="B938">
        <v>937</v>
      </c>
      <c r="C938" t="s">
        <v>8505</v>
      </c>
      <c r="D938" t="s">
        <v>8506</v>
      </c>
      <c r="E938" t="s">
        <v>97</v>
      </c>
      <c r="F938">
        <v>20050404</v>
      </c>
      <c r="G938" t="s">
        <v>8507</v>
      </c>
      <c r="H938" t="s">
        <v>5261</v>
      </c>
      <c r="I938" t="s">
        <v>562</v>
      </c>
      <c r="M938" t="str">
        <f t="shared" si="99"/>
        <v>新美</v>
      </c>
      <c r="N938" t="str">
        <f t="shared" si="100"/>
        <v>凌大</v>
      </c>
      <c r="O938" t="str">
        <f t="shared" si="101"/>
        <v>ニイミ</v>
      </c>
      <c r="P938" t="str">
        <f t="shared" si="102"/>
        <v>リョウタ</v>
      </c>
      <c r="Q938">
        <f>IF($F938="","",DATEDIF($R938,①申込書!$D$3,"Y"))</f>
        <v>20</v>
      </c>
      <c r="R938" t="str">
        <f t="shared" si="103"/>
        <v>2005/04/04</v>
      </c>
      <c r="S938" t="str">
        <f t="shared" si="98"/>
        <v>兵庫</v>
      </c>
      <c r="T938" t="str">
        <f>IFERROR(IF($G938&lt;&gt;"",LEFT($G938,11),IF(COUNTIF(②男子申込!$C:$C,$B938)=1,INDEX(②男子申込!H:H,MATCH($B938,②男子申込!$C:$C,0)),"")),"")</f>
        <v>00133439528</v>
      </c>
      <c r="U938" t="str">
        <f t="shared" si="104"/>
        <v>京都大</v>
      </c>
    </row>
    <row r="939" spans="1:21">
      <c r="A939" t="s">
        <v>839</v>
      </c>
      <c r="B939">
        <v>938</v>
      </c>
      <c r="C939" t="s">
        <v>8518</v>
      </c>
      <c r="D939" t="s">
        <v>8519</v>
      </c>
      <c r="E939" t="s">
        <v>88</v>
      </c>
      <c r="F939">
        <v>20041112</v>
      </c>
      <c r="G939" t="s">
        <v>10757</v>
      </c>
      <c r="H939" t="s">
        <v>182</v>
      </c>
      <c r="I939" t="s">
        <v>402</v>
      </c>
      <c r="M939" t="str">
        <f t="shared" si="99"/>
        <v>山口</v>
      </c>
      <c r="N939" t="str">
        <f t="shared" si="100"/>
        <v>貴也</v>
      </c>
      <c r="O939" t="str">
        <f t="shared" si="101"/>
        <v>ヤマグチ</v>
      </c>
      <c r="P939" t="str">
        <f t="shared" si="102"/>
        <v>タカヤ</v>
      </c>
      <c r="Q939">
        <f>IF($F939="","",DATEDIF($R939,①申込書!$D$3,"Y"))</f>
        <v>21</v>
      </c>
      <c r="R939" t="str">
        <f t="shared" si="103"/>
        <v>2004/11/12</v>
      </c>
      <c r="S939" t="str">
        <f t="shared" si="98"/>
        <v>京都</v>
      </c>
      <c r="T939" t="str">
        <f>IFERROR(IF($G939&lt;&gt;"",LEFT($G939,11),IF(COUNTIF(②男子申込!$C:$C,$B939)=1,INDEX(②男子申込!H:H,MATCH($B939,②男子申込!$C:$C,0)),"")),"")</f>
        <v>00120029923</v>
      </c>
      <c r="U939" t="str">
        <f t="shared" si="104"/>
        <v>京都大</v>
      </c>
    </row>
    <row r="940" spans="1:21">
      <c r="A940" t="s">
        <v>839</v>
      </c>
      <c r="B940">
        <v>939</v>
      </c>
      <c r="C940" t="s">
        <v>8520</v>
      </c>
      <c r="D940" t="s">
        <v>8521</v>
      </c>
      <c r="E940" t="s">
        <v>83</v>
      </c>
      <c r="F940">
        <v>20040731</v>
      </c>
      <c r="G940" t="s">
        <v>10758</v>
      </c>
      <c r="H940" t="s">
        <v>626</v>
      </c>
      <c r="I940" t="s">
        <v>194</v>
      </c>
      <c r="M940" t="str">
        <f t="shared" si="99"/>
        <v>赤松</v>
      </c>
      <c r="N940" t="str">
        <f t="shared" si="100"/>
        <v>和樹</v>
      </c>
      <c r="O940" t="str">
        <f t="shared" si="101"/>
        <v>アカマツ</v>
      </c>
      <c r="P940" t="str">
        <f t="shared" si="102"/>
        <v>カズキ</v>
      </c>
      <c r="Q940">
        <f>IF($F940="","",DATEDIF($R940,①申込書!$D$3,"Y"))</f>
        <v>21</v>
      </c>
      <c r="R940" t="str">
        <f t="shared" si="103"/>
        <v>2004/07/31</v>
      </c>
      <c r="S940" t="str">
        <f t="shared" si="98"/>
        <v>奈良</v>
      </c>
      <c r="T940" t="str">
        <f>IFERROR(IF($G940&lt;&gt;"",LEFT($G940,11),IF(COUNTIF(②男子申込!$C:$C,$B940)=1,INDEX(②男子申込!H:H,MATCH($B940,②男子申込!$C:$C,0)),"")),"")</f>
        <v>00200329644</v>
      </c>
      <c r="U940" t="str">
        <f t="shared" si="104"/>
        <v>京都大</v>
      </c>
    </row>
    <row r="941" spans="1:21">
      <c r="A941" t="s">
        <v>839</v>
      </c>
      <c r="B941">
        <v>940</v>
      </c>
      <c r="C941" t="s">
        <v>820</v>
      </c>
      <c r="D941" t="s">
        <v>821</v>
      </c>
      <c r="E941" t="s">
        <v>85</v>
      </c>
      <c r="F941">
        <v>20030307</v>
      </c>
      <c r="G941" t="s">
        <v>10759</v>
      </c>
      <c r="H941" t="s">
        <v>822</v>
      </c>
      <c r="I941" t="s">
        <v>823</v>
      </c>
      <c r="M941" t="str">
        <f t="shared" si="99"/>
        <v>二村</v>
      </c>
      <c r="N941" t="str">
        <f t="shared" si="100"/>
        <v>草輔</v>
      </c>
      <c r="O941" t="str">
        <f t="shared" si="101"/>
        <v>ニムラ</v>
      </c>
      <c r="P941" t="str">
        <f t="shared" si="102"/>
        <v>ソウスケ</v>
      </c>
      <c r="Q941">
        <f>IF($F941="","",DATEDIF($R941,①申込書!$D$3,"Y"))</f>
        <v>22</v>
      </c>
      <c r="R941" t="str">
        <f t="shared" si="103"/>
        <v>2003/03/07</v>
      </c>
      <c r="S941" t="str">
        <f t="shared" si="98"/>
        <v>愛知</v>
      </c>
      <c r="T941" t="str">
        <f>IFERROR(IF($G941&lt;&gt;"",LEFT($G941,11),IF(COUNTIF(②男子申込!$C:$C,$B941)=1,INDEX(②男子申込!H:H,MATCH($B941,②男子申込!$C:$C,0)),"")),"")</f>
        <v>00097155431</v>
      </c>
      <c r="U941" t="str">
        <f t="shared" si="104"/>
        <v>京都大</v>
      </c>
    </row>
    <row r="942" spans="1:21">
      <c r="A942" t="s">
        <v>839</v>
      </c>
      <c r="B942">
        <v>941</v>
      </c>
      <c r="C942" t="s">
        <v>8522</v>
      </c>
      <c r="D942" t="s">
        <v>8523</v>
      </c>
      <c r="E942" t="s">
        <v>116</v>
      </c>
      <c r="F942">
        <v>20010708</v>
      </c>
      <c r="G942" t="s">
        <v>10760</v>
      </c>
      <c r="H942" t="s">
        <v>147</v>
      </c>
      <c r="I942" t="s">
        <v>12216</v>
      </c>
      <c r="M942" t="str">
        <f t="shared" si="99"/>
        <v>中村</v>
      </c>
      <c r="N942" t="str">
        <f t="shared" si="100"/>
        <v>洸文</v>
      </c>
      <c r="O942" t="str">
        <f t="shared" si="101"/>
        <v>ナカムラ</v>
      </c>
      <c r="P942" t="str">
        <f t="shared" si="102"/>
        <v>ヒロフミ</v>
      </c>
      <c r="Q942">
        <f>IF($F942="","",DATEDIF($R942,①申込書!$D$3,"Y"))</f>
        <v>24</v>
      </c>
      <c r="R942" t="str">
        <f t="shared" si="103"/>
        <v>2001/07/08</v>
      </c>
      <c r="S942" t="str">
        <f t="shared" si="98"/>
        <v>三重</v>
      </c>
      <c r="T942" t="str">
        <f>IFERROR(IF($G942&lt;&gt;"",LEFT($G942,11),IF(COUNTIF(②男子申込!$C:$C,$B942)=1,INDEX(②男子申込!H:H,MATCH($B942,②男子申込!$C:$C,0)),"")),"")</f>
        <v>00077605227</v>
      </c>
      <c r="U942" t="str">
        <f t="shared" si="104"/>
        <v>京都大</v>
      </c>
    </row>
    <row r="943" spans="1:21">
      <c r="A943" t="s">
        <v>927</v>
      </c>
      <c r="B943">
        <v>942</v>
      </c>
      <c r="C943" t="s">
        <v>934</v>
      </c>
      <c r="D943" t="s">
        <v>935</v>
      </c>
      <c r="E943" t="s">
        <v>99</v>
      </c>
      <c r="F943">
        <v>20010714</v>
      </c>
      <c r="G943" t="s">
        <v>10761</v>
      </c>
      <c r="H943" t="s">
        <v>354</v>
      </c>
      <c r="I943" t="s">
        <v>148</v>
      </c>
      <c r="M943" t="str">
        <f t="shared" si="99"/>
        <v>田中</v>
      </c>
      <c r="N943" t="str">
        <f t="shared" si="100"/>
        <v>陽介</v>
      </c>
      <c r="O943" t="str">
        <f t="shared" si="101"/>
        <v>タナカ</v>
      </c>
      <c r="P943" t="str">
        <f t="shared" si="102"/>
        <v>ヨウスケ</v>
      </c>
      <c r="Q943">
        <f>IF($F943="","",DATEDIF($R943,①申込書!$D$3,"Y"))</f>
        <v>24</v>
      </c>
      <c r="R943" t="str">
        <f t="shared" si="103"/>
        <v>2001/07/14</v>
      </c>
      <c r="S943" t="str">
        <f t="shared" si="98"/>
        <v>大阪</v>
      </c>
      <c r="T943" t="str">
        <f>IFERROR(IF($G943&lt;&gt;"",LEFT($G943,11),IF(COUNTIF(②男子申込!$C:$C,$B943)=1,INDEX(②男子申込!H:H,MATCH($B943,②男子申込!$C:$C,0)),"")),"")</f>
        <v>00080334018</v>
      </c>
      <c r="U943" t="str">
        <f t="shared" si="104"/>
        <v>大阪教育大</v>
      </c>
    </row>
    <row r="944" spans="1:21">
      <c r="A944" t="s">
        <v>927</v>
      </c>
      <c r="B944">
        <v>943</v>
      </c>
      <c r="C944" t="s">
        <v>937</v>
      </c>
      <c r="D944" t="s">
        <v>938</v>
      </c>
      <c r="E944" t="s">
        <v>97</v>
      </c>
      <c r="F944">
        <v>20020110</v>
      </c>
      <c r="G944" t="s">
        <v>10762</v>
      </c>
      <c r="H944" t="s">
        <v>939</v>
      </c>
      <c r="I944" t="s">
        <v>940</v>
      </c>
      <c r="M944" t="str">
        <f t="shared" si="99"/>
        <v>内藤</v>
      </c>
      <c r="N944" t="str">
        <f t="shared" si="100"/>
        <v>源一郎</v>
      </c>
      <c r="O944" t="str">
        <f t="shared" si="101"/>
        <v>ナイトウ</v>
      </c>
      <c r="P944" t="str">
        <f t="shared" si="102"/>
        <v>ゲンイチロウ</v>
      </c>
      <c r="Q944">
        <f>IF($F944="","",DATEDIF($R944,①申込書!$D$3,"Y"))</f>
        <v>24</v>
      </c>
      <c r="R944" t="str">
        <f t="shared" si="103"/>
        <v>2002/01/10</v>
      </c>
      <c r="S944" t="str">
        <f t="shared" si="98"/>
        <v>兵庫</v>
      </c>
      <c r="T944" t="str">
        <f>IFERROR(IF($G944&lt;&gt;"",LEFT($G944,11),IF(COUNTIF(②男子申込!$C:$C,$B944)=1,INDEX(②男子申込!H:H,MATCH($B944,②男子申込!$C:$C,0)),"")),"")</f>
        <v>00110198929</v>
      </c>
      <c r="U944" t="str">
        <f t="shared" si="104"/>
        <v>大阪教育大</v>
      </c>
    </row>
    <row r="945" spans="1:21">
      <c r="A945" t="s">
        <v>927</v>
      </c>
      <c r="B945">
        <v>944</v>
      </c>
      <c r="C945" t="s">
        <v>941</v>
      </c>
      <c r="D945" t="s">
        <v>942</v>
      </c>
      <c r="E945" t="s">
        <v>389</v>
      </c>
      <c r="F945">
        <v>20010824</v>
      </c>
      <c r="G945" t="s">
        <v>10763</v>
      </c>
      <c r="H945" t="s">
        <v>943</v>
      </c>
      <c r="I945" t="s">
        <v>465</v>
      </c>
      <c r="M945" t="str">
        <f t="shared" si="99"/>
        <v>中島</v>
      </c>
      <c r="N945" t="str">
        <f t="shared" si="100"/>
        <v>央人</v>
      </c>
      <c r="O945" t="str">
        <f t="shared" si="101"/>
        <v>ナカシマ</v>
      </c>
      <c r="P945" t="str">
        <f t="shared" si="102"/>
        <v>ヒロト</v>
      </c>
      <c r="Q945">
        <f>IF($F945="","",DATEDIF($R945,①申込書!$D$3,"Y"))</f>
        <v>24</v>
      </c>
      <c r="R945" t="str">
        <f t="shared" si="103"/>
        <v>2001/08/24</v>
      </c>
      <c r="S945" t="str">
        <f t="shared" si="98"/>
        <v>長崎</v>
      </c>
      <c r="T945" t="str">
        <f>IFERROR(IF($G945&lt;&gt;"",LEFT($G945,11),IF(COUNTIF(②男子申込!$C:$C,$B945)=1,INDEX(②男子申込!H:H,MATCH($B945,②男子申込!$C:$C,0)),"")),"")</f>
        <v>00083600421</v>
      </c>
      <c r="U945" t="str">
        <f t="shared" si="104"/>
        <v>大阪教育大</v>
      </c>
    </row>
    <row r="946" spans="1:21">
      <c r="A946" t="s">
        <v>927</v>
      </c>
      <c r="B946">
        <v>945</v>
      </c>
      <c r="C946" t="s">
        <v>944</v>
      </c>
      <c r="D946" t="s">
        <v>945</v>
      </c>
      <c r="E946" t="s">
        <v>97</v>
      </c>
      <c r="F946">
        <v>20000403</v>
      </c>
      <c r="G946" t="s">
        <v>10764</v>
      </c>
      <c r="H946" t="s">
        <v>946</v>
      </c>
      <c r="I946" t="s">
        <v>322</v>
      </c>
      <c r="M946" t="str">
        <f t="shared" si="99"/>
        <v>中本</v>
      </c>
      <c r="N946" t="str">
        <f t="shared" si="100"/>
        <v>大地</v>
      </c>
      <c r="O946" t="str">
        <f t="shared" si="101"/>
        <v>ナカモト</v>
      </c>
      <c r="P946" t="str">
        <f t="shared" si="102"/>
        <v>ダイチ</v>
      </c>
      <c r="Q946">
        <f>IF($F946="","",DATEDIF($R946,①申込書!$D$3,"Y"))</f>
        <v>25</v>
      </c>
      <c r="R946" t="str">
        <f t="shared" si="103"/>
        <v>2000/04/03</v>
      </c>
      <c r="S946" t="str">
        <f t="shared" si="98"/>
        <v>兵庫</v>
      </c>
      <c r="T946" t="str">
        <f>IFERROR(IF($G946&lt;&gt;"",LEFT($G946,11),IF(COUNTIF(②男子申込!$C:$C,$B946)=1,INDEX(②男子申込!H:H,MATCH($B946,②男子申込!$C:$C,0)),"")),"")</f>
        <v>00080385327</v>
      </c>
      <c r="U946" t="str">
        <f t="shared" si="104"/>
        <v>大阪教育大</v>
      </c>
    </row>
    <row r="947" spans="1:21">
      <c r="A947" t="s">
        <v>927</v>
      </c>
      <c r="B947">
        <v>946</v>
      </c>
      <c r="C947" t="s">
        <v>948</v>
      </c>
      <c r="D947" t="s">
        <v>949</v>
      </c>
      <c r="E947" t="s">
        <v>97</v>
      </c>
      <c r="F947">
        <v>20011017</v>
      </c>
      <c r="G947" t="s">
        <v>10765</v>
      </c>
      <c r="H947" t="s">
        <v>950</v>
      </c>
      <c r="I947" t="s">
        <v>951</v>
      </c>
      <c r="M947" t="str">
        <f t="shared" si="99"/>
        <v>蜂須賀</v>
      </c>
      <c r="N947" t="str">
        <f t="shared" si="100"/>
        <v>辰政</v>
      </c>
      <c r="O947" t="str">
        <f t="shared" si="101"/>
        <v>ハチスカ</v>
      </c>
      <c r="P947" t="str">
        <f t="shared" si="102"/>
        <v>タツマサ</v>
      </c>
      <c r="Q947">
        <f>IF($F947="","",DATEDIF($R947,①申込書!$D$3,"Y"))</f>
        <v>24</v>
      </c>
      <c r="R947" t="str">
        <f t="shared" si="103"/>
        <v>2001/10/17</v>
      </c>
      <c r="S947" t="str">
        <f t="shared" si="98"/>
        <v>兵庫</v>
      </c>
      <c r="T947" t="str">
        <f>IFERROR(IF($G947&lt;&gt;"",LEFT($G947,11),IF(COUNTIF(②男子申込!$C:$C,$B947)=1,INDEX(②男子申込!H:H,MATCH($B947,②男子申込!$C:$C,0)),"")),"")</f>
        <v>00077134830</v>
      </c>
      <c r="U947" t="str">
        <f t="shared" si="104"/>
        <v>大阪教育大</v>
      </c>
    </row>
    <row r="948" spans="1:21">
      <c r="A948" t="s">
        <v>927</v>
      </c>
      <c r="B948">
        <v>947</v>
      </c>
      <c r="C948" t="s">
        <v>955</v>
      </c>
      <c r="D948" t="s">
        <v>956</v>
      </c>
      <c r="E948" t="s">
        <v>99</v>
      </c>
      <c r="F948">
        <v>20000901</v>
      </c>
      <c r="G948" t="s">
        <v>10766</v>
      </c>
      <c r="H948" t="s">
        <v>957</v>
      </c>
      <c r="I948" t="s">
        <v>130</v>
      </c>
      <c r="M948" t="str">
        <f t="shared" si="99"/>
        <v>吉門</v>
      </c>
      <c r="N948" t="str">
        <f t="shared" si="100"/>
        <v>宏祐</v>
      </c>
      <c r="O948" t="str">
        <f t="shared" si="101"/>
        <v>ヨシカド</v>
      </c>
      <c r="P948" t="str">
        <f t="shared" si="102"/>
        <v>コウスケ</v>
      </c>
      <c r="Q948">
        <f>IF($F948="","",DATEDIF($R948,①申込書!$D$3,"Y"))</f>
        <v>25</v>
      </c>
      <c r="R948" t="str">
        <f t="shared" si="103"/>
        <v>2000/09/01</v>
      </c>
      <c r="S948" t="str">
        <f t="shared" si="98"/>
        <v>大阪</v>
      </c>
      <c r="T948" t="str">
        <f>IFERROR(IF($G948&lt;&gt;"",LEFT($G948,11),IF(COUNTIF(②男子申込!$C:$C,$B948)=1,INDEX(②男子申込!H:H,MATCH($B948,②男子申込!$C:$C,0)),"")),"")</f>
        <v>00060140516</v>
      </c>
      <c r="U948" t="str">
        <f t="shared" si="104"/>
        <v>大阪教育大</v>
      </c>
    </row>
    <row r="949" spans="1:21">
      <c r="A949" t="s">
        <v>927</v>
      </c>
      <c r="B949">
        <v>948</v>
      </c>
      <c r="C949" t="s">
        <v>958</v>
      </c>
      <c r="D949" t="s">
        <v>959</v>
      </c>
      <c r="E949" t="s">
        <v>79</v>
      </c>
      <c r="F949">
        <v>20021005</v>
      </c>
      <c r="G949" t="s">
        <v>10767</v>
      </c>
      <c r="H949" t="s">
        <v>960</v>
      </c>
      <c r="I949" t="s">
        <v>248</v>
      </c>
      <c r="M949" t="str">
        <f t="shared" si="99"/>
        <v>朝田</v>
      </c>
      <c r="N949" t="str">
        <f t="shared" si="100"/>
        <v>康聖</v>
      </c>
      <c r="O949" t="str">
        <f t="shared" si="101"/>
        <v>アサダ</v>
      </c>
      <c r="P949" t="str">
        <f t="shared" si="102"/>
        <v>コウセイ</v>
      </c>
      <c r="Q949">
        <f>IF($F949="","",DATEDIF($R949,①申込書!$D$3,"Y"))</f>
        <v>23</v>
      </c>
      <c r="R949" t="str">
        <f t="shared" si="103"/>
        <v>2002/10/05</v>
      </c>
      <c r="S949" t="str">
        <f t="shared" si="98"/>
        <v>岐阜</v>
      </c>
      <c r="T949" t="str">
        <f>IFERROR(IF($G949&lt;&gt;"",LEFT($G949,11),IF(COUNTIF(②男子申込!$C:$C,$B949)=1,INDEX(②男子申込!H:H,MATCH($B949,②男子申込!$C:$C,0)),"")),"")</f>
        <v>00121916020</v>
      </c>
      <c r="U949" t="str">
        <f t="shared" si="104"/>
        <v>大阪教育大</v>
      </c>
    </row>
    <row r="950" spans="1:21">
      <c r="A950" t="s">
        <v>927</v>
      </c>
      <c r="B950">
        <v>949</v>
      </c>
      <c r="C950" t="s">
        <v>963</v>
      </c>
      <c r="D950" t="s">
        <v>528</v>
      </c>
      <c r="E950" t="s">
        <v>97</v>
      </c>
      <c r="F950">
        <v>20021002</v>
      </c>
      <c r="G950" t="s">
        <v>10768</v>
      </c>
      <c r="H950" t="s">
        <v>529</v>
      </c>
      <c r="I950" t="s">
        <v>87</v>
      </c>
      <c r="M950" t="str">
        <f t="shared" si="99"/>
        <v>島田</v>
      </c>
      <c r="N950" t="str">
        <f t="shared" si="100"/>
        <v>拓実</v>
      </c>
      <c r="O950" t="str">
        <f t="shared" si="101"/>
        <v>シマダ</v>
      </c>
      <c r="P950" t="str">
        <f t="shared" si="102"/>
        <v>タクミ</v>
      </c>
      <c r="Q950">
        <f>IF($F950="","",DATEDIF($R950,①申込書!$D$3,"Y"))</f>
        <v>23</v>
      </c>
      <c r="R950" t="str">
        <f t="shared" si="103"/>
        <v>2002/10/02</v>
      </c>
      <c r="S950" t="str">
        <f t="shared" si="98"/>
        <v>兵庫</v>
      </c>
      <c r="T950" t="str">
        <f>IFERROR(IF($G950&lt;&gt;"",LEFT($G950,11),IF(COUNTIF(②男子申込!$C:$C,$B950)=1,INDEX(②男子申込!H:H,MATCH($B950,②男子申込!$C:$C,0)),"")),"")</f>
        <v>00088974844</v>
      </c>
      <c r="U950" t="str">
        <f t="shared" si="104"/>
        <v>大阪教育大</v>
      </c>
    </row>
    <row r="951" spans="1:21">
      <c r="A951" t="s">
        <v>927</v>
      </c>
      <c r="B951">
        <v>950</v>
      </c>
      <c r="C951" t="s">
        <v>964</v>
      </c>
      <c r="D951" t="s">
        <v>965</v>
      </c>
      <c r="E951" t="s">
        <v>99</v>
      </c>
      <c r="F951">
        <v>20020629</v>
      </c>
      <c r="G951" t="s">
        <v>10769</v>
      </c>
      <c r="H951" t="s">
        <v>966</v>
      </c>
      <c r="I951" t="s">
        <v>131</v>
      </c>
      <c r="M951" t="str">
        <f t="shared" si="99"/>
        <v>福﨑</v>
      </c>
      <c r="N951" t="str">
        <f t="shared" si="100"/>
        <v>友喜</v>
      </c>
      <c r="O951" t="str">
        <f t="shared" si="101"/>
        <v>フクザキ</v>
      </c>
      <c r="P951" t="str">
        <f t="shared" si="102"/>
        <v>トモキ</v>
      </c>
      <c r="Q951">
        <f>IF($F951="","",DATEDIF($R951,①申込書!$D$3,"Y"))</f>
        <v>23</v>
      </c>
      <c r="R951" t="str">
        <f t="shared" si="103"/>
        <v>2002/06/29</v>
      </c>
      <c r="S951" t="str">
        <f t="shared" si="98"/>
        <v>大阪</v>
      </c>
      <c r="T951" t="str">
        <f>IFERROR(IF($G951&lt;&gt;"",LEFT($G951,11),IF(COUNTIF(②男子申込!$C:$C,$B951)=1,INDEX(②男子申込!H:H,MATCH($B951,②男子申込!$C:$C,0)),"")),"")</f>
        <v>00089301425</v>
      </c>
      <c r="U951" t="str">
        <f t="shared" si="104"/>
        <v>大阪教育大</v>
      </c>
    </row>
    <row r="952" spans="1:21">
      <c r="A952" t="s">
        <v>927</v>
      </c>
      <c r="B952">
        <v>951</v>
      </c>
      <c r="C952" t="s">
        <v>968</v>
      </c>
      <c r="D952" t="s">
        <v>969</v>
      </c>
      <c r="E952" t="s">
        <v>99</v>
      </c>
      <c r="F952">
        <v>20020919</v>
      </c>
      <c r="G952" t="s">
        <v>10770</v>
      </c>
      <c r="H952" t="s">
        <v>121</v>
      </c>
      <c r="I952" t="s">
        <v>84</v>
      </c>
      <c r="M952" t="str">
        <f t="shared" si="99"/>
        <v>吉田</v>
      </c>
      <c r="N952" t="str">
        <f t="shared" si="100"/>
        <v>健太郎</v>
      </c>
      <c r="O952" t="str">
        <f t="shared" si="101"/>
        <v>ヨシダ</v>
      </c>
      <c r="P952" t="str">
        <f t="shared" si="102"/>
        <v>ケンタロウ</v>
      </c>
      <c r="Q952">
        <f>IF($F952="","",DATEDIF($R952,①申込書!$D$3,"Y"))</f>
        <v>23</v>
      </c>
      <c r="R952" t="str">
        <f t="shared" si="103"/>
        <v>2002/09/19</v>
      </c>
      <c r="S952" t="str">
        <f t="shared" si="98"/>
        <v>大阪</v>
      </c>
      <c r="T952" t="str">
        <f>IFERROR(IF($G952&lt;&gt;"",LEFT($G952,11),IF(COUNTIF(②男子申込!$C:$C,$B952)=1,INDEX(②男子申込!H:H,MATCH($B952,②男子申込!$C:$C,0)),"")),"")</f>
        <v>00089687442</v>
      </c>
      <c r="U952" t="str">
        <f t="shared" si="104"/>
        <v>大阪教育大</v>
      </c>
    </row>
    <row r="953" spans="1:21">
      <c r="A953" t="s">
        <v>927</v>
      </c>
      <c r="B953">
        <v>952</v>
      </c>
      <c r="C953" t="s">
        <v>2536</v>
      </c>
      <c r="D953" t="s">
        <v>2537</v>
      </c>
      <c r="E953" t="s">
        <v>83</v>
      </c>
      <c r="F953">
        <v>20030507</v>
      </c>
      <c r="G953" t="s">
        <v>10771</v>
      </c>
      <c r="H953" t="s">
        <v>813</v>
      </c>
      <c r="I953" t="s">
        <v>135</v>
      </c>
      <c r="M953" t="str">
        <f t="shared" si="99"/>
        <v>天野</v>
      </c>
      <c r="N953" t="str">
        <f t="shared" si="100"/>
        <v>孝紀</v>
      </c>
      <c r="O953" t="str">
        <f t="shared" si="101"/>
        <v>アマノ</v>
      </c>
      <c r="P953" t="str">
        <f t="shared" si="102"/>
        <v>コウキ</v>
      </c>
      <c r="Q953">
        <f>IF($F953="","",DATEDIF($R953,①申込書!$D$3,"Y"))</f>
        <v>22</v>
      </c>
      <c r="R953" t="str">
        <f t="shared" si="103"/>
        <v>2003/05/07</v>
      </c>
      <c r="S953" t="str">
        <f t="shared" si="98"/>
        <v>奈良</v>
      </c>
      <c r="T953" t="str">
        <f>IFERROR(IF($G953&lt;&gt;"",LEFT($G953,11),IF(COUNTIF(②男子申込!$C:$C,$B953)=1,INDEX(②男子申込!H:H,MATCH($B953,②男子申込!$C:$C,0)),"")),"")</f>
        <v>00136996842</v>
      </c>
      <c r="U953" t="str">
        <f t="shared" si="104"/>
        <v>大阪教育大</v>
      </c>
    </row>
    <row r="954" spans="1:21">
      <c r="A954" t="s">
        <v>927</v>
      </c>
      <c r="B954">
        <v>953</v>
      </c>
      <c r="C954" t="s">
        <v>1828</v>
      </c>
      <c r="D954" t="s">
        <v>1829</v>
      </c>
      <c r="E954" t="s">
        <v>97</v>
      </c>
      <c r="F954">
        <v>20030806</v>
      </c>
      <c r="G954" t="s">
        <v>10772</v>
      </c>
      <c r="H954" t="s">
        <v>1830</v>
      </c>
      <c r="I954" t="s">
        <v>1265</v>
      </c>
      <c r="M954" t="str">
        <f t="shared" si="99"/>
        <v>菅野</v>
      </c>
      <c r="N954" t="str">
        <f t="shared" si="100"/>
        <v>壱心</v>
      </c>
      <c r="O954" t="str">
        <f t="shared" si="101"/>
        <v>カンノ</v>
      </c>
      <c r="P954" t="str">
        <f t="shared" si="102"/>
        <v>イッシン</v>
      </c>
      <c r="Q954">
        <f>IF($F954="","",DATEDIF($R954,①申込書!$D$3,"Y"))</f>
        <v>22</v>
      </c>
      <c r="R954" t="str">
        <f t="shared" si="103"/>
        <v>2003/08/06</v>
      </c>
      <c r="S954" t="str">
        <f t="shared" si="98"/>
        <v>兵庫</v>
      </c>
      <c r="T954" t="str">
        <f>IFERROR(IF($G954&lt;&gt;"",LEFT($G954,11),IF(COUNTIF(②男子申込!$C:$C,$B954)=1,INDEX(②男子申込!H:H,MATCH($B954,②男子申込!$C:$C,0)),"")),"")</f>
        <v>00102716724</v>
      </c>
      <c r="U954" t="str">
        <f t="shared" si="104"/>
        <v>大阪教育大</v>
      </c>
    </row>
    <row r="955" spans="1:21">
      <c r="A955" t="s">
        <v>927</v>
      </c>
      <c r="B955">
        <v>954</v>
      </c>
      <c r="C955" t="s">
        <v>2270</v>
      </c>
      <c r="D955" t="s">
        <v>2271</v>
      </c>
      <c r="E955" t="s">
        <v>83</v>
      </c>
      <c r="F955">
        <v>20030717</v>
      </c>
      <c r="G955" t="s">
        <v>10773</v>
      </c>
      <c r="H955" t="s">
        <v>1930</v>
      </c>
      <c r="I955" t="s">
        <v>2272</v>
      </c>
      <c r="M955" t="str">
        <f t="shared" si="99"/>
        <v>西本</v>
      </c>
      <c r="N955" t="str">
        <f t="shared" si="100"/>
        <v>統士</v>
      </c>
      <c r="O955" t="str">
        <f t="shared" si="101"/>
        <v>ニシモト</v>
      </c>
      <c r="P955" t="str">
        <f t="shared" si="102"/>
        <v>トウジ</v>
      </c>
      <c r="Q955">
        <f>IF($F955="","",DATEDIF($R955,①申込書!$D$3,"Y"))</f>
        <v>22</v>
      </c>
      <c r="R955" t="str">
        <f t="shared" si="103"/>
        <v>2003/07/17</v>
      </c>
      <c r="S955" t="str">
        <f t="shared" si="98"/>
        <v>奈良</v>
      </c>
      <c r="T955" t="str">
        <f>IFERROR(IF($G955&lt;&gt;"",LEFT($G955,11),IF(COUNTIF(②男子申込!$C:$C,$B955)=1,INDEX(②男子申込!H:H,MATCH($B955,②男子申込!$C:$C,0)),"")),"")</f>
        <v>00136996943</v>
      </c>
      <c r="U955" t="str">
        <f t="shared" si="104"/>
        <v>大阪教育大</v>
      </c>
    </row>
    <row r="956" spans="1:21">
      <c r="A956" t="s">
        <v>927</v>
      </c>
      <c r="B956">
        <v>955</v>
      </c>
      <c r="C956" t="s">
        <v>4143</v>
      </c>
      <c r="D956" t="s">
        <v>4144</v>
      </c>
      <c r="E956" t="s">
        <v>85</v>
      </c>
      <c r="F956">
        <v>20030924</v>
      </c>
      <c r="G956" t="s">
        <v>10774</v>
      </c>
      <c r="H956" t="s">
        <v>184</v>
      </c>
      <c r="I956" t="s">
        <v>4145</v>
      </c>
      <c r="M956" t="str">
        <f t="shared" si="99"/>
        <v>樋口</v>
      </c>
      <c r="N956" t="str">
        <f t="shared" si="100"/>
        <v>宗頼</v>
      </c>
      <c r="O956" t="str">
        <f t="shared" si="101"/>
        <v>ヒグチ</v>
      </c>
      <c r="P956" t="str">
        <f t="shared" si="102"/>
        <v>ムネヨリ</v>
      </c>
      <c r="Q956">
        <f>IF($F956="","",DATEDIF($R956,①申込書!$D$3,"Y"))</f>
        <v>22</v>
      </c>
      <c r="R956" t="str">
        <f t="shared" si="103"/>
        <v>2003/09/24</v>
      </c>
      <c r="S956" t="str">
        <f t="shared" si="98"/>
        <v>愛知</v>
      </c>
      <c r="T956" t="str">
        <f>IFERROR(IF($G956&lt;&gt;"",LEFT($G956,11),IF(COUNTIF(②男子申込!$C:$C,$B956)=1,INDEX(②男子申込!H:H,MATCH($B956,②男子申込!$C:$C,0)),"")),"")</f>
        <v>00200006414</v>
      </c>
      <c r="U956" t="str">
        <f t="shared" si="104"/>
        <v>大阪教育大</v>
      </c>
    </row>
    <row r="957" spans="1:21">
      <c r="A957" t="s">
        <v>927</v>
      </c>
      <c r="B957">
        <v>956</v>
      </c>
      <c r="C957" t="s">
        <v>1831</v>
      </c>
      <c r="D957" t="s">
        <v>1832</v>
      </c>
      <c r="E957" t="s">
        <v>97</v>
      </c>
      <c r="F957">
        <v>20030721</v>
      </c>
      <c r="G957" t="s">
        <v>10775</v>
      </c>
      <c r="H957" t="s">
        <v>3901</v>
      </c>
      <c r="I957" t="s">
        <v>512</v>
      </c>
      <c r="M957" t="str">
        <f t="shared" si="99"/>
        <v>藤川</v>
      </c>
      <c r="N957" t="str">
        <f t="shared" si="100"/>
        <v>亜都夢</v>
      </c>
      <c r="O957" t="str">
        <f t="shared" si="101"/>
        <v>フジカワ</v>
      </c>
      <c r="P957" t="str">
        <f t="shared" si="102"/>
        <v>アトム</v>
      </c>
      <c r="Q957">
        <f>IF($F957="","",DATEDIF($R957,①申込書!$D$3,"Y"))</f>
        <v>22</v>
      </c>
      <c r="R957" t="str">
        <f t="shared" si="103"/>
        <v>2003/07/21</v>
      </c>
      <c r="S957" t="str">
        <f t="shared" si="98"/>
        <v>兵庫</v>
      </c>
      <c r="T957" t="str">
        <f>IFERROR(IF($G957&lt;&gt;"",LEFT($G957,11),IF(COUNTIF(②男子申込!$C:$C,$B957)=1,INDEX(②男子申込!H:H,MATCH($B957,②男子申込!$C:$C,0)),"")),"")</f>
        <v>00102556322</v>
      </c>
      <c r="U957" t="str">
        <f t="shared" si="104"/>
        <v>大阪教育大</v>
      </c>
    </row>
    <row r="958" spans="1:21">
      <c r="A958" t="s">
        <v>927</v>
      </c>
      <c r="B958">
        <v>957</v>
      </c>
      <c r="C958" t="s">
        <v>971</v>
      </c>
      <c r="D958" t="s">
        <v>972</v>
      </c>
      <c r="E958" t="s">
        <v>469</v>
      </c>
      <c r="F958">
        <v>20030603</v>
      </c>
      <c r="G958" t="s">
        <v>10776</v>
      </c>
      <c r="H958" t="s">
        <v>973</v>
      </c>
      <c r="I958" t="s">
        <v>465</v>
      </c>
      <c r="M958" t="str">
        <f t="shared" si="99"/>
        <v>藤野</v>
      </c>
      <c r="N958" t="str">
        <f t="shared" si="100"/>
        <v>大翔</v>
      </c>
      <c r="O958" t="str">
        <f t="shared" si="101"/>
        <v>フジノ</v>
      </c>
      <c r="P958" t="str">
        <f t="shared" si="102"/>
        <v>ヒロト</v>
      </c>
      <c r="Q958">
        <f>IF($F958="","",DATEDIF($R958,①申込書!$D$3,"Y"))</f>
        <v>22</v>
      </c>
      <c r="R958" t="str">
        <f t="shared" si="103"/>
        <v>2003/06/03</v>
      </c>
      <c r="S958" t="str">
        <f t="shared" si="98"/>
        <v>和歌山</v>
      </c>
      <c r="T958" t="str">
        <f>IFERROR(IF($G958&lt;&gt;"",LEFT($G958,11),IF(COUNTIF(②男子申込!$C:$C,$B958)=1,INDEX(②男子申込!H:H,MATCH($B958,②男子申込!$C:$C,0)),"")),"")</f>
        <v>00104480623</v>
      </c>
      <c r="U958" t="str">
        <f t="shared" si="104"/>
        <v>大阪教育大</v>
      </c>
    </row>
    <row r="959" spans="1:21">
      <c r="A959" t="s">
        <v>927</v>
      </c>
      <c r="B959">
        <v>958</v>
      </c>
      <c r="C959" t="s">
        <v>2273</v>
      </c>
      <c r="D959" t="s">
        <v>2274</v>
      </c>
      <c r="E959" t="s">
        <v>2275</v>
      </c>
      <c r="F959">
        <v>20040220</v>
      </c>
      <c r="G959" t="s">
        <v>10777</v>
      </c>
      <c r="H959" t="s">
        <v>2276</v>
      </c>
      <c r="I959" t="s">
        <v>631</v>
      </c>
      <c r="M959" t="str">
        <f t="shared" si="99"/>
        <v>八重尾</v>
      </c>
      <c r="N959" t="str">
        <f t="shared" si="100"/>
        <v>鴻</v>
      </c>
      <c r="O959" t="str">
        <f t="shared" si="101"/>
        <v>ヤエオ</v>
      </c>
      <c r="P959" t="str">
        <f t="shared" si="102"/>
        <v>コウ</v>
      </c>
      <c r="Q959">
        <f>IF($F959="","",DATEDIF($R959,①申込書!$D$3,"Y"))</f>
        <v>21</v>
      </c>
      <c r="R959" t="str">
        <f t="shared" si="103"/>
        <v>2004/02/20</v>
      </c>
      <c r="S959" t="str">
        <f t="shared" si="98"/>
        <v>宮崎</v>
      </c>
      <c r="T959" t="str">
        <f>IFERROR(IF($G959&lt;&gt;"",LEFT($G959,11),IF(COUNTIF(②男子申込!$C:$C,$B959)=1,INDEX(②男子申込!H:H,MATCH($B959,②男子申込!$C:$C,0)),"")),"")</f>
        <v>00105996333</v>
      </c>
      <c r="U959" t="str">
        <f t="shared" si="104"/>
        <v>大阪教育大</v>
      </c>
    </row>
    <row r="960" spans="1:21">
      <c r="A960" t="s">
        <v>927</v>
      </c>
      <c r="B960">
        <v>959</v>
      </c>
      <c r="C960" t="s">
        <v>4138</v>
      </c>
      <c r="D960" t="s">
        <v>4139</v>
      </c>
      <c r="E960" t="s">
        <v>97</v>
      </c>
      <c r="F960">
        <v>20040413</v>
      </c>
      <c r="G960" t="s">
        <v>10778</v>
      </c>
      <c r="H960" t="s">
        <v>324</v>
      </c>
      <c r="I960" t="s">
        <v>952</v>
      </c>
      <c r="M960" t="str">
        <f t="shared" si="99"/>
        <v>藤原</v>
      </c>
      <c r="N960" t="str">
        <f t="shared" si="100"/>
        <v>篤弥</v>
      </c>
      <c r="O960" t="str">
        <f t="shared" si="101"/>
        <v>フジワラ</v>
      </c>
      <c r="P960" t="str">
        <f t="shared" si="102"/>
        <v>アツヤ</v>
      </c>
      <c r="Q960">
        <f>IF($F960="","",DATEDIF($R960,①申込書!$D$3,"Y"))</f>
        <v>21</v>
      </c>
      <c r="R960" t="str">
        <f t="shared" si="103"/>
        <v>2004/04/13</v>
      </c>
      <c r="S960" t="str">
        <f t="shared" si="98"/>
        <v>兵庫</v>
      </c>
      <c r="T960" t="str">
        <f>IFERROR(IF($G960&lt;&gt;"",LEFT($G960,11),IF(COUNTIF(②男子申込!$C:$C,$B960)=1,INDEX(②男子申込!H:H,MATCH($B960,②男子申込!$C:$C,0)),"")),"")</f>
        <v>00117776938</v>
      </c>
      <c r="U960" t="str">
        <f t="shared" si="104"/>
        <v>大阪教育大</v>
      </c>
    </row>
    <row r="961" spans="1:21">
      <c r="A961" t="s">
        <v>927</v>
      </c>
      <c r="B961">
        <v>960</v>
      </c>
      <c r="C961" t="s">
        <v>4140</v>
      </c>
      <c r="D961" t="s">
        <v>4141</v>
      </c>
      <c r="E961" t="s">
        <v>97</v>
      </c>
      <c r="F961">
        <v>20040702</v>
      </c>
      <c r="G961" t="s">
        <v>10779</v>
      </c>
      <c r="H961" t="s">
        <v>4142</v>
      </c>
      <c r="I961" t="s">
        <v>611</v>
      </c>
      <c r="M961" t="str">
        <f t="shared" si="99"/>
        <v>安富</v>
      </c>
      <c r="N961" t="str">
        <f t="shared" si="100"/>
        <v>厳</v>
      </c>
      <c r="O961" t="str">
        <f t="shared" si="101"/>
        <v>ヤストミ</v>
      </c>
      <c r="P961" t="str">
        <f t="shared" si="102"/>
        <v>イツキ</v>
      </c>
      <c r="Q961">
        <f>IF($F961="","",DATEDIF($R961,①申込書!$D$3,"Y"))</f>
        <v>21</v>
      </c>
      <c r="R961" t="str">
        <f t="shared" si="103"/>
        <v>2004/07/02</v>
      </c>
      <c r="S961" t="str">
        <f t="shared" si="98"/>
        <v>兵庫</v>
      </c>
      <c r="T961" t="str">
        <f>IFERROR(IF($G961&lt;&gt;"",LEFT($G961,11),IF(COUNTIF(②男子申込!$C:$C,$B961)=1,INDEX(②男子申込!H:H,MATCH($B961,②男子申込!$C:$C,0)),"")),"")</f>
        <v>00112041514</v>
      </c>
      <c r="U961" t="str">
        <f t="shared" si="104"/>
        <v>大阪教育大</v>
      </c>
    </row>
    <row r="962" spans="1:21">
      <c r="A962" t="s">
        <v>927</v>
      </c>
      <c r="B962">
        <v>961</v>
      </c>
      <c r="C962" t="s">
        <v>4146</v>
      </c>
      <c r="D962" t="s">
        <v>4147</v>
      </c>
      <c r="E962" t="s">
        <v>97</v>
      </c>
      <c r="F962">
        <v>20050308</v>
      </c>
      <c r="G962" t="s">
        <v>10780</v>
      </c>
      <c r="H962" t="s">
        <v>107</v>
      </c>
      <c r="I962" t="s">
        <v>4148</v>
      </c>
      <c r="M962" t="str">
        <f t="shared" si="99"/>
        <v>中川</v>
      </c>
      <c r="N962" t="str">
        <f t="shared" si="100"/>
        <v>雅樂</v>
      </c>
      <c r="O962" t="str">
        <f t="shared" si="101"/>
        <v>ナカガワ</v>
      </c>
      <c r="P962" t="str">
        <f t="shared" si="102"/>
        <v>ウタ</v>
      </c>
      <c r="Q962">
        <f>IF($F962="","",DATEDIF($R962,①申込書!$D$3,"Y"))</f>
        <v>20</v>
      </c>
      <c r="R962" t="str">
        <f t="shared" si="103"/>
        <v>2005/03/08</v>
      </c>
      <c r="S962" t="str">
        <f t="shared" ref="S962:S1025" si="105">IFERROR(IF(OR($E962="北海道",$E962="学連"),$E962,LEFT($E962,LEN($E962)-1)),"")</f>
        <v>兵庫</v>
      </c>
      <c r="T962" t="str">
        <f>IFERROR(IF($G962&lt;&gt;"",LEFT($G962,11),IF(COUNTIF(②男子申込!$C:$C,$B962)=1,INDEX(②男子申込!H:H,MATCH($B962,②男子申込!$C:$C,0)),"")),"")</f>
        <v>00200006418</v>
      </c>
      <c r="U962" t="str">
        <f t="shared" si="104"/>
        <v>大阪教育大</v>
      </c>
    </row>
    <row r="963" spans="1:21">
      <c r="A963" t="s">
        <v>927</v>
      </c>
      <c r="B963">
        <v>962</v>
      </c>
      <c r="C963" t="s">
        <v>4384</v>
      </c>
      <c r="D963" t="s">
        <v>4385</v>
      </c>
      <c r="E963" t="s">
        <v>99</v>
      </c>
      <c r="F963">
        <v>20041229</v>
      </c>
      <c r="G963" t="s">
        <v>10781</v>
      </c>
      <c r="H963" t="s">
        <v>4386</v>
      </c>
      <c r="I963" t="s">
        <v>505</v>
      </c>
      <c r="M963" t="str">
        <f t="shared" ref="M963:M1026" si="106">IFERROR(LEFT($C963,FIND("　",$C963)-1),"")</f>
        <v>村川</v>
      </c>
      <c r="N963" t="str">
        <f t="shared" ref="N963:N1026" si="107">IFERROR(RIGHT($C963,LEN($C963)-FIND("　",$C963)),"")</f>
        <v>貫太</v>
      </c>
      <c r="O963" t="str">
        <f t="shared" ref="O963:O1026" si="108">IFERROR(DBCS(LEFT($D963,FIND(" ",$D963)-1)),"")</f>
        <v>ムラカワ</v>
      </c>
      <c r="P963" t="str">
        <f t="shared" ref="P963:P1026" si="109">IFERROR(DBCS(RIGHT($D963,LEN($D963)-FIND(" ",$D963))),"")</f>
        <v>カンタ</v>
      </c>
      <c r="Q963">
        <f>IF($F963="","",DATEDIF($R963,①申込書!$D$3,"Y"))</f>
        <v>21</v>
      </c>
      <c r="R963" t="str">
        <f t="shared" ref="R963:R1026" si="110">IF($F963="","",LEFT($F963,4)&amp;"/"&amp;MID($F963,5,2)&amp;"/"&amp;RIGHT($F963,2))</f>
        <v>2004/12/29</v>
      </c>
      <c r="S963" t="str">
        <f t="shared" si="105"/>
        <v>大阪</v>
      </c>
      <c r="T963" t="str">
        <f>IFERROR(IF($G963&lt;&gt;"",LEFT($G963,11),IF(COUNTIF(②男子申込!$C:$C,$B963)=1,INDEX(②男子申込!H:H,MATCH($B963,②男子申込!$C:$C,0)),"")),"")</f>
        <v>00116762932</v>
      </c>
      <c r="U963" t="str">
        <f t="shared" ref="U963:U1026" si="111">IFERROR(LEFT($A963,FIND("大学",$A963))&amp;RIGHT($A963,LEN($A963)-FIND("大学",$A963)-1),"")</f>
        <v>大阪教育大</v>
      </c>
    </row>
    <row r="964" spans="1:21">
      <c r="A964" t="s">
        <v>927</v>
      </c>
      <c r="B964">
        <v>963</v>
      </c>
      <c r="C964" t="s">
        <v>4387</v>
      </c>
      <c r="D964" t="s">
        <v>4388</v>
      </c>
      <c r="E964" t="s">
        <v>99</v>
      </c>
      <c r="F964">
        <v>20041221</v>
      </c>
      <c r="G964" t="s">
        <v>10782</v>
      </c>
      <c r="H964" t="s">
        <v>4389</v>
      </c>
      <c r="I964" t="s">
        <v>130</v>
      </c>
      <c r="M964" t="str">
        <f t="shared" si="106"/>
        <v>馬門</v>
      </c>
      <c r="N964" t="str">
        <f t="shared" si="107"/>
        <v>孝介</v>
      </c>
      <c r="O964" t="str">
        <f t="shared" si="108"/>
        <v>マカド</v>
      </c>
      <c r="P964" t="str">
        <f t="shared" si="109"/>
        <v>コウスケ</v>
      </c>
      <c r="Q964">
        <f>IF($F964="","",DATEDIF($R964,①申込書!$D$3,"Y"))</f>
        <v>21</v>
      </c>
      <c r="R964" t="str">
        <f t="shared" si="110"/>
        <v>2004/12/21</v>
      </c>
      <c r="S964" t="str">
        <f t="shared" si="105"/>
        <v>大阪</v>
      </c>
      <c r="T964" t="str">
        <f>IFERROR(IF($G964&lt;&gt;"",LEFT($G964,11),IF(COUNTIF(②男子申込!$C:$C,$B964)=1,INDEX(②男子申込!H:H,MATCH($B964,②男子申込!$C:$C,0)),"")),"")</f>
        <v>00116084121</v>
      </c>
      <c r="U964" t="str">
        <f t="shared" si="111"/>
        <v>大阪教育大</v>
      </c>
    </row>
    <row r="965" spans="1:21">
      <c r="A965" t="s">
        <v>927</v>
      </c>
      <c r="B965">
        <v>964</v>
      </c>
      <c r="C965" t="s">
        <v>4390</v>
      </c>
      <c r="D965" t="s">
        <v>4391</v>
      </c>
      <c r="E965" t="s">
        <v>97</v>
      </c>
      <c r="F965">
        <v>20040521</v>
      </c>
      <c r="G965" t="s">
        <v>10783</v>
      </c>
      <c r="H965" t="s">
        <v>4392</v>
      </c>
      <c r="I965" t="s">
        <v>92</v>
      </c>
      <c r="M965" t="str">
        <f t="shared" si="106"/>
        <v>古阪</v>
      </c>
      <c r="N965" t="str">
        <f t="shared" si="107"/>
        <v>優樹</v>
      </c>
      <c r="O965" t="str">
        <f t="shared" si="108"/>
        <v>フルサカ</v>
      </c>
      <c r="P965" t="str">
        <f t="shared" si="109"/>
        <v>ユウキ</v>
      </c>
      <c r="Q965">
        <f>IF($F965="","",DATEDIF($R965,①申込書!$D$3,"Y"))</f>
        <v>21</v>
      </c>
      <c r="R965" t="str">
        <f t="shared" si="110"/>
        <v>2004/05/21</v>
      </c>
      <c r="S965" t="str">
        <f t="shared" si="105"/>
        <v>兵庫</v>
      </c>
      <c r="T965" t="str">
        <f>IFERROR(IF($G965&lt;&gt;"",LEFT($G965,11),IF(COUNTIF(②男子申込!$C:$C,$B965)=1,INDEX(②男子申込!H:H,MATCH($B965,②男子申込!$C:$C,0)),"")),"")</f>
        <v>00111911620</v>
      </c>
      <c r="U965" t="str">
        <f t="shared" si="111"/>
        <v>大阪教育大</v>
      </c>
    </row>
    <row r="966" spans="1:21">
      <c r="A966" t="s">
        <v>927</v>
      </c>
      <c r="B966">
        <v>965</v>
      </c>
      <c r="C966" t="s">
        <v>4393</v>
      </c>
      <c r="D966" t="s">
        <v>4394</v>
      </c>
      <c r="E966" t="s">
        <v>777</v>
      </c>
      <c r="F966">
        <v>20030508</v>
      </c>
      <c r="G966" t="s">
        <v>10784</v>
      </c>
      <c r="H966" t="s">
        <v>324</v>
      </c>
      <c r="I966" t="s">
        <v>4223</v>
      </c>
      <c r="M966" t="str">
        <f t="shared" si="106"/>
        <v>藤原</v>
      </c>
      <c r="N966" t="str">
        <f t="shared" si="107"/>
        <v>想也</v>
      </c>
      <c r="O966" t="str">
        <f t="shared" si="108"/>
        <v>フジワラ</v>
      </c>
      <c r="P966" t="str">
        <f t="shared" si="109"/>
        <v>ソウヤ</v>
      </c>
      <c r="Q966">
        <f>IF($F966="","",DATEDIF($R966,①申込書!$D$3,"Y"))</f>
        <v>22</v>
      </c>
      <c r="R966" t="str">
        <f t="shared" si="110"/>
        <v>2003/05/08</v>
      </c>
      <c r="S966" t="str">
        <f t="shared" si="105"/>
        <v>長野</v>
      </c>
      <c r="T966" t="str">
        <f>IFERROR(IF($G966&lt;&gt;"",LEFT($G966,11),IF(COUNTIF(②男子申込!$C:$C,$B966)=1,INDEX(②男子申込!H:H,MATCH($B966,②男子申込!$C:$C,0)),"")),"")</f>
        <v>00101380720</v>
      </c>
      <c r="U966" t="str">
        <f t="shared" si="111"/>
        <v>大阪教育大</v>
      </c>
    </row>
    <row r="967" spans="1:21">
      <c r="A967" t="s">
        <v>927</v>
      </c>
      <c r="B967">
        <v>966</v>
      </c>
      <c r="C967" t="s">
        <v>4702</v>
      </c>
      <c r="D967" t="s">
        <v>4703</v>
      </c>
      <c r="E967" t="s">
        <v>97</v>
      </c>
      <c r="F967">
        <v>20040729</v>
      </c>
      <c r="G967" t="s">
        <v>10785</v>
      </c>
      <c r="H967" t="s">
        <v>4704</v>
      </c>
      <c r="I967" t="s">
        <v>187</v>
      </c>
      <c r="M967" t="str">
        <f t="shared" si="106"/>
        <v>中務</v>
      </c>
      <c r="N967" t="str">
        <f t="shared" si="107"/>
        <v>新太</v>
      </c>
      <c r="O967" t="str">
        <f t="shared" si="108"/>
        <v>ナカツカサ</v>
      </c>
      <c r="P967" t="str">
        <f t="shared" si="109"/>
        <v>アラタ</v>
      </c>
      <c r="Q967">
        <f>IF($F967="","",DATEDIF($R967,①申込書!$D$3,"Y"))</f>
        <v>21</v>
      </c>
      <c r="R967" t="str">
        <f t="shared" si="110"/>
        <v>2004/07/29</v>
      </c>
      <c r="S967" t="str">
        <f t="shared" si="105"/>
        <v>兵庫</v>
      </c>
      <c r="T967" t="str">
        <f>IFERROR(IF($G967&lt;&gt;"",LEFT($G967,11),IF(COUNTIF(②男子申込!$C:$C,$B967)=1,INDEX(②男子申込!H:H,MATCH($B967,②男子申込!$C:$C,0)),"")),"")</f>
        <v>00117253625</v>
      </c>
      <c r="U967" t="str">
        <f t="shared" si="111"/>
        <v>大阪教育大</v>
      </c>
    </row>
    <row r="968" spans="1:21">
      <c r="A968" t="s">
        <v>927</v>
      </c>
      <c r="B968">
        <v>967</v>
      </c>
      <c r="C968" t="s">
        <v>5843</v>
      </c>
      <c r="D968" t="s">
        <v>5844</v>
      </c>
      <c r="E968" t="s">
        <v>97</v>
      </c>
      <c r="F968">
        <v>20050515</v>
      </c>
      <c r="G968" t="s">
        <v>10786</v>
      </c>
      <c r="H968" t="s">
        <v>126</v>
      </c>
      <c r="I968" t="s">
        <v>5845</v>
      </c>
      <c r="M968" t="str">
        <f t="shared" si="106"/>
        <v>小島</v>
      </c>
      <c r="N968" t="str">
        <f t="shared" si="107"/>
        <v>碧波</v>
      </c>
      <c r="O968" t="str">
        <f t="shared" si="108"/>
        <v>コジマ</v>
      </c>
      <c r="P968" t="str">
        <f t="shared" si="109"/>
        <v>アオバ</v>
      </c>
      <c r="Q968">
        <f>IF($F968="","",DATEDIF($R968,①申込書!$D$3,"Y"))</f>
        <v>20</v>
      </c>
      <c r="R968" t="str">
        <f t="shared" si="110"/>
        <v>2005/05/15</v>
      </c>
      <c r="S968" t="str">
        <f t="shared" si="105"/>
        <v>兵庫</v>
      </c>
      <c r="T968" t="str">
        <f>IFERROR(IF($G968&lt;&gt;"",LEFT($G968,11),IF(COUNTIF(②男子申込!$C:$C,$B968)=1,INDEX(②男子申込!H:H,MATCH($B968,②男子申込!$C:$C,0)),"")),"")</f>
        <v>00123996636</v>
      </c>
      <c r="U968" t="str">
        <f t="shared" si="111"/>
        <v>大阪教育大</v>
      </c>
    </row>
    <row r="969" spans="1:21">
      <c r="A969" t="s">
        <v>927</v>
      </c>
      <c r="B969">
        <v>968</v>
      </c>
      <c r="C969" t="s">
        <v>6276</v>
      </c>
      <c r="D969" t="s">
        <v>6277</v>
      </c>
      <c r="E969" t="s">
        <v>99</v>
      </c>
      <c r="F969">
        <v>20050418</v>
      </c>
      <c r="G969" t="s">
        <v>6278</v>
      </c>
      <c r="H969" t="s">
        <v>6279</v>
      </c>
      <c r="I969" t="s">
        <v>98</v>
      </c>
      <c r="M969" t="str">
        <f t="shared" si="106"/>
        <v>古川</v>
      </c>
      <c r="N969" t="str">
        <f t="shared" si="107"/>
        <v>璃空</v>
      </c>
      <c r="O969" t="str">
        <f t="shared" si="108"/>
        <v>コガワ</v>
      </c>
      <c r="P969" t="str">
        <f t="shared" si="109"/>
        <v>リク</v>
      </c>
      <c r="Q969">
        <f>IF($F969="","",DATEDIF($R969,①申込書!$D$3,"Y"))</f>
        <v>20</v>
      </c>
      <c r="R969" t="str">
        <f t="shared" si="110"/>
        <v>2005/04/18</v>
      </c>
      <c r="S969" t="str">
        <f t="shared" si="105"/>
        <v>大阪</v>
      </c>
      <c r="T969" t="str">
        <f>IFERROR(IF($G969&lt;&gt;"",LEFT($G969,11),IF(COUNTIF(②男子申込!$C:$C,$B969)=1,INDEX(②男子申込!H:H,MATCH($B969,②男子申込!$C:$C,0)),"")),"")</f>
        <v>00123123113</v>
      </c>
      <c r="U969" t="str">
        <f t="shared" si="111"/>
        <v>大阪教育大</v>
      </c>
    </row>
    <row r="970" spans="1:21">
      <c r="A970" t="s">
        <v>927</v>
      </c>
      <c r="B970">
        <v>969</v>
      </c>
      <c r="C970" t="s">
        <v>6280</v>
      </c>
      <c r="D970" t="s">
        <v>6281</v>
      </c>
      <c r="E970" t="s">
        <v>99</v>
      </c>
      <c r="F970">
        <v>20050815</v>
      </c>
      <c r="G970" t="s">
        <v>6282</v>
      </c>
      <c r="H970" t="s">
        <v>341</v>
      </c>
      <c r="I970" t="s">
        <v>3297</v>
      </c>
      <c r="M970" t="str">
        <f t="shared" si="106"/>
        <v>前田</v>
      </c>
      <c r="N970" t="str">
        <f t="shared" si="107"/>
        <v>充輝</v>
      </c>
      <c r="O970" t="str">
        <f t="shared" si="108"/>
        <v>マエダ</v>
      </c>
      <c r="P970" t="str">
        <f t="shared" si="109"/>
        <v>ミツキ</v>
      </c>
      <c r="Q970">
        <f>IF($F970="","",DATEDIF($R970,①申込書!$D$3,"Y"))</f>
        <v>20</v>
      </c>
      <c r="R970" t="str">
        <f t="shared" si="110"/>
        <v>2005/08/15</v>
      </c>
      <c r="S970" t="str">
        <f t="shared" si="105"/>
        <v>大阪</v>
      </c>
      <c r="T970" t="str">
        <f>IFERROR(IF($G970&lt;&gt;"",LEFT($G970,11),IF(COUNTIF(②男子申込!$C:$C,$B970)=1,INDEX(②男子申込!H:H,MATCH($B970,②男子申込!$C:$C,0)),"")),"")</f>
        <v>00131293827</v>
      </c>
      <c r="U970" t="str">
        <f t="shared" si="111"/>
        <v>大阪教育大</v>
      </c>
    </row>
    <row r="971" spans="1:21">
      <c r="A971" t="s">
        <v>927</v>
      </c>
      <c r="B971">
        <v>970</v>
      </c>
      <c r="C971" t="s">
        <v>6283</v>
      </c>
      <c r="D971" t="s">
        <v>6284</v>
      </c>
      <c r="E971" t="s">
        <v>180</v>
      </c>
      <c r="F971">
        <v>20050627</v>
      </c>
      <c r="G971" t="s">
        <v>6285</v>
      </c>
      <c r="H971" t="s">
        <v>1514</v>
      </c>
      <c r="I971" t="s">
        <v>207</v>
      </c>
      <c r="M971" t="str">
        <f t="shared" si="106"/>
        <v>浅野</v>
      </c>
      <c r="N971" t="str">
        <f t="shared" si="107"/>
        <v>公太</v>
      </c>
      <c r="O971" t="str">
        <f t="shared" si="108"/>
        <v>アサノ</v>
      </c>
      <c r="P971" t="str">
        <f t="shared" si="109"/>
        <v>コウタ</v>
      </c>
      <c r="Q971">
        <f>IF($F971="","",DATEDIF($R971,①申込書!$D$3,"Y"))</f>
        <v>20</v>
      </c>
      <c r="R971" t="str">
        <f t="shared" si="110"/>
        <v>2005/06/27</v>
      </c>
      <c r="S971" t="str">
        <f t="shared" si="105"/>
        <v>北海道</v>
      </c>
      <c r="T971" t="str">
        <f>IFERROR(IF($G971&lt;&gt;"",LEFT($G971,11),IF(COUNTIF(②男子申込!$C:$C,$B971)=1,INDEX(②男子申込!H:H,MATCH($B971,②男子申込!$C:$C,0)),"")),"")</f>
        <v>00122125619</v>
      </c>
      <c r="U971" t="str">
        <f t="shared" si="111"/>
        <v>大阪教育大</v>
      </c>
    </row>
    <row r="972" spans="1:21">
      <c r="A972" t="s">
        <v>927</v>
      </c>
      <c r="B972">
        <v>971</v>
      </c>
      <c r="C972" t="s">
        <v>6286</v>
      </c>
      <c r="D972" t="s">
        <v>6287</v>
      </c>
      <c r="E972" t="s">
        <v>173</v>
      </c>
      <c r="F972">
        <v>20050920</v>
      </c>
      <c r="G972" t="s">
        <v>6288</v>
      </c>
      <c r="H972" t="s">
        <v>946</v>
      </c>
      <c r="I972" t="s">
        <v>1090</v>
      </c>
      <c r="M972" t="str">
        <f t="shared" si="106"/>
        <v>中本</v>
      </c>
      <c r="N972" t="str">
        <f t="shared" si="107"/>
        <v>征汰</v>
      </c>
      <c r="O972" t="str">
        <f t="shared" si="108"/>
        <v>ナカモト</v>
      </c>
      <c r="P972" t="str">
        <f t="shared" si="109"/>
        <v>セイタ</v>
      </c>
      <c r="Q972">
        <f>IF($F972="","",DATEDIF($R972,①申込書!$D$3,"Y"))</f>
        <v>20</v>
      </c>
      <c r="R972" t="str">
        <f t="shared" si="110"/>
        <v>2005/09/20</v>
      </c>
      <c r="S972" t="str">
        <f t="shared" si="105"/>
        <v>鳥取</v>
      </c>
      <c r="T972" t="str">
        <f>IFERROR(IF($G972&lt;&gt;"",LEFT($G972,11),IF(COUNTIF(②男子申込!$C:$C,$B972)=1,INDEX(②男子申込!H:H,MATCH($B972,②男子申込!$C:$C,0)),"")),"")</f>
        <v>00125568027</v>
      </c>
      <c r="U972" t="str">
        <f t="shared" si="111"/>
        <v>大阪教育大</v>
      </c>
    </row>
    <row r="973" spans="1:21">
      <c r="A973" t="s">
        <v>927</v>
      </c>
      <c r="B973">
        <v>972</v>
      </c>
      <c r="C973" t="s">
        <v>6289</v>
      </c>
      <c r="D973" t="s">
        <v>6290</v>
      </c>
      <c r="E973" t="s">
        <v>173</v>
      </c>
      <c r="F973">
        <v>20041109</v>
      </c>
      <c r="G973" t="s">
        <v>6291</v>
      </c>
      <c r="H973" t="s">
        <v>458</v>
      </c>
      <c r="I973" t="s">
        <v>115</v>
      </c>
      <c r="M973" t="str">
        <f t="shared" si="106"/>
        <v>坂本</v>
      </c>
      <c r="N973" t="str">
        <f t="shared" si="107"/>
        <v>晴紀</v>
      </c>
      <c r="O973" t="str">
        <f t="shared" si="108"/>
        <v>サカモト</v>
      </c>
      <c r="P973" t="str">
        <f t="shared" si="109"/>
        <v>ハルキ</v>
      </c>
      <c r="Q973">
        <f>IF($F973="","",DATEDIF($R973,①申込書!$D$3,"Y"))</f>
        <v>21</v>
      </c>
      <c r="R973" t="str">
        <f t="shared" si="110"/>
        <v>2004/11/09</v>
      </c>
      <c r="S973" t="str">
        <f t="shared" si="105"/>
        <v>鳥取</v>
      </c>
      <c r="T973" t="str">
        <f>IFERROR(IF($G973&lt;&gt;"",LEFT($G973,11),IF(COUNTIF(②男子申込!$C:$C,$B973)=1,INDEX(②男子申込!H:H,MATCH($B973,②男子申込!$C:$C,0)),"")),"")</f>
        <v>00118207322</v>
      </c>
      <c r="U973" t="str">
        <f t="shared" si="111"/>
        <v>大阪教育大</v>
      </c>
    </row>
    <row r="974" spans="1:21">
      <c r="A974" t="s">
        <v>927</v>
      </c>
      <c r="B974">
        <v>973</v>
      </c>
      <c r="C974" t="s">
        <v>6292</v>
      </c>
      <c r="D974" t="s">
        <v>6293</v>
      </c>
      <c r="E974" t="s">
        <v>99</v>
      </c>
      <c r="F974">
        <v>20050422</v>
      </c>
      <c r="G974" t="s">
        <v>6294</v>
      </c>
      <c r="H974" t="s">
        <v>233</v>
      </c>
      <c r="I974" t="s">
        <v>388</v>
      </c>
      <c r="M974" t="str">
        <f t="shared" si="106"/>
        <v>米澤</v>
      </c>
      <c r="N974" t="str">
        <f t="shared" si="107"/>
        <v>陽平</v>
      </c>
      <c r="O974" t="str">
        <f t="shared" si="108"/>
        <v>ヨネザワ</v>
      </c>
      <c r="P974" t="str">
        <f t="shared" si="109"/>
        <v>ヨウヘイ</v>
      </c>
      <c r="Q974">
        <f>IF($F974="","",DATEDIF($R974,①申込書!$D$3,"Y"))</f>
        <v>20</v>
      </c>
      <c r="R974" t="str">
        <f t="shared" si="110"/>
        <v>2005/04/22</v>
      </c>
      <c r="S974" t="str">
        <f t="shared" si="105"/>
        <v>大阪</v>
      </c>
      <c r="T974" t="str">
        <f>IFERROR(IF($G974&lt;&gt;"",LEFT($G974,11),IF(COUNTIF(②男子申込!$C:$C,$B974)=1,INDEX(②男子申込!H:H,MATCH($B974,②男子申込!$C:$C,0)),"")),"")</f>
        <v>00128064122</v>
      </c>
      <c r="U974" t="str">
        <f t="shared" si="111"/>
        <v>大阪教育大</v>
      </c>
    </row>
    <row r="975" spans="1:21">
      <c r="A975" t="s">
        <v>927</v>
      </c>
      <c r="B975">
        <v>974</v>
      </c>
      <c r="C975" t="s">
        <v>6384</v>
      </c>
      <c r="D975" t="s">
        <v>6385</v>
      </c>
      <c r="E975" t="s">
        <v>99</v>
      </c>
      <c r="F975">
        <v>20050702</v>
      </c>
      <c r="G975" t="s">
        <v>6386</v>
      </c>
      <c r="H975" t="s">
        <v>6387</v>
      </c>
      <c r="I975" t="s">
        <v>374</v>
      </c>
      <c r="M975" t="str">
        <f t="shared" si="106"/>
        <v>久松</v>
      </c>
      <c r="N975" t="str">
        <f t="shared" si="107"/>
        <v>優真</v>
      </c>
      <c r="O975" t="str">
        <f t="shared" si="108"/>
        <v>ヒサマツ</v>
      </c>
      <c r="P975" t="str">
        <f t="shared" si="109"/>
        <v>ユウマ</v>
      </c>
      <c r="Q975">
        <f>IF($F975="","",DATEDIF($R975,①申込書!$D$3,"Y"))</f>
        <v>20</v>
      </c>
      <c r="R975" t="str">
        <f t="shared" si="110"/>
        <v>2005/07/02</v>
      </c>
      <c r="S975" t="str">
        <f t="shared" si="105"/>
        <v>大阪</v>
      </c>
      <c r="T975" t="str">
        <f>IFERROR(IF($G975&lt;&gt;"",LEFT($G975,11),IF(COUNTIF(②男子申込!$C:$C,$B975)=1,INDEX(②男子申込!H:H,MATCH($B975,②男子申込!$C:$C,0)),"")),"")</f>
        <v>00124259326</v>
      </c>
      <c r="U975" t="str">
        <f t="shared" si="111"/>
        <v>大阪教育大</v>
      </c>
    </row>
    <row r="976" spans="1:21">
      <c r="A976" t="s">
        <v>927</v>
      </c>
      <c r="B976">
        <v>975</v>
      </c>
      <c r="C976" t="s">
        <v>6388</v>
      </c>
      <c r="D976" t="s">
        <v>6389</v>
      </c>
      <c r="E976" t="s">
        <v>99</v>
      </c>
      <c r="F976">
        <v>20050514</v>
      </c>
      <c r="G976" t="s">
        <v>6390</v>
      </c>
      <c r="H976" t="s">
        <v>2834</v>
      </c>
      <c r="I976" t="s">
        <v>586</v>
      </c>
      <c r="M976" t="str">
        <f t="shared" si="106"/>
        <v>鷲見</v>
      </c>
      <c r="N976" t="str">
        <f t="shared" si="107"/>
        <v>健介</v>
      </c>
      <c r="O976" t="str">
        <f t="shared" si="108"/>
        <v>スミ</v>
      </c>
      <c r="P976" t="str">
        <f t="shared" si="109"/>
        <v>ケンスケ</v>
      </c>
      <c r="Q976">
        <f>IF($F976="","",DATEDIF($R976,①申込書!$D$3,"Y"))</f>
        <v>20</v>
      </c>
      <c r="R976" t="str">
        <f t="shared" si="110"/>
        <v>2005/05/14</v>
      </c>
      <c r="S976" t="str">
        <f t="shared" si="105"/>
        <v>大阪</v>
      </c>
      <c r="T976" t="str">
        <f>IFERROR(IF($G976&lt;&gt;"",LEFT($G976,11),IF(COUNTIF(②男子申込!$C:$C,$B976)=1,INDEX(②男子申込!H:H,MATCH($B976,②男子申込!$C:$C,0)),"")),"")</f>
        <v>00126883230</v>
      </c>
      <c r="U976" t="str">
        <f t="shared" si="111"/>
        <v>大阪教育大</v>
      </c>
    </row>
    <row r="977" spans="1:21">
      <c r="A977" t="s">
        <v>927</v>
      </c>
      <c r="B977">
        <v>976</v>
      </c>
      <c r="C977" t="s">
        <v>6391</v>
      </c>
      <c r="D977" t="s">
        <v>6392</v>
      </c>
      <c r="E977" t="s">
        <v>99</v>
      </c>
      <c r="F977">
        <v>20050428</v>
      </c>
      <c r="G977" t="s">
        <v>6393</v>
      </c>
      <c r="H977" t="s">
        <v>347</v>
      </c>
      <c r="I977" t="s">
        <v>87</v>
      </c>
      <c r="M977" t="str">
        <f t="shared" si="106"/>
        <v>川口</v>
      </c>
      <c r="N977" t="str">
        <f t="shared" si="107"/>
        <v>拓実</v>
      </c>
      <c r="O977" t="str">
        <f t="shared" si="108"/>
        <v>カワグチ</v>
      </c>
      <c r="P977" t="str">
        <f t="shared" si="109"/>
        <v>タクミ</v>
      </c>
      <c r="Q977">
        <f>IF($F977="","",DATEDIF($R977,①申込書!$D$3,"Y"))</f>
        <v>20</v>
      </c>
      <c r="R977" t="str">
        <f t="shared" si="110"/>
        <v>2005/04/28</v>
      </c>
      <c r="S977" t="str">
        <f t="shared" si="105"/>
        <v>大阪</v>
      </c>
      <c r="T977" t="str">
        <f>IFERROR(IF($G977&lt;&gt;"",LEFT($G977,11),IF(COUNTIF(②男子申込!$C:$C,$B977)=1,INDEX(②男子申込!H:H,MATCH($B977,②男子申込!$C:$C,0)),"")),"")</f>
        <v>00134529327</v>
      </c>
      <c r="U977" t="str">
        <f t="shared" si="111"/>
        <v>大阪教育大</v>
      </c>
    </row>
    <row r="978" spans="1:21">
      <c r="A978" t="s">
        <v>927</v>
      </c>
      <c r="B978">
        <v>977</v>
      </c>
      <c r="C978" t="s">
        <v>7111</v>
      </c>
      <c r="D978" t="s">
        <v>7112</v>
      </c>
      <c r="E978" t="s">
        <v>99</v>
      </c>
      <c r="F978">
        <v>20050616</v>
      </c>
      <c r="G978" t="s">
        <v>7113</v>
      </c>
      <c r="H978" t="s">
        <v>7114</v>
      </c>
      <c r="I978" t="s">
        <v>465</v>
      </c>
      <c r="M978" t="str">
        <f t="shared" si="106"/>
        <v>印藤</v>
      </c>
      <c r="N978" t="str">
        <f t="shared" si="107"/>
        <v>広翔</v>
      </c>
      <c r="O978" t="str">
        <f t="shared" si="108"/>
        <v>インドウ</v>
      </c>
      <c r="P978" t="str">
        <f t="shared" si="109"/>
        <v>ヒロト</v>
      </c>
      <c r="Q978">
        <f>IF($F978="","",DATEDIF($R978,①申込書!$D$3,"Y"))</f>
        <v>20</v>
      </c>
      <c r="R978" t="str">
        <f t="shared" si="110"/>
        <v>2005/06/16</v>
      </c>
      <c r="S978" t="str">
        <f t="shared" si="105"/>
        <v>大阪</v>
      </c>
      <c r="T978" t="str">
        <f>IFERROR(IF($G978&lt;&gt;"",LEFT($G978,11),IF(COUNTIF(②男子申込!$C:$C,$B978)=1,INDEX(②男子申込!H:H,MATCH($B978,②男子申込!$C:$C,0)),"")),"")</f>
        <v>00130157118</v>
      </c>
      <c r="U978" t="str">
        <f t="shared" si="111"/>
        <v>大阪教育大</v>
      </c>
    </row>
    <row r="979" spans="1:21">
      <c r="A979" t="s">
        <v>927</v>
      </c>
      <c r="B979">
        <v>978</v>
      </c>
      <c r="C979" t="s">
        <v>7462</v>
      </c>
      <c r="D979" t="s">
        <v>7463</v>
      </c>
      <c r="E979" t="s">
        <v>369</v>
      </c>
      <c r="F979">
        <v>20060202</v>
      </c>
      <c r="G979" t="s">
        <v>7464</v>
      </c>
      <c r="H979" t="s">
        <v>7465</v>
      </c>
      <c r="I979" t="s">
        <v>7466</v>
      </c>
      <c r="M979" t="str">
        <f t="shared" si="106"/>
        <v>川邊</v>
      </c>
      <c r="N979" t="str">
        <f t="shared" si="107"/>
        <v>直征</v>
      </c>
      <c r="O979" t="str">
        <f t="shared" si="108"/>
        <v>カワナベ</v>
      </c>
      <c r="P979" t="str">
        <f t="shared" si="109"/>
        <v>ナオユキ</v>
      </c>
      <c r="Q979">
        <f>IF($F979="","",DATEDIF($R979,①申込書!$D$3,"Y"))</f>
        <v>19</v>
      </c>
      <c r="R979" t="str">
        <f t="shared" si="110"/>
        <v>2006/02/02</v>
      </c>
      <c r="S979" t="str">
        <f t="shared" si="105"/>
        <v>愛媛</v>
      </c>
      <c r="T979" t="str">
        <f>IFERROR(IF($G979&lt;&gt;"",LEFT($G979,11),IF(COUNTIF(②男子申込!$C:$C,$B979)=1,INDEX(②男子申込!H:H,MATCH($B979,②男子申込!$C:$C,0)),"")),"")</f>
        <v>00121554523</v>
      </c>
      <c r="U979" t="str">
        <f t="shared" si="111"/>
        <v>大阪教育大</v>
      </c>
    </row>
    <row r="980" spans="1:21">
      <c r="A980" t="s">
        <v>927</v>
      </c>
      <c r="B980">
        <v>979</v>
      </c>
      <c r="C980" t="s">
        <v>8524</v>
      </c>
      <c r="D980" t="s">
        <v>8525</v>
      </c>
      <c r="E980" t="s">
        <v>97</v>
      </c>
      <c r="F980">
        <v>20060715</v>
      </c>
      <c r="G980" t="s">
        <v>10787</v>
      </c>
      <c r="H980" t="s">
        <v>500</v>
      </c>
      <c r="I980" t="s">
        <v>5070</v>
      </c>
      <c r="M980" t="str">
        <f t="shared" si="106"/>
        <v>足立</v>
      </c>
      <c r="N980" t="str">
        <f t="shared" si="107"/>
        <v>英士</v>
      </c>
      <c r="O980" t="str">
        <f t="shared" si="108"/>
        <v>アダチ</v>
      </c>
      <c r="P980" t="str">
        <f t="shared" si="109"/>
        <v>エイジ</v>
      </c>
      <c r="Q980">
        <f>IF($F980="","",DATEDIF($R980,①申込書!$D$3,"Y"))</f>
        <v>19</v>
      </c>
      <c r="R980" t="str">
        <f t="shared" si="110"/>
        <v>2006/07/15</v>
      </c>
      <c r="S980" t="str">
        <f t="shared" si="105"/>
        <v>兵庫</v>
      </c>
      <c r="T980" t="str">
        <f>IFERROR(IF($G980&lt;&gt;"",LEFT($G980,11),IF(COUNTIF(②男子申込!$C:$C,$B980)=1,INDEX(②男子申込!H:H,MATCH($B980,②男子申込!$C:$C,0)),"")),"")</f>
        <v>00164487535</v>
      </c>
      <c r="U980" t="str">
        <f t="shared" si="111"/>
        <v>大阪教育大</v>
      </c>
    </row>
    <row r="981" spans="1:21">
      <c r="A981" t="s">
        <v>927</v>
      </c>
      <c r="B981">
        <v>980</v>
      </c>
      <c r="C981" t="s">
        <v>8526</v>
      </c>
      <c r="D981" t="s">
        <v>8527</v>
      </c>
      <c r="E981" t="s">
        <v>83</v>
      </c>
      <c r="F981">
        <v>20060526</v>
      </c>
      <c r="G981" t="s">
        <v>10788</v>
      </c>
      <c r="H981" t="s">
        <v>754</v>
      </c>
      <c r="I981" t="s">
        <v>4004</v>
      </c>
      <c r="M981" t="str">
        <f t="shared" si="106"/>
        <v>長野</v>
      </c>
      <c r="N981" t="str">
        <f t="shared" si="107"/>
        <v>董也</v>
      </c>
      <c r="O981" t="str">
        <f t="shared" si="108"/>
        <v>ナガノ</v>
      </c>
      <c r="P981" t="str">
        <f t="shared" si="109"/>
        <v>トウヤ</v>
      </c>
      <c r="Q981">
        <f>IF($F981="","",DATEDIF($R981,①申込書!$D$3,"Y"))</f>
        <v>19</v>
      </c>
      <c r="R981" t="str">
        <f t="shared" si="110"/>
        <v>2006/05/26</v>
      </c>
      <c r="S981" t="str">
        <f t="shared" si="105"/>
        <v>奈良</v>
      </c>
      <c r="T981" t="str">
        <f>IFERROR(IF($G981&lt;&gt;"",LEFT($G981,11),IF(COUNTIF(②男子申込!$C:$C,$B981)=1,INDEX(②男子申込!H:H,MATCH($B981,②男子申込!$C:$C,0)),"")),"")</f>
        <v>00164712728</v>
      </c>
      <c r="U981" t="str">
        <f t="shared" si="111"/>
        <v>大阪教育大</v>
      </c>
    </row>
    <row r="982" spans="1:21">
      <c r="A982" t="s">
        <v>646</v>
      </c>
      <c r="B982">
        <v>981</v>
      </c>
      <c r="C982" t="s">
        <v>669</v>
      </c>
      <c r="D982" t="s">
        <v>670</v>
      </c>
      <c r="E982" t="s">
        <v>83</v>
      </c>
      <c r="F982">
        <v>20020817</v>
      </c>
      <c r="G982" t="s">
        <v>10789</v>
      </c>
      <c r="H982" t="s">
        <v>671</v>
      </c>
      <c r="I982" t="s">
        <v>672</v>
      </c>
      <c r="M982" t="str">
        <f t="shared" si="106"/>
        <v>安川</v>
      </c>
      <c r="N982" t="str">
        <f t="shared" si="107"/>
        <v>楓</v>
      </c>
      <c r="O982" t="str">
        <f t="shared" si="108"/>
        <v>ヤスカワ</v>
      </c>
      <c r="P982" t="str">
        <f t="shared" si="109"/>
        <v>カエデ</v>
      </c>
      <c r="Q982">
        <f>IF($F982="","",DATEDIF($R982,①申込書!$D$3,"Y"))</f>
        <v>23</v>
      </c>
      <c r="R982" t="str">
        <f t="shared" si="110"/>
        <v>2002/08/17</v>
      </c>
      <c r="S982" t="str">
        <f t="shared" si="105"/>
        <v>奈良</v>
      </c>
      <c r="T982" t="str">
        <f>IFERROR(IF($G982&lt;&gt;"",LEFT($G982,11),IF(COUNTIF(②男子申込!$C:$C,$B982)=1,INDEX(②男子申込!H:H,MATCH($B982,②男子申込!$C:$C,0)),"")),"")</f>
        <v>00089794542</v>
      </c>
      <c r="U982" t="str">
        <f t="shared" si="111"/>
        <v>近畿大</v>
      </c>
    </row>
    <row r="983" spans="1:21">
      <c r="A983" t="s">
        <v>646</v>
      </c>
      <c r="B983">
        <v>982</v>
      </c>
      <c r="C983" t="s">
        <v>673</v>
      </c>
      <c r="D983" t="s">
        <v>674</v>
      </c>
      <c r="E983" t="s">
        <v>99</v>
      </c>
      <c r="F983">
        <v>20021010</v>
      </c>
      <c r="G983" t="s">
        <v>10790</v>
      </c>
      <c r="H983" t="s">
        <v>675</v>
      </c>
      <c r="I983" t="s">
        <v>127</v>
      </c>
      <c r="M983" t="str">
        <f t="shared" si="106"/>
        <v>城戸</v>
      </c>
      <c r="N983" t="str">
        <f t="shared" si="107"/>
        <v>裕登</v>
      </c>
      <c r="O983" t="str">
        <f t="shared" si="108"/>
        <v>キド</v>
      </c>
      <c r="P983" t="str">
        <f t="shared" si="109"/>
        <v>ユウト</v>
      </c>
      <c r="Q983">
        <f>IF($F983="","",DATEDIF($R983,①申込書!$D$3,"Y"))</f>
        <v>23</v>
      </c>
      <c r="R983" t="str">
        <f t="shared" si="110"/>
        <v>2002/10/10</v>
      </c>
      <c r="S983" t="str">
        <f t="shared" si="105"/>
        <v>大阪</v>
      </c>
      <c r="T983" t="str">
        <f>IFERROR(IF($G983&lt;&gt;"",LEFT($G983,11),IF(COUNTIF(②男子申込!$C:$C,$B983)=1,INDEX(②男子申込!H:H,MATCH($B983,②男子申込!$C:$C,0)),"")),"")</f>
        <v>00097976240</v>
      </c>
      <c r="U983" t="str">
        <f t="shared" si="111"/>
        <v>近畿大</v>
      </c>
    </row>
    <row r="984" spans="1:21">
      <c r="A984" t="s">
        <v>646</v>
      </c>
      <c r="B984">
        <v>983</v>
      </c>
      <c r="C984" t="s">
        <v>680</v>
      </c>
      <c r="D984" t="s">
        <v>681</v>
      </c>
      <c r="E984" t="s">
        <v>99</v>
      </c>
      <c r="F984">
        <v>20030928</v>
      </c>
      <c r="G984" t="s">
        <v>10791</v>
      </c>
      <c r="H984" t="s">
        <v>682</v>
      </c>
      <c r="I984" t="s">
        <v>683</v>
      </c>
      <c r="M984" t="str">
        <f t="shared" si="106"/>
        <v>新山</v>
      </c>
      <c r="N984" t="str">
        <f t="shared" si="107"/>
        <v>優弥</v>
      </c>
      <c r="O984" t="str">
        <f t="shared" si="108"/>
        <v>シンヤマ</v>
      </c>
      <c r="P984" t="str">
        <f t="shared" si="109"/>
        <v>ウミ</v>
      </c>
      <c r="Q984">
        <f>IF($F984="","",DATEDIF($R984,①申込書!$D$3,"Y"))</f>
        <v>22</v>
      </c>
      <c r="R984" t="str">
        <f t="shared" si="110"/>
        <v>2003/09/28</v>
      </c>
      <c r="S984" t="str">
        <f t="shared" si="105"/>
        <v>大阪</v>
      </c>
      <c r="T984" t="str">
        <f>IFERROR(IF($G984&lt;&gt;"",LEFT($G984,11),IF(COUNTIF(②男子申込!$C:$C,$B984)=1,INDEX(②男子申込!H:H,MATCH($B984,②男子申込!$C:$C,0)),"")),"")</f>
        <v>00103812621</v>
      </c>
      <c r="U984" t="str">
        <f t="shared" si="111"/>
        <v>近畿大</v>
      </c>
    </row>
    <row r="985" spans="1:21">
      <c r="A985" t="s">
        <v>646</v>
      </c>
      <c r="B985">
        <v>984</v>
      </c>
      <c r="C985" t="s">
        <v>684</v>
      </c>
      <c r="D985" t="s">
        <v>685</v>
      </c>
      <c r="E985" t="s">
        <v>116</v>
      </c>
      <c r="F985">
        <v>20030407</v>
      </c>
      <c r="G985" t="s">
        <v>10792</v>
      </c>
      <c r="H985" t="s">
        <v>214</v>
      </c>
      <c r="I985" t="s">
        <v>87</v>
      </c>
      <c r="M985" t="str">
        <f t="shared" si="106"/>
        <v>山本</v>
      </c>
      <c r="N985" t="str">
        <f t="shared" si="107"/>
        <v>拓実</v>
      </c>
      <c r="O985" t="str">
        <f t="shared" si="108"/>
        <v>ヤマモト</v>
      </c>
      <c r="P985" t="str">
        <f t="shared" si="109"/>
        <v>タクミ</v>
      </c>
      <c r="Q985">
        <f>IF($F985="","",DATEDIF($R985,①申込書!$D$3,"Y"))</f>
        <v>22</v>
      </c>
      <c r="R985" t="str">
        <f t="shared" si="110"/>
        <v>2003/04/07</v>
      </c>
      <c r="S985" t="str">
        <f t="shared" si="105"/>
        <v>三重</v>
      </c>
      <c r="T985" t="str">
        <f>IFERROR(IF($G985&lt;&gt;"",LEFT($G985,11),IF(COUNTIF(②男子申込!$C:$C,$B985)=1,INDEX(②男子申込!H:H,MATCH($B985,②男子申込!$C:$C,0)),"")),"")</f>
        <v>00104920117</v>
      </c>
      <c r="U985" t="str">
        <f t="shared" si="111"/>
        <v>近畿大</v>
      </c>
    </row>
    <row r="986" spans="1:21">
      <c r="A986" t="s">
        <v>646</v>
      </c>
      <c r="B986">
        <v>985</v>
      </c>
      <c r="C986" t="s">
        <v>686</v>
      </c>
      <c r="D986" t="s">
        <v>687</v>
      </c>
      <c r="E986" t="s">
        <v>91</v>
      </c>
      <c r="F986">
        <v>20030714</v>
      </c>
      <c r="G986" t="s">
        <v>10793</v>
      </c>
      <c r="H986" t="s">
        <v>1567</v>
      </c>
      <c r="I986" t="s">
        <v>135</v>
      </c>
      <c r="M986" t="str">
        <f t="shared" si="106"/>
        <v>阿河</v>
      </c>
      <c r="N986" t="str">
        <f t="shared" si="107"/>
        <v>孝樹</v>
      </c>
      <c r="O986" t="str">
        <f t="shared" si="108"/>
        <v>アガ</v>
      </c>
      <c r="P986" t="str">
        <f t="shared" si="109"/>
        <v>コウキ</v>
      </c>
      <c r="Q986">
        <f>IF($F986="","",DATEDIF($R986,①申込書!$D$3,"Y"))</f>
        <v>22</v>
      </c>
      <c r="R986" t="str">
        <f t="shared" si="110"/>
        <v>2003/07/14</v>
      </c>
      <c r="S986" t="str">
        <f t="shared" si="105"/>
        <v>香川</v>
      </c>
      <c r="T986" t="str">
        <f>IFERROR(IF($G986&lt;&gt;"",LEFT($G986,11),IF(COUNTIF(②男子申込!$C:$C,$B986)=1,INDEX(②男子申込!H:H,MATCH($B986,②男子申込!$C:$C,0)),"")),"")</f>
        <v>00100959933</v>
      </c>
      <c r="U986" t="str">
        <f t="shared" si="111"/>
        <v>近畿大</v>
      </c>
    </row>
    <row r="987" spans="1:21">
      <c r="A987" t="s">
        <v>646</v>
      </c>
      <c r="B987">
        <v>986</v>
      </c>
      <c r="C987" t="s">
        <v>688</v>
      </c>
      <c r="D987" t="s">
        <v>689</v>
      </c>
      <c r="E987" t="s">
        <v>116</v>
      </c>
      <c r="F987">
        <v>20030808</v>
      </c>
      <c r="G987" t="s">
        <v>10794</v>
      </c>
      <c r="H987" t="s">
        <v>690</v>
      </c>
      <c r="I987" t="s">
        <v>367</v>
      </c>
      <c r="M987" t="str">
        <f t="shared" si="106"/>
        <v>瀬古</v>
      </c>
      <c r="N987" t="str">
        <f t="shared" si="107"/>
        <v>陸斗</v>
      </c>
      <c r="O987" t="str">
        <f t="shared" si="108"/>
        <v>セコ</v>
      </c>
      <c r="P987" t="str">
        <f t="shared" si="109"/>
        <v>リクト</v>
      </c>
      <c r="Q987">
        <f>IF($F987="","",DATEDIF($R987,①申込書!$D$3,"Y"))</f>
        <v>22</v>
      </c>
      <c r="R987" t="str">
        <f t="shared" si="110"/>
        <v>2003/08/08</v>
      </c>
      <c r="S987" t="str">
        <f t="shared" si="105"/>
        <v>三重</v>
      </c>
      <c r="T987" t="str">
        <f>IFERROR(IF($G987&lt;&gt;"",LEFT($G987,11),IF(COUNTIF(②男子申込!$C:$C,$B987)=1,INDEX(②男子申込!H:H,MATCH($B987,②男子申込!$C:$C,0)),"")),"")</f>
        <v>00106087224</v>
      </c>
      <c r="U987" t="str">
        <f t="shared" si="111"/>
        <v>近畿大</v>
      </c>
    </row>
    <row r="988" spans="1:21">
      <c r="A988" t="s">
        <v>646</v>
      </c>
      <c r="B988">
        <v>987</v>
      </c>
      <c r="C988" t="s">
        <v>691</v>
      </c>
      <c r="D988" t="s">
        <v>692</v>
      </c>
      <c r="E988" t="s">
        <v>97</v>
      </c>
      <c r="F988">
        <v>20031118</v>
      </c>
      <c r="G988" t="s">
        <v>10795</v>
      </c>
      <c r="H988" t="s">
        <v>588</v>
      </c>
      <c r="I988" t="s">
        <v>248</v>
      </c>
      <c r="M988" t="str">
        <f t="shared" si="106"/>
        <v>三浦</v>
      </c>
      <c r="N988" t="str">
        <f t="shared" si="107"/>
        <v>康生</v>
      </c>
      <c r="O988" t="str">
        <f t="shared" si="108"/>
        <v>ミウラ</v>
      </c>
      <c r="P988" t="str">
        <f t="shared" si="109"/>
        <v>コウセイ</v>
      </c>
      <c r="Q988">
        <f>IF($F988="","",DATEDIF($R988,①申込書!$D$3,"Y"))</f>
        <v>22</v>
      </c>
      <c r="R988" t="str">
        <f t="shared" si="110"/>
        <v>2003/11/18</v>
      </c>
      <c r="S988" t="str">
        <f t="shared" si="105"/>
        <v>兵庫</v>
      </c>
      <c r="T988" t="str">
        <f>IFERROR(IF($G988&lt;&gt;"",LEFT($G988,11),IF(COUNTIF(②男子申込!$C:$C,$B988)=1,INDEX(②男子申込!H:H,MATCH($B988,②男子申込!$C:$C,0)),"")),"")</f>
        <v>00106600619</v>
      </c>
      <c r="U988" t="str">
        <f t="shared" si="111"/>
        <v>近畿大</v>
      </c>
    </row>
    <row r="989" spans="1:21">
      <c r="A989" t="s">
        <v>646</v>
      </c>
      <c r="B989">
        <v>988</v>
      </c>
      <c r="C989" t="s">
        <v>693</v>
      </c>
      <c r="D989" t="s">
        <v>694</v>
      </c>
      <c r="E989" t="s">
        <v>83</v>
      </c>
      <c r="F989">
        <v>20031115</v>
      </c>
      <c r="G989" t="s">
        <v>10796</v>
      </c>
      <c r="H989" t="s">
        <v>695</v>
      </c>
      <c r="I989" t="s">
        <v>696</v>
      </c>
      <c r="M989" t="str">
        <f t="shared" si="106"/>
        <v>梅本</v>
      </c>
      <c r="N989" t="str">
        <f t="shared" si="107"/>
        <v>宜広</v>
      </c>
      <c r="O989" t="str">
        <f t="shared" si="108"/>
        <v>ウメモト</v>
      </c>
      <c r="P989" t="str">
        <f t="shared" si="109"/>
        <v>ヨシヒロ</v>
      </c>
      <c r="Q989">
        <f>IF($F989="","",DATEDIF($R989,①申込書!$D$3,"Y"))</f>
        <v>22</v>
      </c>
      <c r="R989" t="str">
        <f t="shared" si="110"/>
        <v>2003/11/15</v>
      </c>
      <c r="S989" t="str">
        <f t="shared" si="105"/>
        <v>奈良</v>
      </c>
      <c r="T989" t="str">
        <f>IFERROR(IF($G989&lt;&gt;"",LEFT($G989,11),IF(COUNTIF(②男子申込!$C:$C,$B989)=1,INDEX(②男子申込!H:H,MATCH($B989,②男子申込!$C:$C,0)),"")),"")</f>
        <v>00099160328</v>
      </c>
      <c r="U989" t="str">
        <f t="shared" si="111"/>
        <v>近畿大</v>
      </c>
    </row>
    <row r="990" spans="1:21">
      <c r="A990" t="s">
        <v>646</v>
      </c>
      <c r="B990">
        <v>989</v>
      </c>
      <c r="C990" t="s">
        <v>697</v>
      </c>
      <c r="D990" t="s">
        <v>698</v>
      </c>
      <c r="E990" t="s">
        <v>99</v>
      </c>
      <c r="F990">
        <v>20030701</v>
      </c>
      <c r="G990" t="s">
        <v>10797</v>
      </c>
      <c r="H990" t="s">
        <v>699</v>
      </c>
      <c r="I990" t="s">
        <v>592</v>
      </c>
      <c r="M990" t="str">
        <f t="shared" si="106"/>
        <v>山城</v>
      </c>
      <c r="N990" t="str">
        <f t="shared" si="107"/>
        <v>嘉人</v>
      </c>
      <c r="O990" t="str">
        <f t="shared" si="108"/>
        <v>ヤマシロ</v>
      </c>
      <c r="P990" t="str">
        <f t="shared" si="109"/>
        <v>カイト</v>
      </c>
      <c r="Q990">
        <f>IF($F990="","",DATEDIF($R990,①申込書!$D$3,"Y"))</f>
        <v>22</v>
      </c>
      <c r="R990" t="str">
        <f t="shared" si="110"/>
        <v>2003/07/01</v>
      </c>
      <c r="S990" t="str">
        <f t="shared" si="105"/>
        <v>大阪</v>
      </c>
      <c r="T990" t="str">
        <f>IFERROR(IF($G990&lt;&gt;"",LEFT($G990,11),IF(COUNTIF(②男子申込!$C:$C,$B990)=1,INDEX(②男子申込!H:H,MATCH($B990,②男子申込!$C:$C,0)),"")),"")</f>
        <v>00106482324</v>
      </c>
      <c r="U990" t="str">
        <f t="shared" si="111"/>
        <v>近畿大</v>
      </c>
    </row>
    <row r="991" spans="1:21">
      <c r="A991" t="s">
        <v>646</v>
      </c>
      <c r="B991">
        <v>990</v>
      </c>
      <c r="C991" t="s">
        <v>700</v>
      </c>
      <c r="D991" t="s">
        <v>701</v>
      </c>
      <c r="E991" t="s">
        <v>83</v>
      </c>
      <c r="F991">
        <v>20030824</v>
      </c>
      <c r="G991" t="s">
        <v>10798</v>
      </c>
      <c r="H991" t="s">
        <v>702</v>
      </c>
      <c r="I991" t="s">
        <v>370</v>
      </c>
      <c r="M991" t="str">
        <f t="shared" si="106"/>
        <v>有方</v>
      </c>
      <c r="N991" t="str">
        <f t="shared" si="107"/>
        <v>修斗</v>
      </c>
      <c r="O991" t="str">
        <f t="shared" si="108"/>
        <v>アリカタ</v>
      </c>
      <c r="P991" t="str">
        <f t="shared" si="109"/>
        <v>シュウト</v>
      </c>
      <c r="Q991">
        <f>IF($F991="","",DATEDIF($R991,①申込書!$D$3,"Y"))</f>
        <v>22</v>
      </c>
      <c r="R991" t="str">
        <f t="shared" si="110"/>
        <v>2003/08/24</v>
      </c>
      <c r="S991" t="str">
        <f t="shared" si="105"/>
        <v>奈良</v>
      </c>
      <c r="T991" t="str">
        <f>IFERROR(IF($G991&lt;&gt;"",LEFT($G991,11),IF(COUNTIF(②男子申込!$C:$C,$B991)=1,INDEX(②男子申込!H:H,MATCH($B991,②男子申込!$C:$C,0)),"")),"")</f>
        <v>00101215111</v>
      </c>
      <c r="U991" t="str">
        <f t="shared" si="111"/>
        <v>近畿大</v>
      </c>
    </row>
    <row r="992" spans="1:21">
      <c r="A992" t="s">
        <v>646</v>
      </c>
      <c r="B992">
        <v>991</v>
      </c>
      <c r="C992" t="s">
        <v>703</v>
      </c>
      <c r="D992" t="s">
        <v>704</v>
      </c>
      <c r="E992" t="s">
        <v>80</v>
      </c>
      <c r="F992">
        <v>20031021</v>
      </c>
      <c r="G992" t="s">
        <v>10799</v>
      </c>
      <c r="H992" t="s">
        <v>705</v>
      </c>
      <c r="I992" t="s">
        <v>175</v>
      </c>
      <c r="M992" t="str">
        <f t="shared" si="106"/>
        <v>圓句</v>
      </c>
      <c r="N992" t="str">
        <f t="shared" si="107"/>
        <v>知也</v>
      </c>
      <c r="O992" t="str">
        <f t="shared" si="108"/>
        <v>エンク</v>
      </c>
      <c r="P992" t="str">
        <f t="shared" si="109"/>
        <v>トモヤ</v>
      </c>
      <c r="Q992">
        <f>IF($F992="","",DATEDIF($R992,①申込書!$D$3,"Y"))</f>
        <v>22</v>
      </c>
      <c r="R992" t="str">
        <f t="shared" si="110"/>
        <v>2003/10/21</v>
      </c>
      <c r="S992" t="str">
        <f t="shared" si="105"/>
        <v>滋賀</v>
      </c>
      <c r="T992" t="str">
        <f>IFERROR(IF($G992&lt;&gt;"",LEFT($G992,11),IF(COUNTIF(②男子申込!$C:$C,$B992)=1,INDEX(②男子申込!H:H,MATCH($B992,②男子申込!$C:$C,0)),"")),"")</f>
        <v>00100339117</v>
      </c>
      <c r="U992" t="str">
        <f t="shared" si="111"/>
        <v>近畿大</v>
      </c>
    </row>
    <row r="993" spans="1:21">
      <c r="A993" t="s">
        <v>646</v>
      </c>
      <c r="B993">
        <v>992</v>
      </c>
      <c r="C993" t="s">
        <v>706</v>
      </c>
      <c r="D993" t="s">
        <v>707</v>
      </c>
      <c r="E993" t="s">
        <v>469</v>
      </c>
      <c r="F993">
        <v>20030724</v>
      </c>
      <c r="G993" t="s">
        <v>10800</v>
      </c>
      <c r="H993" t="s">
        <v>323</v>
      </c>
      <c r="I993" t="s">
        <v>356</v>
      </c>
      <c r="M993" t="str">
        <f t="shared" si="106"/>
        <v>松本</v>
      </c>
      <c r="N993" t="str">
        <f t="shared" si="107"/>
        <v>拳志郎</v>
      </c>
      <c r="O993" t="str">
        <f t="shared" si="108"/>
        <v>マツモト</v>
      </c>
      <c r="P993" t="str">
        <f t="shared" si="109"/>
        <v>ケンシロウ</v>
      </c>
      <c r="Q993">
        <f>IF($F993="","",DATEDIF($R993,①申込書!$D$3,"Y"))</f>
        <v>22</v>
      </c>
      <c r="R993" t="str">
        <f t="shared" si="110"/>
        <v>2003/07/24</v>
      </c>
      <c r="S993" t="str">
        <f t="shared" si="105"/>
        <v>和歌山</v>
      </c>
      <c r="T993" t="str">
        <f>IFERROR(IF($G993&lt;&gt;"",LEFT($G993,11),IF(COUNTIF(②男子申込!$C:$C,$B993)=1,INDEX(②男子申込!H:H,MATCH($B993,②男子申込!$C:$C,0)),"")),"")</f>
        <v>00133138928</v>
      </c>
      <c r="U993" t="str">
        <f t="shared" si="111"/>
        <v>近畿大</v>
      </c>
    </row>
    <row r="994" spans="1:21">
      <c r="A994" t="s">
        <v>646</v>
      </c>
      <c r="B994">
        <v>993</v>
      </c>
      <c r="C994" t="s">
        <v>708</v>
      </c>
      <c r="D994" t="s">
        <v>709</v>
      </c>
      <c r="E994" t="s">
        <v>173</v>
      </c>
      <c r="F994">
        <v>20030414</v>
      </c>
      <c r="G994" t="s">
        <v>10801</v>
      </c>
      <c r="H994" t="s">
        <v>193</v>
      </c>
      <c r="I994" t="s">
        <v>364</v>
      </c>
      <c r="M994" t="str">
        <f t="shared" si="106"/>
        <v>小林</v>
      </c>
      <c r="N994" t="str">
        <f t="shared" si="107"/>
        <v>想</v>
      </c>
      <c r="O994" t="str">
        <f t="shared" si="108"/>
        <v>コバヤシ</v>
      </c>
      <c r="P994" t="str">
        <f t="shared" si="109"/>
        <v>ソウ</v>
      </c>
      <c r="Q994">
        <f>IF($F994="","",DATEDIF($R994,①申込書!$D$3,"Y"))</f>
        <v>22</v>
      </c>
      <c r="R994" t="str">
        <f t="shared" si="110"/>
        <v>2003/04/14</v>
      </c>
      <c r="S994" t="str">
        <f t="shared" si="105"/>
        <v>鳥取</v>
      </c>
      <c r="T994" t="str">
        <f>IFERROR(IF($G994&lt;&gt;"",LEFT($G994,11),IF(COUNTIF(②男子申込!$C:$C,$B994)=1,INDEX(②男子申込!H:H,MATCH($B994,②男子申込!$C:$C,0)),"")),"")</f>
        <v>00100250311</v>
      </c>
      <c r="U994" t="str">
        <f t="shared" si="111"/>
        <v>近畿大</v>
      </c>
    </row>
    <row r="995" spans="1:21">
      <c r="A995" t="s">
        <v>646</v>
      </c>
      <c r="B995">
        <v>994</v>
      </c>
      <c r="C995" t="s">
        <v>710</v>
      </c>
      <c r="D995" t="s">
        <v>711</v>
      </c>
      <c r="E995" t="s">
        <v>369</v>
      </c>
      <c r="F995">
        <v>20040302</v>
      </c>
      <c r="G995" t="s">
        <v>10802</v>
      </c>
      <c r="H995" t="s">
        <v>712</v>
      </c>
      <c r="I995" t="s">
        <v>713</v>
      </c>
      <c r="M995" t="str">
        <f t="shared" si="106"/>
        <v>久保</v>
      </c>
      <c r="N995" t="str">
        <f t="shared" si="107"/>
        <v>幸陽</v>
      </c>
      <c r="O995" t="str">
        <f t="shared" si="108"/>
        <v>クボ</v>
      </c>
      <c r="P995" t="str">
        <f t="shared" si="109"/>
        <v>コウヨウ</v>
      </c>
      <c r="Q995">
        <f>IF($F995="","",DATEDIF($R995,①申込書!$D$3,"Y"))</f>
        <v>21</v>
      </c>
      <c r="R995" t="str">
        <f t="shared" si="110"/>
        <v>2004/03/02</v>
      </c>
      <c r="S995" t="str">
        <f t="shared" si="105"/>
        <v>愛媛</v>
      </c>
      <c r="T995" t="str">
        <f>IFERROR(IF($G995&lt;&gt;"",LEFT($G995,11),IF(COUNTIF(②男子申込!$C:$C,$B995)=1,INDEX(②男子申込!H:H,MATCH($B995,②男子申込!$C:$C,0)),"")),"")</f>
        <v>00129064426</v>
      </c>
      <c r="U995" t="str">
        <f t="shared" si="111"/>
        <v>近畿大</v>
      </c>
    </row>
    <row r="996" spans="1:21">
      <c r="A996" t="s">
        <v>646</v>
      </c>
      <c r="B996">
        <v>995</v>
      </c>
      <c r="C996" t="s">
        <v>2078</v>
      </c>
      <c r="D996" t="s">
        <v>2079</v>
      </c>
      <c r="E996" t="s">
        <v>104</v>
      </c>
      <c r="F996">
        <v>20030913</v>
      </c>
      <c r="G996" t="s">
        <v>10803</v>
      </c>
      <c r="H996" t="s">
        <v>1296</v>
      </c>
      <c r="I996" t="s">
        <v>2080</v>
      </c>
      <c r="M996" t="str">
        <f t="shared" si="106"/>
        <v>宇野</v>
      </c>
      <c r="N996" t="str">
        <f t="shared" si="107"/>
        <v>誠純</v>
      </c>
      <c r="O996" t="str">
        <f t="shared" si="108"/>
        <v>ウノ</v>
      </c>
      <c r="P996" t="str">
        <f t="shared" si="109"/>
        <v>セイジュン</v>
      </c>
      <c r="Q996">
        <f>IF($F996="","",DATEDIF($R996,①申込書!$D$3,"Y"))</f>
        <v>22</v>
      </c>
      <c r="R996" t="str">
        <f t="shared" si="110"/>
        <v>2003/09/13</v>
      </c>
      <c r="S996" t="str">
        <f t="shared" si="105"/>
        <v>福井</v>
      </c>
      <c r="T996" t="str">
        <f>IFERROR(IF($G996&lt;&gt;"",LEFT($G996,11),IF(COUNTIF(②男子申込!$C:$C,$B996)=1,INDEX(②男子申込!H:H,MATCH($B996,②男子申込!$C:$C,0)),"")),"")</f>
        <v>00108937432</v>
      </c>
      <c r="U996" t="str">
        <f t="shared" si="111"/>
        <v>近畿大</v>
      </c>
    </row>
    <row r="997" spans="1:21">
      <c r="A997" t="s">
        <v>646</v>
      </c>
      <c r="B997">
        <v>996</v>
      </c>
      <c r="C997" t="s">
        <v>2484</v>
      </c>
      <c r="D997" t="s">
        <v>2485</v>
      </c>
      <c r="E997" t="s">
        <v>99</v>
      </c>
      <c r="F997">
        <v>20030911</v>
      </c>
      <c r="G997" t="s">
        <v>10804</v>
      </c>
      <c r="H997" t="s">
        <v>1599</v>
      </c>
      <c r="I997" t="s">
        <v>92</v>
      </c>
      <c r="M997" t="str">
        <f t="shared" si="106"/>
        <v>南</v>
      </c>
      <c r="N997" t="str">
        <f t="shared" si="107"/>
        <v>侑希</v>
      </c>
      <c r="O997" t="str">
        <f t="shared" si="108"/>
        <v>ミナミ</v>
      </c>
      <c r="P997" t="str">
        <f t="shared" si="109"/>
        <v>ユウキ</v>
      </c>
      <c r="Q997">
        <f>IF($F997="","",DATEDIF($R997,①申込書!$D$3,"Y"))</f>
        <v>22</v>
      </c>
      <c r="R997" t="str">
        <f t="shared" si="110"/>
        <v>2003/09/11</v>
      </c>
      <c r="S997" t="str">
        <f t="shared" si="105"/>
        <v>大阪</v>
      </c>
      <c r="T997" t="str">
        <f>IFERROR(IF($G997&lt;&gt;"",LEFT($G997,11),IF(COUNTIF(②男子申込!$C:$C,$B997)=1,INDEX(②男子申込!H:H,MATCH($B997,②男子申込!$C:$C,0)),"")),"")</f>
        <v>00099724334</v>
      </c>
      <c r="U997" t="str">
        <f t="shared" si="111"/>
        <v>近畿大</v>
      </c>
    </row>
    <row r="998" spans="1:21">
      <c r="A998" t="s">
        <v>646</v>
      </c>
      <c r="B998">
        <v>997</v>
      </c>
      <c r="C998" t="s">
        <v>2486</v>
      </c>
      <c r="D998" t="s">
        <v>2487</v>
      </c>
      <c r="E998" t="s">
        <v>116</v>
      </c>
      <c r="F998">
        <v>20030823</v>
      </c>
      <c r="G998" t="s">
        <v>10805</v>
      </c>
      <c r="H998" t="s">
        <v>591</v>
      </c>
      <c r="I998" t="s">
        <v>578</v>
      </c>
      <c r="M998" t="str">
        <f t="shared" si="106"/>
        <v>大川</v>
      </c>
      <c r="N998" t="str">
        <f t="shared" si="107"/>
        <v>祥太</v>
      </c>
      <c r="O998" t="str">
        <f t="shared" si="108"/>
        <v>オオカワ</v>
      </c>
      <c r="P998" t="str">
        <f t="shared" si="109"/>
        <v>ショウタ</v>
      </c>
      <c r="Q998">
        <f>IF($F998="","",DATEDIF($R998,①申込書!$D$3,"Y"))</f>
        <v>22</v>
      </c>
      <c r="R998" t="str">
        <f t="shared" si="110"/>
        <v>2003/08/23</v>
      </c>
      <c r="S998" t="str">
        <f t="shared" si="105"/>
        <v>三重</v>
      </c>
      <c r="T998" t="str">
        <f>IFERROR(IF($G998&lt;&gt;"",LEFT($G998,11),IF(COUNTIF(②男子申込!$C:$C,$B998)=1,INDEX(②男子申込!H:H,MATCH($B998,②男子申込!$C:$C,0)),"")),"")</f>
        <v>00137611423</v>
      </c>
      <c r="U998" t="str">
        <f t="shared" si="111"/>
        <v>近畿大</v>
      </c>
    </row>
    <row r="999" spans="1:21">
      <c r="A999" t="s">
        <v>646</v>
      </c>
      <c r="B999">
        <v>998</v>
      </c>
      <c r="C999" t="s">
        <v>2488</v>
      </c>
      <c r="D999" t="s">
        <v>2489</v>
      </c>
      <c r="E999" t="s">
        <v>99</v>
      </c>
      <c r="F999">
        <v>20030708</v>
      </c>
      <c r="G999" t="s">
        <v>10806</v>
      </c>
      <c r="H999" t="s">
        <v>1084</v>
      </c>
      <c r="I999" t="s">
        <v>611</v>
      </c>
      <c r="M999" t="str">
        <f t="shared" si="106"/>
        <v>吉川</v>
      </c>
      <c r="N999" t="str">
        <f t="shared" si="107"/>
        <v>偉己</v>
      </c>
      <c r="O999" t="str">
        <f t="shared" si="108"/>
        <v>ヨシカワ</v>
      </c>
      <c r="P999" t="str">
        <f t="shared" si="109"/>
        <v>イツキ</v>
      </c>
      <c r="Q999">
        <f>IF($F999="","",DATEDIF($R999,①申込書!$D$3,"Y"))</f>
        <v>22</v>
      </c>
      <c r="R999" t="str">
        <f t="shared" si="110"/>
        <v>2003/07/08</v>
      </c>
      <c r="S999" t="str">
        <f t="shared" si="105"/>
        <v>大阪</v>
      </c>
      <c r="T999" t="str">
        <f>IFERROR(IF($G999&lt;&gt;"",LEFT($G999,11),IF(COUNTIF(②男子申込!$C:$C,$B999)=1,INDEX(②男子申込!H:H,MATCH($B999,②男子申込!$C:$C,0)),"")),"")</f>
        <v>00106728731</v>
      </c>
      <c r="U999" t="str">
        <f t="shared" si="111"/>
        <v>近畿大</v>
      </c>
    </row>
    <row r="1000" spans="1:21">
      <c r="A1000" t="s">
        <v>646</v>
      </c>
      <c r="B1000">
        <v>999</v>
      </c>
      <c r="C1000" t="s">
        <v>2490</v>
      </c>
      <c r="D1000" t="s">
        <v>2491</v>
      </c>
      <c r="E1000" t="s">
        <v>85</v>
      </c>
      <c r="F1000">
        <v>20030623</v>
      </c>
      <c r="G1000" t="s">
        <v>10807</v>
      </c>
      <c r="H1000" t="s">
        <v>841</v>
      </c>
      <c r="I1000" t="s">
        <v>1179</v>
      </c>
      <c r="M1000" t="str">
        <f t="shared" si="106"/>
        <v>浅井</v>
      </c>
      <c r="N1000" t="str">
        <f t="shared" si="107"/>
        <v>謙臣</v>
      </c>
      <c r="O1000" t="str">
        <f t="shared" si="108"/>
        <v>アサイ</v>
      </c>
      <c r="P1000" t="str">
        <f t="shared" si="109"/>
        <v>ケンシン</v>
      </c>
      <c r="Q1000">
        <f>IF($F1000="","",DATEDIF($R1000,①申込書!$D$3,"Y"))</f>
        <v>22</v>
      </c>
      <c r="R1000" t="str">
        <f t="shared" si="110"/>
        <v>2003/06/23</v>
      </c>
      <c r="S1000" t="str">
        <f t="shared" si="105"/>
        <v>愛知</v>
      </c>
      <c r="T1000" t="str">
        <f>IFERROR(IF($G1000&lt;&gt;"",LEFT($G1000,11),IF(COUNTIF(②男子申込!$C:$C,$B1000)=1,INDEX(②男子申込!H:H,MATCH($B1000,②男子申込!$C:$C,0)),"")),"")</f>
        <v>00102579630</v>
      </c>
      <c r="U1000" t="str">
        <f t="shared" si="111"/>
        <v>近畿大</v>
      </c>
    </row>
    <row r="1001" spans="1:21">
      <c r="A1001" t="s">
        <v>646</v>
      </c>
      <c r="B1001">
        <v>1000</v>
      </c>
      <c r="C1001" t="s">
        <v>3664</v>
      </c>
      <c r="D1001" t="s">
        <v>3665</v>
      </c>
      <c r="E1001" t="s">
        <v>99</v>
      </c>
      <c r="F1001">
        <v>20040617</v>
      </c>
      <c r="G1001" t="s">
        <v>10808</v>
      </c>
      <c r="H1001" t="s">
        <v>3160</v>
      </c>
      <c r="I1001" t="s">
        <v>159</v>
      </c>
      <c r="M1001" t="str">
        <f t="shared" si="106"/>
        <v>加茂</v>
      </c>
      <c r="N1001" t="str">
        <f t="shared" si="107"/>
        <v>翼</v>
      </c>
      <c r="O1001" t="str">
        <f t="shared" si="108"/>
        <v>カモ</v>
      </c>
      <c r="P1001" t="str">
        <f t="shared" si="109"/>
        <v>ツバサ</v>
      </c>
      <c r="Q1001">
        <f>IF($F1001="","",DATEDIF($R1001,①申込書!$D$3,"Y"))</f>
        <v>21</v>
      </c>
      <c r="R1001" t="str">
        <f t="shared" si="110"/>
        <v>2004/06/17</v>
      </c>
      <c r="S1001" t="str">
        <f t="shared" si="105"/>
        <v>大阪</v>
      </c>
      <c r="T1001" t="str">
        <f>IFERROR(IF($G1001&lt;&gt;"",LEFT($G1001,11),IF(COUNTIF(②男子申込!$C:$C,$B1001)=1,INDEX(②男子申込!H:H,MATCH($B1001,②男子申込!$C:$C,0)),"")),"")</f>
        <v>00113003311</v>
      </c>
      <c r="U1001" t="str">
        <f t="shared" si="111"/>
        <v>近畿大</v>
      </c>
    </row>
    <row r="1002" spans="1:21">
      <c r="A1002" t="s">
        <v>646</v>
      </c>
      <c r="B1002">
        <v>1001</v>
      </c>
      <c r="C1002" t="s">
        <v>3666</v>
      </c>
      <c r="D1002" t="s">
        <v>3667</v>
      </c>
      <c r="E1002" t="s">
        <v>99</v>
      </c>
      <c r="F1002">
        <v>20040817</v>
      </c>
      <c r="G1002" t="s">
        <v>10809</v>
      </c>
      <c r="H1002" t="s">
        <v>2954</v>
      </c>
      <c r="I1002" t="s">
        <v>1192</v>
      </c>
      <c r="M1002" t="str">
        <f t="shared" si="106"/>
        <v>宮出</v>
      </c>
      <c r="N1002" t="str">
        <f t="shared" si="107"/>
        <v>誠大</v>
      </c>
      <c r="O1002" t="str">
        <f t="shared" si="108"/>
        <v>ミヤデ</v>
      </c>
      <c r="P1002" t="str">
        <f t="shared" si="109"/>
        <v>マサヒロ</v>
      </c>
      <c r="Q1002">
        <f>IF($F1002="","",DATEDIF($R1002,①申込書!$D$3,"Y"))</f>
        <v>21</v>
      </c>
      <c r="R1002" t="str">
        <f t="shared" si="110"/>
        <v>2004/08/17</v>
      </c>
      <c r="S1002" t="str">
        <f t="shared" si="105"/>
        <v>大阪</v>
      </c>
      <c r="T1002" t="str">
        <f>IFERROR(IF($G1002&lt;&gt;"",LEFT($G1002,11),IF(COUNTIF(②男子申込!$C:$C,$B1002)=1,INDEX(②男子申込!H:H,MATCH($B1002,②男子申込!$C:$C,0)),"")),"")</f>
        <v>00113747326</v>
      </c>
      <c r="U1002" t="str">
        <f t="shared" si="111"/>
        <v>近畿大</v>
      </c>
    </row>
    <row r="1003" spans="1:21">
      <c r="A1003" t="s">
        <v>646</v>
      </c>
      <c r="B1003">
        <v>1002</v>
      </c>
      <c r="C1003" t="s">
        <v>3668</v>
      </c>
      <c r="D1003" t="s">
        <v>3669</v>
      </c>
      <c r="E1003" t="s">
        <v>102</v>
      </c>
      <c r="F1003">
        <v>20041214</v>
      </c>
      <c r="G1003" t="s">
        <v>10810</v>
      </c>
      <c r="H1003" t="s">
        <v>429</v>
      </c>
      <c r="I1003" t="s">
        <v>122</v>
      </c>
      <c r="M1003" t="str">
        <f t="shared" si="106"/>
        <v>大田</v>
      </c>
      <c r="N1003" t="str">
        <f t="shared" si="107"/>
        <v>琉聖</v>
      </c>
      <c r="O1003" t="str">
        <f t="shared" si="108"/>
        <v>オオタ</v>
      </c>
      <c r="P1003" t="str">
        <f t="shared" si="109"/>
        <v>リュウセイ</v>
      </c>
      <c r="Q1003">
        <f>IF($F1003="","",DATEDIF($R1003,①申込書!$D$3,"Y"))</f>
        <v>21</v>
      </c>
      <c r="R1003" t="str">
        <f t="shared" si="110"/>
        <v>2004/12/14</v>
      </c>
      <c r="S1003" t="str">
        <f t="shared" si="105"/>
        <v>静岡</v>
      </c>
      <c r="T1003" t="str">
        <f>IFERROR(IF($G1003&lt;&gt;"",LEFT($G1003,11),IF(COUNTIF(②男子申込!$C:$C,$B1003)=1,INDEX(②男子申込!H:H,MATCH($B1003,②男子申込!$C:$C,0)),"")),"")</f>
        <v>00144388937</v>
      </c>
      <c r="U1003" t="str">
        <f t="shared" si="111"/>
        <v>近畿大</v>
      </c>
    </row>
    <row r="1004" spans="1:21">
      <c r="A1004" t="s">
        <v>646</v>
      </c>
      <c r="B1004">
        <v>1003</v>
      </c>
      <c r="C1004" t="s">
        <v>3670</v>
      </c>
      <c r="D1004" t="s">
        <v>3671</v>
      </c>
      <c r="E1004" t="s">
        <v>88</v>
      </c>
      <c r="F1004">
        <v>20040907</v>
      </c>
      <c r="G1004" t="s">
        <v>10811</v>
      </c>
      <c r="H1004" t="s">
        <v>3672</v>
      </c>
      <c r="I1004" t="s">
        <v>367</v>
      </c>
      <c r="M1004" t="str">
        <f t="shared" si="106"/>
        <v>南本</v>
      </c>
      <c r="N1004" t="str">
        <f t="shared" si="107"/>
        <v>陸斗</v>
      </c>
      <c r="O1004" t="str">
        <f t="shared" si="108"/>
        <v>ミナミモト</v>
      </c>
      <c r="P1004" t="str">
        <f t="shared" si="109"/>
        <v>リクト</v>
      </c>
      <c r="Q1004">
        <f>IF($F1004="","",DATEDIF($R1004,①申込書!$D$3,"Y"))</f>
        <v>21</v>
      </c>
      <c r="R1004" t="str">
        <f t="shared" si="110"/>
        <v>2004/09/07</v>
      </c>
      <c r="S1004" t="str">
        <f t="shared" si="105"/>
        <v>京都</v>
      </c>
      <c r="T1004" t="str">
        <f>IFERROR(IF($G1004&lt;&gt;"",LEFT($G1004,11),IF(COUNTIF(②男子申込!$C:$C,$B1004)=1,INDEX(②男子申込!H:H,MATCH($B1004,②男子申込!$C:$C,0)),"")),"")</f>
        <v>00119475835</v>
      </c>
      <c r="U1004" t="str">
        <f t="shared" si="111"/>
        <v>近畿大</v>
      </c>
    </row>
    <row r="1005" spans="1:21">
      <c r="A1005" t="s">
        <v>646</v>
      </c>
      <c r="B1005">
        <v>1004</v>
      </c>
      <c r="C1005" t="s">
        <v>3673</v>
      </c>
      <c r="D1005" t="s">
        <v>3674</v>
      </c>
      <c r="E1005" t="s">
        <v>88</v>
      </c>
      <c r="F1005">
        <v>20040702</v>
      </c>
      <c r="G1005" t="s">
        <v>10812</v>
      </c>
      <c r="H1005" t="s">
        <v>3675</v>
      </c>
      <c r="I1005" t="s">
        <v>175</v>
      </c>
      <c r="M1005" t="str">
        <f t="shared" si="106"/>
        <v>宮村</v>
      </c>
      <c r="N1005" t="str">
        <f t="shared" si="107"/>
        <v>友也</v>
      </c>
      <c r="O1005" t="str">
        <f t="shared" si="108"/>
        <v>ミヤムラ</v>
      </c>
      <c r="P1005" t="str">
        <f t="shared" si="109"/>
        <v>トモヤ</v>
      </c>
      <c r="Q1005">
        <f>IF($F1005="","",DATEDIF($R1005,①申込書!$D$3,"Y"))</f>
        <v>21</v>
      </c>
      <c r="R1005" t="str">
        <f t="shared" si="110"/>
        <v>2004/07/02</v>
      </c>
      <c r="S1005" t="str">
        <f t="shared" si="105"/>
        <v>京都</v>
      </c>
      <c r="T1005" t="str">
        <f>IFERROR(IF($G1005&lt;&gt;"",LEFT($G1005,11),IF(COUNTIF(②男子申込!$C:$C,$B1005)=1,INDEX(②男子申込!H:H,MATCH($B1005,②男子申込!$C:$C,0)),"")),"")</f>
        <v>00119303017</v>
      </c>
      <c r="U1005" t="str">
        <f t="shared" si="111"/>
        <v>近畿大</v>
      </c>
    </row>
    <row r="1006" spans="1:21">
      <c r="A1006" t="s">
        <v>646</v>
      </c>
      <c r="B1006">
        <v>1005</v>
      </c>
      <c r="C1006" t="s">
        <v>3676</v>
      </c>
      <c r="D1006" t="s">
        <v>3677</v>
      </c>
      <c r="E1006" t="s">
        <v>173</v>
      </c>
      <c r="F1006">
        <v>20041116</v>
      </c>
      <c r="G1006" t="s">
        <v>10813</v>
      </c>
      <c r="H1006" t="s">
        <v>354</v>
      </c>
      <c r="I1006" t="s">
        <v>122</v>
      </c>
      <c r="M1006" t="str">
        <f t="shared" si="106"/>
        <v>田中</v>
      </c>
      <c r="N1006" t="str">
        <f t="shared" si="107"/>
        <v>琉聖</v>
      </c>
      <c r="O1006" t="str">
        <f t="shared" si="108"/>
        <v>タナカ</v>
      </c>
      <c r="P1006" t="str">
        <f t="shared" si="109"/>
        <v>リュウセイ</v>
      </c>
      <c r="Q1006">
        <f>IF($F1006="","",DATEDIF($R1006,①申込書!$D$3,"Y"))</f>
        <v>21</v>
      </c>
      <c r="R1006" t="str">
        <f t="shared" si="110"/>
        <v>2004/11/16</v>
      </c>
      <c r="S1006" t="str">
        <f t="shared" si="105"/>
        <v>鳥取</v>
      </c>
      <c r="T1006" t="str">
        <f>IFERROR(IF($G1006&lt;&gt;"",LEFT($G1006,11),IF(COUNTIF(②男子申込!$C:$C,$B1006)=1,INDEX(②男子申込!H:H,MATCH($B1006,②男子申込!$C:$C,0)),"")),"")</f>
        <v>00148095229</v>
      </c>
      <c r="U1006" t="str">
        <f t="shared" si="111"/>
        <v>近畿大</v>
      </c>
    </row>
    <row r="1007" spans="1:21">
      <c r="A1007" t="s">
        <v>646</v>
      </c>
      <c r="B1007">
        <v>1006</v>
      </c>
      <c r="C1007" t="s">
        <v>3678</v>
      </c>
      <c r="D1007" t="s">
        <v>3679</v>
      </c>
      <c r="E1007" t="s">
        <v>116</v>
      </c>
      <c r="F1007">
        <v>20041111</v>
      </c>
      <c r="G1007" t="s">
        <v>10814</v>
      </c>
      <c r="H1007" t="s">
        <v>1514</v>
      </c>
      <c r="I1007" t="s">
        <v>631</v>
      </c>
      <c r="M1007" t="str">
        <f t="shared" si="106"/>
        <v>浅野</v>
      </c>
      <c r="N1007" t="str">
        <f t="shared" si="107"/>
        <v>孔</v>
      </c>
      <c r="O1007" t="str">
        <f t="shared" si="108"/>
        <v>アサノ</v>
      </c>
      <c r="P1007" t="str">
        <f t="shared" si="109"/>
        <v>コウ</v>
      </c>
      <c r="Q1007">
        <f>IF($F1007="","",DATEDIF($R1007,①申込書!$D$3,"Y"))</f>
        <v>21</v>
      </c>
      <c r="R1007" t="str">
        <f t="shared" si="110"/>
        <v>2004/11/11</v>
      </c>
      <c r="S1007" t="str">
        <f t="shared" si="105"/>
        <v>三重</v>
      </c>
      <c r="T1007" t="str">
        <f>IFERROR(IF($G1007&lt;&gt;"",LEFT($G1007,11),IF(COUNTIF(②男子申込!$C:$C,$B1007)=1,INDEX(②男子申込!H:H,MATCH($B1007,②男子申込!$C:$C,0)),"")),"")</f>
        <v>00113221414</v>
      </c>
      <c r="U1007" t="str">
        <f t="shared" si="111"/>
        <v>近畿大</v>
      </c>
    </row>
    <row r="1008" spans="1:21">
      <c r="A1008" t="s">
        <v>646</v>
      </c>
      <c r="B1008">
        <v>1007</v>
      </c>
      <c r="C1008" t="s">
        <v>3680</v>
      </c>
      <c r="D1008" t="s">
        <v>3681</v>
      </c>
      <c r="E1008" t="s">
        <v>102</v>
      </c>
      <c r="F1008">
        <v>20040809</v>
      </c>
      <c r="G1008" t="s">
        <v>10815</v>
      </c>
      <c r="H1008" t="s">
        <v>3682</v>
      </c>
      <c r="I1008" t="s">
        <v>181</v>
      </c>
      <c r="M1008" t="str">
        <f t="shared" si="106"/>
        <v>長葭</v>
      </c>
      <c r="N1008" t="str">
        <f t="shared" si="107"/>
        <v>遥斗</v>
      </c>
      <c r="O1008" t="str">
        <f t="shared" si="108"/>
        <v>ナガヨシ</v>
      </c>
      <c r="P1008" t="str">
        <f t="shared" si="109"/>
        <v>ハルト</v>
      </c>
      <c r="Q1008">
        <f>IF($F1008="","",DATEDIF($R1008,①申込書!$D$3,"Y"))</f>
        <v>21</v>
      </c>
      <c r="R1008" t="str">
        <f t="shared" si="110"/>
        <v>2004/08/09</v>
      </c>
      <c r="S1008" t="str">
        <f t="shared" si="105"/>
        <v>静岡</v>
      </c>
      <c r="T1008" t="str">
        <f>IFERROR(IF($G1008&lt;&gt;"",LEFT($G1008,11),IF(COUNTIF(②男子申込!$C:$C,$B1008)=1,INDEX(②男子申込!H:H,MATCH($B1008,②男子申込!$C:$C,0)),"")),"")</f>
        <v>00110353114</v>
      </c>
      <c r="U1008" t="str">
        <f t="shared" si="111"/>
        <v>近畿大</v>
      </c>
    </row>
    <row r="1009" spans="1:21">
      <c r="A1009" t="s">
        <v>646</v>
      </c>
      <c r="B1009">
        <v>1008</v>
      </c>
      <c r="C1009" t="s">
        <v>3683</v>
      </c>
      <c r="D1009" t="s">
        <v>3684</v>
      </c>
      <c r="E1009" t="s">
        <v>99</v>
      </c>
      <c r="F1009">
        <v>20041109</v>
      </c>
      <c r="G1009" t="s">
        <v>10816</v>
      </c>
      <c r="H1009" t="s">
        <v>650</v>
      </c>
      <c r="I1009" t="s">
        <v>3685</v>
      </c>
      <c r="M1009" t="str">
        <f t="shared" si="106"/>
        <v>土出</v>
      </c>
      <c r="N1009" t="str">
        <f t="shared" si="107"/>
        <v>真佑斗</v>
      </c>
      <c r="O1009" t="str">
        <f t="shared" si="108"/>
        <v>ツチデ</v>
      </c>
      <c r="P1009" t="str">
        <f t="shared" si="109"/>
        <v>マユト</v>
      </c>
      <c r="Q1009">
        <f>IF($F1009="","",DATEDIF($R1009,①申込書!$D$3,"Y"))</f>
        <v>21</v>
      </c>
      <c r="R1009" t="str">
        <f t="shared" si="110"/>
        <v>2004/11/09</v>
      </c>
      <c r="S1009" t="str">
        <f t="shared" si="105"/>
        <v>大阪</v>
      </c>
      <c r="T1009" t="str">
        <f>IFERROR(IF($G1009&lt;&gt;"",LEFT($G1009,11),IF(COUNTIF(②男子申込!$C:$C,$B1009)=1,INDEX(②男子申込!H:H,MATCH($B1009,②男子申込!$C:$C,0)),"")),"")</f>
        <v>00115013213</v>
      </c>
      <c r="U1009" t="str">
        <f t="shared" si="111"/>
        <v>近畿大</v>
      </c>
    </row>
    <row r="1010" spans="1:21">
      <c r="A1010" t="s">
        <v>646</v>
      </c>
      <c r="B1010">
        <v>1009</v>
      </c>
      <c r="C1010" t="s">
        <v>3686</v>
      </c>
      <c r="D1010" t="s">
        <v>3687</v>
      </c>
      <c r="E1010" t="s">
        <v>99</v>
      </c>
      <c r="F1010">
        <v>20050330</v>
      </c>
      <c r="G1010" t="s">
        <v>10817</v>
      </c>
      <c r="H1010" t="s">
        <v>3006</v>
      </c>
      <c r="I1010" t="s">
        <v>181</v>
      </c>
      <c r="M1010" t="str">
        <f t="shared" si="106"/>
        <v>伐栗</v>
      </c>
      <c r="N1010" t="str">
        <f t="shared" si="107"/>
        <v>暖人</v>
      </c>
      <c r="O1010" t="str">
        <f t="shared" si="108"/>
        <v>キリクリ</v>
      </c>
      <c r="P1010" t="str">
        <f t="shared" si="109"/>
        <v>ハルト</v>
      </c>
      <c r="Q1010">
        <f>IF($F1010="","",DATEDIF($R1010,①申込書!$D$3,"Y"))</f>
        <v>20</v>
      </c>
      <c r="R1010" t="str">
        <f t="shared" si="110"/>
        <v>2005/03/30</v>
      </c>
      <c r="S1010" t="str">
        <f t="shared" si="105"/>
        <v>大阪</v>
      </c>
      <c r="T1010" t="str">
        <f>IFERROR(IF($G1010&lt;&gt;"",LEFT($G1010,11),IF(COUNTIF(②男子申込!$C:$C,$B1010)=1,INDEX(②男子申込!H:H,MATCH($B1010,②男子申込!$C:$C,0)),"")),"")</f>
        <v>00115769837</v>
      </c>
      <c r="U1010" t="str">
        <f t="shared" si="111"/>
        <v>近畿大</v>
      </c>
    </row>
    <row r="1011" spans="1:21">
      <c r="A1011" t="s">
        <v>646</v>
      </c>
      <c r="B1011">
        <v>1010</v>
      </c>
      <c r="C1011" t="s">
        <v>3688</v>
      </c>
      <c r="D1011" t="s">
        <v>3689</v>
      </c>
      <c r="E1011" t="s">
        <v>83</v>
      </c>
      <c r="F1011">
        <v>20041118</v>
      </c>
      <c r="G1011" t="s">
        <v>10818</v>
      </c>
      <c r="H1011" t="s">
        <v>467</v>
      </c>
      <c r="I1011" t="s">
        <v>346</v>
      </c>
      <c r="M1011" t="str">
        <f t="shared" si="106"/>
        <v>佐々木</v>
      </c>
      <c r="N1011" t="str">
        <f t="shared" si="107"/>
        <v>祥吾</v>
      </c>
      <c r="O1011" t="str">
        <f t="shared" si="108"/>
        <v>ササキ</v>
      </c>
      <c r="P1011" t="str">
        <f t="shared" si="109"/>
        <v>ショウゴ</v>
      </c>
      <c r="Q1011">
        <f>IF($F1011="","",DATEDIF($R1011,①申込書!$D$3,"Y"))</f>
        <v>21</v>
      </c>
      <c r="R1011" t="str">
        <f t="shared" si="110"/>
        <v>2004/11/18</v>
      </c>
      <c r="S1011" t="str">
        <f t="shared" si="105"/>
        <v>奈良</v>
      </c>
      <c r="T1011" t="str">
        <f>IFERROR(IF($G1011&lt;&gt;"",LEFT($G1011,11),IF(COUNTIF(②男子申込!$C:$C,$B1011)=1,INDEX(②男子申込!H:H,MATCH($B1011,②男子申込!$C:$C,0)),"")),"")</f>
        <v>00119322422</v>
      </c>
      <c r="U1011" t="str">
        <f t="shared" si="111"/>
        <v>近畿大</v>
      </c>
    </row>
    <row r="1012" spans="1:21">
      <c r="A1012" t="s">
        <v>646</v>
      </c>
      <c r="B1012">
        <v>1011</v>
      </c>
      <c r="C1012" t="s">
        <v>3690</v>
      </c>
      <c r="D1012" t="s">
        <v>3691</v>
      </c>
      <c r="E1012" t="s">
        <v>88</v>
      </c>
      <c r="F1012">
        <v>20040819</v>
      </c>
      <c r="G1012" t="s">
        <v>10819</v>
      </c>
      <c r="H1012" t="s">
        <v>126</v>
      </c>
      <c r="I1012" t="s">
        <v>3692</v>
      </c>
      <c r="M1012" t="str">
        <f t="shared" si="106"/>
        <v>小島</v>
      </c>
      <c r="N1012" t="str">
        <f t="shared" si="107"/>
        <v>耀雅</v>
      </c>
      <c r="O1012" t="str">
        <f t="shared" si="108"/>
        <v>コジマ</v>
      </c>
      <c r="P1012" t="str">
        <f t="shared" si="109"/>
        <v>ヨウガ</v>
      </c>
      <c r="Q1012">
        <f>IF($F1012="","",DATEDIF($R1012,①申込書!$D$3,"Y"))</f>
        <v>21</v>
      </c>
      <c r="R1012" t="str">
        <f t="shared" si="110"/>
        <v>2004/08/19</v>
      </c>
      <c r="S1012" t="str">
        <f t="shared" si="105"/>
        <v>京都</v>
      </c>
      <c r="T1012" t="str">
        <f>IFERROR(IF($G1012&lt;&gt;"",LEFT($G1012,11),IF(COUNTIF(②男子申込!$C:$C,$B1012)=1,INDEX(②男子申込!H:H,MATCH($B1012,②男子申込!$C:$C,0)),"")),"")</f>
        <v>00131074319</v>
      </c>
      <c r="U1012" t="str">
        <f t="shared" si="111"/>
        <v>近畿大</v>
      </c>
    </row>
    <row r="1013" spans="1:21">
      <c r="A1013" t="s">
        <v>646</v>
      </c>
      <c r="B1013">
        <v>1012</v>
      </c>
      <c r="C1013" t="s">
        <v>4152</v>
      </c>
      <c r="D1013" t="s">
        <v>4153</v>
      </c>
      <c r="E1013" t="s">
        <v>97</v>
      </c>
      <c r="F1013">
        <v>20040702</v>
      </c>
      <c r="G1013" t="s">
        <v>10820</v>
      </c>
      <c r="H1013" t="s">
        <v>1088</v>
      </c>
      <c r="I1013" t="s">
        <v>463</v>
      </c>
      <c r="M1013" t="str">
        <f t="shared" si="106"/>
        <v>志方</v>
      </c>
      <c r="N1013" t="str">
        <f t="shared" si="107"/>
        <v>英輝</v>
      </c>
      <c r="O1013" t="str">
        <f t="shared" si="108"/>
        <v>シカタ</v>
      </c>
      <c r="P1013" t="str">
        <f t="shared" si="109"/>
        <v>ヒデキ</v>
      </c>
      <c r="Q1013">
        <f>IF($F1013="","",DATEDIF($R1013,①申込書!$D$3,"Y"))</f>
        <v>21</v>
      </c>
      <c r="R1013" t="str">
        <f t="shared" si="110"/>
        <v>2004/07/02</v>
      </c>
      <c r="S1013" t="str">
        <f t="shared" si="105"/>
        <v>兵庫</v>
      </c>
      <c r="T1013" t="str">
        <f>IFERROR(IF($G1013&lt;&gt;"",LEFT($G1013,11),IF(COUNTIF(②男子申込!$C:$C,$B1013)=1,INDEX(②男子申込!H:H,MATCH($B1013,②男子申込!$C:$C,0)),"")),"")</f>
        <v>00117596433</v>
      </c>
      <c r="U1013" t="str">
        <f t="shared" si="111"/>
        <v>近畿大</v>
      </c>
    </row>
    <row r="1014" spans="1:21">
      <c r="A1014" t="s">
        <v>646</v>
      </c>
      <c r="B1014">
        <v>1013</v>
      </c>
      <c r="C1014" t="s">
        <v>4227</v>
      </c>
      <c r="D1014" t="s">
        <v>4228</v>
      </c>
      <c r="E1014" t="s">
        <v>3835</v>
      </c>
      <c r="F1014">
        <v>20030601</v>
      </c>
      <c r="G1014" t="s">
        <v>10821</v>
      </c>
      <c r="H1014" t="s">
        <v>235</v>
      </c>
      <c r="I1014" t="s">
        <v>1073</v>
      </c>
      <c r="M1014" t="str">
        <f t="shared" si="106"/>
        <v>玉樹</v>
      </c>
      <c r="N1014" t="str">
        <f t="shared" si="107"/>
        <v>悠</v>
      </c>
      <c r="O1014" t="str">
        <f t="shared" si="108"/>
        <v>タマキ</v>
      </c>
      <c r="P1014" t="str">
        <f t="shared" si="109"/>
        <v>ユウ</v>
      </c>
      <c r="Q1014">
        <f>IF($F1014="","",DATEDIF($R1014,①申込書!$D$3,"Y"))</f>
        <v>22</v>
      </c>
      <c r="R1014" t="str">
        <f t="shared" si="110"/>
        <v>2003/06/01</v>
      </c>
      <c r="S1014" t="str">
        <f t="shared" si="105"/>
        <v>学連</v>
      </c>
      <c r="T1014" t="str">
        <f>IFERROR(IF($G1014&lt;&gt;"",LEFT($G1014,11),IF(COUNTIF(②男子申込!$C:$C,$B1014)=1,INDEX(②男子申込!H:H,MATCH($B1014,②男子申込!$C:$C,0)),"")),"")</f>
        <v>00200021724</v>
      </c>
      <c r="U1014" t="str">
        <f t="shared" si="111"/>
        <v>近畿大</v>
      </c>
    </row>
    <row r="1015" spans="1:21">
      <c r="A1015" t="s">
        <v>646</v>
      </c>
      <c r="B1015">
        <v>1014</v>
      </c>
      <c r="C1015" t="s">
        <v>4856</v>
      </c>
      <c r="D1015" t="s">
        <v>4857</v>
      </c>
      <c r="E1015" t="s">
        <v>99</v>
      </c>
      <c r="F1015">
        <v>20040406</v>
      </c>
      <c r="G1015" t="s">
        <v>10822</v>
      </c>
      <c r="H1015" t="s">
        <v>134</v>
      </c>
      <c r="I1015" t="s">
        <v>664</v>
      </c>
      <c r="M1015" t="str">
        <f t="shared" si="106"/>
        <v>伊藤</v>
      </c>
      <c r="N1015" t="str">
        <f t="shared" si="107"/>
        <v>巧朗</v>
      </c>
      <c r="O1015" t="str">
        <f t="shared" si="108"/>
        <v>イトウ</v>
      </c>
      <c r="P1015" t="str">
        <f t="shared" si="109"/>
        <v>タクロウ</v>
      </c>
      <c r="Q1015">
        <f>IF($F1015="","",DATEDIF($R1015,①申込書!$D$3,"Y"))</f>
        <v>21</v>
      </c>
      <c r="R1015" t="str">
        <f t="shared" si="110"/>
        <v>2004/04/06</v>
      </c>
      <c r="S1015" t="str">
        <f t="shared" si="105"/>
        <v>大阪</v>
      </c>
      <c r="T1015" t="str">
        <f>IFERROR(IF($G1015&lt;&gt;"",LEFT($G1015,11),IF(COUNTIF(②男子申込!$C:$C,$B1015)=1,INDEX(②男子申込!H:H,MATCH($B1015,②男子申込!$C:$C,0)),"")),"")</f>
        <v>00200063746</v>
      </c>
      <c r="U1015" t="str">
        <f t="shared" si="111"/>
        <v>近畿大</v>
      </c>
    </row>
    <row r="1016" spans="1:21">
      <c r="A1016" t="s">
        <v>646</v>
      </c>
      <c r="B1016">
        <v>1015</v>
      </c>
      <c r="C1016" t="s">
        <v>4858</v>
      </c>
      <c r="D1016" t="s">
        <v>4859</v>
      </c>
      <c r="E1016" t="s">
        <v>920</v>
      </c>
      <c r="F1016">
        <v>20040422</v>
      </c>
      <c r="G1016" t="s">
        <v>10823</v>
      </c>
      <c r="H1016" t="s">
        <v>962</v>
      </c>
      <c r="I1016" t="s">
        <v>758</v>
      </c>
      <c r="M1016" t="str">
        <f t="shared" si="106"/>
        <v>渋谷</v>
      </c>
      <c r="N1016" t="str">
        <f t="shared" si="107"/>
        <v>唯斗</v>
      </c>
      <c r="O1016" t="str">
        <f t="shared" si="108"/>
        <v>シブヤ</v>
      </c>
      <c r="P1016" t="str">
        <f t="shared" si="109"/>
        <v>ユイト</v>
      </c>
      <c r="Q1016">
        <f>IF($F1016="","",DATEDIF($R1016,①申込書!$D$3,"Y"))</f>
        <v>21</v>
      </c>
      <c r="R1016" t="str">
        <f t="shared" si="110"/>
        <v>2004/04/22</v>
      </c>
      <c r="S1016" t="str">
        <f t="shared" si="105"/>
        <v>新潟</v>
      </c>
      <c r="T1016" t="str">
        <f>IFERROR(IF($G1016&lt;&gt;"",LEFT($G1016,11),IF(COUNTIF(②男子申込!$C:$C,$B1016)=1,INDEX(②男子申込!H:H,MATCH($B1016,②男子申込!$C:$C,0)),"")),"")</f>
        <v>00020097974</v>
      </c>
      <c r="U1016" t="str">
        <f t="shared" si="111"/>
        <v>近畿大</v>
      </c>
    </row>
    <row r="1017" spans="1:21">
      <c r="A1017" t="s">
        <v>646</v>
      </c>
      <c r="B1017">
        <v>1016</v>
      </c>
      <c r="C1017" t="s">
        <v>4860</v>
      </c>
      <c r="D1017" t="s">
        <v>4861</v>
      </c>
      <c r="E1017" t="s">
        <v>144</v>
      </c>
      <c r="F1017">
        <v>20030825</v>
      </c>
      <c r="G1017" t="s">
        <v>10824</v>
      </c>
      <c r="H1017" t="s">
        <v>2994</v>
      </c>
      <c r="I1017" t="s">
        <v>92</v>
      </c>
      <c r="M1017" t="str">
        <f t="shared" si="106"/>
        <v>湯本</v>
      </c>
      <c r="N1017" t="str">
        <f t="shared" si="107"/>
        <v>希</v>
      </c>
      <c r="O1017" t="str">
        <f t="shared" si="108"/>
        <v>ユモト</v>
      </c>
      <c r="P1017" t="str">
        <f t="shared" si="109"/>
        <v>ユウキ</v>
      </c>
      <c r="Q1017">
        <f>IF($F1017="","",DATEDIF($R1017,①申込書!$D$3,"Y"))</f>
        <v>22</v>
      </c>
      <c r="R1017" t="str">
        <f t="shared" si="110"/>
        <v>2003/08/25</v>
      </c>
      <c r="S1017" t="str">
        <f t="shared" si="105"/>
        <v>山口</v>
      </c>
      <c r="T1017" t="str">
        <f>IFERROR(IF($G1017&lt;&gt;"",LEFT($G1017,11),IF(COUNTIF(②男子申込!$C:$C,$B1017)=1,INDEX(②男子申込!H:H,MATCH($B1017,②男子申込!$C:$C,0)),"")),"")</f>
        <v>00200099147</v>
      </c>
      <c r="U1017" t="str">
        <f t="shared" si="111"/>
        <v>近畿大</v>
      </c>
    </row>
    <row r="1018" spans="1:21">
      <c r="A1018" t="s">
        <v>646</v>
      </c>
      <c r="B1018">
        <v>1017</v>
      </c>
      <c r="C1018" t="s">
        <v>4862</v>
      </c>
      <c r="D1018" t="s">
        <v>4863</v>
      </c>
      <c r="E1018" t="s">
        <v>116</v>
      </c>
      <c r="F1018">
        <v>20040614</v>
      </c>
      <c r="G1018" t="s">
        <v>10825</v>
      </c>
      <c r="H1018" t="s">
        <v>4864</v>
      </c>
      <c r="I1018" t="s">
        <v>4865</v>
      </c>
      <c r="M1018" t="str">
        <f t="shared" si="106"/>
        <v>奥山</v>
      </c>
      <c r="N1018" t="str">
        <f t="shared" si="107"/>
        <v>奏佑</v>
      </c>
      <c r="O1018" t="str">
        <f t="shared" si="108"/>
        <v>オクヤマ</v>
      </c>
      <c r="P1018" t="str">
        <f t="shared" si="109"/>
        <v>カナウ</v>
      </c>
      <c r="Q1018">
        <f>IF($F1018="","",DATEDIF($R1018,①申込書!$D$3,"Y"))</f>
        <v>21</v>
      </c>
      <c r="R1018" t="str">
        <f t="shared" si="110"/>
        <v>2004/06/14</v>
      </c>
      <c r="S1018" t="str">
        <f t="shared" si="105"/>
        <v>三重</v>
      </c>
      <c r="T1018" t="str">
        <f>IFERROR(IF($G1018&lt;&gt;"",LEFT($G1018,11),IF(COUNTIF(②男子申込!$C:$C,$B1018)=1,INDEX(②男子申込!H:H,MATCH($B1018,②男子申込!$C:$C,0)),"")),"")</f>
        <v>00200106646</v>
      </c>
      <c r="U1018" t="str">
        <f t="shared" si="111"/>
        <v>近畿大</v>
      </c>
    </row>
    <row r="1019" spans="1:21">
      <c r="A1019" t="s">
        <v>646</v>
      </c>
      <c r="B1019">
        <v>1018</v>
      </c>
      <c r="C1019" t="s">
        <v>4866</v>
      </c>
      <c r="D1019" t="s">
        <v>4867</v>
      </c>
      <c r="E1019" t="s">
        <v>116</v>
      </c>
      <c r="F1019">
        <v>20040416</v>
      </c>
      <c r="G1019" t="s">
        <v>10826</v>
      </c>
      <c r="H1019" t="s">
        <v>2323</v>
      </c>
      <c r="I1019" t="s">
        <v>4868</v>
      </c>
      <c r="M1019" t="str">
        <f t="shared" si="106"/>
        <v>前川</v>
      </c>
      <c r="N1019" t="str">
        <f t="shared" si="107"/>
        <v>直誉</v>
      </c>
      <c r="O1019" t="str">
        <f t="shared" si="108"/>
        <v>マエガワ</v>
      </c>
      <c r="P1019" t="str">
        <f t="shared" si="109"/>
        <v>ナオタカ</v>
      </c>
      <c r="Q1019">
        <f>IF($F1019="","",DATEDIF($R1019,①申込書!$D$3,"Y"))</f>
        <v>21</v>
      </c>
      <c r="R1019" t="str">
        <f t="shared" si="110"/>
        <v>2004/04/16</v>
      </c>
      <c r="S1019" t="str">
        <f t="shared" si="105"/>
        <v>三重</v>
      </c>
      <c r="T1019" t="str">
        <f>IFERROR(IF($G1019&lt;&gt;"",LEFT($G1019,11),IF(COUNTIF(②男子申込!$C:$C,$B1019)=1,INDEX(②男子申込!H:H,MATCH($B1019,②男子申込!$C:$C,0)),"")),"")</f>
        <v>00200098741</v>
      </c>
      <c r="U1019" t="str">
        <f t="shared" si="111"/>
        <v>近畿大</v>
      </c>
    </row>
    <row r="1020" spans="1:21">
      <c r="A1020" t="s">
        <v>646</v>
      </c>
      <c r="B1020">
        <v>1019</v>
      </c>
      <c r="C1020" t="s">
        <v>4869</v>
      </c>
      <c r="D1020" t="s">
        <v>4870</v>
      </c>
      <c r="E1020" t="s">
        <v>99</v>
      </c>
      <c r="F1020">
        <v>20040721</v>
      </c>
      <c r="G1020" t="s">
        <v>10827</v>
      </c>
      <c r="H1020" t="s">
        <v>559</v>
      </c>
      <c r="I1020" t="s">
        <v>4871</v>
      </c>
      <c r="M1020" t="str">
        <f t="shared" si="106"/>
        <v>中島</v>
      </c>
      <c r="N1020" t="str">
        <f t="shared" si="107"/>
        <v>凜星</v>
      </c>
      <c r="O1020" t="str">
        <f t="shared" si="108"/>
        <v>ナカジマ</v>
      </c>
      <c r="P1020" t="str">
        <f t="shared" si="109"/>
        <v>リンセイ</v>
      </c>
      <c r="Q1020">
        <f>IF($F1020="","",DATEDIF($R1020,①申込書!$D$3,"Y"))</f>
        <v>21</v>
      </c>
      <c r="R1020" t="str">
        <f t="shared" si="110"/>
        <v>2004/07/21</v>
      </c>
      <c r="S1020" t="str">
        <f t="shared" si="105"/>
        <v>大阪</v>
      </c>
      <c r="T1020" t="str">
        <f>IFERROR(IF($G1020&lt;&gt;"",LEFT($G1020,11),IF(COUNTIF(②男子申込!$C:$C,$B1020)=1,INDEX(②男子申込!H:H,MATCH($B1020,②男子申込!$C:$C,0)),"")),"")</f>
        <v>00110705115</v>
      </c>
      <c r="U1020" t="str">
        <f t="shared" si="111"/>
        <v>近畿大</v>
      </c>
    </row>
    <row r="1021" spans="1:21">
      <c r="A1021" t="s">
        <v>646</v>
      </c>
      <c r="B1021">
        <v>1020</v>
      </c>
      <c r="C1021" t="s">
        <v>4872</v>
      </c>
      <c r="D1021" t="s">
        <v>4873</v>
      </c>
      <c r="E1021" t="s">
        <v>88</v>
      </c>
      <c r="F1021">
        <v>20040905</v>
      </c>
      <c r="G1021" t="s">
        <v>10828</v>
      </c>
      <c r="H1021" t="s">
        <v>560</v>
      </c>
      <c r="I1021" t="s">
        <v>906</v>
      </c>
      <c r="M1021" t="str">
        <f t="shared" si="106"/>
        <v>赤尾</v>
      </c>
      <c r="N1021" t="str">
        <f t="shared" si="107"/>
        <v>優平</v>
      </c>
      <c r="O1021" t="str">
        <f t="shared" si="108"/>
        <v>アカオ</v>
      </c>
      <c r="P1021" t="str">
        <f t="shared" si="109"/>
        <v>ユウヘイ</v>
      </c>
      <c r="Q1021">
        <f>IF($F1021="","",DATEDIF($R1021,①申込書!$D$3,"Y"))</f>
        <v>21</v>
      </c>
      <c r="R1021" t="str">
        <f t="shared" si="110"/>
        <v>2004/09/05</v>
      </c>
      <c r="S1021" t="str">
        <f t="shared" si="105"/>
        <v>京都</v>
      </c>
      <c r="T1021" t="str">
        <f>IFERROR(IF($G1021&lt;&gt;"",LEFT($G1021,11),IF(COUNTIF(②男子申込!$C:$C,$B1021)=1,INDEX(②男子申込!H:H,MATCH($B1021,②男子申込!$C:$C,0)),"")),"")</f>
        <v>00200092332</v>
      </c>
      <c r="U1021" t="str">
        <f t="shared" si="111"/>
        <v>近畿大</v>
      </c>
    </row>
    <row r="1022" spans="1:21">
      <c r="A1022" t="s">
        <v>646</v>
      </c>
      <c r="B1022">
        <v>1021</v>
      </c>
      <c r="C1022" t="s">
        <v>4874</v>
      </c>
      <c r="D1022" t="s">
        <v>4875</v>
      </c>
      <c r="E1022" t="s">
        <v>170</v>
      </c>
      <c r="F1022">
        <v>20031113</v>
      </c>
      <c r="G1022" t="s">
        <v>10829</v>
      </c>
      <c r="H1022" t="s">
        <v>791</v>
      </c>
      <c r="I1022" t="s">
        <v>506</v>
      </c>
      <c r="M1022" t="str">
        <f t="shared" si="106"/>
        <v>村上</v>
      </c>
      <c r="N1022" t="str">
        <f t="shared" si="107"/>
        <v>諒弥</v>
      </c>
      <c r="O1022" t="str">
        <f t="shared" si="108"/>
        <v>ムラカミ</v>
      </c>
      <c r="P1022" t="str">
        <f t="shared" si="109"/>
        <v>リョウヤ</v>
      </c>
      <c r="Q1022">
        <f>IF($F1022="","",DATEDIF($R1022,①申込書!$D$3,"Y"))</f>
        <v>22</v>
      </c>
      <c r="R1022" t="str">
        <f t="shared" si="110"/>
        <v>2003/11/13</v>
      </c>
      <c r="S1022" t="str">
        <f t="shared" si="105"/>
        <v>福岡</v>
      </c>
      <c r="T1022" t="str">
        <f>IFERROR(IF($G1022&lt;&gt;"",LEFT($G1022,11),IF(COUNTIF(②男子申込!$C:$C,$B1022)=1,INDEX(②男子申込!H:H,MATCH($B1022,②男子申込!$C:$C,0)),"")),"")</f>
        <v>00200107719</v>
      </c>
      <c r="U1022" t="str">
        <f t="shared" si="111"/>
        <v>近畿大</v>
      </c>
    </row>
    <row r="1023" spans="1:21">
      <c r="A1023" t="s">
        <v>646</v>
      </c>
      <c r="B1023">
        <v>1022</v>
      </c>
      <c r="C1023" t="s">
        <v>4876</v>
      </c>
      <c r="D1023" t="s">
        <v>4877</v>
      </c>
      <c r="E1023" t="s">
        <v>116</v>
      </c>
      <c r="F1023">
        <v>20040424</v>
      </c>
      <c r="G1023" t="s">
        <v>10830</v>
      </c>
      <c r="H1023" t="s">
        <v>4878</v>
      </c>
      <c r="I1023" t="s">
        <v>339</v>
      </c>
      <c r="M1023" t="str">
        <f t="shared" si="106"/>
        <v>中垣内</v>
      </c>
      <c r="N1023" t="str">
        <f t="shared" si="107"/>
        <v>稜央</v>
      </c>
      <c r="O1023" t="str">
        <f t="shared" si="108"/>
        <v>ナカガイト</v>
      </c>
      <c r="P1023" t="str">
        <f t="shared" si="109"/>
        <v>リョウ</v>
      </c>
      <c r="Q1023">
        <f>IF($F1023="","",DATEDIF($R1023,①申込書!$D$3,"Y"))</f>
        <v>21</v>
      </c>
      <c r="R1023" t="str">
        <f t="shared" si="110"/>
        <v>2004/04/24</v>
      </c>
      <c r="S1023" t="str">
        <f t="shared" si="105"/>
        <v>三重</v>
      </c>
      <c r="T1023" t="str">
        <f>IFERROR(IF($G1023&lt;&gt;"",LEFT($G1023,11),IF(COUNTIF(②男子申込!$C:$C,$B1023)=1,INDEX(②男子申込!H:H,MATCH($B1023,②男子申込!$C:$C,0)),"")),"")</f>
        <v>00200098715</v>
      </c>
      <c r="U1023" t="str">
        <f t="shared" si="111"/>
        <v>近畿大</v>
      </c>
    </row>
    <row r="1024" spans="1:21">
      <c r="A1024" t="s">
        <v>646</v>
      </c>
      <c r="B1024">
        <v>1023</v>
      </c>
      <c r="C1024" t="s">
        <v>655</v>
      </c>
      <c r="D1024" t="s">
        <v>656</v>
      </c>
      <c r="E1024" t="s">
        <v>80</v>
      </c>
      <c r="F1024">
        <v>20020209</v>
      </c>
      <c r="G1024" t="s">
        <v>10831</v>
      </c>
      <c r="H1024" t="s">
        <v>225</v>
      </c>
      <c r="I1024" t="s">
        <v>92</v>
      </c>
      <c r="M1024" t="str">
        <f t="shared" si="106"/>
        <v>尾崎</v>
      </c>
      <c r="N1024" t="str">
        <f t="shared" si="107"/>
        <v>友基</v>
      </c>
      <c r="O1024" t="str">
        <f t="shared" si="108"/>
        <v>オザキ</v>
      </c>
      <c r="P1024" t="str">
        <f t="shared" si="109"/>
        <v>ユウキ</v>
      </c>
      <c r="Q1024">
        <f>IF($F1024="","",DATEDIF($R1024,①申込書!$D$3,"Y"))</f>
        <v>23</v>
      </c>
      <c r="R1024" t="str">
        <f t="shared" si="110"/>
        <v>2002/02/09</v>
      </c>
      <c r="S1024" t="str">
        <f t="shared" si="105"/>
        <v>滋賀</v>
      </c>
      <c r="T1024" t="str">
        <f>IFERROR(IF($G1024&lt;&gt;"",LEFT($G1024,11),IF(COUNTIF(②男子申込!$C:$C,$B1024)=1,INDEX(②男子申込!H:H,MATCH($B1024,②男子申込!$C:$C,0)),"")),"")</f>
        <v>00095479640</v>
      </c>
      <c r="U1024" t="str">
        <f t="shared" si="111"/>
        <v>近畿大</v>
      </c>
    </row>
    <row r="1025" spans="1:21">
      <c r="A1025" t="s">
        <v>646</v>
      </c>
      <c r="B1025">
        <v>1024</v>
      </c>
      <c r="C1025" t="s">
        <v>6187</v>
      </c>
      <c r="D1025" t="s">
        <v>6188</v>
      </c>
      <c r="E1025" t="s">
        <v>99</v>
      </c>
      <c r="F1025">
        <v>20050407</v>
      </c>
      <c r="G1025" t="s">
        <v>10832</v>
      </c>
      <c r="H1025" t="s">
        <v>1727</v>
      </c>
      <c r="I1025" t="s">
        <v>175</v>
      </c>
      <c r="M1025" t="str">
        <f t="shared" si="106"/>
        <v>古田</v>
      </c>
      <c r="N1025" t="str">
        <f t="shared" si="107"/>
        <v>智也</v>
      </c>
      <c r="O1025" t="str">
        <f t="shared" si="108"/>
        <v>フルタ</v>
      </c>
      <c r="P1025" t="str">
        <f t="shared" si="109"/>
        <v>トモヤ</v>
      </c>
      <c r="Q1025">
        <f>IF($F1025="","",DATEDIF($R1025,①申込書!$D$3,"Y"))</f>
        <v>20</v>
      </c>
      <c r="R1025" t="str">
        <f t="shared" si="110"/>
        <v>2005/04/07</v>
      </c>
      <c r="S1025" t="str">
        <f t="shared" si="105"/>
        <v>大阪</v>
      </c>
      <c r="T1025" t="str">
        <f>IFERROR(IF($G1025&lt;&gt;"",LEFT($G1025,11),IF(COUNTIF(②男子申込!$C:$C,$B1025)=1,INDEX(②男子申込!H:H,MATCH($B1025,②男子申込!$C:$C,0)),"")),"")</f>
        <v>00200211673</v>
      </c>
      <c r="U1025" t="str">
        <f t="shared" si="111"/>
        <v>近畿大</v>
      </c>
    </row>
    <row r="1026" spans="1:21">
      <c r="A1026" t="s">
        <v>646</v>
      </c>
      <c r="B1026">
        <v>1025</v>
      </c>
      <c r="C1026" t="s">
        <v>6189</v>
      </c>
      <c r="D1026" t="s">
        <v>6190</v>
      </c>
      <c r="E1026" t="s">
        <v>99</v>
      </c>
      <c r="F1026">
        <v>20050603</v>
      </c>
      <c r="G1026" t="s">
        <v>10833</v>
      </c>
      <c r="H1026" t="s">
        <v>1500</v>
      </c>
      <c r="I1026" t="s">
        <v>374</v>
      </c>
      <c r="M1026" t="str">
        <f t="shared" si="106"/>
        <v>廣田</v>
      </c>
      <c r="N1026" t="str">
        <f t="shared" si="107"/>
        <v>悠磨</v>
      </c>
      <c r="O1026" t="str">
        <f t="shared" si="108"/>
        <v>ヒロタ</v>
      </c>
      <c r="P1026" t="str">
        <f t="shared" si="109"/>
        <v>ユウマ</v>
      </c>
      <c r="Q1026">
        <f>IF($F1026="","",DATEDIF($R1026,①申込書!$D$3,"Y"))</f>
        <v>20</v>
      </c>
      <c r="R1026" t="str">
        <f t="shared" si="110"/>
        <v>2005/06/03</v>
      </c>
      <c r="S1026" t="str">
        <f t="shared" ref="S1026:S1089" si="112">IFERROR(IF(OR($E1026="北海道",$E1026="学連"),$E1026,LEFT($E1026,LEN($E1026)-1)),"")</f>
        <v>大阪</v>
      </c>
      <c r="T1026" t="str">
        <f>IFERROR(IF($G1026&lt;&gt;"",LEFT($G1026,11),IF(COUNTIF(②男子申込!$C:$C,$B1026)=1,INDEX(②男子申込!H:H,MATCH($B1026,②男子申込!$C:$C,0)),"")),"")</f>
        <v>00131952324</v>
      </c>
      <c r="U1026" t="str">
        <f t="shared" si="111"/>
        <v>近畿大</v>
      </c>
    </row>
    <row r="1027" spans="1:21">
      <c r="A1027" t="s">
        <v>646</v>
      </c>
      <c r="B1027">
        <v>1026</v>
      </c>
      <c r="C1027" t="s">
        <v>7278</v>
      </c>
      <c r="D1027" t="s">
        <v>7279</v>
      </c>
      <c r="E1027" t="s">
        <v>99</v>
      </c>
      <c r="F1027">
        <v>20050420</v>
      </c>
      <c r="G1027" t="s">
        <v>10834</v>
      </c>
      <c r="H1027" t="s">
        <v>3081</v>
      </c>
      <c r="I1027" t="s">
        <v>12217</v>
      </c>
      <c r="M1027" t="str">
        <f t="shared" ref="M1027:M1090" si="113">IFERROR(LEFT($C1027,FIND("　",$C1027)-1),"")</f>
        <v>吉木</v>
      </c>
      <c r="N1027" t="str">
        <f t="shared" ref="N1027:N1090" si="114">IFERROR(RIGHT($C1027,LEN($C1027)-FIND("　",$C1027)),"")</f>
        <v>寛馬</v>
      </c>
      <c r="O1027" t="str">
        <f t="shared" ref="O1027:O1090" si="115">IFERROR(DBCS(LEFT($D1027,FIND(" ",$D1027)-1)),"")</f>
        <v>ヨシキ</v>
      </c>
      <c r="P1027" t="str">
        <f t="shared" ref="P1027:P1090" si="116">IFERROR(DBCS(RIGHT($D1027,LEN($D1027)-FIND(" ",$D1027))),"")</f>
        <v>カンマ</v>
      </c>
      <c r="Q1027">
        <f>IF($F1027="","",DATEDIF($R1027,①申込書!$D$3,"Y"))</f>
        <v>20</v>
      </c>
      <c r="R1027" t="str">
        <f t="shared" ref="R1027:R1090" si="117">IF($F1027="","",LEFT($F1027,4)&amp;"/"&amp;MID($F1027,5,2)&amp;"/"&amp;RIGHT($F1027,2))</f>
        <v>2005/04/20</v>
      </c>
      <c r="S1027" t="str">
        <f t="shared" si="112"/>
        <v>大阪</v>
      </c>
      <c r="T1027" t="str">
        <f>IFERROR(IF($G1027&lt;&gt;"",LEFT($G1027,11),IF(COUNTIF(②男子申込!$C:$C,$B1027)=1,INDEX(②男子申込!H:H,MATCH($B1027,②男子申込!$C:$C,0)),"")),"")</f>
        <v>00159521831</v>
      </c>
      <c r="U1027" t="str">
        <f t="shared" ref="U1027:U1090" si="118">IFERROR(LEFT($A1027,FIND("大学",$A1027))&amp;RIGHT($A1027,LEN($A1027)-FIND("大学",$A1027)-1),"")</f>
        <v>近畿大</v>
      </c>
    </row>
    <row r="1028" spans="1:21">
      <c r="A1028" t="s">
        <v>646</v>
      </c>
      <c r="B1028">
        <v>1027</v>
      </c>
      <c r="C1028" t="s">
        <v>7280</v>
      </c>
      <c r="D1028" t="s">
        <v>7281</v>
      </c>
      <c r="E1028" t="s">
        <v>99</v>
      </c>
      <c r="F1028">
        <v>20051214</v>
      </c>
      <c r="G1028" t="s">
        <v>10835</v>
      </c>
      <c r="H1028" t="s">
        <v>1219</v>
      </c>
      <c r="I1028" t="s">
        <v>7282</v>
      </c>
      <c r="M1028" t="str">
        <f t="shared" si="113"/>
        <v>本多</v>
      </c>
      <c r="N1028" t="str">
        <f t="shared" si="114"/>
        <v>邦之</v>
      </c>
      <c r="O1028" t="str">
        <f t="shared" si="115"/>
        <v>ホンダ</v>
      </c>
      <c r="P1028" t="str">
        <f t="shared" si="116"/>
        <v>クニユキ</v>
      </c>
      <c r="Q1028">
        <f>IF($F1028="","",DATEDIF($R1028,①申込書!$D$3,"Y"))</f>
        <v>20</v>
      </c>
      <c r="R1028" t="str">
        <f t="shared" si="117"/>
        <v>2005/12/14</v>
      </c>
      <c r="S1028" t="str">
        <f t="shared" si="112"/>
        <v>大阪</v>
      </c>
      <c r="T1028" t="str">
        <f>IFERROR(IF($G1028&lt;&gt;"",LEFT($G1028,11),IF(COUNTIF(②男子申込!$C:$C,$B1028)=1,INDEX(②男子申込!H:H,MATCH($B1028,②男子申込!$C:$C,0)),"")),"")</f>
        <v>00162357832</v>
      </c>
      <c r="U1028" t="str">
        <f t="shared" si="118"/>
        <v>近畿大</v>
      </c>
    </row>
    <row r="1029" spans="1:21">
      <c r="A1029" t="s">
        <v>646</v>
      </c>
      <c r="B1029">
        <v>1028</v>
      </c>
      <c r="C1029" t="s">
        <v>7283</v>
      </c>
      <c r="D1029" t="s">
        <v>7284</v>
      </c>
      <c r="E1029" t="s">
        <v>99</v>
      </c>
      <c r="F1029">
        <v>20060210</v>
      </c>
      <c r="G1029" t="s">
        <v>10836</v>
      </c>
      <c r="H1029" t="s">
        <v>718</v>
      </c>
      <c r="I1029" t="s">
        <v>127</v>
      </c>
      <c r="M1029" t="str">
        <f t="shared" si="113"/>
        <v>落合</v>
      </c>
      <c r="N1029" t="str">
        <f t="shared" si="114"/>
        <v>勇斗</v>
      </c>
      <c r="O1029" t="str">
        <f t="shared" si="115"/>
        <v>オチアイ</v>
      </c>
      <c r="P1029" t="str">
        <f t="shared" si="116"/>
        <v>ユウト</v>
      </c>
      <c r="Q1029">
        <f>IF($F1029="","",DATEDIF($R1029,①申込書!$D$3,"Y"))</f>
        <v>19</v>
      </c>
      <c r="R1029" t="str">
        <f t="shared" si="117"/>
        <v>2006/02/10</v>
      </c>
      <c r="S1029" t="str">
        <f t="shared" si="112"/>
        <v>大阪</v>
      </c>
      <c r="T1029" t="str">
        <f>IFERROR(IF($G1029&lt;&gt;"",LEFT($G1029,11),IF(COUNTIF(②男子申込!$C:$C,$B1029)=1,INDEX(②男子申込!H:H,MATCH($B1029,②男子申込!$C:$C,0)),"")),"")</f>
        <v>00129142322</v>
      </c>
      <c r="U1029" t="str">
        <f t="shared" si="118"/>
        <v>近畿大</v>
      </c>
    </row>
    <row r="1030" spans="1:21">
      <c r="A1030" t="s">
        <v>646</v>
      </c>
      <c r="B1030">
        <v>1029</v>
      </c>
      <c r="C1030" t="s">
        <v>7538</v>
      </c>
      <c r="D1030" t="s">
        <v>7539</v>
      </c>
      <c r="E1030" t="s">
        <v>132</v>
      </c>
      <c r="F1030">
        <v>20040612</v>
      </c>
      <c r="G1030" t="s">
        <v>10837</v>
      </c>
      <c r="H1030" t="s">
        <v>7042</v>
      </c>
      <c r="I1030" t="s">
        <v>506</v>
      </c>
      <c r="M1030" t="str">
        <f t="shared" si="113"/>
        <v>松島</v>
      </c>
      <c r="N1030" t="str">
        <f t="shared" si="114"/>
        <v>怜哉</v>
      </c>
      <c r="O1030" t="str">
        <f t="shared" si="115"/>
        <v>マツシマ</v>
      </c>
      <c r="P1030" t="str">
        <f t="shared" si="116"/>
        <v>リョウヤ</v>
      </c>
      <c r="Q1030">
        <f>IF($F1030="","",DATEDIF($R1030,①申込書!$D$3,"Y"))</f>
        <v>21</v>
      </c>
      <c r="R1030" t="str">
        <f t="shared" si="117"/>
        <v>2004/06/12</v>
      </c>
      <c r="S1030" t="str">
        <f t="shared" si="112"/>
        <v>広島</v>
      </c>
      <c r="T1030" t="str">
        <f>IFERROR(IF($G1030&lt;&gt;"",LEFT($G1030,11),IF(COUNTIF(②男子申込!$C:$C,$B1030)=1,INDEX(②男子申込!H:H,MATCH($B1030,②男子申込!$C:$C,0)),"")),"")</f>
        <v>00109476229</v>
      </c>
      <c r="U1030" t="str">
        <f t="shared" si="118"/>
        <v>近畿大</v>
      </c>
    </row>
    <row r="1031" spans="1:21">
      <c r="A1031" t="s">
        <v>646</v>
      </c>
      <c r="B1031">
        <v>1030</v>
      </c>
      <c r="C1031" t="s">
        <v>7540</v>
      </c>
      <c r="D1031" t="s">
        <v>7541</v>
      </c>
      <c r="E1031" t="s">
        <v>99</v>
      </c>
      <c r="F1031">
        <v>20050724</v>
      </c>
      <c r="G1031" t="s">
        <v>10838</v>
      </c>
      <c r="H1031" t="s">
        <v>7542</v>
      </c>
      <c r="I1031" t="s">
        <v>562</v>
      </c>
      <c r="M1031" t="str">
        <f t="shared" si="113"/>
        <v>島内</v>
      </c>
      <c r="N1031" t="str">
        <f t="shared" si="114"/>
        <v>僚大</v>
      </c>
      <c r="O1031" t="str">
        <f t="shared" si="115"/>
        <v>シマウチ</v>
      </c>
      <c r="P1031" t="str">
        <f t="shared" si="116"/>
        <v>リョウタ</v>
      </c>
      <c r="Q1031">
        <f>IF($F1031="","",DATEDIF($R1031,①申込書!$D$3,"Y"))</f>
        <v>20</v>
      </c>
      <c r="R1031" t="str">
        <f t="shared" si="117"/>
        <v>2005/07/24</v>
      </c>
      <c r="S1031" t="str">
        <f t="shared" si="112"/>
        <v>大阪</v>
      </c>
      <c r="T1031" t="str">
        <f>IFERROR(IF($G1031&lt;&gt;"",LEFT($G1031,11),IF(COUNTIF(②男子申込!$C:$C,$B1031)=1,INDEX(②男子申込!H:H,MATCH($B1031,②男子申込!$C:$C,0)),"")),"")</f>
        <v>00126118221</v>
      </c>
      <c r="U1031" t="str">
        <f t="shared" si="118"/>
        <v>近畿大</v>
      </c>
    </row>
    <row r="1032" spans="1:21">
      <c r="A1032" t="s">
        <v>646</v>
      </c>
      <c r="B1032">
        <v>1031</v>
      </c>
      <c r="C1032" t="s">
        <v>7543</v>
      </c>
      <c r="D1032" t="s">
        <v>7544</v>
      </c>
      <c r="E1032" t="s">
        <v>99</v>
      </c>
      <c r="F1032">
        <v>20050923</v>
      </c>
      <c r="G1032" t="s">
        <v>10839</v>
      </c>
      <c r="H1032" t="s">
        <v>1084</v>
      </c>
      <c r="I1032" t="s">
        <v>220</v>
      </c>
      <c r="M1032" t="str">
        <f t="shared" si="113"/>
        <v>吉川</v>
      </c>
      <c r="N1032" t="str">
        <f t="shared" si="114"/>
        <v>烈央</v>
      </c>
      <c r="O1032" t="str">
        <f t="shared" si="115"/>
        <v>ヨシカワ</v>
      </c>
      <c r="P1032" t="str">
        <f t="shared" si="116"/>
        <v>レオ</v>
      </c>
      <c r="Q1032">
        <f>IF($F1032="","",DATEDIF($R1032,①申込書!$D$3,"Y"))</f>
        <v>20</v>
      </c>
      <c r="R1032" t="str">
        <f t="shared" si="117"/>
        <v>2005/09/23</v>
      </c>
      <c r="S1032" t="str">
        <f t="shared" si="112"/>
        <v>大阪</v>
      </c>
      <c r="T1032" t="str">
        <f>IFERROR(IF($G1032&lt;&gt;"",LEFT($G1032,11),IF(COUNTIF(②男子申込!$C:$C,$B1032)=1,INDEX(②男子申込!H:H,MATCH($B1032,②男子申込!$C:$C,0)),"")),"")</f>
        <v>00161802422</v>
      </c>
      <c r="U1032" t="str">
        <f t="shared" si="118"/>
        <v>近畿大</v>
      </c>
    </row>
    <row r="1033" spans="1:21">
      <c r="A1033" t="s">
        <v>646</v>
      </c>
      <c r="B1033">
        <v>1032</v>
      </c>
      <c r="C1033" t="s">
        <v>7545</v>
      </c>
      <c r="D1033" t="s">
        <v>7546</v>
      </c>
      <c r="E1033" t="s">
        <v>83</v>
      </c>
      <c r="F1033">
        <v>20050506</v>
      </c>
      <c r="G1033" t="s">
        <v>10840</v>
      </c>
      <c r="H1033" t="s">
        <v>323</v>
      </c>
      <c r="I1033" t="s">
        <v>729</v>
      </c>
      <c r="M1033" t="str">
        <f t="shared" si="113"/>
        <v>松本</v>
      </c>
      <c r="N1033" t="str">
        <f t="shared" si="114"/>
        <v>晶</v>
      </c>
      <c r="O1033" t="str">
        <f t="shared" si="115"/>
        <v>マツモト</v>
      </c>
      <c r="P1033" t="str">
        <f t="shared" si="116"/>
        <v>ショウ</v>
      </c>
      <c r="Q1033">
        <f>IF($F1033="","",DATEDIF($R1033,①申込書!$D$3,"Y"))</f>
        <v>20</v>
      </c>
      <c r="R1033" t="str">
        <f t="shared" si="117"/>
        <v>2005/05/06</v>
      </c>
      <c r="S1033" t="str">
        <f t="shared" si="112"/>
        <v>奈良</v>
      </c>
      <c r="T1033" t="str">
        <f>IFERROR(IF($G1033&lt;&gt;"",LEFT($G1033,11),IF(COUNTIF(②男子申込!$C:$C,$B1033)=1,INDEX(②男子申込!H:H,MATCH($B1033,②男子申込!$C:$C,0)),"")),"")</f>
        <v>00127029526</v>
      </c>
      <c r="U1033" t="str">
        <f t="shared" si="118"/>
        <v>近畿大</v>
      </c>
    </row>
    <row r="1034" spans="1:21">
      <c r="A1034" t="s">
        <v>646</v>
      </c>
      <c r="B1034">
        <v>1033</v>
      </c>
      <c r="C1034" t="s">
        <v>7547</v>
      </c>
      <c r="D1034" t="s">
        <v>7548</v>
      </c>
      <c r="E1034" t="s">
        <v>138</v>
      </c>
      <c r="F1034">
        <v>20050902</v>
      </c>
      <c r="G1034" t="s">
        <v>10841</v>
      </c>
      <c r="H1034" t="s">
        <v>7549</v>
      </c>
      <c r="I1034" t="s">
        <v>236</v>
      </c>
      <c r="M1034" t="str">
        <f t="shared" si="113"/>
        <v>畝本</v>
      </c>
      <c r="N1034" t="str">
        <f t="shared" si="114"/>
        <v>悠太</v>
      </c>
      <c r="O1034" t="str">
        <f t="shared" si="115"/>
        <v>ウネモト</v>
      </c>
      <c r="P1034" t="str">
        <f t="shared" si="116"/>
        <v>ユウタ</v>
      </c>
      <c r="Q1034">
        <f>IF($F1034="","",DATEDIF($R1034,①申込書!$D$3,"Y"))</f>
        <v>20</v>
      </c>
      <c r="R1034" t="str">
        <f t="shared" si="117"/>
        <v>2005/09/02</v>
      </c>
      <c r="S1034" t="str">
        <f t="shared" si="112"/>
        <v>岡山</v>
      </c>
      <c r="T1034" t="str">
        <f>IFERROR(IF($G1034&lt;&gt;"",LEFT($G1034,11),IF(COUNTIF(②男子申込!$C:$C,$B1034)=1,INDEX(②男子申込!H:H,MATCH($B1034,②男子申込!$C:$C,0)),"")),"")</f>
        <v>00128625731</v>
      </c>
      <c r="U1034" t="str">
        <f t="shared" si="118"/>
        <v>近畿大</v>
      </c>
    </row>
    <row r="1035" spans="1:21">
      <c r="A1035" t="s">
        <v>646</v>
      </c>
      <c r="B1035">
        <v>1034</v>
      </c>
      <c r="C1035" t="s">
        <v>7550</v>
      </c>
      <c r="D1035" t="s">
        <v>8528</v>
      </c>
      <c r="E1035" t="s">
        <v>116</v>
      </c>
      <c r="F1035">
        <v>20050416</v>
      </c>
      <c r="G1035" t="s">
        <v>10842</v>
      </c>
      <c r="H1035" t="s">
        <v>7551</v>
      </c>
      <c r="I1035" t="s">
        <v>442</v>
      </c>
      <c r="M1035" t="str">
        <f t="shared" si="113"/>
        <v>永安</v>
      </c>
      <c r="N1035" t="str">
        <f t="shared" si="114"/>
        <v>正弥</v>
      </c>
      <c r="O1035" t="str">
        <f t="shared" si="115"/>
        <v>ナガヤス</v>
      </c>
      <c r="P1035" t="str">
        <f t="shared" si="116"/>
        <v>マサヤ</v>
      </c>
      <c r="Q1035">
        <f>IF($F1035="","",DATEDIF($R1035,①申込書!$D$3,"Y"))</f>
        <v>20</v>
      </c>
      <c r="R1035" t="str">
        <f t="shared" si="117"/>
        <v>2005/04/16</v>
      </c>
      <c r="S1035" t="str">
        <f t="shared" si="112"/>
        <v>三重</v>
      </c>
      <c r="T1035" t="str">
        <f>IFERROR(IF($G1035&lt;&gt;"",LEFT($G1035,11),IF(COUNTIF(②男子申込!$C:$C,$B1035)=1,INDEX(②男子申込!H:H,MATCH($B1035,②男子申込!$C:$C,0)),"")),"")</f>
        <v>00121468325</v>
      </c>
      <c r="U1035" t="str">
        <f t="shared" si="118"/>
        <v>近畿大</v>
      </c>
    </row>
    <row r="1036" spans="1:21">
      <c r="A1036" t="s">
        <v>646</v>
      </c>
      <c r="B1036">
        <v>1035</v>
      </c>
      <c r="C1036" t="s">
        <v>7552</v>
      </c>
      <c r="D1036" t="s">
        <v>7553</v>
      </c>
      <c r="E1036" t="s">
        <v>99</v>
      </c>
      <c r="F1036">
        <v>20050806</v>
      </c>
      <c r="G1036" t="s">
        <v>10843</v>
      </c>
      <c r="H1036" t="s">
        <v>7554</v>
      </c>
      <c r="I1036" t="s">
        <v>360</v>
      </c>
      <c r="M1036" t="str">
        <f t="shared" si="113"/>
        <v>辻脇</v>
      </c>
      <c r="N1036" t="str">
        <f t="shared" si="114"/>
        <v>駿</v>
      </c>
      <c r="O1036" t="str">
        <f t="shared" si="115"/>
        <v>ツジワキ</v>
      </c>
      <c r="P1036" t="str">
        <f t="shared" si="116"/>
        <v>シュン</v>
      </c>
      <c r="Q1036">
        <f>IF($F1036="","",DATEDIF($R1036,①申込書!$D$3,"Y"))</f>
        <v>20</v>
      </c>
      <c r="R1036" t="str">
        <f t="shared" si="117"/>
        <v>2005/08/06</v>
      </c>
      <c r="S1036" t="str">
        <f t="shared" si="112"/>
        <v>大阪</v>
      </c>
      <c r="T1036" t="str">
        <f>IFERROR(IF($G1036&lt;&gt;"",LEFT($G1036,11),IF(COUNTIF(②男子申込!$C:$C,$B1036)=1,INDEX(②男子申込!H:H,MATCH($B1036,②男子申込!$C:$C,0)),"")),"")</f>
        <v>00140756225</v>
      </c>
      <c r="U1036" t="str">
        <f t="shared" si="118"/>
        <v>近畿大</v>
      </c>
    </row>
    <row r="1037" spans="1:21">
      <c r="A1037" t="s">
        <v>1104</v>
      </c>
      <c r="B1037">
        <v>1036</v>
      </c>
      <c r="C1037" t="s">
        <v>1110</v>
      </c>
      <c r="D1037" t="s">
        <v>1111</v>
      </c>
      <c r="E1037" t="s">
        <v>213</v>
      </c>
      <c r="F1037">
        <v>19991026</v>
      </c>
      <c r="G1037" t="s">
        <v>10844</v>
      </c>
      <c r="H1037" t="s">
        <v>371</v>
      </c>
      <c r="I1037" t="s">
        <v>141</v>
      </c>
      <c r="M1037" t="str">
        <f t="shared" si="113"/>
        <v>佐藤</v>
      </c>
      <c r="N1037" t="str">
        <f t="shared" si="114"/>
        <v>勇斗</v>
      </c>
      <c r="O1037" t="str">
        <f t="shared" si="115"/>
        <v>サトウ</v>
      </c>
      <c r="P1037" t="str">
        <f t="shared" si="116"/>
        <v>ハヤト</v>
      </c>
      <c r="Q1037">
        <f>IF($F1037="","",DATEDIF($R1037,①申込書!$D$3,"Y"))</f>
        <v>26</v>
      </c>
      <c r="R1037" t="str">
        <f t="shared" si="117"/>
        <v>1999/10/26</v>
      </c>
      <c r="S1037" t="str">
        <f t="shared" si="112"/>
        <v>東京</v>
      </c>
      <c r="T1037" t="str">
        <f>IFERROR(IF($G1037&lt;&gt;"",LEFT($G1037,11),IF(COUNTIF(②男子申込!$C:$C,$B1037)=1,INDEX(②男子申込!H:H,MATCH($B1037,②男子申込!$C:$C,0)),"")),"")</f>
        <v>00051147523</v>
      </c>
      <c r="U1037" t="str">
        <f t="shared" si="118"/>
        <v>神戸大</v>
      </c>
    </row>
    <row r="1038" spans="1:21">
      <c r="A1038" t="s">
        <v>1104</v>
      </c>
      <c r="B1038">
        <v>1037</v>
      </c>
      <c r="C1038" t="s">
        <v>1112</v>
      </c>
      <c r="D1038" t="s">
        <v>1113</v>
      </c>
      <c r="E1038" t="s">
        <v>88</v>
      </c>
      <c r="F1038">
        <v>20010320</v>
      </c>
      <c r="G1038" t="s">
        <v>10845</v>
      </c>
      <c r="H1038" t="s">
        <v>157</v>
      </c>
      <c r="I1038" t="s">
        <v>244</v>
      </c>
      <c r="M1038" t="str">
        <f t="shared" si="113"/>
        <v>山崎</v>
      </c>
      <c r="N1038" t="str">
        <f t="shared" si="114"/>
        <v>大毅</v>
      </c>
      <c r="O1038" t="str">
        <f t="shared" si="115"/>
        <v>ヤマザキ</v>
      </c>
      <c r="P1038" t="str">
        <f t="shared" si="116"/>
        <v>タイキ</v>
      </c>
      <c r="Q1038">
        <f>IF($F1038="","",DATEDIF($R1038,①申込書!$D$3,"Y"))</f>
        <v>24</v>
      </c>
      <c r="R1038" t="str">
        <f t="shared" si="117"/>
        <v>2001/03/20</v>
      </c>
      <c r="S1038" t="str">
        <f t="shared" si="112"/>
        <v>京都</v>
      </c>
      <c r="T1038" t="str">
        <f>IFERROR(IF($G1038&lt;&gt;"",LEFT($G1038,11),IF(COUNTIF(②男子申込!$C:$C,$B1038)=1,INDEX(②男子申込!H:H,MATCH($B1038,②男子申込!$C:$C,0)),"")),"")</f>
        <v>00103133213</v>
      </c>
      <c r="U1038" t="str">
        <f t="shared" si="118"/>
        <v>神戸大</v>
      </c>
    </row>
    <row r="1039" spans="1:21">
      <c r="A1039" t="s">
        <v>1104</v>
      </c>
      <c r="B1039">
        <v>1038</v>
      </c>
      <c r="C1039" t="s">
        <v>1114</v>
      </c>
      <c r="D1039" t="s">
        <v>1115</v>
      </c>
      <c r="E1039" t="s">
        <v>97</v>
      </c>
      <c r="F1039">
        <v>20010706</v>
      </c>
      <c r="G1039" t="s">
        <v>10846</v>
      </c>
      <c r="H1039" t="s">
        <v>467</v>
      </c>
      <c r="I1039" t="s">
        <v>334</v>
      </c>
      <c r="M1039" t="str">
        <f t="shared" si="113"/>
        <v>佐々木</v>
      </c>
      <c r="N1039" t="str">
        <f t="shared" si="114"/>
        <v>太一</v>
      </c>
      <c r="O1039" t="str">
        <f t="shared" si="115"/>
        <v>ササキ</v>
      </c>
      <c r="P1039" t="str">
        <f t="shared" si="116"/>
        <v>タイチ</v>
      </c>
      <c r="Q1039">
        <f>IF($F1039="","",DATEDIF($R1039,①申込書!$D$3,"Y"))</f>
        <v>24</v>
      </c>
      <c r="R1039" t="str">
        <f t="shared" si="117"/>
        <v>2001/07/06</v>
      </c>
      <c r="S1039" t="str">
        <f t="shared" si="112"/>
        <v>兵庫</v>
      </c>
      <c r="T1039" t="str">
        <f>IFERROR(IF($G1039&lt;&gt;"",LEFT($G1039,11),IF(COUNTIF(②男子申込!$C:$C,$B1039)=1,INDEX(②男子申込!H:H,MATCH($B1039,②男子申込!$C:$C,0)),"")),"")</f>
        <v>00076847032</v>
      </c>
      <c r="U1039" t="str">
        <f t="shared" si="118"/>
        <v>神戸大</v>
      </c>
    </row>
    <row r="1040" spans="1:21">
      <c r="A1040" t="s">
        <v>1104</v>
      </c>
      <c r="B1040">
        <v>1039</v>
      </c>
      <c r="C1040" t="s">
        <v>1116</v>
      </c>
      <c r="D1040" t="s">
        <v>1117</v>
      </c>
      <c r="E1040" t="s">
        <v>97</v>
      </c>
      <c r="F1040">
        <v>20010908</v>
      </c>
      <c r="G1040" t="s">
        <v>10847</v>
      </c>
      <c r="H1040" t="s">
        <v>1118</v>
      </c>
      <c r="I1040" t="s">
        <v>1119</v>
      </c>
      <c r="M1040" t="str">
        <f t="shared" si="113"/>
        <v>横谷</v>
      </c>
      <c r="N1040" t="str">
        <f t="shared" si="114"/>
        <v>陸哉</v>
      </c>
      <c r="O1040" t="str">
        <f t="shared" si="115"/>
        <v>ヨコタニ</v>
      </c>
      <c r="P1040" t="str">
        <f t="shared" si="116"/>
        <v>リクヤ</v>
      </c>
      <c r="Q1040">
        <f>IF($F1040="","",DATEDIF($R1040,①申込書!$D$3,"Y"))</f>
        <v>24</v>
      </c>
      <c r="R1040" t="str">
        <f t="shared" si="117"/>
        <v>2001/09/08</v>
      </c>
      <c r="S1040" t="str">
        <f t="shared" si="112"/>
        <v>兵庫</v>
      </c>
      <c r="T1040" t="str">
        <f>IFERROR(IF($G1040&lt;&gt;"",LEFT($G1040,11),IF(COUNTIF(②男子申込!$C:$C,$B1040)=1,INDEX(②男子申込!H:H,MATCH($B1040,②男子申込!$C:$C,0)),"")),"")</f>
        <v>00076848134</v>
      </c>
      <c r="U1040" t="str">
        <f t="shared" si="118"/>
        <v>神戸大</v>
      </c>
    </row>
    <row r="1041" spans="1:21">
      <c r="A1041" t="s">
        <v>1104</v>
      </c>
      <c r="B1041">
        <v>1040</v>
      </c>
      <c r="C1041" t="s">
        <v>1120</v>
      </c>
      <c r="D1041" t="s">
        <v>1121</v>
      </c>
      <c r="E1041" t="s">
        <v>138</v>
      </c>
      <c r="F1041">
        <v>20011202</v>
      </c>
      <c r="G1041" t="s">
        <v>10848</v>
      </c>
      <c r="H1041" t="s">
        <v>1122</v>
      </c>
      <c r="I1041" t="s">
        <v>923</v>
      </c>
      <c r="M1041" t="str">
        <f t="shared" si="113"/>
        <v>山科</v>
      </c>
      <c r="N1041" t="str">
        <f t="shared" si="114"/>
        <v>真之介</v>
      </c>
      <c r="O1041" t="str">
        <f t="shared" si="115"/>
        <v>ヤマシナ</v>
      </c>
      <c r="P1041" t="str">
        <f t="shared" si="116"/>
        <v>シンノスケ</v>
      </c>
      <c r="Q1041">
        <f>IF($F1041="","",DATEDIF($R1041,①申込書!$D$3,"Y"))</f>
        <v>24</v>
      </c>
      <c r="R1041" t="str">
        <f t="shared" si="117"/>
        <v>2001/12/02</v>
      </c>
      <c r="S1041" t="str">
        <f t="shared" si="112"/>
        <v>岡山</v>
      </c>
      <c r="T1041" t="str">
        <f>IFERROR(IF($G1041&lt;&gt;"",LEFT($G1041,11),IF(COUNTIF(②男子申込!$C:$C,$B1041)=1,INDEX(②男子申込!H:H,MATCH($B1041,②男子申込!$C:$C,0)),"")),"")</f>
        <v>00075444731</v>
      </c>
      <c r="U1041" t="str">
        <f t="shared" si="118"/>
        <v>神戸大</v>
      </c>
    </row>
    <row r="1042" spans="1:21">
      <c r="A1042" t="s">
        <v>1104</v>
      </c>
      <c r="B1042">
        <v>1041</v>
      </c>
      <c r="C1042" t="s">
        <v>1123</v>
      </c>
      <c r="D1042" t="s">
        <v>1124</v>
      </c>
      <c r="E1042" t="s">
        <v>97</v>
      </c>
      <c r="F1042">
        <v>20010518</v>
      </c>
      <c r="G1042" t="s">
        <v>10849</v>
      </c>
      <c r="H1042" t="s">
        <v>1125</v>
      </c>
      <c r="I1042" t="s">
        <v>224</v>
      </c>
      <c r="M1042" t="str">
        <f t="shared" si="113"/>
        <v>塚原</v>
      </c>
      <c r="N1042" t="str">
        <f t="shared" si="114"/>
        <v>啓太</v>
      </c>
      <c r="O1042" t="str">
        <f t="shared" si="115"/>
        <v>ツカハラ</v>
      </c>
      <c r="P1042" t="str">
        <f t="shared" si="116"/>
        <v>ケイタ</v>
      </c>
      <c r="Q1042">
        <f>IF($F1042="","",DATEDIF($R1042,①申込書!$D$3,"Y"))</f>
        <v>24</v>
      </c>
      <c r="R1042" t="str">
        <f t="shared" si="117"/>
        <v>2001/05/18</v>
      </c>
      <c r="S1042" t="str">
        <f t="shared" si="112"/>
        <v>兵庫</v>
      </c>
      <c r="T1042" t="str">
        <f>IFERROR(IF($G1042&lt;&gt;"",LEFT($G1042,11),IF(COUNTIF(②男子申込!$C:$C,$B1042)=1,INDEX(②男子申込!H:H,MATCH($B1042,②男子申込!$C:$C,0)),"")),"")</f>
        <v>00077658437</v>
      </c>
      <c r="U1042" t="str">
        <f t="shared" si="118"/>
        <v>神戸大</v>
      </c>
    </row>
    <row r="1043" spans="1:21">
      <c r="A1043" t="s">
        <v>1104</v>
      </c>
      <c r="B1043">
        <v>1042</v>
      </c>
      <c r="C1043" t="s">
        <v>1126</v>
      </c>
      <c r="D1043" t="s">
        <v>1127</v>
      </c>
      <c r="E1043" t="s">
        <v>99</v>
      </c>
      <c r="F1043">
        <v>20010922</v>
      </c>
      <c r="G1043" t="s">
        <v>10850</v>
      </c>
      <c r="H1043" t="s">
        <v>1128</v>
      </c>
      <c r="I1043" t="s">
        <v>1129</v>
      </c>
      <c r="M1043" t="str">
        <f t="shared" si="113"/>
        <v>前村</v>
      </c>
      <c r="N1043" t="str">
        <f t="shared" si="114"/>
        <v>土温</v>
      </c>
      <c r="O1043" t="str">
        <f t="shared" si="115"/>
        <v>マエムラ</v>
      </c>
      <c r="P1043" t="str">
        <f t="shared" si="116"/>
        <v>トオン</v>
      </c>
      <c r="Q1043">
        <f>IF($F1043="","",DATEDIF($R1043,①申込書!$D$3,"Y"))</f>
        <v>24</v>
      </c>
      <c r="R1043" t="str">
        <f t="shared" si="117"/>
        <v>2001/09/22</v>
      </c>
      <c r="S1043" t="str">
        <f t="shared" si="112"/>
        <v>大阪</v>
      </c>
      <c r="T1043" t="str">
        <f>IFERROR(IF($G1043&lt;&gt;"",LEFT($G1043,11),IF(COUNTIF(②男子申込!$C:$C,$B1043)=1,INDEX(②男子申込!H:H,MATCH($B1043,②男子申込!$C:$C,0)),"")),"")</f>
        <v>00080662426</v>
      </c>
      <c r="U1043" t="str">
        <f t="shared" si="118"/>
        <v>神戸大</v>
      </c>
    </row>
    <row r="1044" spans="1:21">
      <c r="A1044" t="s">
        <v>1104</v>
      </c>
      <c r="B1044">
        <v>1043</v>
      </c>
      <c r="C1044" t="s">
        <v>1130</v>
      </c>
      <c r="D1044" t="s">
        <v>1131</v>
      </c>
      <c r="E1044" t="s">
        <v>99</v>
      </c>
      <c r="F1044">
        <v>20011215</v>
      </c>
      <c r="G1044" t="s">
        <v>10851</v>
      </c>
      <c r="H1044" t="s">
        <v>288</v>
      </c>
      <c r="I1044" t="s">
        <v>148</v>
      </c>
      <c r="M1044" t="str">
        <f t="shared" si="113"/>
        <v>上田</v>
      </c>
      <c r="N1044" t="str">
        <f t="shared" si="114"/>
        <v>陽介</v>
      </c>
      <c r="O1044" t="str">
        <f t="shared" si="115"/>
        <v>ウエダ</v>
      </c>
      <c r="P1044" t="str">
        <f t="shared" si="116"/>
        <v>ヨウスケ</v>
      </c>
      <c r="Q1044">
        <f>IF($F1044="","",DATEDIF($R1044,①申込書!$D$3,"Y"))</f>
        <v>24</v>
      </c>
      <c r="R1044" t="str">
        <f t="shared" si="117"/>
        <v>2001/12/15</v>
      </c>
      <c r="S1044" t="str">
        <f t="shared" si="112"/>
        <v>大阪</v>
      </c>
      <c r="T1044" t="str">
        <f>IFERROR(IF($G1044&lt;&gt;"",LEFT($G1044,11),IF(COUNTIF(②男子申込!$C:$C,$B1044)=1,INDEX(②男子申込!H:H,MATCH($B1044,②男子申込!$C:$C,0)),"")),"")</f>
        <v>00102821216</v>
      </c>
      <c r="U1044" t="str">
        <f t="shared" si="118"/>
        <v>神戸大</v>
      </c>
    </row>
    <row r="1045" spans="1:21">
      <c r="A1045" t="s">
        <v>1104</v>
      </c>
      <c r="B1045">
        <v>1044</v>
      </c>
      <c r="C1045" t="s">
        <v>1133</v>
      </c>
      <c r="D1045" t="s">
        <v>1134</v>
      </c>
      <c r="E1045" t="s">
        <v>99</v>
      </c>
      <c r="F1045">
        <v>20010529</v>
      </c>
      <c r="G1045" t="s">
        <v>10852</v>
      </c>
      <c r="H1045" t="s">
        <v>1029</v>
      </c>
      <c r="I1045" t="s">
        <v>1135</v>
      </c>
      <c r="M1045" t="str">
        <f t="shared" si="113"/>
        <v>高見</v>
      </c>
      <c r="N1045" t="str">
        <f t="shared" si="114"/>
        <v>哉多</v>
      </c>
      <c r="O1045" t="str">
        <f t="shared" si="115"/>
        <v>タカミ</v>
      </c>
      <c r="P1045" t="str">
        <f t="shared" si="116"/>
        <v>カナタ</v>
      </c>
      <c r="Q1045">
        <f>IF($F1045="","",DATEDIF($R1045,①申込書!$D$3,"Y"))</f>
        <v>24</v>
      </c>
      <c r="R1045" t="str">
        <f t="shared" si="117"/>
        <v>2001/05/29</v>
      </c>
      <c r="S1045" t="str">
        <f t="shared" si="112"/>
        <v>大阪</v>
      </c>
      <c r="T1045" t="str">
        <f>IFERROR(IF($G1045&lt;&gt;"",LEFT($G1045,11),IF(COUNTIF(②男子申込!$C:$C,$B1045)=1,INDEX(②男子申込!H:H,MATCH($B1045,②男子申込!$C:$C,0)),"")),"")</f>
        <v>00080333118</v>
      </c>
      <c r="U1045" t="str">
        <f t="shared" si="118"/>
        <v>神戸大</v>
      </c>
    </row>
    <row r="1046" spans="1:21">
      <c r="A1046" t="s">
        <v>1104</v>
      </c>
      <c r="B1046">
        <v>1045</v>
      </c>
      <c r="C1046" t="s">
        <v>1136</v>
      </c>
      <c r="D1046" t="s">
        <v>1137</v>
      </c>
      <c r="E1046" t="s">
        <v>99</v>
      </c>
      <c r="F1046">
        <v>20010430</v>
      </c>
      <c r="G1046" t="s">
        <v>10853</v>
      </c>
      <c r="H1046" t="s">
        <v>641</v>
      </c>
      <c r="I1046" t="s">
        <v>412</v>
      </c>
      <c r="M1046" t="str">
        <f t="shared" si="113"/>
        <v>平田</v>
      </c>
      <c r="N1046" t="str">
        <f t="shared" si="114"/>
        <v>岳</v>
      </c>
      <c r="O1046" t="str">
        <f t="shared" si="115"/>
        <v>ヒラタ</v>
      </c>
      <c r="P1046" t="str">
        <f t="shared" si="116"/>
        <v>ガク</v>
      </c>
      <c r="Q1046">
        <f>IF($F1046="","",DATEDIF($R1046,①申込書!$D$3,"Y"))</f>
        <v>24</v>
      </c>
      <c r="R1046" t="str">
        <f t="shared" si="117"/>
        <v>2001/04/30</v>
      </c>
      <c r="S1046" t="str">
        <f t="shared" si="112"/>
        <v>大阪</v>
      </c>
      <c r="T1046" t="str">
        <f>IFERROR(IF($G1046&lt;&gt;"",LEFT($G1046,11),IF(COUNTIF(②男子申込!$C:$C,$B1046)=1,INDEX(②男子申込!H:H,MATCH($B1046,②男子申込!$C:$C,0)),"")),"")</f>
        <v>00075213826</v>
      </c>
      <c r="U1046" t="str">
        <f t="shared" si="118"/>
        <v>神戸大</v>
      </c>
    </row>
    <row r="1047" spans="1:21">
      <c r="A1047" t="s">
        <v>1104</v>
      </c>
      <c r="B1047">
        <v>1046</v>
      </c>
      <c r="C1047" t="s">
        <v>1141</v>
      </c>
      <c r="D1047" t="s">
        <v>1142</v>
      </c>
      <c r="E1047" t="s">
        <v>97</v>
      </c>
      <c r="F1047">
        <v>20021030</v>
      </c>
      <c r="G1047" t="s">
        <v>10854</v>
      </c>
      <c r="H1047" t="s">
        <v>1143</v>
      </c>
      <c r="I1047" t="s">
        <v>175</v>
      </c>
      <c r="M1047" t="str">
        <f t="shared" si="113"/>
        <v>青野</v>
      </c>
      <c r="N1047" t="str">
        <f t="shared" si="114"/>
        <v>智也</v>
      </c>
      <c r="O1047" t="str">
        <f t="shared" si="115"/>
        <v>アオノ</v>
      </c>
      <c r="P1047" t="str">
        <f t="shared" si="116"/>
        <v>トモヤ</v>
      </c>
      <c r="Q1047">
        <f>IF($F1047="","",DATEDIF($R1047,①申込書!$D$3,"Y"))</f>
        <v>23</v>
      </c>
      <c r="R1047" t="str">
        <f t="shared" si="117"/>
        <v>2002/10/30</v>
      </c>
      <c r="S1047" t="str">
        <f t="shared" si="112"/>
        <v>兵庫</v>
      </c>
      <c r="T1047" t="str">
        <f>IFERROR(IF($G1047&lt;&gt;"",LEFT($G1047,11),IF(COUNTIF(②男子申込!$C:$C,$B1047)=1,INDEX(②男子申込!H:H,MATCH($B1047,②男子申込!$C:$C,0)),"")),"")</f>
        <v>00099904031</v>
      </c>
      <c r="U1047" t="str">
        <f t="shared" si="118"/>
        <v>神戸大</v>
      </c>
    </row>
    <row r="1048" spans="1:21">
      <c r="A1048" t="s">
        <v>1104</v>
      </c>
      <c r="B1048">
        <v>1047</v>
      </c>
      <c r="C1048" t="s">
        <v>1144</v>
      </c>
      <c r="D1048" t="s">
        <v>1145</v>
      </c>
      <c r="E1048" t="s">
        <v>97</v>
      </c>
      <c r="F1048">
        <v>20020330</v>
      </c>
      <c r="G1048" t="s">
        <v>10855</v>
      </c>
      <c r="H1048" t="s">
        <v>637</v>
      </c>
      <c r="I1048" t="s">
        <v>236</v>
      </c>
      <c r="M1048" t="str">
        <f t="shared" si="113"/>
        <v>福本</v>
      </c>
      <c r="N1048" t="str">
        <f t="shared" si="114"/>
        <v>雄太</v>
      </c>
      <c r="O1048" t="str">
        <f t="shared" si="115"/>
        <v>フクモト</v>
      </c>
      <c r="P1048" t="str">
        <f t="shared" si="116"/>
        <v>ユウタ</v>
      </c>
      <c r="Q1048">
        <f>IF($F1048="","",DATEDIF($R1048,①申込書!$D$3,"Y"))</f>
        <v>23</v>
      </c>
      <c r="R1048" t="str">
        <f t="shared" si="117"/>
        <v>2002/03/30</v>
      </c>
      <c r="S1048" t="str">
        <f t="shared" si="112"/>
        <v>兵庫</v>
      </c>
      <c r="T1048" t="str">
        <f>IFERROR(IF($G1048&lt;&gt;"",LEFT($G1048,11),IF(COUNTIF(②男子申込!$C:$C,$B1048)=1,INDEX(②男子申込!H:H,MATCH($B1048,②男子申込!$C:$C,0)),"")),"")</f>
        <v>00161554022</v>
      </c>
      <c r="U1048" t="str">
        <f t="shared" si="118"/>
        <v>神戸大</v>
      </c>
    </row>
    <row r="1049" spans="1:21">
      <c r="A1049" t="s">
        <v>1104</v>
      </c>
      <c r="B1049">
        <v>1048</v>
      </c>
      <c r="C1049" t="s">
        <v>1146</v>
      </c>
      <c r="D1049" t="s">
        <v>1147</v>
      </c>
      <c r="E1049" t="s">
        <v>97</v>
      </c>
      <c r="F1049">
        <v>20030112</v>
      </c>
      <c r="G1049" t="s">
        <v>10856</v>
      </c>
      <c r="H1049" t="s">
        <v>1106</v>
      </c>
      <c r="I1049" t="s">
        <v>110</v>
      </c>
      <c r="M1049" t="str">
        <f t="shared" si="113"/>
        <v>谷垣</v>
      </c>
      <c r="N1049" t="str">
        <f t="shared" si="114"/>
        <v>幹</v>
      </c>
      <c r="O1049" t="str">
        <f t="shared" si="115"/>
        <v>タニガキ</v>
      </c>
      <c r="P1049" t="str">
        <f t="shared" si="116"/>
        <v>ツヨシ</v>
      </c>
      <c r="Q1049">
        <f>IF($F1049="","",DATEDIF($R1049,①申込書!$D$3,"Y"))</f>
        <v>23</v>
      </c>
      <c r="R1049" t="str">
        <f t="shared" si="117"/>
        <v>2003/01/12</v>
      </c>
      <c r="S1049" t="str">
        <f t="shared" si="112"/>
        <v>兵庫</v>
      </c>
      <c r="T1049" t="str">
        <f>IFERROR(IF($G1049&lt;&gt;"",LEFT($G1049,11),IF(COUNTIF(②男子申込!$C:$C,$B1049)=1,INDEX(②男子申込!H:H,MATCH($B1049,②男子申込!$C:$C,0)),"")),"")</f>
        <v>00088410122</v>
      </c>
      <c r="U1049" t="str">
        <f t="shared" si="118"/>
        <v>神戸大</v>
      </c>
    </row>
    <row r="1050" spans="1:21">
      <c r="A1050" t="s">
        <v>1104</v>
      </c>
      <c r="B1050">
        <v>1049</v>
      </c>
      <c r="C1050" t="s">
        <v>1149</v>
      </c>
      <c r="D1050" t="s">
        <v>1150</v>
      </c>
      <c r="E1050" t="s">
        <v>85</v>
      </c>
      <c r="F1050">
        <v>20021203</v>
      </c>
      <c r="G1050" t="s">
        <v>10857</v>
      </c>
      <c r="H1050" t="s">
        <v>134</v>
      </c>
      <c r="I1050" t="s">
        <v>556</v>
      </c>
      <c r="M1050" t="str">
        <f t="shared" si="113"/>
        <v>伊藤</v>
      </c>
      <c r="N1050" t="str">
        <f t="shared" si="114"/>
        <v>拓真</v>
      </c>
      <c r="O1050" t="str">
        <f t="shared" si="115"/>
        <v>イトウ</v>
      </c>
      <c r="P1050" t="str">
        <f t="shared" si="116"/>
        <v>タクマ</v>
      </c>
      <c r="Q1050">
        <f>IF($F1050="","",DATEDIF($R1050,①申込書!$D$3,"Y"))</f>
        <v>23</v>
      </c>
      <c r="R1050" t="str">
        <f t="shared" si="117"/>
        <v>2002/12/03</v>
      </c>
      <c r="S1050" t="str">
        <f t="shared" si="112"/>
        <v>愛知</v>
      </c>
      <c r="T1050" t="str">
        <f>IFERROR(IF($G1050&lt;&gt;"",LEFT($G1050,11),IF(COUNTIF(②男子申込!$C:$C,$B1050)=1,INDEX(②男子申込!H:H,MATCH($B1050,②男子申込!$C:$C,0)),"")),"")</f>
        <v>00125521016</v>
      </c>
      <c r="U1050" t="str">
        <f t="shared" si="118"/>
        <v>神戸大</v>
      </c>
    </row>
    <row r="1051" spans="1:21">
      <c r="A1051" t="s">
        <v>1104</v>
      </c>
      <c r="B1051">
        <v>1050</v>
      </c>
      <c r="C1051" t="s">
        <v>1151</v>
      </c>
      <c r="D1051" t="s">
        <v>1152</v>
      </c>
      <c r="E1051" t="s">
        <v>97</v>
      </c>
      <c r="F1051">
        <v>20010603</v>
      </c>
      <c r="G1051" t="s">
        <v>10858</v>
      </c>
      <c r="H1051" t="s">
        <v>1153</v>
      </c>
      <c r="I1051" t="s">
        <v>161</v>
      </c>
      <c r="M1051" t="str">
        <f t="shared" si="113"/>
        <v>角川</v>
      </c>
      <c r="N1051" t="str">
        <f t="shared" si="114"/>
        <v>裕哉</v>
      </c>
      <c r="O1051" t="str">
        <f t="shared" si="115"/>
        <v>カドカワ</v>
      </c>
      <c r="P1051" t="str">
        <f t="shared" si="116"/>
        <v>ユウヤ</v>
      </c>
      <c r="Q1051">
        <f>IF($F1051="","",DATEDIF($R1051,①申込書!$D$3,"Y"))</f>
        <v>24</v>
      </c>
      <c r="R1051" t="str">
        <f t="shared" si="117"/>
        <v>2001/06/03</v>
      </c>
      <c r="S1051" t="str">
        <f t="shared" si="112"/>
        <v>兵庫</v>
      </c>
      <c r="T1051" t="str">
        <f>IFERROR(IF($G1051&lt;&gt;"",LEFT($G1051,11),IF(COUNTIF(②男子申込!$C:$C,$B1051)=1,INDEX(②男子申込!H:H,MATCH($B1051,②男子申込!$C:$C,0)),"")),"")</f>
        <v>00083417023</v>
      </c>
      <c r="U1051" t="str">
        <f t="shared" si="118"/>
        <v>神戸大</v>
      </c>
    </row>
    <row r="1052" spans="1:21">
      <c r="A1052" t="s">
        <v>1104</v>
      </c>
      <c r="B1052">
        <v>1051</v>
      </c>
      <c r="C1052" t="s">
        <v>1154</v>
      </c>
      <c r="D1052" t="s">
        <v>1155</v>
      </c>
      <c r="E1052" t="s">
        <v>97</v>
      </c>
      <c r="F1052">
        <v>20020917</v>
      </c>
      <c r="G1052" t="s">
        <v>10859</v>
      </c>
      <c r="H1052" t="s">
        <v>167</v>
      </c>
      <c r="I1052" t="s">
        <v>578</v>
      </c>
      <c r="M1052" t="str">
        <f t="shared" si="113"/>
        <v>中山</v>
      </c>
      <c r="N1052" t="str">
        <f t="shared" si="114"/>
        <v>翔太</v>
      </c>
      <c r="O1052" t="str">
        <f t="shared" si="115"/>
        <v>ナカヤマ</v>
      </c>
      <c r="P1052" t="str">
        <f t="shared" si="116"/>
        <v>ショウタ</v>
      </c>
      <c r="Q1052">
        <f>IF($F1052="","",DATEDIF($R1052,①申込書!$D$3,"Y"))</f>
        <v>23</v>
      </c>
      <c r="R1052" t="str">
        <f t="shared" si="117"/>
        <v>2002/09/17</v>
      </c>
      <c r="S1052" t="str">
        <f t="shared" si="112"/>
        <v>兵庫</v>
      </c>
      <c r="T1052" t="str">
        <f>IFERROR(IF($G1052&lt;&gt;"",LEFT($G1052,11),IF(COUNTIF(②男子申込!$C:$C,$B1052)=1,INDEX(②男子申込!H:H,MATCH($B1052,②男子申込!$C:$C,0)),"")),"")</f>
        <v>00089579442</v>
      </c>
      <c r="U1052" t="str">
        <f t="shared" si="118"/>
        <v>神戸大</v>
      </c>
    </row>
    <row r="1053" spans="1:21">
      <c r="A1053" t="s">
        <v>1104</v>
      </c>
      <c r="B1053">
        <v>1052</v>
      </c>
      <c r="C1053" t="s">
        <v>1156</v>
      </c>
      <c r="D1053" t="s">
        <v>1157</v>
      </c>
      <c r="E1053" t="s">
        <v>97</v>
      </c>
      <c r="F1053">
        <v>20021104</v>
      </c>
      <c r="G1053" t="s">
        <v>10860</v>
      </c>
      <c r="H1053" t="s">
        <v>1158</v>
      </c>
      <c r="I1053" t="s">
        <v>127</v>
      </c>
      <c r="M1053" t="str">
        <f t="shared" si="113"/>
        <v>木子</v>
      </c>
      <c r="N1053" t="str">
        <f t="shared" si="114"/>
        <v>雄斗</v>
      </c>
      <c r="O1053" t="str">
        <f t="shared" si="115"/>
        <v>キゴ</v>
      </c>
      <c r="P1053" t="str">
        <f t="shared" si="116"/>
        <v>ユウト</v>
      </c>
      <c r="Q1053">
        <f>IF($F1053="","",DATEDIF($R1053,①申込書!$D$3,"Y"))</f>
        <v>23</v>
      </c>
      <c r="R1053" t="str">
        <f t="shared" si="117"/>
        <v>2002/11/04</v>
      </c>
      <c r="S1053" t="str">
        <f t="shared" si="112"/>
        <v>兵庫</v>
      </c>
      <c r="T1053" t="str">
        <f>IFERROR(IF($G1053&lt;&gt;"",LEFT($G1053,11),IF(COUNTIF(②男子申込!$C:$C,$B1053)=1,INDEX(②男子申込!H:H,MATCH($B1053,②男子申込!$C:$C,0)),"")),"")</f>
        <v>00088559136</v>
      </c>
      <c r="U1053" t="str">
        <f t="shared" si="118"/>
        <v>神戸大</v>
      </c>
    </row>
    <row r="1054" spans="1:21">
      <c r="A1054" t="s">
        <v>1104</v>
      </c>
      <c r="B1054">
        <v>1053</v>
      </c>
      <c r="C1054" t="s">
        <v>1159</v>
      </c>
      <c r="D1054" t="s">
        <v>1160</v>
      </c>
      <c r="E1054" t="s">
        <v>97</v>
      </c>
      <c r="F1054">
        <v>20040125</v>
      </c>
      <c r="G1054" t="s">
        <v>10861</v>
      </c>
      <c r="H1054" t="s">
        <v>1138</v>
      </c>
      <c r="I1054" t="s">
        <v>181</v>
      </c>
      <c r="M1054" t="str">
        <f t="shared" si="113"/>
        <v>宮田</v>
      </c>
      <c r="N1054" t="str">
        <f t="shared" si="114"/>
        <v>晴人</v>
      </c>
      <c r="O1054" t="str">
        <f t="shared" si="115"/>
        <v>ミヤタ</v>
      </c>
      <c r="P1054" t="str">
        <f t="shared" si="116"/>
        <v>ハルト</v>
      </c>
      <c r="Q1054">
        <f>IF($F1054="","",DATEDIF($R1054,①申込書!$D$3,"Y"))</f>
        <v>22</v>
      </c>
      <c r="R1054" t="str">
        <f t="shared" si="117"/>
        <v>2004/01/25</v>
      </c>
      <c r="S1054" t="str">
        <f t="shared" si="112"/>
        <v>兵庫</v>
      </c>
      <c r="T1054" t="str">
        <f>IFERROR(IF($G1054&lt;&gt;"",LEFT($G1054,11),IF(COUNTIF(②男子申込!$C:$C,$B1054)=1,INDEX(②男子申込!H:H,MATCH($B1054,②男子申込!$C:$C,0)),"")),"")</f>
        <v>00103799837</v>
      </c>
      <c r="U1054" t="str">
        <f t="shared" si="118"/>
        <v>神戸大</v>
      </c>
    </row>
    <row r="1055" spans="1:21">
      <c r="A1055" t="s">
        <v>1104</v>
      </c>
      <c r="B1055">
        <v>1054</v>
      </c>
      <c r="C1055" t="s">
        <v>1820</v>
      </c>
      <c r="D1055" t="s">
        <v>1821</v>
      </c>
      <c r="E1055" t="s">
        <v>97</v>
      </c>
      <c r="F1055">
        <v>20020704</v>
      </c>
      <c r="G1055" t="s">
        <v>10862</v>
      </c>
      <c r="H1055" t="s">
        <v>1822</v>
      </c>
      <c r="I1055" t="s">
        <v>105</v>
      </c>
      <c r="M1055" t="str">
        <f t="shared" si="113"/>
        <v>則岡</v>
      </c>
      <c r="N1055" t="str">
        <f t="shared" si="114"/>
        <v>颯太</v>
      </c>
      <c r="O1055" t="str">
        <f t="shared" si="115"/>
        <v>ノリオカ</v>
      </c>
      <c r="P1055" t="str">
        <f t="shared" si="116"/>
        <v>ソウタ</v>
      </c>
      <c r="Q1055">
        <f>IF($F1055="","",DATEDIF($R1055,①申込書!$D$3,"Y"))</f>
        <v>23</v>
      </c>
      <c r="R1055" t="str">
        <f t="shared" si="117"/>
        <v>2002/07/04</v>
      </c>
      <c r="S1055" t="str">
        <f t="shared" si="112"/>
        <v>兵庫</v>
      </c>
      <c r="T1055" t="str">
        <f>IFERROR(IF($G1055&lt;&gt;"",LEFT($G1055,11),IF(COUNTIF(②男子申込!$C:$C,$B1055)=1,INDEX(②男子申込!H:H,MATCH($B1055,②男子申込!$C:$C,0)),"")),"")</f>
        <v>00088483637</v>
      </c>
      <c r="U1055" t="str">
        <f t="shared" si="118"/>
        <v>神戸大</v>
      </c>
    </row>
    <row r="1056" spans="1:21">
      <c r="A1056" t="s">
        <v>1104</v>
      </c>
      <c r="B1056">
        <v>1055</v>
      </c>
      <c r="C1056" t="s">
        <v>1823</v>
      </c>
      <c r="D1056" t="s">
        <v>1824</v>
      </c>
      <c r="E1056" t="s">
        <v>97</v>
      </c>
      <c r="F1056">
        <v>20030717</v>
      </c>
      <c r="G1056" t="s">
        <v>10863</v>
      </c>
      <c r="H1056" t="s">
        <v>189</v>
      </c>
      <c r="I1056" t="s">
        <v>339</v>
      </c>
      <c r="M1056" t="str">
        <f t="shared" si="113"/>
        <v>藤本</v>
      </c>
      <c r="N1056" t="str">
        <f t="shared" si="114"/>
        <v>亮</v>
      </c>
      <c r="O1056" t="str">
        <f t="shared" si="115"/>
        <v>フジモト</v>
      </c>
      <c r="P1056" t="str">
        <f t="shared" si="116"/>
        <v>リョウ</v>
      </c>
      <c r="Q1056">
        <f>IF($F1056="","",DATEDIF($R1056,①申込書!$D$3,"Y"))</f>
        <v>22</v>
      </c>
      <c r="R1056" t="str">
        <f t="shared" si="117"/>
        <v>2003/07/17</v>
      </c>
      <c r="S1056" t="str">
        <f t="shared" si="112"/>
        <v>兵庫</v>
      </c>
      <c r="T1056" t="str">
        <f>IFERROR(IF($G1056&lt;&gt;"",LEFT($G1056,11),IF(COUNTIF(②男子申込!$C:$C,$B1056)=1,INDEX(②男子申込!H:H,MATCH($B1056,②男子申込!$C:$C,0)),"")),"")</f>
        <v>00165403524</v>
      </c>
      <c r="U1056" t="str">
        <f t="shared" si="118"/>
        <v>神戸大</v>
      </c>
    </row>
    <row r="1057" spans="1:21">
      <c r="A1057" t="s">
        <v>1104</v>
      </c>
      <c r="B1057">
        <v>1056</v>
      </c>
      <c r="C1057" t="s">
        <v>2150</v>
      </c>
      <c r="D1057" t="s">
        <v>2151</v>
      </c>
      <c r="E1057" t="s">
        <v>97</v>
      </c>
      <c r="F1057">
        <v>20030406</v>
      </c>
      <c r="G1057" t="s">
        <v>10864</v>
      </c>
      <c r="H1057" t="s">
        <v>2152</v>
      </c>
      <c r="I1057" t="s">
        <v>2153</v>
      </c>
      <c r="M1057" t="str">
        <f t="shared" si="113"/>
        <v>出口</v>
      </c>
      <c r="N1057" t="str">
        <f t="shared" si="114"/>
        <v>友淳</v>
      </c>
      <c r="O1057" t="str">
        <f t="shared" si="115"/>
        <v>デグチ</v>
      </c>
      <c r="P1057" t="str">
        <f t="shared" si="116"/>
        <v>トモアツ</v>
      </c>
      <c r="Q1057">
        <f>IF($F1057="","",DATEDIF($R1057,①申込書!$D$3,"Y"))</f>
        <v>22</v>
      </c>
      <c r="R1057" t="str">
        <f t="shared" si="117"/>
        <v>2003/04/06</v>
      </c>
      <c r="S1057" t="str">
        <f t="shared" si="112"/>
        <v>兵庫</v>
      </c>
      <c r="T1057" t="str">
        <f>IFERROR(IF($G1057&lt;&gt;"",LEFT($G1057,11),IF(COUNTIF(②男子申込!$C:$C,$B1057)=1,INDEX(②男子申込!H:H,MATCH($B1057,②男子申込!$C:$C,0)),"")),"")</f>
        <v>00138845938</v>
      </c>
      <c r="U1057" t="str">
        <f t="shared" si="118"/>
        <v>神戸大</v>
      </c>
    </row>
    <row r="1058" spans="1:21">
      <c r="A1058" t="s">
        <v>1104</v>
      </c>
      <c r="B1058">
        <v>1057</v>
      </c>
      <c r="C1058" t="s">
        <v>2154</v>
      </c>
      <c r="D1058" t="s">
        <v>1374</v>
      </c>
      <c r="E1058" t="s">
        <v>97</v>
      </c>
      <c r="F1058">
        <v>20030531</v>
      </c>
      <c r="G1058" t="s">
        <v>10865</v>
      </c>
      <c r="H1058" t="s">
        <v>593</v>
      </c>
      <c r="I1058" t="s">
        <v>87</v>
      </c>
      <c r="M1058" t="str">
        <f t="shared" si="113"/>
        <v>西田</v>
      </c>
      <c r="N1058" t="str">
        <f t="shared" si="114"/>
        <v>匠見</v>
      </c>
      <c r="O1058" t="str">
        <f t="shared" si="115"/>
        <v>ニシダ</v>
      </c>
      <c r="P1058" t="str">
        <f t="shared" si="116"/>
        <v>タクミ</v>
      </c>
      <c r="Q1058">
        <f>IF($F1058="","",DATEDIF($R1058,①申込書!$D$3,"Y"))</f>
        <v>22</v>
      </c>
      <c r="R1058" t="str">
        <f t="shared" si="117"/>
        <v>2003/05/31</v>
      </c>
      <c r="S1058" t="str">
        <f t="shared" si="112"/>
        <v>兵庫</v>
      </c>
      <c r="T1058" t="str">
        <f>IFERROR(IF($G1058&lt;&gt;"",LEFT($G1058,11),IF(COUNTIF(②男子申込!$C:$C,$B1058)=1,INDEX(②男子申込!H:H,MATCH($B1058,②男子申込!$C:$C,0)),"")),"")</f>
        <v>00098807234</v>
      </c>
      <c r="U1058" t="str">
        <f t="shared" si="118"/>
        <v>神戸大</v>
      </c>
    </row>
    <row r="1059" spans="1:21">
      <c r="A1059" t="s">
        <v>1104</v>
      </c>
      <c r="B1059">
        <v>1058</v>
      </c>
      <c r="C1059" t="s">
        <v>2155</v>
      </c>
      <c r="D1059" t="s">
        <v>2156</v>
      </c>
      <c r="E1059" t="s">
        <v>99</v>
      </c>
      <c r="F1059">
        <v>20020722</v>
      </c>
      <c r="G1059" t="s">
        <v>10866</v>
      </c>
      <c r="H1059" t="s">
        <v>474</v>
      </c>
      <c r="I1059" t="s">
        <v>540</v>
      </c>
      <c r="M1059" t="str">
        <f t="shared" si="113"/>
        <v>増田</v>
      </c>
      <c r="N1059" t="str">
        <f t="shared" si="114"/>
        <v>圭紀</v>
      </c>
      <c r="O1059" t="str">
        <f t="shared" si="115"/>
        <v>マスダ</v>
      </c>
      <c r="P1059" t="str">
        <f t="shared" si="116"/>
        <v>ヨシキ</v>
      </c>
      <c r="Q1059">
        <f>IF($F1059="","",DATEDIF($R1059,①申込書!$D$3,"Y"))</f>
        <v>23</v>
      </c>
      <c r="R1059" t="str">
        <f t="shared" si="117"/>
        <v>2002/07/22</v>
      </c>
      <c r="S1059" t="str">
        <f t="shared" si="112"/>
        <v>大阪</v>
      </c>
      <c r="T1059" t="str">
        <f>IFERROR(IF($G1059&lt;&gt;"",LEFT($G1059,11),IF(COUNTIF(②男子申込!$C:$C,$B1059)=1,INDEX(②男子申込!H:H,MATCH($B1059,②男子申込!$C:$C,0)),"")),"")</f>
        <v>00089483840</v>
      </c>
      <c r="U1059" t="str">
        <f t="shared" si="118"/>
        <v>神戸大</v>
      </c>
    </row>
    <row r="1060" spans="1:21">
      <c r="A1060" t="s">
        <v>1104</v>
      </c>
      <c r="B1060">
        <v>1059</v>
      </c>
      <c r="C1060" t="s">
        <v>2157</v>
      </c>
      <c r="D1060" t="s">
        <v>2158</v>
      </c>
      <c r="E1060" t="s">
        <v>97</v>
      </c>
      <c r="F1060">
        <v>20030722</v>
      </c>
      <c r="G1060" t="s">
        <v>10867</v>
      </c>
      <c r="H1060" t="s">
        <v>2159</v>
      </c>
      <c r="I1060" t="s">
        <v>215</v>
      </c>
      <c r="M1060" t="str">
        <f t="shared" si="113"/>
        <v>宮阪</v>
      </c>
      <c r="N1060" t="str">
        <f t="shared" si="114"/>
        <v>朋宏</v>
      </c>
      <c r="O1060" t="str">
        <f t="shared" si="115"/>
        <v>ミヤサカ</v>
      </c>
      <c r="P1060" t="str">
        <f t="shared" si="116"/>
        <v>トモヒロ</v>
      </c>
      <c r="Q1060">
        <f>IF($F1060="","",DATEDIF($R1060,①申込書!$D$3,"Y"))</f>
        <v>22</v>
      </c>
      <c r="R1060" t="str">
        <f t="shared" si="117"/>
        <v>2003/07/22</v>
      </c>
      <c r="S1060" t="str">
        <f t="shared" si="112"/>
        <v>兵庫</v>
      </c>
      <c r="T1060" t="str">
        <f>IFERROR(IF($G1060&lt;&gt;"",LEFT($G1060,11),IF(COUNTIF(②男子申込!$C:$C,$B1060)=1,INDEX(②男子申込!H:H,MATCH($B1060,②男子申込!$C:$C,0)),"")),"")</f>
        <v>00100665523</v>
      </c>
      <c r="U1060" t="str">
        <f t="shared" si="118"/>
        <v>神戸大</v>
      </c>
    </row>
    <row r="1061" spans="1:21">
      <c r="A1061" t="s">
        <v>1104</v>
      </c>
      <c r="B1061">
        <v>1060</v>
      </c>
      <c r="C1061" t="s">
        <v>2161</v>
      </c>
      <c r="D1061" t="s">
        <v>2162</v>
      </c>
      <c r="E1061" t="s">
        <v>97</v>
      </c>
      <c r="F1061">
        <v>20020910</v>
      </c>
      <c r="G1061" t="s">
        <v>10868</v>
      </c>
      <c r="H1061" t="s">
        <v>1024</v>
      </c>
      <c r="I1061" t="s">
        <v>96</v>
      </c>
      <c r="M1061" t="str">
        <f t="shared" si="113"/>
        <v>平尾</v>
      </c>
      <c r="N1061" t="str">
        <f t="shared" si="114"/>
        <v>瑛</v>
      </c>
      <c r="O1061" t="str">
        <f t="shared" si="115"/>
        <v>ヒラオ</v>
      </c>
      <c r="P1061" t="str">
        <f t="shared" si="116"/>
        <v>アキラ</v>
      </c>
      <c r="Q1061">
        <f>IF($F1061="","",DATEDIF($R1061,①申込書!$D$3,"Y"))</f>
        <v>23</v>
      </c>
      <c r="R1061" t="str">
        <f t="shared" si="117"/>
        <v>2002/09/10</v>
      </c>
      <c r="S1061" t="str">
        <f t="shared" si="112"/>
        <v>兵庫</v>
      </c>
      <c r="T1061" t="str">
        <f>IFERROR(IF($G1061&lt;&gt;"",LEFT($G1061,11),IF(COUNTIF(②男子申込!$C:$C,$B1061)=1,INDEX(②男子申込!H:H,MATCH($B1061,②男子申込!$C:$C,0)),"")),"")</f>
        <v>00091353122</v>
      </c>
      <c r="U1061" t="str">
        <f t="shared" si="118"/>
        <v>神戸大</v>
      </c>
    </row>
    <row r="1062" spans="1:21">
      <c r="A1062" t="s">
        <v>1104</v>
      </c>
      <c r="B1062">
        <v>1061</v>
      </c>
      <c r="C1062" t="s">
        <v>2163</v>
      </c>
      <c r="D1062" t="s">
        <v>2164</v>
      </c>
      <c r="E1062" t="s">
        <v>104</v>
      </c>
      <c r="F1062">
        <v>20031118</v>
      </c>
      <c r="G1062" t="s">
        <v>10869</v>
      </c>
      <c r="H1062" t="s">
        <v>472</v>
      </c>
      <c r="I1062" t="s">
        <v>224</v>
      </c>
      <c r="M1062" t="str">
        <f t="shared" si="113"/>
        <v>岡部</v>
      </c>
      <c r="N1062" t="str">
        <f t="shared" si="114"/>
        <v>恵大</v>
      </c>
      <c r="O1062" t="str">
        <f t="shared" si="115"/>
        <v>オカベ</v>
      </c>
      <c r="P1062" t="str">
        <f t="shared" si="116"/>
        <v>ケイタ</v>
      </c>
      <c r="Q1062">
        <f>IF($F1062="","",DATEDIF($R1062,①申込書!$D$3,"Y"))</f>
        <v>22</v>
      </c>
      <c r="R1062" t="str">
        <f t="shared" si="117"/>
        <v>2003/11/18</v>
      </c>
      <c r="S1062" t="str">
        <f t="shared" si="112"/>
        <v>福井</v>
      </c>
      <c r="T1062" t="str">
        <f>IFERROR(IF($G1062&lt;&gt;"",LEFT($G1062,11),IF(COUNTIF(②男子申込!$C:$C,$B1062)=1,INDEX(②男子申込!H:H,MATCH($B1062,②男子申込!$C:$C,0)),"")),"")</f>
        <v>00133669937</v>
      </c>
      <c r="U1062" t="str">
        <f t="shared" si="118"/>
        <v>神戸大</v>
      </c>
    </row>
    <row r="1063" spans="1:21">
      <c r="A1063" t="s">
        <v>1104</v>
      </c>
      <c r="B1063">
        <v>1062</v>
      </c>
      <c r="C1063" t="s">
        <v>2165</v>
      </c>
      <c r="D1063" t="s">
        <v>2166</v>
      </c>
      <c r="E1063" t="s">
        <v>83</v>
      </c>
      <c r="F1063">
        <v>20030804</v>
      </c>
      <c r="G1063" t="s">
        <v>10870</v>
      </c>
      <c r="H1063" t="s">
        <v>333</v>
      </c>
      <c r="I1063" t="s">
        <v>562</v>
      </c>
      <c r="M1063" t="str">
        <f t="shared" si="113"/>
        <v>岡田</v>
      </c>
      <c r="N1063" t="str">
        <f t="shared" si="114"/>
        <v>亮太</v>
      </c>
      <c r="O1063" t="str">
        <f t="shared" si="115"/>
        <v>オカダ</v>
      </c>
      <c r="P1063" t="str">
        <f t="shared" si="116"/>
        <v>リョウタ</v>
      </c>
      <c r="Q1063">
        <f>IF($F1063="","",DATEDIF($R1063,①申込書!$D$3,"Y"))</f>
        <v>22</v>
      </c>
      <c r="R1063" t="str">
        <f t="shared" si="117"/>
        <v>2003/08/04</v>
      </c>
      <c r="S1063" t="str">
        <f t="shared" si="112"/>
        <v>奈良</v>
      </c>
      <c r="T1063" t="str">
        <f>IFERROR(IF($G1063&lt;&gt;"",LEFT($G1063,11),IF(COUNTIF(②男子申込!$C:$C,$B1063)=1,INDEX(②男子申込!H:H,MATCH($B1063,②男子申込!$C:$C,0)),"")),"")</f>
        <v>00122647931</v>
      </c>
      <c r="U1063" t="str">
        <f t="shared" si="118"/>
        <v>神戸大</v>
      </c>
    </row>
    <row r="1064" spans="1:21">
      <c r="A1064" t="s">
        <v>1104</v>
      </c>
      <c r="B1064">
        <v>1063</v>
      </c>
      <c r="C1064" t="s">
        <v>2167</v>
      </c>
      <c r="D1064" t="s">
        <v>2168</v>
      </c>
      <c r="E1064" t="s">
        <v>97</v>
      </c>
      <c r="F1064">
        <v>20030724</v>
      </c>
      <c r="G1064" t="s">
        <v>10871</v>
      </c>
      <c r="H1064" t="s">
        <v>727</v>
      </c>
      <c r="I1064" t="s">
        <v>755</v>
      </c>
      <c r="M1064" t="str">
        <f t="shared" si="113"/>
        <v>平井</v>
      </c>
      <c r="N1064" t="str">
        <f t="shared" si="114"/>
        <v>康士朗</v>
      </c>
      <c r="O1064" t="str">
        <f t="shared" si="115"/>
        <v>ヒライ</v>
      </c>
      <c r="P1064" t="str">
        <f t="shared" si="116"/>
        <v>コウシロウ</v>
      </c>
      <c r="Q1064">
        <f>IF($F1064="","",DATEDIF($R1064,①申込書!$D$3,"Y"))</f>
        <v>22</v>
      </c>
      <c r="R1064" t="str">
        <f t="shared" si="117"/>
        <v>2003/07/24</v>
      </c>
      <c r="S1064" t="str">
        <f t="shared" si="112"/>
        <v>兵庫</v>
      </c>
      <c r="T1064" t="str">
        <f>IFERROR(IF($G1064&lt;&gt;"",LEFT($G1064,11),IF(COUNTIF(②男子申込!$C:$C,$B1064)=1,INDEX(②男子申込!H:H,MATCH($B1064,②男子申込!$C:$C,0)),"")),"")</f>
        <v>00104348727</v>
      </c>
      <c r="U1064" t="str">
        <f t="shared" si="118"/>
        <v>神戸大</v>
      </c>
    </row>
    <row r="1065" spans="1:21">
      <c r="A1065" t="s">
        <v>1104</v>
      </c>
      <c r="B1065">
        <v>1064</v>
      </c>
      <c r="C1065" t="s">
        <v>2169</v>
      </c>
      <c r="D1065" t="s">
        <v>2170</v>
      </c>
      <c r="E1065" t="s">
        <v>99</v>
      </c>
      <c r="F1065">
        <v>20031221</v>
      </c>
      <c r="G1065" t="s">
        <v>10872</v>
      </c>
      <c r="H1065" t="s">
        <v>789</v>
      </c>
      <c r="I1065" t="s">
        <v>236</v>
      </c>
      <c r="M1065" t="str">
        <f t="shared" si="113"/>
        <v>小田</v>
      </c>
      <c r="N1065" t="str">
        <f t="shared" si="114"/>
        <v>悠汰</v>
      </c>
      <c r="O1065" t="str">
        <f t="shared" si="115"/>
        <v>オダ</v>
      </c>
      <c r="P1065" t="str">
        <f t="shared" si="116"/>
        <v>ユウタ</v>
      </c>
      <c r="Q1065">
        <f>IF($F1065="","",DATEDIF($R1065,①申込書!$D$3,"Y"))</f>
        <v>22</v>
      </c>
      <c r="R1065" t="str">
        <f t="shared" si="117"/>
        <v>2003/12/21</v>
      </c>
      <c r="S1065" t="str">
        <f t="shared" si="112"/>
        <v>大阪</v>
      </c>
      <c r="T1065" t="str">
        <f>IFERROR(IF($G1065&lt;&gt;"",LEFT($G1065,11),IF(COUNTIF(②男子申込!$C:$C,$B1065)=1,INDEX(②男子申込!H:H,MATCH($B1065,②男子申込!$C:$C,0)),"")),"")</f>
        <v>00135832426</v>
      </c>
      <c r="U1065" t="str">
        <f t="shared" si="118"/>
        <v>神戸大</v>
      </c>
    </row>
    <row r="1066" spans="1:21">
      <c r="A1066" t="s">
        <v>1104</v>
      </c>
      <c r="B1066">
        <v>1065</v>
      </c>
      <c r="C1066" t="s">
        <v>2171</v>
      </c>
      <c r="D1066" t="s">
        <v>2172</v>
      </c>
      <c r="E1066" t="s">
        <v>97</v>
      </c>
      <c r="F1066">
        <v>20040205</v>
      </c>
      <c r="G1066" t="s">
        <v>10873</v>
      </c>
      <c r="H1066" t="s">
        <v>2173</v>
      </c>
      <c r="I1066" t="s">
        <v>606</v>
      </c>
      <c r="M1066" t="str">
        <f t="shared" si="113"/>
        <v>新谷</v>
      </c>
      <c r="N1066" t="str">
        <f t="shared" si="114"/>
        <v>浩生</v>
      </c>
      <c r="O1066" t="str">
        <f t="shared" si="115"/>
        <v>シンタニ</v>
      </c>
      <c r="P1066" t="str">
        <f t="shared" si="116"/>
        <v>ヒロキ</v>
      </c>
      <c r="Q1066">
        <f>IF($F1066="","",DATEDIF($R1066,①申込書!$D$3,"Y"))</f>
        <v>21</v>
      </c>
      <c r="R1066" t="str">
        <f t="shared" si="117"/>
        <v>2004/02/05</v>
      </c>
      <c r="S1066" t="str">
        <f t="shared" si="112"/>
        <v>兵庫</v>
      </c>
      <c r="T1066" t="str">
        <f>IFERROR(IF($G1066&lt;&gt;"",LEFT($G1066,11),IF(COUNTIF(②男子申込!$C:$C,$B1066)=1,INDEX(②男子申込!H:H,MATCH($B1066,②男子申込!$C:$C,0)),"")),"")</f>
        <v>00102727120</v>
      </c>
      <c r="U1066" t="str">
        <f t="shared" si="118"/>
        <v>神戸大</v>
      </c>
    </row>
    <row r="1067" spans="1:21">
      <c r="A1067" t="s">
        <v>1104</v>
      </c>
      <c r="B1067">
        <v>1066</v>
      </c>
      <c r="C1067" t="s">
        <v>2174</v>
      </c>
      <c r="D1067" t="s">
        <v>2175</v>
      </c>
      <c r="E1067" t="s">
        <v>97</v>
      </c>
      <c r="F1067">
        <v>20020619</v>
      </c>
      <c r="G1067" t="s">
        <v>10874</v>
      </c>
      <c r="H1067" t="s">
        <v>2176</v>
      </c>
      <c r="I1067" t="s">
        <v>1632</v>
      </c>
      <c r="M1067" t="str">
        <f t="shared" si="113"/>
        <v>唐治谷</v>
      </c>
      <c r="N1067" t="str">
        <f t="shared" si="114"/>
        <v>翔大</v>
      </c>
      <c r="O1067" t="str">
        <f t="shared" si="115"/>
        <v>トジタニ</v>
      </c>
      <c r="P1067" t="str">
        <f t="shared" si="116"/>
        <v>ショウダイ</v>
      </c>
      <c r="Q1067">
        <f>IF($F1067="","",DATEDIF($R1067,①申込書!$D$3,"Y"))</f>
        <v>23</v>
      </c>
      <c r="R1067" t="str">
        <f t="shared" si="117"/>
        <v>2002/06/19</v>
      </c>
      <c r="S1067" t="str">
        <f t="shared" si="112"/>
        <v>兵庫</v>
      </c>
      <c r="T1067" t="str">
        <f>IFERROR(IF($G1067&lt;&gt;"",LEFT($G1067,11),IF(COUNTIF(②男子申込!$C:$C,$B1067)=1,INDEX(②男子申込!H:H,MATCH($B1067,②男子申込!$C:$C,0)),"")),"")</f>
        <v>00087508432</v>
      </c>
      <c r="U1067" t="str">
        <f t="shared" si="118"/>
        <v>神戸大</v>
      </c>
    </row>
    <row r="1068" spans="1:21">
      <c r="A1068" t="s">
        <v>1104</v>
      </c>
      <c r="B1068">
        <v>1067</v>
      </c>
      <c r="C1068" t="s">
        <v>2177</v>
      </c>
      <c r="D1068" t="s">
        <v>2178</v>
      </c>
      <c r="E1068" t="s">
        <v>99</v>
      </c>
      <c r="F1068">
        <v>20030922</v>
      </c>
      <c r="G1068" t="s">
        <v>10875</v>
      </c>
      <c r="H1068" t="s">
        <v>214</v>
      </c>
      <c r="I1068" t="s">
        <v>422</v>
      </c>
      <c r="M1068" t="str">
        <f t="shared" si="113"/>
        <v>山本</v>
      </c>
      <c r="N1068" t="str">
        <f t="shared" si="114"/>
        <v>倫士</v>
      </c>
      <c r="O1068" t="str">
        <f t="shared" si="115"/>
        <v>ヤマモト</v>
      </c>
      <c r="P1068" t="str">
        <f t="shared" si="116"/>
        <v>サトシ</v>
      </c>
      <c r="Q1068">
        <f>IF($F1068="","",DATEDIF($R1068,①申込書!$D$3,"Y"))</f>
        <v>22</v>
      </c>
      <c r="R1068" t="str">
        <f t="shared" si="117"/>
        <v>2003/09/22</v>
      </c>
      <c r="S1068" t="str">
        <f t="shared" si="112"/>
        <v>大阪</v>
      </c>
      <c r="T1068" t="str">
        <f>IFERROR(IF($G1068&lt;&gt;"",LEFT($G1068,11),IF(COUNTIF(②男子申込!$C:$C,$B1068)=1,INDEX(②男子申込!H:H,MATCH($B1068,②男子申込!$C:$C,0)),"")),"")</f>
        <v>00104353420</v>
      </c>
      <c r="U1068" t="str">
        <f t="shared" si="118"/>
        <v>神戸大</v>
      </c>
    </row>
    <row r="1069" spans="1:21">
      <c r="A1069" t="s">
        <v>1104</v>
      </c>
      <c r="B1069">
        <v>1068</v>
      </c>
      <c r="C1069" t="s">
        <v>4513</v>
      </c>
      <c r="D1069" t="s">
        <v>4514</v>
      </c>
      <c r="E1069" t="s">
        <v>97</v>
      </c>
      <c r="F1069">
        <v>20040528</v>
      </c>
      <c r="G1069" t="s">
        <v>10876</v>
      </c>
      <c r="H1069" t="s">
        <v>522</v>
      </c>
      <c r="I1069" t="s">
        <v>1266</v>
      </c>
      <c r="M1069" t="str">
        <f t="shared" si="113"/>
        <v>柴</v>
      </c>
      <c r="N1069" t="str">
        <f t="shared" si="114"/>
        <v>吹</v>
      </c>
      <c r="O1069" t="str">
        <f t="shared" si="115"/>
        <v>シバ</v>
      </c>
      <c r="P1069" t="str">
        <f t="shared" si="116"/>
        <v>イブキ</v>
      </c>
      <c r="Q1069">
        <f>IF($F1069="","",DATEDIF($R1069,①申込書!$D$3,"Y"))</f>
        <v>21</v>
      </c>
      <c r="R1069" t="str">
        <f t="shared" si="117"/>
        <v>2004/05/28</v>
      </c>
      <c r="S1069" t="str">
        <f t="shared" si="112"/>
        <v>兵庫</v>
      </c>
      <c r="T1069" t="str">
        <f>IFERROR(IF($G1069&lt;&gt;"",LEFT($G1069,11),IF(COUNTIF(②男子申込!$C:$C,$B1069)=1,INDEX(②男子申込!H:H,MATCH($B1069,②男子申込!$C:$C,0)),"")),"")</f>
        <v>00200048116</v>
      </c>
      <c r="U1069" t="str">
        <f t="shared" si="118"/>
        <v>神戸大</v>
      </c>
    </row>
    <row r="1070" spans="1:21">
      <c r="A1070" t="s">
        <v>1104</v>
      </c>
      <c r="B1070">
        <v>1069</v>
      </c>
      <c r="C1070" t="s">
        <v>4515</v>
      </c>
      <c r="D1070" t="s">
        <v>4516</v>
      </c>
      <c r="E1070" t="s">
        <v>97</v>
      </c>
      <c r="F1070">
        <v>20040625</v>
      </c>
      <c r="G1070" t="s">
        <v>10877</v>
      </c>
      <c r="H1070" t="s">
        <v>2226</v>
      </c>
      <c r="I1070" t="s">
        <v>327</v>
      </c>
      <c r="M1070" t="str">
        <f t="shared" si="113"/>
        <v>水田</v>
      </c>
      <c r="N1070" t="str">
        <f t="shared" si="114"/>
        <v>湧士</v>
      </c>
      <c r="O1070" t="str">
        <f t="shared" si="115"/>
        <v>ミズタ</v>
      </c>
      <c r="P1070" t="str">
        <f t="shared" si="116"/>
        <v>ユウシ</v>
      </c>
      <c r="Q1070">
        <f>IF($F1070="","",DATEDIF($R1070,①申込書!$D$3,"Y"))</f>
        <v>21</v>
      </c>
      <c r="R1070" t="str">
        <f t="shared" si="117"/>
        <v>2004/06/25</v>
      </c>
      <c r="S1070" t="str">
        <f t="shared" si="112"/>
        <v>兵庫</v>
      </c>
      <c r="T1070" t="str">
        <f>IFERROR(IF($G1070&lt;&gt;"",LEFT($G1070,11),IF(COUNTIF(②男子申込!$C:$C,$B1070)=1,INDEX(②男子申込!H:H,MATCH($B1070,②男子申込!$C:$C,0)),"")),"")</f>
        <v>00200048109</v>
      </c>
      <c r="U1070" t="str">
        <f t="shared" si="118"/>
        <v>神戸大</v>
      </c>
    </row>
    <row r="1071" spans="1:21">
      <c r="A1071" t="s">
        <v>1104</v>
      </c>
      <c r="B1071">
        <v>1070</v>
      </c>
      <c r="C1071" t="s">
        <v>4517</v>
      </c>
      <c r="D1071" t="s">
        <v>4518</v>
      </c>
      <c r="E1071" t="s">
        <v>99</v>
      </c>
      <c r="F1071">
        <v>20041227</v>
      </c>
      <c r="G1071" t="s">
        <v>10878</v>
      </c>
      <c r="H1071" t="s">
        <v>214</v>
      </c>
      <c r="I1071" t="s">
        <v>2746</v>
      </c>
      <c r="M1071" t="str">
        <f t="shared" si="113"/>
        <v>山本</v>
      </c>
      <c r="N1071" t="str">
        <f t="shared" si="114"/>
        <v>凜</v>
      </c>
      <c r="O1071" t="str">
        <f t="shared" si="115"/>
        <v>ヤマモト</v>
      </c>
      <c r="P1071" t="str">
        <f t="shared" si="116"/>
        <v>リン</v>
      </c>
      <c r="Q1071">
        <f>IF($F1071="","",DATEDIF($R1071,①申込書!$D$3,"Y"))</f>
        <v>21</v>
      </c>
      <c r="R1071" t="str">
        <f t="shared" si="117"/>
        <v>2004/12/27</v>
      </c>
      <c r="S1071" t="str">
        <f t="shared" si="112"/>
        <v>大阪</v>
      </c>
      <c r="T1071" t="str">
        <f>IFERROR(IF($G1071&lt;&gt;"",LEFT($G1071,11),IF(COUNTIF(②男子申込!$C:$C,$B1071)=1,INDEX(②男子申込!H:H,MATCH($B1071,②男子申込!$C:$C,0)),"")),"")</f>
        <v>00200048087</v>
      </c>
      <c r="U1071" t="str">
        <f t="shared" si="118"/>
        <v>神戸大</v>
      </c>
    </row>
    <row r="1072" spans="1:21">
      <c r="A1072" t="s">
        <v>1104</v>
      </c>
      <c r="B1072">
        <v>1071</v>
      </c>
      <c r="C1072" t="s">
        <v>4519</v>
      </c>
      <c r="D1072" t="s">
        <v>4520</v>
      </c>
      <c r="E1072" t="s">
        <v>97</v>
      </c>
      <c r="F1072">
        <v>20050111</v>
      </c>
      <c r="G1072" t="s">
        <v>10879</v>
      </c>
      <c r="H1072" t="s">
        <v>637</v>
      </c>
      <c r="I1072" t="s">
        <v>115</v>
      </c>
      <c r="M1072" t="str">
        <f t="shared" si="113"/>
        <v>福本</v>
      </c>
      <c r="N1072" t="str">
        <f t="shared" si="114"/>
        <v>温基</v>
      </c>
      <c r="O1072" t="str">
        <f t="shared" si="115"/>
        <v>フクモト</v>
      </c>
      <c r="P1072" t="str">
        <f t="shared" si="116"/>
        <v>ハルキ</v>
      </c>
      <c r="Q1072">
        <f>IF($F1072="","",DATEDIF($R1072,①申込書!$D$3,"Y"))</f>
        <v>21</v>
      </c>
      <c r="R1072" t="str">
        <f t="shared" si="117"/>
        <v>2005/01/11</v>
      </c>
      <c r="S1072" t="str">
        <f t="shared" si="112"/>
        <v>兵庫</v>
      </c>
      <c r="T1072" t="str">
        <f>IFERROR(IF($G1072&lt;&gt;"",LEFT($G1072,11),IF(COUNTIF(②男子申込!$C:$C,$B1072)=1,INDEX(②男子申込!H:H,MATCH($B1072,②男子申込!$C:$C,0)),"")),"")</f>
        <v>00200048080</v>
      </c>
      <c r="U1072" t="str">
        <f t="shared" si="118"/>
        <v>神戸大</v>
      </c>
    </row>
    <row r="1073" spans="1:21">
      <c r="A1073" t="s">
        <v>1104</v>
      </c>
      <c r="B1073">
        <v>1072</v>
      </c>
      <c r="C1073" t="s">
        <v>4521</v>
      </c>
      <c r="D1073" t="s">
        <v>4522</v>
      </c>
      <c r="E1073" t="s">
        <v>97</v>
      </c>
      <c r="F1073">
        <v>20040316</v>
      </c>
      <c r="G1073" t="s">
        <v>10880</v>
      </c>
      <c r="H1073" t="s">
        <v>162</v>
      </c>
      <c r="I1073" t="s">
        <v>926</v>
      </c>
      <c r="M1073" t="str">
        <f t="shared" si="113"/>
        <v>木村</v>
      </c>
      <c r="N1073" t="str">
        <f t="shared" si="114"/>
        <v>聡一郎</v>
      </c>
      <c r="O1073" t="str">
        <f t="shared" si="115"/>
        <v>キムラ</v>
      </c>
      <c r="P1073" t="str">
        <f t="shared" si="116"/>
        <v>ソウイチロウ</v>
      </c>
      <c r="Q1073">
        <f>IF($F1073="","",DATEDIF($R1073,①申込書!$D$3,"Y"))</f>
        <v>21</v>
      </c>
      <c r="R1073" t="str">
        <f t="shared" si="117"/>
        <v>2004/03/16</v>
      </c>
      <c r="S1073" t="str">
        <f t="shared" si="112"/>
        <v>兵庫</v>
      </c>
      <c r="T1073" t="str">
        <f>IFERROR(IF($G1073&lt;&gt;"",LEFT($G1073,11),IF(COUNTIF(②男子申込!$C:$C,$B1073)=1,INDEX(②男子申込!H:H,MATCH($B1073,②男子申込!$C:$C,0)),"")),"")</f>
        <v>00200048054</v>
      </c>
      <c r="U1073" t="str">
        <f t="shared" si="118"/>
        <v>神戸大</v>
      </c>
    </row>
    <row r="1074" spans="1:21">
      <c r="A1074" t="s">
        <v>1104</v>
      </c>
      <c r="B1074">
        <v>1073</v>
      </c>
      <c r="C1074" t="s">
        <v>4523</v>
      </c>
      <c r="D1074" t="s">
        <v>4524</v>
      </c>
      <c r="E1074" t="s">
        <v>99</v>
      </c>
      <c r="F1074">
        <v>20030711</v>
      </c>
      <c r="G1074" t="s">
        <v>10881</v>
      </c>
      <c r="H1074" t="s">
        <v>1369</v>
      </c>
      <c r="I1074" t="s">
        <v>562</v>
      </c>
      <c r="M1074" t="str">
        <f t="shared" si="113"/>
        <v>川上</v>
      </c>
      <c r="N1074" t="str">
        <f t="shared" si="114"/>
        <v>諒太</v>
      </c>
      <c r="O1074" t="str">
        <f t="shared" si="115"/>
        <v>カワカミ</v>
      </c>
      <c r="P1074" t="str">
        <f t="shared" si="116"/>
        <v>リョウタ</v>
      </c>
      <c r="Q1074">
        <f>IF($F1074="","",DATEDIF($R1074,①申込書!$D$3,"Y"))</f>
        <v>22</v>
      </c>
      <c r="R1074" t="str">
        <f t="shared" si="117"/>
        <v>2003/07/11</v>
      </c>
      <c r="S1074" t="str">
        <f t="shared" si="112"/>
        <v>大阪</v>
      </c>
      <c r="T1074" t="str">
        <f>IFERROR(IF($G1074&lt;&gt;"",LEFT($G1074,11),IF(COUNTIF(②男子申込!$C:$C,$B1074)=1,INDEX(②男子申込!H:H,MATCH($B1074,②男子申込!$C:$C,0)),"")),"")</f>
        <v>00200046597</v>
      </c>
      <c r="U1074" t="str">
        <f t="shared" si="118"/>
        <v>神戸大</v>
      </c>
    </row>
    <row r="1075" spans="1:21">
      <c r="A1075" t="s">
        <v>1104</v>
      </c>
      <c r="B1075">
        <v>1074</v>
      </c>
      <c r="C1075" t="s">
        <v>4525</v>
      </c>
      <c r="D1075" t="s">
        <v>4526</v>
      </c>
      <c r="E1075" t="s">
        <v>91</v>
      </c>
      <c r="F1075">
        <v>20040423</v>
      </c>
      <c r="G1075" t="s">
        <v>10882</v>
      </c>
      <c r="H1075" t="s">
        <v>4527</v>
      </c>
      <c r="I1075" t="s">
        <v>105</v>
      </c>
      <c r="M1075" t="str">
        <f t="shared" si="113"/>
        <v>玉越</v>
      </c>
      <c r="N1075" t="str">
        <f t="shared" si="114"/>
        <v>奏太</v>
      </c>
      <c r="O1075" t="str">
        <f t="shared" si="115"/>
        <v>タマゴシ</v>
      </c>
      <c r="P1075" t="str">
        <f t="shared" si="116"/>
        <v>ソウタ</v>
      </c>
      <c r="Q1075">
        <f>IF($F1075="","",DATEDIF($R1075,①申込書!$D$3,"Y"))</f>
        <v>21</v>
      </c>
      <c r="R1075" t="str">
        <f t="shared" si="117"/>
        <v>2004/04/23</v>
      </c>
      <c r="S1075" t="str">
        <f t="shared" si="112"/>
        <v>香川</v>
      </c>
      <c r="T1075" t="str">
        <f>IFERROR(IF($G1075&lt;&gt;"",LEFT($G1075,11),IF(COUNTIF(②男子申込!$C:$C,$B1075)=1,INDEX(②男子申込!H:H,MATCH($B1075,②男子申込!$C:$C,0)),"")),"")</f>
        <v>00200044724</v>
      </c>
      <c r="U1075" t="str">
        <f t="shared" si="118"/>
        <v>神戸大</v>
      </c>
    </row>
    <row r="1076" spans="1:21">
      <c r="A1076" t="s">
        <v>1104</v>
      </c>
      <c r="B1076">
        <v>1075</v>
      </c>
      <c r="C1076" t="s">
        <v>4528</v>
      </c>
      <c r="D1076" t="s">
        <v>4529</v>
      </c>
      <c r="E1076" t="s">
        <v>138</v>
      </c>
      <c r="F1076">
        <v>20041122</v>
      </c>
      <c r="G1076" t="s">
        <v>10883</v>
      </c>
      <c r="H1076" t="s">
        <v>4530</v>
      </c>
      <c r="I1076" t="s">
        <v>562</v>
      </c>
      <c r="M1076" t="str">
        <f t="shared" si="113"/>
        <v>仁科</v>
      </c>
      <c r="N1076" t="str">
        <f t="shared" si="114"/>
        <v>遼大</v>
      </c>
      <c r="O1076" t="str">
        <f t="shared" si="115"/>
        <v>ニシナ</v>
      </c>
      <c r="P1076" t="str">
        <f t="shared" si="116"/>
        <v>リョウタ</v>
      </c>
      <c r="Q1076">
        <f>IF($F1076="","",DATEDIF($R1076,①申込書!$D$3,"Y"))</f>
        <v>21</v>
      </c>
      <c r="R1076" t="str">
        <f t="shared" si="117"/>
        <v>2004/11/22</v>
      </c>
      <c r="S1076" t="str">
        <f t="shared" si="112"/>
        <v>岡山</v>
      </c>
      <c r="T1076" t="str">
        <f>IFERROR(IF($G1076&lt;&gt;"",LEFT($G1076,11),IF(COUNTIF(②男子申込!$C:$C,$B1076)=1,INDEX(②男子申込!H:H,MATCH($B1076,②男子申込!$C:$C,0)),"")),"")</f>
        <v>00200044719</v>
      </c>
      <c r="U1076" t="str">
        <f t="shared" si="118"/>
        <v>神戸大</v>
      </c>
    </row>
    <row r="1077" spans="1:21">
      <c r="A1077" t="s">
        <v>1104</v>
      </c>
      <c r="B1077">
        <v>1076</v>
      </c>
      <c r="C1077" t="s">
        <v>4990</v>
      </c>
      <c r="D1077" t="s">
        <v>4991</v>
      </c>
      <c r="E1077" t="s">
        <v>80</v>
      </c>
      <c r="F1077">
        <v>20040622</v>
      </c>
      <c r="G1077" t="s">
        <v>10884</v>
      </c>
      <c r="H1077" t="s">
        <v>111</v>
      </c>
      <c r="I1077" t="s">
        <v>631</v>
      </c>
      <c r="M1077" t="str">
        <f t="shared" si="113"/>
        <v>山下</v>
      </c>
      <c r="N1077" t="str">
        <f t="shared" si="114"/>
        <v>洸</v>
      </c>
      <c r="O1077" t="str">
        <f t="shared" si="115"/>
        <v>ヤマシタ</v>
      </c>
      <c r="P1077" t="str">
        <f t="shared" si="116"/>
        <v>コウ</v>
      </c>
      <c r="Q1077">
        <f>IF($F1077="","",DATEDIF($R1077,①申込書!$D$3,"Y"))</f>
        <v>21</v>
      </c>
      <c r="R1077" t="str">
        <f t="shared" si="117"/>
        <v>2004/06/22</v>
      </c>
      <c r="S1077" t="str">
        <f t="shared" si="112"/>
        <v>滋賀</v>
      </c>
      <c r="T1077" t="str">
        <f>IFERROR(IF($G1077&lt;&gt;"",LEFT($G1077,11),IF(COUNTIF(②男子申込!$C:$C,$B1077)=1,INDEX(②男子申込!H:H,MATCH($B1077,②男子申込!$C:$C,0)),"")),"")</f>
        <v>00200123001</v>
      </c>
      <c r="U1077" t="str">
        <f t="shared" si="118"/>
        <v>神戸大</v>
      </c>
    </row>
    <row r="1078" spans="1:21">
      <c r="A1078" t="s">
        <v>1104</v>
      </c>
      <c r="B1078">
        <v>1077</v>
      </c>
      <c r="C1078" t="s">
        <v>4992</v>
      </c>
      <c r="D1078" t="s">
        <v>4993</v>
      </c>
      <c r="E1078" t="s">
        <v>97</v>
      </c>
      <c r="F1078">
        <v>20040711</v>
      </c>
      <c r="G1078" t="s">
        <v>10885</v>
      </c>
      <c r="H1078" t="s">
        <v>1028</v>
      </c>
      <c r="I1078" t="s">
        <v>135</v>
      </c>
      <c r="M1078" t="str">
        <f t="shared" si="113"/>
        <v>杉本</v>
      </c>
      <c r="N1078" t="str">
        <f t="shared" si="114"/>
        <v>皇輝</v>
      </c>
      <c r="O1078" t="str">
        <f t="shared" si="115"/>
        <v>スギモト</v>
      </c>
      <c r="P1078" t="str">
        <f t="shared" si="116"/>
        <v>コウキ</v>
      </c>
      <c r="Q1078">
        <f>IF($F1078="","",DATEDIF($R1078,①申込書!$D$3,"Y"))</f>
        <v>21</v>
      </c>
      <c r="R1078" t="str">
        <f t="shared" si="117"/>
        <v>2004/07/11</v>
      </c>
      <c r="S1078" t="str">
        <f t="shared" si="112"/>
        <v>兵庫</v>
      </c>
      <c r="T1078" t="str">
        <f>IFERROR(IF($G1078&lt;&gt;"",LEFT($G1078,11),IF(COUNTIF(②男子申込!$C:$C,$B1078)=1,INDEX(②男子申込!H:H,MATCH($B1078,②男子申込!$C:$C,0)),"")),"")</f>
        <v>00200122886</v>
      </c>
      <c r="U1078" t="str">
        <f t="shared" si="118"/>
        <v>神戸大</v>
      </c>
    </row>
    <row r="1079" spans="1:21">
      <c r="A1079" t="s">
        <v>1104</v>
      </c>
      <c r="B1079">
        <v>1078</v>
      </c>
      <c r="C1079" t="s">
        <v>5846</v>
      </c>
      <c r="D1079" t="s">
        <v>5847</v>
      </c>
      <c r="E1079" t="s">
        <v>99</v>
      </c>
      <c r="F1079">
        <v>20040602</v>
      </c>
      <c r="G1079"/>
      <c r="H1079" t="s">
        <v>754</v>
      </c>
      <c r="I1079" t="s">
        <v>158</v>
      </c>
      <c r="M1079" t="str">
        <f t="shared" si="113"/>
        <v>長野</v>
      </c>
      <c r="N1079" t="str">
        <f t="shared" si="114"/>
        <v>滉之</v>
      </c>
      <c r="O1079" t="str">
        <f t="shared" si="115"/>
        <v>ナガノ</v>
      </c>
      <c r="P1079" t="str">
        <f t="shared" si="116"/>
        <v>コウシ</v>
      </c>
      <c r="Q1079">
        <f>IF($F1079="","",DATEDIF($R1079,①申込書!$D$3,"Y"))</f>
        <v>21</v>
      </c>
      <c r="R1079" t="str">
        <f t="shared" si="117"/>
        <v>2004/06/02</v>
      </c>
      <c r="S1079" t="str">
        <f t="shared" si="112"/>
        <v>大阪</v>
      </c>
      <c r="T1079" t="str">
        <f>IFERROR(IF($G1079&lt;&gt;"",LEFT($G1079,11),IF(COUNTIF(②男子申込!$C:$C,$B1079)=1,INDEX(②男子申込!H:H,MATCH($B1079,②男子申込!$C:$C,0)),"")),"")</f>
        <v/>
      </c>
      <c r="U1079" t="str">
        <f t="shared" si="118"/>
        <v>神戸大</v>
      </c>
    </row>
    <row r="1080" spans="1:21">
      <c r="A1080" t="s">
        <v>1104</v>
      </c>
      <c r="B1080">
        <v>1079</v>
      </c>
      <c r="C1080" t="s">
        <v>6139</v>
      </c>
      <c r="D1080" t="s">
        <v>8529</v>
      </c>
      <c r="E1080" t="s">
        <v>99</v>
      </c>
      <c r="F1080">
        <v>20060125</v>
      </c>
      <c r="G1080" t="s">
        <v>6140</v>
      </c>
      <c r="H1080" t="s">
        <v>12218</v>
      </c>
      <c r="I1080" t="s">
        <v>130</v>
      </c>
      <c r="M1080" t="str">
        <f t="shared" si="113"/>
        <v>黒田</v>
      </c>
      <c r="N1080" t="str">
        <f t="shared" si="114"/>
        <v>琥央佑</v>
      </c>
      <c r="O1080" t="str">
        <f t="shared" si="115"/>
        <v>クロダ</v>
      </c>
      <c r="P1080" t="str">
        <f t="shared" si="116"/>
        <v>コウスケ</v>
      </c>
      <c r="Q1080">
        <f>IF($F1080="","",DATEDIF($R1080,①申込書!$D$3,"Y"))</f>
        <v>20</v>
      </c>
      <c r="R1080" t="str">
        <f t="shared" si="117"/>
        <v>2006/01/25</v>
      </c>
      <c r="S1080" t="str">
        <f t="shared" si="112"/>
        <v>大阪</v>
      </c>
      <c r="T1080" t="str">
        <f>IFERROR(IF($G1080&lt;&gt;"",LEFT($G1080,11),IF(COUNTIF(②男子申込!$C:$C,$B1080)=1,INDEX(②男子申込!H:H,MATCH($B1080,②男子申込!$C:$C,0)),"")),"")</f>
        <v>00012342401</v>
      </c>
      <c r="U1080" t="str">
        <f t="shared" si="118"/>
        <v>神戸大</v>
      </c>
    </row>
    <row r="1081" spans="1:21">
      <c r="A1081" t="s">
        <v>1104</v>
      </c>
      <c r="B1081">
        <v>1080</v>
      </c>
      <c r="C1081" t="s">
        <v>6141</v>
      </c>
      <c r="D1081" t="s">
        <v>6142</v>
      </c>
      <c r="E1081" t="s">
        <v>375</v>
      </c>
      <c r="F1081">
        <v>20050520</v>
      </c>
      <c r="G1081" t="s">
        <v>6143</v>
      </c>
      <c r="H1081" t="s">
        <v>6144</v>
      </c>
      <c r="I1081" t="s">
        <v>130</v>
      </c>
      <c r="M1081" t="str">
        <f t="shared" si="113"/>
        <v>萩原</v>
      </c>
      <c r="N1081" t="str">
        <f t="shared" si="114"/>
        <v>康介</v>
      </c>
      <c r="O1081" t="str">
        <f t="shared" si="115"/>
        <v>ハギワラ</v>
      </c>
      <c r="P1081" t="str">
        <f t="shared" si="116"/>
        <v>コウスケ</v>
      </c>
      <c r="Q1081">
        <f>IF($F1081="","",DATEDIF($R1081,①申込書!$D$3,"Y"))</f>
        <v>20</v>
      </c>
      <c r="R1081" t="str">
        <f t="shared" si="117"/>
        <v>2005/05/20</v>
      </c>
      <c r="S1081" t="str">
        <f t="shared" si="112"/>
        <v>群馬</v>
      </c>
      <c r="T1081" t="str">
        <f>IFERROR(IF($G1081&lt;&gt;"",LEFT($G1081,11),IF(COUNTIF(②男子申込!$C:$C,$B1081)=1,INDEX(②男子申込!H:H,MATCH($B1081,②男子申込!$C:$C,0)),"")),"")</f>
        <v>00154701725</v>
      </c>
      <c r="U1081" t="str">
        <f t="shared" si="118"/>
        <v>神戸大</v>
      </c>
    </row>
    <row r="1082" spans="1:21">
      <c r="A1082" t="s">
        <v>1104</v>
      </c>
      <c r="B1082">
        <v>1081</v>
      </c>
      <c r="C1082" t="s">
        <v>8530</v>
      </c>
      <c r="D1082" t="s">
        <v>6274</v>
      </c>
      <c r="E1082" t="s">
        <v>97</v>
      </c>
      <c r="F1082">
        <v>20051129</v>
      </c>
      <c r="G1082" t="s">
        <v>6275</v>
      </c>
      <c r="H1082" t="s">
        <v>2129</v>
      </c>
      <c r="I1082" t="s">
        <v>825</v>
      </c>
      <c r="M1082" t="str">
        <f t="shared" si="113"/>
        <v>東</v>
      </c>
      <c r="N1082" t="str">
        <f t="shared" si="114"/>
        <v>倫太朗</v>
      </c>
      <c r="O1082" t="str">
        <f t="shared" si="115"/>
        <v>アズマ</v>
      </c>
      <c r="P1082" t="str">
        <f t="shared" si="116"/>
        <v>リンタロウ</v>
      </c>
      <c r="Q1082">
        <f>IF($F1082="","",DATEDIF($R1082,①申込書!$D$3,"Y"))</f>
        <v>20</v>
      </c>
      <c r="R1082" t="str">
        <f t="shared" si="117"/>
        <v>2005/11/29</v>
      </c>
      <c r="S1082" t="str">
        <f t="shared" si="112"/>
        <v>兵庫</v>
      </c>
      <c r="T1082" t="str">
        <f>IFERROR(IF($G1082&lt;&gt;"",LEFT($G1082,11),IF(COUNTIF(②男子申込!$C:$C,$B1082)=1,INDEX(②男子申込!H:H,MATCH($B1082,②男子申込!$C:$C,0)),"")),"")</f>
        <v>00130563624</v>
      </c>
      <c r="U1082" t="str">
        <f t="shared" si="118"/>
        <v>神戸大</v>
      </c>
    </row>
    <row r="1083" spans="1:21">
      <c r="A1083" t="s">
        <v>1104</v>
      </c>
      <c r="B1083">
        <v>1082</v>
      </c>
      <c r="C1083" t="s">
        <v>6371</v>
      </c>
      <c r="D1083" t="s">
        <v>6372</v>
      </c>
      <c r="E1083" t="s">
        <v>99</v>
      </c>
      <c r="F1083">
        <v>20060207</v>
      </c>
      <c r="G1083" t="s">
        <v>6373</v>
      </c>
      <c r="H1083" t="s">
        <v>980</v>
      </c>
      <c r="I1083" t="s">
        <v>606</v>
      </c>
      <c r="M1083" t="str">
        <f t="shared" si="113"/>
        <v>土居</v>
      </c>
      <c r="N1083" t="str">
        <f t="shared" si="114"/>
        <v>弘季</v>
      </c>
      <c r="O1083" t="str">
        <f t="shared" si="115"/>
        <v>ドイ</v>
      </c>
      <c r="P1083" t="str">
        <f t="shared" si="116"/>
        <v>ヒロキ</v>
      </c>
      <c r="Q1083">
        <f>IF($F1083="","",DATEDIF($R1083,①申込書!$D$3,"Y"))</f>
        <v>19</v>
      </c>
      <c r="R1083" t="str">
        <f t="shared" si="117"/>
        <v>2006/02/07</v>
      </c>
      <c r="S1083" t="str">
        <f t="shared" si="112"/>
        <v>大阪</v>
      </c>
      <c r="T1083" t="str">
        <f>IFERROR(IF($G1083&lt;&gt;"",LEFT($G1083,11),IF(COUNTIF(②男子申込!$C:$C,$B1083)=1,INDEX(②男子申込!H:H,MATCH($B1083,②男子申込!$C:$C,0)),"")),"")</f>
        <v>00125861023</v>
      </c>
      <c r="U1083" t="str">
        <f t="shared" si="118"/>
        <v>神戸大</v>
      </c>
    </row>
    <row r="1084" spans="1:21">
      <c r="A1084" t="s">
        <v>1104</v>
      </c>
      <c r="B1084">
        <v>1083</v>
      </c>
      <c r="C1084" t="s">
        <v>6374</v>
      </c>
      <c r="D1084" t="s">
        <v>6375</v>
      </c>
      <c r="E1084" t="s">
        <v>10886</v>
      </c>
      <c r="F1084">
        <v>20050522</v>
      </c>
      <c r="G1084" t="s">
        <v>6376</v>
      </c>
      <c r="H1084" t="s">
        <v>6377</v>
      </c>
      <c r="I1084" t="s">
        <v>334</v>
      </c>
      <c r="M1084" t="str">
        <f t="shared" si="113"/>
        <v>湊</v>
      </c>
      <c r="N1084" t="str">
        <f t="shared" si="114"/>
        <v>大智</v>
      </c>
      <c r="O1084" t="str">
        <f t="shared" si="115"/>
        <v>ミナト</v>
      </c>
      <c r="P1084" t="str">
        <f t="shared" si="116"/>
        <v>タイチ</v>
      </c>
      <c r="Q1084">
        <f>IF($F1084="","",DATEDIF($R1084,①申込書!$D$3,"Y"))</f>
        <v>20</v>
      </c>
      <c r="R1084" t="str">
        <f t="shared" si="117"/>
        <v>2005/05/22</v>
      </c>
      <c r="S1084" t="str">
        <f t="shared" si="112"/>
        <v>奈良</v>
      </c>
      <c r="T1084" t="str">
        <f>IFERROR(IF($G1084&lt;&gt;"",LEFT($G1084,11),IF(COUNTIF(②男子申込!$C:$C,$B1084)=1,INDEX(②男子申込!H:H,MATCH($B1084,②男子申込!$C:$C,0)),"")),"")</f>
        <v>00129500219</v>
      </c>
      <c r="U1084" t="str">
        <f t="shared" si="118"/>
        <v>神戸大</v>
      </c>
    </row>
    <row r="1085" spans="1:21">
      <c r="A1085" t="s">
        <v>1104</v>
      </c>
      <c r="B1085">
        <v>1084</v>
      </c>
      <c r="C1085" t="s">
        <v>6808</v>
      </c>
      <c r="D1085" t="s">
        <v>8531</v>
      </c>
      <c r="E1085" t="s">
        <v>10887</v>
      </c>
      <c r="F1085">
        <v>20000705</v>
      </c>
      <c r="G1085" t="s">
        <v>6809</v>
      </c>
      <c r="H1085" t="s">
        <v>219</v>
      </c>
      <c r="I1085" t="s">
        <v>803</v>
      </c>
      <c r="M1085" t="str">
        <f t="shared" si="113"/>
        <v>菅沼</v>
      </c>
      <c r="N1085" t="str">
        <f t="shared" si="114"/>
        <v>直紘</v>
      </c>
      <c r="O1085" t="str">
        <f t="shared" si="115"/>
        <v>スガヌマ</v>
      </c>
      <c r="P1085" t="str">
        <f t="shared" si="116"/>
        <v>ナオヒロ</v>
      </c>
      <c r="Q1085">
        <f>IF($F1085="","",DATEDIF($R1085,①申込書!$D$3,"Y"))</f>
        <v>25</v>
      </c>
      <c r="R1085" t="str">
        <f t="shared" si="117"/>
        <v>2000/07/05</v>
      </c>
      <c r="S1085" t="str">
        <f t="shared" si="112"/>
        <v>長野</v>
      </c>
      <c r="T1085" t="str">
        <f>IFERROR(IF($G1085&lt;&gt;"",LEFT($G1085,11),IF(COUNTIF(②男子申込!$C:$C,$B1085)=1,INDEX(②男子申込!H:H,MATCH($B1085,②男子申込!$C:$C,0)),"")),"")</f>
        <v>00069415934</v>
      </c>
      <c r="U1085" t="str">
        <f t="shared" si="118"/>
        <v>神戸大</v>
      </c>
    </row>
    <row r="1086" spans="1:21">
      <c r="A1086" t="s">
        <v>1104</v>
      </c>
      <c r="B1086">
        <v>1085</v>
      </c>
      <c r="C1086" t="s">
        <v>6810</v>
      </c>
      <c r="D1086" t="s">
        <v>6811</v>
      </c>
      <c r="E1086" t="s">
        <v>97</v>
      </c>
      <c r="F1086">
        <v>20050720</v>
      </c>
      <c r="G1086" t="s">
        <v>6812</v>
      </c>
      <c r="H1086" t="s">
        <v>756</v>
      </c>
      <c r="I1086" t="s">
        <v>2482</v>
      </c>
      <c r="M1086" t="str">
        <f t="shared" si="113"/>
        <v>松原</v>
      </c>
      <c r="N1086" t="str">
        <f t="shared" si="114"/>
        <v>蒼</v>
      </c>
      <c r="O1086" t="str">
        <f t="shared" si="115"/>
        <v>マツバラ</v>
      </c>
      <c r="P1086" t="str">
        <f t="shared" si="116"/>
        <v>アオイ</v>
      </c>
      <c r="Q1086">
        <f>IF($F1086="","",DATEDIF($R1086,①申込書!$D$3,"Y"))</f>
        <v>20</v>
      </c>
      <c r="R1086" t="str">
        <f t="shared" si="117"/>
        <v>2005/07/20</v>
      </c>
      <c r="S1086" t="str">
        <f t="shared" si="112"/>
        <v>兵庫</v>
      </c>
      <c r="T1086" t="str">
        <f>IFERROR(IF($G1086&lt;&gt;"",LEFT($G1086,11),IF(COUNTIF(②男子申込!$C:$C,$B1086)=1,INDEX(②男子申込!H:H,MATCH($B1086,②男子申込!$C:$C,0)),"")),"")</f>
        <v>00131335521</v>
      </c>
      <c r="U1086" t="str">
        <f t="shared" si="118"/>
        <v>神戸大</v>
      </c>
    </row>
    <row r="1087" spans="1:21">
      <c r="A1087" t="s">
        <v>1104</v>
      </c>
      <c r="B1087">
        <v>1086</v>
      </c>
      <c r="C1087" t="s">
        <v>6813</v>
      </c>
      <c r="D1087" t="s">
        <v>6814</v>
      </c>
      <c r="E1087" t="s">
        <v>80</v>
      </c>
      <c r="F1087">
        <v>20051006</v>
      </c>
      <c r="G1087" t="s">
        <v>6815</v>
      </c>
      <c r="H1087" t="s">
        <v>728</v>
      </c>
      <c r="I1087" t="s">
        <v>606</v>
      </c>
      <c r="M1087" t="str">
        <f t="shared" si="113"/>
        <v>前川</v>
      </c>
      <c r="N1087" t="str">
        <f t="shared" si="114"/>
        <v>弘樹</v>
      </c>
      <c r="O1087" t="str">
        <f t="shared" si="115"/>
        <v>マエカワ</v>
      </c>
      <c r="P1087" t="str">
        <f t="shared" si="116"/>
        <v>ヒロキ</v>
      </c>
      <c r="Q1087">
        <f>IF($F1087="","",DATEDIF($R1087,①申込書!$D$3,"Y"))</f>
        <v>20</v>
      </c>
      <c r="R1087" t="str">
        <f t="shared" si="117"/>
        <v>2005/10/06</v>
      </c>
      <c r="S1087" t="str">
        <f t="shared" si="112"/>
        <v>滋賀</v>
      </c>
      <c r="T1087" t="str">
        <f>IFERROR(IF($G1087&lt;&gt;"",LEFT($G1087,11),IF(COUNTIF(②男子申込!$C:$C,$B1087)=1,INDEX(②男子申込!H:H,MATCH($B1087,②男子申込!$C:$C,0)),"")),"")</f>
        <v>00155522525</v>
      </c>
      <c r="U1087" t="str">
        <f t="shared" si="118"/>
        <v>神戸大</v>
      </c>
    </row>
    <row r="1088" spans="1:21">
      <c r="A1088" t="s">
        <v>1104</v>
      </c>
      <c r="B1088">
        <v>1087</v>
      </c>
      <c r="C1088" t="s">
        <v>6816</v>
      </c>
      <c r="D1088" t="s">
        <v>6817</v>
      </c>
      <c r="E1088" t="s">
        <v>97</v>
      </c>
      <c r="F1088">
        <v>20010923</v>
      </c>
      <c r="G1088" t="s">
        <v>6818</v>
      </c>
      <c r="H1088" t="s">
        <v>6819</v>
      </c>
      <c r="I1088" t="s">
        <v>6820</v>
      </c>
      <c r="M1088" t="str">
        <f t="shared" si="113"/>
        <v>恵藤</v>
      </c>
      <c r="N1088" t="str">
        <f t="shared" si="114"/>
        <v>伸泰</v>
      </c>
      <c r="O1088" t="str">
        <f t="shared" si="115"/>
        <v>エトウ</v>
      </c>
      <c r="P1088" t="str">
        <f t="shared" si="116"/>
        <v>ノブヤス</v>
      </c>
      <c r="Q1088">
        <f>IF($F1088="","",DATEDIF($R1088,①申込書!$D$3,"Y"))</f>
        <v>24</v>
      </c>
      <c r="R1088" t="str">
        <f t="shared" si="117"/>
        <v>2001/09/23</v>
      </c>
      <c r="S1088" t="str">
        <f t="shared" si="112"/>
        <v>兵庫</v>
      </c>
      <c r="T1088" t="str">
        <f>IFERROR(IF($G1088&lt;&gt;"",LEFT($G1088,11),IF(COUNTIF(②男子申込!$C:$C,$B1088)=1,INDEX(②男子申込!H:H,MATCH($B1088,②男子申込!$C:$C,0)),"")),"")</f>
        <v>00096283331</v>
      </c>
      <c r="U1088" t="str">
        <f t="shared" si="118"/>
        <v>神戸大</v>
      </c>
    </row>
    <row r="1089" spans="1:21">
      <c r="A1089" t="s">
        <v>1104</v>
      </c>
      <c r="B1089">
        <v>1088</v>
      </c>
      <c r="C1089" t="s">
        <v>6821</v>
      </c>
      <c r="D1089" t="s">
        <v>6822</v>
      </c>
      <c r="E1089" t="s">
        <v>97</v>
      </c>
      <c r="F1089">
        <v>20050523</v>
      </c>
      <c r="G1089" t="s">
        <v>6823</v>
      </c>
      <c r="H1089" t="s">
        <v>363</v>
      </c>
      <c r="I1089" t="s">
        <v>578</v>
      </c>
      <c r="M1089" t="str">
        <f t="shared" si="113"/>
        <v>尾嶋</v>
      </c>
      <c r="N1089" t="str">
        <f t="shared" si="114"/>
        <v>祥太</v>
      </c>
      <c r="O1089" t="str">
        <f t="shared" si="115"/>
        <v>オジマ</v>
      </c>
      <c r="P1089" t="str">
        <f t="shared" si="116"/>
        <v>ショウタ</v>
      </c>
      <c r="Q1089">
        <f>IF($F1089="","",DATEDIF($R1089,①申込書!$D$3,"Y"))</f>
        <v>20</v>
      </c>
      <c r="R1089" t="str">
        <f t="shared" si="117"/>
        <v>2005/05/23</v>
      </c>
      <c r="S1089" t="str">
        <f t="shared" si="112"/>
        <v>兵庫</v>
      </c>
      <c r="T1089" t="str">
        <f>IFERROR(IF($G1089&lt;&gt;"",LEFT($G1089,11),IF(COUNTIF(②男子申込!$C:$C,$B1089)=1,INDEX(②男子申込!H:H,MATCH($B1089,②男子申込!$C:$C,0)),"")),"")</f>
        <v>00155439936</v>
      </c>
      <c r="U1089" t="str">
        <f t="shared" si="118"/>
        <v>神戸大</v>
      </c>
    </row>
    <row r="1090" spans="1:21">
      <c r="A1090" t="s">
        <v>1104</v>
      </c>
      <c r="B1090">
        <v>1089</v>
      </c>
      <c r="C1090" t="s">
        <v>6824</v>
      </c>
      <c r="D1090" t="s">
        <v>6825</v>
      </c>
      <c r="E1090" t="s">
        <v>97</v>
      </c>
      <c r="F1090">
        <v>20050503</v>
      </c>
      <c r="G1090" t="s">
        <v>6826</v>
      </c>
      <c r="H1090" t="s">
        <v>6827</v>
      </c>
      <c r="I1090" t="s">
        <v>236</v>
      </c>
      <c r="M1090" t="str">
        <f t="shared" si="113"/>
        <v>葛城</v>
      </c>
      <c r="N1090" t="str">
        <f t="shared" si="114"/>
        <v>悠太</v>
      </c>
      <c r="O1090" t="str">
        <f t="shared" si="115"/>
        <v>カツラギ</v>
      </c>
      <c r="P1090" t="str">
        <f t="shared" si="116"/>
        <v>ユウタ</v>
      </c>
      <c r="Q1090">
        <f>IF($F1090="","",DATEDIF($R1090,①申込書!$D$3,"Y"))</f>
        <v>20</v>
      </c>
      <c r="R1090" t="str">
        <f t="shared" si="117"/>
        <v>2005/05/03</v>
      </c>
      <c r="S1090" t="str">
        <f t="shared" ref="S1090:S1153" si="119">IFERROR(IF(OR($E1090="北海道",$E1090="学連"),$E1090,LEFT($E1090,LEN($E1090)-1)),"")</f>
        <v>兵庫</v>
      </c>
      <c r="T1090" t="str">
        <f>IFERROR(IF($G1090&lt;&gt;"",LEFT($G1090,11),IF(COUNTIF(②男子申込!$C:$C,$B1090)=1,INDEX(②男子申込!H:H,MATCH($B1090,②男子申込!$C:$C,0)),"")),"")</f>
        <v>00128484229</v>
      </c>
      <c r="U1090" t="str">
        <f t="shared" si="118"/>
        <v>神戸大</v>
      </c>
    </row>
    <row r="1091" spans="1:21">
      <c r="A1091" t="s">
        <v>1104</v>
      </c>
      <c r="B1091">
        <v>1090</v>
      </c>
      <c r="C1091" t="s">
        <v>7288</v>
      </c>
      <c r="D1091" t="s">
        <v>7289</v>
      </c>
      <c r="E1091" t="s">
        <v>97</v>
      </c>
      <c r="F1091">
        <v>20050505</v>
      </c>
      <c r="G1091" t="s">
        <v>7290</v>
      </c>
      <c r="H1091" t="s">
        <v>7291</v>
      </c>
      <c r="I1091" t="s">
        <v>7292</v>
      </c>
      <c r="M1091" t="str">
        <f t="shared" ref="M1091:M1154" si="120">IFERROR(LEFT($C1091,FIND("　",$C1091)-1),"")</f>
        <v>川杉</v>
      </c>
      <c r="N1091" t="str">
        <f t="shared" ref="N1091:N1154" si="121">IFERROR(RIGHT($C1091,LEN($C1091)-FIND("　",$C1091)),"")</f>
        <v>泉理</v>
      </c>
      <c r="O1091" t="str">
        <f t="shared" ref="O1091:O1154" si="122">IFERROR(DBCS(LEFT($D1091,FIND(" ",$D1091)-1)),"")</f>
        <v>カワスギ</v>
      </c>
      <c r="P1091" t="str">
        <f t="shared" ref="P1091:P1154" si="123">IFERROR(DBCS(RIGHT($D1091,LEN($D1091)-FIND(" ",$D1091))),"")</f>
        <v>センリ</v>
      </c>
      <c r="Q1091">
        <f>IF($F1091="","",DATEDIF($R1091,①申込書!$D$3,"Y"))</f>
        <v>20</v>
      </c>
      <c r="R1091" t="str">
        <f t="shared" ref="R1091:R1154" si="124">IF($F1091="","",LEFT($F1091,4)&amp;"/"&amp;MID($F1091,5,2)&amp;"/"&amp;RIGHT($F1091,2))</f>
        <v>2005/05/05</v>
      </c>
      <c r="S1091" t="str">
        <f t="shared" si="119"/>
        <v>兵庫</v>
      </c>
      <c r="T1091" t="str">
        <f>IFERROR(IF($G1091&lt;&gt;"",LEFT($G1091,11),IF(COUNTIF(②男子申込!$C:$C,$B1091)=1,INDEX(②男子申込!H:H,MATCH($B1091,②男子申込!$C:$C,0)),"")),"")</f>
        <v>00016801392</v>
      </c>
      <c r="U1091" t="str">
        <f t="shared" ref="U1091:U1154" si="125">IFERROR(LEFT($A1091,FIND("大学",$A1091))&amp;RIGHT($A1091,LEN($A1091)-FIND("大学",$A1091)-1),"")</f>
        <v>神戸大</v>
      </c>
    </row>
    <row r="1092" spans="1:21">
      <c r="A1092" t="s">
        <v>1104</v>
      </c>
      <c r="B1092">
        <v>1091</v>
      </c>
      <c r="C1092" t="s">
        <v>7614</v>
      </c>
      <c r="D1092" t="s">
        <v>7615</v>
      </c>
      <c r="E1092" t="s">
        <v>85</v>
      </c>
      <c r="F1092">
        <v>20010129</v>
      </c>
      <c r="G1092" t="s">
        <v>7616</v>
      </c>
      <c r="H1092" t="s">
        <v>1501</v>
      </c>
      <c r="I1092" t="s">
        <v>405</v>
      </c>
      <c r="M1092" t="str">
        <f t="shared" si="120"/>
        <v>木田</v>
      </c>
      <c r="N1092" t="str">
        <f t="shared" si="121"/>
        <v>大晴</v>
      </c>
      <c r="O1092" t="str">
        <f t="shared" si="122"/>
        <v>キダ</v>
      </c>
      <c r="P1092" t="str">
        <f t="shared" si="123"/>
        <v>タイセイ</v>
      </c>
      <c r="Q1092">
        <f>IF($F1092="","",DATEDIF($R1092,①申込書!$D$3,"Y"))</f>
        <v>24</v>
      </c>
      <c r="R1092" t="str">
        <f t="shared" si="124"/>
        <v>2001/01/29</v>
      </c>
      <c r="S1092" t="str">
        <f t="shared" si="119"/>
        <v>愛知</v>
      </c>
      <c r="T1092" t="str">
        <f>IFERROR(IF($G1092&lt;&gt;"",LEFT($G1092,11),IF(COUNTIF(②男子申込!$C:$C,$B1092)=1,INDEX(②男子申込!H:H,MATCH($B1092,②男子申込!$C:$C,0)),"")),"")</f>
        <v>00200304568</v>
      </c>
      <c r="U1092" t="str">
        <f t="shared" si="125"/>
        <v>神戸大</v>
      </c>
    </row>
    <row r="1093" spans="1:21">
      <c r="A1093" t="s">
        <v>1104</v>
      </c>
      <c r="B1093">
        <v>1092</v>
      </c>
      <c r="C1093" t="s">
        <v>7657</v>
      </c>
      <c r="D1093" t="s">
        <v>7658</v>
      </c>
      <c r="E1093" t="s">
        <v>469</v>
      </c>
      <c r="F1093">
        <v>20050709</v>
      </c>
      <c r="G1093" t="s">
        <v>7659</v>
      </c>
      <c r="H1093" t="s">
        <v>1554</v>
      </c>
      <c r="I1093" t="s">
        <v>334</v>
      </c>
      <c r="M1093" t="str">
        <f t="shared" si="120"/>
        <v>松村</v>
      </c>
      <c r="N1093" t="str">
        <f t="shared" si="121"/>
        <v>泰知</v>
      </c>
      <c r="O1093" t="str">
        <f t="shared" si="122"/>
        <v>マツムラ</v>
      </c>
      <c r="P1093" t="str">
        <f t="shared" si="123"/>
        <v>タイチ</v>
      </c>
      <c r="Q1093">
        <f>IF($F1093="","",DATEDIF($R1093,①申込書!$D$3,"Y"))</f>
        <v>20</v>
      </c>
      <c r="R1093" t="str">
        <f t="shared" si="124"/>
        <v>2005/07/09</v>
      </c>
      <c r="S1093" t="str">
        <f t="shared" si="119"/>
        <v>和歌山</v>
      </c>
      <c r="T1093" t="str">
        <f>IFERROR(IF($G1093&lt;&gt;"",LEFT($G1093,11),IF(COUNTIF(②男子申込!$C:$C,$B1093)=1,INDEX(②男子申込!H:H,MATCH($B1093,②男子申込!$C:$C,0)),"")),"")</f>
        <v>00200313081</v>
      </c>
      <c r="U1093" t="str">
        <f t="shared" si="125"/>
        <v>神戸大</v>
      </c>
    </row>
    <row r="1094" spans="1:21">
      <c r="A1094" t="s">
        <v>1104</v>
      </c>
      <c r="B1094">
        <v>1093</v>
      </c>
      <c r="C1094" t="s">
        <v>8532</v>
      </c>
      <c r="D1094" t="s">
        <v>8533</v>
      </c>
      <c r="E1094" t="s">
        <v>10888</v>
      </c>
      <c r="F1094">
        <v>20040215</v>
      </c>
      <c r="G1094"/>
      <c r="H1094" t="s">
        <v>12219</v>
      </c>
      <c r="I1094" t="s">
        <v>859</v>
      </c>
      <c r="M1094" t="str">
        <f t="shared" si="120"/>
        <v>岩城</v>
      </c>
      <c r="N1094" t="str">
        <f t="shared" si="121"/>
        <v>伊弘人</v>
      </c>
      <c r="O1094" t="str">
        <f t="shared" si="122"/>
        <v>イワシロ</v>
      </c>
      <c r="P1094" t="str">
        <f t="shared" si="123"/>
        <v>イクト</v>
      </c>
      <c r="Q1094">
        <f>IF($F1094="","",DATEDIF($R1094,①申込書!$D$3,"Y"))</f>
        <v>21</v>
      </c>
      <c r="R1094" t="str">
        <f t="shared" si="124"/>
        <v>2004/02/15</v>
      </c>
      <c r="S1094" t="str">
        <f t="shared" si="119"/>
        <v>大阪</v>
      </c>
      <c r="T1094" t="str">
        <f>IFERROR(IF($G1094&lt;&gt;"",LEFT($G1094,11),IF(COUNTIF(②男子申込!$C:$C,$B1094)=1,INDEX(②男子申込!H:H,MATCH($B1094,②男子申込!$C:$C,0)),"")),"")</f>
        <v/>
      </c>
      <c r="U1094" t="str">
        <f t="shared" si="125"/>
        <v>神戸大</v>
      </c>
    </row>
    <row r="1095" spans="1:21">
      <c r="A1095" t="s">
        <v>1104</v>
      </c>
      <c r="B1095">
        <v>1094</v>
      </c>
      <c r="C1095" t="s">
        <v>8534</v>
      </c>
      <c r="D1095" t="s">
        <v>8535</v>
      </c>
      <c r="E1095" t="s">
        <v>469</v>
      </c>
      <c r="F1095">
        <v>20050422</v>
      </c>
      <c r="G1095"/>
      <c r="H1095" t="s">
        <v>12220</v>
      </c>
      <c r="I1095" t="s">
        <v>12221</v>
      </c>
      <c r="M1095" t="str">
        <f t="shared" si="120"/>
        <v>上地</v>
      </c>
      <c r="N1095" t="str">
        <f t="shared" si="121"/>
        <v>白竜</v>
      </c>
      <c r="O1095" t="str">
        <f t="shared" si="122"/>
        <v>カミジ</v>
      </c>
      <c r="P1095" t="str">
        <f t="shared" si="123"/>
        <v>ハクリュウ</v>
      </c>
      <c r="Q1095">
        <f>IF($F1095="","",DATEDIF($R1095,①申込書!$D$3,"Y"))</f>
        <v>20</v>
      </c>
      <c r="R1095" t="str">
        <f t="shared" si="124"/>
        <v>2005/04/22</v>
      </c>
      <c r="S1095" t="str">
        <f t="shared" si="119"/>
        <v>和歌山</v>
      </c>
      <c r="T1095" t="str">
        <f>IFERROR(IF($G1095&lt;&gt;"",LEFT($G1095,11),IF(COUNTIF(②男子申込!$C:$C,$B1095)=1,INDEX(②男子申込!H:H,MATCH($B1095,②男子申込!$C:$C,0)),"")),"")</f>
        <v/>
      </c>
      <c r="U1095" t="str">
        <f t="shared" si="125"/>
        <v>神戸大</v>
      </c>
    </row>
    <row r="1096" spans="1:21">
      <c r="A1096" t="s">
        <v>1104</v>
      </c>
      <c r="B1096">
        <v>1095</v>
      </c>
      <c r="C1096" t="s">
        <v>8536</v>
      </c>
      <c r="D1096" t="s">
        <v>8537</v>
      </c>
      <c r="E1096" t="s">
        <v>97</v>
      </c>
      <c r="F1096">
        <v>20030611</v>
      </c>
      <c r="G1096"/>
      <c r="H1096" t="s">
        <v>8380</v>
      </c>
      <c r="I1096" t="s">
        <v>87</v>
      </c>
      <c r="M1096" t="str">
        <f t="shared" si="120"/>
        <v>東本</v>
      </c>
      <c r="N1096" t="str">
        <f t="shared" si="121"/>
        <v>匠</v>
      </c>
      <c r="O1096" t="str">
        <f t="shared" si="122"/>
        <v>ヒガシモト</v>
      </c>
      <c r="P1096" t="str">
        <f t="shared" si="123"/>
        <v>タクミ</v>
      </c>
      <c r="Q1096">
        <f>IF($F1096="","",DATEDIF($R1096,①申込書!$D$3,"Y"))</f>
        <v>22</v>
      </c>
      <c r="R1096" t="str">
        <f t="shared" si="124"/>
        <v>2003/06/11</v>
      </c>
      <c r="S1096" t="str">
        <f t="shared" si="119"/>
        <v>兵庫</v>
      </c>
      <c r="T1096" t="str">
        <f>IFERROR(IF($G1096&lt;&gt;"",LEFT($G1096,11),IF(COUNTIF(②男子申込!$C:$C,$B1096)=1,INDEX(②男子申込!H:H,MATCH($B1096,②男子申込!$C:$C,0)),"")),"")</f>
        <v/>
      </c>
      <c r="U1096" t="str">
        <f t="shared" si="125"/>
        <v>神戸大</v>
      </c>
    </row>
    <row r="1097" spans="1:21">
      <c r="A1097" t="s">
        <v>1104</v>
      </c>
      <c r="B1097">
        <v>1096</v>
      </c>
      <c r="C1097" t="s">
        <v>8538</v>
      </c>
      <c r="D1097" t="s">
        <v>8539</v>
      </c>
      <c r="E1097" t="s">
        <v>97</v>
      </c>
      <c r="F1097">
        <v>20030928</v>
      </c>
      <c r="G1097" t="s">
        <v>10889</v>
      </c>
      <c r="H1097" t="s">
        <v>585</v>
      </c>
      <c r="I1097" t="s">
        <v>882</v>
      </c>
      <c r="M1097" t="str">
        <f t="shared" si="120"/>
        <v>古賀</v>
      </c>
      <c r="N1097" t="str">
        <f t="shared" si="121"/>
        <v>天</v>
      </c>
      <c r="O1097" t="str">
        <f t="shared" si="122"/>
        <v>コガ</v>
      </c>
      <c r="P1097" t="str">
        <f t="shared" si="123"/>
        <v>タカト</v>
      </c>
      <c r="Q1097">
        <f>IF($F1097="","",DATEDIF($R1097,①申込書!$D$3,"Y"))</f>
        <v>22</v>
      </c>
      <c r="R1097" t="str">
        <f t="shared" si="124"/>
        <v>2003/09/28</v>
      </c>
      <c r="S1097" t="str">
        <f t="shared" si="119"/>
        <v>兵庫</v>
      </c>
      <c r="T1097" t="str">
        <f>IFERROR(IF($G1097&lt;&gt;"",LEFT($G1097,11),IF(COUNTIF(②男子申込!$C:$C,$B1097)=1,INDEX(②男子申込!H:H,MATCH($B1097,②男子申込!$C:$C,0)),"")),"")</f>
        <v>00104032818</v>
      </c>
      <c r="U1097" t="str">
        <f t="shared" si="125"/>
        <v>神戸大</v>
      </c>
    </row>
    <row r="1098" spans="1:21">
      <c r="A1098" t="s">
        <v>1349</v>
      </c>
      <c r="B1098">
        <v>1097</v>
      </c>
      <c r="C1098" t="s">
        <v>1352</v>
      </c>
      <c r="D1098" t="s">
        <v>1353</v>
      </c>
      <c r="E1098" t="s">
        <v>99</v>
      </c>
      <c r="F1098">
        <v>19980805</v>
      </c>
      <c r="G1098" t="s">
        <v>10890</v>
      </c>
      <c r="H1098" t="s">
        <v>1354</v>
      </c>
      <c r="I1098" t="s">
        <v>339</v>
      </c>
      <c r="M1098" t="str">
        <f t="shared" si="120"/>
        <v>大塚</v>
      </c>
      <c r="N1098" t="str">
        <f t="shared" si="121"/>
        <v>遼</v>
      </c>
      <c r="O1098" t="str">
        <f t="shared" si="122"/>
        <v>オオツカ</v>
      </c>
      <c r="P1098" t="str">
        <f t="shared" si="123"/>
        <v>リョウ</v>
      </c>
      <c r="Q1098">
        <f>IF($F1098="","",DATEDIF($R1098,①申込書!$D$3,"Y"))</f>
        <v>27</v>
      </c>
      <c r="R1098" t="str">
        <f t="shared" si="124"/>
        <v>1998/08/05</v>
      </c>
      <c r="S1098" t="str">
        <f t="shared" si="119"/>
        <v>大阪</v>
      </c>
      <c r="T1098" t="str">
        <f>IFERROR(IF($G1098&lt;&gt;"",LEFT($G1098,11),IF(COUNTIF(②男子申込!$C:$C,$B1098)=1,INDEX(②男子申込!H:H,MATCH($B1098,②男子申込!$C:$C,0)),"")),"")</f>
        <v>00078923433</v>
      </c>
      <c r="U1098" t="str">
        <f t="shared" si="125"/>
        <v>大阪大</v>
      </c>
    </row>
    <row r="1099" spans="1:21">
      <c r="A1099" t="s">
        <v>1349</v>
      </c>
      <c r="B1099">
        <v>1098</v>
      </c>
      <c r="C1099" t="s">
        <v>1355</v>
      </c>
      <c r="D1099" t="s">
        <v>1356</v>
      </c>
      <c r="E1099" t="s">
        <v>389</v>
      </c>
      <c r="F1099">
        <v>19980119</v>
      </c>
      <c r="G1099" t="s">
        <v>10891</v>
      </c>
      <c r="H1099" t="s">
        <v>1357</v>
      </c>
      <c r="I1099" t="s">
        <v>1358</v>
      </c>
      <c r="M1099" t="str">
        <f t="shared" si="120"/>
        <v>木高</v>
      </c>
      <c r="N1099" t="str">
        <f t="shared" si="121"/>
        <v>佳周</v>
      </c>
      <c r="O1099" t="str">
        <f t="shared" si="122"/>
        <v>キダカ</v>
      </c>
      <c r="P1099" t="str">
        <f t="shared" si="123"/>
        <v>ヨシナリ</v>
      </c>
      <c r="Q1099">
        <f>IF($F1099="","",DATEDIF($R1099,①申込書!$D$3,"Y"))</f>
        <v>28</v>
      </c>
      <c r="R1099" t="str">
        <f t="shared" si="124"/>
        <v>1998/01/19</v>
      </c>
      <c r="S1099" t="str">
        <f t="shared" si="119"/>
        <v>長崎</v>
      </c>
      <c r="T1099" t="str">
        <f>IFERROR(IF($G1099&lt;&gt;"",LEFT($G1099,11),IF(COUNTIF(②男子申込!$C:$C,$B1099)=1,INDEX(②男子申込!H:H,MATCH($B1099,②男子申込!$C:$C,0)),"")),"")</f>
        <v>00041540115</v>
      </c>
      <c r="U1099" t="str">
        <f t="shared" si="125"/>
        <v>大阪大</v>
      </c>
    </row>
    <row r="1100" spans="1:21">
      <c r="A1100" t="s">
        <v>1349</v>
      </c>
      <c r="B1100">
        <v>1099</v>
      </c>
      <c r="C1100" t="s">
        <v>1375</v>
      </c>
      <c r="D1100" t="s">
        <v>1376</v>
      </c>
      <c r="E1100" t="s">
        <v>80</v>
      </c>
      <c r="F1100">
        <v>20011102</v>
      </c>
      <c r="G1100" t="s">
        <v>10892</v>
      </c>
      <c r="H1100" t="s">
        <v>1354</v>
      </c>
      <c r="I1100" t="s">
        <v>181</v>
      </c>
      <c r="M1100" t="str">
        <f t="shared" si="120"/>
        <v>大塚</v>
      </c>
      <c r="N1100" t="str">
        <f t="shared" si="121"/>
        <v>陽斗</v>
      </c>
      <c r="O1100" t="str">
        <f t="shared" si="122"/>
        <v>オオツカ</v>
      </c>
      <c r="P1100" t="str">
        <f t="shared" si="123"/>
        <v>ハルト</v>
      </c>
      <c r="Q1100">
        <f>IF($F1100="","",DATEDIF($R1100,①申込書!$D$3,"Y"))</f>
        <v>24</v>
      </c>
      <c r="R1100" t="str">
        <f t="shared" si="124"/>
        <v>2001/11/02</v>
      </c>
      <c r="S1100" t="str">
        <f t="shared" si="119"/>
        <v>滋賀</v>
      </c>
      <c r="T1100" t="str">
        <f>IFERROR(IF($G1100&lt;&gt;"",LEFT($G1100,11),IF(COUNTIF(②男子申込!$C:$C,$B1100)=1,INDEX(②男子申込!H:H,MATCH($B1100,②男子申込!$C:$C,0)),"")),"")</f>
        <v>00092370021</v>
      </c>
      <c r="U1100" t="str">
        <f t="shared" si="125"/>
        <v>大阪大</v>
      </c>
    </row>
    <row r="1101" spans="1:21">
      <c r="A1101" t="s">
        <v>1349</v>
      </c>
      <c r="B1101">
        <v>1100</v>
      </c>
      <c r="C1101" t="s">
        <v>1378</v>
      </c>
      <c r="D1101" t="s">
        <v>1379</v>
      </c>
      <c r="E1101" t="s">
        <v>80</v>
      </c>
      <c r="F1101">
        <v>20010902</v>
      </c>
      <c r="G1101" t="s">
        <v>10893</v>
      </c>
      <c r="H1101" t="s">
        <v>572</v>
      </c>
      <c r="I1101" t="s">
        <v>234</v>
      </c>
      <c r="M1101" t="str">
        <f t="shared" si="120"/>
        <v>奥村</v>
      </c>
      <c r="N1101" t="str">
        <f t="shared" si="121"/>
        <v>涼介</v>
      </c>
      <c r="O1101" t="str">
        <f t="shared" si="122"/>
        <v>オクムラ</v>
      </c>
      <c r="P1101" t="str">
        <f t="shared" si="123"/>
        <v>リョウスケ</v>
      </c>
      <c r="Q1101">
        <f>IF($F1101="","",DATEDIF($R1101,①申込書!$D$3,"Y"))</f>
        <v>24</v>
      </c>
      <c r="R1101" t="str">
        <f t="shared" si="124"/>
        <v>2001/09/02</v>
      </c>
      <c r="S1101" t="str">
        <f t="shared" si="119"/>
        <v>滋賀</v>
      </c>
      <c r="T1101" t="str">
        <f>IFERROR(IF($G1101&lt;&gt;"",LEFT($G1101,11),IF(COUNTIF(②男子申込!$C:$C,$B1101)=1,INDEX(②男子申込!H:H,MATCH($B1101,②男子申込!$C:$C,0)),"")),"")</f>
        <v>00099743234</v>
      </c>
      <c r="U1101" t="str">
        <f t="shared" si="125"/>
        <v>大阪大</v>
      </c>
    </row>
    <row r="1102" spans="1:21">
      <c r="A1102" t="s">
        <v>1349</v>
      </c>
      <c r="B1102">
        <v>1101</v>
      </c>
      <c r="C1102" t="s">
        <v>1380</v>
      </c>
      <c r="D1102" t="s">
        <v>1381</v>
      </c>
      <c r="E1102" t="s">
        <v>99</v>
      </c>
      <c r="F1102">
        <v>20000802</v>
      </c>
      <c r="G1102" t="s">
        <v>10894</v>
      </c>
      <c r="H1102" t="s">
        <v>1382</v>
      </c>
      <c r="I1102" t="s">
        <v>234</v>
      </c>
      <c r="M1102" t="str">
        <f t="shared" si="120"/>
        <v>海北</v>
      </c>
      <c r="N1102" t="str">
        <f t="shared" si="121"/>
        <v>遼介</v>
      </c>
      <c r="O1102" t="str">
        <f t="shared" si="122"/>
        <v>カイキタ</v>
      </c>
      <c r="P1102" t="str">
        <f t="shared" si="123"/>
        <v>リョウスケ</v>
      </c>
      <c r="Q1102">
        <f>IF($F1102="","",DATEDIF($R1102,①申込書!$D$3,"Y"))</f>
        <v>25</v>
      </c>
      <c r="R1102" t="str">
        <f t="shared" si="124"/>
        <v>2000/08/02</v>
      </c>
      <c r="S1102" t="str">
        <f t="shared" si="119"/>
        <v>大阪</v>
      </c>
      <c r="T1102" t="str">
        <f>IFERROR(IF($G1102&lt;&gt;"",LEFT($G1102,11),IF(COUNTIF(②男子申込!$C:$C,$B1102)=1,INDEX(②男子申込!H:H,MATCH($B1102,②男子申込!$C:$C,0)),"")),"")</f>
        <v>00064477432</v>
      </c>
      <c r="U1102" t="str">
        <f t="shared" si="125"/>
        <v>大阪大</v>
      </c>
    </row>
    <row r="1103" spans="1:21">
      <c r="A1103" t="s">
        <v>1349</v>
      </c>
      <c r="B1103">
        <v>1102</v>
      </c>
      <c r="C1103" t="s">
        <v>1384</v>
      </c>
      <c r="D1103" t="s">
        <v>1385</v>
      </c>
      <c r="E1103" t="s">
        <v>97</v>
      </c>
      <c r="F1103">
        <v>20020120</v>
      </c>
      <c r="G1103" t="s">
        <v>10895</v>
      </c>
      <c r="H1103" t="s">
        <v>193</v>
      </c>
      <c r="I1103" t="s">
        <v>1386</v>
      </c>
      <c r="M1103" t="str">
        <f t="shared" si="120"/>
        <v>小林</v>
      </c>
      <c r="N1103" t="str">
        <f t="shared" si="121"/>
        <v>恒方</v>
      </c>
      <c r="O1103" t="str">
        <f t="shared" si="122"/>
        <v>コバヤシ</v>
      </c>
      <c r="P1103" t="str">
        <f t="shared" si="123"/>
        <v>ツネマサ</v>
      </c>
      <c r="Q1103">
        <f>IF($F1103="","",DATEDIF($R1103,①申込書!$D$3,"Y"))</f>
        <v>24</v>
      </c>
      <c r="R1103" t="str">
        <f t="shared" si="124"/>
        <v>2002/01/20</v>
      </c>
      <c r="S1103" t="str">
        <f t="shared" si="119"/>
        <v>兵庫</v>
      </c>
      <c r="T1103" t="str">
        <f>IFERROR(IF($G1103&lt;&gt;"",LEFT($G1103,11),IF(COUNTIF(②男子申込!$C:$C,$B1103)=1,INDEX(②男子申込!H:H,MATCH($B1103,②男子申込!$C:$C,0)),"")),"")</f>
        <v>00077267130</v>
      </c>
      <c r="U1103" t="str">
        <f t="shared" si="125"/>
        <v>大阪大</v>
      </c>
    </row>
    <row r="1104" spans="1:21">
      <c r="A1104" t="s">
        <v>1349</v>
      </c>
      <c r="B1104">
        <v>1103</v>
      </c>
      <c r="C1104" t="s">
        <v>1387</v>
      </c>
      <c r="D1104" t="s">
        <v>1388</v>
      </c>
      <c r="E1104" t="s">
        <v>99</v>
      </c>
      <c r="F1104">
        <v>20010522</v>
      </c>
      <c r="G1104" t="s">
        <v>10896</v>
      </c>
      <c r="H1104" t="s">
        <v>1389</v>
      </c>
      <c r="I1104" t="s">
        <v>1390</v>
      </c>
      <c r="M1104" t="str">
        <f t="shared" si="120"/>
        <v>佐伯</v>
      </c>
      <c r="N1104" t="str">
        <f t="shared" si="121"/>
        <v>有輝人</v>
      </c>
      <c r="O1104" t="str">
        <f t="shared" si="122"/>
        <v>サエキ</v>
      </c>
      <c r="P1104" t="str">
        <f t="shared" si="123"/>
        <v>ユキト</v>
      </c>
      <c r="Q1104">
        <f>IF($F1104="","",DATEDIF($R1104,①申込書!$D$3,"Y"))</f>
        <v>24</v>
      </c>
      <c r="R1104" t="str">
        <f t="shared" si="124"/>
        <v>2001/05/22</v>
      </c>
      <c r="S1104" t="str">
        <f t="shared" si="119"/>
        <v>大阪</v>
      </c>
      <c r="T1104" t="str">
        <f>IFERROR(IF($G1104&lt;&gt;"",LEFT($G1104,11),IF(COUNTIF(②男子申込!$C:$C,$B1104)=1,INDEX(②男子申込!H:H,MATCH($B1104,②男子申込!$C:$C,0)),"")),"")</f>
        <v>00080263726</v>
      </c>
      <c r="U1104" t="str">
        <f t="shared" si="125"/>
        <v>大阪大</v>
      </c>
    </row>
    <row r="1105" spans="1:21">
      <c r="A1105" t="s">
        <v>1349</v>
      </c>
      <c r="B1105">
        <v>1104</v>
      </c>
      <c r="C1105" t="s">
        <v>1391</v>
      </c>
      <c r="D1105" t="s">
        <v>1392</v>
      </c>
      <c r="E1105" t="s">
        <v>99</v>
      </c>
      <c r="F1105">
        <v>20010825</v>
      </c>
      <c r="G1105" t="s">
        <v>10897</v>
      </c>
      <c r="H1105" t="s">
        <v>371</v>
      </c>
      <c r="I1105" t="s">
        <v>148</v>
      </c>
      <c r="M1105" t="str">
        <f t="shared" si="120"/>
        <v>佐藤</v>
      </c>
      <c r="N1105" t="str">
        <f t="shared" si="121"/>
        <v>耀介</v>
      </c>
      <c r="O1105" t="str">
        <f t="shared" si="122"/>
        <v>サトウ</v>
      </c>
      <c r="P1105" t="str">
        <f t="shared" si="123"/>
        <v>ヨウスケ</v>
      </c>
      <c r="Q1105">
        <f>IF($F1105="","",DATEDIF($R1105,①申込書!$D$3,"Y"))</f>
        <v>24</v>
      </c>
      <c r="R1105" t="str">
        <f t="shared" si="124"/>
        <v>2001/08/25</v>
      </c>
      <c r="S1105" t="str">
        <f t="shared" si="119"/>
        <v>大阪</v>
      </c>
      <c r="T1105" t="str">
        <f>IFERROR(IF($G1105&lt;&gt;"",LEFT($G1105,11),IF(COUNTIF(②男子申込!$C:$C,$B1105)=1,INDEX(②男子申込!H:H,MATCH($B1105,②男子申込!$C:$C,0)),"")),"")</f>
        <v>00077501424</v>
      </c>
      <c r="U1105" t="str">
        <f t="shared" si="125"/>
        <v>大阪大</v>
      </c>
    </row>
    <row r="1106" spans="1:21">
      <c r="A1106" t="s">
        <v>1349</v>
      </c>
      <c r="B1106">
        <v>1105</v>
      </c>
      <c r="C1106" t="s">
        <v>1393</v>
      </c>
      <c r="D1106" t="s">
        <v>1394</v>
      </c>
      <c r="E1106" t="s">
        <v>99</v>
      </c>
      <c r="F1106">
        <v>20010808</v>
      </c>
      <c r="G1106" t="s">
        <v>10898</v>
      </c>
      <c r="H1106" t="s">
        <v>753</v>
      </c>
      <c r="I1106" t="s">
        <v>1395</v>
      </c>
      <c r="M1106" t="str">
        <f t="shared" si="120"/>
        <v>冨田</v>
      </c>
      <c r="N1106" t="str">
        <f t="shared" si="121"/>
        <v>和道</v>
      </c>
      <c r="O1106" t="str">
        <f t="shared" si="122"/>
        <v>トミタ</v>
      </c>
      <c r="P1106" t="str">
        <f t="shared" si="123"/>
        <v>カズミチ</v>
      </c>
      <c r="Q1106">
        <f>IF($F1106="","",DATEDIF($R1106,①申込書!$D$3,"Y"))</f>
        <v>24</v>
      </c>
      <c r="R1106" t="str">
        <f t="shared" si="124"/>
        <v>2001/08/08</v>
      </c>
      <c r="S1106" t="str">
        <f t="shared" si="119"/>
        <v>大阪</v>
      </c>
      <c r="T1106" t="str">
        <f>IFERROR(IF($G1106&lt;&gt;"",LEFT($G1106,11),IF(COUNTIF(②男子申込!$C:$C,$B1106)=1,INDEX(②男子申込!H:H,MATCH($B1106,②男子申込!$C:$C,0)),"")),"")</f>
        <v>00118365024</v>
      </c>
      <c r="U1106" t="str">
        <f t="shared" si="125"/>
        <v>大阪大</v>
      </c>
    </row>
    <row r="1107" spans="1:21">
      <c r="A1107" t="s">
        <v>1349</v>
      </c>
      <c r="B1107">
        <v>1106</v>
      </c>
      <c r="C1107" t="s">
        <v>1396</v>
      </c>
      <c r="D1107" t="s">
        <v>1397</v>
      </c>
      <c r="E1107" t="s">
        <v>116</v>
      </c>
      <c r="F1107">
        <v>20010926</v>
      </c>
      <c r="G1107" t="s">
        <v>10899</v>
      </c>
      <c r="H1107" t="s">
        <v>214</v>
      </c>
      <c r="I1107" t="s">
        <v>882</v>
      </c>
      <c r="M1107" t="str">
        <f t="shared" si="120"/>
        <v>山本</v>
      </c>
      <c r="N1107" t="str">
        <f t="shared" si="121"/>
        <v>崇人</v>
      </c>
      <c r="O1107" t="str">
        <f t="shared" si="122"/>
        <v>ヤマモト</v>
      </c>
      <c r="P1107" t="str">
        <f t="shared" si="123"/>
        <v>タカト</v>
      </c>
      <c r="Q1107">
        <f>IF($F1107="","",DATEDIF($R1107,①申込書!$D$3,"Y"))</f>
        <v>24</v>
      </c>
      <c r="R1107" t="str">
        <f t="shared" si="124"/>
        <v>2001/09/26</v>
      </c>
      <c r="S1107" t="str">
        <f t="shared" si="119"/>
        <v>三重</v>
      </c>
      <c r="T1107" t="str">
        <f>IFERROR(IF($G1107&lt;&gt;"",LEFT($G1107,11),IF(COUNTIF(②男子申込!$C:$C,$B1107)=1,INDEX(②男子申込!H:H,MATCH($B1107,②男子申込!$C:$C,0)),"")),"")</f>
        <v>00074782129</v>
      </c>
      <c r="U1107" t="str">
        <f t="shared" si="125"/>
        <v>大阪大</v>
      </c>
    </row>
    <row r="1108" spans="1:21">
      <c r="A1108" t="s">
        <v>1349</v>
      </c>
      <c r="B1108">
        <v>1107</v>
      </c>
      <c r="C1108" t="s">
        <v>1399</v>
      </c>
      <c r="D1108" t="s">
        <v>1400</v>
      </c>
      <c r="E1108" t="s">
        <v>97</v>
      </c>
      <c r="F1108">
        <v>20010312</v>
      </c>
      <c r="G1108" t="s">
        <v>10900</v>
      </c>
      <c r="H1108" t="s">
        <v>1401</v>
      </c>
      <c r="I1108" t="s">
        <v>1402</v>
      </c>
      <c r="M1108" t="str">
        <f t="shared" si="120"/>
        <v>田上</v>
      </c>
      <c r="N1108" t="str">
        <f t="shared" si="121"/>
        <v>陽悠</v>
      </c>
      <c r="O1108" t="str">
        <f t="shared" si="122"/>
        <v>タガミ</v>
      </c>
      <c r="P1108" t="str">
        <f t="shared" si="123"/>
        <v>ハルヒサ</v>
      </c>
      <c r="Q1108">
        <f>IF($F1108="","",DATEDIF($R1108,①申込書!$D$3,"Y"))</f>
        <v>24</v>
      </c>
      <c r="R1108" t="str">
        <f t="shared" si="124"/>
        <v>2001/03/12</v>
      </c>
      <c r="S1108" t="str">
        <f t="shared" si="119"/>
        <v>兵庫</v>
      </c>
      <c r="T1108" t="str">
        <f>IFERROR(IF($G1108&lt;&gt;"",LEFT($G1108,11),IF(COUNTIF(②男子申込!$C:$C,$B1108)=1,INDEX(②男子申込!H:H,MATCH($B1108,②男子申込!$C:$C,0)),"")),"")</f>
        <v>00098295538</v>
      </c>
      <c r="U1108" t="str">
        <f t="shared" si="125"/>
        <v>大阪大</v>
      </c>
    </row>
    <row r="1109" spans="1:21">
      <c r="A1109" t="s">
        <v>1349</v>
      </c>
      <c r="B1109">
        <v>1108</v>
      </c>
      <c r="C1109" t="s">
        <v>1408</v>
      </c>
      <c r="D1109" t="s">
        <v>1409</v>
      </c>
      <c r="E1109" t="s">
        <v>88</v>
      </c>
      <c r="F1109">
        <v>20001208</v>
      </c>
      <c r="G1109" t="s">
        <v>10901</v>
      </c>
      <c r="H1109" t="s">
        <v>147</v>
      </c>
      <c r="I1109" t="s">
        <v>321</v>
      </c>
      <c r="M1109" t="str">
        <f t="shared" si="120"/>
        <v>中村</v>
      </c>
      <c r="N1109" t="str">
        <f t="shared" si="121"/>
        <v>拓矢</v>
      </c>
      <c r="O1109" t="str">
        <f t="shared" si="122"/>
        <v>ナカムラ</v>
      </c>
      <c r="P1109" t="str">
        <f t="shared" si="123"/>
        <v>タクヤ</v>
      </c>
      <c r="Q1109">
        <f>IF($F1109="","",DATEDIF($R1109,①申込書!$D$3,"Y"))</f>
        <v>25</v>
      </c>
      <c r="R1109" t="str">
        <f t="shared" si="124"/>
        <v>2000/12/08</v>
      </c>
      <c r="S1109" t="str">
        <f t="shared" si="119"/>
        <v>京都</v>
      </c>
      <c r="T1109" t="str">
        <f>IFERROR(IF($G1109&lt;&gt;"",LEFT($G1109,11),IF(COUNTIF(②男子申込!$C:$C,$B1109)=1,INDEX(②男子申込!H:H,MATCH($B1109,②男子申込!$C:$C,0)),"")),"")</f>
        <v>00100215099</v>
      </c>
      <c r="U1109" t="str">
        <f t="shared" si="125"/>
        <v>大阪大</v>
      </c>
    </row>
    <row r="1110" spans="1:21">
      <c r="A1110" t="s">
        <v>1349</v>
      </c>
      <c r="B1110">
        <v>1109</v>
      </c>
      <c r="C1110" t="s">
        <v>797</v>
      </c>
      <c r="D1110" t="s">
        <v>798</v>
      </c>
      <c r="E1110" t="s">
        <v>144</v>
      </c>
      <c r="F1110">
        <v>20011021</v>
      </c>
      <c r="G1110" t="s">
        <v>10902</v>
      </c>
      <c r="H1110" t="s">
        <v>799</v>
      </c>
      <c r="I1110" t="s">
        <v>800</v>
      </c>
      <c r="M1110" t="str">
        <f t="shared" si="120"/>
        <v>武林</v>
      </c>
      <c r="N1110" t="str">
        <f t="shared" si="121"/>
        <v>悠天</v>
      </c>
      <c r="O1110" t="str">
        <f t="shared" si="122"/>
        <v>タケバヤシ</v>
      </c>
      <c r="P1110" t="str">
        <f t="shared" si="123"/>
        <v>ハルタカ</v>
      </c>
      <c r="Q1110">
        <f>IF($F1110="","",DATEDIF($R1110,①申込書!$D$3,"Y"))</f>
        <v>24</v>
      </c>
      <c r="R1110" t="str">
        <f t="shared" si="124"/>
        <v>2001/10/21</v>
      </c>
      <c r="S1110" t="str">
        <f t="shared" si="119"/>
        <v>山口</v>
      </c>
      <c r="T1110" t="str">
        <f>IFERROR(IF($G1110&lt;&gt;"",LEFT($G1110,11),IF(COUNTIF(②男子申込!$C:$C,$B1110)=1,INDEX(②男子申込!H:H,MATCH($B1110,②男子申込!$C:$C,0)),"")),"")</f>
        <v>00110065821</v>
      </c>
      <c r="U1110" t="str">
        <f t="shared" si="125"/>
        <v>大阪大</v>
      </c>
    </row>
    <row r="1111" spans="1:21">
      <c r="A1111" t="s">
        <v>1349</v>
      </c>
      <c r="B1111">
        <v>1110</v>
      </c>
      <c r="C1111" t="s">
        <v>1410</v>
      </c>
      <c r="D1111" t="s">
        <v>1411</v>
      </c>
      <c r="E1111" t="s">
        <v>99</v>
      </c>
      <c r="F1111">
        <v>20020806</v>
      </c>
      <c r="G1111" t="s">
        <v>10903</v>
      </c>
      <c r="H1111" t="s">
        <v>149</v>
      </c>
      <c r="I1111" t="s">
        <v>546</v>
      </c>
      <c r="M1111" t="str">
        <f t="shared" si="120"/>
        <v>菊池</v>
      </c>
      <c r="N1111" t="str">
        <f t="shared" si="121"/>
        <v>太賀</v>
      </c>
      <c r="O1111" t="str">
        <f t="shared" si="122"/>
        <v>キクチ</v>
      </c>
      <c r="P1111" t="str">
        <f t="shared" si="123"/>
        <v>タイガ</v>
      </c>
      <c r="Q1111">
        <f>IF($F1111="","",DATEDIF($R1111,①申込書!$D$3,"Y"))</f>
        <v>23</v>
      </c>
      <c r="R1111" t="str">
        <f t="shared" si="124"/>
        <v>2002/08/06</v>
      </c>
      <c r="S1111" t="str">
        <f t="shared" si="119"/>
        <v>大阪</v>
      </c>
      <c r="T1111" t="str">
        <f>IFERROR(IF($G1111&lt;&gt;"",LEFT($G1111,11),IF(COUNTIF(②男子申込!$C:$C,$B1111)=1,INDEX(②男子申込!H:H,MATCH($B1111,②男子申込!$C:$C,0)),"")),"")</f>
        <v>00097121424</v>
      </c>
      <c r="U1111" t="str">
        <f t="shared" si="125"/>
        <v>大阪大</v>
      </c>
    </row>
    <row r="1112" spans="1:21">
      <c r="A1112" t="s">
        <v>1349</v>
      </c>
      <c r="B1112">
        <v>1111</v>
      </c>
      <c r="C1112" t="s">
        <v>1412</v>
      </c>
      <c r="D1112" t="s">
        <v>1413</v>
      </c>
      <c r="E1112" t="s">
        <v>83</v>
      </c>
      <c r="F1112">
        <v>20010515</v>
      </c>
      <c r="G1112" t="s">
        <v>10904</v>
      </c>
      <c r="H1112" t="s">
        <v>1414</v>
      </c>
      <c r="I1112" t="s">
        <v>311</v>
      </c>
      <c r="M1112" t="str">
        <f t="shared" si="120"/>
        <v>西岡田</v>
      </c>
      <c r="N1112" t="str">
        <f t="shared" si="121"/>
        <v>航大</v>
      </c>
      <c r="O1112" t="str">
        <f t="shared" si="122"/>
        <v>ニシオカダ</v>
      </c>
      <c r="P1112" t="str">
        <f t="shared" si="123"/>
        <v>コウダイ</v>
      </c>
      <c r="Q1112">
        <f>IF($F1112="","",DATEDIF($R1112,①申込書!$D$3,"Y"))</f>
        <v>24</v>
      </c>
      <c r="R1112" t="str">
        <f t="shared" si="124"/>
        <v>2001/05/15</v>
      </c>
      <c r="S1112" t="str">
        <f t="shared" si="119"/>
        <v>奈良</v>
      </c>
      <c r="T1112" t="str">
        <f>IFERROR(IF($G1112&lt;&gt;"",LEFT($G1112,11),IF(COUNTIF(②男子申込!$C:$C,$B1112)=1,INDEX(②男子申込!H:H,MATCH($B1112,②男子申込!$C:$C,0)),"")),"")</f>
        <v>00110337318</v>
      </c>
      <c r="U1112" t="str">
        <f t="shared" si="125"/>
        <v>大阪大</v>
      </c>
    </row>
    <row r="1113" spans="1:21">
      <c r="A1113" t="s">
        <v>1349</v>
      </c>
      <c r="B1113">
        <v>1112</v>
      </c>
      <c r="C1113" t="s">
        <v>1415</v>
      </c>
      <c r="D1113" t="s">
        <v>1416</v>
      </c>
      <c r="E1113" t="s">
        <v>99</v>
      </c>
      <c r="F1113">
        <v>20020919</v>
      </c>
      <c r="G1113" t="s">
        <v>10905</v>
      </c>
      <c r="H1113" t="s">
        <v>990</v>
      </c>
      <c r="I1113" t="s">
        <v>606</v>
      </c>
      <c r="M1113" t="str">
        <f t="shared" si="120"/>
        <v>武田</v>
      </c>
      <c r="N1113" t="str">
        <f t="shared" si="121"/>
        <v>博樹</v>
      </c>
      <c r="O1113" t="str">
        <f t="shared" si="122"/>
        <v>タケダ</v>
      </c>
      <c r="P1113" t="str">
        <f t="shared" si="123"/>
        <v>ヒロキ</v>
      </c>
      <c r="Q1113">
        <f>IF($F1113="","",DATEDIF($R1113,①申込書!$D$3,"Y"))</f>
        <v>23</v>
      </c>
      <c r="R1113" t="str">
        <f t="shared" si="124"/>
        <v>2002/09/19</v>
      </c>
      <c r="S1113" t="str">
        <f t="shared" si="119"/>
        <v>大阪</v>
      </c>
      <c r="T1113" t="str">
        <f>IFERROR(IF($G1113&lt;&gt;"",LEFT($G1113,11),IF(COUNTIF(②男子申込!$C:$C,$B1113)=1,INDEX(②男子申込!H:H,MATCH($B1113,②男子申込!$C:$C,0)),"")),"")</f>
        <v>00090775230</v>
      </c>
      <c r="U1113" t="str">
        <f t="shared" si="125"/>
        <v>大阪大</v>
      </c>
    </row>
    <row r="1114" spans="1:21">
      <c r="A1114" t="s">
        <v>1349</v>
      </c>
      <c r="B1114">
        <v>1113</v>
      </c>
      <c r="C1114" t="s">
        <v>1417</v>
      </c>
      <c r="D1114" t="s">
        <v>1418</v>
      </c>
      <c r="E1114" t="s">
        <v>99</v>
      </c>
      <c r="F1114">
        <v>20010805</v>
      </c>
      <c r="G1114" t="s">
        <v>10906</v>
      </c>
      <c r="H1114" t="s">
        <v>1419</v>
      </c>
      <c r="I1114" t="s">
        <v>606</v>
      </c>
      <c r="M1114" t="str">
        <f t="shared" si="120"/>
        <v>沖田</v>
      </c>
      <c r="N1114" t="str">
        <f t="shared" si="121"/>
        <v>啓紀</v>
      </c>
      <c r="O1114" t="str">
        <f t="shared" si="122"/>
        <v>オキタ</v>
      </c>
      <c r="P1114" t="str">
        <f t="shared" si="123"/>
        <v>ヒロキ</v>
      </c>
      <c r="Q1114">
        <f>IF($F1114="","",DATEDIF($R1114,①申込書!$D$3,"Y"))</f>
        <v>24</v>
      </c>
      <c r="R1114" t="str">
        <f t="shared" si="124"/>
        <v>2001/08/05</v>
      </c>
      <c r="S1114" t="str">
        <f t="shared" si="119"/>
        <v>大阪</v>
      </c>
      <c r="T1114" t="str">
        <f>IFERROR(IF($G1114&lt;&gt;"",LEFT($G1114,11),IF(COUNTIF(②男子申込!$C:$C,$B1114)=1,INDEX(②男子申込!H:H,MATCH($B1114,②男子申込!$C:$C,0)),"")),"")</f>
        <v>00076892638</v>
      </c>
      <c r="U1114" t="str">
        <f t="shared" si="125"/>
        <v>大阪大</v>
      </c>
    </row>
    <row r="1115" spans="1:21">
      <c r="A1115" t="s">
        <v>1349</v>
      </c>
      <c r="B1115">
        <v>1114</v>
      </c>
      <c r="C1115" t="s">
        <v>1421</v>
      </c>
      <c r="D1115" t="s">
        <v>1422</v>
      </c>
      <c r="E1115" t="s">
        <v>97</v>
      </c>
      <c r="F1115">
        <v>20020407</v>
      </c>
      <c r="G1115" t="s">
        <v>10907</v>
      </c>
      <c r="H1115" t="s">
        <v>789</v>
      </c>
      <c r="I1115" t="s">
        <v>1423</v>
      </c>
      <c r="M1115" t="str">
        <f t="shared" si="120"/>
        <v>尾田</v>
      </c>
      <c r="N1115" t="str">
        <f t="shared" si="121"/>
        <v>晴風</v>
      </c>
      <c r="O1115" t="str">
        <f t="shared" si="122"/>
        <v>オダ</v>
      </c>
      <c r="P1115" t="str">
        <f t="shared" si="123"/>
        <v>ハヤカ</v>
      </c>
      <c r="Q1115">
        <f>IF($F1115="","",DATEDIF($R1115,①申込書!$D$3,"Y"))</f>
        <v>23</v>
      </c>
      <c r="R1115" t="str">
        <f t="shared" si="124"/>
        <v>2002/04/07</v>
      </c>
      <c r="S1115" t="str">
        <f t="shared" si="119"/>
        <v>兵庫</v>
      </c>
      <c r="T1115" t="str">
        <f>IFERROR(IF($G1115&lt;&gt;"",LEFT($G1115,11),IF(COUNTIF(②男子申込!$C:$C,$B1115)=1,INDEX(②男子申込!H:H,MATCH($B1115,②男子申込!$C:$C,0)),"")),"")</f>
        <v>00125774834</v>
      </c>
      <c r="U1115" t="str">
        <f t="shared" si="125"/>
        <v>大阪大</v>
      </c>
    </row>
    <row r="1116" spans="1:21">
      <c r="A1116" t="s">
        <v>1349</v>
      </c>
      <c r="B1116">
        <v>1115</v>
      </c>
      <c r="C1116" t="s">
        <v>1424</v>
      </c>
      <c r="D1116" t="s">
        <v>1425</v>
      </c>
      <c r="E1116" t="s">
        <v>99</v>
      </c>
      <c r="F1116">
        <v>20010719</v>
      </c>
      <c r="G1116" t="s">
        <v>10908</v>
      </c>
      <c r="H1116" t="s">
        <v>849</v>
      </c>
      <c r="I1116" t="s">
        <v>161</v>
      </c>
      <c r="M1116" t="str">
        <f t="shared" si="120"/>
        <v>野田</v>
      </c>
      <c r="N1116" t="str">
        <f t="shared" si="121"/>
        <v>雄也</v>
      </c>
      <c r="O1116" t="str">
        <f t="shared" si="122"/>
        <v>ノダ</v>
      </c>
      <c r="P1116" t="str">
        <f t="shared" si="123"/>
        <v>ユウヤ</v>
      </c>
      <c r="Q1116">
        <f>IF($F1116="","",DATEDIF($R1116,①申込書!$D$3,"Y"))</f>
        <v>24</v>
      </c>
      <c r="R1116" t="str">
        <f t="shared" si="124"/>
        <v>2001/07/19</v>
      </c>
      <c r="S1116" t="str">
        <f t="shared" si="119"/>
        <v>大阪</v>
      </c>
      <c r="T1116" t="str">
        <f>IFERROR(IF($G1116&lt;&gt;"",LEFT($G1116,11),IF(COUNTIF(②男子申込!$C:$C,$B1116)=1,INDEX(②男子申込!H:H,MATCH($B1116,②男子申込!$C:$C,0)),"")),"")</f>
        <v>00079523026</v>
      </c>
      <c r="U1116" t="str">
        <f t="shared" si="125"/>
        <v>大阪大</v>
      </c>
    </row>
    <row r="1117" spans="1:21">
      <c r="A1117" t="s">
        <v>1349</v>
      </c>
      <c r="B1117">
        <v>1116</v>
      </c>
      <c r="C1117" t="s">
        <v>1426</v>
      </c>
      <c r="D1117" t="s">
        <v>1427</v>
      </c>
      <c r="E1117" t="s">
        <v>80</v>
      </c>
      <c r="F1117">
        <v>20030308</v>
      </c>
      <c r="G1117" t="s">
        <v>10909</v>
      </c>
      <c r="H1117" t="s">
        <v>1428</v>
      </c>
      <c r="I1117" t="s">
        <v>562</v>
      </c>
      <c r="M1117" t="str">
        <f t="shared" si="120"/>
        <v>山路</v>
      </c>
      <c r="N1117" t="str">
        <f t="shared" si="121"/>
        <v>涼太</v>
      </c>
      <c r="O1117" t="str">
        <f t="shared" si="122"/>
        <v>ヤマジ</v>
      </c>
      <c r="P1117" t="str">
        <f t="shared" si="123"/>
        <v>リョウタ</v>
      </c>
      <c r="Q1117">
        <f>IF($F1117="","",DATEDIF($R1117,①申込書!$D$3,"Y"))</f>
        <v>22</v>
      </c>
      <c r="R1117" t="str">
        <f t="shared" si="124"/>
        <v>2003/03/08</v>
      </c>
      <c r="S1117" t="str">
        <f t="shared" si="119"/>
        <v>滋賀</v>
      </c>
      <c r="T1117" t="str">
        <f>IFERROR(IF($G1117&lt;&gt;"",LEFT($G1117,11),IF(COUNTIF(②男子申込!$C:$C,$B1117)=1,INDEX(②男子申込!H:H,MATCH($B1117,②男子申込!$C:$C,0)),"")),"")</f>
        <v>00123195324</v>
      </c>
      <c r="U1117" t="str">
        <f t="shared" si="125"/>
        <v>大阪大</v>
      </c>
    </row>
    <row r="1118" spans="1:21">
      <c r="A1118" t="s">
        <v>1349</v>
      </c>
      <c r="B1118">
        <v>1117</v>
      </c>
      <c r="C1118" t="s">
        <v>1429</v>
      </c>
      <c r="D1118" t="s">
        <v>1430</v>
      </c>
      <c r="E1118" t="s">
        <v>97</v>
      </c>
      <c r="F1118">
        <v>20020730</v>
      </c>
      <c r="G1118" t="s">
        <v>10910</v>
      </c>
      <c r="H1118" t="s">
        <v>788</v>
      </c>
      <c r="I1118" t="s">
        <v>1431</v>
      </c>
      <c r="M1118" t="str">
        <f t="shared" si="120"/>
        <v>辻本</v>
      </c>
      <c r="N1118" t="str">
        <f t="shared" si="121"/>
        <v>駿葵</v>
      </c>
      <c r="O1118" t="str">
        <f t="shared" si="122"/>
        <v>ツジモト</v>
      </c>
      <c r="P1118" t="str">
        <f t="shared" si="123"/>
        <v>シュンキ</v>
      </c>
      <c r="Q1118">
        <f>IF($F1118="","",DATEDIF($R1118,①申込書!$D$3,"Y"))</f>
        <v>23</v>
      </c>
      <c r="R1118" t="str">
        <f t="shared" si="124"/>
        <v>2002/07/30</v>
      </c>
      <c r="S1118" t="str">
        <f t="shared" si="119"/>
        <v>兵庫</v>
      </c>
      <c r="T1118" t="str">
        <f>IFERROR(IF($G1118&lt;&gt;"",LEFT($G1118,11),IF(COUNTIF(②男子申込!$C:$C,$B1118)=1,INDEX(②男子申込!H:H,MATCH($B1118,②男子申込!$C:$C,0)),"")),"")</f>
        <v>00092674331</v>
      </c>
      <c r="U1118" t="str">
        <f t="shared" si="125"/>
        <v>大阪大</v>
      </c>
    </row>
    <row r="1119" spans="1:21">
      <c r="A1119" t="s">
        <v>1349</v>
      </c>
      <c r="B1119">
        <v>1118</v>
      </c>
      <c r="C1119" t="s">
        <v>1432</v>
      </c>
      <c r="D1119" t="s">
        <v>1433</v>
      </c>
      <c r="E1119" t="s">
        <v>170</v>
      </c>
      <c r="F1119">
        <v>20021225</v>
      </c>
      <c r="G1119" t="s">
        <v>10911</v>
      </c>
      <c r="H1119" t="s">
        <v>1434</v>
      </c>
      <c r="I1119" t="s">
        <v>122</v>
      </c>
      <c r="M1119" t="str">
        <f t="shared" si="120"/>
        <v>川井</v>
      </c>
      <c r="N1119" t="str">
        <f t="shared" si="121"/>
        <v>流星</v>
      </c>
      <c r="O1119" t="str">
        <f t="shared" si="122"/>
        <v>カワイ</v>
      </c>
      <c r="P1119" t="str">
        <f t="shared" si="123"/>
        <v>リュウセイ</v>
      </c>
      <c r="Q1119">
        <f>IF($F1119="","",DATEDIF($R1119,①申込書!$D$3,"Y"))</f>
        <v>23</v>
      </c>
      <c r="R1119" t="str">
        <f t="shared" si="124"/>
        <v>2002/12/25</v>
      </c>
      <c r="S1119" t="str">
        <f t="shared" si="119"/>
        <v>福岡</v>
      </c>
      <c r="T1119" t="str">
        <f>IFERROR(IF($G1119&lt;&gt;"",LEFT($G1119,11),IF(COUNTIF(②男子申込!$C:$C,$B1119)=1,INDEX(②男子申込!H:H,MATCH($B1119,②男子申込!$C:$C,0)),"")),"")</f>
        <v>00091232522</v>
      </c>
      <c r="U1119" t="str">
        <f t="shared" si="125"/>
        <v>大阪大</v>
      </c>
    </row>
    <row r="1120" spans="1:21">
      <c r="A1120" t="s">
        <v>1349</v>
      </c>
      <c r="B1120">
        <v>1119</v>
      </c>
      <c r="C1120" t="s">
        <v>1435</v>
      </c>
      <c r="D1120" t="s">
        <v>1436</v>
      </c>
      <c r="E1120" t="s">
        <v>99</v>
      </c>
      <c r="F1120">
        <v>20020415</v>
      </c>
      <c r="G1120" t="s">
        <v>10912</v>
      </c>
      <c r="H1120" t="s">
        <v>1437</v>
      </c>
      <c r="I1120" t="s">
        <v>729</v>
      </c>
      <c r="M1120" t="str">
        <f t="shared" si="120"/>
        <v>小南</v>
      </c>
      <c r="N1120" t="str">
        <f t="shared" si="121"/>
        <v>翔</v>
      </c>
      <c r="O1120" t="str">
        <f t="shared" si="122"/>
        <v>コミナミ</v>
      </c>
      <c r="P1120" t="str">
        <f t="shared" si="123"/>
        <v>ショウ</v>
      </c>
      <c r="Q1120">
        <f>IF($F1120="","",DATEDIF($R1120,①申込書!$D$3,"Y"))</f>
        <v>23</v>
      </c>
      <c r="R1120" t="str">
        <f t="shared" si="124"/>
        <v>2002/04/15</v>
      </c>
      <c r="S1120" t="str">
        <f t="shared" si="119"/>
        <v>大阪</v>
      </c>
      <c r="T1120" t="str">
        <f>IFERROR(IF($G1120&lt;&gt;"",LEFT($G1120,11),IF(COUNTIF(②男子申込!$C:$C,$B1120)=1,INDEX(②男子申込!H:H,MATCH($B1120,②男子申込!$C:$C,0)),"")),"")</f>
        <v>00088962538</v>
      </c>
      <c r="U1120" t="str">
        <f t="shared" si="125"/>
        <v>大阪大</v>
      </c>
    </row>
    <row r="1121" spans="1:21">
      <c r="A1121" t="s">
        <v>1349</v>
      </c>
      <c r="B1121">
        <v>1120</v>
      </c>
      <c r="C1121" t="s">
        <v>1438</v>
      </c>
      <c r="D1121" t="s">
        <v>1439</v>
      </c>
      <c r="E1121" t="s">
        <v>132</v>
      </c>
      <c r="F1121">
        <v>20020806</v>
      </c>
      <c r="G1121" t="s">
        <v>10913</v>
      </c>
      <c r="H1121" t="s">
        <v>152</v>
      </c>
      <c r="I1121" t="s">
        <v>352</v>
      </c>
      <c r="M1121" t="str">
        <f t="shared" si="120"/>
        <v>河本</v>
      </c>
      <c r="N1121" t="str">
        <f t="shared" si="121"/>
        <v>琉希</v>
      </c>
      <c r="O1121" t="str">
        <f t="shared" si="122"/>
        <v>カワモト</v>
      </c>
      <c r="P1121" t="str">
        <f t="shared" si="123"/>
        <v>リュウキ</v>
      </c>
      <c r="Q1121">
        <f>IF($F1121="","",DATEDIF($R1121,①申込書!$D$3,"Y"))</f>
        <v>23</v>
      </c>
      <c r="R1121" t="str">
        <f t="shared" si="124"/>
        <v>2002/08/06</v>
      </c>
      <c r="S1121" t="str">
        <f t="shared" si="119"/>
        <v>広島</v>
      </c>
      <c r="T1121" t="str">
        <f>IFERROR(IF($G1121&lt;&gt;"",LEFT($G1121,11),IF(COUNTIF(②男子申込!$C:$C,$B1121)=1,INDEX(②男子申込!H:H,MATCH($B1121,②男子申込!$C:$C,0)),"")),"")</f>
        <v>00122130211</v>
      </c>
      <c r="U1121" t="str">
        <f t="shared" si="125"/>
        <v>大阪大</v>
      </c>
    </row>
    <row r="1122" spans="1:21">
      <c r="A1122" t="s">
        <v>1349</v>
      </c>
      <c r="B1122">
        <v>1121</v>
      </c>
      <c r="C1122" t="s">
        <v>1440</v>
      </c>
      <c r="D1122" t="s">
        <v>1441</v>
      </c>
      <c r="E1122" t="s">
        <v>116</v>
      </c>
      <c r="F1122">
        <v>20020814</v>
      </c>
      <c r="G1122" t="s">
        <v>10914</v>
      </c>
      <c r="H1122" t="s">
        <v>1442</v>
      </c>
      <c r="I1122" t="s">
        <v>367</v>
      </c>
      <c r="M1122" t="str">
        <f t="shared" si="120"/>
        <v>天白</v>
      </c>
      <c r="N1122" t="str">
        <f t="shared" si="121"/>
        <v>陸斗</v>
      </c>
      <c r="O1122" t="str">
        <f t="shared" si="122"/>
        <v>テンパク</v>
      </c>
      <c r="P1122" t="str">
        <f t="shared" si="123"/>
        <v>リクト</v>
      </c>
      <c r="Q1122">
        <f>IF($F1122="","",DATEDIF($R1122,①申込書!$D$3,"Y"))</f>
        <v>23</v>
      </c>
      <c r="R1122" t="str">
        <f t="shared" si="124"/>
        <v>2002/08/14</v>
      </c>
      <c r="S1122" t="str">
        <f t="shared" si="119"/>
        <v>三重</v>
      </c>
      <c r="T1122" t="str">
        <f>IFERROR(IF($G1122&lt;&gt;"",LEFT($G1122,11),IF(COUNTIF(②男子申込!$C:$C,$B1122)=1,INDEX(②男子申込!H:H,MATCH($B1122,②男子申込!$C:$C,0)),"")),"")</f>
        <v>00093290427</v>
      </c>
      <c r="U1122" t="str">
        <f t="shared" si="125"/>
        <v>大阪大</v>
      </c>
    </row>
    <row r="1123" spans="1:21">
      <c r="A1123" t="s">
        <v>1349</v>
      </c>
      <c r="B1123">
        <v>1122</v>
      </c>
      <c r="C1123" t="s">
        <v>1443</v>
      </c>
      <c r="D1123" t="s">
        <v>1444</v>
      </c>
      <c r="E1123" t="s">
        <v>816</v>
      </c>
      <c r="F1123">
        <v>20020426</v>
      </c>
      <c r="G1123" t="s">
        <v>10915</v>
      </c>
      <c r="H1123" t="s">
        <v>1445</v>
      </c>
      <c r="I1123" t="s">
        <v>571</v>
      </c>
      <c r="M1123" t="str">
        <f t="shared" si="120"/>
        <v>島谷</v>
      </c>
      <c r="N1123" t="str">
        <f t="shared" si="121"/>
        <v>浩明</v>
      </c>
      <c r="O1123" t="str">
        <f t="shared" si="122"/>
        <v>シマヤ</v>
      </c>
      <c r="P1123" t="str">
        <f t="shared" si="123"/>
        <v>ヒロアキ</v>
      </c>
      <c r="Q1123">
        <f>IF($F1123="","",DATEDIF($R1123,①申込書!$D$3,"Y"))</f>
        <v>23</v>
      </c>
      <c r="R1123" t="str">
        <f t="shared" si="124"/>
        <v>2002/04/26</v>
      </c>
      <c r="S1123" t="str">
        <f t="shared" si="119"/>
        <v>茨城</v>
      </c>
      <c r="T1123" t="str">
        <f>IFERROR(IF($G1123&lt;&gt;"",LEFT($G1123,11),IF(COUNTIF(②男子申込!$C:$C,$B1123)=1,INDEX(②男子申込!H:H,MATCH($B1123,②男子申込!$C:$C,0)),"")),"")</f>
        <v>00106646932</v>
      </c>
      <c r="U1123" t="str">
        <f t="shared" si="125"/>
        <v>大阪大</v>
      </c>
    </row>
    <row r="1124" spans="1:21">
      <c r="A1124" t="s">
        <v>1349</v>
      </c>
      <c r="B1124">
        <v>1123</v>
      </c>
      <c r="C1124" t="s">
        <v>1446</v>
      </c>
      <c r="D1124" t="s">
        <v>1447</v>
      </c>
      <c r="E1124" t="s">
        <v>99</v>
      </c>
      <c r="F1124">
        <v>20011121</v>
      </c>
      <c r="G1124" t="s">
        <v>10916</v>
      </c>
      <c r="H1124" t="s">
        <v>268</v>
      </c>
      <c r="I1124" t="s">
        <v>394</v>
      </c>
      <c r="M1124" t="str">
        <f t="shared" si="120"/>
        <v>屋宜</v>
      </c>
      <c r="N1124" t="str">
        <f t="shared" si="121"/>
        <v>峻輔</v>
      </c>
      <c r="O1124" t="str">
        <f t="shared" si="122"/>
        <v>ヤギ</v>
      </c>
      <c r="P1124" t="str">
        <f t="shared" si="123"/>
        <v>シュンスケ</v>
      </c>
      <c r="Q1124">
        <f>IF($F1124="","",DATEDIF($R1124,①申込書!$D$3,"Y"))</f>
        <v>24</v>
      </c>
      <c r="R1124" t="str">
        <f t="shared" si="124"/>
        <v>2001/11/21</v>
      </c>
      <c r="S1124" t="str">
        <f t="shared" si="119"/>
        <v>大阪</v>
      </c>
      <c r="T1124" t="str">
        <f>IFERROR(IF($G1124&lt;&gt;"",LEFT($G1124,11),IF(COUNTIF(②男子申込!$C:$C,$B1124)=1,INDEX(②男子申込!H:H,MATCH($B1124,②男子申込!$C:$C,0)),"")),"")</f>
        <v>00076293936</v>
      </c>
      <c r="U1124" t="str">
        <f t="shared" si="125"/>
        <v>大阪大</v>
      </c>
    </row>
    <row r="1125" spans="1:21">
      <c r="A1125" t="s">
        <v>1349</v>
      </c>
      <c r="B1125">
        <v>1124</v>
      </c>
      <c r="C1125" t="s">
        <v>1448</v>
      </c>
      <c r="D1125" t="s">
        <v>1449</v>
      </c>
      <c r="E1125" t="s">
        <v>99</v>
      </c>
      <c r="F1125">
        <v>20020923</v>
      </c>
      <c r="G1125" t="s">
        <v>10917</v>
      </c>
      <c r="H1125" t="s">
        <v>1450</v>
      </c>
      <c r="I1125" t="s">
        <v>339</v>
      </c>
      <c r="M1125" t="str">
        <f t="shared" si="120"/>
        <v>石谷</v>
      </c>
      <c r="N1125" t="str">
        <f t="shared" si="121"/>
        <v>崚</v>
      </c>
      <c r="O1125" t="str">
        <f t="shared" si="122"/>
        <v>イシタニ</v>
      </c>
      <c r="P1125" t="str">
        <f t="shared" si="123"/>
        <v>リョウ</v>
      </c>
      <c r="Q1125">
        <f>IF($F1125="","",DATEDIF($R1125,①申込書!$D$3,"Y"))</f>
        <v>23</v>
      </c>
      <c r="R1125" t="str">
        <f t="shared" si="124"/>
        <v>2002/09/23</v>
      </c>
      <c r="S1125" t="str">
        <f t="shared" si="119"/>
        <v>大阪</v>
      </c>
      <c r="T1125" t="str">
        <f>IFERROR(IF($G1125&lt;&gt;"",LEFT($G1125,11),IF(COUNTIF(②男子申込!$C:$C,$B1125)=1,INDEX(②男子申込!H:H,MATCH($B1125,②男子申込!$C:$C,0)),"")),"")</f>
        <v>00092065224</v>
      </c>
      <c r="U1125" t="str">
        <f t="shared" si="125"/>
        <v>大阪大</v>
      </c>
    </row>
    <row r="1126" spans="1:21">
      <c r="A1126" t="s">
        <v>1349</v>
      </c>
      <c r="B1126">
        <v>1125</v>
      </c>
      <c r="C1126" t="s">
        <v>4570</v>
      </c>
      <c r="D1126" t="s">
        <v>4571</v>
      </c>
      <c r="E1126" t="s">
        <v>99</v>
      </c>
      <c r="F1126">
        <v>20021021</v>
      </c>
      <c r="G1126" t="s">
        <v>10918</v>
      </c>
      <c r="H1126" t="s">
        <v>251</v>
      </c>
      <c r="I1126" t="s">
        <v>4572</v>
      </c>
      <c r="M1126" t="str">
        <f t="shared" si="120"/>
        <v>坂口</v>
      </c>
      <c r="N1126" t="str">
        <f t="shared" si="121"/>
        <v>誠治</v>
      </c>
      <c r="O1126" t="str">
        <f t="shared" si="122"/>
        <v>サカグチ</v>
      </c>
      <c r="P1126" t="str">
        <f t="shared" si="123"/>
        <v>セイジ</v>
      </c>
      <c r="Q1126">
        <f>IF($F1126="","",DATEDIF($R1126,①申込書!$D$3,"Y"))</f>
        <v>23</v>
      </c>
      <c r="R1126" t="str">
        <f t="shared" si="124"/>
        <v>2002/10/21</v>
      </c>
      <c r="S1126" t="str">
        <f t="shared" si="119"/>
        <v>大阪</v>
      </c>
      <c r="T1126" t="str">
        <f>IFERROR(IF($G1126&lt;&gt;"",LEFT($G1126,11),IF(COUNTIF(②男子申込!$C:$C,$B1126)=1,INDEX(②男子申込!H:H,MATCH($B1126,②男子申込!$C:$C,0)),"")),"")</f>
        <v>00200046986</v>
      </c>
      <c r="U1126" t="str">
        <f t="shared" si="125"/>
        <v>大阪大</v>
      </c>
    </row>
    <row r="1127" spans="1:21">
      <c r="A1127" t="s">
        <v>1349</v>
      </c>
      <c r="B1127">
        <v>1126</v>
      </c>
      <c r="C1127" t="s">
        <v>2096</v>
      </c>
      <c r="D1127" t="s">
        <v>2097</v>
      </c>
      <c r="E1127" t="s">
        <v>99</v>
      </c>
      <c r="F1127">
        <v>20030508</v>
      </c>
      <c r="G1127" t="s">
        <v>10919</v>
      </c>
      <c r="H1127" t="s">
        <v>121</v>
      </c>
      <c r="I1127" t="s">
        <v>141</v>
      </c>
      <c r="M1127" t="str">
        <f t="shared" si="120"/>
        <v>吉田</v>
      </c>
      <c r="N1127" t="str">
        <f t="shared" si="121"/>
        <v>隼人</v>
      </c>
      <c r="O1127" t="str">
        <f t="shared" si="122"/>
        <v>ヨシダ</v>
      </c>
      <c r="P1127" t="str">
        <f t="shared" si="123"/>
        <v>ハヤト</v>
      </c>
      <c r="Q1127">
        <f>IF($F1127="","",DATEDIF($R1127,①申込書!$D$3,"Y"))</f>
        <v>22</v>
      </c>
      <c r="R1127" t="str">
        <f t="shared" si="124"/>
        <v>2003/05/08</v>
      </c>
      <c r="S1127" t="str">
        <f t="shared" si="119"/>
        <v>大阪</v>
      </c>
      <c r="T1127" t="str">
        <f>IFERROR(IF($G1127&lt;&gt;"",LEFT($G1127,11),IF(COUNTIF(②男子申込!$C:$C,$B1127)=1,INDEX(②男子申込!H:H,MATCH($B1127,②男子申込!$C:$C,0)),"")),"")</f>
        <v>00121392927</v>
      </c>
      <c r="U1127" t="str">
        <f t="shared" si="125"/>
        <v>大阪大</v>
      </c>
    </row>
    <row r="1128" spans="1:21">
      <c r="A1128" t="s">
        <v>1349</v>
      </c>
      <c r="B1128">
        <v>1127</v>
      </c>
      <c r="C1128" t="s">
        <v>2098</v>
      </c>
      <c r="D1128" t="s">
        <v>2099</v>
      </c>
      <c r="E1128" t="s">
        <v>583</v>
      </c>
      <c r="F1128">
        <v>20030725</v>
      </c>
      <c r="G1128" t="s">
        <v>10920</v>
      </c>
      <c r="H1128" t="s">
        <v>630</v>
      </c>
      <c r="I1128" t="s">
        <v>483</v>
      </c>
      <c r="M1128" t="str">
        <f t="shared" si="120"/>
        <v>嘉藤</v>
      </c>
      <c r="N1128" t="str">
        <f t="shared" si="121"/>
        <v>和真</v>
      </c>
      <c r="O1128" t="str">
        <f t="shared" si="122"/>
        <v>カトウ</v>
      </c>
      <c r="P1128" t="str">
        <f t="shared" si="123"/>
        <v>カズマ</v>
      </c>
      <c r="Q1128">
        <f>IF($F1128="","",DATEDIF($R1128,①申込書!$D$3,"Y"))</f>
        <v>22</v>
      </c>
      <c r="R1128" t="str">
        <f t="shared" si="124"/>
        <v>2003/07/25</v>
      </c>
      <c r="S1128" t="str">
        <f t="shared" si="119"/>
        <v>島根</v>
      </c>
      <c r="T1128" t="str">
        <f>IFERROR(IF($G1128&lt;&gt;"",LEFT($G1128,11),IF(COUNTIF(②男子申込!$C:$C,$B1128)=1,INDEX(②男子申込!H:H,MATCH($B1128,②男子申込!$C:$C,0)),"")),"")</f>
        <v>00103572119</v>
      </c>
      <c r="U1128" t="str">
        <f t="shared" si="125"/>
        <v>大阪大</v>
      </c>
    </row>
    <row r="1129" spans="1:21">
      <c r="A1129" t="s">
        <v>1349</v>
      </c>
      <c r="B1129">
        <v>1128</v>
      </c>
      <c r="C1129" t="s">
        <v>2100</v>
      </c>
      <c r="D1129" t="s">
        <v>2101</v>
      </c>
      <c r="E1129" t="s">
        <v>99</v>
      </c>
      <c r="F1129">
        <v>20040213</v>
      </c>
      <c r="G1129" t="s">
        <v>10921</v>
      </c>
      <c r="H1129" t="s">
        <v>162</v>
      </c>
      <c r="I1129" t="s">
        <v>1073</v>
      </c>
      <c r="M1129" t="str">
        <f t="shared" si="120"/>
        <v>木村</v>
      </c>
      <c r="N1129" t="str">
        <f t="shared" si="121"/>
        <v>悠</v>
      </c>
      <c r="O1129" t="str">
        <f t="shared" si="122"/>
        <v>キムラ</v>
      </c>
      <c r="P1129" t="str">
        <f t="shared" si="123"/>
        <v>ユウ</v>
      </c>
      <c r="Q1129">
        <f>IF($F1129="","",DATEDIF($R1129,①申込書!$D$3,"Y"))</f>
        <v>21</v>
      </c>
      <c r="R1129" t="str">
        <f t="shared" si="124"/>
        <v>2004/02/13</v>
      </c>
      <c r="S1129" t="str">
        <f t="shared" si="119"/>
        <v>大阪</v>
      </c>
      <c r="T1129" t="str">
        <f>IFERROR(IF($G1129&lt;&gt;"",LEFT($G1129,11),IF(COUNTIF(②男子申込!$C:$C,$B1129)=1,INDEX(②男子申込!H:H,MATCH($B1129,②男子申込!$C:$C,0)),"")),"")</f>
        <v>00100821214</v>
      </c>
      <c r="U1129" t="str">
        <f t="shared" si="125"/>
        <v>大阪大</v>
      </c>
    </row>
    <row r="1130" spans="1:21">
      <c r="A1130" t="s">
        <v>1349</v>
      </c>
      <c r="B1130">
        <v>1129</v>
      </c>
      <c r="C1130" t="s">
        <v>2102</v>
      </c>
      <c r="D1130" t="s">
        <v>2103</v>
      </c>
      <c r="E1130" t="s">
        <v>99</v>
      </c>
      <c r="F1130">
        <v>20030827</v>
      </c>
      <c r="G1130" t="s">
        <v>10922</v>
      </c>
      <c r="H1130" t="s">
        <v>605</v>
      </c>
      <c r="I1130" t="s">
        <v>2104</v>
      </c>
      <c r="M1130" t="str">
        <f t="shared" si="120"/>
        <v>中西</v>
      </c>
      <c r="N1130" t="str">
        <f t="shared" si="121"/>
        <v>大悟</v>
      </c>
      <c r="O1130" t="str">
        <f t="shared" si="122"/>
        <v>ナカニシ</v>
      </c>
      <c r="P1130" t="str">
        <f t="shared" si="123"/>
        <v>ダイゴ</v>
      </c>
      <c r="Q1130">
        <f>IF($F1130="","",DATEDIF($R1130,①申込書!$D$3,"Y"))</f>
        <v>22</v>
      </c>
      <c r="R1130" t="str">
        <f t="shared" si="124"/>
        <v>2003/08/27</v>
      </c>
      <c r="S1130" t="str">
        <f t="shared" si="119"/>
        <v>大阪</v>
      </c>
      <c r="T1130" t="str">
        <f>IFERROR(IF($G1130&lt;&gt;"",LEFT($G1130,11),IF(COUNTIF(②男子申込!$C:$C,$B1130)=1,INDEX(②男子申込!H:H,MATCH($B1130,②男子申込!$C:$C,0)),"")),"")</f>
        <v>00101098423</v>
      </c>
      <c r="U1130" t="str">
        <f t="shared" si="125"/>
        <v>大阪大</v>
      </c>
    </row>
    <row r="1131" spans="1:21">
      <c r="A1131" t="s">
        <v>1349</v>
      </c>
      <c r="B1131">
        <v>1130</v>
      </c>
      <c r="C1131" t="s">
        <v>2105</v>
      </c>
      <c r="D1131" t="s">
        <v>2106</v>
      </c>
      <c r="E1131" t="s">
        <v>99</v>
      </c>
      <c r="F1131">
        <v>20030910</v>
      </c>
      <c r="G1131" t="s">
        <v>10923</v>
      </c>
      <c r="H1131" t="s">
        <v>398</v>
      </c>
      <c r="I1131" t="s">
        <v>394</v>
      </c>
      <c r="M1131" t="str">
        <f t="shared" si="120"/>
        <v>岡</v>
      </c>
      <c r="N1131" t="str">
        <f t="shared" si="121"/>
        <v>俊輔</v>
      </c>
      <c r="O1131" t="str">
        <f t="shared" si="122"/>
        <v>オカ</v>
      </c>
      <c r="P1131" t="str">
        <f t="shared" si="123"/>
        <v>シュンスケ</v>
      </c>
      <c r="Q1131">
        <f>IF($F1131="","",DATEDIF($R1131,①申込書!$D$3,"Y"))</f>
        <v>22</v>
      </c>
      <c r="R1131" t="str">
        <f t="shared" si="124"/>
        <v>2003/09/10</v>
      </c>
      <c r="S1131" t="str">
        <f t="shared" si="119"/>
        <v>大阪</v>
      </c>
      <c r="T1131" t="str">
        <f>IFERROR(IF($G1131&lt;&gt;"",LEFT($G1131,11),IF(COUNTIF(②男子申込!$C:$C,$B1131)=1,INDEX(②男子申込!H:H,MATCH($B1131,②男子申込!$C:$C,0)),"")),"")</f>
        <v>00098987445</v>
      </c>
      <c r="U1131" t="str">
        <f t="shared" si="125"/>
        <v>大阪大</v>
      </c>
    </row>
    <row r="1132" spans="1:21">
      <c r="A1132" t="s">
        <v>1349</v>
      </c>
      <c r="B1132">
        <v>1131</v>
      </c>
      <c r="C1132" t="s">
        <v>2107</v>
      </c>
      <c r="D1132" t="s">
        <v>2108</v>
      </c>
      <c r="E1132" t="s">
        <v>163</v>
      </c>
      <c r="F1132">
        <v>20020701</v>
      </c>
      <c r="G1132" t="s">
        <v>10924</v>
      </c>
      <c r="H1132" t="s">
        <v>2109</v>
      </c>
      <c r="I1132" t="s">
        <v>2110</v>
      </c>
      <c r="M1132" t="str">
        <f t="shared" si="120"/>
        <v>金子</v>
      </c>
      <c r="N1132" t="str">
        <f t="shared" si="121"/>
        <v>アレックス</v>
      </c>
      <c r="O1132" t="str">
        <f t="shared" si="122"/>
        <v>カネコ</v>
      </c>
      <c r="P1132" t="str">
        <f t="shared" si="123"/>
        <v>アレックス</v>
      </c>
      <c r="Q1132">
        <f>IF($F1132="","",DATEDIF($R1132,①申込書!$D$3,"Y"))</f>
        <v>23</v>
      </c>
      <c r="R1132" t="str">
        <f t="shared" si="124"/>
        <v>2002/07/01</v>
      </c>
      <c r="S1132" t="str">
        <f t="shared" si="119"/>
        <v>神奈川</v>
      </c>
      <c r="T1132" t="str">
        <f>IFERROR(IF($G1132&lt;&gt;"",LEFT($G1132,11),IF(COUNTIF(②男子申込!$C:$C,$B1132)=1,INDEX(②男子申込!H:H,MATCH($B1132,②男子申込!$C:$C,0)),"")),"")</f>
        <v>00097231527</v>
      </c>
      <c r="U1132" t="str">
        <f t="shared" si="125"/>
        <v>大阪大</v>
      </c>
    </row>
    <row r="1133" spans="1:21">
      <c r="A1133" t="s">
        <v>1349</v>
      </c>
      <c r="B1133">
        <v>1132</v>
      </c>
      <c r="C1133" t="s">
        <v>2111</v>
      </c>
      <c r="D1133" t="s">
        <v>2112</v>
      </c>
      <c r="E1133" t="s">
        <v>88</v>
      </c>
      <c r="F1133">
        <v>20020815</v>
      </c>
      <c r="G1133" t="s">
        <v>10925</v>
      </c>
      <c r="H1133" t="s">
        <v>295</v>
      </c>
      <c r="I1133" t="s">
        <v>2113</v>
      </c>
      <c r="M1133" t="str">
        <f t="shared" si="120"/>
        <v>松井</v>
      </c>
      <c r="N1133" t="str">
        <f t="shared" si="121"/>
        <v>天</v>
      </c>
      <c r="O1133" t="str">
        <f t="shared" si="122"/>
        <v>マツイ</v>
      </c>
      <c r="P1133" t="str">
        <f t="shared" si="123"/>
        <v>テン</v>
      </c>
      <c r="Q1133">
        <f>IF($F1133="","",DATEDIF($R1133,①申込書!$D$3,"Y"))</f>
        <v>23</v>
      </c>
      <c r="R1133" t="str">
        <f t="shared" si="124"/>
        <v>2002/08/15</v>
      </c>
      <c r="S1133" t="str">
        <f t="shared" si="119"/>
        <v>京都</v>
      </c>
      <c r="T1133" t="str">
        <f>IFERROR(IF($G1133&lt;&gt;"",LEFT($G1133,11),IF(COUNTIF(②男子申込!$C:$C,$B1133)=1,INDEX(②男子申込!H:H,MATCH($B1133,②男子申込!$C:$C,0)),"")),"")</f>
        <v>00107623827</v>
      </c>
      <c r="U1133" t="str">
        <f t="shared" si="125"/>
        <v>大阪大</v>
      </c>
    </row>
    <row r="1134" spans="1:21">
      <c r="A1134" t="s">
        <v>1349</v>
      </c>
      <c r="B1134">
        <v>1133</v>
      </c>
      <c r="C1134" t="s">
        <v>2445</v>
      </c>
      <c r="D1134" t="s">
        <v>2446</v>
      </c>
      <c r="E1134" t="s">
        <v>843</v>
      </c>
      <c r="F1134">
        <v>20020520</v>
      </c>
      <c r="G1134" t="s">
        <v>10926</v>
      </c>
      <c r="H1134" t="s">
        <v>2447</v>
      </c>
      <c r="I1134" t="s">
        <v>2448</v>
      </c>
      <c r="M1134" t="str">
        <f t="shared" si="120"/>
        <v>関根</v>
      </c>
      <c r="N1134" t="str">
        <f t="shared" si="121"/>
        <v>功織</v>
      </c>
      <c r="O1134" t="str">
        <f t="shared" si="122"/>
        <v>セキネ</v>
      </c>
      <c r="P1134" t="str">
        <f t="shared" si="123"/>
        <v>イオリ</v>
      </c>
      <c r="Q1134">
        <f>IF($F1134="","",DATEDIF($R1134,①申込書!$D$3,"Y"))</f>
        <v>23</v>
      </c>
      <c r="R1134" t="str">
        <f t="shared" si="124"/>
        <v>2002/05/20</v>
      </c>
      <c r="S1134" t="str">
        <f t="shared" si="119"/>
        <v>栃木</v>
      </c>
      <c r="T1134" t="str">
        <f>IFERROR(IF($G1134&lt;&gt;"",LEFT($G1134,11),IF(COUNTIF(②男子申込!$C:$C,$B1134)=1,INDEX(②男子申込!H:H,MATCH($B1134,②男子申込!$C:$C,0)),"")),"")</f>
        <v>00095049431</v>
      </c>
      <c r="U1134" t="str">
        <f t="shared" si="125"/>
        <v>大阪大</v>
      </c>
    </row>
    <row r="1135" spans="1:21">
      <c r="A1135" t="s">
        <v>1349</v>
      </c>
      <c r="B1135">
        <v>1134</v>
      </c>
      <c r="C1135" t="s">
        <v>2449</v>
      </c>
      <c r="D1135" t="s">
        <v>2450</v>
      </c>
      <c r="E1135" t="s">
        <v>91</v>
      </c>
      <c r="F1135">
        <v>20031011</v>
      </c>
      <c r="G1135" t="s">
        <v>10927</v>
      </c>
      <c r="H1135" t="s">
        <v>2451</v>
      </c>
      <c r="I1135" t="s">
        <v>92</v>
      </c>
      <c r="M1135" t="str">
        <f t="shared" si="120"/>
        <v>渦岡</v>
      </c>
      <c r="N1135" t="str">
        <f t="shared" si="121"/>
        <v>祐貴</v>
      </c>
      <c r="O1135" t="str">
        <f t="shared" si="122"/>
        <v>ウズオカ</v>
      </c>
      <c r="P1135" t="str">
        <f t="shared" si="123"/>
        <v>ユウキ</v>
      </c>
      <c r="Q1135">
        <f>IF($F1135="","",DATEDIF($R1135,①申込書!$D$3,"Y"))</f>
        <v>22</v>
      </c>
      <c r="R1135" t="str">
        <f t="shared" si="124"/>
        <v>2003/10/11</v>
      </c>
      <c r="S1135" t="str">
        <f t="shared" si="119"/>
        <v>香川</v>
      </c>
      <c r="T1135" t="str">
        <f>IFERROR(IF($G1135&lt;&gt;"",LEFT($G1135,11),IF(COUNTIF(②男子申込!$C:$C,$B1135)=1,INDEX(②男子申込!H:H,MATCH($B1135,②男子申込!$C:$C,0)),"")),"")</f>
        <v>00143090421</v>
      </c>
      <c r="U1135" t="str">
        <f t="shared" si="125"/>
        <v>大阪大</v>
      </c>
    </row>
    <row r="1136" spans="1:21">
      <c r="A1136" t="s">
        <v>1349</v>
      </c>
      <c r="B1136">
        <v>1135</v>
      </c>
      <c r="C1136" t="s">
        <v>2452</v>
      </c>
      <c r="D1136" t="s">
        <v>2453</v>
      </c>
      <c r="E1136" t="s">
        <v>99</v>
      </c>
      <c r="F1136">
        <v>20020701</v>
      </c>
      <c r="G1136" t="s">
        <v>10928</v>
      </c>
      <c r="H1136" t="s">
        <v>1487</v>
      </c>
      <c r="I1136" t="s">
        <v>374</v>
      </c>
      <c r="M1136" t="str">
        <f t="shared" si="120"/>
        <v>吉村</v>
      </c>
      <c r="N1136" t="str">
        <f t="shared" si="121"/>
        <v>祐真</v>
      </c>
      <c r="O1136" t="str">
        <f t="shared" si="122"/>
        <v>ヨシムラ</v>
      </c>
      <c r="P1136" t="str">
        <f t="shared" si="123"/>
        <v>ユウマ</v>
      </c>
      <c r="Q1136">
        <f>IF($F1136="","",DATEDIF($R1136,①申込書!$D$3,"Y"))</f>
        <v>23</v>
      </c>
      <c r="R1136" t="str">
        <f t="shared" si="124"/>
        <v>2002/07/01</v>
      </c>
      <c r="S1136" t="str">
        <f t="shared" si="119"/>
        <v>大阪</v>
      </c>
      <c r="T1136" t="str">
        <f>IFERROR(IF($G1136&lt;&gt;"",LEFT($G1136,11),IF(COUNTIF(②男子申込!$C:$C,$B1136)=1,INDEX(②男子申込!H:H,MATCH($B1136,②男子申込!$C:$C,0)),"")),"")</f>
        <v>00094975943</v>
      </c>
      <c r="U1136" t="str">
        <f t="shared" si="125"/>
        <v>大阪大</v>
      </c>
    </row>
    <row r="1137" spans="1:21">
      <c r="A1137" t="s">
        <v>1349</v>
      </c>
      <c r="B1137">
        <v>1136</v>
      </c>
      <c r="C1137" t="s">
        <v>2454</v>
      </c>
      <c r="D1137" t="s">
        <v>2455</v>
      </c>
      <c r="E1137" t="s">
        <v>99</v>
      </c>
      <c r="F1137">
        <v>20030528</v>
      </c>
      <c r="G1137" t="s">
        <v>10929</v>
      </c>
      <c r="H1137" t="s">
        <v>532</v>
      </c>
      <c r="I1137" t="s">
        <v>355</v>
      </c>
      <c r="M1137" t="str">
        <f t="shared" si="120"/>
        <v>市川</v>
      </c>
      <c r="N1137" t="str">
        <f t="shared" si="121"/>
        <v>達也</v>
      </c>
      <c r="O1137" t="str">
        <f t="shared" si="122"/>
        <v>イチカワ</v>
      </c>
      <c r="P1137" t="str">
        <f t="shared" si="123"/>
        <v>タツヤ</v>
      </c>
      <c r="Q1137">
        <f>IF($F1137="","",DATEDIF($R1137,①申込書!$D$3,"Y"))</f>
        <v>22</v>
      </c>
      <c r="R1137" t="str">
        <f t="shared" si="124"/>
        <v>2003/05/28</v>
      </c>
      <c r="S1137" t="str">
        <f t="shared" si="119"/>
        <v>大阪</v>
      </c>
      <c r="T1137" t="str">
        <f>IFERROR(IF($G1137&lt;&gt;"",LEFT($G1137,11),IF(COUNTIF(②男子申込!$C:$C,$B1137)=1,INDEX(②男子申込!H:H,MATCH($B1137,②男子申込!$C:$C,0)),"")),"")</f>
        <v>00163712525</v>
      </c>
      <c r="U1137" t="str">
        <f t="shared" si="125"/>
        <v>大阪大</v>
      </c>
    </row>
    <row r="1138" spans="1:21">
      <c r="A1138" t="s">
        <v>1349</v>
      </c>
      <c r="B1138">
        <v>1137</v>
      </c>
      <c r="C1138" t="s">
        <v>2615</v>
      </c>
      <c r="D1138" t="s">
        <v>2616</v>
      </c>
      <c r="E1138" t="s">
        <v>733</v>
      </c>
      <c r="F1138">
        <v>20031231</v>
      </c>
      <c r="G1138" t="s">
        <v>10930</v>
      </c>
      <c r="H1138" t="s">
        <v>2617</v>
      </c>
      <c r="I1138" t="s">
        <v>561</v>
      </c>
      <c r="M1138" t="str">
        <f t="shared" si="120"/>
        <v>宮成</v>
      </c>
      <c r="N1138" t="str">
        <f t="shared" si="121"/>
        <v>輝一</v>
      </c>
      <c r="O1138" t="str">
        <f t="shared" si="122"/>
        <v>ミヤナリ</v>
      </c>
      <c r="P1138" t="str">
        <f t="shared" si="123"/>
        <v>キイチ</v>
      </c>
      <c r="Q1138">
        <f>IF($F1138="","",DATEDIF($R1138,①申込書!$D$3,"Y"))</f>
        <v>22</v>
      </c>
      <c r="R1138" t="str">
        <f t="shared" si="124"/>
        <v>2003/12/31</v>
      </c>
      <c r="S1138" t="str">
        <f t="shared" si="119"/>
        <v>徳島</v>
      </c>
      <c r="T1138" t="str">
        <f>IFERROR(IF($G1138&lt;&gt;"",LEFT($G1138,11),IF(COUNTIF(②男子申込!$C:$C,$B1138)=1,INDEX(②男子申込!H:H,MATCH($B1138,②男子申込!$C:$C,0)),"")),"")</f>
        <v>00131653120</v>
      </c>
      <c r="U1138" t="str">
        <f t="shared" si="125"/>
        <v>大阪大</v>
      </c>
    </row>
    <row r="1139" spans="1:21">
      <c r="A1139" t="s">
        <v>1349</v>
      </c>
      <c r="B1139">
        <v>1138</v>
      </c>
      <c r="C1139" t="s">
        <v>2618</v>
      </c>
      <c r="D1139" t="s">
        <v>2619</v>
      </c>
      <c r="E1139" t="s">
        <v>99</v>
      </c>
      <c r="F1139">
        <v>20030629</v>
      </c>
      <c r="G1139" t="s">
        <v>10931</v>
      </c>
      <c r="H1139" t="s">
        <v>2620</v>
      </c>
      <c r="I1139" t="s">
        <v>569</v>
      </c>
      <c r="M1139" t="str">
        <f t="shared" si="120"/>
        <v>国吉</v>
      </c>
      <c r="N1139" t="str">
        <f t="shared" si="121"/>
        <v>遼河</v>
      </c>
      <c r="O1139" t="str">
        <f t="shared" si="122"/>
        <v>クニヨシ</v>
      </c>
      <c r="P1139" t="str">
        <f t="shared" si="123"/>
        <v>リョウガ</v>
      </c>
      <c r="Q1139">
        <f>IF($F1139="","",DATEDIF($R1139,①申込書!$D$3,"Y"))</f>
        <v>22</v>
      </c>
      <c r="R1139" t="str">
        <f t="shared" si="124"/>
        <v>2003/06/29</v>
      </c>
      <c r="S1139" t="str">
        <f t="shared" si="119"/>
        <v>大阪</v>
      </c>
      <c r="T1139" t="str">
        <f>IFERROR(IF($G1139&lt;&gt;"",LEFT($G1139,11),IF(COUNTIF(②男子申込!$C:$C,$B1139)=1,INDEX(②男子申込!H:H,MATCH($B1139,②男子申込!$C:$C,0)),"")),"")</f>
        <v>00104524420</v>
      </c>
      <c r="U1139" t="str">
        <f t="shared" si="125"/>
        <v>大阪大</v>
      </c>
    </row>
    <row r="1140" spans="1:21">
      <c r="A1140" t="s">
        <v>1349</v>
      </c>
      <c r="B1140">
        <v>1139</v>
      </c>
      <c r="C1140" t="s">
        <v>2621</v>
      </c>
      <c r="D1140" t="s">
        <v>2622</v>
      </c>
      <c r="E1140" t="s">
        <v>97</v>
      </c>
      <c r="F1140">
        <v>20030501</v>
      </c>
      <c r="G1140" t="s">
        <v>10932</v>
      </c>
      <c r="H1140" t="s">
        <v>2623</v>
      </c>
      <c r="I1140" t="s">
        <v>840</v>
      </c>
      <c r="M1140" t="str">
        <f t="shared" si="120"/>
        <v>中治</v>
      </c>
      <c r="N1140" t="str">
        <f t="shared" si="121"/>
        <v>秀朗</v>
      </c>
      <c r="O1140" t="str">
        <f t="shared" si="122"/>
        <v>ナカジ</v>
      </c>
      <c r="P1140" t="str">
        <f t="shared" si="123"/>
        <v>ヒデアキ</v>
      </c>
      <c r="Q1140">
        <f>IF($F1140="","",DATEDIF($R1140,①申込書!$D$3,"Y"))</f>
        <v>22</v>
      </c>
      <c r="R1140" t="str">
        <f t="shared" si="124"/>
        <v>2003/05/01</v>
      </c>
      <c r="S1140" t="str">
        <f t="shared" si="119"/>
        <v>兵庫</v>
      </c>
      <c r="T1140" t="str">
        <f>IFERROR(IF($G1140&lt;&gt;"",LEFT($G1140,11),IF(COUNTIF(②男子申込!$C:$C,$B1140)=1,INDEX(②男子申込!H:H,MATCH($B1140,②男子申込!$C:$C,0)),"")),"")</f>
        <v>00101135314</v>
      </c>
      <c r="U1140" t="str">
        <f t="shared" si="125"/>
        <v>大阪大</v>
      </c>
    </row>
    <row r="1141" spans="1:21">
      <c r="A1141" t="s">
        <v>1349</v>
      </c>
      <c r="B1141">
        <v>1140</v>
      </c>
      <c r="C1141" t="s">
        <v>5841</v>
      </c>
      <c r="D1141" t="s">
        <v>5842</v>
      </c>
      <c r="E1141" t="s">
        <v>91</v>
      </c>
      <c r="F1141">
        <v>20031223</v>
      </c>
      <c r="G1141" t="s">
        <v>10933</v>
      </c>
      <c r="H1141" t="s">
        <v>136</v>
      </c>
      <c r="I1141" t="s">
        <v>346</v>
      </c>
      <c r="M1141" t="str">
        <f t="shared" si="120"/>
        <v>谷口</v>
      </c>
      <c r="N1141" t="str">
        <f t="shared" si="121"/>
        <v>彰悟</v>
      </c>
      <c r="O1141" t="str">
        <f t="shared" si="122"/>
        <v>タニグチ</v>
      </c>
      <c r="P1141" t="str">
        <f t="shared" si="123"/>
        <v>ショウゴ</v>
      </c>
      <c r="Q1141">
        <f>IF($F1141="","",DATEDIF($R1141,①申込書!$D$3,"Y"))</f>
        <v>22</v>
      </c>
      <c r="R1141" t="str">
        <f t="shared" si="124"/>
        <v>2003/12/23</v>
      </c>
      <c r="S1141" t="str">
        <f t="shared" si="119"/>
        <v>香川</v>
      </c>
      <c r="T1141" t="str">
        <f>IFERROR(IF($G1141&lt;&gt;"",LEFT($G1141,11),IF(COUNTIF(②男子申込!$C:$C,$B1141)=1,INDEX(②男子申込!H:H,MATCH($B1141,②男子申込!$C:$C,0)),"")),"")</f>
        <v>00172298736</v>
      </c>
      <c r="U1141" t="str">
        <f t="shared" si="125"/>
        <v>大阪大</v>
      </c>
    </row>
    <row r="1142" spans="1:21">
      <c r="A1142" t="s">
        <v>1349</v>
      </c>
      <c r="B1142">
        <v>1141</v>
      </c>
      <c r="C1142" t="s">
        <v>4117</v>
      </c>
      <c r="D1142" t="s">
        <v>4118</v>
      </c>
      <c r="E1142" t="s">
        <v>83</v>
      </c>
      <c r="F1142">
        <v>20040926</v>
      </c>
      <c r="G1142" t="s">
        <v>10934</v>
      </c>
      <c r="H1142" t="s">
        <v>739</v>
      </c>
      <c r="I1142" t="s">
        <v>1216</v>
      </c>
      <c r="M1142" t="str">
        <f t="shared" si="120"/>
        <v>金光</v>
      </c>
      <c r="N1142" t="str">
        <f t="shared" si="121"/>
        <v>将英</v>
      </c>
      <c r="O1142" t="str">
        <f t="shared" si="122"/>
        <v>カネミツ</v>
      </c>
      <c r="P1142" t="str">
        <f t="shared" si="123"/>
        <v>ショウエイ</v>
      </c>
      <c r="Q1142">
        <f>IF($F1142="","",DATEDIF($R1142,①申込書!$D$3,"Y"))</f>
        <v>21</v>
      </c>
      <c r="R1142" t="str">
        <f t="shared" si="124"/>
        <v>2004/09/26</v>
      </c>
      <c r="S1142" t="str">
        <f t="shared" si="119"/>
        <v>奈良</v>
      </c>
      <c r="T1142" t="str">
        <f>IFERROR(IF($G1142&lt;&gt;"",LEFT($G1142,11),IF(COUNTIF(②男子申込!$C:$C,$B1142)=1,INDEX(②男子申込!H:H,MATCH($B1142,②男子申込!$C:$C,0)),"")),"")</f>
        <v>00117640726</v>
      </c>
      <c r="U1142" t="str">
        <f t="shared" si="125"/>
        <v>大阪大</v>
      </c>
    </row>
    <row r="1143" spans="1:21">
      <c r="A1143" t="s">
        <v>1349</v>
      </c>
      <c r="B1143">
        <v>1142</v>
      </c>
      <c r="C1143" t="s">
        <v>4400</v>
      </c>
      <c r="D1143" t="s">
        <v>4401</v>
      </c>
      <c r="E1143" t="s">
        <v>733</v>
      </c>
      <c r="F1143">
        <v>20041221</v>
      </c>
      <c r="G1143" t="s">
        <v>10935</v>
      </c>
      <c r="H1143" t="s">
        <v>3672</v>
      </c>
      <c r="I1143" t="s">
        <v>4402</v>
      </c>
      <c r="M1143" t="str">
        <f t="shared" si="120"/>
        <v>南本</v>
      </c>
      <c r="N1143" t="str">
        <f t="shared" si="121"/>
        <v>寛茂</v>
      </c>
      <c r="O1143" t="str">
        <f t="shared" si="122"/>
        <v>ミナミモト</v>
      </c>
      <c r="P1143" t="str">
        <f t="shared" si="123"/>
        <v>ヒロシゲ</v>
      </c>
      <c r="Q1143">
        <f>IF($F1143="","",DATEDIF($R1143,①申込書!$D$3,"Y"))</f>
        <v>21</v>
      </c>
      <c r="R1143" t="str">
        <f t="shared" si="124"/>
        <v>2004/12/21</v>
      </c>
      <c r="S1143" t="str">
        <f t="shared" si="119"/>
        <v>徳島</v>
      </c>
      <c r="T1143" t="str">
        <f>IFERROR(IF($G1143&lt;&gt;"",LEFT($G1143,11),IF(COUNTIF(②男子申込!$C:$C,$B1143)=1,INDEX(②男子申込!H:H,MATCH($B1143,②男子申込!$C:$C,0)),"")),"")</f>
        <v>00118028525</v>
      </c>
      <c r="U1143" t="str">
        <f t="shared" si="125"/>
        <v>大阪大</v>
      </c>
    </row>
    <row r="1144" spans="1:21">
      <c r="A1144" t="s">
        <v>1349</v>
      </c>
      <c r="B1144">
        <v>1143</v>
      </c>
      <c r="C1144" t="s">
        <v>4568</v>
      </c>
      <c r="D1144" t="s">
        <v>4569</v>
      </c>
      <c r="E1144" t="s">
        <v>116</v>
      </c>
      <c r="F1144">
        <v>20030612</v>
      </c>
      <c r="G1144" t="s">
        <v>10936</v>
      </c>
      <c r="H1144" t="s">
        <v>788</v>
      </c>
      <c r="I1144" t="s">
        <v>84</v>
      </c>
      <c r="M1144" t="str">
        <f t="shared" si="120"/>
        <v>辻本</v>
      </c>
      <c r="N1144" t="str">
        <f t="shared" si="121"/>
        <v>健太郎</v>
      </c>
      <c r="O1144" t="str">
        <f t="shared" si="122"/>
        <v>ツジモト</v>
      </c>
      <c r="P1144" t="str">
        <f t="shared" si="123"/>
        <v>ケンタロウ</v>
      </c>
      <c r="Q1144">
        <f>IF($F1144="","",DATEDIF($R1144,①申込書!$D$3,"Y"))</f>
        <v>22</v>
      </c>
      <c r="R1144" t="str">
        <f t="shared" si="124"/>
        <v>2003/06/12</v>
      </c>
      <c r="S1144" t="str">
        <f t="shared" si="119"/>
        <v>三重</v>
      </c>
      <c r="T1144" t="str">
        <f>IFERROR(IF($G1144&lt;&gt;"",LEFT($G1144,11),IF(COUNTIF(②男子申込!$C:$C,$B1144)=1,INDEX(②男子申込!H:H,MATCH($B1144,②男子申込!$C:$C,0)),"")),"")</f>
        <v>00200046988</v>
      </c>
      <c r="U1144" t="str">
        <f t="shared" si="125"/>
        <v>大阪大</v>
      </c>
    </row>
    <row r="1145" spans="1:21">
      <c r="A1145" t="s">
        <v>1349</v>
      </c>
      <c r="B1145">
        <v>1144</v>
      </c>
      <c r="C1145" t="s">
        <v>4573</v>
      </c>
      <c r="D1145" t="s">
        <v>4574</v>
      </c>
      <c r="E1145" t="s">
        <v>99</v>
      </c>
      <c r="F1145">
        <v>20040601</v>
      </c>
      <c r="G1145" t="s">
        <v>10937</v>
      </c>
      <c r="H1145" t="s">
        <v>474</v>
      </c>
      <c r="I1145" t="s">
        <v>1266</v>
      </c>
      <c r="M1145" t="str">
        <f t="shared" si="120"/>
        <v>増田</v>
      </c>
      <c r="N1145" t="str">
        <f t="shared" si="121"/>
        <v>伊吹</v>
      </c>
      <c r="O1145" t="str">
        <f t="shared" si="122"/>
        <v>マスダ</v>
      </c>
      <c r="P1145" t="str">
        <f t="shared" si="123"/>
        <v>イブキ</v>
      </c>
      <c r="Q1145">
        <f>IF($F1145="","",DATEDIF($R1145,①申込書!$D$3,"Y"))</f>
        <v>21</v>
      </c>
      <c r="R1145" t="str">
        <f t="shared" si="124"/>
        <v>2004/06/01</v>
      </c>
      <c r="S1145" t="str">
        <f t="shared" si="119"/>
        <v>大阪</v>
      </c>
      <c r="T1145" t="str">
        <f>IFERROR(IF($G1145&lt;&gt;"",LEFT($G1145,11),IF(COUNTIF(②男子申込!$C:$C,$B1145)=1,INDEX(②男子申込!H:H,MATCH($B1145,②男子申込!$C:$C,0)),"")),"")</f>
        <v>00200046977</v>
      </c>
      <c r="U1145" t="str">
        <f t="shared" si="125"/>
        <v>大阪大</v>
      </c>
    </row>
    <row r="1146" spans="1:21">
      <c r="A1146" t="s">
        <v>1349</v>
      </c>
      <c r="B1146">
        <v>1145</v>
      </c>
      <c r="C1146" t="s">
        <v>4575</v>
      </c>
      <c r="D1146" t="s">
        <v>4576</v>
      </c>
      <c r="E1146" t="s">
        <v>97</v>
      </c>
      <c r="F1146">
        <v>20041120</v>
      </c>
      <c r="G1146" t="s">
        <v>10938</v>
      </c>
      <c r="H1146" t="s">
        <v>659</v>
      </c>
      <c r="I1146" t="s">
        <v>566</v>
      </c>
      <c r="M1146" t="str">
        <f t="shared" si="120"/>
        <v>浜口</v>
      </c>
      <c r="N1146" t="str">
        <f t="shared" si="121"/>
        <v>峻一</v>
      </c>
      <c r="O1146" t="str">
        <f t="shared" si="122"/>
        <v>ハマグチ</v>
      </c>
      <c r="P1146" t="str">
        <f t="shared" si="123"/>
        <v>シュンイチ</v>
      </c>
      <c r="Q1146">
        <f>IF($F1146="","",DATEDIF($R1146,①申込書!$D$3,"Y"))</f>
        <v>21</v>
      </c>
      <c r="R1146" t="str">
        <f t="shared" si="124"/>
        <v>2004/11/20</v>
      </c>
      <c r="S1146" t="str">
        <f t="shared" si="119"/>
        <v>兵庫</v>
      </c>
      <c r="T1146" t="str">
        <f>IFERROR(IF($G1146&lt;&gt;"",LEFT($G1146,11),IF(COUNTIF(②男子申込!$C:$C,$B1146)=1,INDEX(②男子申込!H:H,MATCH($B1146,②男子申込!$C:$C,0)),"")),"")</f>
        <v>00200046974</v>
      </c>
      <c r="U1146" t="str">
        <f t="shared" si="125"/>
        <v>大阪大</v>
      </c>
    </row>
    <row r="1147" spans="1:21">
      <c r="A1147" t="s">
        <v>1349</v>
      </c>
      <c r="B1147">
        <v>1146</v>
      </c>
      <c r="C1147" t="s">
        <v>4577</v>
      </c>
      <c r="D1147" t="s">
        <v>4578</v>
      </c>
      <c r="E1147" t="s">
        <v>99</v>
      </c>
      <c r="F1147">
        <v>20030909</v>
      </c>
      <c r="G1147" t="s">
        <v>10939</v>
      </c>
      <c r="H1147" t="s">
        <v>3129</v>
      </c>
      <c r="I1147" t="s">
        <v>555</v>
      </c>
      <c r="M1147" t="str">
        <f t="shared" si="120"/>
        <v>杉林</v>
      </c>
      <c r="N1147" t="str">
        <f t="shared" si="121"/>
        <v>直人</v>
      </c>
      <c r="O1147" t="str">
        <f t="shared" si="122"/>
        <v>スギバヤシ</v>
      </c>
      <c r="P1147" t="str">
        <f t="shared" si="123"/>
        <v>ナオト</v>
      </c>
      <c r="Q1147">
        <f>IF($F1147="","",DATEDIF($R1147,①申込書!$D$3,"Y"))</f>
        <v>22</v>
      </c>
      <c r="R1147" t="str">
        <f t="shared" si="124"/>
        <v>2003/09/09</v>
      </c>
      <c r="S1147" t="str">
        <f t="shared" si="119"/>
        <v>大阪</v>
      </c>
      <c r="T1147" t="str">
        <f>IFERROR(IF($G1147&lt;&gt;"",LEFT($G1147,11),IF(COUNTIF(②男子申込!$C:$C,$B1147)=1,INDEX(②男子申込!H:H,MATCH($B1147,②男子申込!$C:$C,0)),"")),"")</f>
        <v>00200046968</v>
      </c>
      <c r="U1147" t="str">
        <f t="shared" si="125"/>
        <v>大阪大</v>
      </c>
    </row>
    <row r="1148" spans="1:21">
      <c r="A1148" t="s">
        <v>1349</v>
      </c>
      <c r="B1148">
        <v>1147</v>
      </c>
      <c r="C1148" t="s">
        <v>4579</v>
      </c>
      <c r="D1148" t="s">
        <v>4580</v>
      </c>
      <c r="E1148" t="s">
        <v>99</v>
      </c>
      <c r="F1148">
        <v>20041128</v>
      </c>
      <c r="G1148" t="s">
        <v>10940</v>
      </c>
      <c r="H1148" t="s">
        <v>4581</v>
      </c>
      <c r="I1148" t="s">
        <v>194</v>
      </c>
      <c r="M1148" t="str">
        <f t="shared" si="120"/>
        <v>岩嶋</v>
      </c>
      <c r="N1148" t="str">
        <f t="shared" si="121"/>
        <v>一輝</v>
      </c>
      <c r="O1148" t="str">
        <f t="shared" si="122"/>
        <v>イワシマ</v>
      </c>
      <c r="P1148" t="str">
        <f t="shared" si="123"/>
        <v>カズキ</v>
      </c>
      <c r="Q1148">
        <f>IF($F1148="","",DATEDIF($R1148,①申込書!$D$3,"Y"))</f>
        <v>21</v>
      </c>
      <c r="R1148" t="str">
        <f t="shared" si="124"/>
        <v>2004/11/28</v>
      </c>
      <c r="S1148" t="str">
        <f t="shared" si="119"/>
        <v>大阪</v>
      </c>
      <c r="T1148" t="str">
        <f>IFERROR(IF($G1148&lt;&gt;"",LEFT($G1148,11),IF(COUNTIF(②男子申込!$C:$C,$B1148)=1,INDEX(②男子申込!H:H,MATCH($B1148,②男子申込!$C:$C,0)),"")),"")</f>
        <v>00147299133</v>
      </c>
      <c r="U1148" t="str">
        <f t="shared" si="125"/>
        <v>大阪大</v>
      </c>
    </row>
    <row r="1149" spans="1:21">
      <c r="A1149" t="s">
        <v>1349</v>
      </c>
      <c r="B1149">
        <v>1148</v>
      </c>
      <c r="C1149" t="s">
        <v>4582</v>
      </c>
      <c r="D1149" t="s">
        <v>4583</v>
      </c>
      <c r="E1149" t="s">
        <v>99</v>
      </c>
      <c r="F1149">
        <v>20050201</v>
      </c>
      <c r="G1149" t="s">
        <v>10941</v>
      </c>
      <c r="H1149" t="s">
        <v>4584</v>
      </c>
      <c r="I1149" t="s">
        <v>4585</v>
      </c>
      <c r="M1149" t="str">
        <f t="shared" si="120"/>
        <v>比護</v>
      </c>
      <c r="N1149" t="str">
        <f t="shared" si="121"/>
        <v>智與</v>
      </c>
      <c r="O1149" t="str">
        <f t="shared" si="122"/>
        <v>ヒゴ</v>
      </c>
      <c r="P1149" t="str">
        <f t="shared" si="123"/>
        <v>トモヨ</v>
      </c>
      <c r="Q1149">
        <f>IF($F1149="","",DATEDIF($R1149,①申込書!$D$3,"Y"))</f>
        <v>20</v>
      </c>
      <c r="R1149" t="str">
        <f t="shared" si="124"/>
        <v>2005/02/01</v>
      </c>
      <c r="S1149" t="str">
        <f t="shared" si="119"/>
        <v>大阪</v>
      </c>
      <c r="T1149" t="str">
        <f>IFERROR(IF($G1149&lt;&gt;"",LEFT($G1149,11),IF(COUNTIF(②男子申込!$C:$C,$B1149)=1,INDEX(②男子申込!H:H,MATCH($B1149,②男子申込!$C:$C,0)),"")),"")</f>
        <v>00147296837</v>
      </c>
      <c r="U1149" t="str">
        <f t="shared" si="125"/>
        <v>大阪大</v>
      </c>
    </row>
    <row r="1150" spans="1:21">
      <c r="A1150" t="s">
        <v>1349</v>
      </c>
      <c r="B1150">
        <v>1149</v>
      </c>
      <c r="C1150" t="s">
        <v>4586</v>
      </c>
      <c r="D1150" t="s">
        <v>4587</v>
      </c>
      <c r="E1150" t="s">
        <v>97</v>
      </c>
      <c r="F1150">
        <v>20041013</v>
      </c>
      <c r="G1150" t="s">
        <v>10942</v>
      </c>
      <c r="H1150" t="s">
        <v>461</v>
      </c>
      <c r="I1150" t="s">
        <v>135</v>
      </c>
      <c r="M1150" t="str">
        <f t="shared" si="120"/>
        <v>髙木</v>
      </c>
      <c r="N1150" t="str">
        <f t="shared" si="121"/>
        <v>洸希</v>
      </c>
      <c r="O1150" t="str">
        <f t="shared" si="122"/>
        <v>タカギ</v>
      </c>
      <c r="P1150" t="str">
        <f t="shared" si="123"/>
        <v>コウキ</v>
      </c>
      <c r="Q1150">
        <f>IF($F1150="","",DATEDIF($R1150,①申込書!$D$3,"Y"))</f>
        <v>21</v>
      </c>
      <c r="R1150" t="str">
        <f t="shared" si="124"/>
        <v>2004/10/13</v>
      </c>
      <c r="S1150" t="str">
        <f t="shared" si="119"/>
        <v>兵庫</v>
      </c>
      <c r="T1150" t="str">
        <f>IFERROR(IF($G1150&lt;&gt;"",LEFT($G1150,11),IF(COUNTIF(②男子申込!$C:$C,$B1150)=1,INDEX(②男子申込!H:H,MATCH($B1150,②男子申込!$C:$C,0)),"")),"")</f>
        <v>00146092022</v>
      </c>
      <c r="U1150" t="str">
        <f t="shared" si="125"/>
        <v>大阪大</v>
      </c>
    </row>
    <row r="1151" spans="1:21">
      <c r="A1151" t="s">
        <v>1349</v>
      </c>
      <c r="B1151">
        <v>1150</v>
      </c>
      <c r="C1151" t="s">
        <v>4588</v>
      </c>
      <c r="D1151" t="s">
        <v>4589</v>
      </c>
      <c r="E1151" t="s">
        <v>132</v>
      </c>
      <c r="F1151">
        <v>20041020</v>
      </c>
      <c r="G1151" t="s">
        <v>10943</v>
      </c>
      <c r="H1151" t="s">
        <v>1487</v>
      </c>
      <c r="I1151" t="s">
        <v>4590</v>
      </c>
      <c r="M1151" t="str">
        <f t="shared" si="120"/>
        <v>吉村</v>
      </c>
      <c r="N1151" t="str">
        <f t="shared" si="121"/>
        <v>成央</v>
      </c>
      <c r="O1151" t="str">
        <f t="shared" si="122"/>
        <v>ヨシムラ</v>
      </c>
      <c r="P1151" t="str">
        <f t="shared" si="123"/>
        <v>セイオウ</v>
      </c>
      <c r="Q1151">
        <f>IF($F1151="","",DATEDIF($R1151,①申込書!$D$3,"Y"))</f>
        <v>21</v>
      </c>
      <c r="R1151" t="str">
        <f t="shared" si="124"/>
        <v>2004/10/20</v>
      </c>
      <c r="S1151" t="str">
        <f t="shared" si="119"/>
        <v>広島</v>
      </c>
      <c r="T1151" t="str">
        <f>IFERROR(IF($G1151&lt;&gt;"",LEFT($G1151,11),IF(COUNTIF(②男子申込!$C:$C,$B1151)=1,INDEX(②男子申込!H:H,MATCH($B1151,②男子申込!$C:$C,0)),"")),"")</f>
        <v>00145613828</v>
      </c>
      <c r="U1151" t="str">
        <f t="shared" si="125"/>
        <v>大阪大</v>
      </c>
    </row>
    <row r="1152" spans="1:21">
      <c r="A1152" t="s">
        <v>1349</v>
      </c>
      <c r="B1152">
        <v>1151</v>
      </c>
      <c r="C1152" t="s">
        <v>4591</v>
      </c>
      <c r="D1152" t="s">
        <v>4592</v>
      </c>
      <c r="E1152" t="s">
        <v>88</v>
      </c>
      <c r="F1152">
        <v>20040530</v>
      </c>
      <c r="G1152" t="s">
        <v>10944</v>
      </c>
      <c r="H1152" t="s">
        <v>4593</v>
      </c>
      <c r="I1152" t="s">
        <v>207</v>
      </c>
      <c r="M1152" t="str">
        <f t="shared" si="120"/>
        <v>隅垣</v>
      </c>
      <c r="N1152" t="str">
        <f t="shared" si="121"/>
        <v>宏太</v>
      </c>
      <c r="O1152" t="str">
        <f t="shared" si="122"/>
        <v>スミガキ</v>
      </c>
      <c r="P1152" t="str">
        <f t="shared" si="123"/>
        <v>コウタ</v>
      </c>
      <c r="Q1152">
        <f>IF($F1152="","",DATEDIF($R1152,①申込書!$D$3,"Y"))</f>
        <v>21</v>
      </c>
      <c r="R1152" t="str">
        <f t="shared" si="124"/>
        <v>2004/05/30</v>
      </c>
      <c r="S1152" t="str">
        <f t="shared" si="119"/>
        <v>京都</v>
      </c>
      <c r="T1152" t="str">
        <f>IFERROR(IF($G1152&lt;&gt;"",LEFT($G1152,11),IF(COUNTIF(②男子申込!$C:$C,$B1152)=1,INDEX(②男子申込!H:H,MATCH($B1152,②男子申込!$C:$C,0)),"")),"")</f>
        <v>00119956132</v>
      </c>
      <c r="U1152" t="str">
        <f t="shared" si="125"/>
        <v>大阪大</v>
      </c>
    </row>
    <row r="1153" spans="1:21">
      <c r="A1153" t="s">
        <v>1349</v>
      </c>
      <c r="B1153">
        <v>1152</v>
      </c>
      <c r="C1153" t="s">
        <v>4594</v>
      </c>
      <c r="D1153" t="s">
        <v>4595</v>
      </c>
      <c r="E1153" t="s">
        <v>85</v>
      </c>
      <c r="F1153">
        <v>20040510</v>
      </c>
      <c r="G1153" t="s">
        <v>10945</v>
      </c>
      <c r="H1153" t="s">
        <v>4596</v>
      </c>
      <c r="I1153" t="s">
        <v>579</v>
      </c>
      <c r="M1153" t="str">
        <f t="shared" si="120"/>
        <v>倉内</v>
      </c>
      <c r="N1153" t="str">
        <f t="shared" si="121"/>
        <v>翔平</v>
      </c>
      <c r="O1153" t="str">
        <f t="shared" si="122"/>
        <v>クラウチ</v>
      </c>
      <c r="P1153" t="str">
        <f t="shared" si="123"/>
        <v>ショウヘイ</v>
      </c>
      <c r="Q1153">
        <f>IF($F1153="","",DATEDIF($R1153,①申込書!$D$3,"Y"))</f>
        <v>21</v>
      </c>
      <c r="R1153" t="str">
        <f t="shared" si="124"/>
        <v>2004/05/10</v>
      </c>
      <c r="S1153" t="str">
        <f t="shared" si="119"/>
        <v>愛知</v>
      </c>
      <c r="T1153" t="str">
        <f>IFERROR(IF($G1153&lt;&gt;"",LEFT($G1153,11),IF(COUNTIF(②男子申込!$C:$C,$B1153)=1,INDEX(②男子申込!H:H,MATCH($B1153,②男子申込!$C:$C,0)),"")),"")</f>
        <v>00118942227</v>
      </c>
      <c r="U1153" t="str">
        <f t="shared" si="125"/>
        <v>大阪大</v>
      </c>
    </row>
    <row r="1154" spans="1:21">
      <c r="A1154" t="s">
        <v>1349</v>
      </c>
      <c r="B1154">
        <v>1153</v>
      </c>
      <c r="C1154" t="s">
        <v>4597</v>
      </c>
      <c r="D1154" t="s">
        <v>4598</v>
      </c>
      <c r="E1154" t="s">
        <v>99</v>
      </c>
      <c r="F1154">
        <v>20040901</v>
      </c>
      <c r="G1154" t="s">
        <v>10946</v>
      </c>
      <c r="H1154" t="s">
        <v>500</v>
      </c>
      <c r="I1154" t="s">
        <v>4599</v>
      </c>
      <c r="M1154" t="str">
        <f t="shared" si="120"/>
        <v>安達</v>
      </c>
      <c r="N1154" t="str">
        <f t="shared" si="121"/>
        <v>琉魁</v>
      </c>
      <c r="O1154" t="str">
        <f t="shared" si="122"/>
        <v>アダチ</v>
      </c>
      <c r="P1154" t="str">
        <f t="shared" si="123"/>
        <v>リュウガ</v>
      </c>
      <c r="Q1154">
        <f>IF($F1154="","",DATEDIF($R1154,①申込書!$D$3,"Y"))</f>
        <v>21</v>
      </c>
      <c r="R1154" t="str">
        <f t="shared" si="124"/>
        <v>2004/09/01</v>
      </c>
      <c r="S1154" t="str">
        <f t="shared" ref="S1154:S1217" si="126">IFERROR(IF(OR($E1154="北海道",$E1154="学連"),$E1154,LEFT($E1154,LEN($E1154)-1)),"")</f>
        <v>大阪</v>
      </c>
      <c r="T1154" t="str">
        <f>IFERROR(IF($G1154&lt;&gt;"",LEFT($G1154,11),IF(COUNTIF(②男子申込!$C:$C,$B1154)=1,INDEX(②男子申込!H:H,MATCH($B1154,②男子申込!$C:$C,0)),"")),"")</f>
        <v>00118507931</v>
      </c>
      <c r="U1154" t="str">
        <f t="shared" si="125"/>
        <v>大阪大</v>
      </c>
    </row>
    <row r="1155" spans="1:21">
      <c r="A1155" t="s">
        <v>1349</v>
      </c>
      <c r="B1155">
        <v>1154</v>
      </c>
      <c r="C1155" t="s">
        <v>4600</v>
      </c>
      <c r="D1155" t="s">
        <v>4601</v>
      </c>
      <c r="E1155" t="s">
        <v>80</v>
      </c>
      <c r="F1155">
        <v>20041116</v>
      </c>
      <c r="G1155" t="s">
        <v>10947</v>
      </c>
      <c r="H1155" t="s">
        <v>214</v>
      </c>
      <c r="I1155" t="s">
        <v>645</v>
      </c>
      <c r="M1155" t="str">
        <f t="shared" ref="M1155:M1218" si="127">IFERROR(LEFT($C1155,FIND("　",$C1155)-1),"")</f>
        <v>山本</v>
      </c>
      <c r="N1155" t="str">
        <f t="shared" ref="N1155:N1218" si="128">IFERROR(RIGHT($C1155,LEN($C1155)-FIND("　",$C1155)),"")</f>
        <v>瑛大</v>
      </c>
      <c r="O1155" t="str">
        <f t="shared" ref="O1155:O1218" si="129">IFERROR(DBCS(LEFT($D1155,FIND(" ",$D1155)-1)),"")</f>
        <v>ヤマモト</v>
      </c>
      <c r="P1155" t="str">
        <f t="shared" ref="P1155:P1218" si="130">IFERROR(DBCS(RIGHT($D1155,LEN($D1155)-FIND(" ",$D1155))),"")</f>
        <v>アキヒロ</v>
      </c>
      <c r="Q1155">
        <f>IF($F1155="","",DATEDIF($R1155,①申込書!$D$3,"Y"))</f>
        <v>21</v>
      </c>
      <c r="R1155" t="str">
        <f t="shared" ref="R1155:R1218" si="131">IF($F1155="","",LEFT($F1155,4)&amp;"/"&amp;MID($F1155,5,2)&amp;"/"&amp;RIGHT($F1155,2))</f>
        <v>2004/11/16</v>
      </c>
      <c r="S1155" t="str">
        <f t="shared" si="126"/>
        <v>滋賀</v>
      </c>
      <c r="T1155" t="str">
        <f>IFERROR(IF($G1155&lt;&gt;"",LEFT($G1155,11),IF(COUNTIF(②男子申込!$C:$C,$B1155)=1,INDEX(②男子申込!H:H,MATCH($B1155,②男子申込!$C:$C,0)),"")),"")</f>
        <v>00113727627</v>
      </c>
      <c r="U1155" t="str">
        <f t="shared" ref="U1155:U1218" si="132">IFERROR(LEFT($A1155,FIND("大学",$A1155))&amp;RIGHT($A1155,LEN($A1155)-FIND("大学",$A1155)-1),"")</f>
        <v>大阪大</v>
      </c>
    </row>
    <row r="1156" spans="1:21">
      <c r="A1156" t="s">
        <v>1349</v>
      </c>
      <c r="B1156">
        <v>1155</v>
      </c>
      <c r="C1156" t="s">
        <v>4602</v>
      </c>
      <c r="D1156" t="s">
        <v>4603</v>
      </c>
      <c r="E1156" t="s">
        <v>80</v>
      </c>
      <c r="F1156">
        <v>20041023</v>
      </c>
      <c r="G1156" t="s">
        <v>10948</v>
      </c>
      <c r="H1156" t="s">
        <v>572</v>
      </c>
      <c r="I1156" t="s">
        <v>105</v>
      </c>
      <c r="M1156" t="str">
        <f t="shared" si="127"/>
        <v>奥村</v>
      </c>
      <c r="N1156" t="str">
        <f t="shared" si="128"/>
        <v>颯太</v>
      </c>
      <c r="O1156" t="str">
        <f t="shared" si="129"/>
        <v>オクムラ</v>
      </c>
      <c r="P1156" t="str">
        <f t="shared" si="130"/>
        <v>ソウタ</v>
      </c>
      <c r="Q1156">
        <f>IF($F1156="","",DATEDIF($R1156,①申込書!$D$3,"Y"))</f>
        <v>21</v>
      </c>
      <c r="R1156" t="str">
        <f t="shared" si="131"/>
        <v>2004/10/23</v>
      </c>
      <c r="S1156" t="str">
        <f t="shared" si="126"/>
        <v>滋賀</v>
      </c>
      <c r="T1156" t="str">
        <f>IFERROR(IF($G1156&lt;&gt;"",LEFT($G1156,11),IF(COUNTIF(②男子申込!$C:$C,$B1156)=1,INDEX(②男子申込!H:H,MATCH($B1156,②男子申込!$C:$C,0)),"")),"")</f>
        <v>00113726626</v>
      </c>
      <c r="U1156" t="str">
        <f t="shared" si="132"/>
        <v>大阪大</v>
      </c>
    </row>
    <row r="1157" spans="1:21">
      <c r="A1157" t="s">
        <v>1349</v>
      </c>
      <c r="B1157">
        <v>1156</v>
      </c>
      <c r="C1157" t="s">
        <v>4879</v>
      </c>
      <c r="D1157" t="s">
        <v>4880</v>
      </c>
      <c r="E1157" t="s">
        <v>99</v>
      </c>
      <c r="F1157">
        <v>20031024</v>
      </c>
      <c r="G1157" t="s">
        <v>10949</v>
      </c>
      <c r="H1157" t="s">
        <v>3031</v>
      </c>
      <c r="I1157" t="s">
        <v>224</v>
      </c>
      <c r="M1157" t="str">
        <f t="shared" si="127"/>
        <v>田畑</v>
      </c>
      <c r="N1157" t="str">
        <f t="shared" si="128"/>
        <v>慧太</v>
      </c>
      <c r="O1157" t="str">
        <f t="shared" si="129"/>
        <v>タバタ</v>
      </c>
      <c r="P1157" t="str">
        <f t="shared" si="130"/>
        <v>ケイタ</v>
      </c>
      <c r="Q1157">
        <f>IF($F1157="","",DATEDIF($R1157,①申込書!$D$3,"Y"))</f>
        <v>22</v>
      </c>
      <c r="R1157" t="str">
        <f t="shared" si="131"/>
        <v>2003/10/24</v>
      </c>
      <c r="S1157" t="str">
        <f t="shared" si="126"/>
        <v>大阪</v>
      </c>
      <c r="T1157" t="str">
        <f>IFERROR(IF($G1157&lt;&gt;"",LEFT($G1157,11),IF(COUNTIF(②男子申込!$C:$C,$B1157)=1,INDEX(②男子申込!H:H,MATCH($B1157,②男子申込!$C:$C,0)),"")),"")</f>
        <v>00200107694</v>
      </c>
      <c r="U1157" t="str">
        <f t="shared" si="132"/>
        <v>大阪大</v>
      </c>
    </row>
    <row r="1158" spans="1:21">
      <c r="A1158" t="s">
        <v>1349</v>
      </c>
      <c r="B1158">
        <v>1157</v>
      </c>
      <c r="C1158" t="s">
        <v>4970</v>
      </c>
      <c r="D1158" t="s">
        <v>4971</v>
      </c>
      <c r="E1158" t="s">
        <v>138</v>
      </c>
      <c r="F1158">
        <v>20041229</v>
      </c>
      <c r="G1158" t="s">
        <v>10950</v>
      </c>
      <c r="H1158" t="s">
        <v>320</v>
      </c>
      <c r="I1158" t="s">
        <v>4972</v>
      </c>
      <c r="M1158" t="str">
        <f t="shared" si="127"/>
        <v>片山</v>
      </c>
      <c r="N1158" t="str">
        <f t="shared" si="128"/>
        <v>朔</v>
      </c>
      <c r="O1158" t="str">
        <f t="shared" si="129"/>
        <v>カタヤマ</v>
      </c>
      <c r="P1158" t="str">
        <f t="shared" si="130"/>
        <v>サク</v>
      </c>
      <c r="Q1158">
        <f>IF($F1158="","",DATEDIF($R1158,①申込書!$D$3,"Y"))</f>
        <v>21</v>
      </c>
      <c r="R1158" t="str">
        <f t="shared" si="131"/>
        <v>2004/12/29</v>
      </c>
      <c r="S1158" t="str">
        <f t="shared" si="126"/>
        <v>岡山</v>
      </c>
      <c r="T1158" t="str">
        <f>IFERROR(IF($G1158&lt;&gt;"",LEFT($G1158,11),IF(COUNTIF(②男子申込!$C:$C,$B1158)=1,INDEX(②男子申込!H:H,MATCH($B1158,②男子申込!$C:$C,0)),"")),"")</f>
        <v>00116673428</v>
      </c>
      <c r="U1158" t="str">
        <f t="shared" si="132"/>
        <v>大阪大</v>
      </c>
    </row>
    <row r="1159" spans="1:21">
      <c r="A1159" t="s">
        <v>1349</v>
      </c>
      <c r="B1159">
        <v>1158</v>
      </c>
      <c r="C1159" t="s">
        <v>6426</v>
      </c>
      <c r="D1159" t="s">
        <v>6427</v>
      </c>
      <c r="E1159" t="s">
        <v>97</v>
      </c>
      <c r="F1159">
        <v>20060220</v>
      </c>
      <c r="G1159" t="s">
        <v>10951</v>
      </c>
      <c r="H1159" t="s">
        <v>2831</v>
      </c>
      <c r="I1159" t="s">
        <v>405</v>
      </c>
      <c r="M1159" t="str">
        <f t="shared" si="127"/>
        <v>日下</v>
      </c>
      <c r="N1159" t="str">
        <f t="shared" si="128"/>
        <v>大誠</v>
      </c>
      <c r="O1159" t="str">
        <f t="shared" si="129"/>
        <v>クサカ</v>
      </c>
      <c r="P1159" t="str">
        <f t="shared" si="130"/>
        <v>タイセイ</v>
      </c>
      <c r="Q1159">
        <f>IF($F1159="","",DATEDIF($R1159,①申込書!$D$3,"Y"))</f>
        <v>19</v>
      </c>
      <c r="R1159" t="str">
        <f t="shared" si="131"/>
        <v>2006/02/20</v>
      </c>
      <c r="S1159" t="str">
        <f t="shared" si="126"/>
        <v>兵庫</v>
      </c>
      <c r="T1159" t="str">
        <f>IFERROR(IF($G1159&lt;&gt;"",LEFT($G1159,11),IF(COUNTIF(②男子申込!$C:$C,$B1159)=1,INDEX(②男子申込!H:H,MATCH($B1159,②男子申込!$C:$C,0)),"")),"")</f>
        <v>00154872330</v>
      </c>
      <c r="U1159" t="str">
        <f t="shared" si="132"/>
        <v>大阪大</v>
      </c>
    </row>
    <row r="1160" spans="1:21">
      <c r="A1160" t="s">
        <v>1349</v>
      </c>
      <c r="B1160">
        <v>1159</v>
      </c>
      <c r="C1160" t="s">
        <v>6428</v>
      </c>
      <c r="D1160" t="s">
        <v>6429</v>
      </c>
      <c r="E1160" t="s">
        <v>99</v>
      </c>
      <c r="F1160">
        <v>20040614</v>
      </c>
      <c r="G1160" t="s">
        <v>10952</v>
      </c>
      <c r="H1160" t="s">
        <v>1653</v>
      </c>
      <c r="I1160" t="s">
        <v>755</v>
      </c>
      <c r="M1160" t="str">
        <f t="shared" si="127"/>
        <v>千田</v>
      </c>
      <c r="N1160" t="str">
        <f t="shared" si="128"/>
        <v>晃士朗</v>
      </c>
      <c r="O1160" t="str">
        <f t="shared" si="129"/>
        <v>センダ</v>
      </c>
      <c r="P1160" t="str">
        <f t="shared" si="130"/>
        <v>コウシロウ</v>
      </c>
      <c r="Q1160">
        <f>IF($F1160="","",DATEDIF($R1160,①申込書!$D$3,"Y"))</f>
        <v>21</v>
      </c>
      <c r="R1160" t="str">
        <f t="shared" si="131"/>
        <v>2004/06/14</v>
      </c>
      <c r="S1160" t="str">
        <f t="shared" si="126"/>
        <v>大阪</v>
      </c>
      <c r="T1160" t="str">
        <f>IFERROR(IF($G1160&lt;&gt;"",LEFT($G1160,11),IF(COUNTIF(②男子申込!$C:$C,$B1160)=1,INDEX(②男子申込!H:H,MATCH($B1160,②男子申込!$C:$C,0)),"")),"")</f>
        <v>00200209767</v>
      </c>
      <c r="U1160" t="str">
        <f t="shared" si="132"/>
        <v>大阪大</v>
      </c>
    </row>
    <row r="1161" spans="1:21">
      <c r="A1161" t="s">
        <v>1349</v>
      </c>
      <c r="B1161">
        <v>1160</v>
      </c>
      <c r="C1161" t="s">
        <v>6430</v>
      </c>
      <c r="D1161" t="s">
        <v>6431</v>
      </c>
      <c r="E1161" t="s">
        <v>80</v>
      </c>
      <c r="F1161">
        <v>20050503</v>
      </c>
      <c r="G1161" t="s">
        <v>10953</v>
      </c>
      <c r="H1161" t="s">
        <v>93</v>
      </c>
      <c r="I1161" t="s">
        <v>346</v>
      </c>
      <c r="M1161" t="str">
        <f t="shared" si="127"/>
        <v>山田</v>
      </c>
      <c r="N1161" t="str">
        <f t="shared" si="128"/>
        <v>翔悟</v>
      </c>
      <c r="O1161" t="str">
        <f t="shared" si="129"/>
        <v>ヤマダ</v>
      </c>
      <c r="P1161" t="str">
        <f t="shared" si="130"/>
        <v>ショウゴ</v>
      </c>
      <c r="Q1161">
        <f>IF($F1161="","",DATEDIF($R1161,①申込書!$D$3,"Y"))</f>
        <v>20</v>
      </c>
      <c r="R1161" t="str">
        <f t="shared" si="131"/>
        <v>2005/05/03</v>
      </c>
      <c r="S1161" t="str">
        <f t="shared" si="126"/>
        <v>滋賀</v>
      </c>
      <c r="T1161" t="str">
        <f>IFERROR(IF($G1161&lt;&gt;"",LEFT($G1161,11),IF(COUNTIF(②男子申込!$C:$C,$B1161)=1,INDEX(②男子申込!H:H,MATCH($B1161,②男子申込!$C:$C,0)),"")),"")</f>
        <v>00156120924</v>
      </c>
      <c r="U1161" t="str">
        <f t="shared" si="132"/>
        <v>大阪大</v>
      </c>
    </row>
    <row r="1162" spans="1:21">
      <c r="A1162" t="s">
        <v>1349</v>
      </c>
      <c r="B1162">
        <v>1161</v>
      </c>
      <c r="C1162" t="s">
        <v>6929</v>
      </c>
      <c r="D1162" t="s">
        <v>6930</v>
      </c>
      <c r="E1162" t="s">
        <v>375</v>
      </c>
      <c r="F1162">
        <v>20040418</v>
      </c>
      <c r="G1162" t="s">
        <v>6931</v>
      </c>
      <c r="H1162" t="s">
        <v>559</v>
      </c>
      <c r="I1162" t="s">
        <v>98</v>
      </c>
      <c r="M1162" t="str">
        <f t="shared" si="127"/>
        <v>中嶋</v>
      </c>
      <c r="N1162" t="str">
        <f t="shared" si="128"/>
        <v>律空</v>
      </c>
      <c r="O1162" t="str">
        <f t="shared" si="129"/>
        <v>ナカジマ</v>
      </c>
      <c r="P1162" t="str">
        <f t="shared" si="130"/>
        <v>リク</v>
      </c>
      <c r="Q1162">
        <f>IF($F1162="","",DATEDIF($R1162,①申込書!$D$3,"Y"))</f>
        <v>21</v>
      </c>
      <c r="R1162" t="str">
        <f t="shared" si="131"/>
        <v>2004/04/18</v>
      </c>
      <c r="S1162" t="str">
        <f t="shared" si="126"/>
        <v>群馬</v>
      </c>
      <c r="T1162" t="str">
        <f>IFERROR(IF($G1162&lt;&gt;"",LEFT($G1162,11),IF(COUNTIF(②男子申込!$C:$C,$B1162)=1,INDEX(②男子申込!H:H,MATCH($B1162,②男子申込!$C:$C,0)),"")),"")</f>
        <v>00116308423</v>
      </c>
      <c r="U1162" t="str">
        <f t="shared" si="132"/>
        <v>大阪大</v>
      </c>
    </row>
    <row r="1163" spans="1:21">
      <c r="A1163" t="s">
        <v>1349</v>
      </c>
      <c r="B1163">
        <v>1162</v>
      </c>
      <c r="C1163" t="s">
        <v>6932</v>
      </c>
      <c r="D1163" t="s">
        <v>6933</v>
      </c>
      <c r="E1163" t="s">
        <v>185</v>
      </c>
      <c r="F1163">
        <v>20060204</v>
      </c>
      <c r="G1163" t="s">
        <v>6934</v>
      </c>
      <c r="H1163" t="s">
        <v>6935</v>
      </c>
      <c r="I1163" t="s">
        <v>1220</v>
      </c>
      <c r="M1163" t="str">
        <f t="shared" si="127"/>
        <v>浜守</v>
      </c>
      <c r="N1163" t="str">
        <f t="shared" si="128"/>
        <v>光映</v>
      </c>
      <c r="O1163" t="str">
        <f t="shared" si="129"/>
        <v>ハマモリ</v>
      </c>
      <c r="P1163" t="str">
        <f t="shared" si="130"/>
        <v>テルキ</v>
      </c>
      <c r="Q1163">
        <f>IF($F1163="","",DATEDIF($R1163,①申込書!$D$3,"Y"))</f>
        <v>19</v>
      </c>
      <c r="R1163" t="str">
        <f t="shared" si="131"/>
        <v>2006/02/04</v>
      </c>
      <c r="S1163" t="str">
        <f t="shared" si="126"/>
        <v>富山</v>
      </c>
      <c r="T1163" t="str">
        <f>IFERROR(IF($G1163&lt;&gt;"",LEFT($G1163,11),IF(COUNTIF(②男子申込!$C:$C,$B1163)=1,INDEX(②男子申込!H:H,MATCH($B1163,②男子申込!$C:$C,0)),"")),"")</f>
        <v>00155251928</v>
      </c>
      <c r="U1163" t="str">
        <f t="shared" si="132"/>
        <v>大阪大</v>
      </c>
    </row>
    <row r="1164" spans="1:21">
      <c r="A1164" t="s">
        <v>1349</v>
      </c>
      <c r="B1164">
        <v>1163</v>
      </c>
      <c r="C1164" t="s">
        <v>6936</v>
      </c>
      <c r="D1164" t="s">
        <v>6937</v>
      </c>
      <c r="E1164" t="s">
        <v>99</v>
      </c>
      <c r="F1164">
        <v>20050517</v>
      </c>
      <c r="G1164" t="s">
        <v>6938</v>
      </c>
      <c r="H1164" t="s">
        <v>1084</v>
      </c>
      <c r="I1164" t="s">
        <v>322</v>
      </c>
      <c r="M1164" t="str">
        <f t="shared" si="127"/>
        <v>吉川</v>
      </c>
      <c r="N1164" t="str">
        <f t="shared" si="128"/>
        <v>大智</v>
      </c>
      <c r="O1164" t="str">
        <f t="shared" si="129"/>
        <v>ヨシカワ</v>
      </c>
      <c r="P1164" t="str">
        <f t="shared" si="130"/>
        <v>ダイチ</v>
      </c>
      <c r="Q1164">
        <f>IF($F1164="","",DATEDIF($R1164,①申込書!$D$3,"Y"))</f>
        <v>20</v>
      </c>
      <c r="R1164" t="str">
        <f t="shared" si="131"/>
        <v>2005/05/17</v>
      </c>
      <c r="S1164" t="str">
        <f t="shared" si="126"/>
        <v>大阪</v>
      </c>
      <c r="T1164" t="str">
        <f>IFERROR(IF($G1164&lt;&gt;"",LEFT($G1164,11),IF(COUNTIF(②男子申込!$C:$C,$B1164)=1,INDEX(②男子申込!H:H,MATCH($B1164,②男子申込!$C:$C,0)),"")),"")</f>
        <v>00125353120</v>
      </c>
      <c r="U1164" t="str">
        <f t="shared" si="132"/>
        <v>大阪大</v>
      </c>
    </row>
    <row r="1165" spans="1:21">
      <c r="A1165" t="s">
        <v>1349</v>
      </c>
      <c r="B1165">
        <v>1164</v>
      </c>
      <c r="C1165" t="s">
        <v>6939</v>
      </c>
      <c r="D1165" t="s">
        <v>6940</v>
      </c>
      <c r="E1165" t="s">
        <v>116</v>
      </c>
      <c r="F1165">
        <v>20040418</v>
      </c>
      <c r="G1165" t="s">
        <v>6941</v>
      </c>
      <c r="H1165" t="s">
        <v>6942</v>
      </c>
      <c r="I1165" t="s">
        <v>236</v>
      </c>
      <c r="M1165" t="str">
        <f t="shared" si="127"/>
        <v>雨澤</v>
      </c>
      <c r="N1165" t="str">
        <f t="shared" si="128"/>
        <v>優太</v>
      </c>
      <c r="O1165" t="str">
        <f t="shared" si="129"/>
        <v>アメザワ</v>
      </c>
      <c r="P1165" t="str">
        <f t="shared" si="130"/>
        <v>ユウタ</v>
      </c>
      <c r="Q1165">
        <f>IF($F1165="","",DATEDIF($R1165,①申込書!$D$3,"Y"))</f>
        <v>21</v>
      </c>
      <c r="R1165" t="str">
        <f t="shared" si="131"/>
        <v>2004/04/18</v>
      </c>
      <c r="S1165" t="str">
        <f t="shared" si="126"/>
        <v>三重</v>
      </c>
      <c r="T1165" t="str">
        <f>IFERROR(IF($G1165&lt;&gt;"",LEFT($G1165,11),IF(COUNTIF(②男子申込!$C:$C,$B1165)=1,INDEX(②男子申込!H:H,MATCH($B1165,②男子申込!$C:$C,0)),"")),"")</f>
        <v>00109998541</v>
      </c>
      <c r="U1165" t="str">
        <f t="shared" si="132"/>
        <v>大阪大</v>
      </c>
    </row>
    <row r="1166" spans="1:21">
      <c r="A1166" t="s">
        <v>1349</v>
      </c>
      <c r="B1166">
        <v>1165</v>
      </c>
      <c r="C1166" t="s">
        <v>6943</v>
      </c>
      <c r="D1166" t="s">
        <v>6944</v>
      </c>
      <c r="E1166" t="s">
        <v>132</v>
      </c>
      <c r="F1166">
        <v>20051029</v>
      </c>
      <c r="G1166" t="s">
        <v>6945</v>
      </c>
      <c r="H1166" t="s">
        <v>6946</v>
      </c>
      <c r="I1166" t="s">
        <v>159</v>
      </c>
      <c r="M1166" t="str">
        <f t="shared" si="127"/>
        <v>新田</v>
      </c>
      <c r="N1166" t="str">
        <f t="shared" si="128"/>
        <v>翼</v>
      </c>
      <c r="O1166" t="str">
        <f t="shared" si="129"/>
        <v>ニッタ</v>
      </c>
      <c r="P1166" t="str">
        <f t="shared" si="130"/>
        <v>ツバサ</v>
      </c>
      <c r="Q1166">
        <f>IF($F1166="","",DATEDIF($R1166,①申込書!$D$3,"Y"))</f>
        <v>20</v>
      </c>
      <c r="R1166" t="str">
        <f t="shared" si="131"/>
        <v>2005/10/29</v>
      </c>
      <c r="S1166" t="str">
        <f t="shared" si="126"/>
        <v>広島</v>
      </c>
      <c r="T1166" t="str">
        <f>IFERROR(IF($G1166&lt;&gt;"",LEFT($G1166,11),IF(COUNTIF(②男子申込!$C:$C,$B1166)=1,INDEX(②男子申込!H:H,MATCH($B1166,②男子申込!$C:$C,0)),"")),"")</f>
        <v>00154777940</v>
      </c>
      <c r="U1166" t="str">
        <f t="shared" si="132"/>
        <v>大阪大</v>
      </c>
    </row>
    <row r="1167" spans="1:21">
      <c r="A1167" t="s">
        <v>1349</v>
      </c>
      <c r="B1167">
        <v>1166</v>
      </c>
      <c r="C1167" t="s">
        <v>6947</v>
      </c>
      <c r="D1167" t="s">
        <v>6948</v>
      </c>
      <c r="E1167" t="s">
        <v>99</v>
      </c>
      <c r="F1167">
        <v>20050707</v>
      </c>
      <c r="G1167" t="s">
        <v>6949</v>
      </c>
      <c r="H1167" t="s">
        <v>474</v>
      </c>
      <c r="I1167" t="s">
        <v>6950</v>
      </c>
      <c r="M1167" t="str">
        <f t="shared" si="127"/>
        <v>舛田</v>
      </c>
      <c r="N1167" t="str">
        <f t="shared" si="128"/>
        <v>祥拓</v>
      </c>
      <c r="O1167" t="str">
        <f t="shared" si="129"/>
        <v>マスダ</v>
      </c>
      <c r="P1167" t="str">
        <f t="shared" si="130"/>
        <v>ショウタク</v>
      </c>
      <c r="Q1167">
        <f>IF($F1167="","",DATEDIF($R1167,①申込書!$D$3,"Y"))</f>
        <v>20</v>
      </c>
      <c r="R1167" t="str">
        <f t="shared" si="131"/>
        <v>2005/07/07</v>
      </c>
      <c r="S1167" t="str">
        <f t="shared" si="126"/>
        <v>大阪</v>
      </c>
      <c r="T1167" t="str">
        <f>IFERROR(IF($G1167&lt;&gt;"",LEFT($G1167,11),IF(COUNTIF(②男子申込!$C:$C,$B1167)=1,INDEX(②男子申込!H:H,MATCH($B1167,②男子申込!$C:$C,0)),"")),"")</f>
        <v>00128868841</v>
      </c>
      <c r="U1167" t="str">
        <f t="shared" si="132"/>
        <v>大阪大</v>
      </c>
    </row>
    <row r="1168" spans="1:21">
      <c r="A1168" t="s">
        <v>1349</v>
      </c>
      <c r="B1168">
        <v>1167</v>
      </c>
      <c r="C1168" t="s">
        <v>6951</v>
      </c>
      <c r="D1168" t="s">
        <v>6952</v>
      </c>
      <c r="E1168" t="s">
        <v>97</v>
      </c>
      <c r="F1168">
        <v>20050706</v>
      </c>
      <c r="G1168" t="s">
        <v>6953</v>
      </c>
      <c r="H1168" t="s">
        <v>746</v>
      </c>
      <c r="I1168" t="s">
        <v>803</v>
      </c>
      <c r="M1168" t="str">
        <f t="shared" si="127"/>
        <v>田口</v>
      </c>
      <c r="N1168" t="str">
        <f t="shared" si="128"/>
        <v>直裕</v>
      </c>
      <c r="O1168" t="str">
        <f t="shared" si="129"/>
        <v>タグチ</v>
      </c>
      <c r="P1168" t="str">
        <f t="shared" si="130"/>
        <v>ナオヒロ</v>
      </c>
      <c r="Q1168">
        <f>IF($F1168="","",DATEDIF($R1168,①申込書!$D$3,"Y"))</f>
        <v>20</v>
      </c>
      <c r="R1168" t="str">
        <f t="shared" si="131"/>
        <v>2005/07/06</v>
      </c>
      <c r="S1168" t="str">
        <f t="shared" si="126"/>
        <v>兵庫</v>
      </c>
      <c r="T1168" t="str">
        <f>IFERROR(IF($G1168&lt;&gt;"",LEFT($G1168,11),IF(COUNTIF(②男子申込!$C:$C,$B1168)=1,INDEX(②男子申込!H:H,MATCH($B1168,②男子申込!$C:$C,0)),"")),"")</f>
        <v>00124799133</v>
      </c>
      <c r="U1168" t="str">
        <f t="shared" si="132"/>
        <v>大阪大</v>
      </c>
    </row>
    <row r="1169" spans="1:21">
      <c r="A1169" t="s">
        <v>1349</v>
      </c>
      <c r="B1169">
        <v>1168</v>
      </c>
      <c r="C1169" t="s">
        <v>6954</v>
      </c>
      <c r="D1169" t="s">
        <v>6955</v>
      </c>
      <c r="E1169" t="s">
        <v>163</v>
      </c>
      <c r="F1169">
        <v>20040428</v>
      </c>
      <c r="G1169" t="s">
        <v>6956</v>
      </c>
      <c r="H1169" t="s">
        <v>1480</v>
      </c>
      <c r="I1169" t="s">
        <v>609</v>
      </c>
      <c r="M1169" t="str">
        <f t="shared" si="127"/>
        <v>水野</v>
      </c>
      <c r="N1169" t="str">
        <f t="shared" si="128"/>
        <v>輔</v>
      </c>
      <c r="O1169" t="str">
        <f t="shared" si="129"/>
        <v>ミズノ</v>
      </c>
      <c r="P1169" t="str">
        <f t="shared" si="130"/>
        <v>タスク</v>
      </c>
      <c r="Q1169">
        <f>IF($F1169="","",DATEDIF($R1169,①申込書!$D$3,"Y"))</f>
        <v>21</v>
      </c>
      <c r="R1169" t="str">
        <f t="shared" si="131"/>
        <v>2004/04/28</v>
      </c>
      <c r="S1169" t="str">
        <f t="shared" si="126"/>
        <v>神奈川</v>
      </c>
      <c r="T1169" t="str">
        <f>IFERROR(IF($G1169&lt;&gt;"",LEFT($G1169,11),IF(COUNTIF(②男子申込!$C:$C,$B1169)=1,INDEX(②男子申込!H:H,MATCH($B1169,②男子申込!$C:$C,0)),"")),"")</f>
        <v>00122939127</v>
      </c>
      <c r="U1169" t="str">
        <f t="shared" si="132"/>
        <v>大阪大</v>
      </c>
    </row>
    <row r="1170" spans="1:21">
      <c r="A1170" t="s">
        <v>1349</v>
      </c>
      <c r="B1170">
        <v>1169</v>
      </c>
      <c r="C1170" t="s">
        <v>6957</v>
      </c>
      <c r="D1170" t="s">
        <v>992</v>
      </c>
      <c r="E1170" t="s">
        <v>97</v>
      </c>
      <c r="F1170">
        <v>20051221</v>
      </c>
      <c r="G1170" t="s">
        <v>6958</v>
      </c>
      <c r="H1170" t="s">
        <v>186</v>
      </c>
      <c r="I1170" t="s">
        <v>993</v>
      </c>
      <c r="M1170" t="str">
        <f t="shared" si="127"/>
        <v>石川</v>
      </c>
      <c r="N1170" t="str">
        <f t="shared" si="128"/>
        <v>慎翔</v>
      </c>
      <c r="O1170" t="str">
        <f t="shared" si="129"/>
        <v>イシカワ</v>
      </c>
      <c r="P1170" t="str">
        <f t="shared" si="130"/>
        <v>マナト</v>
      </c>
      <c r="Q1170">
        <f>IF($F1170="","",DATEDIF($R1170,①申込書!$D$3,"Y"))</f>
        <v>20</v>
      </c>
      <c r="R1170" t="str">
        <f t="shared" si="131"/>
        <v>2005/12/21</v>
      </c>
      <c r="S1170" t="str">
        <f t="shared" si="126"/>
        <v>兵庫</v>
      </c>
      <c r="T1170" t="str">
        <f>IFERROR(IF($G1170&lt;&gt;"",LEFT($G1170,11),IF(COUNTIF(②男子申込!$C:$C,$B1170)=1,INDEX(②男子申込!H:H,MATCH($B1170,②男子申込!$C:$C,0)),"")),"")</f>
        <v>00129218932</v>
      </c>
      <c r="U1170" t="str">
        <f t="shared" si="132"/>
        <v>大阪大</v>
      </c>
    </row>
    <row r="1171" spans="1:21">
      <c r="A1171" t="s">
        <v>1349</v>
      </c>
      <c r="B1171">
        <v>1170</v>
      </c>
      <c r="C1171" t="s">
        <v>6959</v>
      </c>
      <c r="D1171" t="s">
        <v>6960</v>
      </c>
      <c r="E1171" t="s">
        <v>80</v>
      </c>
      <c r="F1171">
        <v>20050509</v>
      </c>
      <c r="G1171" t="s">
        <v>6961</v>
      </c>
      <c r="H1171" t="s">
        <v>317</v>
      </c>
      <c r="I1171" t="s">
        <v>2215</v>
      </c>
      <c r="M1171" t="str">
        <f t="shared" si="127"/>
        <v>森本</v>
      </c>
      <c r="N1171" t="str">
        <f t="shared" si="128"/>
        <v>晴倖</v>
      </c>
      <c r="O1171" t="str">
        <f t="shared" si="129"/>
        <v>モリモト</v>
      </c>
      <c r="P1171" t="str">
        <f t="shared" si="130"/>
        <v>ハルユキ</v>
      </c>
      <c r="Q1171">
        <f>IF($F1171="","",DATEDIF($R1171,①申込書!$D$3,"Y"))</f>
        <v>20</v>
      </c>
      <c r="R1171" t="str">
        <f t="shared" si="131"/>
        <v>2005/05/09</v>
      </c>
      <c r="S1171" t="str">
        <f t="shared" si="126"/>
        <v>滋賀</v>
      </c>
      <c r="T1171" t="str">
        <f>IFERROR(IF($G1171&lt;&gt;"",LEFT($G1171,11),IF(COUNTIF(②男子申込!$C:$C,$B1171)=1,INDEX(②男子申込!H:H,MATCH($B1171,②男子申込!$C:$C,0)),"")),"")</f>
        <v>00156415931</v>
      </c>
      <c r="U1171" t="str">
        <f t="shared" si="132"/>
        <v>大阪大</v>
      </c>
    </row>
    <row r="1172" spans="1:21">
      <c r="A1172" t="s">
        <v>1349</v>
      </c>
      <c r="B1172">
        <v>1171</v>
      </c>
      <c r="C1172" t="s">
        <v>7427</v>
      </c>
      <c r="D1172" t="s">
        <v>7428</v>
      </c>
      <c r="E1172" t="s">
        <v>97</v>
      </c>
      <c r="F1172">
        <v>20050427</v>
      </c>
      <c r="G1172" t="s">
        <v>7429</v>
      </c>
      <c r="H1172" t="s">
        <v>5449</v>
      </c>
      <c r="I1172" t="s">
        <v>1372</v>
      </c>
      <c r="M1172" t="str">
        <f t="shared" si="127"/>
        <v>市</v>
      </c>
      <c r="N1172" t="str">
        <f t="shared" si="128"/>
        <v>朋顕</v>
      </c>
      <c r="O1172" t="str">
        <f t="shared" si="129"/>
        <v>イチ</v>
      </c>
      <c r="P1172" t="str">
        <f t="shared" si="130"/>
        <v>トモアキ</v>
      </c>
      <c r="Q1172">
        <f>IF($F1172="","",DATEDIF($R1172,①申込書!$D$3,"Y"))</f>
        <v>20</v>
      </c>
      <c r="R1172" t="str">
        <f t="shared" si="131"/>
        <v>2005/04/27</v>
      </c>
      <c r="S1172" t="str">
        <f t="shared" si="126"/>
        <v>兵庫</v>
      </c>
      <c r="T1172" t="str">
        <f>IFERROR(IF($G1172&lt;&gt;"",LEFT($G1172,11),IF(COUNTIF(②男子申込!$C:$C,$B1172)=1,INDEX(②男子申込!H:H,MATCH($B1172,②男子申込!$C:$C,0)),"")),"")</f>
        <v>00123649126</v>
      </c>
      <c r="U1172" t="str">
        <f t="shared" si="132"/>
        <v>大阪大</v>
      </c>
    </row>
    <row r="1173" spans="1:21">
      <c r="A1173" t="s">
        <v>1349</v>
      </c>
      <c r="B1173">
        <v>1172</v>
      </c>
      <c r="C1173" t="s">
        <v>7430</v>
      </c>
      <c r="D1173" t="s">
        <v>7431</v>
      </c>
      <c r="E1173" t="s">
        <v>97</v>
      </c>
      <c r="F1173">
        <v>20051226</v>
      </c>
      <c r="G1173" t="s">
        <v>7432</v>
      </c>
      <c r="H1173" t="s">
        <v>7433</v>
      </c>
      <c r="I1173" t="s">
        <v>207</v>
      </c>
      <c r="M1173" t="str">
        <f t="shared" si="127"/>
        <v>倉本</v>
      </c>
      <c r="N1173" t="str">
        <f t="shared" si="128"/>
        <v>晃汰</v>
      </c>
      <c r="O1173" t="str">
        <f t="shared" si="129"/>
        <v>クラモト</v>
      </c>
      <c r="P1173" t="str">
        <f t="shared" si="130"/>
        <v>コウタ</v>
      </c>
      <c r="Q1173">
        <f>IF($F1173="","",DATEDIF($R1173,①申込書!$D$3,"Y"))</f>
        <v>20</v>
      </c>
      <c r="R1173" t="str">
        <f t="shared" si="131"/>
        <v>2005/12/26</v>
      </c>
      <c r="S1173" t="str">
        <f t="shared" si="126"/>
        <v>兵庫</v>
      </c>
      <c r="T1173" t="str">
        <f>IFERROR(IF($G1173&lt;&gt;"",LEFT($G1173,11),IF(COUNTIF(②男子申込!$C:$C,$B1173)=1,INDEX(②男子申込!H:H,MATCH($B1173,②男子申込!$C:$C,0)),"")),"")</f>
        <v>00125878031</v>
      </c>
      <c r="U1173" t="str">
        <f t="shared" si="132"/>
        <v>大阪大</v>
      </c>
    </row>
    <row r="1174" spans="1:21">
      <c r="A1174" t="s">
        <v>1349</v>
      </c>
      <c r="B1174">
        <v>1173</v>
      </c>
      <c r="C1174" t="s">
        <v>7650</v>
      </c>
      <c r="D1174" t="s">
        <v>7651</v>
      </c>
      <c r="E1174" t="s">
        <v>132</v>
      </c>
      <c r="F1174">
        <v>20051108</v>
      </c>
      <c r="G1174" t="s">
        <v>7652</v>
      </c>
      <c r="H1174" t="s">
        <v>511</v>
      </c>
      <c r="I1174" t="s">
        <v>7653</v>
      </c>
      <c r="M1174" t="str">
        <f t="shared" si="127"/>
        <v>後藤</v>
      </c>
      <c r="N1174" t="str">
        <f t="shared" si="128"/>
        <v>聖空</v>
      </c>
      <c r="O1174" t="str">
        <f t="shared" si="129"/>
        <v>ゴトウ</v>
      </c>
      <c r="P1174" t="str">
        <f t="shared" si="130"/>
        <v>セイア</v>
      </c>
      <c r="Q1174">
        <f>IF($F1174="","",DATEDIF($R1174,①申込書!$D$3,"Y"))</f>
        <v>20</v>
      </c>
      <c r="R1174" t="str">
        <f t="shared" si="131"/>
        <v>2005/11/08</v>
      </c>
      <c r="S1174" t="str">
        <f t="shared" si="126"/>
        <v>広島</v>
      </c>
      <c r="T1174" t="str">
        <f>IFERROR(IF($G1174&lt;&gt;"",LEFT($G1174,11),IF(COUNTIF(②男子申込!$C:$C,$B1174)=1,INDEX(②男子申込!H:H,MATCH($B1174,②男子申込!$C:$C,0)),"")),"")</f>
        <v>00122930421</v>
      </c>
      <c r="U1174" t="str">
        <f t="shared" si="132"/>
        <v>大阪大</v>
      </c>
    </row>
    <row r="1175" spans="1:21">
      <c r="A1175" t="s">
        <v>1349</v>
      </c>
      <c r="B1175">
        <v>1174</v>
      </c>
      <c r="C1175" t="s">
        <v>8540</v>
      </c>
      <c r="D1175" t="s">
        <v>8541</v>
      </c>
      <c r="E1175" t="s">
        <v>99</v>
      </c>
      <c r="F1175">
        <v>20010506</v>
      </c>
      <c r="G1175" t="s">
        <v>10954</v>
      </c>
      <c r="H1175" t="s">
        <v>12222</v>
      </c>
      <c r="I1175" t="s">
        <v>589</v>
      </c>
      <c r="M1175" t="str">
        <f t="shared" si="127"/>
        <v>永沼</v>
      </c>
      <c r="N1175" t="str">
        <f t="shared" si="128"/>
        <v>渡輝央</v>
      </c>
      <c r="O1175" t="str">
        <f t="shared" si="129"/>
        <v>ナガヌマ</v>
      </c>
      <c r="P1175" t="str">
        <f t="shared" si="130"/>
        <v>トキオ</v>
      </c>
      <c r="Q1175">
        <f>IF($F1175="","",DATEDIF($R1175,①申込書!$D$3,"Y"))</f>
        <v>24</v>
      </c>
      <c r="R1175" t="str">
        <f t="shared" si="131"/>
        <v>2001/05/06</v>
      </c>
      <c r="S1175" t="str">
        <f t="shared" si="126"/>
        <v>大阪</v>
      </c>
      <c r="T1175" t="str">
        <f>IFERROR(IF($G1175&lt;&gt;"",LEFT($G1175,11),IF(COUNTIF(②男子申込!$C:$C,$B1175)=1,INDEX(②男子申込!H:H,MATCH($B1175,②男子申込!$C:$C,0)),"")),"")</f>
        <v>00077628939</v>
      </c>
      <c r="U1175" t="str">
        <f t="shared" si="132"/>
        <v>大阪大</v>
      </c>
    </row>
    <row r="1176" spans="1:21">
      <c r="A1176" t="s">
        <v>1349</v>
      </c>
      <c r="B1176">
        <v>1175</v>
      </c>
      <c r="C1176" t="s">
        <v>8542</v>
      </c>
      <c r="D1176" t="s">
        <v>8543</v>
      </c>
      <c r="E1176" t="s">
        <v>106</v>
      </c>
      <c r="F1176">
        <v>20051230</v>
      </c>
      <c r="G1176" t="s">
        <v>10955</v>
      </c>
      <c r="H1176" t="s">
        <v>12223</v>
      </c>
      <c r="I1176" t="s">
        <v>82</v>
      </c>
      <c r="M1176" t="str">
        <f t="shared" si="127"/>
        <v>東川</v>
      </c>
      <c r="N1176" t="str">
        <f t="shared" si="128"/>
        <v>大輝</v>
      </c>
      <c r="O1176" t="str">
        <f t="shared" si="129"/>
        <v>ヒガシカワ</v>
      </c>
      <c r="P1176" t="str">
        <f t="shared" si="130"/>
        <v>ダイキ</v>
      </c>
      <c r="Q1176">
        <f>IF($F1176="","",DATEDIF($R1176,①申込書!$D$3,"Y"))</f>
        <v>20</v>
      </c>
      <c r="R1176" t="str">
        <f t="shared" si="131"/>
        <v>2005/12/30</v>
      </c>
      <c r="S1176" t="str">
        <f t="shared" si="126"/>
        <v>石川</v>
      </c>
      <c r="T1176" t="str">
        <f>IFERROR(IF($G1176&lt;&gt;"",LEFT($G1176,11),IF(COUNTIF(②男子申込!$C:$C,$B1176)=1,INDEX(②男子申込!H:H,MATCH($B1176,②男子申込!$C:$C,0)),"")),"")</f>
        <v>00132899032</v>
      </c>
      <c r="U1176" t="str">
        <f t="shared" si="132"/>
        <v>大阪大</v>
      </c>
    </row>
    <row r="1177" spans="1:21">
      <c r="A1177" t="s">
        <v>1349</v>
      </c>
      <c r="B1177">
        <v>1176</v>
      </c>
      <c r="C1177" t="s">
        <v>8544</v>
      </c>
      <c r="D1177" t="s">
        <v>8545</v>
      </c>
      <c r="E1177" t="s">
        <v>106</v>
      </c>
      <c r="F1177">
        <v>20050619</v>
      </c>
      <c r="G1177" t="s">
        <v>10956</v>
      </c>
      <c r="H1177" t="s">
        <v>12224</v>
      </c>
      <c r="I1177" t="s">
        <v>115</v>
      </c>
      <c r="M1177" t="str">
        <f t="shared" si="127"/>
        <v>川越</v>
      </c>
      <c r="N1177" t="str">
        <f t="shared" si="128"/>
        <v>悠生</v>
      </c>
      <c r="O1177" t="str">
        <f t="shared" si="129"/>
        <v>カワゴシ</v>
      </c>
      <c r="P1177" t="str">
        <f t="shared" si="130"/>
        <v>ハルキ</v>
      </c>
      <c r="Q1177">
        <f>IF($F1177="","",DATEDIF($R1177,①申込書!$D$3,"Y"))</f>
        <v>20</v>
      </c>
      <c r="R1177" t="str">
        <f t="shared" si="131"/>
        <v>2005/06/19</v>
      </c>
      <c r="S1177" t="str">
        <f t="shared" si="126"/>
        <v>石川</v>
      </c>
      <c r="T1177" t="str">
        <f>IFERROR(IF($G1177&lt;&gt;"",LEFT($G1177,11),IF(COUNTIF(②男子申込!$C:$C,$B1177)=1,INDEX(②男子申込!H:H,MATCH($B1177,②男子申込!$C:$C,0)),"")),"")</f>
        <v>00129778236</v>
      </c>
      <c r="U1177" t="str">
        <f t="shared" si="132"/>
        <v>大阪大</v>
      </c>
    </row>
    <row r="1178" spans="1:21">
      <c r="A1178" t="s">
        <v>312</v>
      </c>
      <c r="B1178">
        <v>1177</v>
      </c>
      <c r="C1178" t="s">
        <v>8546</v>
      </c>
      <c r="D1178" t="s">
        <v>8547</v>
      </c>
      <c r="E1178" t="s">
        <v>138</v>
      </c>
      <c r="F1178">
        <v>20060606</v>
      </c>
      <c r="G1178" t="s">
        <v>10957</v>
      </c>
      <c r="H1178" t="s">
        <v>643</v>
      </c>
      <c r="I1178" t="s">
        <v>770</v>
      </c>
      <c r="M1178" t="str">
        <f t="shared" si="127"/>
        <v>青木</v>
      </c>
      <c r="N1178" t="str">
        <f t="shared" si="128"/>
        <v>悠太郎</v>
      </c>
      <c r="O1178" t="str">
        <f t="shared" si="129"/>
        <v>アオキ</v>
      </c>
      <c r="P1178" t="str">
        <f t="shared" si="130"/>
        <v>ユウタロウ</v>
      </c>
      <c r="Q1178">
        <f>IF($F1178="","",DATEDIF($R1178,①申込書!$D$3,"Y"))</f>
        <v>19</v>
      </c>
      <c r="R1178" t="str">
        <f t="shared" si="131"/>
        <v>2006/06/06</v>
      </c>
      <c r="S1178" t="str">
        <f t="shared" si="126"/>
        <v>岡山</v>
      </c>
      <c r="T1178" t="str">
        <f>IFERROR(IF($G1178&lt;&gt;"",LEFT($G1178,11),IF(COUNTIF(②男子申込!$C:$C,$B1178)=1,INDEX(②男子申込!H:H,MATCH($B1178,②男子申込!$C:$C,0)),"")),"")</f>
        <v>00142719428</v>
      </c>
      <c r="U1178" t="str">
        <f t="shared" si="132"/>
        <v>関西学院大</v>
      </c>
    </row>
    <row r="1179" spans="1:21">
      <c r="A1179" t="s">
        <v>312</v>
      </c>
      <c r="B1179">
        <v>1178</v>
      </c>
      <c r="C1179" t="s">
        <v>8548</v>
      </c>
      <c r="D1179" t="s">
        <v>1576</v>
      </c>
      <c r="E1179" t="s">
        <v>99</v>
      </c>
      <c r="F1179">
        <v>20060508</v>
      </c>
      <c r="G1179" t="s">
        <v>10958</v>
      </c>
      <c r="H1179" t="s">
        <v>134</v>
      </c>
      <c r="I1179" t="s">
        <v>236</v>
      </c>
      <c r="M1179" t="str">
        <f t="shared" si="127"/>
        <v>伊藤</v>
      </c>
      <c r="N1179" t="str">
        <f t="shared" si="128"/>
        <v>優汰</v>
      </c>
      <c r="O1179" t="str">
        <f t="shared" si="129"/>
        <v>イトウ</v>
      </c>
      <c r="P1179" t="str">
        <f t="shared" si="130"/>
        <v>ユウタ</v>
      </c>
      <c r="Q1179">
        <f>IF($F1179="","",DATEDIF($R1179,①申込書!$D$3,"Y"))</f>
        <v>19</v>
      </c>
      <c r="R1179" t="str">
        <f t="shared" si="131"/>
        <v>2006/05/08</v>
      </c>
      <c r="S1179" t="str">
        <f t="shared" si="126"/>
        <v>大阪</v>
      </c>
      <c r="T1179" t="str">
        <f>IFERROR(IF($G1179&lt;&gt;"",LEFT($G1179,11),IF(COUNTIF(②男子申込!$C:$C,$B1179)=1,INDEX(②男子申込!H:H,MATCH($B1179,②男子申込!$C:$C,0)),"")),"")</f>
        <v>00141491525</v>
      </c>
      <c r="U1179" t="str">
        <f t="shared" si="132"/>
        <v>関西学院大</v>
      </c>
    </row>
    <row r="1180" spans="1:21">
      <c r="A1180" t="s">
        <v>312</v>
      </c>
      <c r="B1180">
        <v>1179</v>
      </c>
      <c r="C1180" t="s">
        <v>8549</v>
      </c>
      <c r="D1180" t="s">
        <v>8550</v>
      </c>
      <c r="E1180" t="s">
        <v>85</v>
      </c>
      <c r="F1180">
        <v>20070111</v>
      </c>
      <c r="G1180" t="s">
        <v>10959</v>
      </c>
      <c r="H1180" t="s">
        <v>147</v>
      </c>
      <c r="I1180" t="s">
        <v>3297</v>
      </c>
      <c r="M1180" t="str">
        <f t="shared" si="127"/>
        <v>中村</v>
      </c>
      <c r="N1180" t="str">
        <f t="shared" si="128"/>
        <v>光希</v>
      </c>
      <c r="O1180" t="str">
        <f t="shared" si="129"/>
        <v>ナカムラ</v>
      </c>
      <c r="P1180" t="str">
        <f t="shared" si="130"/>
        <v>ミツキ</v>
      </c>
      <c r="Q1180">
        <f>IF($F1180="","",DATEDIF($R1180,①申込書!$D$3,"Y"))</f>
        <v>19</v>
      </c>
      <c r="R1180" t="str">
        <f t="shared" si="131"/>
        <v>2007/01/11</v>
      </c>
      <c r="S1180" t="str">
        <f t="shared" si="126"/>
        <v>愛知</v>
      </c>
      <c r="T1180" t="str">
        <f>IFERROR(IF($G1180&lt;&gt;"",LEFT($G1180,11),IF(COUNTIF(②男子申込!$C:$C,$B1180)=1,INDEX(②男子申込!H:H,MATCH($B1180,②男子申込!$C:$C,0)),"")),"")</f>
        <v>00141036520</v>
      </c>
      <c r="U1180" t="str">
        <f t="shared" si="132"/>
        <v>関西学院大</v>
      </c>
    </row>
    <row r="1181" spans="1:21">
      <c r="A1181"/>
      <c r="B1181"/>
      <c r="C1181"/>
      <c r="D1181"/>
      <c r="E1181"/>
      <c r="F1181"/>
      <c r="G1181"/>
      <c r="H1181"/>
      <c r="I1181"/>
      <c r="M1181" t="str">
        <f t="shared" si="127"/>
        <v/>
      </c>
      <c r="N1181" t="str">
        <f t="shared" si="128"/>
        <v/>
      </c>
      <c r="O1181" t="str">
        <f t="shared" si="129"/>
        <v/>
      </c>
      <c r="P1181" t="str">
        <f t="shared" si="130"/>
        <v/>
      </c>
      <c r="Q1181" t="str">
        <f>IF($F1181="","",DATEDIF($R1181,①申込書!$D$3,"Y"))</f>
        <v/>
      </c>
      <c r="R1181" t="str">
        <f t="shared" si="131"/>
        <v/>
      </c>
      <c r="S1181" t="str">
        <f t="shared" si="126"/>
        <v/>
      </c>
      <c r="T1181" t="str">
        <f>IFERROR(IF($G1181&lt;&gt;"",LEFT($G1181,11),IF(COUNTIF(②男子申込!$C:$C,$B1181)=1,INDEX(②男子申込!H:H,MATCH($B1181,②男子申込!$C:$C,0)),"")),"")</f>
        <v/>
      </c>
      <c r="U1181" t="str">
        <f t="shared" si="132"/>
        <v/>
      </c>
    </row>
    <row r="1182" spans="1:21">
      <c r="A1182" t="s">
        <v>1481</v>
      </c>
      <c r="B1182">
        <v>1181</v>
      </c>
      <c r="C1182" t="s">
        <v>1484</v>
      </c>
      <c r="D1182" t="s">
        <v>1485</v>
      </c>
      <c r="E1182" t="s">
        <v>88</v>
      </c>
      <c r="F1182">
        <v>20020731</v>
      </c>
      <c r="G1182" t="s">
        <v>10960</v>
      </c>
      <c r="H1182" t="s">
        <v>1486</v>
      </c>
      <c r="I1182" t="s">
        <v>96</v>
      </c>
      <c r="M1182" t="str">
        <f t="shared" si="127"/>
        <v>大藪</v>
      </c>
      <c r="N1182" t="str">
        <f t="shared" si="128"/>
        <v>輝</v>
      </c>
      <c r="O1182" t="str">
        <f t="shared" si="129"/>
        <v>オオヤブ</v>
      </c>
      <c r="P1182" t="str">
        <f t="shared" si="130"/>
        <v>アキラ</v>
      </c>
      <c r="Q1182">
        <f>IF($F1182="","",DATEDIF($R1182,①申込書!$D$3,"Y"))</f>
        <v>23</v>
      </c>
      <c r="R1182" t="str">
        <f t="shared" si="131"/>
        <v>2002/07/31</v>
      </c>
      <c r="S1182" t="str">
        <f t="shared" si="126"/>
        <v>京都</v>
      </c>
      <c r="T1182" t="str">
        <f>IFERROR(IF($G1182&lt;&gt;"",LEFT($G1182,11),IF(COUNTIF(②男子申込!$C:$C,$B1182)=1,INDEX(②男子申込!H:H,MATCH($B1182,②男子申込!$C:$C,0)),"")),"")</f>
        <v>00127606830</v>
      </c>
      <c r="U1182" t="str">
        <f t="shared" si="132"/>
        <v>摂南大</v>
      </c>
    </row>
    <row r="1183" spans="1:21">
      <c r="A1183"/>
      <c r="B1183"/>
      <c r="C1183"/>
      <c r="D1183"/>
      <c r="E1183"/>
      <c r="F1183"/>
      <c r="G1183"/>
      <c r="H1183"/>
      <c r="I1183"/>
      <c r="M1183" t="str">
        <f t="shared" si="127"/>
        <v/>
      </c>
      <c r="N1183" t="str">
        <f t="shared" si="128"/>
        <v/>
      </c>
      <c r="O1183" t="str">
        <f t="shared" si="129"/>
        <v/>
      </c>
      <c r="P1183" t="str">
        <f t="shared" si="130"/>
        <v/>
      </c>
      <c r="Q1183" t="str">
        <f>IF($F1183="","",DATEDIF($R1183,①申込書!$D$3,"Y"))</f>
        <v/>
      </c>
      <c r="R1183" t="str">
        <f t="shared" si="131"/>
        <v/>
      </c>
      <c r="S1183" t="str">
        <f t="shared" si="126"/>
        <v/>
      </c>
      <c r="T1183" t="str">
        <f>IFERROR(IF($G1183&lt;&gt;"",LEFT($G1183,11),IF(COUNTIF(②男子申込!$C:$C,$B1183)=1,INDEX(②男子申込!H:H,MATCH($B1183,②男子申込!$C:$C,0)),"")),"")</f>
        <v/>
      </c>
      <c r="U1183" t="str">
        <f t="shared" si="132"/>
        <v/>
      </c>
    </row>
    <row r="1184" spans="1:21">
      <c r="A1184"/>
      <c r="B1184"/>
      <c r="C1184"/>
      <c r="D1184"/>
      <c r="E1184"/>
      <c r="F1184"/>
      <c r="G1184"/>
      <c r="H1184"/>
      <c r="I1184"/>
      <c r="M1184" t="str">
        <f t="shared" si="127"/>
        <v/>
      </c>
      <c r="N1184" t="str">
        <f t="shared" si="128"/>
        <v/>
      </c>
      <c r="O1184" t="str">
        <f t="shared" si="129"/>
        <v/>
      </c>
      <c r="P1184" t="str">
        <f t="shared" si="130"/>
        <v/>
      </c>
      <c r="Q1184" t="str">
        <f>IF($F1184="","",DATEDIF($R1184,①申込書!$D$3,"Y"))</f>
        <v/>
      </c>
      <c r="R1184" t="str">
        <f t="shared" si="131"/>
        <v/>
      </c>
      <c r="S1184" t="str">
        <f t="shared" si="126"/>
        <v/>
      </c>
      <c r="T1184" t="str">
        <f>IFERROR(IF($G1184&lt;&gt;"",LEFT($G1184,11),IF(COUNTIF(②男子申込!$C:$C,$B1184)=1,INDEX(②男子申込!H:H,MATCH($B1184,②男子申込!$C:$C,0)),"")),"")</f>
        <v/>
      </c>
      <c r="U1184" t="str">
        <f t="shared" si="132"/>
        <v/>
      </c>
    </row>
    <row r="1185" spans="1:21">
      <c r="A1185"/>
      <c r="B1185"/>
      <c r="C1185"/>
      <c r="D1185"/>
      <c r="E1185"/>
      <c r="F1185"/>
      <c r="G1185"/>
      <c r="H1185"/>
      <c r="I1185"/>
      <c r="M1185" t="str">
        <f t="shared" si="127"/>
        <v/>
      </c>
      <c r="N1185" t="str">
        <f t="shared" si="128"/>
        <v/>
      </c>
      <c r="O1185" t="str">
        <f t="shared" si="129"/>
        <v/>
      </c>
      <c r="P1185" t="str">
        <f t="shared" si="130"/>
        <v/>
      </c>
      <c r="Q1185" t="str">
        <f>IF($F1185="","",DATEDIF($R1185,①申込書!$D$3,"Y"))</f>
        <v/>
      </c>
      <c r="R1185" t="str">
        <f t="shared" si="131"/>
        <v/>
      </c>
      <c r="S1185" t="str">
        <f t="shared" si="126"/>
        <v/>
      </c>
      <c r="T1185" t="str">
        <f>IFERROR(IF($G1185&lt;&gt;"",LEFT($G1185,11),IF(COUNTIF(②男子申込!$C:$C,$B1185)=1,INDEX(②男子申込!H:H,MATCH($B1185,②男子申込!$C:$C,0)),"")),"")</f>
        <v/>
      </c>
      <c r="U1185" t="str">
        <f t="shared" si="132"/>
        <v/>
      </c>
    </row>
    <row r="1186" spans="1:21">
      <c r="A1186"/>
      <c r="B1186"/>
      <c r="C1186"/>
      <c r="D1186"/>
      <c r="E1186"/>
      <c r="F1186"/>
      <c r="G1186"/>
      <c r="H1186"/>
      <c r="I1186"/>
      <c r="M1186" t="str">
        <f t="shared" si="127"/>
        <v/>
      </c>
      <c r="N1186" t="str">
        <f t="shared" si="128"/>
        <v/>
      </c>
      <c r="O1186" t="str">
        <f t="shared" si="129"/>
        <v/>
      </c>
      <c r="P1186" t="str">
        <f t="shared" si="130"/>
        <v/>
      </c>
      <c r="Q1186" t="str">
        <f>IF($F1186="","",DATEDIF($R1186,①申込書!$D$3,"Y"))</f>
        <v/>
      </c>
      <c r="R1186" t="str">
        <f t="shared" si="131"/>
        <v/>
      </c>
      <c r="S1186" t="str">
        <f t="shared" si="126"/>
        <v/>
      </c>
      <c r="T1186" t="str">
        <f>IFERROR(IF($G1186&lt;&gt;"",LEFT($G1186,11),IF(COUNTIF(②男子申込!$C:$C,$B1186)=1,INDEX(②男子申込!H:H,MATCH($B1186,②男子申込!$C:$C,0)),"")),"")</f>
        <v/>
      </c>
      <c r="U1186" t="str">
        <f t="shared" si="132"/>
        <v/>
      </c>
    </row>
    <row r="1187" spans="1:21">
      <c r="A1187"/>
      <c r="B1187"/>
      <c r="C1187"/>
      <c r="D1187"/>
      <c r="E1187"/>
      <c r="F1187"/>
      <c r="G1187"/>
      <c r="H1187"/>
      <c r="I1187"/>
      <c r="M1187" t="str">
        <f t="shared" si="127"/>
        <v/>
      </c>
      <c r="N1187" t="str">
        <f t="shared" si="128"/>
        <v/>
      </c>
      <c r="O1187" t="str">
        <f t="shared" si="129"/>
        <v/>
      </c>
      <c r="P1187" t="str">
        <f t="shared" si="130"/>
        <v/>
      </c>
      <c r="Q1187" t="str">
        <f>IF($F1187="","",DATEDIF($R1187,①申込書!$D$3,"Y"))</f>
        <v/>
      </c>
      <c r="R1187" t="str">
        <f t="shared" si="131"/>
        <v/>
      </c>
      <c r="S1187" t="str">
        <f t="shared" si="126"/>
        <v/>
      </c>
      <c r="T1187" t="str">
        <f>IFERROR(IF($G1187&lt;&gt;"",LEFT($G1187,11),IF(COUNTIF(②男子申込!$C:$C,$B1187)=1,INDEX(②男子申込!H:H,MATCH($B1187,②男子申込!$C:$C,0)),"")),"")</f>
        <v/>
      </c>
      <c r="U1187" t="str">
        <f t="shared" si="132"/>
        <v/>
      </c>
    </row>
    <row r="1188" spans="1:21">
      <c r="A1188"/>
      <c r="B1188"/>
      <c r="C1188"/>
      <c r="D1188"/>
      <c r="E1188"/>
      <c r="F1188"/>
      <c r="G1188"/>
      <c r="H1188"/>
      <c r="I1188"/>
      <c r="M1188" t="str">
        <f t="shared" si="127"/>
        <v/>
      </c>
      <c r="N1188" t="str">
        <f t="shared" si="128"/>
        <v/>
      </c>
      <c r="O1188" t="str">
        <f t="shared" si="129"/>
        <v/>
      </c>
      <c r="P1188" t="str">
        <f t="shared" si="130"/>
        <v/>
      </c>
      <c r="Q1188" t="str">
        <f>IF($F1188="","",DATEDIF($R1188,①申込書!$D$3,"Y"))</f>
        <v/>
      </c>
      <c r="R1188" t="str">
        <f t="shared" si="131"/>
        <v/>
      </c>
      <c r="S1188" t="str">
        <f t="shared" si="126"/>
        <v/>
      </c>
      <c r="T1188" t="str">
        <f>IFERROR(IF($G1188&lt;&gt;"",LEFT($G1188,11),IF(COUNTIF(②男子申込!$C:$C,$B1188)=1,INDEX(②男子申込!H:H,MATCH($B1188,②男子申込!$C:$C,0)),"")),"")</f>
        <v/>
      </c>
      <c r="U1188" t="str">
        <f t="shared" si="132"/>
        <v/>
      </c>
    </row>
    <row r="1189" spans="1:21">
      <c r="A1189"/>
      <c r="B1189"/>
      <c r="C1189"/>
      <c r="D1189"/>
      <c r="E1189"/>
      <c r="F1189"/>
      <c r="G1189"/>
      <c r="H1189"/>
      <c r="I1189"/>
      <c r="M1189" t="str">
        <f t="shared" si="127"/>
        <v/>
      </c>
      <c r="N1189" t="str">
        <f t="shared" si="128"/>
        <v/>
      </c>
      <c r="O1189" t="str">
        <f t="shared" si="129"/>
        <v/>
      </c>
      <c r="P1189" t="str">
        <f t="shared" si="130"/>
        <v/>
      </c>
      <c r="Q1189" t="str">
        <f>IF($F1189="","",DATEDIF($R1189,①申込書!$D$3,"Y"))</f>
        <v/>
      </c>
      <c r="R1189" t="str">
        <f t="shared" si="131"/>
        <v/>
      </c>
      <c r="S1189" t="str">
        <f t="shared" si="126"/>
        <v/>
      </c>
      <c r="T1189" t="str">
        <f>IFERROR(IF($G1189&lt;&gt;"",LEFT($G1189,11),IF(COUNTIF(②男子申込!$C:$C,$B1189)=1,INDEX(②男子申込!H:H,MATCH($B1189,②男子申込!$C:$C,0)),"")),"")</f>
        <v/>
      </c>
      <c r="U1189" t="str">
        <f t="shared" si="132"/>
        <v/>
      </c>
    </row>
    <row r="1190" spans="1:21">
      <c r="A1190" t="s">
        <v>1481</v>
      </c>
      <c r="B1190">
        <v>1189</v>
      </c>
      <c r="C1190" t="s">
        <v>2038</v>
      </c>
      <c r="D1190" t="s">
        <v>2039</v>
      </c>
      <c r="E1190" t="s">
        <v>97</v>
      </c>
      <c r="F1190">
        <v>20040120</v>
      </c>
      <c r="G1190" t="s">
        <v>10961</v>
      </c>
      <c r="H1190" t="s">
        <v>162</v>
      </c>
      <c r="I1190" t="s">
        <v>2040</v>
      </c>
      <c r="M1190" t="str">
        <f t="shared" si="127"/>
        <v>木村</v>
      </c>
      <c r="N1190" t="str">
        <f t="shared" si="128"/>
        <v>烈</v>
      </c>
      <c r="O1190" t="str">
        <f t="shared" si="129"/>
        <v>キムラ</v>
      </c>
      <c r="P1190" t="str">
        <f t="shared" si="130"/>
        <v>レツ</v>
      </c>
      <c r="Q1190">
        <f>IF($F1190="","",DATEDIF($R1190,①申込書!$D$3,"Y"))</f>
        <v>22</v>
      </c>
      <c r="R1190" t="str">
        <f t="shared" si="131"/>
        <v>2004/01/20</v>
      </c>
      <c r="S1190" t="str">
        <f t="shared" si="126"/>
        <v>兵庫</v>
      </c>
      <c r="T1190" t="str">
        <f>IFERROR(IF($G1190&lt;&gt;"",LEFT($G1190,11),IF(COUNTIF(②男子申込!$C:$C,$B1190)=1,INDEX(②男子申込!H:H,MATCH($B1190,②男子申込!$C:$C,0)),"")),"")</f>
        <v>00101620515</v>
      </c>
      <c r="U1190" t="str">
        <f t="shared" si="132"/>
        <v>摂南大</v>
      </c>
    </row>
    <row r="1191" spans="1:21">
      <c r="A1191" t="s">
        <v>1481</v>
      </c>
      <c r="B1191">
        <v>1190</v>
      </c>
      <c r="C1191" t="s">
        <v>3914</v>
      </c>
      <c r="D1191" t="s">
        <v>2047</v>
      </c>
      <c r="E1191" t="s">
        <v>99</v>
      </c>
      <c r="F1191">
        <v>20030702</v>
      </c>
      <c r="G1191" t="s">
        <v>10962</v>
      </c>
      <c r="H1191" t="s">
        <v>2048</v>
      </c>
      <c r="I1191" t="s">
        <v>503</v>
      </c>
      <c r="M1191" t="str">
        <f t="shared" si="127"/>
        <v>伊辻</v>
      </c>
      <c r="N1191" t="str">
        <f t="shared" si="128"/>
        <v>海太</v>
      </c>
      <c r="O1191" t="str">
        <f t="shared" si="129"/>
        <v>イツジ</v>
      </c>
      <c r="P1191" t="str">
        <f t="shared" si="130"/>
        <v>カイタ</v>
      </c>
      <c r="Q1191">
        <f>IF($F1191="","",DATEDIF($R1191,①申込書!$D$3,"Y"))</f>
        <v>22</v>
      </c>
      <c r="R1191" t="str">
        <f t="shared" si="131"/>
        <v>2003/07/02</v>
      </c>
      <c r="S1191" t="str">
        <f t="shared" si="126"/>
        <v>大阪</v>
      </c>
      <c r="T1191" t="str">
        <f>IFERROR(IF($G1191&lt;&gt;"",LEFT($G1191,11),IF(COUNTIF(②男子申込!$C:$C,$B1191)=1,INDEX(②男子申込!H:H,MATCH($B1191,②男子申込!$C:$C,0)),"")),"")</f>
        <v>00101245013</v>
      </c>
      <c r="U1191" t="str">
        <f t="shared" si="132"/>
        <v>摂南大</v>
      </c>
    </row>
    <row r="1192" spans="1:21">
      <c r="A1192" t="s">
        <v>1481</v>
      </c>
      <c r="B1192">
        <v>1191</v>
      </c>
      <c r="C1192" t="s">
        <v>2033</v>
      </c>
      <c r="D1192" t="s">
        <v>2034</v>
      </c>
      <c r="E1192" t="s">
        <v>99</v>
      </c>
      <c r="F1192">
        <v>20030709</v>
      </c>
      <c r="G1192" t="s">
        <v>10963</v>
      </c>
      <c r="H1192" t="s">
        <v>2035</v>
      </c>
      <c r="I1192" t="s">
        <v>127</v>
      </c>
      <c r="M1192" t="str">
        <f t="shared" si="127"/>
        <v>住田</v>
      </c>
      <c r="N1192" t="str">
        <f t="shared" si="128"/>
        <v>夢大</v>
      </c>
      <c r="O1192" t="str">
        <f t="shared" si="129"/>
        <v>スミタ</v>
      </c>
      <c r="P1192" t="str">
        <f t="shared" si="130"/>
        <v>ユウト</v>
      </c>
      <c r="Q1192">
        <f>IF($F1192="","",DATEDIF($R1192,①申込書!$D$3,"Y"))</f>
        <v>22</v>
      </c>
      <c r="R1192" t="str">
        <f t="shared" si="131"/>
        <v>2003/07/09</v>
      </c>
      <c r="S1192" t="str">
        <f t="shared" si="126"/>
        <v>大阪</v>
      </c>
      <c r="T1192" t="str">
        <f>IFERROR(IF($G1192&lt;&gt;"",LEFT($G1192,11),IF(COUNTIF(②男子申込!$C:$C,$B1192)=1,INDEX(②男子申込!H:H,MATCH($B1192,②男子申込!$C:$C,0)),"")),"")</f>
        <v>00099606232</v>
      </c>
      <c r="U1192" t="str">
        <f t="shared" si="132"/>
        <v>摂南大</v>
      </c>
    </row>
    <row r="1193" spans="1:21">
      <c r="A1193" t="s">
        <v>1481</v>
      </c>
      <c r="B1193">
        <v>1192</v>
      </c>
      <c r="C1193" t="s">
        <v>2049</v>
      </c>
      <c r="D1193" t="s">
        <v>2050</v>
      </c>
      <c r="E1193" t="s">
        <v>99</v>
      </c>
      <c r="F1193">
        <v>20031019</v>
      </c>
      <c r="G1193" t="s">
        <v>10964</v>
      </c>
      <c r="H1193" t="s">
        <v>605</v>
      </c>
      <c r="I1193" t="s">
        <v>592</v>
      </c>
      <c r="M1193" t="str">
        <f t="shared" si="127"/>
        <v>中西</v>
      </c>
      <c r="N1193" t="str">
        <f t="shared" si="128"/>
        <v>海翔</v>
      </c>
      <c r="O1193" t="str">
        <f t="shared" si="129"/>
        <v>ナカニシ</v>
      </c>
      <c r="P1193" t="str">
        <f t="shared" si="130"/>
        <v>カイト</v>
      </c>
      <c r="Q1193">
        <f>IF($F1193="","",DATEDIF($R1193,①申込書!$D$3,"Y"))</f>
        <v>22</v>
      </c>
      <c r="R1193" t="str">
        <f t="shared" si="131"/>
        <v>2003/10/19</v>
      </c>
      <c r="S1193" t="str">
        <f t="shared" si="126"/>
        <v>大阪</v>
      </c>
      <c r="T1193" t="str">
        <f>IFERROR(IF($G1193&lt;&gt;"",LEFT($G1193,11),IF(COUNTIF(②男子申込!$C:$C,$B1193)=1,INDEX(②男子申込!H:H,MATCH($B1193,②男子申込!$C:$C,0)),"")),"")</f>
        <v>00099869041</v>
      </c>
      <c r="U1193" t="str">
        <f t="shared" si="132"/>
        <v>摂南大</v>
      </c>
    </row>
    <row r="1194" spans="1:21">
      <c r="A1194" t="s">
        <v>1481</v>
      </c>
      <c r="B1194">
        <v>1193</v>
      </c>
      <c r="C1194" t="s">
        <v>2030</v>
      </c>
      <c r="D1194" t="s">
        <v>2031</v>
      </c>
      <c r="E1194" t="s">
        <v>99</v>
      </c>
      <c r="F1194">
        <v>20020618</v>
      </c>
      <c r="G1194" t="s">
        <v>10965</v>
      </c>
      <c r="H1194" t="s">
        <v>3913</v>
      </c>
      <c r="I1194" t="s">
        <v>2032</v>
      </c>
      <c r="M1194" t="str">
        <f t="shared" si="127"/>
        <v>籾谷</v>
      </c>
      <c r="N1194" t="str">
        <f t="shared" si="128"/>
        <v>憲司</v>
      </c>
      <c r="O1194" t="str">
        <f t="shared" si="129"/>
        <v>モミタニ</v>
      </c>
      <c r="P1194" t="str">
        <f t="shared" si="130"/>
        <v>ケンジ</v>
      </c>
      <c r="Q1194">
        <f>IF($F1194="","",DATEDIF($R1194,①申込書!$D$3,"Y"))</f>
        <v>23</v>
      </c>
      <c r="R1194" t="str">
        <f t="shared" si="131"/>
        <v>2002/06/18</v>
      </c>
      <c r="S1194" t="str">
        <f t="shared" si="126"/>
        <v>大阪</v>
      </c>
      <c r="T1194" t="str">
        <f>IFERROR(IF($G1194&lt;&gt;"",LEFT($G1194,11),IF(COUNTIF(②男子申込!$C:$C,$B1194)=1,INDEX(②男子申込!H:H,MATCH($B1194,②男子申込!$C:$C,0)),"")),"")</f>
        <v>00090812828</v>
      </c>
      <c r="U1194" t="str">
        <f t="shared" si="132"/>
        <v>摂南大</v>
      </c>
    </row>
    <row r="1195" spans="1:21">
      <c r="A1195" t="s">
        <v>1481</v>
      </c>
      <c r="B1195">
        <v>1194</v>
      </c>
      <c r="C1195" t="s">
        <v>2036</v>
      </c>
      <c r="D1195" t="s">
        <v>2037</v>
      </c>
      <c r="E1195" t="s">
        <v>99</v>
      </c>
      <c r="F1195">
        <v>20030522</v>
      </c>
      <c r="G1195" t="s">
        <v>10966</v>
      </c>
      <c r="H1195" t="s">
        <v>1581</v>
      </c>
      <c r="I1195" t="s">
        <v>1318</v>
      </c>
      <c r="M1195" t="str">
        <f t="shared" si="127"/>
        <v>堀内</v>
      </c>
      <c r="N1195" t="str">
        <f t="shared" si="128"/>
        <v>貫志</v>
      </c>
      <c r="O1195" t="str">
        <f t="shared" si="129"/>
        <v>ホリウチ</v>
      </c>
      <c r="P1195" t="str">
        <f t="shared" si="130"/>
        <v>カンシ</v>
      </c>
      <c r="Q1195">
        <f>IF($F1195="","",DATEDIF($R1195,①申込書!$D$3,"Y"))</f>
        <v>22</v>
      </c>
      <c r="R1195" t="str">
        <f t="shared" si="131"/>
        <v>2003/05/22</v>
      </c>
      <c r="S1195" t="str">
        <f t="shared" si="126"/>
        <v>大阪</v>
      </c>
      <c r="T1195" t="str">
        <f>IFERROR(IF($G1195&lt;&gt;"",LEFT($G1195,11),IF(COUNTIF(②男子申込!$C:$C,$B1195)=1,INDEX(②男子申込!H:H,MATCH($B1195,②男子申込!$C:$C,0)),"")),"")</f>
        <v>00132893329</v>
      </c>
      <c r="U1195" t="str">
        <f t="shared" si="132"/>
        <v>摂南大</v>
      </c>
    </row>
    <row r="1196" spans="1:21">
      <c r="A1196" t="s">
        <v>1481</v>
      </c>
      <c r="B1196">
        <v>1195</v>
      </c>
      <c r="C1196" t="s">
        <v>2041</v>
      </c>
      <c r="D1196" t="s">
        <v>2042</v>
      </c>
      <c r="E1196" t="s">
        <v>99</v>
      </c>
      <c r="F1196">
        <v>20040123</v>
      </c>
      <c r="G1196" t="s">
        <v>10967</v>
      </c>
      <c r="H1196" t="s">
        <v>86</v>
      </c>
      <c r="I1196" t="s">
        <v>110</v>
      </c>
      <c r="M1196" t="str">
        <f t="shared" si="127"/>
        <v>藤田</v>
      </c>
      <c r="N1196" t="str">
        <f t="shared" si="128"/>
        <v>剛史</v>
      </c>
      <c r="O1196" t="str">
        <f t="shared" si="129"/>
        <v>フジタ</v>
      </c>
      <c r="P1196" t="str">
        <f t="shared" si="130"/>
        <v>ツヨシ</v>
      </c>
      <c r="Q1196">
        <f>IF($F1196="","",DATEDIF($R1196,①申込書!$D$3,"Y"))</f>
        <v>22</v>
      </c>
      <c r="R1196" t="str">
        <f t="shared" si="131"/>
        <v>2004/01/23</v>
      </c>
      <c r="S1196" t="str">
        <f t="shared" si="126"/>
        <v>大阪</v>
      </c>
      <c r="T1196" t="str">
        <f>IFERROR(IF($G1196&lt;&gt;"",LEFT($G1196,11),IF(COUNTIF(②男子申込!$C:$C,$B1196)=1,INDEX(②男子申込!H:H,MATCH($B1196,②男子申込!$C:$C,0)),"")),"")</f>
        <v>00101799330</v>
      </c>
      <c r="U1196" t="str">
        <f t="shared" si="132"/>
        <v>摂南大</v>
      </c>
    </row>
    <row r="1197" spans="1:21">
      <c r="A1197" t="s">
        <v>1481</v>
      </c>
      <c r="B1197">
        <v>1196</v>
      </c>
      <c r="C1197" t="s">
        <v>2043</v>
      </c>
      <c r="D1197" t="s">
        <v>2044</v>
      </c>
      <c r="E1197" t="s">
        <v>99</v>
      </c>
      <c r="F1197">
        <v>20030912</v>
      </c>
      <c r="G1197" t="s">
        <v>10968</v>
      </c>
      <c r="H1197" t="s">
        <v>2045</v>
      </c>
      <c r="I1197" t="s">
        <v>2046</v>
      </c>
      <c r="M1197" t="str">
        <f t="shared" si="127"/>
        <v>筒井</v>
      </c>
      <c r="N1197" t="str">
        <f t="shared" si="128"/>
        <v>翔星</v>
      </c>
      <c r="O1197" t="str">
        <f t="shared" si="129"/>
        <v>ツツイ</v>
      </c>
      <c r="P1197" t="str">
        <f t="shared" si="130"/>
        <v>ショウセイ</v>
      </c>
      <c r="Q1197">
        <f>IF($F1197="","",DATEDIF($R1197,①申込書!$D$3,"Y"))</f>
        <v>22</v>
      </c>
      <c r="R1197" t="str">
        <f t="shared" si="131"/>
        <v>2003/09/12</v>
      </c>
      <c r="S1197" t="str">
        <f t="shared" si="126"/>
        <v>大阪</v>
      </c>
      <c r="T1197" t="str">
        <f>IFERROR(IF($G1197&lt;&gt;"",LEFT($G1197,11),IF(COUNTIF(②男子申込!$C:$C,$B1197)=1,INDEX(②男子申込!H:H,MATCH($B1197,②男子申込!$C:$C,0)),"")),"")</f>
        <v>00101097624</v>
      </c>
      <c r="U1197" t="str">
        <f t="shared" si="132"/>
        <v>摂南大</v>
      </c>
    </row>
    <row r="1198" spans="1:21">
      <c r="A1198" t="s">
        <v>1481</v>
      </c>
      <c r="B1198">
        <v>1197</v>
      </c>
      <c r="C1198" t="s">
        <v>4531</v>
      </c>
      <c r="D1198" t="s">
        <v>4532</v>
      </c>
      <c r="E1198" t="s">
        <v>99</v>
      </c>
      <c r="F1198">
        <v>20040210</v>
      </c>
      <c r="G1198" t="s">
        <v>10969</v>
      </c>
      <c r="H1198" t="s">
        <v>134</v>
      </c>
      <c r="I1198" t="s">
        <v>390</v>
      </c>
      <c r="M1198" t="str">
        <f t="shared" si="127"/>
        <v>伊藤</v>
      </c>
      <c r="N1198" t="str">
        <f t="shared" si="128"/>
        <v>太郎</v>
      </c>
      <c r="O1198" t="str">
        <f t="shared" si="129"/>
        <v>イトウ</v>
      </c>
      <c r="P1198" t="str">
        <f t="shared" si="130"/>
        <v>タロウ</v>
      </c>
      <c r="Q1198">
        <f>IF($F1198="","",DATEDIF($R1198,①申込書!$D$3,"Y"))</f>
        <v>21</v>
      </c>
      <c r="R1198" t="str">
        <f t="shared" si="131"/>
        <v>2004/02/10</v>
      </c>
      <c r="S1198" t="str">
        <f t="shared" si="126"/>
        <v>大阪</v>
      </c>
      <c r="T1198" t="str">
        <f>IFERROR(IF($G1198&lt;&gt;"",LEFT($G1198,11),IF(COUNTIF(②男子申込!$C:$C,$B1198)=1,INDEX(②男子申込!H:H,MATCH($B1198,②男子申込!$C:$C,0)),"")),"")</f>
        <v>00200056719</v>
      </c>
      <c r="U1198" t="str">
        <f t="shared" si="132"/>
        <v>摂南大</v>
      </c>
    </row>
    <row r="1199" spans="1:21">
      <c r="A1199" t="s">
        <v>1481</v>
      </c>
      <c r="B1199">
        <v>1198</v>
      </c>
      <c r="C1199" t="s">
        <v>3922</v>
      </c>
      <c r="D1199" t="s">
        <v>3923</v>
      </c>
      <c r="E1199" t="s">
        <v>99</v>
      </c>
      <c r="F1199">
        <v>20050214</v>
      </c>
      <c r="G1199" t="s">
        <v>10970</v>
      </c>
      <c r="H1199" t="s">
        <v>160</v>
      </c>
      <c r="I1199" t="s">
        <v>851</v>
      </c>
      <c r="M1199" t="str">
        <f t="shared" si="127"/>
        <v>坂井</v>
      </c>
      <c r="N1199" t="str">
        <f t="shared" si="128"/>
        <v>汰久</v>
      </c>
      <c r="O1199" t="str">
        <f t="shared" si="129"/>
        <v>サカイ</v>
      </c>
      <c r="P1199" t="str">
        <f t="shared" si="130"/>
        <v>タク</v>
      </c>
      <c r="Q1199">
        <f>IF($F1199="","",DATEDIF($R1199,①申込書!$D$3,"Y"))</f>
        <v>20</v>
      </c>
      <c r="R1199" t="str">
        <f t="shared" si="131"/>
        <v>2005/02/14</v>
      </c>
      <c r="S1199" t="str">
        <f t="shared" si="126"/>
        <v>大阪</v>
      </c>
      <c r="T1199" t="str">
        <f>IFERROR(IF($G1199&lt;&gt;"",LEFT($G1199,11),IF(COUNTIF(②男子申込!$C:$C,$B1199)=1,INDEX(②男子申込!H:H,MATCH($B1199,②男子申込!$C:$C,0)),"")),"")</f>
        <v>00111973628</v>
      </c>
      <c r="U1199" t="str">
        <f t="shared" si="132"/>
        <v>摂南大</v>
      </c>
    </row>
    <row r="1200" spans="1:21">
      <c r="A1200" t="s">
        <v>1481</v>
      </c>
      <c r="B1200">
        <v>1199</v>
      </c>
      <c r="C1200" t="s">
        <v>3945</v>
      </c>
      <c r="D1200" t="s">
        <v>3946</v>
      </c>
      <c r="E1200" t="s">
        <v>99</v>
      </c>
      <c r="F1200">
        <v>20040831</v>
      </c>
      <c r="G1200" t="s">
        <v>10971</v>
      </c>
      <c r="H1200" t="s">
        <v>3947</v>
      </c>
      <c r="I1200" t="s">
        <v>248</v>
      </c>
      <c r="M1200" t="str">
        <f t="shared" si="127"/>
        <v>山形</v>
      </c>
      <c r="N1200" t="str">
        <f t="shared" si="128"/>
        <v>晃誠</v>
      </c>
      <c r="O1200" t="str">
        <f t="shared" si="129"/>
        <v>ヤマガタ</v>
      </c>
      <c r="P1200" t="str">
        <f t="shared" si="130"/>
        <v>コウセイ</v>
      </c>
      <c r="Q1200">
        <f>IF($F1200="","",DATEDIF($R1200,①申込書!$D$3,"Y"))</f>
        <v>21</v>
      </c>
      <c r="R1200" t="str">
        <f t="shared" si="131"/>
        <v>2004/08/31</v>
      </c>
      <c r="S1200" t="str">
        <f t="shared" si="126"/>
        <v>大阪</v>
      </c>
      <c r="T1200" t="str">
        <f>IFERROR(IF($G1200&lt;&gt;"",LEFT($G1200,11),IF(COUNTIF(②男子申込!$C:$C,$B1200)=1,INDEX(②男子申込!H:H,MATCH($B1200,②男子申込!$C:$C,0)),"")),"")</f>
        <v>00113101188</v>
      </c>
      <c r="U1200" t="str">
        <f t="shared" si="132"/>
        <v>摂南大</v>
      </c>
    </row>
    <row r="1201" spans="1:21">
      <c r="A1201" t="s">
        <v>1481</v>
      </c>
      <c r="B1201">
        <v>1200</v>
      </c>
      <c r="C1201" t="s">
        <v>3915</v>
      </c>
      <c r="D1201" t="s">
        <v>3916</v>
      </c>
      <c r="E1201" t="s">
        <v>99</v>
      </c>
      <c r="F1201">
        <v>20040817</v>
      </c>
      <c r="G1201" t="s">
        <v>10972</v>
      </c>
      <c r="H1201" t="s">
        <v>341</v>
      </c>
      <c r="I1201" t="s">
        <v>645</v>
      </c>
      <c r="M1201" t="str">
        <f t="shared" si="127"/>
        <v>前田</v>
      </c>
      <c r="N1201" t="str">
        <f t="shared" si="128"/>
        <v>明博</v>
      </c>
      <c r="O1201" t="str">
        <f t="shared" si="129"/>
        <v>マエダ</v>
      </c>
      <c r="P1201" t="str">
        <f t="shared" si="130"/>
        <v>アキヒロ</v>
      </c>
      <c r="Q1201">
        <f>IF($F1201="","",DATEDIF($R1201,①申込書!$D$3,"Y"))</f>
        <v>21</v>
      </c>
      <c r="R1201" t="str">
        <f t="shared" si="131"/>
        <v>2004/08/17</v>
      </c>
      <c r="S1201" t="str">
        <f t="shared" si="126"/>
        <v>大阪</v>
      </c>
      <c r="T1201" t="str">
        <f>IFERROR(IF($G1201&lt;&gt;"",LEFT($G1201,11),IF(COUNTIF(②男子申込!$C:$C,$B1201)=1,INDEX(②男子申込!H:H,MATCH($B1201,②男子申込!$C:$C,0)),"")),"")</f>
        <v>00116819632</v>
      </c>
      <c r="U1201" t="str">
        <f t="shared" si="132"/>
        <v>摂南大</v>
      </c>
    </row>
    <row r="1202" spans="1:21">
      <c r="A1202" t="s">
        <v>1481</v>
      </c>
      <c r="B1202">
        <v>1201</v>
      </c>
      <c r="C1202" t="s">
        <v>3917</v>
      </c>
      <c r="D1202" t="s">
        <v>3918</v>
      </c>
      <c r="E1202" t="s">
        <v>99</v>
      </c>
      <c r="F1202">
        <v>20040507</v>
      </c>
      <c r="G1202" t="s">
        <v>10973</v>
      </c>
      <c r="H1202" t="s">
        <v>134</v>
      </c>
      <c r="I1202" t="s">
        <v>2817</v>
      </c>
      <c r="M1202" t="str">
        <f t="shared" si="127"/>
        <v>伊藤</v>
      </c>
      <c r="N1202" t="str">
        <f t="shared" si="128"/>
        <v>瀬奈</v>
      </c>
      <c r="O1202" t="str">
        <f t="shared" si="129"/>
        <v>イトウ</v>
      </c>
      <c r="P1202" t="str">
        <f t="shared" si="130"/>
        <v>セナ</v>
      </c>
      <c r="Q1202">
        <f>IF($F1202="","",DATEDIF($R1202,①申込書!$D$3,"Y"))</f>
        <v>21</v>
      </c>
      <c r="R1202" t="str">
        <f t="shared" si="131"/>
        <v>2004/05/07</v>
      </c>
      <c r="S1202" t="str">
        <f t="shared" si="126"/>
        <v>大阪</v>
      </c>
      <c r="T1202" t="str">
        <f>IFERROR(IF($G1202&lt;&gt;"",LEFT($G1202,11),IF(COUNTIF(②男子申込!$C:$C,$B1202)=1,INDEX(②男子申込!H:H,MATCH($B1202,②男子申込!$C:$C,0)),"")),"")</f>
        <v>00115648429</v>
      </c>
      <c r="U1202" t="str">
        <f t="shared" si="132"/>
        <v>摂南大</v>
      </c>
    </row>
    <row r="1203" spans="1:21">
      <c r="A1203" t="s">
        <v>1481</v>
      </c>
      <c r="B1203">
        <v>1202</v>
      </c>
      <c r="C1203" t="s">
        <v>3919</v>
      </c>
      <c r="D1203" t="s">
        <v>3920</v>
      </c>
      <c r="E1203" t="s">
        <v>99</v>
      </c>
      <c r="F1203">
        <v>20050104</v>
      </c>
      <c r="G1203" t="s">
        <v>10974</v>
      </c>
      <c r="H1203" t="s">
        <v>3921</v>
      </c>
      <c r="I1203" t="s">
        <v>640</v>
      </c>
      <c r="M1203" t="str">
        <f t="shared" si="127"/>
        <v>勝</v>
      </c>
      <c r="N1203" t="str">
        <f t="shared" si="128"/>
        <v>琉斗</v>
      </c>
      <c r="O1203" t="str">
        <f t="shared" si="129"/>
        <v>カツ</v>
      </c>
      <c r="P1203" t="str">
        <f t="shared" si="130"/>
        <v>リュウト</v>
      </c>
      <c r="Q1203">
        <f>IF($F1203="","",DATEDIF($R1203,①申込書!$D$3,"Y"))</f>
        <v>21</v>
      </c>
      <c r="R1203" t="str">
        <f t="shared" si="131"/>
        <v>2005/01/04</v>
      </c>
      <c r="S1203" t="str">
        <f t="shared" si="126"/>
        <v>大阪</v>
      </c>
      <c r="T1203" t="str">
        <f>IFERROR(IF($G1203&lt;&gt;"",LEFT($G1203,11),IF(COUNTIF(②男子申込!$C:$C,$B1203)=1,INDEX(②男子申込!H:H,MATCH($B1203,②男子申込!$C:$C,0)),"")),"")</f>
        <v>00114366930</v>
      </c>
      <c r="U1203" t="str">
        <f t="shared" si="132"/>
        <v>摂南大</v>
      </c>
    </row>
    <row r="1204" spans="1:21">
      <c r="A1204" t="s">
        <v>1481</v>
      </c>
      <c r="B1204">
        <v>1203</v>
      </c>
      <c r="C1204" t="s">
        <v>3924</v>
      </c>
      <c r="D1204" t="s">
        <v>3925</v>
      </c>
      <c r="E1204" t="s">
        <v>99</v>
      </c>
      <c r="F1204">
        <v>20040811</v>
      </c>
      <c r="G1204" t="s">
        <v>10975</v>
      </c>
      <c r="H1204" t="s">
        <v>3926</v>
      </c>
      <c r="I1204" t="s">
        <v>1108</v>
      </c>
      <c r="M1204" t="str">
        <f t="shared" si="127"/>
        <v>塩屋</v>
      </c>
      <c r="N1204" t="str">
        <f t="shared" si="128"/>
        <v>風太</v>
      </c>
      <c r="O1204" t="str">
        <f t="shared" si="129"/>
        <v>シオヤ</v>
      </c>
      <c r="P1204" t="str">
        <f t="shared" si="130"/>
        <v>フウタ</v>
      </c>
      <c r="Q1204">
        <f>IF($F1204="","",DATEDIF($R1204,①申込書!$D$3,"Y"))</f>
        <v>21</v>
      </c>
      <c r="R1204" t="str">
        <f t="shared" si="131"/>
        <v>2004/08/11</v>
      </c>
      <c r="S1204" t="str">
        <f t="shared" si="126"/>
        <v>大阪</v>
      </c>
      <c r="T1204" t="str">
        <f>IFERROR(IF($G1204&lt;&gt;"",LEFT($G1204,11),IF(COUNTIF(②男子申込!$C:$C,$B1204)=1,INDEX(②男子申込!H:H,MATCH($B1204,②男子申込!$C:$C,0)),"")),"")</f>
        <v>00115439326</v>
      </c>
      <c r="U1204" t="str">
        <f t="shared" si="132"/>
        <v>摂南大</v>
      </c>
    </row>
    <row r="1205" spans="1:21">
      <c r="A1205" t="s">
        <v>1481</v>
      </c>
      <c r="B1205">
        <v>1204</v>
      </c>
      <c r="C1205" t="s">
        <v>3927</v>
      </c>
      <c r="D1205" t="s">
        <v>3928</v>
      </c>
      <c r="E1205" t="s">
        <v>85</v>
      </c>
      <c r="F1205">
        <v>20050317</v>
      </c>
      <c r="G1205" t="s">
        <v>10976</v>
      </c>
      <c r="H1205" t="s">
        <v>3929</v>
      </c>
      <c r="I1205" t="s">
        <v>1530</v>
      </c>
      <c r="M1205" t="str">
        <f t="shared" si="127"/>
        <v>山坂</v>
      </c>
      <c r="N1205" t="str">
        <f t="shared" si="128"/>
        <v>隼也</v>
      </c>
      <c r="O1205" t="str">
        <f t="shared" si="129"/>
        <v>ヤマサカ</v>
      </c>
      <c r="P1205" t="str">
        <f t="shared" si="130"/>
        <v>シュンヤ</v>
      </c>
      <c r="Q1205">
        <f>IF($F1205="","",DATEDIF($R1205,①申込書!$D$3,"Y"))</f>
        <v>20</v>
      </c>
      <c r="R1205" t="str">
        <f t="shared" si="131"/>
        <v>2005/03/17</v>
      </c>
      <c r="S1205" t="str">
        <f t="shared" si="126"/>
        <v>愛知</v>
      </c>
      <c r="T1205" t="str">
        <f>IFERROR(IF($G1205&lt;&gt;"",LEFT($G1205,11),IF(COUNTIF(②男子申込!$C:$C,$B1205)=1,INDEX(②男子申込!H:H,MATCH($B1205,②男子申込!$C:$C,0)),"")),"")</f>
        <v>00113070416</v>
      </c>
      <c r="U1205" t="str">
        <f t="shared" si="132"/>
        <v>摂南大</v>
      </c>
    </row>
    <row r="1206" spans="1:21">
      <c r="A1206" t="s">
        <v>1481</v>
      </c>
      <c r="B1206">
        <v>1205</v>
      </c>
      <c r="C1206" t="s">
        <v>3931</v>
      </c>
      <c r="D1206" t="s">
        <v>3932</v>
      </c>
      <c r="E1206" t="s">
        <v>469</v>
      </c>
      <c r="F1206">
        <v>20040601</v>
      </c>
      <c r="G1206" t="s">
        <v>10977</v>
      </c>
      <c r="H1206" t="s">
        <v>1173</v>
      </c>
      <c r="I1206" t="s">
        <v>405</v>
      </c>
      <c r="M1206" t="str">
        <f t="shared" si="127"/>
        <v>小宮</v>
      </c>
      <c r="N1206" t="str">
        <f t="shared" si="128"/>
        <v>泰誠</v>
      </c>
      <c r="O1206" t="str">
        <f t="shared" si="129"/>
        <v>コミヤ</v>
      </c>
      <c r="P1206" t="str">
        <f t="shared" si="130"/>
        <v>タイセイ</v>
      </c>
      <c r="Q1206">
        <f>IF($F1206="","",DATEDIF($R1206,①申込書!$D$3,"Y"))</f>
        <v>21</v>
      </c>
      <c r="R1206" t="str">
        <f t="shared" si="131"/>
        <v>2004/06/01</v>
      </c>
      <c r="S1206" t="str">
        <f t="shared" si="126"/>
        <v>和歌山</v>
      </c>
      <c r="T1206" t="str">
        <f>IFERROR(IF($G1206&lt;&gt;"",LEFT($G1206,11),IF(COUNTIF(②男子申込!$C:$C,$B1206)=1,INDEX(②男子申込!H:H,MATCH($B1206,②男子申込!$C:$C,0)),"")),"")</f>
        <v>00118912628</v>
      </c>
      <c r="U1206" t="str">
        <f t="shared" si="132"/>
        <v>摂南大</v>
      </c>
    </row>
    <row r="1207" spans="1:21">
      <c r="A1207" t="s">
        <v>1481</v>
      </c>
      <c r="B1207">
        <v>1206</v>
      </c>
      <c r="C1207" t="s">
        <v>3933</v>
      </c>
      <c r="D1207" t="s">
        <v>3934</v>
      </c>
      <c r="E1207" t="s">
        <v>99</v>
      </c>
      <c r="F1207">
        <v>20041229</v>
      </c>
      <c r="G1207" t="s">
        <v>10978</v>
      </c>
      <c r="H1207" t="s">
        <v>3061</v>
      </c>
      <c r="I1207" t="s">
        <v>3935</v>
      </c>
      <c r="M1207" t="str">
        <f t="shared" si="127"/>
        <v>杉山</v>
      </c>
      <c r="N1207" t="str">
        <f t="shared" si="128"/>
        <v>遥晃</v>
      </c>
      <c r="O1207" t="str">
        <f t="shared" si="129"/>
        <v>スギヤマ</v>
      </c>
      <c r="P1207" t="str">
        <f t="shared" si="130"/>
        <v>ハルアキ</v>
      </c>
      <c r="Q1207">
        <f>IF($F1207="","",DATEDIF($R1207,①申込書!$D$3,"Y"))</f>
        <v>21</v>
      </c>
      <c r="R1207" t="str">
        <f t="shared" si="131"/>
        <v>2004/12/29</v>
      </c>
      <c r="S1207" t="str">
        <f t="shared" si="126"/>
        <v>大阪</v>
      </c>
      <c r="T1207" t="str">
        <f>IFERROR(IF($G1207&lt;&gt;"",LEFT($G1207,11),IF(COUNTIF(②男子申込!$C:$C,$B1207)=1,INDEX(②男子申込!H:H,MATCH($B1207,②男子申込!$C:$C,0)),"")),"")</f>
        <v>00114228523</v>
      </c>
      <c r="U1207" t="str">
        <f t="shared" si="132"/>
        <v>摂南大</v>
      </c>
    </row>
    <row r="1208" spans="1:21">
      <c r="A1208" t="s">
        <v>1481</v>
      </c>
      <c r="B1208">
        <v>1207</v>
      </c>
      <c r="C1208" t="s">
        <v>3936</v>
      </c>
      <c r="D1208" t="s">
        <v>3937</v>
      </c>
      <c r="E1208" t="s">
        <v>88</v>
      </c>
      <c r="F1208">
        <v>20041018</v>
      </c>
      <c r="G1208" t="s">
        <v>10979</v>
      </c>
      <c r="H1208" t="s">
        <v>385</v>
      </c>
      <c r="I1208" t="s">
        <v>394</v>
      </c>
      <c r="M1208" t="str">
        <f t="shared" si="127"/>
        <v>真木</v>
      </c>
      <c r="N1208" t="str">
        <f t="shared" si="128"/>
        <v>駿祐</v>
      </c>
      <c r="O1208" t="str">
        <f t="shared" si="129"/>
        <v>マキ</v>
      </c>
      <c r="P1208" t="str">
        <f t="shared" si="130"/>
        <v>シュンスケ</v>
      </c>
      <c r="Q1208">
        <f>IF($F1208="","",DATEDIF($R1208,①申込書!$D$3,"Y"))</f>
        <v>21</v>
      </c>
      <c r="R1208" t="str">
        <f t="shared" si="131"/>
        <v>2004/10/18</v>
      </c>
      <c r="S1208" t="str">
        <f t="shared" si="126"/>
        <v>京都</v>
      </c>
      <c r="T1208" t="str">
        <f>IFERROR(IF($G1208&lt;&gt;"",LEFT($G1208,11),IF(COUNTIF(②男子申込!$C:$C,$B1208)=1,INDEX(②男子申込!H:H,MATCH($B1208,②男子申込!$C:$C,0)),"")),"")</f>
        <v>00119457431</v>
      </c>
      <c r="U1208" t="str">
        <f t="shared" si="132"/>
        <v>摂南大</v>
      </c>
    </row>
    <row r="1209" spans="1:21">
      <c r="A1209" t="s">
        <v>1481</v>
      </c>
      <c r="B1209">
        <v>1208</v>
      </c>
      <c r="C1209" t="s">
        <v>3938</v>
      </c>
      <c r="D1209" t="s">
        <v>3939</v>
      </c>
      <c r="E1209" t="s">
        <v>99</v>
      </c>
      <c r="F1209">
        <v>20041014</v>
      </c>
      <c r="G1209" t="s">
        <v>10980</v>
      </c>
      <c r="H1209" t="s">
        <v>3940</v>
      </c>
      <c r="I1209" t="s">
        <v>1073</v>
      </c>
      <c r="M1209" t="str">
        <f t="shared" si="127"/>
        <v>出原</v>
      </c>
      <c r="N1209" t="str">
        <f t="shared" si="128"/>
        <v>悠羽</v>
      </c>
      <c r="O1209" t="str">
        <f t="shared" si="129"/>
        <v>イズハラ</v>
      </c>
      <c r="P1209" t="str">
        <f t="shared" si="130"/>
        <v>ユウ</v>
      </c>
      <c r="Q1209">
        <f>IF($F1209="","",DATEDIF($R1209,①申込書!$D$3,"Y"))</f>
        <v>21</v>
      </c>
      <c r="R1209" t="str">
        <f t="shared" si="131"/>
        <v>2004/10/14</v>
      </c>
      <c r="S1209" t="str">
        <f t="shared" si="126"/>
        <v>大阪</v>
      </c>
      <c r="T1209" t="str">
        <f>IFERROR(IF($G1209&lt;&gt;"",LEFT($G1209,11),IF(COUNTIF(②男子申込!$C:$C,$B1209)=1,INDEX(②男子申込!H:H,MATCH($B1209,②男子申込!$C:$C,0)),"")),"")</f>
        <v>00114155522</v>
      </c>
      <c r="U1209" t="str">
        <f t="shared" si="132"/>
        <v>摂南大</v>
      </c>
    </row>
    <row r="1210" spans="1:21">
      <c r="A1210" t="s">
        <v>1481</v>
      </c>
      <c r="B1210">
        <v>1209</v>
      </c>
      <c r="C1210" t="s">
        <v>3941</v>
      </c>
      <c r="D1210" t="s">
        <v>3942</v>
      </c>
      <c r="E1210" t="s">
        <v>99</v>
      </c>
      <c r="F1210">
        <v>20041012</v>
      </c>
      <c r="G1210" t="s">
        <v>10981</v>
      </c>
      <c r="H1210" t="s">
        <v>668</v>
      </c>
      <c r="I1210" t="s">
        <v>2130</v>
      </c>
      <c r="M1210" t="str">
        <f t="shared" si="127"/>
        <v>別所</v>
      </c>
      <c r="N1210" t="str">
        <f t="shared" si="128"/>
        <v>弘規</v>
      </c>
      <c r="O1210" t="str">
        <f t="shared" si="129"/>
        <v>ベッショ</v>
      </c>
      <c r="P1210" t="str">
        <f t="shared" si="130"/>
        <v>ヒロノリ</v>
      </c>
      <c r="Q1210">
        <f>IF($F1210="","",DATEDIF($R1210,①申込書!$D$3,"Y"))</f>
        <v>21</v>
      </c>
      <c r="R1210" t="str">
        <f t="shared" si="131"/>
        <v>2004/10/12</v>
      </c>
      <c r="S1210" t="str">
        <f t="shared" si="126"/>
        <v>大阪</v>
      </c>
      <c r="T1210" t="str">
        <f>IFERROR(IF($G1210&lt;&gt;"",LEFT($G1210,11),IF(COUNTIF(②男子申込!$C:$C,$B1210)=1,INDEX(②男子申込!H:H,MATCH($B1210,②男子申込!$C:$C,0)),"")),"")</f>
        <v>00114692730</v>
      </c>
      <c r="U1210" t="str">
        <f t="shared" si="132"/>
        <v>摂南大</v>
      </c>
    </row>
    <row r="1211" spans="1:21">
      <c r="A1211" t="s">
        <v>1481</v>
      </c>
      <c r="B1211">
        <v>1210</v>
      </c>
      <c r="C1211" t="s">
        <v>3943</v>
      </c>
      <c r="D1211" t="s">
        <v>3944</v>
      </c>
      <c r="E1211" t="s">
        <v>99</v>
      </c>
      <c r="F1211">
        <v>20040426</v>
      </c>
      <c r="G1211" t="s">
        <v>10982</v>
      </c>
      <c r="H1211" t="s">
        <v>3178</v>
      </c>
      <c r="I1211" t="s">
        <v>141</v>
      </c>
      <c r="M1211" t="str">
        <f t="shared" si="127"/>
        <v>丸尾</v>
      </c>
      <c r="N1211" t="str">
        <f t="shared" si="128"/>
        <v>勇人</v>
      </c>
      <c r="O1211" t="str">
        <f t="shared" si="129"/>
        <v>マルオ</v>
      </c>
      <c r="P1211" t="str">
        <f t="shared" si="130"/>
        <v>ハヤト</v>
      </c>
      <c r="Q1211">
        <f>IF($F1211="","",DATEDIF($R1211,①申込書!$D$3,"Y"))</f>
        <v>21</v>
      </c>
      <c r="R1211" t="str">
        <f t="shared" si="131"/>
        <v>2004/04/26</v>
      </c>
      <c r="S1211" t="str">
        <f t="shared" si="126"/>
        <v>大阪</v>
      </c>
      <c r="T1211" t="str">
        <f>IFERROR(IF($G1211&lt;&gt;"",LEFT($G1211,11),IF(COUNTIF(②男子申込!$C:$C,$B1211)=1,INDEX(②男子申込!H:H,MATCH($B1211,②男子申込!$C:$C,0)),"")),"")</f>
        <v>00117077427</v>
      </c>
      <c r="U1211" t="str">
        <f t="shared" si="132"/>
        <v>摂南大</v>
      </c>
    </row>
    <row r="1212" spans="1:21">
      <c r="A1212" t="s">
        <v>1481</v>
      </c>
      <c r="B1212">
        <v>1211</v>
      </c>
      <c r="C1212" t="s">
        <v>3948</v>
      </c>
      <c r="D1212" t="s">
        <v>3949</v>
      </c>
      <c r="E1212" t="s">
        <v>80</v>
      </c>
      <c r="F1212">
        <v>20040815</v>
      </c>
      <c r="G1212" t="s">
        <v>10983</v>
      </c>
      <c r="H1212" t="s">
        <v>615</v>
      </c>
      <c r="I1212" t="s">
        <v>87</v>
      </c>
      <c r="M1212" t="str">
        <f t="shared" si="127"/>
        <v>大西</v>
      </c>
      <c r="N1212" t="str">
        <f t="shared" si="128"/>
        <v>拓海</v>
      </c>
      <c r="O1212" t="str">
        <f t="shared" si="129"/>
        <v>オオニシ</v>
      </c>
      <c r="P1212" t="str">
        <f t="shared" si="130"/>
        <v>タクミ</v>
      </c>
      <c r="Q1212">
        <f>IF($F1212="","",DATEDIF($R1212,①申込書!$D$3,"Y"))</f>
        <v>21</v>
      </c>
      <c r="R1212" t="str">
        <f t="shared" si="131"/>
        <v>2004/08/15</v>
      </c>
      <c r="S1212" t="str">
        <f t="shared" si="126"/>
        <v>滋賀</v>
      </c>
      <c r="T1212" t="str">
        <f>IFERROR(IF($G1212&lt;&gt;"",LEFT($G1212,11),IF(COUNTIF(②男子申込!$C:$C,$B1212)=1,INDEX(②男子申込!H:H,MATCH($B1212,②男子申込!$C:$C,0)),"")),"")</f>
        <v>00117861428</v>
      </c>
      <c r="U1212" t="str">
        <f t="shared" si="132"/>
        <v>摂南大</v>
      </c>
    </row>
    <row r="1213" spans="1:21">
      <c r="A1213" t="s">
        <v>1481</v>
      </c>
      <c r="B1213">
        <v>1212</v>
      </c>
      <c r="C1213" t="s">
        <v>4533</v>
      </c>
      <c r="D1213" t="s">
        <v>4534</v>
      </c>
      <c r="E1213" t="s">
        <v>99</v>
      </c>
      <c r="F1213">
        <v>20050221</v>
      </c>
      <c r="G1213" t="s">
        <v>10984</v>
      </c>
      <c r="H1213" t="s">
        <v>1581</v>
      </c>
      <c r="I1213" t="s">
        <v>4535</v>
      </c>
      <c r="M1213" t="str">
        <f t="shared" si="127"/>
        <v>堀内</v>
      </c>
      <c r="N1213" t="str">
        <f t="shared" si="128"/>
        <v>健孜</v>
      </c>
      <c r="O1213" t="str">
        <f t="shared" si="129"/>
        <v>ホリウチ</v>
      </c>
      <c r="P1213" t="str">
        <f t="shared" si="130"/>
        <v>タツシ</v>
      </c>
      <c r="Q1213">
        <f>IF($F1213="","",DATEDIF($R1213,①申込書!$D$3,"Y"))</f>
        <v>20</v>
      </c>
      <c r="R1213" t="str">
        <f t="shared" si="131"/>
        <v>2005/02/21</v>
      </c>
      <c r="S1213" t="str">
        <f t="shared" si="126"/>
        <v>大阪</v>
      </c>
      <c r="T1213" t="str">
        <f>IFERROR(IF($G1213&lt;&gt;"",LEFT($G1213,11),IF(COUNTIF(②男子申込!$C:$C,$B1213)=1,INDEX(②男子申込!H:H,MATCH($B1213,②男子申込!$C:$C,0)),"")),"")</f>
        <v>00200056717</v>
      </c>
      <c r="U1213" t="str">
        <f t="shared" si="132"/>
        <v>摂南大</v>
      </c>
    </row>
    <row r="1214" spans="1:21">
      <c r="A1214" t="s">
        <v>1481</v>
      </c>
      <c r="B1214">
        <v>1213</v>
      </c>
      <c r="C1214" t="s">
        <v>4538</v>
      </c>
      <c r="D1214" t="s">
        <v>4539</v>
      </c>
      <c r="E1214" t="s">
        <v>97</v>
      </c>
      <c r="F1214">
        <v>20040524</v>
      </c>
      <c r="G1214" t="s">
        <v>10985</v>
      </c>
      <c r="H1214" t="s">
        <v>2129</v>
      </c>
      <c r="I1214" t="s">
        <v>644</v>
      </c>
      <c r="M1214" t="str">
        <f t="shared" si="127"/>
        <v>東</v>
      </c>
      <c r="N1214" t="str">
        <f t="shared" si="128"/>
        <v>光流</v>
      </c>
      <c r="O1214" t="str">
        <f t="shared" si="129"/>
        <v>アズマ</v>
      </c>
      <c r="P1214" t="str">
        <f t="shared" si="130"/>
        <v>ヒカル</v>
      </c>
      <c r="Q1214">
        <f>IF($F1214="","",DATEDIF($R1214,①申込書!$D$3,"Y"))</f>
        <v>21</v>
      </c>
      <c r="R1214" t="str">
        <f t="shared" si="131"/>
        <v>2004/05/24</v>
      </c>
      <c r="S1214" t="str">
        <f t="shared" si="126"/>
        <v>兵庫</v>
      </c>
      <c r="T1214" t="str">
        <f>IFERROR(IF($G1214&lt;&gt;"",LEFT($G1214,11),IF(COUNTIF(②男子申込!$C:$C,$B1214)=1,INDEX(②男子申込!H:H,MATCH($B1214,②男子申込!$C:$C,0)),"")),"")</f>
        <v>00119790431</v>
      </c>
      <c r="U1214" t="str">
        <f t="shared" si="132"/>
        <v>摂南大</v>
      </c>
    </row>
    <row r="1215" spans="1:21">
      <c r="A1215" t="s">
        <v>1481</v>
      </c>
      <c r="B1215">
        <v>1214</v>
      </c>
      <c r="C1215" t="s">
        <v>4540</v>
      </c>
      <c r="D1215" t="s">
        <v>4541</v>
      </c>
      <c r="E1215" t="s">
        <v>99</v>
      </c>
      <c r="F1215">
        <v>20041223</v>
      </c>
      <c r="G1215" t="s">
        <v>10986</v>
      </c>
      <c r="H1215" t="s">
        <v>4542</v>
      </c>
      <c r="I1215" t="s">
        <v>117</v>
      </c>
      <c r="M1215" t="str">
        <f t="shared" si="127"/>
        <v>石橋</v>
      </c>
      <c r="N1215" t="str">
        <f t="shared" si="128"/>
        <v>優介</v>
      </c>
      <c r="O1215" t="str">
        <f t="shared" si="129"/>
        <v>イシバシ</v>
      </c>
      <c r="P1215" t="str">
        <f t="shared" si="130"/>
        <v>ユウスケ</v>
      </c>
      <c r="Q1215">
        <f>IF($F1215="","",DATEDIF($R1215,①申込書!$D$3,"Y"))</f>
        <v>21</v>
      </c>
      <c r="R1215" t="str">
        <f t="shared" si="131"/>
        <v>2004/12/23</v>
      </c>
      <c r="S1215" t="str">
        <f t="shared" si="126"/>
        <v>大阪</v>
      </c>
      <c r="T1215" t="str">
        <f>IFERROR(IF($G1215&lt;&gt;"",LEFT($G1215,11),IF(COUNTIF(②男子申込!$C:$C,$B1215)=1,INDEX(②男子申込!H:H,MATCH($B1215,②男子申込!$C:$C,0)),"")),"")</f>
        <v>00112355118</v>
      </c>
      <c r="U1215" t="str">
        <f t="shared" si="132"/>
        <v>摂南大</v>
      </c>
    </row>
    <row r="1216" spans="1:21">
      <c r="A1216" t="s">
        <v>1481</v>
      </c>
      <c r="B1216">
        <v>1215</v>
      </c>
      <c r="C1216" t="s">
        <v>4543</v>
      </c>
      <c r="D1216" t="s">
        <v>4544</v>
      </c>
      <c r="E1216" t="s">
        <v>99</v>
      </c>
      <c r="F1216">
        <v>20050301</v>
      </c>
      <c r="G1216" t="s">
        <v>10987</v>
      </c>
      <c r="H1216" t="s">
        <v>268</v>
      </c>
      <c r="I1216" t="s">
        <v>696</v>
      </c>
      <c r="M1216" t="str">
        <f t="shared" si="127"/>
        <v>八木</v>
      </c>
      <c r="N1216" t="str">
        <f t="shared" si="128"/>
        <v>善大</v>
      </c>
      <c r="O1216" t="str">
        <f t="shared" si="129"/>
        <v>ヤギ</v>
      </c>
      <c r="P1216" t="str">
        <f t="shared" si="130"/>
        <v>ヨシヒロ</v>
      </c>
      <c r="Q1216">
        <f>IF($F1216="","",DATEDIF($R1216,①申込書!$D$3,"Y"))</f>
        <v>20</v>
      </c>
      <c r="R1216" t="str">
        <f t="shared" si="131"/>
        <v>2005/03/01</v>
      </c>
      <c r="S1216" t="str">
        <f t="shared" si="126"/>
        <v>大阪</v>
      </c>
      <c r="T1216" t="str">
        <f>IFERROR(IF($G1216&lt;&gt;"",LEFT($G1216,11),IF(COUNTIF(②男子申込!$C:$C,$B1216)=1,INDEX(②男子申込!H:H,MATCH($B1216,②男子申込!$C:$C,0)),"")),"")</f>
        <v>00111904218</v>
      </c>
      <c r="U1216" t="str">
        <f t="shared" si="132"/>
        <v>摂南大</v>
      </c>
    </row>
    <row r="1217" spans="1:21">
      <c r="A1217" t="s">
        <v>1481</v>
      </c>
      <c r="B1217">
        <v>1216</v>
      </c>
      <c r="C1217" t="s">
        <v>5892</v>
      </c>
      <c r="D1217" t="s">
        <v>5893</v>
      </c>
      <c r="E1217" t="s">
        <v>99</v>
      </c>
      <c r="F1217">
        <v>20050701</v>
      </c>
      <c r="G1217" t="s">
        <v>10988</v>
      </c>
      <c r="H1217" t="s">
        <v>5894</v>
      </c>
      <c r="I1217" t="s">
        <v>346</v>
      </c>
      <c r="M1217" t="str">
        <f t="shared" si="127"/>
        <v>黒木</v>
      </c>
      <c r="N1217" t="str">
        <f t="shared" si="128"/>
        <v>翔吾</v>
      </c>
      <c r="O1217" t="str">
        <f t="shared" si="129"/>
        <v>クロギ</v>
      </c>
      <c r="P1217" t="str">
        <f t="shared" si="130"/>
        <v>ショウゴ</v>
      </c>
      <c r="Q1217">
        <f>IF($F1217="","",DATEDIF($R1217,①申込書!$D$3,"Y"))</f>
        <v>20</v>
      </c>
      <c r="R1217" t="str">
        <f t="shared" si="131"/>
        <v>2005/07/01</v>
      </c>
      <c r="S1217" t="str">
        <f t="shared" si="126"/>
        <v>大阪</v>
      </c>
      <c r="T1217" t="str">
        <f>IFERROR(IF($G1217&lt;&gt;"",LEFT($G1217,11),IF(COUNTIF(②男子申込!$C:$C,$B1217)=1,INDEX(②男子申込!H:H,MATCH($B1217,②男子申込!$C:$C,0)),"")),"")</f>
        <v>00124948331</v>
      </c>
      <c r="U1217" t="str">
        <f t="shared" si="132"/>
        <v>摂南大</v>
      </c>
    </row>
    <row r="1218" spans="1:21">
      <c r="A1218" t="s">
        <v>1481</v>
      </c>
      <c r="B1218">
        <v>1217</v>
      </c>
      <c r="C1218" t="s">
        <v>5895</v>
      </c>
      <c r="D1218" t="s">
        <v>5896</v>
      </c>
      <c r="E1218" t="s">
        <v>99</v>
      </c>
      <c r="F1218">
        <v>20050922</v>
      </c>
      <c r="G1218" t="s">
        <v>10989</v>
      </c>
      <c r="H1218" t="s">
        <v>398</v>
      </c>
      <c r="I1218" t="s">
        <v>1320</v>
      </c>
      <c r="M1218" t="str">
        <f t="shared" si="127"/>
        <v>岡</v>
      </c>
      <c r="N1218" t="str">
        <f t="shared" si="128"/>
        <v>周弥</v>
      </c>
      <c r="O1218" t="str">
        <f t="shared" si="129"/>
        <v>オカ</v>
      </c>
      <c r="P1218" t="str">
        <f t="shared" si="130"/>
        <v>シュウヤ</v>
      </c>
      <c r="Q1218">
        <f>IF($F1218="","",DATEDIF($R1218,①申込書!$D$3,"Y"))</f>
        <v>20</v>
      </c>
      <c r="R1218" t="str">
        <f t="shared" si="131"/>
        <v>2005/09/22</v>
      </c>
      <c r="S1218" t="str">
        <f t="shared" ref="S1218:S1281" si="133">IFERROR(IF(OR($E1218="北海道",$E1218="学連"),$E1218,LEFT($E1218,LEN($E1218)-1)),"")</f>
        <v>大阪</v>
      </c>
      <c r="T1218" t="str">
        <f>IFERROR(IF($G1218&lt;&gt;"",LEFT($G1218,11),IF(COUNTIF(②男子申込!$C:$C,$B1218)=1,INDEX(②男子申込!H:H,MATCH($B1218,②男子申込!$C:$C,0)),"")),"")</f>
        <v>00125877636</v>
      </c>
      <c r="U1218" t="str">
        <f t="shared" si="132"/>
        <v>摂南大</v>
      </c>
    </row>
    <row r="1219" spans="1:21">
      <c r="A1219" t="s">
        <v>1481</v>
      </c>
      <c r="B1219">
        <v>1218</v>
      </c>
      <c r="C1219" t="s">
        <v>5897</v>
      </c>
      <c r="D1219" t="s">
        <v>5898</v>
      </c>
      <c r="E1219" t="s">
        <v>99</v>
      </c>
      <c r="F1219">
        <v>20050811</v>
      </c>
      <c r="G1219" t="s">
        <v>10990</v>
      </c>
      <c r="H1219" t="s">
        <v>5899</v>
      </c>
      <c r="I1219" t="s">
        <v>169</v>
      </c>
      <c r="M1219" t="str">
        <f t="shared" ref="M1219:M1282" si="134">IFERROR(LEFT($C1219,FIND("　",$C1219)-1),"")</f>
        <v>ウチェンナ</v>
      </c>
      <c r="N1219" t="str">
        <f t="shared" ref="N1219:N1282" si="135">IFERROR(RIGHT($C1219,LEN($C1219)-FIND("　",$C1219)),"")</f>
        <v>健太</v>
      </c>
      <c r="O1219" t="str">
        <f t="shared" ref="O1219:O1282" si="136">IFERROR(DBCS(LEFT($D1219,FIND(" ",$D1219)-1)),"")</f>
        <v>ウチェンナ</v>
      </c>
      <c r="P1219" t="str">
        <f t="shared" ref="P1219:P1282" si="137">IFERROR(DBCS(RIGHT($D1219,LEN($D1219)-FIND(" ",$D1219))),"")</f>
        <v>ケンタ</v>
      </c>
      <c r="Q1219">
        <f>IF($F1219="","",DATEDIF($R1219,①申込書!$D$3,"Y"))</f>
        <v>20</v>
      </c>
      <c r="R1219" t="str">
        <f t="shared" ref="R1219:R1282" si="138">IF($F1219="","",LEFT($F1219,4)&amp;"/"&amp;MID($F1219,5,2)&amp;"/"&amp;RIGHT($F1219,2))</f>
        <v>2005/08/11</v>
      </c>
      <c r="S1219" t="str">
        <f t="shared" si="133"/>
        <v>大阪</v>
      </c>
      <c r="T1219" t="str">
        <f>IFERROR(IF($G1219&lt;&gt;"",LEFT($G1219,11),IF(COUNTIF(②男子申込!$C:$C,$B1219)=1,INDEX(②男子申込!H:H,MATCH($B1219,②男子申込!$C:$C,0)),"")),"")</f>
        <v>00154055020</v>
      </c>
      <c r="U1219" t="str">
        <f t="shared" ref="U1219:U1282" si="139">IFERROR(LEFT($A1219,FIND("大学",$A1219))&amp;RIGHT($A1219,LEN($A1219)-FIND("大学",$A1219)-1),"")</f>
        <v>摂南大</v>
      </c>
    </row>
    <row r="1220" spans="1:21">
      <c r="A1220" t="s">
        <v>1481</v>
      </c>
      <c r="B1220">
        <v>1219</v>
      </c>
      <c r="C1220" t="s">
        <v>8551</v>
      </c>
      <c r="D1220" t="s">
        <v>5900</v>
      </c>
      <c r="E1220" t="s">
        <v>99</v>
      </c>
      <c r="F1220">
        <v>20050501</v>
      </c>
      <c r="G1220" t="s">
        <v>10991</v>
      </c>
      <c r="H1220" t="s">
        <v>189</v>
      </c>
      <c r="I1220" t="s">
        <v>229</v>
      </c>
      <c r="M1220" t="str">
        <f t="shared" si="134"/>
        <v>藤本</v>
      </c>
      <c r="N1220" t="str">
        <f t="shared" si="135"/>
        <v>晃太朗</v>
      </c>
      <c r="O1220" t="str">
        <f t="shared" si="136"/>
        <v>フジモト</v>
      </c>
      <c r="P1220" t="str">
        <f t="shared" si="137"/>
        <v>コウタロウ</v>
      </c>
      <c r="Q1220">
        <f>IF($F1220="","",DATEDIF($R1220,①申込書!$D$3,"Y"))</f>
        <v>20</v>
      </c>
      <c r="R1220" t="str">
        <f t="shared" si="138"/>
        <v>2005/05/01</v>
      </c>
      <c r="S1220" t="str">
        <f t="shared" si="133"/>
        <v>大阪</v>
      </c>
      <c r="T1220" t="str">
        <f>IFERROR(IF($G1220&lt;&gt;"",LEFT($G1220,11),IF(COUNTIF(②男子申込!$C:$C,$B1220)=1,INDEX(②男子申込!H:H,MATCH($B1220,②男子申込!$C:$C,0)),"")),"")</f>
        <v>00125814324</v>
      </c>
      <c r="U1220" t="str">
        <f t="shared" si="139"/>
        <v>摂南大</v>
      </c>
    </row>
    <row r="1221" spans="1:21">
      <c r="A1221" t="s">
        <v>1481</v>
      </c>
      <c r="B1221">
        <v>1220</v>
      </c>
      <c r="C1221" t="s">
        <v>5901</v>
      </c>
      <c r="D1221" t="s">
        <v>5902</v>
      </c>
      <c r="E1221" t="s">
        <v>99</v>
      </c>
      <c r="F1221">
        <v>20050704</v>
      </c>
      <c r="G1221" t="s">
        <v>10992</v>
      </c>
      <c r="H1221" t="s">
        <v>1205</v>
      </c>
      <c r="I1221" t="s">
        <v>175</v>
      </c>
      <c r="M1221" t="str">
        <f t="shared" si="134"/>
        <v>池辺</v>
      </c>
      <c r="N1221" t="str">
        <f t="shared" si="135"/>
        <v>智哉</v>
      </c>
      <c r="O1221" t="str">
        <f t="shared" si="136"/>
        <v>イケベ</v>
      </c>
      <c r="P1221" t="str">
        <f t="shared" si="137"/>
        <v>トモヤ</v>
      </c>
      <c r="Q1221">
        <f>IF($F1221="","",DATEDIF($R1221,①申込書!$D$3,"Y"))</f>
        <v>20</v>
      </c>
      <c r="R1221" t="str">
        <f t="shared" si="138"/>
        <v>2005/07/04</v>
      </c>
      <c r="S1221" t="str">
        <f t="shared" si="133"/>
        <v>大阪</v>
      </c>
      <c r="T1221" t="str">
        <f>IFERROR(IF($G1221&lt;&gt;"",LEFT($G1221,11),IF(COUNTIF(②男子申込!$C:$C,$B1221)=1,INDEX(②男子申込!H:H,MATCH($B1221,②男子申込!$C:$C,0)),"")),"")</f>
        <v>00122856630</v>
      </c>
      <c r="U1221" t="str">
        <f t="shared" si="139"/>
        <v>摂南大</v>
      </c>
    </row>
    <row r="1222" spans="1:21">
      <c r="A1222" t="s">
        <v>1481</v>
      </c>
      <c r="B1222">
        <v>1221</v>
      </c>
      <c r="C1222" t="s">
        <v>5903</v>
      </c>
      <c r="D1222" t="s">
        <v>5904</v>
      </c>
      <c r="E1222" t="s">
        <v>99</v>
      </c>
      <c r="F1222">
        <v>20050706</v>
      </c>
      <c r="G1222" t="s">
        <v>10993</v>
      </c>
      <c r="H1222" t="s">
        <v>621</v>
      </c>
      <c r="I1222" t="s">
        <v>485</v>
      </c>
      <c r="M1222" t="str">
        <f t="shared" si="134"/>
        <v>中澤</v>
      </c>
      <c r="N1222" t="str">
        <f t="shared" si="135"/>
        <v>亮希</v>
      </c>
      <c r="O1222" t="str">
        <f t="shared" si="136"/>
        <v>ナカザワ</v>
      </c>
      <c r="P1222" t="str">
        <f t="shared" si="137"/>
        <v>リョウキ</v>
      </c>
      <c r="Q1222">
        <f>IF($F1222="","",DATEDIF($R1222,①申込書!$D$3,"Y"))</f>
        <v>20</v>
      </c>
      <c r="R1222" t="str">
        <f t="shared" si="138"/>
        <v>2005/07/06</v>
      </c>
      <c r="S1222" t="str">
        <f t="shared" si="133"/>
        <v>大阪</v>
      </c>
      <c r="T1222" t="str">
        <f>IFERROR(IF($G1222&lt;&gt;"",LEFT($G1222,11),IF(COUNTIF(②男子申込!$C:$C,$B1222)=1,INDEX(②男子申込!H:H,MATCH($B1222,②男子申込!$C:$C,0)),"")),"")</f>
        <v>00123846024</v>
      </c>
      <c r="U1222" t="str">
        <f t="shared" si="139"/>
        <v>摂南大</v>
      </c>
    </row>
    <row r="1223" spans="1:21">
      <c r="A1223" t="s">
        <v>1481</v>
      </c>
      <c r="B1223">
        <v>1222</v>
      </c>
      <c r="C1223" t="s">
        <v>5905</v>
      </c>
      <c r="D1223" t="s">
        <v>5906</v>
      </c>
      <c r="E1223" t="s">
        <v>99</v>
      </c>
      <c r="F1223">
        <v>20050804</v>
      </c>
      <c r="G1223" t="s">
        <v>10994</v>
      </c>
      <c r="H1223" t="s">
        <v>5907</v>
      </c>
      <c r="I1223" t="s">
        <v>1580</v>
      </c>
      <c r="M1223" t="str">
        <f t="shared" si="134"/>
        <v>関谷</v>
      </c>
      <c r="N1223" t="str">
        <f t="shared" si="135"/>
        <v>友陽</v>
      </c>
      <c r="O1223" t="str">
        <f t="shared" si="136"/>
        <v>セキタニ</v>
      </c>
      <c r="P1223" t="str">
        <f t="shared" si="137"/>
        <v>ユウヒ</v>
      </c>
      <c r="Q1223">
        <f>IF($F1223="","",DATEDIF($R1223,①申込書!$D$3,"Y"))</f>
        <v>20</v>
      </c>
      <c r="R1223" t="str">
        <f t="shared" si="138"/>
        <v>2005/08/04</v>
      </c>
      <c r="S1223" t="str">
        <f t="shared" si="133"/>
        <v>大阪</v>
      </c>
      <c r="T1223" t="str">
        <f>IFERROR(IF($G1223&lt;&gt;"",LEFT($G1223,11),IF(COUNTIF(②男子申込!$C:$C,$B1223)=1,INDEX(②男子申込!H:H,MATCH($B1223,②男子申込!$C:$C,0)),"")),"")</f>
        <v>00126332118</v>
      </c>
      <c r="U1223" t="str">
        <f t="shared" si="139"/>
        <v>摂南大</v>
      </c>
    </row>
    <row r="1224" spans="1:21">
      <c r="A1224" t="s">
        <v>1481</v>
      </c>
      <c r="B1224">
        <v>1223</v>
      </c>
      <c r="C1224" t="s">
        <v>5908</v>
      </c>
      <c r="D1224" t="s">
        <v>5909</v>
      </c>
      <c r="E1224" t="s">
        <v>88</v>
      </c>
      <c r="F1224">
        <v>20050823</v>
      </c>
      <c r="G1224" t="s">
        <v>10995</v>
      </c>
      <c r="H1224" t="s">
        <v>5910</v>
      </c>
      <c r="I1224" t="s">
        <v>2638</v>
      </c>
      <c r="M1224" t="str">
        <f t="shared" si="134"/>
        <v>建口</v>
      </c>
      <c r="N1224" t="str">
        <f t="shared" si="135"/>
        <v>愛斗</v>
      </c>
      <c r="O1224" t="str">
        <f t="shared" si="136"/>
        <v>タテグチ</v>
      </c>
      <c r="P1224" t="str">
        <f t="shared" si="137"/>
        <v>アイト</v>
      </c>
      <c r="Q1224">
        <f>IF($F1224="","",DATEDIF($R1224,①申込書!$D$3,"Y"))</f>
        <v>20</v>
      </c>
      <c r="R1224" t="str">
        <f t="shared" si="138"/>
        <v>2005/08/23</v>
      </c>
      <c r="S1224" t="str">
        <f t="shared" si="133"/>
        <v>京都</v>
      </c>
      <c r="T1224" t="str">
        <f>IFERROR(IF($G1224&lt;&gt;"",LEFT($G1224,11),IF(COUNTIF(②男子申込!$C:$C,$B1224)=1,INDEX(②男子申込!H:H,MATCH($B1224,②男子申込!$C:$C,0)),"")),"")</f>
        <v>00131302515</v>
      </c>
      <c r="U1224" t="str">
        <f t="shared" si="139"/>
        <v>摂南大</v>
      </c>
    </row>
    <row r="1225" spans="1:21">
      <c r="A1225" t="s">
        <v>1481</v>
      </c>
      <c r="B1225">
        <v>1224</v>
      </c>
      <c r="C1225" t="s">
        <v>5911</v>
      </c>
      <c r="D1225" t="s">
        <v>5912</v>
      </c>
      <c r="E1225" t="s">
        <v>99</v>
      </c>
      <c r="F1225">
        <v>20050518</v>
      </c>
      <c r="G1225" t="s">
        <v>10996</v>
      </c>
      <c r="H1225" t="s">
        <v>5913</v>
      </c>
      <c r="I1225" t="s">
        <v>362</v>
      </c>
      <c r="M1225" t="str">
        <f t="shared" si="134"/>
        <v>道</v>
      </c>
      <c r="N1225" t="str">
        <f t="shared" si="135"/>
        <v>尚冶</v>
      </c>
      <c r="O1225" t="str">
        <f t="shared" si="136"/>
        <v>ミチ</v>
      </c>
      <c r="P1225" t="str">
        <f t="shared" si="137"/>
        <v>ナオヤ</v>
      </c>
      <c r="Q1225">
        <f>IF($F1225="","",DATEDIF($R1225,①申込書!$D$3,"Y"))</f>
        <v>20</v>
      </c>
      <c r="R1225" t="str">
        <f t="shared" si="138"/>
        <v>2005/05/18</v>
      </c>
      <c r="S1225" t="str">
        <f t="shared" si="133"/>
        <v>大阪</v>
      </c>
      <c r="T1225" t="str">
        <f>IFERROR(IF($G1225&lt;&gt;"",LEFT($G1225,11),IF(COUNTIF(②男子申込!$C:$C,$B1225)=1,INDEX(②男子申込!H:H,MATCH($B1225,②男子申込!$C:$C,0)),"")),"")</f>
        <v>00124012616</v>
      </c>
      <c r="U1225" t="str">
        <f t="shared" si="139"/>
        <v>摂南大</v>
      </c>
    </row>
    <row r="1226" spans="1:21">
      <c r="A1226" t="s">
        <v>1481</v>
      </c>
      <c r="B1226">
        <v>1225</v>
      </c>
      <c r="C1226" t="s">
        <v>5914</v>
      </c>
      <c r="D1226" t="s">
        <v>5915</v>
      </c>
      <c r="E1226" t="s">
        <v>99</v>
      </c>
      <c r="F1226">
        <v>20051025</v>
      </c>
      <c r="G1226" t="s">
        <v>10997</v>
      </c>
      <c r="H1226" t="s">
        <v>288</v>
      </c>
      <c r="I1226" t="s">
        <v>208</v>
      </c>
      <c r="M1226" t="str">
        <f t="shared" si="134"/>
        <v>上田</v>
      </c>
      <c r="N1226" t="str">
        <f t="shared" si="135"/>
        <v>龍之介</v>
      </c>
      <c r="O1226" t="str">
        <f t="shared" si="136"/>
        <v>ウエダ</v>
      </c>
      <c r="P1226" t="str">
        <f t="shared" si="137"/>
        <v>リュウノスケ</v>
      </c>
      <c r="Q1226">
        <f>IF($F1226="","",DATEDIF($R1226,①申込書!$D$3,"Y"))</f>
        <v>20</v>
      </c>
      <c r="R1226" t="str">
        <f t="shared" si="138"/>
        <v>2005/10/25</v>
      </c>
      <c r="S1226" t="str">
        <f t="shared" si="133"/>
        <v>大阪</v>
      </c>
      <c r="T1226" t="str">
        <f>IFERROR(IF($G1226&lt;&gt;"",LEFT($G1226,11),IF(COUNTIF(②男子申込!$C:$C,$B1226)=1,INDEX(②男子申込!H:H,MATCH($B1226,②男子申込!$C:$C,0)),"")),"")</f>
        <v>00125411620</v>
      </c>
      <c r="U1226" t="str">
        <f t="shared" si="139"/>
        <v>摂南大</v>
      </c>
    </row>
    <row r="1227" spans="1:21">
      <c r="A1227" t="s">
        <v>1481</v>
      </c>
      <c r="B1227">
        <v>1226</v>
      </c>
      <c r="C1227" t="s">
        <v>5916</v>
      </c>
      <c r="D1227" t="s">
        <v>5917</v>
      </c>
      <c r="E1227" t="s">
        <v>80</v>
      </c>
      <c r="F1227">
        <v>20050623</v>
      </c>
      <c r="G1227" t="s">
        <v>10998</v>
      </c>
      <c r="H1227" t="s">
        <v>678</v>
      </c>
      <c r="I1227" t="s">
        <v>568</v>
      </c>
      <c r="M1227" t="str">
        <f t="shared" si="134"/>
        <v>新木</v>
      </c>
      <c r="N1227" t="str">
        <f t="shared" si="135"/>
        <v>淳太</v>
      </c>
      <c r="O1227" t="str">
        <f t="shared" si="136"/>
        <v>アラキ</v>
      </c>
      <c r="P1227" t="str">
        <f t="shared" si="137"/>
        <v>ジュンタ</v>
      </c>
      <c r="Q1227">
        <f>IF($F1227="","",DATEDIF($R1227,①申込書!$D$3,"Y"))</f>
        <v>20</v>
      </c>
      <c r="R1227" t="str">
        <f t="shared" si="138"/>
        <v>2005/06/23</v>
      </c>
      <c r="S1227" t="str">
        <f t="shared" si="133"/>
        <v>滋賀</v>
      </c>
      <c r="T1227" t="str">
        <f>IFERROR(IF($G1227&lt;&gt;"",LEFT($G1227,11),IF(COUNTIF(②男子申込!$C:$C,$B1227)=1,INDEX(②男子申込!H:H,MATCH($B1227,②男子申込!$C:$C,0)),"")),"")</f>
        <v>00126242118</v>
      </c>
      <c r="U1227" t="str">
        <f t="shared" si="139"/>
        <v>摂南大</v>
      </c>
    </row>
    <row r="1228" spans="1:21">
      <c r="A1228" t="s">
        <v>1481</v>
      </c>
      <c r="B1228">
        <v>1227</v>
      </c>
      <c r="C1228" t="s">
        <v>5918</v>
      </c>
      <c r="D1228" t="s">
        <v>5919</v>
      </c>
      <c r="E1228" t="s">
        <v>99</v>
      </c>
      <c r="F1228">
        <v>20050418</v>
      </c>
      <c r="G1228" t="s">
        <v>10999</v>
      </c>
      <c r="H1228" t="s">
        <v>5670</v>
      </c>
      <c r="I1228" t="s">
        <v>462</v>
      </c>
      <c r="M1228" t="str">
        <f t="shared" si="134"/>
        <v>上西</v>
      </c>
      <c r="N1228" t="str">
        <f t="shared" si="135"/>
        <v>大和</v>
      </c>
      <c r="O1228" t="str">
        <f t="shared" si="136"/>
        <v>ウエニシ</v>
      </c>
      <c r="P1228" t="str">
        <f t="shared" si="137"/>
        <v>ヤマト</v>
      </c>
      <c r="Q1228">
        <f>IF($F1228="","",DATEDIF($R1228,①申込書!$D$3,"Y"))</f>
        <v>20</v>
      </c>
      <c r="R1228" t="str">
        <f t="shared" si="138"/>
        <v>2005/04/18</v>
      </c>
      <c r="S1228" t="str">
        <f t="shared" si="133"/>
        <v>大阪</v>
      </c>
      <c r="T1228" t="str">
        <f>IFERROR(IF($G1228&lt;&gt;"",LEFT($G1228,11),IF(COUNTIF(②男子申込!$C:$C,$B1228)=1,INDEX(②男子申込!H:H,MATCH($B1228,②男子申込!$C:$C,0)),"")),"")</f>
        <v>00137565229</v>
      </c>
      <c r="U1228" t="str">
        <f t="shared" si="139"/>
        <v>摂南大</v>
      </c>
    </row>
    <row r="1229" spans="1:21">
      <c r="A1229" t="s">
        <v>1481</v>
      </c>
      <c r="B1229">
        <v>1228</v>
      </c>
      <c r="C1229" t="s">
        <v>5920</v>
      </c>
      <c r="D1229" t="s">
        <v>5921</v>
      </c>
      <c r="E1229" t="s">
        <v>99</v>
      </c>
      <c r="F1229">
        <v>20050929</v>
      </c>
      <c r="G1229" t="s">
        <v>11000</v>
      </c>
      <c r="H1229" t="s">
        <v>5922</v>
      </c>
      <c r="I1229" t="s">
        <v>110</v>
      </c>
      <c r="M1229" t="str">
        <f t="shared" si="134"/>
        <v>小蔭</v>
      </c>
      <c r="N1229" t="str">
        <f t="shared" si="135"/>
        <v>剛</v>
      </c>
      <c r="O1229" t="str">
        <f t="shared" si="136"/>
        <v>コカゲ</v>
      </c>
      <c r="P1229" t="str">
        <f t="shared" si="137"/>
        <v>ツヨシ</v>
      </c>
      <c r="Q1229">
        <f>IF($F1229="","",DATEDIF($R1229,①申込書!$D$3,"Y"))</f>
        <v>20</v>
      </c>
      <c r="R1229" t="str">
        <f t="shared" si="138"/>
        <v>2005/09/29</v>
      </c>
      <c r="S1229" t="str">
        <f t="shared" si="133"/>
        <v>大阪</v>
      </c>
      <c r="T1229" t="str">
        <f>IFERROR(IF($G1229&lt;&gt;"",LEFT($G1229,11),IF(COUNTIF(②男子申込!$C:$C,$B1229)=1,INDEX(②男子申込!H:H,MATCH($B1229,②男子申込!$C:$C,0)),"")),"")</f>
        <v>00153604827</v>
      </c>
      <c r="U1229" t="str">
        <f t="shared" si="139"/>
        <v>摂南大</v>
      </c>
    </row>
    <row r="1230" spans="1:21">
      <c r="A1230" t="s">
        <v>1481</v>
      </c>
      <c r="B1230">
        <v>1229</v>
      </c>
      <c r="C1230" t="s">
        <v>5923</v>
      </c>
      <c r="D1230" t="s">
        <v>5924</v>
      </c>
      <c r="E1230" t="s">
        <v>88</v>
      </c>
      <c r="F1230">
        <v>20051009</v>
      </c>
      <c r="G1230" t="s">
        <v>11001</v>
      </c>
      <c r="H1230" t="s">
        <v>810</v>
      </c>
      <c r="I1230" t="s">
        <v>150</v>
      </c>
      <c r="M1230" t="str">
        <f t="shared" si="134"/>
        <v>高橋</v>
      </c>
      <c r="N1230" t="str">
        <f t="shared" si="135"/>
        <v>怜生</v>
      </c>
      <c r="O1230" t="str">
        <f t="shared" si="136"/>
        <v>タカハシ</v>
      </c>
      <c r="P1230" t="str">
        <f t="shared" si="137"/>
        <v>レイ</v>
      </c>
      <c r="Q1230">
        <f>IF($F1230="","",DATEDIF($R1230,①申込書!$D$3,"Y"))</f>
        <v>20</v>
      </c>
      <c r="R1230" t="str">
        <f t="shared" si="138"/>
        <v>2005/10/09</v>
      </c>
      <c r="S1230" t="str">
        <f t="shared" si="133"/>
        <v>京都</v>
      </c>
      <c r="T1230" t="str">
        <f>IFERROR(IF($G1230&lt;&gt;"",LEFT($G1230,11),IF(COUNTIF(②男子申込!$C:$C,$B1230)=1,INDEX(②男子申込!H:H,MATCH($B1230,②男子申込!$C:$C,0)),"")),"")</f>
        <v>00131051112</v>
      </c>
      <c r="U1230" t="str">
        <f t="shared" si="139"/>
        <v>摂南大</v>
      </c>
    </row>
    <row r="1231" spans="1:21">
      <c r="A1231" t="s">
        <v>1481</v>
      </c>
      <c r="B1231">
        <v>1230</v>
      </c>
      <c r="C1231" t="s">
        <v>5925</v>
      </c>
      <c r="D1231" t="s">
        <v>5926</v>
      </c>
      <c r="E1231" t="s">
        <v>99</v>
      </c>
      <c r="F1231">
        <v>20050417</v>
      </c>
      <c r="G1231" t="s">
        <v>11002</v>
      </c>
      <c r="H1231" t="s">
        <v>5927</v>
      </c>
      <c r="I1231" t="s">
        <v>283</v>
      </c>
      <c r="M1231" t="str">
        <f t="shared" si="134"/>
        <v>大上</v>
      </c>
      <c r="N1231" t="str">
        <f t="shared" si="135"/>
        <v>廉太郎</v>
      </c>
      <c r="O1231" t="str">
        <f t="shared" si="136"/>
        <v>オオガミ</v>
      </c>
      <c r="P1231" t="str">
        <f t="shared" si="137"/>
        <v>レンタロウ</v>
      </c>
      <c r="Q1231">
        <f>IF($F1231="","",DATEDIF($R1231,①申込書!$D$3,"Y"))</f>
        <v>20</v>
      </c>
      <c r="R1231" t="str">
        <f t="shared" si="138"/>
        <v>2005/04/17</v>
      </c>
      <c r="S1231" t="str">
        <f t="shared" si="133"/>
        <v>大阪</v>
      </c>
      <c r="T1231" t="str">
        <f>IFERROR(IF($G1231&lt;&gt;"",LEFT($G1231,11),IF(COUNTIF(②男子申込!$C:$C,$B1231)=1,INDEX(②男子申込!H:H,MATCH($B1231,②男子申込!$C:$C,0)),"")),"")</f>
        <v>00125834831</v>
      </c>
      <c r="U1231" t="str">
        <f t="shared" si="139"/>
        <v>摂南大</v>
      </c>
    </row>
    <row r="1232" spans="1:21">
      <c r="A1232" t="s">
        <v>1481</v>
      </c>
      <c r="B1232">
        <v>1231</v>
      </c>
      <c r="C1232" t="s">
        <v>5928</v>
      </c>
      <c r="D1232" t="s">
        <v>5929</v>
      </c>
      <c r="E1232" t="s">
        <v>99</v>
      </c>
      <c r="F1232">
        <v>20050510</v>
      </c>
      <c r="G1232" t="s">
        <v>11003</v>
      </c>
      <c r="H1232" t="s">
        <v>1389</v>
      </c>
      <c r="I1232" t="s">
        <v>582</v>
      </c>
      <c r="M1232" t="str">
        <f t="shared" si="134"/>
        <v>佐伯</v>
      </c>
      <c r="N1232" t="str">
        <f t="shared" si="135"/>
        <v>颯真</v>
      </c>
      <c r="O1232" t="str">
        <f t="shared" si="136"/>
        <v>サエキ</v>
      </c>
      <c r="P1232" t="str">
        <f t="shared" si="137"/>
        <v>ソウマ</v>
      </c>
      <c r="Q1232">
        <f>IF($F1232="","",DATEDIF($R1232,①申込書!$D$3,"Y"))</f>
        <v>20</v>
      </c>
      <c r="R1232" t="str">
        <f t="shared" si="138"/>
        <v>2005/05/10</v>
      </c>
      <c r="S1232" t="str">
        <f t="shared" si="133"/>
        <v>大阪</v>
      </c>
      <c r="T1232" t="str">
        <f>IFERROR(IF($G1232&lt;&gt;"",LEFT($G1232,11),IF(COUNTIF(②男子申込!$C:$C,$B1232)=1,INDEX(②男子申込!H:H,MATCH($B1232,②男子申込!$C:$C,0)),"")),"")</f>
        <v>00120755929</v>
      </c>
      <c r="U1232" t="str">
        <f t="shared" si="139"/>
        <v>摂南大</v>
      </c>
    </row>
    <row r="1233" spans="1:21">
      <c r="A1233" t="s">
        <v>1481</v>
      </c>
      <c r="B1233">
        <v>1232</v>
      </c>
      <c r="C1233" t="s">
        <v>5930</v>
      </c>
      <c r="D1233" t="s">
        <v>5931</v>
      </c>
      <c r="E1233" t="s">
        <v>88</v>
      </c>
      <c r="F1233">
        <v>20050409</v>
      </c>
      <c r="G1233" t="s">
        <v>11004</v>
      </c>
      <c r="H1233" t="s">
        <v>371</v>
      </c>
      <c r="I1233" t="s">
        <v>5766</v>
      </c>
      <c r="M1233" t="str">
        <f t="shared" si="134"/>
        <v>佐藤</v>
      </c>
      <c r="N1233" t="str">
        <f t="shared" si="135"/>
        <v>吏</v>
      </c>
      <c r="O1233" t="str">
        <f t="shared" si="136"/>
        <v>サトウ</v>
      </c>
      <c r="P1233" t="str">
        <f t="shared" si="137"/>
        <v>ツカサ</v>
      </c>
      <c r="Q1233">
        <f>IF($F1233="","",DATEDIF($R1233,①申込書!$D$3,"Y"))</f>
        <v>20</v>
      </c>
      <c r="R1233" t="str">
        <f t="shared" si="138"/>
        <v>2005/04/09</v>
      </c>
      <c r="S1233" t="str">
        <f t="shared" si="133"/>
        <v>京都</v>
      </c>
      <c r="T1233" t="str">
        <f>IFERROR(IF($G1233&lt;&gt;"",LEFT($G1233,11),IF(COUNTIF(②男子申込!$C:$C,$B1233)=1,INDEX(②男子申込!H:H,MATCH($B1233,②男子申込!$C:$C,0)),"")),"")</f>
        <v>00131721217</v>
      </c>
      <c r="U1233" t="str">
        <f t="shared" si="139"/>
        <v>摂南大</v>
      </c>
    </row>
    <row r="1234" spans="1:21">
      <c r="A1234" t="s">
        <v>1481</v>
      </c>
      <c r="B1234">
        <v>1233</v>
      </c>
      <c r="C1234" t="s">
        <v>5932</v>
      </c>
      <c r="D1234" t="s">
        <v>5933</v>
      </c>
      <c r="E1234" t="s">
        <v>99</v>
      </c>
      <c r="F1234">
        <v>20050913</v>
      </c>
      <c r="G1234" t="s">
        <v>11005</v>
      </c>
      <c r="H1234" t="s">
        <v>1457</v>
      </c>
      <c r="I1234" t="s">
        <v>952</v>
      </c>
      <c r="M1234" t="str">
        <f t="shared" si="134"/>
        <v>北野</v>
      </c>
      <c r="N1234" t="str">
        <f t="shared" si="135"/>
        <v>敦也</v>
      </c>
      <c r="O1234" t="str">
        <f t="shared" si="136"/>
        <v>キタノ</v>
      </c>
      <c r="P1234" t="str">
        <f t="shared" si="137"/>
        <v>アツヤ</v>
      </c>
      <c r="Q1234">
        <f>IF($F1234="","",DATEDIF($R1234,①申込書!$D$3,"Y"))</f>
        <v>20</v>
      </c>
      <c r="R1234" t="str">
        <f t="shared" si="138"/>
        <v>2005/09/13</v>
      </c>
      <c r="S1234" t="str">
        <f t="shared" si="133"/>
        <v>大阪</v>
      </c>
      <c r="T1234" t="str">
        <f>IFERROR(IF($G1234&lt;&gt;"",LEFT($G1234,11),IF(COUNTIF(②男子申込!$C:$C,$B1234)=1,INDEX(②男子申込!H:H,MATCH($B1234,②男子申込!$C:$C,0)),"")),"")</f>
        <v>00129603324</v>
      </c>
      <c r="U1234" t="str">
        <f t="shared" si="139"/>
        <v>摂南大</v>
      </c>
    </row>
    <row r="1235" spans="1:21">
      <c r="A1235" t="s">
        <v>1481</v>
      </c>
      <c r="B1235">
        <v>1234</v>
      </c>
      <c r="C1235" t="s">
        <v>5934</v>
      </c>
      <c r="D1235" t="s">
        <v>5935</v>
      </c>
      <c r="E1235" t="s">
        <v>99</v>
      </c>
      <c r="F1235">
        <v>20050917</v>
      </c>
      <c r="G1235" t="s">
        <v>11006</v>
      </c>
      <c r="H1235" t="s">
        <v>1285</v>
      </c>
      <c r="I1235" t="s">
        <v>2638</v>
      </c>
      <c r="M1235" t="str">
        <f t="shared" si="134"/>
        <v>大山</v>
      </c>
      <c r="N1235" t="str">
        <f t="shared" si="135"/>
        <v>愛悟</v>
      </c>
      <c r="O1235" t="str">
        <f t="shared" si="136"/>
        <v>オオヤマ</v>
      </c>
      <c r="P1235" t="str">
        <f t="shared" si="137"/>
        <v>アイト</v>
      </c>
      <c r="Q1235">
        <f>IF($F1235="","",DATEDIF($R1235,①申込書!$D$3,"Y"))</f>
        <v>20</v>
      </c>
      <c r="R1235" t="str">
        <f t="shared" si="138"/>
        <v>2005/09/17</v>
      </c>
      <c r="S1235" t="str">
        <f t="shared" si="133"/>
        <v>大阪</v>
      </c>
      <c r="T1235" t="str">
        <f>IFERROR(IF($G1235&lt;&gt;"",LEFT($G1235,11),IF(COUNTIF(②男子申込!$C:$C,$B1235)=1,INDEX(②男子申込!H:H,MATCH($B1235,②男子申込!$C:$C,0)),"")),"")</f>
        <v>00129153728</v>
      </c>
      <c r="U1235" t="str">
        <f t="shared" si="139"/>
        <v>摂南大</v>
      </c>
    </row>
    <row r="1236" spans="1:21">
      <c r="A1236" t="s">
        <v>1481</v>
      </c>
      <c r="B1236">
        <v>1235</v>
      </c>
      <c r="C1236" t="s">
        <v>5936</v>
      </c>
      <c r="D1236" t="s">
        <v>5937</v>
      </c>
      <c r="E1236" t="s">
        <v>99</v>
      </c>
      <c r="F1236">
        <v>20050723</v>
      </c>
      <c r="G1236" t="s">
        <v>11007</v>
      </c>
      <c r="H1236" t="s">
        <v>728</v>
      </c>
      <c r="I1236" t="s">
        <v>666</v>
      </c>
      <c r="M1236" t="str">
        <f t="shared" si="134"/>
        <v>前川</v>
      </c>
      <c r="N1236" t="str">
        <f t="shared" si="135"/>
        <v>瑠偉</v>
      </c>
      <c r="O1236" t="str">
        <f t="shared" si="136"/>
        <v>マエカワ</v>
      </c>
      <c r="P1236" t="str">
        <f t="shared" si="137"/>
        <v>ルイ</v>
      </c>
      <c r="Q1236">
        <f>IF($F1236="","",DATEDIF($R1236,①申込書!$D$3,"Y"))</f>
        <v>20</v>
      </c>
      <c r="R1236" t="str">
        <f t="shared" si="138"/>
        <v>2005/07/23</v>
      </c>
      <c r="S1236" t="str">
        <f t="shared" si="133"/>
        <v>大阪</v>
      </c>
      <c r="T1236" t="str">
        <f>IFERROR(IF($G1236&lt;&gt;"",LEFT($G1236,11),IF(COUNTIF(②男子申込!$C:$C,$B1236)=1,INDEX(②男子申込!H:H,MATCH($B1236,②男子申込!$C:$C,0)),"")),"")</f>
        <v>00128715529</v>
      </c>
      <c r="U1236" t="str">
        <f t="shared" si="139"/>
        <v>摂南大</v>
      </c>
    </row>
    <row r="1237" spans="1:21">
      <c r="A1237" t="s">
        <v>1481</v>
      </c>
      <c r="B1237">
        <v>1236</v>
      </c>
      <c r="C1237" t="s">
        <v>6092</v>
      </c>
      <c r="D1237" t="s">
        <v>6093</v>
      </c>
      <c r="E1237" t="s">
        <v>99</v>
      </c>
      <c r="F1237">
        <v>20060126</v>
      </c>
      <c r="G1237" t="s">
        <v>11008</v>
      </c>
      <c r="H1237" t="s">
        <v>1630</v>
      </c>
      <c r="I1237" t="s">
        <v>2531</v>
      </c>
      <c r="M1237" t="str">
        <f t="shared" si="134"/>
        <v>山内</v>
      </c>
      <c r="N1237" t="str">
        <f t="shared" si="135"/>
        <v>政成</v>
      </c>
      <c r="O1237" t="str">
        <f t="shared" si="136"/>
        <v>ヤマウチ</v>
      </c>
      <c r="P1237" t="str">
        <f t="shared" si="137"/>
        <v>マサナリ</v>
      </c>
      <c r="Q1237">
        <f>IF($F1237="","",DATEDIF($R1237,①申込書!$D$3,"Y"))</f>
        <v>19</v>
      </c>
      <c r="R1237" t="str">
        <f t="shared" si="138"/>
        <v>2006/01/26</v>
      </c>
      <c r="S1237" t="str">
        <f t="shared" si="133"/>
        <v>大阪</v>
      </c>
      <c r="T1237" t="str">
        <f>IFERROR(IF($G1237&lt;&gt;"",LEFT($G1237,11),IF(COUNTIF(②男子申込!$C:$C,$B1237)=1,INDEX(②男子申込!H:H,MATCH($B1237,②男子申込!$C:$C,0)),"")),"")</f>
        <v>00121945426</v>
      </c>
      <c r="U1237" t="str">
        <f t="shared" si="139"/>
        <v>摂南大</v>
      </c>
    </row>
    <row r="1238" spans="1:21">
      <c r="A1238" t="s">
        <v>1481</v>
      </c>
      <c r="B1238">
        <v>1237</v>
      </c>
      <c r="C1238" t="s">
        <v>6094</v>
      </c>
      <c r="D1238" t="s">
        <v>6095</v>
      </c>
      <c r="E1238" t="s">
        <v>99</v>
      </c>
      <c r="F1238">
        <v>20060204</v>
      </c>
      <c r="G1238" t="s">
        <v>11009</v>
      </c>
      <c r="H1238" t="s">
        <v>470</v>
      </c>
      <c r="I1238" t="s">
        <v>6096</v>
      </c>
      <c r="M1238" t="str">
        <f t="shared" si="134"/>
        <v>王前</v>
      </c>
      <c r="N1238" t="str">
        <f t="shared" si="135"/>
        <v>成登</v>
      </c>
      <c r="O1238" t="str">
        <f t="shared" si="136"/>
        <v>オウマエ</v>
      </c>
      <c r="P1238" t="str">
        <f t="shared" si="137"/>
        <v>ナリト</v>
      </c>
      <c r="Q1238">
        <f>IF($F1238="","",DATEDIF($R1238,①申込書!$D$3,"Y"))</f>
        <v>19</v>
      </c>
      <c r="R1238" t="str">
        <f t="shared" si="138"/>
        <v>2006/02/04</v>
      </c>
      <c r="S1238" t="str">
        <f t="shared" si="133"/>
        <v>大阪</v>
      </c>
      <c r="T1238" t="str">
        <f>IFERROR(IF($G1238&lt;&gt;"",LEFT($G1238,11),IF(COUNTIF(②男子申込!$C:$C,$B1238)=1,INDEX(②男子申込!H:H,MATCH($B1238,②男子申込!$C:$C,0)),"")),"")</f>
        <v>00142753931</v>
      </c>
      <c r="U1238" t="str">
        <f t="shared" si="139"/>
        <v>摂南大</v>
      </c>
    </row>
    <row r="1239" spans="1:21">
      <c r="A1239" t="s">
        <v>1481</v>
      </c>
      <c r="B1239">
        <v>1238</v>
      </c>
      <c r="C1239" t="s">
        <v>6412</v>
      </c>
      <c r="D1239" t="s">
        <v>6413</v>
      </c>
      <c r="E1239" t="s">
        <v>469</v>
      </c>
      <c r="F1239">
        <v>20050824</v>
      </c>
      <c r="G1239" t="s">
        <v>6414</v>
      </c>
      <c r="H1239" t="s">
        <v>6415</v>
      </c>
      <c r="I1239" t="s">
        <v>631</v>
      </c>
      <c r="M1239" t="str">
        <f t="shared" si="134"/>
        <v>堀井</v>
      </c>
      <c r="N1239" t="str">
        <f t="shared" si="135"/>
        <v>昊</v>
      </c>
      <c r="O1239" t="str">
        <f t="shared" si="136"/>
        <v>ホリイ</v>
      </c>
      <c r="P1239" t="str">
        <f t="shared" si="137"/>
        <v>コウ</v>
      </c>
      <c r="Q1239">
        <f>IF($F1239="","",DATEDIF($R1239,①申込書!$D$3,"Y"))</f>
        <v>20</v>
      </c>
      <c r="R1239" t="str">
        <f t="shared" si="138"/>
        <v>2005/08/24</v>
      </c>
      <c r="S1239" t="str">
        <f t="shared" si="133"/>
        <v>和歌山</v>
      </c>
      <c r="T1239" t="str">
        <f>IFERROR(IF($G1239&lt;&gt;"",LEFT($G1239,11),IF(COUNTIF(②男子申込!$C:$C,$B1239)=1,INDEX(②男子申込!H:H,MATCH($B1239,②男子申込!$C:$C,0)),"")),"")</f>
        <v>00121424822</v>
      </c>
      <c r="U1239" t="str">
        <f t="shared" si="139"/>
        <v>摂南大</v>
      </c>
    </row>
    <row r="1240" spans="1:21">
      <c r="A1240" t="s">
        <v>1481</v>
      </c>
      <c r="B1240">
        <v>1239</v>
      </c>
      <c r="C1240" t="s">
        <v>6416</v>
      </c>
      <c r="D1240" t="s">
        <v>6417</v>
      </c>
      <c r="E1240" t="s">
        <v>83</v>
      </c>
      <c r="F1240">
        <v>20050410</v>
      </c>
      <c r="G1240" t="s">
        <v>6418</v>
      </c>
      <c r="H1240" t="s">
        <v>330</v>
      </c>
      <c r="I1240" t="s">
        <v>236</v>
      </c>
      <c r="M1240" t="str">
        <f t="shared" si="134"/>
        <v>岩本</v>
      </c>
      <c r="N1240" t="str">
        <f t="shared" si="135"/>
        <v>優太</v>
      </c>
      <c r="O1240" t="str">
        <f t="shared" si="136"/>
        <v>イワモト</v>
      </c>
      <c r="P1240" t="str">
        <f t="shared" si="137"/>
        <v>ユウタ</v>
      </c>
      <c r="Q1240">
        <f>IF($F1240="","",DATEDIF($R1240,①申込書!$D$3,"Y"))</f>
        <v>20</v>
      </c>
      <c r="R1240" t="str">
        <f t="shared" si="138"/>
        <v>2005/04/10</v>
      </c>
      <c r="S1240" t="str">
        <f t="shared" si="133"/>
        <v>奈良</v>
      </c>
      <c r="T1240" t="str">
        <f>IFERROR(IF($G1240&lt;&gt;"",LEFT($G1240,11),IF(COUNTIF(②男子申込!$C:$C,$B1240)=1,INDEX(②男子申込!H:H,MATCH($B1240,②男子申込!$C:$C,0)),"")),"")</f>
        <v>00127833428</v>
      </c>
      <c r="U1240" t="str">
        <f t="shared" si="139"/>
        <v>摂南大</v>
      </c>
    </row>
    <row r="1241" spans="1:21">
      <c r="A1241" t="s">
        <v>1481</v>
      </c>
      <c r="B1241">
        <v>1240</v>
      </c>
      <c r="C1241" t="s">
        <v>6419</v>
      </c>
      <c r="D1241" t="s">
        <v>6420</v>
      </c>
      <c r="E1241" t="s">
        <v>99</v>
      </c>
      <c r="F1241">
        <v>20050713</v>
      </c>
      <c r="G1241" t="s">
        <v>6421</v>
      </c>
      <c r="H1241" t="s">
        <v>6422</v>
      </c>
      <c r="I1241" t="s">
        <v>229</v>
      </c>
      <c r="M1241" t="str">
        <f t="shared" si="134"/>
        <v>石塚</v>
      </c>
      <c r="N1241" t="str">
        <f t="shared" si="135"/>
        <v>洸汰朗</v>
      </c>
      <c r="O1241" t="str">
        <f t="shared" si="136"/>
        <v>イシヅカ</v>
      </c>
      <c r="P1241" t="str">
        <f t="shared" si="137"/>
        <v>コウタロウ</v>
      </c>
      <c r="Q1241">
        <f>IF($F1241="","",DATEDIF($R1241,①申込書!$D$3,"Y"))</f>
        <v>20</v>
      </c>
      <c r="R1241" t="str">
        <f t="shared" si="138"/>
        <v>2005/07/13</v>
      </c>
      <c r="S1241" t="str">
        <f t="shared" si="133"/>
        <v>大阪</v>
      </c>
      <c r="T1241" t="str">
        <f>IFERROR(IF($G1241&lt;&gt;"",LEFT($G1241,11),IF(COUNTIF(②男子申込!$C:$C,$B1241)=1,INDEX(②男子申込!H:H,MATCH($B1241,②男子申込!$C:$C,0)),"")),"")</f>
        <v>00200208061</v>
      </c>
      <c r="U1241" t="str">
        <f t="shared" si="139"/>
        <v>摂南大</v>
      </c>
    </row>
    <row r="1242" spans="1:21">
      <c r="A1242" t="s">
        <v>1481</v>
      </c>
      <c r="B1242">
        <v>1241</v>
      </c>
      <c r="C1242" t="s">
        <v>7150</v>
      </c>
      <c r="D1242" t="s">
        <v>7151</v>
      </c>
      <c r="E1242" t="s">
        <v>88</v>
      </c>
      <c r="F1242">
        <v>20051129</v>
      </c>
      <c r="G1242" t="s">
        <v>7152</v>
      </c>
      <c r="H1242" t="s">
        <v>319</v>
      </c>
      <c r="I1242" t="s">
        <v>352</v>
      </c>
      <c r="M1242" t="str">
        <f t="shared" si="134"/>
        <v>竹内</v>
      </c>
      <c r="N1242" t="str">
        <f t="shared" si="135"/>
        <v>隆騎</v>
      </c>
      <c r="O1242" t="str">
        <f t="shared" si="136"/>
        <v>タケウチ</v>
      </c>
      <c r="P1242" t="str">
        <f t="shared" si="137"/>
        <v>リュウキ</v>
      </c>
      <c r="Q1242">
        <f>IF($F1242="","",DATEDIF($R1242,①申込書!$D$3,"Y"))</f>
        <v>20</v>
      </c>
      <c r="R1242" t="str">
        <f t="shared" si="138"/>
        <v>2005/11/29</v>
      </c>
      <c r="S1242" t="str">
        <f t="shared" si="133"/>
        <v>京都</v>
      </c>
      <c r="T1242" t="str">
        <f>IFERROR(IF($G1242&lt;&gt;"",LEFT($G1242,11),IF(COUNTIF(②男子申込!$C:$C,$B1242)=1,INDEX(②男子申込!H:H,MATCH($B1242,②男子申込!$C:$C,0)),"")),"")</f>
        <v>00131334217</v>
      </c>
      <c r="U1242" t="str">
        <f t="shared" si="139"/>
        <v>摂南大</v>
      </c>
    </row>
    <row r="1243" spans="1:21">
      <c r="A1243" t="s">
        <v>1481</v>
      </c>
      <c r="B1243">
        <v>1242</v>
      </c>
      <c r="C1243" t="s">
        <v>7489</v>
      </c>
      <c r="D1243" t="s">
        <v>7490</v>
      </c>
      <c r="E1243" t="s">
        <v>99</v>
      </c>
      <c r="F1243">
        <v>20060119</v>
      </c>
      <c r="G1243" t="s">
        <v>7491</v>
      </c>
      <c r="H1243" t="s">
        <v>7492</v>
      </c>
      <c r="I1243" t="s">
        <v>380</v>
      </c>
      <c r="M1243" t="str">
        <f t="shared" si="134"/>
        <v>年綱</v>
      </c>
      <c r="N1243" t="str">
        <f t="shared" si="135"/>
        <v>諒</v>
      </c>
      <c r="O1243" t="str">
        <f t="shared" si="136"/>
        <v>トシツナ</v>
      </c>
      <c r="P1243" t="str">
        <f t="shared" si="137"/>
        <v>マコト</v>
      </c>
      <c r="Q1243">
        <f>IF($F1243="","",DATEDIF($R1243,①申込書!$D$3,"Y"))</f>
        <v>20</v>
      </c>
      <c r="R1243" t="str">
        <f t="shared" si="138"/>
        <v>2006/01/19</v>
      </c>
      <c r="S1243" t="str">
        <f t="shared" si="133"/>
        <v>大阪</v>
      </c>
      <c r="T1243" t="str">
        <f>IFERROR(IF($G1243&lt;&gt;"",LEFT($G1243,11),IF(COUNTIF(②男子申込!$C:$C,$B1243)=1,INDEX(②男子申込!H:H,MATCH($B1243,②男子申込!$C:$C,0)),"")),"")</f>
        <v>00164818230</v>
      </c>
      <c r="U1243" t="str">
        <f t="shared" si="139"/>
        <v>摂南大</v>
      </c>
    </row>
    <row r="1244" spans="1:21">
      <c r="A1244" t="s">
        <v>1481</v>
      </c>
      <c r="B1244">
        <v>1243</v>
      </c>
      <c r="C1244" t="s">
        <v>8552</v>
      </c>
      <c r="D1244" t="s">
        <v>8553</v>
      </c>
      <c r="E1244" t="s">
        <v>99</v>
      </c>
      <c r="F1244">
        <v>20070305</v>
      </c>
      <c r="G1244"/>
      <c r="H1244" t="s">
        <v>593</v>
      </c>
      <c r="I1244" t="s">
        <v>536</v>
      </c>
      <c r="M1244" t="str">
        <f t="shared" si="134"/>
        <v>西田</v>
      </c>
      <c r="N1244" t="str">
        <f t="shared" si="135"/>
        <v>錬哉</v>
      </c>
      <c r="O1244" t="str">
        <f t="shared" si="136"/>
        <v>ニシダ</v>
      </c>
      <c r="P1244" t="str">
        <f t="shared" si="137"/>
        <v>レンヤ</v>
      </c>
      <c r="Q1244">
        <f>IF($F1244="","",DATEDIF($R1244,①申込書!$D$3,"Y"))</f>
        <v>18</v>
      </c>
      <c r="R1244" t="str">
        <f t="shared" si="138"/>
        <v>2007/03/05</v>
      </c>
      <c r="S1244" t="str">
        <f t="shared" si="133"/>
        <v>大阪</v>
      </c>
      <c r="T1244" t="str">
        <f>IFERROR(IF($G1244&lt;&gt;"",LEFT($G1244,11),IF(COUNTIF(②男子申込!$C:$C,$B1244)=1,INDEX(②男子申込!H:H,MATCH($B1244,②男子申込!$C:$C,0)),"")),"")</f>
        <v/>
      </c>
      <c r="U1244" t="str">
        <f t="shared" si="139"/>
        <v>摂南大</v>
      </c>
    </row>
    <row r="1245" spans="1:21">
      <c r="A1245" t="s">
        <v>1481</v>
      </c>
      <c r="B1245">
        <v>1244</v>
      </c>
      <c r="C1245" t="s">
        <v>8554</v>
      </c>
      <c r="D1245" t="s">
        <v>8555</v>
      </c>
      <c r="E1245" t="s">
        <v>99</v>
      </c>
      <c r="F1245">
        <v>20061006</v>
      </c>
      <c r="G1245"/>
      <c r="H1245" t="s">
        <v>317</v>
      </c>
      <c r="I1245" t="s">
        <v>446</v>
      </c>
      <c r="M1245" t="str">
        <f t="shared" si="134"/>
        <v>森本</v>
      </c>
      <c r="N1245" t="str">
        <f t="shared" si="135"/>
        <v>空凛</v>
      </c>
      <c r="O1245" t="str">
        <f t="shared" si="136"/>
        <v>モリモト</v>
      </c>
      <c r="P1245" t="str">
        <f t="shared" si="137"/>
        <v>ソラ</v>
      </c>
      <c r="Q1245">
        <f>IF($F1245="","",DATEDIF($R1245,①申込書!$D$3,"Y"))</f>
        <v>19</v>
      </c>
      <c r="R1245" t="str">
        <f t="shared" si="138"/>
        <v>2006/10/06</v>
      </c>
      <c r="S1245" t="str">
        <f t="shared" si="133"/>
        <v>大阪</v>
      </c>
      <c r="T1245" t="str">
        <f>IFERROR(IF($G1245&lt;&gt;"",LEFT($G1245,11),IF(COUNTIF(②男子申込!$C:$C,$B1245)=1,INDEX(②男子申込!H:H,MATCH($B1245,②男子申込!$C:$C,0)),"")),"")</f>
        <v/>
      </c>
      <c r="U1245" t="str">
        <f t="shared" si="139"/>
        <v>摂南大</v>
      </c>
    </row>
    <row r="1246" spans="1:21">
      <c r="A1246" t="s">
        <v>1481</v>
      </c>
      <c r="B1246">
        <v>1245</v>
      </c>
      <c r="C1246" t="s">
        <v>8556</v>
      </c>
      <c r="D1246" t="s">
        <v>8557</v>
      </c>
      <c r="E1246" t="s">
        <v>99</v>
      </c>
      <c r="F1246">
        <v>20060623</v>
      </c>
      <c r="G1246"/>
      <c r="H1246" t="s">
        <v>903</v>
      </c>
      <c r="I1246" t="s">
        <v>181</v>
      </c>
      <c r="M1246" t="str">
        <f t="shared" si="134"/>
        <v>服部</v>
      </c>
      <c r="N1246" t="str">
        <f t="shared" si="135"/>
        <v>暖大</v>
      </c>
      <c r="O1246" t="str">
        <f t="shared" si="136"/>
        <v>ハットリ</v>
      </c>
      <c r="P1246" t="str">
        <f t="shared" si="137"/>
        <v>ハルト</v>
      </c>
      <c r="Q1246">
        <f>IF($F1246="","",DATEDIF($R1246,①申込書!$D$3,"Y"))</f>
        <v>19</v>
      </c>
      <c r="R1246" t="str">
        <f t="shared" si="138"/>
        <v>2006/06/23</v>
      </c>
      <c r="S1246" t="str">
        <f t="shared" si="133"/>
        <v>大阪</v>
      </c>
      <c r="T1246" t="str">
        <f>IFERROR(IF($G1246&lt;&gt;"",LEFT($G1246,11),IF(COUNTIF(②男子申込!$C:$C,$B1246)=1,INDEX(②男子申込!H:H,MATCH($B1246,②男子申込!$C:$C,0)),"")),"")</f>
        <v/>
      </c>
      <c r="U1246" t="str">
        <f t="shared" si="139"/>
        <v>摂南大</v>
      </c>
    </row>
    <row r="1247" spans="1:21">
      <c r="A1247" t="s">
        <v>1481</v>
      </c>
      <c r="B1247">
        <v>1246</v>
      </c>
      <c r="C1247" t="s">
        <v>8558</v>
      </c>
      <c r="D1247" t="s">
        <v>8559</v>
      </c>
      <c r="E1247" t="s">
        <v>99</v>
      </c>
      <c r="F1247">
        <v>20060722</v>
      </c>
      <c r="G1247"/>
      <c r="H1247" t="s">
        <v>1346</v>
      </c>
      <c r="I1247" t="s">
        <v>108</v>
      </c>
      <c r="M1247" t="str">
        <f t="shared" si="134"/>
        <v>桑水流</v>
      </c>
      <c r="N1247" t="str">
        <f t="shared" si="135"/>
        <v>和也</v>
      </c>
      <c r="O1247" t="str">
        <f t="shared" si="136"/>
        <v>クワズル</v>
      </c>
      <c r="P1247" t="str">
        <f t="shared" si="137"/>
        <v>カズヤ</v>
      </c>
      <c r="Q1247">
        <f>IF($F1247="","",DATEDIF($R1247,①申込書!$D$3,"Y"))</f>
        <v>19</v>
      </c>
      <c r="R1247" t="str">
        <f t="shared" si="138"/>
        <v>2006/07/22</v>
      </c>
      <c r="S1247" t="str">
        <f t="shared" si="133"/>
        <v>大阪</v>
      </c>
      <c r="T1247" t="str">
        <f>IFERROR(IF($G1247&lt;&gt;"",LEFT($G1247,11),IF(COUNTIF(②男子申込!$C:$C,$B1247)=1,INDEX(②男子申込!H:H,MATCH($B1247,②男子申込!$C:$C,0)),"")),"")</f>
        <v/>
      </c>
      <c r="U1247" t="str">
        <f t="shared" si="139"/>
        <v>摂南大</v>
      </c>
    </row>
    <row r="1248" spans="1:21">
      <c r="A1248" t="s">
        <v>1481</v>
      </c>
      <c r="B1248">
        <v>1247</v>
      </c>
      <c r="C1248" t="s">
        <v>8560</v>
      </c>
      <c r="D1248" t="s">
        <v>8561</v>
      </c>
      <c r="E1248" t="s">
        <v>83</v>
      </c>
      <c r="F1248">
        <v>20060817</v>
      </c>
      <c r="G1248"/>
      <c r="H1248" t="s">
        <v>12225</v>
      </c>
      <c r="I1248" t="s">
        <v>169</v>
      </c>
      <c r="M1248" t="str">
        <f t="shared" si="134"/>
        <v>淺倉</v>
      </c>
      <c r="N1248" t="str">
        <f t="shared" si="135"/>
        <v>健太</v>
      </c>
      <c r="O1248" t="str">
        <f t="shared" si="136"/>
        <v>アサクラ</v>
      </c>
      <c r="P1248" t="str">
        <f t="shared" si="137"/>
        <v>ケンタ</v>
      </c>
      <c r="Q1248">
        <f>IF($F1248="","",DATEDIF($R1248,①申込書!$D$3,"Y"))</f>
        <v>19</v>
      </c>
      <c r="R1248" t="str">
        <f t="shared" si="138"/>
        <v>2006/08/17</v>
      </c>
      <c r="S1248" t="str">
        <f t="shared" si="133"/>
        <v>奈良</v>
      </c>
      <c r="T1248" t="str">
        <f>IFERROR(IF($G1248&lt;&gt;"",LEFT($G1248,11),IF(COUNTIF(②男子申込!$C:$C,$B1248)=1,INDEX(②男子申込!H:H,MATCH($B1248,②男子申込!$C:$C,0)),"")),"")</f>
        <v/>
      </c>
      <c r="U1248" t="str">
        <f t="shared" si="139"/>
        <v>摂南大</v>
      </c>
    </row>
    <row r="1249" spans="1:21">
      <c r="A1249" t="s">
        <v>1481</v>
      </c>
      <c r="B1249">
        <v>1248</v>
      </c>
      <c r="C1249" t="s">
        <v>8562</v>
      </c>
      <c r="D1249" t="s">
        <v>8563</v>
      </c>
      <c r="E1249" t="s">
        <v>99</v>
      </c>
      <c r="F1249">
        <v>20061017</v>
      </c>
      <c r="G1249"/>
      <c r="H1249" t="s">
        <v>12226</v>
      </c>
      <c r="I1249" t="s">
        <v>12227</v>
      </c>
      <c r="M1249" t="str">
        <f t="shared" si="134"/>
        <v>蟹田</v>
      </c>
      <c r="N1249" t="str">
        <f t="shared" si="135"/>
        <v>藍己</v>
      </c>
      <c r="O1249" t="str">
        <f t="shared" si="136"/>
        <v>カニダ</v>
      </c>
      <c r="P1249" t="str">
        <f t="shared" si="137"/>
        <v>アイキ</v>
      </c>
      <c r="Q1249">
        <f>IF($F1249="","",DATEDIF($R1249,①申込書!$D$3,"Y"))</f>
        <v>19</v>
      </c>
      <c r="R1249" t="str">
        <f t="shared" si="138"/>
        <v>2006/10/17</v>
      </c>
      <c r="S1249" t="str">
        <f t="shared" si="133"/>
        <v>大阪</v>
      </c>
      <c r="T1249" t="str">
        <f>IFERROR(IF($G1249&lt;&gt;"",LEFT($G1249,11),IF(COUNTIF(②男子申込!$C:$C,$B1249)=1,INDEX(②男子申込!H:H,MATCH($B1249,②男子申込!$C:$C,0)),"")),"")</f>
        <v/>
      </c>
      <c r="U1249" t="str">
        <f t="shared" si="139"/>
        <v>摂南大</v>
      </c>
    </row>
    <row r="1250" spans="1:21">
      <c r="A1250" t="s">
        <v>1481</v>
      </c>
      <c r="B1250">
        <v>1249</v>
      </c>
      <c r="C1250" t="s">
        <v>8564</v>
      </c>
      <c r="D1250" t="s">
        <v>8565</v>
      </c>
      <c r="E1250" t="s">
        <v>99</v>
      </c>
      <c r="F1250">
        <v>20060724</v>
      </c>
      <c r="G1250"/>
      <c r="H1250" t="s">
        <v>320</v>
      </c>
      <c r="I1250" t="s">
        <v>465</v>
      </c>
      <c r="M1250" t="str">
        <f t="shared" si="134"/>
        <v>片山</v>
      </c>
      <c r="N1250" t="str">
        <f t="shared" si="135"/>
        <v>寛仁</v>
      </c>
      <c r="O1250" t="str">
        <f t="shared" si="136"/>
        <v>カタヤマ</v>
      </c>
      <c r="P1250" t="str">
        <f t="shared" si="137"/>
        <v>ヒロト</v>
      </c>
      <c r="Q1250">
        <f>IF($F1250="","",DATEDIF($R1250,①申込書!$D$3,"Y"))</f>
        <v>19</v>
      </c>
      <c r="R1250" t="str">
        <f t="shared" si="138"/>
        <v>2006/07/24</v>
      </c>
      <c r="S1250" t="str">
        <f t="shared" si="133"/>
        <v>大阪</v>
      </c>
      <c r="T1250" t="str">
        <f>IFERROR(IF($G1250&lt;&gt;"",LEFT($G1250,11),IF(COUNTIF(②男子申込!$C:$C,$B1250)=1,INDEX(②男子申込!H:H,MATCH($B1250,②男子申込!$C:$C,0)),"")),"")</f>
        <v/>
      </c>
      <c r="U1250" t="str">
        <f t="shared" si="139"/>
        <v>摂南大</v>
      </c>
    </row>
    <row r="1251" spans="1:21">
      <c r="A1251" t="s">
        <v>1481</v>
      </c>
      <c r="B1251">
        <v>1250</v>
      </c>
      <c r="C1251" t="s">
        <v>8566</v>
      </c>
      <c r="D1251" t="s">
        <v>8567</v>
      </c>
      <c r="E1251" t="s">
        <v>99</v>
      </c>
      <c r="F1251">
        <v>20060815</v>
      </c>
      <c r="G1251"/>
      <c r="H1251" t="s">
        <v>12228</v>
      </c>
      <c r="I1251" t="s">
        <v>734</v>
      </c>
      <c r="M1251" t="str">
        <f t="shared" si="134"/>
        <v>久谷</v>
      </c>
      <c r="N1251" t="str">
        <f t="shared" si="135"/>
        <v>漣</v>
      </c>
      <c r="O1251" t="str">
        <f t="shared" si="136"/>
        <v>ヒサタニ</v>
      </c>
      <c r="P1251" t="str">
        <f t="shared" si="137"/>
        <v>レン</v>
      </c>
      <c r="Q1251">
        <f>IF($F1251="","",DATEDIF($R1251,①申込書!$D$3,"Y"))</f>
        <v>19</v>
      </c>
      <c r="R1251" t="str">
        <f t="shared" si="138"/>
        <v>2006/08/15</v>
      </c>
      <c r="S1251" t="str">
        <f t="shared" si="133"/>
        <v>大阪</v>
      </c>
      <c r="T1251" t="str">
        <f>IFERROR(IF($G1251&lt;&gt;"",LEFT($G1251,11),IF(COUNTIF(②男子申込!$C:$C,$B1251)=1,INDEX(②男子申込!H:H,MATCH($B1251,②男子申込!$C:$C,0)),"")),"")</f>
        <v/>
      </c>
      <c r="U1251" t="str">
        <f t="shared" si="139"/>
        <v>摂南大</v>
      </c>
    </row>
    <row r="1252" spans="1:21">
      <c r="A1252" t="s">
        <v>1481</v>
      </c>
      <c r="B1252">
        <v>1251</v>
      </c>
      <c r="C1252" t="s">
        <v>8568</v>
      </c>
      <c r="D1252" t="s">
        <v>8569</v>
      </c>
      <c r="E1252" t="s">
        <v>99</v>
      </c>
      <c r="F1252">
        <v>20060813</v>
      </c>
      <c r="G1252"/>
      <c r="H1252" t="s">
        <v>12229</v>
      </c>
      <c r="I1252" t="s">
        <v>349</v>
      </c>
      <c r="M1252" t="str">
        <f t="shared" si="134"/>
        <v>西山</v>
      </c>
      <c r="N1252" t="str">
        <f t="shared" si="135"/>
        <v>周汰</v>
      </c>
      <c r="O1252" t="str">
        <f t="shared" si="136"/>
        <v>ニシヤマ</v>
      </c>
      <c r="P1252" t="str">
        <f t="shared" si="137"/>
        <v>シュウタ</v>
      </c>
      <c r="Q1252">
        <f>IF($F1252="","",DATEDIF($R1252,①申込書!$D$3,"Y"))</f>
        <v>19</v>
      </c>
      <c r="R1252" t="str">
        <f t="shared" si="138"/>
        <v>2006/08/13</v>
      </c>
      <c r="S1252" t="str">
        <f t="shared" si="133"/>
        <v>大阪</v>
      </c>
      <c r="T1252" t="str">
        <f>IFERROR(IF($G1252&lt;&gt;"",LEFT($G1252,11),IF(COUNTIF(②男子申込!$C:$C,$B1252)=1,INDEX(②男子申込!H:H,MATCH($B1252,②男子申込!$C:$C,0)),"")),"")</f>
        <v/>
      </c>
      <c r="U1252" t="str">
        <f t="shared" si="139"/>
        <v>摂南大</v>
      </c>
    </row>
    <row r="1253" spans="1:21">
      <c r="A1253" t="s">
        <v>1481</v>
      </c>
      <c r="B1253">
        <v>1252</v>
      </c>
      <c r="C1253" t="s">
        <v>8570</v>
      </c>
      <c r="D1253" t="s">
        <v>8571</v>
      </c>
      <c r="E1253" t="s">
        <v>469</v>
      </c>
      <c r="F1253">
        <v>20060409</v>
      </c>
      <c r="G1253"/>
      <c r="H1253" t="s">
        <v>214</v>
      </c>
      <c r="I1253" t="s">
        <v>181</v>
      </c>
      <c r="M1253" t="str">
        <f t="shared" si="134"/>
        <v>山本</v>
      </c>
      <c r="N1253" t="str">
        <f t="shared" si="135"/>
        <v>遥斗</v>
      </c>
      <c r="O1253" t="str">
        <f t="shared" si="136"/>
        <v>ヤマモト</v>
      </c>
      <c r="P1253" t="str">
        <f t="shared" si="137"/>
        <v>ハルト</v>
      </c>
      <c r="Q1253">
        <f>IF($F1253="","",DATEDIF($R1253,①申込書!$D$3,"Y"))</f>
        <v>19</v>
      </c>
      <c r="R1253" t="str">
        <f t="shared" si="138"/>
        <v>2006/04/09</v>
      </c>
      <c r="S1253" t="str">
        <f t="shared" si="133"/>
        <v>和歌山</v>
      </c>
      <c r="T1253" t="str">
        <f>IFERROR(IF($G1253&lt;&gt;"",LEFT($G1253,11),IF(COUNTIF(②男子申込!$C:$C,$B1253)=1,INDEX(②男子申込!H:H,MATCH($B1253,②男子申込!$C:$C,0)),"")),"")</f>
        <v/>
      </c>
      <c r="U1253" t="str">
        <f t="shared" si="139"/>
        <v>摂南大</v>
      </c>
    </row>
    <row r="1254" spans="1:21">
      <c r="A1254" t="s">
        <v>1481</v>
      </c>
      <c r="B1254">
        <v>1253</v>
      </c>
      <c r="C1254" t="s">
        <v>8572</v>
      </c>
      <c r="D1254" t="s">
        <v>8573</v>
      </c>
      <c r="E1254" t="s">
        <v>88</v>
      </c>
      <c r="F1254">
        <v>20060922</v>
      </c>
      <c r="G1254"/>
      <c r="H1254" t="s">
        <v>985</v>
      </c>
      <c r="I1254" t="s">
        <v>92</v>
      </c>
      <c r="M1254" t="str">
        <f t="shared" si="134"/>
        <v>山根</v>
      </c>
      <c r="N1254" t="str">
        <f t="shared" si="135"/>
        <v>悠希</v>
      </c>
      <c r="O1254" t="str">
        <f t="shared" si="136"/>
        <v>ヤマネ</v>
      </c>
      <c r="P1254" t="str">
        <f t="shared" si="137"/>
        <v>ユウキ</v>
      </c>
      <c r="Q1254">
        <f>IF($F1254="","",DATEDIF($R1254,①申込書!$D$3,"Y"))</f>
        <v>19</v>
      </c>
      <c r="R1254" t="str">
        <f t="shared" si="138"/>
        <v>2006/09/22</v>
      </c>
      <c r="S1254" t="str">
        <f t="shared" si="133"/>
        <v>京都</v>
      </c>
      <c r="T1254" t="str">
        <f>IFERROR(IF($G1254&lt;&gt;"",LEFT($G1254,11),IF(COUNTIF(②男子申込!$C:$C,$B1254)=1,INDEX(②男子申込!H:H,MATCH($B1254,②男子申込!$C:$C,0)),"")),"")</f>
        <v/>
      </c>
      <c r="U1254" t="str">
        <f t="shared" si="139"/>
        <v>摂南大</v>
      </c>
    </row>
    <row r="1255" spans="1:21">
      <c r="A1255" t="s">
        <v>1481</v>
      </c>
      <c r="B1255">
        <v>1254</v>
      </c>
      <c r="C1255" t="s">
        <v>8574</v>
      </c>
      <c r="D1255" t="s">
        <v>8575</v>
      </c>
      <c r="E1255" t="s">
        <v>99</v>
      </c>
      <c r="F1255">
        <v>20060413</v>
      </c>
      <c r="G1255"/>
      <c r="H1255" t="s">
        <v>93</v>
      </c>
      <c r="I1255" t="s">
        <v>2482</v>
      </c>
      <c r="M1255" t="str">
        <f t="shared" si="134"/>
        <v>山田</v>
      </c>
      <c r="N1255" t="str">
        <f t="shared" si="135"/>
        <v>青生</v>
      </c>
      <c r="O1255" t="str">
        <f t="shared" si="136"/>
        <v>ヤマダ</v>
      </c>
      <c r="P1255" t="str">
        <f t="shared" si="137"/>
        <v>アオイ</v>
      </c>
      <c r="Q1255">
        <f>IF($F1255="","",DATEDIF($R1255,①申込書!$D$3,"Y"))</f>
        <v>19</v>
      </c>
      <c r="R1255" t="str">
        <f t="shared" si="138"/>
        <v>2006/04/13</v>
      </c>
      <c r="S1255" t="str">
        <f t="shared" si="133"/>
        <v>大阪</v>
      </c>
      <c r="T1255" t="str">
        <f>IFERROR(IF($G1255&lt;&gt;"",LEFT($G1255,11),IF(COUNTIF(②男子申込!$C:$C,$B1255)=1,INDEX(②男子申込!H:H,MATCH($B1255,②男子申込!$C:$C,0)),"")),"")</f>
        <v/>
      </c>
      <c r="U1255" t="str">
        <f t="shared" si="139"/>
        <v>摂南大</v>
      </c>
    </row>
    <row r="1256" spans="1:21">
      <c r="A1256" t="s">
        <v>1481</v>
      </c>
      <c r="B1256">
        <v>1255</v>
      </c>
      <c r="C1256" t="s">
        <v>8576</v>
      </c>
      <c r="D1256" t="s">
        <v>8577</v>
      </c>
      <c r="E1256" t="s">
        <v>99</v>
      </c>
      <c r="F1256">
        <v>20060702</v>
      </c>
      <c r="G1256"/>
      <c r="H1256" t="s">
        <v>12230</v>
      </c>
      <c r="I1256" t="s">
        <v>720</v>
      </c>
      <c r="M1256" t="str">
        <f t="shared" si="134"/>
        <v>堅本</v>
      </c>
      <c r="N1256" t="str">
        <f t="shared" si="135"/>
        <v>迅</v>
      </c>
      <c r="O1256" t="str">
        <f t="shared" si="136"/>
        <v>カタモト</v>
      </c>
      <c r="P1256" t="str">
        <f t="shared" si="137"/>
        <v>ジン</v>
      </c>
      <c r="Q1256">
        <f>IF($F1256="","",DATEDIF($R1256,①申込書!$D$3,"Y"))</f>
        <v>19</v>
      </c>
      <c r="R1256" t="str">
        <f t="shared" si="138"/>
        <v>2006/07/02</v>
      </c>
      <c r="S1256" t="str">
        <f t="shared" si="133"/>
        <v>大阪</v>
      </c>
      <c r="T1256" t="str">
        <f>IFERROR(IF($G1256&lt;&gt;"",LEFT($G1256,11),IF(COUNTIF(②男子申込!$C:$C,$B1256)=1,INDEX(②男子申込!H:H,MATCH($B1256,②男子申込!$C:$C,0)),"")),"")</f>
        <v/>
      </c>
      <c r="U1256" t="str">
        <f t="shared" si="139"/>
        <v>摂南大</v>
      </c>
    </row>
    <row r="1257" spans="1:21">
      <c r="A1257" t="s">
        <v>1481</v>
      </c>
      <c r="B1257">
        <v>1256</v>
      </c>
      <c r="C1257" t="s">
        <v>8578</v>
      </c>
      <c r="D1257" t="s">
        <v>8579</v>
      </c>
      <c r="E1257" t="s">
        <v>99</v>
      </c>
      <c r="F1257">
        <v>20061009</v>
      </c>
      <c r="G1257" t="s">
        <v>11010</v>
      </c>
      <c r="H1257" t="s">
        <v>203</v>
      </c>
      <c r="I1257" t="s">
        <v>115</v>
      </c>
      <c r="M1257" t="str">
        <f t="shared" si="134"/>
        <v>西村</v>
      </c>
      <c r="N1257" t="str">
        <f t="shared" si="135"/>
        <v>陽輝</v>
      </c>
      <c r="O1257" t="str">
        <f t="shared" si="136"/>
        <v>ニシムラ</v>
      </c>
      <c r="P1257" t="str">
        <f t="shared" si="137"/>
        <v>ハルキ</v>
      </c>
      <c r="Q1257">
        <f>IF($F1257="","",DATEDIF($R1257,①申込書!$D$3,"Y"))</f>
        <v>19</v>
      </c>
      <c r="R1257" t="str">
        <f t="shared" si="138"/>
        <v>2006/10/09</v>
      </c>
      <c r="S1257" t="str">
        <f t="shared" si="133"/>
        <v>大阪</v>
      </c>
      <c r="T1257" t="str">
        <f>IFERROR(IF($G1257&lt;&gt;"",LEFT($G1257,11),IF(COUNTIF(②男子申込!$C:$C,$B1257)=1,INDEX(②男子申込!H:H,MATCH($B1257,②男子申込!$C:$C,0)),"")),"")</f>
        <v>00136771328</v>
      </c>
      <c r="U1257" t="str">
        <f t="shared" si="139"/>
        <v>摂南大</v>
      </c>
    </row>
    <row r="1258" spans="1:21">
      <c r="A1258" t="s">
        <v>1481</v>
      </c>
      <c r="B1258">
        <v>1257</v>
      </c>
      <c r="C1258" t="s">
        <v>8580</v>
      </c>
      <c r="D1258" t="s">
        <v>8581</v>
      </c>
      <c r="E1258" t="s">
        <v>83</v>
      </c>
      <c r="F1258">
        <v>20070316</v>
      </c>
      <c r="G1258"/>
      <c r="H1258" t="s">
        <v>12231</v>
      </c>
      <c r="I1258" t="s">
        <v>181</v>
      </c>
      <c r="M1258" t="str">
        <f t="shared" si="134"/>
        <v>光内</v>
      </c>
      <c r="N1258" t="str">
        <f t="shared" si="135"/>
        <v>陽大</v>
      </c>
      <c r="O1258" t="str">
        <f t="shared" si="136"/>
        <v>ミツウチ</v>
      </c>
      <c r="P1258" t="str">
        <f t="shared" si="137"/>
        <v>ハルト</v>
      </c>
      <c r="Q1258">
        <f>IF($F1258="","",DATEDIF($R1258,①申込書!$D$3,"Y"))</f>
        <v>18</v>
      </c>
      <c r="R1258" t="str">
        <f t="shared" si="138"/>
        <v>2007/03/16</v>
      </c>
      <c r="S1258" t="str">
        <f t="shared" si="133"/>
        <v>奈良</v>
      </c>
      <c r="T1258" t="str">
        <f>IFERROR(IF($G1258&lt;&gt;"",LEFT($G1258,11),IF(COUNTIF(②男子申込!$C:$C,$B1258)=1,INDEX(②男子申込!H:H,MATCH($B1258,②男子申込!$C:$C,0)),"")),"")</f>
        <v/>
      </c>
      <c r="U1258" t="str">
        <f t="shared" si="139"/>
        <v>摂南大</v>
      </c>
    </row>
    <row r="1259" spans="1:21">
      <c r="A1259" t="s">
        <v>1481</v>
      </c>
      <c r="B1259">
        <v>1258</v>
      </c>
      <c r="C1259" t="s">
        <v>8582</v>
      </c>
      <c r="D1259" t="s">
        <v>8583</v>
      </c>
      <c r="E1259" t="s">
        <v>99</v>
      </c>
      <c r="F1259">
        <v>20061217</v>
      </c>
      <c r="G1259"/>
      <c r="H1259" t="s">
        <v>12232</v>
      </c>
      <c r="I1259" t="s">
        <v>12233</v>
      </c>
      <c r="M1259" t="str">
        <f t="shared" si="134"/>
        <v>石丸</v>
      </c>
      <c r="N1259" t="str">
        <f t="shared" si="135"/>
        <v>巧人</v>
      </c>
      <c r="O1259" t="str">
        <f t="shared" si="136"/>
        <v>イシマル</v>
      </c>
      <c r="P1259" t="str">
        <f t="shared" si="137"/>
        <v>コウト</v>
      </c>
      <c r="Q1259">
        <f>IF($F1259="","",DATEDIF($R1259,①申込書!$D$3,"Y"))</f>
        <v>19</v>
      </c>
      <c r="R1259" t="str">
        <f t="shared" si="138"/>
        <v>2006/12/17</v>
      </c>
      <c r="S1259" t="str">
        <f t="shared" si="133"/>
        <v>大阪</v>
      </c>
      <c r="T1259" t="str">
        <f>IFERROR(IF($G1259&lt;&gt;"",LEFT($G1259,11),IF(COUNTIF(②男子申込!$C:$C,$B1259)=1,INDEX(②男子申込!H:H,MATCH($B1259,②男子申込!$C:$C,0)),"")),"")</f>
        <v/>
      </c>
      <c r="U1259" t="str">
        <f t="shared" si="139"/>
        <v>摂南大</v>
      </c>
    </row>
    <row r="1260" spans="1:21">
      <c r="A1260" t="s">
        <v>1481</v>
      </c>
      <c r="B1260">
        <v>1259</v>
      </c>
      <c r="C1260" t="s">
        <v>8584</v>
      </c>
      <c r="D1260" t="s">
        <v>8585</v>
      </c>
      <c r="E1260" t="s">
        <v>88</v>
      </c>
      <c r="F1260">
        <v>20060529</v>
      </c>
      <c r="G1260"/>
      <c r="H1260" t="s">
        <v>500</v>
      </c>
      <c r="I1260" t="s">
        <v>1696</v>
      </c>
      <c r="M1260" t="str">
        <f t="shared" si="134"/>
        <v>足立</v>
      </c>
      <c r="N1260" t="str">
        <f t="shared" si="135"/>
        <v>澪音</v>
      </c>
      <c r="O1260" t="str">
        <f t="shared" si="136"/>
        <v>アダチ</v>
      </c>
      <c r="P1260" t="str">
        <f t="shared" si="137"/>
        <v>レオン</v>
      </c>
      <c r="Q1260">
        <f>IF($F1260="","",DATEDIF($R1260,①申込書!$D$3,"Y"))</f>
        <v>19</v>
      </c>
      <c r="R1260" t="str">
        <f t="shared" si="138"/>
        <v>2006/05/29</v>
      </c>
      <c r="S1260" t="str">
        <f t="shared" si="133"/>
        <v>京都</v>
      </c>
      <c r="T1260" t="str">
        <f>IFERROR(IF($G1260&lt;&gt;"",LEFT($G1260,11),IF(COUNTIF(②男子申込!$C:$C,$B1260)=1,INDEX(②男子申込!H:H,MATCH($B1260,②男子申込!$C:$C,0)),"")),"")</f>
        <v/>
      </c>
      <c r="U1260" t="str">
        <f t="shared" si="139"/>
        <v>摂南大</v>
      </c>
    </row>
    <row r="1261" spans="1:21">
      <c r="A1261" t="s">
        <v>1481</v>
      </c>
      <c r="B1261">
        <v>1260</v>
      </c>
      <c r="C1261" t="s">
        <v>8586</v>
      </c>
      <c r="D1261" t="s">
        <v>8587</v>
      </c>
      <c r="E1261" t="s">
        <v>99</v>
      </c>
      <c r="F1261">
        <v>20060831</v>
      </c>
      <c r="G1261" t="s">
        <v>11011</v>
      </c>
      <c r="H1261" t="s">
        <v>223</v>
      </c>
      <c r="I1261" t="s">
        <v>1370</v>
      </c>
      <c r="M1261" t="str">
        <f t="shared" si="134"/>
        <v>橋本</v>
      </c>
      <c r="N1261" t="str">
        <f t="shared" si="135"/>
        <v>隆児</v>
      </c>
      <c r="O1261" t="str">
        <f t="shared" si="136"/>
        <v>ハシモト</v>
      </c>
      <c r="P1261" t="str">
        <f t="shared" si="137"/>
        <v>リュウジ</v>
      </c>
      <c r="Q1261">
        <f>IF($F1261="","",DATEDIF($R1261,①申込書!$D$3,"Y"))</f>
        <v>19</v>
      </c>
      <c r="R1261" t="str">
        <f t="shared" si="138"/>
        <v>2006/08/31</v>
      </c>
      <c r="S1261" t="str">
        <f t="shared" si="133"/>
        <v>大阪</v>
      </c>
      <c r="T1261" t="str">
        <f>IFERROR(IF($G1261&lt;&gt;"",LEFT($G1261,11),IF(COUNTIF(②男子申込!$C:$C,$B1261)=1,INDEX(②男子申込!H:H,MATCH($B1261,②男子申込!$C:$C,0)),"")),"")</f>
        <v>00136938838</v>
      </c>
      <c r="U1261" t="str">
        <f t="shared" si="139"/>
        <v>摂南大</v>
      </c>
    </row>
    <row r="1262" spans="1:21">
      <c r="A1262" t="s">
        <v>1481</v>
      </c>
      <c r="B1262">
        <v>1261</v>
      </c>
      <c r="C1262" t="s">
        <v>8588</v>
      </c>
      <c r="D1262" t="s">
        <v>8589</v>
      </c>
      <c r="E1262" t="s">
        <v>99</v>
      </c>
      <c r="F1262">
        <v>20060624</v>
      </c>
      <c r="G1262"/>
      <c r="H1262" t="s">
        <v>605</v>
      </c>
      <c r="I1262" t="s">
        <v>87</v>
      </c>
      <c r="M1262" t="str">
        <f t="shared" si="134"/>
        <v>中西</v>
      </c>
      <c r="N1262" t="str">
        <f t="shared" si="135"/>
        <v>拓海</v>
      </c>
      <c r="O1262" t="str">
        <f t="shared" si="136"/>
        <v>ナカニシ</v>
      </c>
      <c r="P1262" t="str">
        <f t="shared" si="137"/>
        <v>タクミ</v>
      </c>
      <c r="Q1262">
        <f>IF($F1262="","",DATEDIF($R1262,①申込書!$D$3,"Y"))</f>
        <v>19</v>
      </c>
      <c r="R1262" t="str">
        <f t="shared" si="138"/>
        <v>2006/06/24</v>
      </c>
      <c r="S1262" t="str">
        <f t="shared" si="133"/>
        <v>大阪</v>
      </c>
      <c r="T1262" t="str">
        <f>IFERROR(IF($G1262&lt;&gt;"",LEFT($G1262,11),IF(COUNTIF(②男子申込!$C:$C,$B1262)=1,INDEX(②男子申込!H:H,MATCH($B1262,②男子申込!$C:$C,0)),"")),"")</f>
        <v/>
      </c>
      <c r="U1262" t="str">
        <f t="shared" si="139"/>
        <v>摂南大</v>
      </c>
    </row>
    <row r="1263" spans="1:21">
      <c r="A1263" t="s">
        <v>1481</v>
      </c>
      <c r="B1263">
        <v>1262</v>
      </c>
      <c r="C1263" t="s">
        <v>8590</v>
      </c>
      <c r="D1263" t="s">
        <v>8591</v>
      </c>
      <c r="E1263" t="s">
        <v>88</v>
      </c>
      <c r="F1263">
        <v>20060502</v>
      </c>
      <c r="G1263"/>
      <c r="H1263" t="s">
        <v>295</v>
      </c>
      <c r="I1263" t="s">
        <v>12234</v>
      </c>
      <c r="M1263" t="str">
        <f t="shared" si="134"/>
        <v>松井</v>
      </c>
      <c r="N1263" t="str">
        <f t="shared" si="135"/>
        <v>優一</v>
      </c>
      <c r="O1263" t="str">
        <f t="shared" si="136"/>
        <v>マツイ</v>
      </c>
      <c r="P1263" t="str">
        <f t="shared" si="137"/>
        <v>ユウイチ</v>
      </c>
      <c r="Q1263">
        <f>IF($F1263="","",DATEDIF($R1263,①申込書!$D$3,"Y"))</f>
        <v>19</v>
      </c>
      <c r="R1263" t="str">
        <f t="shared" si="138"/>
        <v>2006/05/02</v>
      </c>
      <c r="S1263" t="str">
        <f t="shared" si="133"/>
        <v>京都</v>
      </c>
      <c r="T1263" t="str">
        <f>IFERROR(IF($G1263&lt;&gt;"",LEFT($G1263,11),IF(COUNTIF(②男子申込!$C:$C,$B1263)=1,INDEX(②男子申込!H:H,MATCH($B1263,②男子申込!$C:$C,0)),"")),"")</f>
        <v/>
      </c>
      <c r="U1263" t="str">
        <f t="shared" si="139"/>
        <v>摂南大</v>
      </c>
    </row>
    <row r="1264" spans="1:21">
      <c r="A1264" t="s">
        <v>1481</v>
      </c>
      <c r="B1264">
        <v>1263</v>
      </c>
      <c r="C1264" t="s">
        <v>8592</v>
      </c>
      <c r="D1264" t="s">
        <v>8593</v>
      </c>
      <c r="E1264" t="s">
        <v>99</v>
      </c>
      <c r="F1264">
        <v>20060417</v>
      </c>
      <c r="G1264"/>
      <c r="H1264" t="s">
        <v>319</v>
      </c>
      <c r="I1264" t="s">
        <v>314</v>
      </c>
      <c r="M1264" t="str">
        <f t="shared" si="134"/>
        <v>竹内</v>
      </c>
      <c r="N1264" t="str">
        <f t="shared" si="135"/>
        <v>篤史</v>
      </c>
      <c r="O1264" t="str">
        <f t="shared" si="136"/>
        <v>タケウチ</v>
      </c>
      <c r="P1264" t="str">
        <f t="shared" si="137"/>
        <v>アツシ</v>
      </c>
      <c r="Q1264">
        <f>IF($F1264="","",DATEDIF($R1264,①申込書!$D$3,"Y"))</f>
        <v>19</v>
      </c>
      <c r="R1264" t="str">
        <f t="shared" si="138"/>
        <v>2006/04/17</v>
      </c>
      <c r="S1264" t="str">
        <f t="shared" si="133"/>
        <v>大阪</v>
      </c>
      <c r="T1264" t="str">
        <f>IFERROR(IF($G1264&lt;&gt;"",LEFT($G1264,11),IF(COUNTIF(②男子申込!$C:$C,$B1264)=1,INDEX(②男子申込!H:H,MATCH($B1264,②男子申込!$C:$C,0)),"")),"")</f>
        <v/>
      </c>
      <c r="U1264" t="str">
        <f t="shared" si="139"/>
        <v>摂南大</v>
      </c>
    </row>
    <row r="1265" spans="1:21">
      <c r="A1265" t="s">
        <v>1481</v>
      </c>
      <c r="B1265">
        <v>1264</v>
      </c>
      <c r="C1265" t="s">
        <v>8594</v>
      </c>
      <c r="D1265" t="s">
        <v>8595</v>
      </c>
      <c r="E1265" t="s">
        <v>99</v>
      </c>
      <c r="F1265">
        <v>20060403</v>
      </c>
      <c r="G1265"/>
      <c r="H1265" t="s">
        <v>107</v>
      </c>
      <c r="I1265" t="s">
        <v>103</v>
      </c>
      <c r="M1265" t="str">
        <f t="shared" si="134"/>
        <v>中川</v>
      </c>
      <c r="N1265" t="str">
        <f t="shared" si="135"/>
        <v>峻匡</v>
      </c>
      <c r="O1265" t="str">
        <f t="shared" si="136"/>
        <v>ナカガワ</v>
      </c>
      <c r="P1265" t="str">
        <f t="shared" si="137"/>
        <v>タカマサ</v>
      </c>
      <c r="Q1265">
        <f>IF($F1265="","",DATEDIF($R1265,①申込書!$D$3,"Y"))</f>
        <v>19</v>
      </c>
      <c r="R1265" t="str">
        <f t="shared" si="138"/>
        <v>2006/04/03</v>
      </c>
      <c r="S1265" t="str">
        <f t="shared" si="133"/>
        <v>大阪</v>
      </c>
      <c r="T1265" t="str">
        <f>IFERROR(IF($G1265&lt;&gt;"",LEFT($G1265,11),IF(COUNTIF(②男子申込!$C:$C,$B1265)=1,INDEX(②男子申込!H:H,MATCH($B1265,②男子申込!$C:$C,0)),"")),"")</f>
        <v/>
      </c>
      <c r="U1265" t="str">
        <f t="shared" si="139"/>
        <v>摂南大</v>
      </c>
    </row>
    <row r="1266" spans="1:21">
      <c r="A1266" t="s">
        <v>1481</v>
      </c>
      <c r="B1266">
        <v>1265</v>
      </c>
      <c r="C1266" t="s">
        <v>8596</v>
      </c>
      <c r="D1266" t="s">
        <v>8597</v>
      </c>
      <c r="E1266" t="s">
        <v>99</v>
      </c>
      <c r="F1266">
        <v>20061011</v>
      </c>
      <c r="G1266"/>
      <c r="H1266" t="s">
        <v>12235</v>
      </c>
      <c r="I1266" t="s">
        <v>248</v>
      </c>
      <c r="M1266" t="str">
        <f t="shared" si="134"/>
        <v>栗岡</v>
      </c>
      <c r="N1266" t="str">
        <f t="shared" si="135"/>
        <v>康成</v>
      </c>
      <c r="O1266" t="str">
        <f t="shared" si="136"/>
        <v>クリオカ</v>
      </c>
      <c r="P1266" t="str">
        <f t="shared" si="137"/>
        <v>コウセイ</v>
      </c>
      <c r="Q1266">
        <f>IF($F1266="","",DATEDIF($R1266,①申込書!$D$3,"Y"))</f>
        <v>19</v>
      </c>
      <c r="R1266" t="str">
        <f t="shared" si="138"/>
        <v>2006/10/11</v>
      </c>
      <c r="S1266" t="str">
        <f t="shared" si="133"/>
        <v>大阪</v>
      </c>
      <c r="T1266" t="str">
        <f>IFERROR(IF($G1266&lt;&gt;"",LEFT($G1266,11),IF(COUNTIF(②男子申込!$C:$C,$B1266)=1,INDEX(②男子申込!H:H,MATCH($B1266,②男子申込!$C:$C,0)),"")),"")</f>
        <v/>
      </c>
      <c r="U1266" t="str">
        <f t="shared" si="139"/>
        <v>摂南大</v>
      </c>
    </row>
    <row r="1267" spans="1:21">
      <c r="A1267" t="s">
        <v>1481</v>
      </c>
      <c r="B1267">
        <v>1266</v>
      </c>
      <c r="C1267" t="s">
        <v>8598</v>
      </c>
      <c r="D1267" t="s">
        <v>8599</v>
      </c>
      <c r="E1267" t="s">
        <v>99</v>
      </c>
      <c r="F1267">
        <v>20060905</v>
      </c>
      <c r="G1267" t="s">
        <v>11012</v>
      </c>
      <c r="H1267" t="s">
        <v>1569</v>
      </c>
      <c r="I1267" t="s">
        <v>926</v>
      </c>
      <c r="M1267" t="str">
        <f t="shared" si="134"/>
        <v>駒井</v>
      </c>
      <c r="N1267" t="str">
        <f t="shared" si="135"/>
        <v>聡一郎</v>
      </c>
      <c r="O1267" t="str">
        <f t="shared" si="136"/>
        <v>コマイ</v>
      </c>
      <c r="P1267" t="str">
        <f t="shared" si="137"/>
        <v>ソウイチロウ</v>
      </c>
      <c r="Q1267">
        <f>IF($F1267="","",DATEDIF($R1267,①申込書!$D$3,"Y"))</f>
        <v>19</v>
      </c>
      <c r="R1267" t="str">
        <f t="shared" si="138"/>
        <v>2006/09/05</v>
      </c>
      <c r="S1267" t="str">
        <f t="shared" si="133"/>
        <v>大阪</v>
      </c>
      <c r="T1267" t="str">
        <f>IFERROR(IF($G1267&lt;&gt;"",LEFT($G1267,11),IF(COUNTIF(②男子申込!$C:$C,$B1267)=1,INDEX(②男子申込!H:H,MATCH($B1267,②男子申込!$C:$C,0)),"")),"")</f>
        <v>00138007322</v>
      </c>
      <c r="U1267" t="str">
        <f t="shared" si="139"/>
        <v>摂南大</v>
      </c>
    </row>
    <row r="1268" spans="1:21">
      <c r="A1268" t="s">
        <v>1481</v>
      </c>
      <c r="B1268">
        <v>1267</v>
      </c>
      <c r="C1268" t="s">
        <v>8600</v>
      </c>
      <c r="D1268" t="s">
        <v>8601</v>
      </c>
      <c r="E1268" t="s">
        <v>91</v>
      </c>
      <c r="F1268">
        <v>20070212</v>
      </c>
      <c r="G1268"/>
      <c r="H1268" t="s">
        <v>7835</v>
      </c>
      <c r="I1268" t="s">
        <v>490</v>
      </c>
      <c r="M1268" t="str">
        <f t="shared" si="134"/>
        <v>石山</v>
      </c>
      <c r="N1268" t="str">
        <f t="shared" si="135"/>
        <v>湧大</v>
      </c>
      <c r="O1268" t="str">
        <f t="shared" si="136"/>
        <v>イシヤマ</v>
      </c>
      <c r="P1268" t="str">
        <f t="shared" si="137"/>
        <v>ユウダイ</v>
      </c>
      <c r="Q1268">
        <f>IF($F1268="","",DATEDIF($R1268,①申込書!$D$3,"Y"))</f>
        <v>18</v>
      </c>
      <c r="R1268" t="str">
        <f t="shared" si="138"/>
        <v>2007/02/12</v>
      </c>
      <c r="S1268" t="str">
        <f t="shared" si="133"/>
        <v>香川</v>
      </c>
      <c r="T1268" t="str">
        <f>IFERROR(IF($G1268&lt;&gt;"",LEFT($G1268,11),IF(COUNTIF(②男子申込!$C:$C,$B1268)=1,INDEX(②男子申込!H:H,MATCH($B1268,②男子申込!$C:$C,0)),"")),"")</f>
        <v/>
      </c>
      <c r="U1268" t="str">
        <f t="shared" si="139"/>
        <v>摂南大</v>
      </c>
    </row>
    <row r="1269" spans="1:21">
      <c r="A1269" t="s">
        <v>1481</v>
      </c>
      <c r="B1269">
        <v>1268</v>
      </c>
      <c r="C1269" t="s">
        <v>8602</v>
      </c>
      <c r="D1269" t="s">
        <v>8603</v>
      </c>
      <c r="E1269" t="s">
        <v>88</v>
      </c>
      <c r="F1269">
        <v>20060811</v>
      </c>
      <c r="G1269"/>
      <c r="H1269" t="s">
        <v>12236</v>
      </c>
      <c r="I1269" t="s">
        <v>82</v>
      </c>
      <c r="M1269" t="str">
        <f t="shared" si="134"/>
        <v>西宮</v>
      </c>
      <c r="N1269" t="str">
        <f t="shared" si="135"/>
        <v>大貴</v>
      </c>
      <c r="O1269" t="str">
        <f t="shared" si="136"/>
        <v>ニシミヤ</v>
      </c>
      <c r="P1269" t="str">
        <f t="shared" si="137"/>
        <v>ダイキ</v>
      </c>
      <c r="Q1269">
        <f>IF($F1269="","",DATEDIF($R1269,①申込書!$D$3,"Y"))</f>
        <v>19</v>
      </c>
      <c r="R1269" t="str">
        <f t="shared" si="138"/>
        <v>2006/08/11</v>
      </c>
      <c r="S1269" t="str">
        <f t="shared" si="133"/>
        <v>京都</v>
      </c>
      <c r="T1269" t="str">
        <f>IFERROR(IF($G1269&lt;&gt;"",LEFT($G1269,11),IF(COUNTIF(②男子申込!$C:$C,$B1269)=1,INDEX(②男子申込!H:H,MATCH($B1269,②男子申込!$C:$C,0)),"")),"")</f>
        <v/>
      </c>
      <c r="U1269" t="str">
        <f t="shared" si="139"/>
        <v>摂南大</v>
      </c>
    </row>
    <row r="1270" spans="1:21">
      <c r="A1270" t="s">
        <v>1481</v>
      </c>
      <c r="B1270">
        <v>1269</v>
      </c>
      <c r="C1270" t="s">
        <v>8604</v>
      </c>
      <c r="D1270" t="s">
        <v>8605</v>
      </c>
      <c r="E1270" t="s">
        <v>99</v>
      </c>
      <c r="F1270">
        <v>20060811</v>
      </c>
      <c r="G1270"/>
      <c r="H1270" t="s">
        <v>203</v>
      </c>
      <c r="I1270" t="s">
        <v>7209</v>
      </c>
      <c r="M1270" t="str">
        <f t="shared" si="134"/>
        <v>西村</v>
      </c>
      <c r="N1270" t="str">
        <f t="shared" si="135"/>
        <v>倫之介</v>
      </c>
      <c r="O1270" t="str">
        <f t="shared" si="136"/>
        <v>ニシムラ</v>
      </c>
      <c r="P1270" t="str">
        <f t="shared" si="137"/>
        <v>リンノスケ</v>
      </c>
      <c r="Q1270">
        <f>IF($F1270="","",DATEDIF($R1270,①申込書!$D$3,"Y"))</f>
        <v>19</v>
      </c>
      <c r="R1270" t="str">
        <f t="shared" si="138"/>
        <v>2006/08/11</v>
      </c>
      <c r="S1270" t="str">
        <f t="shared" si="133"/>
        <v>大阪</v>
      </c>
      <c r="T1270" t="str">
        <f>IFERROR(IF($G1270&lt;&gt;"",LEFT($G1270,11),IF(COUNTIF(②男子申込!$C:$C,$B1270)=1,INDEX(②男子申込!H:H,MATCH($B1270,②男子申込!$C:$C,0)),"")),"")</f>
        <v/>
      </c>
      <c r="U1270" t="str">
        <f t="shared" si="139"/>
        <v>摂南大</v>
      </c>
    </row>
    <row r="1271" spans="1:21">
      <c r="A1271" t="s">
        <v>1481</v>
      </c>
      <c r="B1271">
        <v>1270</v>
      </c>
      <c r="C1271" t="s">
        <v>8606</v>
      </c>
      <c r="D1271" t="s">
        <v>8607</v>
      </c>
      <c r="E1271" t="s">
        <v>88</v>
      </c>
      <c r="F1271">
        <v>20060628</v>
      </c>
      <c r="G1271"/>
      <c r="H1271" t="s">
        <v>12237</v>
      </c>
      <c r="I1271" t="s">
        <v>244</v>
      </c>
      <c r="M1271" t="str">
        <f t="shared" si="134"/>
        <v>西畑</v>
      </c>
      <c r="N1271" t="str">
        <f t="shared" si="135"/>
        <v>太喜</v>
      </c>
      <c r="O1271" t="str">
        <f t="shared" si="136"/>
        <v>ニシハタ</v>
      </c>
      <c r="P1271" t="str">
        <f t="shared" si="137"/>
        <v>タイキ</v>
      </c>
      <c r="Q1271">
        <f>IF($F1271="","",DATEDIF($R1271,①申込書!$D$3,"Y"))</f>
        <v>19</v>
      </c>
      <c r="R1271" t="str">
        <f t="shared" si="138"/>
        <v>2006/06/28</v>
      </c>
      <c r="S1271" t="str">
        <f t="shared" si="133"/>
        <v>京都</v>
      </c>
      <c r="T1271" t="str">
        <f>IFERROR(IF($G1271&lt;&gt;"",LEFT($G1271,11),IF(COUNTIF(②男子申込!$C:$C,$B1271)=1,INDEX(②男子申込!H:H,MATCH($B1271,②男子申込!$C:$C,0)),"")),"")</f>
        <v/>
      </c>
      <c r="U1271" t="str">
        <f t="shared" si="139"/>
        <v>摂南大</v>
      </c>
    </row>
    <row r="1272" spans="1:21">
      <c r="A1272" t="s">
        <v>1481</v>
      </c>
      <c r="B1272">
        <v>1271</v>
      </c>
      <c r="C1272" t="s">
        <v>8608</v>
      </c>
      <c r="D1272" t="s">
        <v>8609</v>
      </c>
      <c r="E1272" t="s">
        <v>99</v>
      </c>
      <c r="F1272">
        <v>20061214</v>
      </c>
      <c r="G1272"/>
      <c r="H1272" t="s">
        <v>621</v>
      </c>
      <c r="I1272" t="s">
        <v>368</v>
      </c>
      <c r="M1272" t="str">
        <f t="shared" si="134"/>
        <v>中澤</v>
      </c>
      <c r="N1272" t="str">
        <f t="shared" si="135"/>
        <v>亮誇</v>
      </c>
      <c r="O1272" t="str">
        <f t="shared" si="136"/>
        <v>ナカザワ</v>
      </c>
      <c r="P1272" t="str">
        <f t="shared" si="137"/>
        <v>リョウゴ</v>
      </c>
      <c r="Q1272">
        <f>IF($F1272="","",DATEDIF($R1272,①申込書!$D$3,"Y"))</f>
        <v>19</v>
      </c>
      <c r="R1272" t="str">
        <f t="shared" si="138"/>
        <v>2006/12/14</v>
      </c>
      <c r="S1272" t="str">
        <f t="shared" si="133"/>
        <v>大阪</v>
      </c>
      <c r="T1272" t="str">
        <f>IFERROR(IF($G1272&lt;&gt;"",LEFT($G1272,11),IF(COUNTIF(②男子申込!$C:$C,$B1272)=1,INDEX(②男子申込!H:H,MATCH($B1272,②男子申込!$C:$C,0)),"")),"")</f>
        <v/>
      </c>
      <c r="U1272" t="str">
        <f t="shared" si="139"/>
        <v>摂南大</v>
      </c>
    </row>
    <row r="1273" spans="1:21">
      <c r="A1273" t="s">
        <v>1481</v>
      </c>
      <c r="B1273">
        <v>1272</v>
      </c>
      <c r="C1273" t="s">
        <v>8610</v>
      </c>
      <c r="D1273" t="s">
        <v>8611</v>
      </c>
      <c r="E1273" t="s">
        <v>99</v>
      </c>
      <c r="F1273">
        <v>20070317</v>
      </c>
      <c r="G1273"/>
      <c r="H1273" t="s">
        <v>2865</v>
      </c>
      <c r="I1273" t="s">
        <v>12183</v>
      </c>
      <c r="M1273" t="str">
        <f t="shared" si="134"/>
        <v>門林</v>
      </c>
      <c r="N1273" t="str">
        <f t="shared" si="135"/>
        <v>斗貴</v>
      </c>
      <c r="O1273" t="str">
        <f t="shared" si="136"/>
        <v>カドバヤシ</v>
      </c>
      <c r="P1273" t="str">
        <f t="shared" si="137"/>
        <v>トキ</v>
      </c>
      <c r="Q1273">
        <f>IF($F1273="","",DATEDIF($R1273,①申込書!$D$3,"Y"))</f>
        <v>18</v>
      </c>
      <c r="R1273" t="str">
        <f t="shared" si="138"/>
        <v>2007/03/17</v>
      </c>
      <c r="S1273" t="str">
        <f t="shared" si="133"/>
        <v>大阪</v>
      </c>
      <c r="T1273" t="str">
        <f>IFERROR(IF($G1273&lt;&gt;"",LEFT($G1273,11),IF(COUNTIF(②男子申込!$C:$C,$B1273)=1,INDEX(②男子申込!H:H,MATCH($B1273,②男子申込!$C:$C,0)),"")),"")</f>
        <v/>
      </c>
      <c r="U1273" t="str">
        <f t="shared" si="139"/>
        <v>摂南大</v>
      </c>
    </row>
    <row r="1274" spans="1:21">
      <c r="A1274" t="s">
        <v>974</v>
      </c>
      <c r="B1274">
        <v>1273</v>
      </c>
      <c r="C1274" t="s">
        <v>991</v>
      </c>
      <c r="D1274" t="s">
        <v>992</v>
      </c>
      <c r="E1274" t="s">
        <v>99</v>
      </c>
      <c r="F1274">
        <v>20030510</v>
      </c>
      <c r="G1274" t="s">
        <v>11013</v>
      </c>
      <c r="H1274" t="s">
        <v>186</v>
      </c>
      <c r="I1274" t="s">
        <v>993</v>
      </c>
      <c r="M1274" t="str">
        <f t="shared" si="134"/>
        <v>石川</v>
      </c>
      <c r="N1274" t="str">
        <f t="shared" si="135"/>
        <v>真那斗</v>
      </c>
      <c r="O1274" t="str">
        <f t="shared" si="136"/>
        <v>イシカワ</v>
      </c>
      <c r="P1274" t="str">
        <f t="shared" si="137"/>
        <v>マナト</v>
      </c>
      <c r="Q1274">
        <f>IF($F1274="","",DATEDIF($R1274,①申込書!$D$3,"Y"))</f>
        <v>22</v>
      </c>
      <c r="R1274" t="str">
        <f t="shared" si="138"/>
        <v>2003/05/10</v>
      </c>
      <c r="S1274" t="str">
        <f t="shared" si="133"/>
        <v>大阪</v>
      </c>
      <c r="T1274" t="str">
        <f>IFERROR(IF($G1274&lt;&gt;"",LEFT($G1274,11),IF(COUNTIF(②男子申込!$C:$C,$B1274)=1,INDEX(②男子申込!H:H,MATCH($B1274,②男子申込!$C:$C,0)),"")),"")</f>
        <v>00100717218</v>
      </c>
      <c r="U1274" t="str">
        <f t="shared" si="139"/>
        <v>天理大</v>
      </c>
    </row>
    <row r="1275" spans="1:21">
      <c r="A1275" t="s">
        <v>974</v>
      </c>
      <c r="B1275">
        <v>1274</v>
      </c>
      <c r="C1275" t="s">
        <v>994</v>
      </c>
      <c r="D1275" t="s">
        <v>995</v>
      </c>
      <c r="E1275" t="s">
        <v>99</v>
      </c>
      <c r="F1275">
        <v>20030422</v>
      </c>
      <c r="G1275" t="s">
        <v>11014</v>
      </c>
      <c r="H1275" t="s">
        <v>789</v>
      </c>
      <c r="I1275" t="s">
        <v>367</v>
      </c>
      <c r="M1275" t="str">
        <f t="shared" si="134"/>
        <v>尾田</v>
      </c>
      <c r="N1275" t="str">
        <f t="shared" si="135"/>
        <v>力飛</v>
      </c>
      <c r="O1275" t="str">
        <f t="shared" si="136"/>
        <v>オダ</v>
      </c>
      <c r="P1275" t="str">
        <f t="shared" si="137"/>
        <v>リクト</v>
      </c>
      <c r="Q1275">
        <f>IF($F1275="","",DATEDIF($R1275,①申込書!$D$3,"Y"))</f>
        <v>22</v>
      </c>
      <c r="R1275" t="str">
        <f t="shared" si="138"/>
        <v>2003/04/22</v>
      </c>
      <c r="S1275" t="str">
        <f t="shared" si="133"/>
        <v>大阪</v>
      </c>
      <c r="T1275" t="str">
        <f>IFERROR(IF($G1275&lt;&gt;"",LEFT($G1275,11),IF(COUNTIF(②男子申込!$C:$C,$B1275)=1,INDEX(②男子申込!H:H,MATCH($B1275,②男子申込!$C:$C,0)),"")),"")</f>
        <v>00105522520</v>
      </c>
      <c r="U1275" t="str">
        <f t="shared" si="139"/>
        <v>天理大</v>
      </c>
    </row>
    <row r="1276" spans="1:21">
      <c r="A1276" t="s">
        <v>974</v>
      </c>
      <c r="B1276">
        <v>1275</v>
      </c>
      <c r="C1276" t="s">
        <v>996</v>
      </c>
      <c r="D1276" t="s">
        <v>997</v>
      </c>
      <c r="E1276" t="s">
        <v>97</v>
      </c>
      <c r="F1276">
        <v>20030823</v>
      </c>
      <c r="G1276" t="s">
        <v>11015</v>
      </c>
      <c r="H1276" t="s">
        <v>354</v>
      </c>
      <c r="I1276" t="s">
        <v>386</v>
      </c>
      <c r="M1276" t="str">
        <f t="shared" si="134"/>
        <v>田中</v>
      </c>
      <c r="N1276" t="str">
        <f t="shared" si="135"/>
        <v>慎也</v>
      </c>
      <c r="O1276" t="str">
        <f t="shared" si="136"/>
        <v>タナカ</v>
      </c>
      <c r="P1276" t="str">
        <f t="shared" si="137"/>
        <v>シンヤ</v>
      </c>
      <c r="Q1276">
        <f>IF($F1276="","",DATEDIF($R1276,①申込書!$D$3,"Y"))</f>
        <v>22</v>
      </c>
      <c r="R1276" t="str">
        <f t="shared" si="138"/>
        <v>2003/08/23</v>
      </c>
      <c r="S1276" t="str">
        <f t="shared" si="133"/>
        <v>兵庫</v>
      </c>
      <c r="T1276" t="str">
        <f>IFERROR(IF($G1276&lt;&gt;"",LEFT($G1276,11),IF(COUNTIF(②男子申込!$C:$C,$B1276)=1,INDEX(②男子申込!H:H,MATCH($B1276,②男子申込!$C:$C,0)),"")),"")</f>
        <v>00100900717</v>
      </c>
      <c r="U1276" t="str">
        <f t="shared" si="139"/>
        <v>天理大</v>
      </c>
    </row>
    <row r="1277" spans="1:21">
      <c r="A1277" t="s">
        <v>974</v>
      </c>
      <c r="B1277">
        <v>1276</v>
      </c>
      <c r="C1277" t="s">
        <v>998</v>
      </c>
      <c r="D1277" t="s">
        <v>999</v>
      </c>
      <c r="E1277" t="s">
        <v>99</v>
      </c>
      <c r="F1277">
        <v>20031026</v>
      </c>
      <c r="G1277" t="s">
        <v>11016</v>
      </c>
      <c r="H1277" t="s">
        <v>833</v>
      </c>
      <c r="I1277" t="s">
        <v>128</v>
      </c>
      <c r="M1277" t="str">
        <f t="shared" si="134"/>
        <v>高瀬</v>
      </c>
      <c r="N1277" t="str">
        <f t="shared" si="135"/>
        <v>一晟</v>
      </c>
      <c r="O1277" t="str">
        <f t="shared" si="136"/>
        <v>タカセ</v>
      </c>
      <c r="P1277" t="str">
        <f t="shared" si="137"/>
        <v>イッセイ</v>
      </c>
      <c r="Q1277">
        <f>IF($F1277="","",DATEDIF($R1277,①申込書!$D$3,"Y"))</f>
        <v>22</v>
      </c>
      <c r="R1277" t="str">
        <f t="shared" si="138"/>
        <v>2003/10/26</v>
      </c>
      <c r="S1277" t="str">
        <f t="shared" si="133"/>
        <v>大阪</v>
      </c>
      <c r="T1277" t="str">
        <f>IFERROR(IF($G1277&lt;&gt;"",LEFT($G1277,11),IF(COUNTIF(②男子申込!$C:$C,$B1277)=1,INDEX(②男子申込!H:H,MATCH($B1277,②男子申込!$C:$C,0)),"")),"")</f>
        <v>00107452322</v>
      </c>
      <c r="U1277" t="str">
        <f t="shared" si="139"/>
        <v>天理大</v>
      </c>
    </row>
    <row r="1278" spans="1:21">
      <c r="A1278" t="s">
        <v>974</v>
      </c>
      <c r="B1278">
        <v>1277</v>
      </c>
      <c r="C1278" t="s">
        <v>1918</v>
      </c>
      <c r="D1278" t="s">
        <v>1919</v>
      </c>
      <c r="E1278" t="s">
        <v>97</v>
      </c>
      <c r="F1278">
        <v>20040227</v>
      </c>
      <c r="G1278" t="s">
        <v>11017</v>
      </c>
      <c r="H1278" t="s">
        <v>1478</v>
      </c>
      <c r="I1278" t="s">
        <v>606</v>
      </c>
      <c r="M1278" t="str">
        <f t="shared" si="134"/>
        <v>内田</v>
      </c>
      <c r="N1278" t="str">
        <f t="shared" si="135"/>
        <v>大稀</v>
      </c>
      <c r="O1278" t="str">
        <f t="shared" si="136"/>
        <v>ウチダ</v>
      </c>
      <c r="P1278" t="str">
        <f t="shared" si="137"/>
        <v>ヒロキ</v>
      </c>
      <c r="Q1278">
        <f>IF($F1278="","",DATEDIF($R1278,①申込書!$D$3,"Y"))</f>
        <v>21</v>
      </c>
      <c r="R1278" t="str">
        <f t="shared" si="138"/>
        <v>2004/02/27</v>
      </c>
      <c r="S1278" t="str">
        <f t="shared" si="133"/>
        <v>兵庫</v>
      </c>
      <c r="T1278" t="str">
        <f>IFERROR(IF($G1278&lt;&gt;"",LEFT($G1278,11),IF(COUNTIF(②男子申込!$C:$C,$B1278)=1,INDEX(②男子申込!H:H,MATCH($B1278,②男子申込!$C:$C,0)),"")),"")</f>
        <v>00099753437</v>
      </c>
      <c r="U1278" t="str">
        <f t="shared" si="139"/>
        <v>天理大</v>
      </c>
    </row>
    <row r="1279" spans="1:21">
      <c r="A1279" t="s">
        <v>974</v>
      </c>
      <c r="B1279">
        <v>1278</v>
      </c>
      <c r="C1279" t="s">
        <v>1920</v>
      </c>
      <c r="D1279" t="s">
        <v>1921</v>
      </c>
      <c r="E1279" t="s">
        <v>99</v>
      </c>
      <c r="F1279">
        <v>20030515</v>
      </c>
      <c r="G1279" t="s">
        <v>11018</v>
      </c>
      <c r="H1279" t="s">
        <v>1922</v>
      </c>
      <c r="I1279" t="s">
        <v>1923</v>
      </c>
      <c r="M1279" t="str">
        <f t="shared" si="134"/>
        <v>大荒</v>
      </c>
      <c r="N1279" t="str">
        <f t="shared" si="135"/>
        <v>大翔</v>
      </c>
      <c r="O1279" t="str">
        <f t="shared" si="136"/>
        <v>オオアレ</v>
      </c>
      <c r="P1279" t="str">
        <f t="shared" si="137"/>
        <v>ダイト</v>
      </c>
      <c r="Q1279">
        <f>IF($F1279="","",DATEDIF($R1279,①申込書!$D$3,"Y"))</f>
        <v>22</v>
      </c>
      <c r="R1279" t="str">
        <f t="shared" si="138"/>
        <v>2003/05/15</v>
      </c>
      <c r="S1279" t="str">
        <f t="shared" si="133"/>
        <v>大阪</v>
      </c>
      <c r="T1279" t="str">
        <f>IFERROR(IF($G1279&lt;&gt;"",LEFT($G1279,11),IF(COUNTIF(②男子申込!$C:$C,$B1279)=1,INDEX(②男子申込!H:H,MATCH($B1279,②男子申込!$C:$C,0)),"")),"")</f>
        <v>00106857128</v>
      </c>
      <c r="U1279" t="str">
        <f t="shared" si="139"/>
        <v>天理大</v>
      </c>
    </row>
    <row r="1280" spans="1:21">
      <c r="A1280" t="s">
        <v>974</v>
      </c>
      <c r="B1280">
        <v>1279</v>
      </c>
      <c r="C1280" t="s">
        <v>1924</v>
      </c>
      <c r="D1280" t="s">
        <v>1925</v>
      </c>
      <c r="E1280" t="s">
        <v>99</v>
      </c>
      <c r="F1280">
        <v>20031206</v>
      </c>
      <c r="G1280" t="s">
        <v>11019</v>
      </c>
      <c r="H1280" t="s">
        <v>225</v>
      </c>
      <c r="I1280" t="s">
        <v>595</v>
      </c>
      <c r="M1280" t="str">
        <f t="shared" si="134"/>
        <v>尾崎</v>
      </c>
      <c r="N1280" t="str">
        <f t="shared" si="135"/>
        <v>竜毅</v>
      </c>
      <c r="O1280" t="str">
        <f t="shared" si="136"/>
        <v>オザキ</v>
      </c>
      <c r="P1280" t="str">
        <f t="shared" si="137"/>
        <v>タツキ</v>
      </c>
      <c r="Q1280">
        <f>IF($F1280="","",DATEDIF($R1280,①申込書!$D$3,"Y"))</f>
        <v>22</v>
      </c>
      <c r="R1280" t="str">
        <f t="shared" si="138"/>
        <v>2003/12/06</v>
      </c>
      <c r="S1280" t="str">
        <f t="shared" si="133"/>
        <v>大阪</v>
      </c>
      <c r="T1280" t="str">
        <f>IFERROR(IF($G1280&lt;&gt;"",LEFT($G1280,11),IF(COUNTIF(②男子申込!$C:$C,$B1280)=1,INDEX(②男子申込!H:H,MATCH($B1280,②男子申込!$C:$C,0)),"")),"")</f>
        <v>00097781133</v>
      </c>
      <c r="U1280" t="str">
        <f t="shared" si="139"/>
        <v>天理大</v>
      </c>
    </row>
    <row r="1281" spans="1:21">
      <c r="A1281" t="s">
        <v>974</v>
      </c>
      <c r="B1281">
        <v>1280</v>
      </c>
      <c r="C1281" t="s">
        <v>1926</v>
      </c>
      <c r="D1281" t="s">
        <v>1927</v>
      </c>
      <c r="E1281" t="s">
        <v>99</v>
      </c>
      <c r="F1281">
        <v>20031219</v>
      </c>
      <c r="G1281" t="s">
        <v>11020</v>
      </c>
      <c r="H1281" t="s">
        <v>1752</v>
      </c>
      <c r="I1281" t="s">
        <v>651</v>
      </c>
      <c r="M1281" t="str">
        <f t="shared" si="134"/>
        <v>甲斐</v>
      </c>
      <c r="N1281" t="str">
        <f t="shared" si="135"/>
        <v>直樹</v>
      </c>
      <c r="O1281" t="str">
        <f t="shared" si="136"/>
        <v>カイ</v>
      </c>
      <c r="P1281" t="str">
        <f t="shared" si="137"/>
        <v>ナオキ</v>
      </c>
      <c r="Q1281">
        <f>IF($F1281="","",DATEDIF($R1281,①申込書!$D$3,"Y"))</f>
        <v>22</v>
      </c>
      <c r="R1281" t="str">
        <f t="shared" si="138"/>
        <v>2003/12/19</v>
      </c>
      <c r="S1281" t="str">
        <f t="shared" si="133"/>
        <v>大阪</v>
      </c>
      <c r="T1281" t="str">
        <f>IFERROR(IF($G1281&lt;&gt;"",LEFT($G1281,11),IF(COUNTIF(②男子申込!$C:$C,$B1281)=1,INDEX(②男子申込!H:H,MATCH($B1281,②男子申込!$C:$C,0)),"")),"")</f>
        <v>00103947933</v>
      </c>
      <c r="U1281" t="str">
        <f t="shared" si="139"/>
        <v>天理大</v>
      </c>
    </row>
    <row r="1282" spans="1:21">
      <c r="A1282" t="s">
        <v>974</v>
      </c>
      <c r="B1282">
        <v>1281</v>
      </c>
      <c r="C1282" t="s">
        <v>1928</v>
      </c>
      <c r="D1282" t="s">
        <v>1929</v>
      </c>
      <c r="E1282" t="s">
        <v>83</v>
      </c>
      <c r="F1282">
        <v>20030620</v>
      </c>
      <c r="G1282" t="s">
        <v>11021</v>
      </c>
      <c r="H1282" t="s">
        <v>1930</v>
      </c>
      <c r="I1282" t="s">
        <v>589</v>
      </c>
      <c r="M1282" t="str">
        <f t="shared" si="134"/>
        <v>西本</v>
      </c>
      <c r="N1282" t="str">
        <f t="shared" si="135"/>
        <v>旬雄</v>
      </c>
      <c r="O1282" t="str">
        <f t="shared" si="136"/>
        <v>ニシモト</v>
      </c>
      <c r="P1282" t="str">
        <f t="shared" si="137"/>
        <v>トキオ</v>
      </c>
      <c r="Q1282">
        <f>IF($F1282="","",DATEDIF($R1282,①申込書!$D$3,"Y"))</f>
        <v>22</v>
      </c>
      <c r="R1282" t="str">
        <f t="shared" si="138"/>
        <v>2003/06/20</v>
      </c>
      <c r="S1282" t="str">
        <f t="shared" ref="S1282:S1345" si="140">IFERROR(IF(OR($E1282="北海道",$E1282="学連"),$E1282,LEFT($E1282,LEN($E1282)-1)),"")</f>
        <v>奈良</v>
      </c>
      <c r="T1282" t="str">
        <f>IFERROR(IF($G1282&lt;&gt;"",LEFT($G1282,11),IF(COUNTIF(②男子申込!$C:$C,$B1282)=1,INDEX(②男子申込!H:H,MATCH($B1282,②男子申込!$C:$C,0)),"")),"")</f>
        <v>00102505417</v>
      </c>
      <c r="U1282" t="str">
        <f t="shared" si="139"/>
        <v>天理大</v>
      </c>
    </row>
    <row r="1283" spans="1:21">
      <c r="A1283" t="s">
        <v>974</v>
      </c>
      <c r="B1283">
        <v>1282</v>
      </c>
      <c r="C1283" t="s">
        <v>1931</v>
      </c>
      <c r="D1283" t="s">
        <v>1932</v>
      </c>
      <c r="E1283" t="s">
        <v>88</v>
      </c>
      <c r="F1283">
        <v>20040201</v>
      </c>
      <c r="G1283" t="s">
        <v>11022</v>
      </c>
      <c r="H1283" t="s">
        <v>111</v>
      </c>
      <c r="I1283" t="s">
        <v>1226</v>
      </c>
      <c r="M1283" t="str">
        <f t="shared" ref="M1283:M1346" si="141">IFERROR(LEFT($C1283,FIND("　",$C1283)-1),"")</f>
        <v>山下</v>
      </c>
      <c r="N1283" t="str">
        <f t="shared" ref="N1283:N1346" si="142">IFERROR(RIGHT($C1283,LEN($C1283)-FIND("　",$C1283)),"")</f>
        <v>椋生</v>
      </c>
      <c r="O1283" t="str">
        <f t="shared" ref="O1283:O1346" si="143">IFERROR(DBCS(LEFT($D1283,FIND(" ",$D1283)-1)),"")</f>
        <v>ヤマシタ</v>
      </c>
      <c r="P1283" t="str">
        <f t="shared" ref="P1283:P1346" si="144">IFERROR(DBCS(RIGHT($D1283,LEN($D1283)-FIND(" ",$D1283))),"")</f>
        <v>リョウセイ</v>
      </c>
      <c r="Q1283">
        <f>IF($F1283="","",DATEDIF($R1283,①申込書!$D$3,"Y"))</f>
        <v>21</v>
      </c>
      <c r="R1283" t="str">
        <f t="shared" ref="R1283:R1346" si="145">IF($F1283="","",LEFT($F1283,4)&amp;"/"&amp;MID($F1283,5,2)&amp;"/"&amp;RIGHT($F1283,2))</f>
        <v>2004/02/01</v>
      </c>
      <c r="S1283" t="str">
        <f t="shared" si="140"/>
        <v>京都</v>
      </c>
      <c r="T1283" t="str">
        <f>IFERROR(IF($G1283&lt;&gt;"",LEFT($G1283,11),IF(COUNTIF(②男子申込!$C:$C,$B1283)=1,INDEX(②男子申込!H:H,MATCH($B1283,②男子申込!$C:$C,0)),"")),"")</f>
        <v>00101192418</v>
      </c>
      <c r="U1283" t="str">
        <f t="shared" ref="U1283:U1346" si="146">IFERROR(LEFT($A1283,FIND("大学",$A1283))&amp;RIGHT($A1283,LEN($A1283)-FIND("大学",$A1283)-1),"")</f>
        <v>天理大</v>
      </c>
    </row>
    <row r="1284" spans="1:21">
      <c r="A1284" t="s">
        <v>974</v>
      </c>
      <c r="B1284">
        <v>1283</v>
      </c>
      <c r="C1284" t="s">
        <v>2210</v>
      </c>
      <c r="D1284" t="s">
        <v>2211</v>
      </c>
      <c r="E1284" t="s">
        <v>83</v>
      </c>
      <c r="F1284">
        <v>20031003</v>
      </c>
      <c r="G1284" t="s">
        <v>11023</v>
      </c>
      <c r="H1284" t="s">
        <v>2212</v>
      </c>
      <c r="I1284" t="s">
        <v>135</v>
      </c>
      <c r="M1284" t="str">
        <f t="shared" si="141"/>
        <v>東奥</v>
      </c>
      <c r="N1284" t="str">
        <f t="shared" si="142"/>
        <v>倖希</v>
      </c>
      <c r="O1284" t="str">
        <f t="shared" si="143"/>
        <v>ヒガシオク</v>
      </c>
      <c r="P1284" t="str">
        <f t="shared" si="144"/>
        <v>コウキ</v>
      </c>
      <c r="Q1284">
        <f>IF($F1284="","",DATEDIF($R1284,①申込書!$D$3,"Y"))</f>
        <v>22</v>
      </c>
      <c r="R1284" t="str">
        <f t="shared" si="145"/>
        <v>2003/10/03</v>
      </c>
      <c r="S1284" t="str">
        <f t="shared" si="140"/>
        <v>奈良</v>
      </c>
      <c r="T1284" t="str">
        <f>IFERROR(IF($G1284&lt;&gt;"",LEFT($G1284,11),IF(COUNTIF(②男子申込!$C:$C,$B1284)=1,INDEX(②男子申込!H:H,MATCH($B1284,②男子申込!$C:$C,0)),"")),"")</f>
        <v>00101216819</v>
      </c>
      <c r="U1284" t="str">
        <f t="shared" si="146"/>
        <v>天理大</v>
      </c>
    </row>
    <row r="1285" spans="1:21">
      <c r="A1285" t="s">
        <v>974</v>
      </c>
      <c r="B1285">
        <v>1284</v>
      </c>
      <c r="C1285" t="s">
        <v>4236</v>
      </c>
      <c r="D1285" t="s">
        <v>4237</v>
      </c>
      <c r="E1285" t="s">
        <v>99</v>
      </c>
      <c r="F1285">
        <v>20040919</v>
      </c>
      <c r="G1285" t="s">
        <v>11024</v>
      </c>
      <c r="H1285" t="s">
        <v>778</v>
      </c>
      <c r="I1285" t="s">
        <v>283</v>
      </c>
      <c r="M1285" t="str">
        <f t="shared" si="141"/>
        <v>北村</v>
      </c>
      <c r="N1285" t="str">
        <f t="shared" si="142"/>
        <v>蓮太郎</v>
      </c>
      <c r="O1285" t="str">
        <f t="shared" si="143"/>
        <v>キタムラ</v>
      </c>
      <c r="P1285" t="str">
        <f t="shared" si="144"/>
        <v>レンタロウ</v>
      </c>
      <c r="Q1285">
        <f>IF($F1285="","",DATEDIF($R1285,①申込書!$D$3,"Y"))</f>
        <v>21</v>
      </c>
      <c r="R1285" t="str">
        <f t="shared" si="145"/>
        <v>2004/09/19</v>
      </c>
      <c r="S1285" t="str">
        <f t="shared" si="140"/>
        <v>大阪</v>
      </c>
      <c r="T1285" t="str">
        <f>IFERROR(IF($G1285&lt;&gt;"",LEFT($G1285,11),IF(COUNTIF(②男子申込!$C:$C,$B1285)=1,INDEX(②男子申込!H:H,MATCH($B1285,②男子申込!$C:$C,0)),"")),"")</f>
        <v>00163026927</v>
      </c>
      <c r="U1285" t="str">
        <f t="shared" si="146"/>
        <v>天理大</v>
      </c>
    </row>
    <row r="1286" spans="1:21">
      <c r="A1286" t="s">
        <v>974</v>
      </c>
      <c r="B1286">
        <v>1285</v>
      </c>
      <c r="C1286" t="s">
        <v>4238</v>
      </c>
      <c r="D1286" t="s">
        <v>4239</v>
      </c>
      <c r="E1286" t="s">
        <v>88</v>
      </c>
      <c r="F1286">
        <v>20041129</v>
      </c>
      <c r="G1286" t="s">
        <v>11025</v>
      </c>
      <c r="H1286" t="s">
        <v>477</v>
      </c>
      <c r="I1286" t="s">
        <v>510</v>
      </c>
      <c r="M1286" t="str">
        <f t="shared" si="141"/>
        <v>藤井</v>
      </c>
      <c r="N1286" t="str">
        <f t="shared" si="142"/>
        <v>暖</v>
      </c>
      <c r="O1286" t="str">
        <f t="shared" si="143"/>
        <v>フジイ</v>
      </c>
      <c r="P1286" t="str">
        <f t="shared" si="144"/>
        <v>ハル</v>
      </c>
      <c r="Q1286">
        <f>IF($F1286="","",DATEDIF($R1286,①申込書!$D$3,"Y"))</f>
        <v>21</v>
      </c>
      <c r="R1286" t="str">
        <f t="shared" si="145"/>
        <v>2004/11/29</v>
      </c>
      <c r="S1286" t="str">
        <f t="shared" si="140"/>
        <v>京都</v>
      </c>
      <c r="T1286" t="str">
        <f>IFERROR(IF($G1286&lt;&gt;"",LEFT($G1286,11),IF(COUNTIF(②男子申込!$C:$C,$B1286)=1,INDEX(②男子申込!H:H,MATCH($B1286,②男子申込!$C:$C,0)),"")),"")</f>
        <v>00144410216</v>
      </c>
      <c r="U1286" t="str">
        <f t="shared" si="146"/>
        <v>天理大</v>
      </c>
    </row>
    <row r="1287" spans="1:21">
      <c r="A1287" t="s">
        <v>974</v>
      </c>
      <c r="B1287">
        <v>1286</v>
      </c>
      <c r="C1287" t="s">
        <v>4240</v>
      </c>
      <c r="D1287" t="s">
        <v>4241</v>
      </c>
      <c r="E1287" t="s">
        <v>88</v>
      </c>
      <c r="F1287">
        <v>20050209</v>
      </c>
      <c r="G1287" t="s">
        <v>11026</v>
      </c>
      <c r="H1287" t="s">
        <v>630</v>
      </c>
      <c r="I1287" t="s">
        <v>4242</v>
      </c>
      <c r="M1287" t="str">
        <f t="shared" si="141"/>
        <v>加藤</v>
      </c>
      <c r="N1287" t="str">
        <f t="shared" si="142"/>
        <v>一閃</v>
      </c>
      <c r="O1287" t="str">
        <f t="shared" si="143"/>
        <v>カトウ</v>
      </c>
      <c r="P1287" t="str">
        <f t="shared" si="144"/>
        <v>ヒトセ</v>
      </c>
      <c r="Q1287">
        <f>IF($F1287="","",DATEDIF($R1287,①申込書!$D$3,"Y"))</f>
        <v>20</v>
      </c>
      <c r="R1287" t="str">
        <f t="shared" si="145"/>
        <v>2005/02/09</v>
      </c>
      <c r="S1287" t="str">
        <f t="shared" si="140"/>
        <v>京都</v>
      </c>
      <c r="T1287" t="str">
        <f>IFERROR(IF($G1287&lt;&gt;"",LEFT($G1287,11),IF(COUNTIF(②男子申込!$C:$C,$B1287)=1,INDEX(②男子申込!H:H,MATCH($B1287,②男子申込!$C:$C,0)),"")),"")</f>
        <v>00119622728</v>
      </c>
      <c r="U1287" t="str">
        <f t="shared" si="146"/>
        <v>天理大</v>
      </c>
    </row>
    <row r="1288" spans="1:21">
      <c r="A1288" t="s">
        <v>974</v>
      </c>
      <c r="B1288">
        <v>1287</v>
      </c>
      <c r="C1288" t="s">
        <v>4243</v>
      </c>
      <c r="D1288" t="s">
        <v>4244</v>
      </c>
      <c r="E1288" t="s">
        <v>83</v>
      </c>
      <c r="F1288">
        <v>20041125</v>
      </c>
      <c r="G1288" t="s">
        <v>11027</v>
      </c>
      <c r="H1288" t="s">
        <v>4245</v>
      </c>
      <c r="I1288" t="s">
        <v>122</v>
      </c>
      <c r="M1288" t="str">
        <f t="shared" si="141"/>
        <v>木原</v>
      </c>
      <c r="N1288" t="str">
        <f t="shared" si="142"/>
        <v>琉聖</v>
      </c>
      <c r="O1288" t="str">
        <f t="shared" si="143"/>
        <v>キハラ</v>
      </c>
      <c r="P1288" t="str">
        <f t="shared" si="144"/>
        <v>リュウセイ</v>
      </c>
      <c r="Q1288">
        <f>IF($F1288="","",DATEDIF($R1288,①申込書!$D$3,"Y"))</f>
        <v>21</v>
      </c>
      <c r="R1288" t="str">
        <f t="shared" si="145"/>
        <v>2004/11/25</v>
      </c>
      <c r="S1288" t="str">
        <f t="shared" si="140"/>
        <v>奈良</v>
      </c>
      <c r="T1288" t="str">
        <f>IFERROR(IF($G1288&lt;&gt;"",LEFT($G1288,11),IF(COUNTIF(②男子申込!$C:$C,$B1288)=1,INDEX(②男子申込!H:H,MATCH($B1288,②男子申込!$C:$C,0)),"")),"")</f>
        <v>00119476129</v>
      </c>
      <c r="U1288" t="str">
        <f t="shared" si="146"/>
        <v>天理大</v>
      </c>
    </row>
    <row r="1289" spans="1:21">
      <c r="A1289" t="s">
        <v>974</v>
      </c>
      <c r="B1289">
        <v>1288</v>
      </c>
      <c r="C1289" t="s">
        <v>4246</v>
      </c>
      <c r="D1289" t="s">
        <v>4247</v>
      </c>
      <c r="E1289" t="s">
        <v>83</v>
      </c>
      <c r="F1289">
        <v>20050315</v>
      </c>
      <c r="G1289" t="s">
        <v>11028</v>
      </c>
      <c r="H1289" t="s">
        <v>4248</v>
      </c>
      <c r="I1289" t="s">
        <v>166</v>
      </c>
      <c r="M1289" t="str">
        <f t="shared" si="141"/>
        <v>脇本</v>
      </c>
      <c r="N1289" t="str">
        <f t="shared" si="142"/>
        <v>誠也</v>
      </c>
      <c r="O1289" t="str">
        <f t="shared" si="143"/>
        <v>ワキモト</v>
      </c>
      <c r="P1289" t="str">
        <f t="shared" si="144"/>
        <v>セイヤ</v>
      </c>
      <c r="Q1289">
        <f>IF($F1289="","",DATEDIF($R1289,①申込書!$D$3,"Y"))</f>
        <v>20</v>
      </c>
      <c r="R1289" t="str">
        <f t="shared" si="145"/>
        <v>2005/03/15</v>
      </c>
      <c r="S1289" t="str">
        <f t="shared" si="140"/>
        <v>奈良</v>
      </c>
      <c r="T1289" t="str">
        <f>IFERROR(IF($G1289&lt;&gt;"",LEFT($G1289,11),IF(COUNTIF(②男子申込!$C:$C,$B1289)=1,INDEX(②男子申込!H:H,MATCH($B1289,②男子申込!$C:$C,0)),"")),"")</f>
        <v>00119316021</v>
      </c>
      <c r="U1289" t="str">
        <f t="shared" si="146"/>
        <v>天理大</v>
      </c>
    </row>
    <row r="1290" spans="1:21">
      <c r="A1290" t="s">
        <v>974</v>
      </c>
      <c r="B1290">
        <v>1289</v>
      </c>
      <c r="C1290" t="s">
        <v>4249</v>
      </c>
      <c r="D1290" t="s">
        <v>4250</v>
      </c>
      <c r="E1290" t="s">
        <v>99</v>
      </c>
      <c r="F1290">
        <v>20040804</v>
      </c>
      <c r="G1290" t="s">
        <v>11029</v>
      </c>
      <c r="H1290" t="s">
        <v>288</v>
      </c>
      <c r="I1290" t="s">
        <v>1488</v>
      </c>
      <c r="M1290" t="str">
        <f t="shared" si="141"/>
        <v>植田</v>
      </c>
      <c r="N1290" t="str">
        <f t="shared" si="142"/>
        <v>圭一</v>
      </c>
      <c r="O1290" t="str">
        <f t="shared" si="143"/>
        <v>ウエダ</v>
      </c>
      <c r="P1290" t="str">
        <f t="shared" si="144"/>
        <v>ケイイチ</v>
      </c>
      <c r="Q1290">
        <f>IF($F1290="","",DATEDIF($R1290,①申込書!$D$3,"Y"))</f>
        <v>21</v>
      </c>
      <c r="R1290" t="str">
        <f t="shared" si="145"/>
        <v>2004/08/04</v>
      </c>
      <c r="S1290" t="str">
        <f t="shared" si="140"/>
        <v>大阪</v>
      </c>
      <c r="T1290" t="str">
        <f>IFERROR(IF($G1290&lt;&gt;"",LEFT($G1290,11),IF(COUNTIF(②男子申込!$C:$C,$B1290)=1,INDEX(②男子申込!H:H,MATCH($B1290,②男子申込!$C:$C,0)),"")),"")</f>
        <v>00116818732</v>
      </c>
      <c r="U1290" t="str">
        <f t="shared" si="146"/>
        <v>天理大</v>
      </c>
    </row>
    <row r="1291" spans="1:21">
      <c r="A1291" t="s">
        <v>974</v>
      </c>
      <c r="B1291">
        <v>1290</v>
      </c>
      <c r="C1291" t="s">
        <v>4251</v>
      </c>
      <c r="D1291" t="s">
        <v>4252</v>
      </c>
      <c r="E1291" t="s">
        <v>99</v>
      </c>
      <c r="F1291">
        <v>20040503</v>
      </c>
      <c r="G1291" t="s">
        <v>11030</v>
      </c>
      <c r="H1291" t="s">
        <v>319</v>
      </c>
      <c r="I1291" t="s">
        <v>592</v>
      </c>
      <c r="M1291" t="str">
        <f t="shared" si="141"/>
        <v>竹内</v>
      </c>
      <c r="N1291" t="str">
        <f t="shared" si="142"/>
        <v>快斗</v>
      </c>
      <c r="O1291" t="str">
        <f t="shared" si="143"/>
        <v>タケウチ</v>
      </c>
      <c r="P1291" t="str">
        <f t="shared" si="144"/>
        <v>カイト</v>
      </c>
      <c r="Q1291">
        <f>IF($F1291="","",DATEDIF($R1291,①申込書!$D$3,"Y"))</f>
        <v>21</v>
      </c>
      <c r="R1291" t="str">
        <f t="shared" si="145"/>
        <v>2004/05/03</v>
      </c>
      <c r="S1291" t="str">
        <f t="shared" si="140"/>
        <v>大阪</v>
      </c>
      <c r="T1291" t="str">
        <f>IFERROR(IF($G1291&lt;&gt;"",LEFT($G1291,11),IF(COUNTIF(②男子申込!$C:$C,$B1291)=1,INDEX(②男子申込!H:H,MATCH($B1291,②男子申込!$C:$C,0)),"")),"")</f>
        <v>00116745125</v>
      </c>
      <c r="U1291" t="str">
        <f t="shared" si="146"/>
        <v>天理大</v>
      </c>
    </row>
    <row r="1292" spans="1:21">
      <c r="A1292" t="s">
        <v>974</v>
      </c>
      <c r="B1292">
        <v>1291</v>
      </c>
      <c r="C1292" t="s">
        <v>4253</v>
      </c>
      <c r="D1292" t="s">
        <v>4254</v>
      </c>
      <c r="E1292" t="s">
        <v>99</v>
      </c>
      <c r="F1292">
        <v>20040505</v>
      </c>
      <c r="G1292" t="s">
        <v>11031</v>
      </c>
      <c r="H1292" t="s">
        <v>243</v>
      </c>
      <c r="I1292" t="s">
        <v>81</v>
      </c>
      <c r="M1292" t="str">
        <f t="shared" si="141"/>
        <v>渡邊</v>
      </c>
      <c r="N1292" t="str">
        <f t="shared" si="142"/>
        <v>朝陽</v>
      </c>
      <c r="O1292" t="str">
        <f t="shared" si="143"/>
        <v>ワタナベ</v>
      </c>
      <c r="P1292" t="str">
        <f t="shared" si="144"/>
        <v>アサヒ</v>
      </c>
      <c r="Q1292">
        <f>IF($F1292="","",DATEDIF($R1292,①申込書!$D$3,"Y"))</f>
        <v>21</v>
      </c>
      <c r="R1292" t="str">
        <f t="shared" si="145"/>
        <v>2004/05/05</v>
      </c>
      <c r="S1292" t="str">
        <f t="shared" si="140"/>
        <v>大阪</v>
      </c>
      <c r="T1292" t="str">
        <f>IFERROR(IF($G1292&lt;&gt;"",LEFT($G1292,11),IF(COUNTIF(②男子申込!$C:$C,$B1292)=1,INDEX(②男子申込!H:H,MATCH($B1292,②男子申込!$C:$C,0)),"")),"")</f>
        <v>00115645729</v>
      </c>
      <c r="U1292" t="str">
        <f t="shared" si="146"/>
        <v>天理大</v>
      </c>
    </row>
    <row r="1293" spans="1:21">
      <c r="A1293" t="s">
        <v>974</v>
      </c>
      <c r="B1293">
        <v>1292</v>
      </c>
      <c r="C1293" t="s">
        <v>4255</v>
      </c>
      <c r="D1293" t="s">
        <v>4256</v>
      </c>
      <c r="E1293" t="s">
        <v>97</v>
      </c>
      <c r="F1293">
        <v>20040921</v>
      </c>
      <c r="G1293" t="s">
        <v>11032</v>
      </c>
      <c r="H1293" t="s">
        <v>605</v>
      </c>
      <c r="I1293" t="s">
        <v>4257</v>
      </c>
      <c r="M1293" t="str">
        <f t="shared" si="141"/>
        <v>中西</v>
      </c>
      <c r="N1293" t="str">
        <f t="shared" si="142"/>
        <v>火々良</v>
      </c>
      <c r="O1293" t="str">
        <f t="shared" si="143"/>
        <v>ナカニシ</v>
      </c>
      <c r="P1293" t="str">
        <f t="shared" si="144"/>
        <v>ホムラ</v>
      </c>
      <c r="Q1293">
        <f>IF($F1293="","",DATEDIF($R1293,①申込書!$D$3,"Y"))</f>
        <v>21</v>
      </c>
      <c r="R1293" t="str">
        <f t="shared" si="145"/>
        <v>2004/09/21</v>
      </c>
      <c r="S1293" t="str">
        <f t="shared" si="140"/>
        <v>兵庫</v>
      </c>
      <c r="T1293" t="str">
        <f>IFERROR(IF($G1293&lt;&gt;"",LEFT($G1293,11),IF(COUNTIF(②男子申込!$C:$C,$B1293)=1,INDEX(②男子申込!H:H,MATCH($B1293,②男子申込!$C:$C,0)),"")),"")</f>
        <v>00115243218</v>
      </c>
      <c r="U1293" t="str">
        <f t="shared" si="146"/>
        <v>天理大</v>
      </c>
    </row>
    <row r="1294" spans="1:21">
      <c r="A1294" t="s">
        <v>974</v>
      </c>
      <c r="B1294">
        <v>1293</v>
      </c>
      <c r="C1294" t="s">
        <v>4258</v>
      </c>
      <c r="D1294" t="s">
        <v>4259</v>
      </c>
      <c r="E1294" t="s">
        <v>91</v>
      </c>
      <c r="F1294">
        <v>20050122</v>
      </c>
      <c r="G1294" t="s">
        <v>11033</v>
      </c>
      <c r="H1294" t="s">
        <v>95</v>
      </c>
      <c r="I1294" t="s">
        <v>2046</v>
      </c>
      <c r="M1294" t="str">
        <f t="shared" si="141"/>
        <v>松山</v>
      </c>
      <c r="N1294" t="str">
        <f t="shared" si="142"/>
        <v>翔星</v>
      </c>
      <c r="O1294" t="str">
        <f t="shared" si="143"/>
        <v>マツヤマ</v>
      </c>
      <c r="P1294" t="str">
        <f t="shared" si="144"/>
        <v>ショウセイ</v>
      </c>
      <c r="Q1294">
        <f>IF($F1294="","",DATEDIF($R1294,①申込書!$D$3,"Y"))</f>
        <v>21</v>
      </c>
      <c r="R1294" t="str">
        <f t="shared" si="145"/>
        <v>2005/01/22</v>
      </c>
      <c r="S1294" t="str">
        <f t="shared" si="140"/>
        <v>香川</v>
      </c>
      <c r="T1294" t="str">
        <f>IFERROR(IF($G1294&lt;&gt;"",LEFT($G1294,11),IF(COUNTIF(②男子申込!$C:$C,$B1294)=1,INDEX(②男子申込!H:H,MATCH($B1294,②男子申込!$C:$C,0)),"")),"")</f>
        <v>00115094626</v>
      </c>
      <c r="U1294" t="str">
        <f t="shared" si="146"/>
        <v>天理大</v>
      </c>
    </row>
    <row r="1295" spans="1:21">
      <c r="A1295" t="s">
        <v>974</v>
      </c>
      <c r="B1295">
        <v>1294</v>
      </c>
      <c r="C1295" t="s">
        <v>4260</v>
      </c>
      <c r="D1295" t="s">
        <v>4261</v>
      </c>
      <c r="E1295" t="s">
        <v>97</v>
      </c>
      <c r="F1295">
        <v>20050105</v>
      </c>
      <c r="G1295" t="s">
        <v>11034</v>
      </c>
      <c r="H1295" t="s">
        <v>288</v>
      </c>
      <c r="I1295" t="s">
        <v>1530</v>
      </c>
      <c r="M1295" t="str">
        <f t="shared" si="141"/>
        <v>上田</v>
      </c>
      <c r="N1295" t="str">
        <f t="shared" si="142"/>
        <v>隼也</v>
      </c>
      <c r="O1295" t="str">
        <f t="shared" si="143"/>
        <v>ウエダ</v>
      </c>
      <c r="P1295" t="str">
        <f t="shared" si="144"/>
        <v>シュンヤ</v>
      </c>
      <c r="Q1295">
        <f>IF($F1295="","",DATEDIF($R1295,①申込書!$D$3,"Y"))</f>
        <v>21</v>
      </c>
      <c r="R1295" t="str">
        <f t="shared" si="145"/>
        <v>2005/01/05</v>
      </c>
      <c r="S1295" t="str">
        <f t="shared" si="140"/>
        <v>兵庫</v>
      </c>
      <c r="T1295" t="str">
        <f>IFERROR(IF($G1295&lt;&gt;"",LEFT($G1295,11),IF(COUNTIF(②男子申込!$C:$C,$B1295)=1,INDEX(②男子申込!H:H,MATCH($B1295,②男子申込!$C:$C,0)),"")),"")</f>
        <v>00114579633</v>
      </c>
      <c r="U1295" t="str">
        <f t="shared" si="146"/>
        <v>天理大</v>
      </c>
    </row>
    <row r="1296" spans="1:21">
      <c r="A1296" t="s">
        <v>974</v>
      </c>
      <c r="B1296">
        <v>1295</v>
      </c>
      <c r="C1296" t="s">
        <v>4262</v>
      </c>
      <c r="D1296" t="s">
        <v>4263</v>
      </c>
      <c r="E1296" t="s">
        <v>99</v>
      </c>
      <c r="F1296">
        <v>20040415</v>
      </c>
      <c r="G1296" t="s">
        <v>11035</v>
      </c>
      <c r="H1296" t="s">
        <v>4264</v>
      </c>
      <c r="I1296" t="s">
        <v>181</v>
      </c>
      <c r="M1296" t="str">
        <f t="shared" si="141"/>
        <v>三澤</v>
      </c>
      <c r="N1296" t="str">
        <f t="shared" si="142"/>
        <v>陽斗</v>
      </c>
      <c r="O1296" t="str">
        <f t="shared" si="143"/>
        <v>ミサワ</v>
      </c>
      <c r="P1296" t="str">
        <f t="shared" si="144"/>
        <v>ハルト</v>
      </c>
      <c r="Q1296">
        <f>IF($F1296="","",DATEDIF($R1296,①申込書!$D$3,"Y"))</f>
        <v>21</v>
      </c>
      <c r="R1296" t="str">
        <f t="shared" si="145"/>
        <v>2004/04/15</v>
      </c>
      <c r="S1296" t="str">
        <f t="shared" si="140"/>
        <v>大阪</v>
      </c>
      <c r="T1296" t="str">
        <f>IFERROR(IF($G1296&lt;&gt;"",LEFT($G1296,11),IF(COUNTIF(②男子申込!$C:$C,$B1296)=1,INDEX(②男子申込!H:H,MATCH($B1296,②男子申込!$C:$C,0)),"")),"")</f>
        <v>00112707523</v>
      </c>
      <c r="U1296" t="str">
        <f t="shared" si="146"/>
        <v>天理大</v>
      </c>
    </row>
    <row r="1297" spans="1:21">
      <c r="A1297" t="s">
        <v>974</v>
      </c>
      <c r="B1297">
        <v>1296</v>
      </c>
      <c r="C1297" t="s">
        <v>4265</v>
      </c>
      <c r="D1297" t="s">
        <v>4266</v>
      </c>
      <c r="E1297" t="s">
        <v>83</v>
      </c>
      <c r="F1297">
        <v>20050208</v>
      </c>
      <c r="G1297" t="s">
        <v>11036</v>
      </c>
      <c r="H1297" t="s">
        <v>507</v>
      </c>
      <c r="I1297" t="s">
        <v>599</v>
      </c>
      <c r="M1297" t="str">
        <f t="shared" si="141"/>
        <v>吉本</v>
      </c>
      <c r="N1297" t="str">
        <f t="shared" si="142"/>
        <v>将希</v>
      </c>
      <c r="O1297" t="str">
        <f t="shared" si="143"/>
        <v>ヨシモト</v>
      </c>
      <c r="P1297" t="str">
        <f t="shared" si="144"/>
        <v>ショウキ</v>
      </c>
      <c r="Q1297">
        <f>IF($F1297="","",DATEDIF($R1297,①申込書!$D$3,"Y"))</f>
        <v>20</v>
      </c>
      <c r="R1297" t="str">
        <f t="shared" si="145"/>
        <v>2005/02/08</v>
      </c>
      <c r="S1297" t="str">
        <f t="shared" si="140"/>
        <v>奈良</v>
      </c>
      <c r="T1297" t="str">
        <f>IFERROR(IF($G1297&lt;&gt;"",LEFT($G1297,11),IF(COUNTIF(②男子申込!$C:$C,$B1297)=1,INDEX(②男子申込!H:H,MATCH($B1297,②男子申込!$C:$C,0)),"")),"")</f>
        <v>00111473421</v>
      </c>
      <c r="U1297" t="str">
        <f t="shared" si="146"/>
        <v>天理大</v>
      </c>
    </row>
    <row r="1298" spans="1:21">
      <c r="A1298" t="s">
        <v>974</v>
      </c>
      <c r="B1298">
        <v>1297</v>
      </c>
      <c r="C1298" t="s">
        <v>8612</v>
      </c>
      <c r="D1298" t="s">
        <v>6334</v>
      </c>
      <c r="E1298" t="s">
        <v>83</v>
      </c>
      <c r="F1298">
        <v>20050727</v>
      </c>
      <c r="G1298" t="s">
        <v>6335</v>
      </c>
      <c r="H1298" t="s">
        <v>491</v>
      </c>
      <c r="I1298" t="s">
        <v>825</v>
      </c>
      <c r="M1298" t="str">
        <f t="shared" si="141"/>
        <v>岩田</v>
      </c>
      <c r="N1298" t="str">
        <f t="shared" si="142"/>
        <v>凛太郎</v>
      </c>
      <c r="O1298" t="str">
        <f t="shared" si="143"/>
        <v>イワタ</v>
      </c>
      <c r="P1298" t="str">
        <f t="shared" si="144"/>
        <v>リンタロウ</v>
      </c>
      <c r="Q1298">
        <f>IF($F1298="","",DATEDIF($R1298,①申込書!$D$3,"Y"))</f>
        <v>20</v>
      </c>
      <c r="R1298" t="str">
        <f t="shared" si="145"/>
        <v>2005/07/27</v>
      </c>
      <c r="S1298" t="str">
        <f t="shared" si="140"/>
        <v>奈良</v>
      </c>
      <c r="T1298" t="str">
        <f>IFERROR(IF($G1298&lt;&gt;"",LEFT($G1298,11),IF(COUNTIF(②男子申込!$C:$C,$B1298)=1,INDEX(②男子申込!H:H,MATCH($B1298,②男子申込!$C:$C,0)),"")),"")</f>
        <v>00123314620</v>
      </c>
      <c r="U1298" t="str">
        <f t="shared" si="146"/>
        <v>天理大</v>
      </c>
    </row>
    <row r="1299" spans="1:21">
      <c r="A1299" t="s">
        <v>974</v>
      </c>
      <c r="B1299">
        <v>1298</v>
      </c>
      <c r="C1299" t="s">
        <v>6336</v>
      </c>
      <c r="D1299" t="s">
        <v>6337</v>
      </c>
      <c r="E1299" t="s">
        <v>83</v>
      </c>
      <c r="F1299">
        <v>20060222</v>
      </c>
      <c r="G1299" t="s">
        <v>6338</v>
      </c>
      <c r="H1299" t="s">
        <v>615</v>
      </c>
      <c r="I1299" t="s">
        <v>750</v>
      </c>
      <c r="M1299" t="str">
        <f t="shared" si="141"/>
        <v>大西</v>
      </c>
      <c r="N1299" t="str">
        <f t="shared" si="142"/>
        <v>勧也</v>
      </c>
      <c r="O1299" t="str">
        <f t="shared" si="143"/>
        <v>オオニシ</v>
      </c>
      <c r="P1299" t="str">
        <f t="shared" si="144"/>
        <v>ユキヤ</v>
      </c>
      <c r="Q1299">
        <f>IF($F1299="","",DATEDIF($R1299,①申込書!$D$3,"Y"))</f>
        <v>19</v>
      </c>
      <c r="R1299" t="str">
        <f t="shared" si="145"/>
        <v>2006/02/22</v>
      </c>
      <c r="S1299" t="str">
        <f t="shared" si="140"/>
        <v>奈良</v>
      </c>
      <c r="T1299" t="str">
        <f>IFERROR(IF($G1299&lt;&gt;"",LEFT($G1299,11),IF(COUNTIF(②男子申込!$C:$C,$B1299)=1,INDEX(②男子申込!H:H,MATCH($B1299,②男子申込!$C:$C,0)),"")),"")</f>
        <v>00124130213</v>
      </c>
      <c r="U1299" t="str">
        <f t="shared" si="146"/>
        <v>天理大</v>
      </c>
    </row>
    <row r="1300" spans="1:21">
      <c r="A1300" t="s">
        <v>974</v>
      </c>
      <c r="B1300">
        <v>1299</v>
      </c>
      <c r="C1300" t="s">
        <v>6339</v>
      </c>
      <c r="D1300" t="s">
        <v>6340</v>
      </c>
      <c r="E1300" t="s">
        <v>99</v>
      </c>
      <c r="F1300">
        <v>20051025</v>
      </c>
      <c r="G1300" t="s">
        <v>6341</v>
      </c>
      <c r="H1300" t="s">
        <v>1289</v>
      </c>
      <c r="I1300" t="s">
        <v>362</v>
      </c>
      <c r="M1300" t="str">
        <f t="shared" si="141"/>
        <v>角本</v>
      </c>
      <c r="N1300" t="str">
        <f t="shared" si="142"/>
        <v>尚也</v>
      </c>
      <c r="O1300" t="str">
        <f t="shared" si="143"/>
        <v>カクモト</v>
      </c>
      <c r="P1300" t="str">
        <f t="shared" si="144"/>
        <v>ナオヤ</v>
      </c>
      <c r="Q1300">
        <f>IF($F1300="","",DATEDIF($R1300,①申込書!$D$3,"Y"))</f>
        <v>20</v>
      </c>
      <c r="R1300" t="str">
        <f t="shared" si="145"/>
        <v>2005/10/25</v>
      </c>
      <c r="S1300" t="str">
        <f t="shared" si="140"/>
        <v>大阪</v>
      </c>
      <c r="T1300" t="str">
        <f>IFERROR(IF($G1300&lt;&gt;"",LEFT($G1300,11),IF(COUNTIF(②男子申込!$C:$C,$B1300)=1,INDEX(②男子申込!H:H,MATCH($B1300,②男子申込!$C:$C,0)),"")),"")</f>
        <v>00153572023</v>
      </c>
      <c r="U1300" t="str">
        <f t="shared" si="146"/>
        <v>天理大</v>
      </c>
    </row>
    <row r="1301" spans="1:21">
      <c r="A1301" t="s">
        <v>974</v>
      </c>
      <c r="B1301">
        <v>1300</v>
      </c>
      <c r="C1301" t="s">
        <v>6734</v>
      </c>
      <c r="D1301" t="s">
        <v>6735</v>
      </c>
      <c r="E1301" t="s">
        <v>83</v>
      </c>
      <c r="F1301">
        <v>20060101</v>
      </c>
      <c r="G1301" t="s">
        <v>11037</v>
      </c>
      <c r="H1301" t="s">
        <v>6736</v>
      </c>
      <c r="I1301" t="s">
        <v>6737</v>
      </c>
      <c r="M1301" t="str">
        <f t="shared" si="141"/>
        <v>秋野</v>
      </c>
      <c r="N1301" t="str">
        <f t="shared" si="142"/>
        <v>樹輝</v>
      </c>
      <c r="O1301" t="str">
        <f t="shared" si="143"/>
        <v>アキノ</v>
      </c>
      <c r="P1301" t="str">
        <f t="shared" si="144"/>
        <v>ジュキ</v>
      </c>
      <c r="Q1301">
        <f>IF($F1301="","",DATEDIF($R1301,①申込書!$D$3,"Y"))</f>
        <v>20</v>
      </c>
      <c r="R1301" t="str">
        <f t="shared" si="145"/>
        <v>2006/01/01</v>
      </c>
      <c r="S1301" t="str">
        <f t="shared" si="140"/>
        <v>奈良</v>
      </c>
      <c r="T1301" t="str">
        <f>IFERROR(IF($G1301&lt;&gt;"",LEFT($G1301,11),IF(COUNTIF(②男子申込!$C:$C,$B1301)=1,INDEX(②男子申込!H:H,MATCH($B1301,②男子申込!$C:$C,0)),"")),"")</f>
        <v>00122432721</v>
      </c>
      <c r="U1301" t="str">
        <f t="shared" si="146"/>
        <v>天理大</v>
      </c>
    </row>
    <row r="1302" spans="1:21">
      <c r="A1302" t="s">
        <v>974</v>
      </c>
      <c r="B1302">
        <v>1301</v>
      </c>
      <c r="C1302" t="s">
        <v>6738</v>
      </c>
      <c r="D1302" t="s">
        <v>6739</v>
      </c>
      <c r="E1302" t="s">
        <v>99</v>
      </c>
      <c r="F1302">
        <v>20050729</v>
      </c>
      <c r="G1302" t="s">
        <v>11038</v>
      </c>
      <c r="H1302" t="s">
        <v>789</v>
      </c>
      <c r="I1302" t="s">
        <v>653</v>
      </c>
      <c r="M1302" t="str">
        <f t="shared" si="141"/>
        <v>小田</v>
      </c>
      <c r="N1302" t="str">
        <f t="shared" si="142"/>
        <v>匠人</v>
      </c>
      <c r="O1302" t="str">
        <f t="shared" si="143"/>
        <v>オダ</v>
      </c>
      <c r="P1302" t="str">
        <f t="shared" si="144"/>
        <v>タクト</v>
      </c>
      <c r="Q1302">
        <f>IF($F1302="","",DATEDIF($R1302,①申込書!$D$3,"Y"))</f>
        <v>20</v>
      </c>
      <c r="R1302" t="str">
        <f t="shared" si="145"/>
        <v>2005/07/29</v>
      </c>
      <c r="S1302" t="str">
        <f t="shared" si="140"/>
        <v>大阪</v>
      </c>
      <c r="T1302" t="str">
        <f>IFERROR(IF($G1302&lt;&gt;"",LEFT($G1302,11),IF(COUNTIF(②男子申込!$C:$C,$B1302)=1,INDEX(②男子申込!H:H,MATCH($B1302,②男子申込!$C:$C,0)),"")),"")</f>
        <v>00162764733</v>
      </c>
      <c r="U1302" t="str">
        <f t="shared" si="146"/>
        <v>天理大</v>
      </c>
    </row>
    <row r="1303" spans="1:21">
      <c r="A1303" t="s">
        <v>974</v>
      </c>
      <c r="B1303">
        <v>1302</v>
      </c>
      <c r="C1303" t="s">
        <v>6740</v>
      </c>
      <c r="D1303" t="s">
        <v>6741</v>
      </c>
      <c r="E1303" t="s">
        <v>97</v>
      </c>
      <c r="F1303">
        <v>20051218</v>
      </c>
      <c r="G1303" t="s">
        <v>11039</v>
      </c>
      <c r="H1303" t="s">
        <v>1752</v>
      </c>
      <c r="I1303" t="s">
        <v>316</v>
      </c>
      <c r="M1303" t="str">
        <f t="shared" si="141"/>
        <v>甲斐</v>
      </c>
      <c r="N1303" t="str">
        <f t="shared" si="142"/>
        <v>傑</v>
      </c>
      <c r="O1303" t="str">
        <f t="shared" si="143"/>
        <v>カイ</v>
      </c>
      <c r="P1303" t="str">
        <f t="shared" si="144"/>
        <v>スグル</v>
      </c>
      <c r="Q1303">
        <f>IF($F1303="","",DATEDIF($R1303,①申込書!$D$3,"Y"))</f>
        <v>20</v>
      </c>
      <c r="R1303" t="str">
        <f t="shared" si="145"/>
        <v>2005/12/18</v>
      </c>
      <c r="S1303" t="str">
        <f t="shared" si="140"/>
        <v>兵庫</v>
      </c>
      <c r="T1303" t="str">
        <f>IFERROR(IF($G1303&lt;&gt;"",LEFT($G1303,11),IF(COUNTIF(②男子申込!$C:$C,$B1303)=1,INDEX(②男子申込!H:H,MATCH($B1303,②男子申込!$C:$C,0)),"")),"")</f>
        <v>00129358533</v>
      </c>
      <c r="U1303" t="str">
        <f t="shared" si="146"/>
        <v>天理大</v>
      </c>
    </row>
    <row r="1304" spans="1:21">
      <c r="A1304" t="s">
        <v>974</v>
      </c>
      <c r="B1304">
        <v>1303</v>
      </c>
      <c r="C1304" t="s">
        <v>6742</v>
      </c>
      <c r="D1304" t="s">
        <v>6743</v>
      </c>
      <c r="E1304" t="s">
        <v>83</v>
      </c>
      <c r="F1304">
        <v>20051223</v>
      </c>
      <c r="G1304" t="s">
        <v>11040</v>
      </c>
      <c r="H1304" t="s">
        <v>6744</v>
      </c>
      <c r="I1304" t="s">
        <v>181</v>
      </c>
      <c r="M1304" t="str">
        <f t="shared" si="141"/>
        <v>欅</v>
      </c>
      <c r="N1304" t="str">
        <f t="shared" si="142"/>
        <v>晴仁</v>
      </c>
      <c r="O1304" t="str">
        <f t="shared" si="143"/>
        <v>ケヤキ</v>
      </c>
      <c r="P1304" t="str">
        <f t="shared" si="144"/>
        <v>ハルト</v>
      </c>
      <c r="Q1304">
        <f>IF($F1304="","",DATEDIF($R1304,①申込書!$D$3,"Y"))</f>
        <v>20</v>
      </c>
      <c r="R1304" t="str">
        <f t="shared" si="145"/>
        <v>2005/12/23</v>
      </c>
      <c r="S1304" t="str">
        <f t="shared" si="140"/>
        <v>奈良</v>
      </c>
      <c r="T1304" t="str">
        <f>IFERROR(IF($G1304&lt;&gt;"",LEFT($G1304,11),IF(COUNTIF(②男子申込!$C:$C,$B1304)=1,INDEX(②男子申込!H:H,MATCH($B1304,②男子申込!$C:$C,0)),"")),"")</f>
        <v>00122966228</v>
      </c>
      <c r="U1304" t="str">
        <f t="shared" si="146"/>
        <v>天理大</v>
      </c>
    </row>
    <row r="1305" spans="1:21">
      <c r="A1305" t="s">
        <v>974</v>
      </c>
      <c r="B1305">
        <v>1304</v>
      </c>
      <c r="C1305" t="s">
        <v>6745</v>
      </c>
      <c r="D1305" t="s">
        <v>6746</v>
      </c>
      <c r="E1305" t="s">
        <v>88</v>
      </c>
      <c r="F1305">
        <v>20050419</v>
      </c>
      <c r="G1305" t="s">
        <v>11041</v>
      </c>
      <c r="H1305" t="s">
        <v>6747</v>
      </c>
      <c r="I1305" t="s">
        <v>115</v>
      </c>
      <c r="M1305" t="str">
        <f t="shared" si="141"/>
        <v>小口</v>
      </c>
      <c r="N1305" t="str">
        <f t="shared" si="142"/>
        <v>遥大</v>
      </c>
      <c r="O1305" t="str">
        <f t="shared" si="143"/>
        <v>コグチ</v>
      </c>
      <c r="P1305" t="str">
        <f t="shared" si="144"/>
        <v>ハルキ</v>
      </c>
      <c r="Q1305">
        <f>IF($F1305="","",DATEDIF($R1305,①申込書!$D$3,"Y"))</f>
        <v>20</v>
      </c>
      <c r="R1305" t="str">
        <f t="shared" si="145"/>
        <v>2005/04/19</v>
      </c>
      <c r="S1305" t="str">
        <f t="shared" si="140"/>
        <v>京都</v>
      </c>
      <c r="T1305" t="str">
        <f>IFERROR(IF($G1305&lt;&gt;"",LEFT($G1305,11),IF(COUNTIF(②男子申込!$C:$C,$B1305)=1,INDEX(②男子申込!H:H,MATCH($B1305,②男子申込!$C:$C,0)),"")),"")</f>
        <v>00131104616</v>
      </c>
      <c r="U1305" t="str">
        <f t="shared" si="146"/>
        <v>天理大</v>
      </c>
    </row>
    <row r="1306" spans="1:21">
      <c r="A1306" t="s">
        <v>974</v>
      </c>
      <c r="B1306">
        <v>1305</v>
      </c>
      <c r="C1306" t="s">
        <v>6748</v>
      </c>
      <c r="D1306" t="s">
        <v>6749</v>
      </c>
      <c r="E1306" t="s">
        <v>83</v>
      </c>
      <c r="F1306">
        <v>20060130</v>
      </c>
      <c r="G1306" t="s">
        <v>11042</v>
      </c>
      <c r="H1306" t="s">
        <v>3230</v>
      </c>
      <c r="I1306" t="s">
        <v>334</v>
      </c>
      <c r="M1306" t="str">
        <f t="shared" si="141"/>
        <v>豊田</v>
      </c>
      <c r="N1306" t="str">
        <f t="shared" si="142"/>
        <v>太一</v>
      </c>
      <c r="O1306" t="str">
        <f t="shared" si="143"/>
        <v>トヨダ</v>
      </c>
      <c r="P1306" t="str">
        <f t="shared" si="144"/>
        <v>タイチ</v>
      </c>
      <c r="Q1306">
        <f>IF($F1306="","",DATEDIF($R1306,①申込書!$D$3,"Y"))</f>
        <v>19</v>
      </c>
      <c r="R1306" t="str">
        <f t="shared" si="145"/>
        <v>2006/01/30</v>
      </c>
      <c r="S1306" t="str">
        <f t="shared" si="140"/>
        <v>奈良</v>
      </c>
      <c r="T1306" t="str">
        <f>IFERROR(IF($G1306&lt;&gt;"",LEFT($G1306,11),IF(COUNTIF(②男子申込!$C:$C,$B1306)=1,INDEX(②男子申込!H:H,MATCH($B1306,②男子申込!$C:$C,0)),"")),"")</f>
        <v>00122282522</v>
      </c>
      <c r="U1306" t="str">
        <f t="shared" si="146"/>
        <v>天理大</v>
      </c>
    </row>
    <row r="1307" spans="1:21">
      <c r="A1307" t="s">
        <v>974</v>
      </c>
      <c r="B1307">
        <v>1306</v>
      </c>
      <c r="C1307" t="s">
        <v>6750</v>
      </c>
      <c r="D1307" t="s">
        <v>6751</v>
      </c>
      <c r="E1307" t="s">
        <v>83</v>
      </c>
      <c r="F1307">
        <v>20060201</v>
      </c>
      <c r="G1307" t="s">
        <v>11043</v>
      </c>
      <c r="H1307" t="s">
        <v>167</v>
      </c>
      <c r="I1307" t="s">
        <v>2122</v>
      </c>
      <c r="M1307" t="str">
        <f t="shared" si="141"/>
        <v>中山</v>
      </c>
      <c r="N1307" t="str">
        <f t="shared" si="142"/>
        <v>悟希</v>
      </c>
      <c r="O1307" t="str">
        <f t="shared" si="143"/>
        <v>ナカヤマ</v>
      </c>
      <c r="P1307" t="str">
        <f t="shared" si="144"/>
        <v>サトキ</v>
      </c>
      <c r="Q1307">
        <f>IF($F1307="","",DATEDIF($R1307,①申込書!$D$3,"Y"))</f>
        <v>19</v>
      </c>
      <c r="R1307" t="str">
        <f t="shared" si="145"/>
        <v>2006/02/01</v>
      </c>
      <c r="S1307" t="str">
        <f t="shared" si="140"/>
        <v>奈良</v>
      </c>
      <c r="T1307" t="str">
        <f>IFERROR(IF($G1307&lt;&gt;"",LEFT($G1307,11),IF(COUNTIF(②男子申込!$C:$C,$B1307)=1,INDEX(②男子申込!H:H,MATCH($B1307,②男子申込!$C:$C,0)),"")),"")</f>
        <v>00122900721</v>
      </c>
      <c r="U1307" t="str">
        <f t="shared" si="146"/>
        <v>天理大</v>
      </c>
    </row>
    <row r="1308" spans="1:21">
      <c r="A1308" t="s">
        <v>974</v>
      </c>
      <c r="B1308">
        <v>1307</v>
      </c>
      <c r="C1308" t="s">
        <v>6752</v>
      </c>
      <c r="D1308" t="s">
        <v>6753</v>
      </c>
      <c r="E1308" t="s">
        <v>99</v>
      </c>
      <c r="F1308">
        <v>20051010</v>
      </c>
      <c r="G1308" t="s">
        <v>11044</v>
      </c>
      <c r="H1308" t="s">
        <v>2994</v>
      </c>
      <c r="I1308" t="s">
        <v>131</v>
      </c>
      <c r="M1308" t="str">
        <f t="shared" si="141"/>
        <v>湯本</v>
      </c>
      <c r="N1308" t="str">
        <f t="shared" si="142"/>
        <v>朋生</v>
      </c>
      <c r="O1308" t="str">
        <f t="shared" si="143"/>
        <v>ユモト</v>
      </c>
      <c r="P1308" t="str">
        <f t="shared" si="144"/>
        <v>トモキ</v>
      </c>
      <c r="Q1308">
        <f>IF($F1308="","",DATEDIF($R1308,①申込書!$D$3,"Y"))</f>
        <v>20</v>
      </c>
      <c r="R1308" t="str">
        <f t="shared" si="145"/>
        <v>2005/10/10</v>
      </c>
      <c r="S1308" t="str">
        <f t="shared" si="140"/>
        <v>大阪</v>
      </c>
      <c r="T1308" t="str">
        <f>IFERROR(IF($G1308&lt;&gt;"",LEFT($G1308,11),IF(COUNTIF(②男子申込!$C:$C,$B1308)=1,INDEX(②男子申込!H:H,MATCH($B1308,②男子申込!$C:$C,0)),"")),"")</f>
        <v>00125107117</v>
      </c>
      <c r="U1308" t="str">
        <f t="shared" si="146"/>
        <v>天理大</v>
      </c>
    </row>
    <row r="1309" spans="1:21">
      <c r="A1309" t="s">
        <v>974</v>
      </c>
      <c r="B1309">
        <v>1308</v>
      </c>
      <c r="C1309" t="s">
        <v>7575</v>
      </c>
      <c r="D1309" t="s">
        <v>7576</v>
      </c>
      <c r="E1309" t="s">
        <v>3835</v>
      </c>
      <c r="F1309">
        <v>20050509</v>
      </c>
      <c r="G1309" t="s">
        <v>7577</v>
      </c>
      <c r="H1309" t="s">
        <v>197</v>
      </c>
      <c r="I1309" t="s">
        <v>651</v>
      </c>
      <c r="M1309" t="str">
        <f t="shared" si="141"/>
        <v>志水</v>
      </c>
      <c r="N1309" t="str">
        <f t="shared" si="142"/>
        <v>直樹</v>
      </c>
      <c r="O1309" t="str">
        <f t="shared" si="143"/>
        <v>シミズ</v>
      </c>
      <c r="P1309" t="str">
        <f t="shared" si="144"/>
        <v>ナオキ</v>
      </c>
      <c r="Q1309">
        <f>IF($F1309="","",DATEDIF($R1309,①申込書!$D$3,"Y"))</f>
        <v>20</v>
      </c>
      <c r="R1309" t="str">
        <f t="shared" si="145"/>
        <v>2005/05/09</v>
      </c>
      <c r="S1309" t="str">
        <f t="shared" si="140"/>
        <v>学連</v>
      </c>
      <c r="T1309" t="str">
        <f>IFERROR(IF($G1309&lt;&gt;"",LEFT($G1309,11),IF(COUNTIF(②男子申込!$C:$C,$B1309)=1,INDEX(②男子申込!H:H,MATCH($B1309,②男子申込!$C:$C,0)),"")),"")</f>
        <v>00123581929</v>
      </c>
      <c r="U1309" t="str">
        <f t="shared" si="146"/>
        <v>天理大</v>
      </c>
    </row>
    <row r="1310" spans="1:21">
      <c r="A1310" t="s">
        <v>974</v>
      </c>
      <c r="B1310">
        <v>1309</v>
      </c>
      <c r="C1310" t="s">
        <v>8613</v>
      </c>
      <c r="D1310" t="s">
        <v>8614</v>
      </c>
      <c r="E1310" t="s">
        <v>91</v>
      </c>
      <c r="F1310">
        <v>20060505</v>
      </c>
      <c r="G1310"/>
      <c r="H1310" t="s">
        <v>12238</v>
      </c>
      <c r="I1310" t="s">
        <v>355</v>
      </c>
      <c r="M1310" t="str">
        <f t="shared" si="141"/>
        <v>谷山</v>
      </c>
      <c r="N1310" t="str">
        <f t="shared" si="142"/>
        <v>達也</v>
      </c>
      <c r="O1310" t="str">
        <f t="shared" si="143"/>
        <v>タニヤマ</v>
      </c>
      <c r="P1310" t="str">
        <f t="shared" si="144"/>
        <v>タツヤ</v>
      </c>
      <c r="Q1310">
        <f>IF($F1310="","",DATEDIF($R1310,①申込書!$D$3,"Y"))</f>
        <v>19</v>
      </c>
      <c r="R1310" t="str">
        <f t="shared" si="145"/>
        <v>2006/05/05</v>
      </c>
      <c r="S1310" t="str">
        <f t="shared" si="140"/>
        <v>香川</v>
      </c>
      <c r="T1310" t="str">
        <f>IFERROR(IF($G1310&lt;&gt;"",LEFT($G1310,11),IF(COUNTIF(②男子申込!$C:$C,$B1310)=1,INDEX(②男子申込!H:H,MATCH($B1310,②男子申込!$C:$C,0)),"")),"")</f>
        <v/>
      </c>
      <c r="U1310" t="str">
        <f t="shared" si="146"/>
        <v>天理大</v>
      </c>
    </row>
    <row r="1311" spans="1:21">
      <c r="A1311" t="s">
        <v>974</v>
      </c>
      <c r="B1311">
        <v>1310</v>
      </c>
      <c r="C1311" t="s">
        <v>8615</v>
      </c>
      <c r="D1311" t="s">
        <v>8616</v>
      </c>
      <c r="E1311" t="s">
        <v>88</v>
      </c>
      <c r="F1311">
        <v>20060529</v>
      </c>
      <c r="G1311"/>
      <c r="H1311" t="s">
        <v>12239</v>
      </c>
      <c r="I1311" t="s">
        <v>12240</v>
      </c>
      <c r="M1311" t="str">
        <f t="shared" si="141"/>
        <v>井上</v>
      </c>
      <c r="N1311" t="str">
        <f t="shared" si="142"/>
        <v>嵩二郎</v>
      </c>
      <c r="O1311" t="str">
        <f t="shared" si="143"/>
        <v>イノウエ</v>
      </c>
      <c r="P1311" t="str">
        <f t="shared" si="144"/>
        <v>シュウジロウ</v>
      </c>
      <c r="Q1311">
        <f>IF($F1311="","",DATEDIF($R1311,①申込書!$D$3,"Y"))</f>
        <v>19</v>
      </c>
      <c r="R1311" t="str">
        <f t="shared" si="145"/>
        <v>2006/05/29</v>
      </c>
      <c r="S1311" t="str">
        <f t="shared" si="140"/>
        <v>京都</v>
      </c>
      <c r="T1311" t="str">
        <f>IFERROR(IF($G1311&lt;&gt;"",LEFT($G1311,11),IF(COUNTIF(②男子申込!$C:$C,$B1311)=1,INDEX(②男子申込!H:H,MATCH($B1311,②男子申込!$C:$C,0)),"")),"")</f>
        <v/>
      </c>
      <c r="U1311" t="str">
        <f t="shared" si="146"/>
        <v>天理大</v>
      </c>
    </row>
    <row r="1312" spans="1:21">
      <c r="A1312" t="s">
        <v>974</v>
      </c>
      <c r="B1312">
        <v>1311</v>
      </c>
      <c r="C1312" t="s">
        <v>8617</v>
      </c>
      <c r="D1312" t="s">
        <v>8618</v>
      </c>
      <c r="E1312" t="s">
        <v>83</v>
      </c>
      <c r="F1312">
        <v>20070114</v>
      </c>
      <c r="G1312"/>
      <c r="H1312" t="s">
        <v>12241</v>
      </c>
      <c r="I1312" t="s">
        <v>1259</v>
      </c>
      <c r="M1312" t="str">
        <f t="shared" si="141"/>
        <v>川口</v>
      </c>
      <c r="N1312" t="str">
        <f t="shared" si="142"/>
        <v>由一郎</v>
      </c>
      <c r="O1312" t="str">
        <f t="shared" si="143"/>
        <v>カワグチ</v>
      </c>
      <c r="P1312" t="str">
        <f t="shared" si="144"/>
        <v>ユウイチロウ</v>
      </c>
      <c r="Q1312">
        <f>IF($F1312="","",DATEDIF($R1312,①申込書!$D$3,"Y"))</f>
        <v>19</v>
      </c>
      <c r="R1312" t="str">
        <f t="shared" si="145"/>
        <v>2007/01/14</v>
      </c>
      <c r="S1312" t="str">
        <f t="shared" si="140"/>
        <v>奈良</v>
      </c>
      <c r="T1312" t="str">
        <f>IFERROR(IF($G1312&lt;&gt;"",LEFT($G1312,11),IF(COUNTIF(②男子申込!$C:$C,$B1312)=1,INDEX(②男子申込!H:H,MATCH($B1312,②男子申込!$C:$C,0)),"")),"")</f>
        <v/>
      </c>
      <c r="U1312" t="str">
        <f t="shared" si="146"/>
        <v>天理大</v>
      </c>
    </row>
    <row r="1313" spans="1:21">
      <c r="A1313" t="s">
        <v>974</v>
      </c>
      <c r="B1313">
        <v>1312</v>
      </c>
      <c r="C1313" t="s">
        <v>8619</v>
      </c>
      <c r="D1313" t="s">
        <v>8620</v>
      </c>
      <c r="E1313" t="s">
        <v>116</v>
      </c>
      <c r="F1313">
        <v>20061225</v>
      </c>
      <c r="G1313" t="s">
        <v>11045</v>
      </c>
      <c r="H1313" t="s">
        <v>6799</v>
      </c>
      <c r="I1313" t="s">
        <v>1511</v>
      </c>
      <c r="M1313" t="str">
        <f t="shared" si="141"/>
        <v>久世</v>
      </c>
      <c r="N1313" t="str">
        <f t="shared" si="142"/>
        <v>羽駈</v>
      </c>
      <c r="O1313" t="str">
        <f t="shared" si="143"/>
        <v>クゼ</v>
      </c>
      <c r="P1313" t="str">
        <f t="shared" si="144"/>
        <v>ハク</v>
      </c>
      <c r="Q1313">
        <f>IF($F1313="","",DATEDIF($R1313,①申込書!$D$3,"Y"))</f>
        <v>19</v>
      </c>
      <c r="R1313" t="str">
        <f t="shared" si="145"/>
        <v>2006/12/25</v>
      </c>
      <c r="S1313" t="str">
        <f t="shared" si="140"/>
        <v>三重</v>
      </c>
      <c r="T1313" t="str">
        <f>IFERROR(IF($G1313&lt;&gt;"",LEFT($G1313,11),IF(COUNTIF(②男子申込!$C:$C,$B1313)=1,INDEX(②男子申込!H:H,MATCH($B1313,②男子申込!$C:$C,0)),"")),"")</f>
        <v>00168884136</v>
      </c>
      <c r="U1313" t="str">
        <f t="shared" si="146"/>
        <v>天理大</v>
      </c>
    </row>
    <row r="1314" spans="1:21">
      <c r="A1314" t="s">
        <v>974</v>
      </c>
      <c r="B1314">
        <v>1313</v>
      </c>
      <c r="C1314" t="s">
        <v>8621</v>
      </c>
      <c r="D1314" t="s">
        <v>8622</v>
      </c>
      <c r="E1314" t="s">
        <v>83</v>
      </c>
      <c r="F1314">
        <v>20060827</v>
      </c>
      <c r="G1314"/>
      <c r="H1314" t="s">
        <v>841</v>
      </c>
      <c r="I1314" t="s">
        <v>98</v>
      </c>
      <c r="M1314" t="str">
        <f t="shared" si="141"/>
        <v>浅井</v>
      </c>
      <c r="N1314" t="str">
        <f t="shared" si="142"/>
        <v>理孔</v>
      </c>
      <c r="O1314" t="str">
        <f t="shared" si="143"/>
        <v>アサイ</v>
      </c>
      <c r="P1314" t="str">
        <f t="shared" si="144"/>
        <v>リク</v>
      </c>
      <c r="Q1314">
        <f>IF($F1314="","",DATEDIF($R1314,①申込書!$D$3,"Y"))</f>
        <v>19</v>
      </c>
      <c r="R1314" t="str">
        <f t="shared" si="145"/>
        <v>2006/08/27</v>
      </c>
      <c r="S1314" t="str">
        <f t="shared" si="140"/>
        <v>奈良</v>
      </c>
      <c r="T1314" t="str">
        <f>IFERROR(IF($G1314&lt;&gt;"",LEFT($G1314,11),IF(COUNTIF(②男子申込!$C:$C,$B1314)=1,INDEX(②男子申込!H:H,MATCH($B1314,②男子申込!$C:$C,0)),"")),"")</f>
        <v/>
      </c>
      <c r="U1314" t="str">
        <f t="shared" si="146"/>
        <v>天理大</v>
      </c>
    </row>
    <row r="1315" spans="1:21">
      <c r="A1315" t="s">
        <v>974</v>
      </c>
      <c r="B1315">
        <v>1314</v>
      </c>
      <c r="C1315" t="s">
        <v>8623</v>
      </c>
      <c r="D1315" t="s">
        <v>8624</v>
      </c>
      <c r="E1315" t="s">
        <v>99</v>
      </c>
      <c r="F1315">
        <v>20060107</v>
      </c>
      <c r="G1315"/>
      <c r="H1315" t="s">
        <v>354</v>
      </c>
      <c r="I1315" t="s">
        <v>3589</v>
      </c>
      <c r="M1315" t="str">
        <f t="shared" si="141"/>
        <v>田中</v>
      </c>
      <c r="N1315" t="str">
        <f t="shared" si="142"/>
        <v>風雅</v>
      </c>
      <c r="O1315" t="str">
        <f t="shared" si="143"/>
        <v>タナカ</v>
      </c>
      <c r="P1315" t="str">
        <f t="shared" si="144"/>
        <v>フウガ</v>
      </c>
      <c r="Q1315">
        <f>IF($F1315="","",DATEDIF($R1315,①申込書!$D$3,"Y"))</f>
        <v>20</v>
      </c>
      <c r="R1315" t="str">
        <f t="shared" si="145"/>
        <v>2006/01/07</v>
      </c>
      <c r="S1315" t="str">
        <f t="shared" si="140"/>
        <v>大阪</v>
      </c>
      <c r="T1315" t="str">
        <f>IFERROR(IF($G1315&lt;&gt;"",LEFT($G1315,11),IF(COUNTIF(②男子申込!$C:$C,$B1315)=1,INDEX(②男子申込!H:H,MATCH($B1315,②男子申込!$C:$C,0)),"")),"")</f>
        <v/>
      </c>
      <c r="U1315" t="str">
        <f t="shared" si="146"/>
        <v>天理大</v>
      </c>
    </row>
    <row r="1316" spans="1:21">
      <c r="A1316" t="s">
        <v>1597</v>
      </c>
      <c r="B1316">
        <v>1315</v>
      </c>
      <c r="C1316" t="s">
        <v>1610</v>
      </c>
      <c r="D1316" t="s">
        <v>1611</v>
      </c>
      <c r="E1316" t="s">
        <v>80</v>
      </c>
      <c r="F1316">
        <v>20030821</v>
      </c>
      <c r="G1316" t="s">
        <v>3837</v>
      </c>
      <c r="H1316" t="s">
        <v>676</v>
      </c>
      <c r="I1316" t="s">
        <v>586</v>
      </c>
      <c r="M1316" t="str">
        <f t="shared" si="141"/>
        <v>古川</v>
      </c>
      <c r="N1316" t="str">
        <f t="shared" si="142"/>
        <v>健輔</v>
      </c>
      <c r="O1316" t="str">
        <f t="shared" si="143"/>
        <v>フルカワ</v>
      </c>
      <c r="P1316" t="str">
        <f t="shared" si="144"/>
        <v>ケンスケ</v>
      </c>
      <c r="Q1316">
        <f>IF($F1316="","",DATEDIF($R1316,①申込書!$D$3,"Y"))</f>
        <v>22</v>
      </c>
      <c r="R1316" t="str">
        <f t="shared" si="145"/>
        <v>2003/08/21</v>
      </c>
      <c r="S1316" t="str">
        <f t="shared" si="140"/>
        <v>滋賀</v>
      </c>
      <c r="T1316" t="str">
        <f>IFERROR(IF($G1316&lt;&gt;"",LEFT($G1316,11),IF(COUNTIF(②男子申込!$C:$C,$B1316)=1,INDEX(②男子申込!H:H,MATCH($B1316,②男子申込!$C:$C,0)),"")),"")</f>
        <v>00101584120</v>
      </c>
      <c r="U1316" t="str">
        <f t="shared" si="146"/>
        <v>龍谷大</v>
      </c>
    </row>
    <row r="1317" spans="1:21">
      <c r="A1317" t="s">
        <v>1597</v>
      </c>
      <c r="B1317">
        <v>1316</v>
      </c>
      <c r="C1317" t="s">
        <v>1612</v>
      </c>
      <c r="D1317" t="s">
        <v>1613</v>
      </c>
      <c r="E1317" t="s">
        <v>80</v>
      </c>
      <c r="F1317">
        <v>20040202</v>
      </c>
      <c r="G1317" t="s">
        <v>3838</v>
      </c>
      <c r="H1317" t="s">
        <v>612</v>
      </c>
      <c r="I1317" t="s">
        <v>234</v>
      </c>
      <c r="M1317" t="str">
        <f t="shared" si="141"/>
        <v>伴</v>
      </c>
      <c r="N1317" t="str">
        <f t="shared" si="142"/>
        <v>遼典</v>
      </c>
      <c r="O1317" t="str">
        <f t="shared" si="143"/>
        <v>バン</v>
      </c>
      <c r="P1317" t="str">
        <f t="shared" si="144"/>
        <v>リョウスケ</v>
      </c>
      <c r="Q1317">
        <f>IF($F1317="","",DATEDIF($R1317,①申込書!$D$3,"Y"))</f>
        <v>21</v>
      </c>
      <c r="R1317" t="str">
        <f t="shared" si="145"/>
        <v>2004/02/02</v>
      </c>
      <c r="S1317" t="str">
        <f t="shared" si="140"/>
        <v>滋賀</v>
      </c>
      <c r="T1317" t="str">
        <f>IFERROR(IF($G1317&lt;&gt;"",LEFT($G1317,11),IF(COUNTIF(②男子申込!$C:$C,$B1317)=1,INDEX(②男子申込!H:H,MATCH($B1317,②男子申込!$C:$C,0)),"")),"")</f>
        <v>00101382015</v>
      </c>
      <c r="U1317" t="str">
        <f t="shared" si="146"/>
        <v>龍谷大</v>
      </c>
    </row>
    <row r="1318" spans="1:21">
      <c r="A1318" t="s">
        <v>1597</v>
      </c>
      <c r="B1318">
        <v>1317</v>
      </c>
      <c r="C1318" t="s">
        <v>1614</v>
      </c>
      <c r="D1318" t="s">
        <v>1615</v>
      </c>
      <c r="E1318" t="s">
        <v>83</v>
      </c>
      <c r="F1318">
        <v>20040221</v>
      </c>
      <c r="G1318" t="s">
        <v>3839</v>
      </c>
      <c r="H1318" t="s">
        <v>1616</v>
      </c>
      <c r="I1318" t="s">
        <v>115</v>
      </c>
      <c r="M1318" t="str">
        <f t="shared" si="141"/>
        <v>油谷</v>
      </c>
      <c r="N1318" t="str">
        <f t="shared" si="142"/>
        <v>陽輝</v>
      </c>
      <c r="O1318" t="str">
        <f t="shared" si="143"/>
        <v>アブラタニ</v>
      </c>
      <c r="P1318" t="str">
        <f t="shared" si="144"/>
        <v>ハルキ</v>
      </c>
      <c r="Q1318">
        <f>IF($F1318="","",DATEDIF($R1318,①申込書!$D$3,"Y"))</f>
        <v>21</v>
      </c>
      <c r="R1318" t="str">
        <f t="shared" si="145"/>
        <v>2004/02/21</v>
      </c>
      <c r="S1318" t="str">
        <f t="shared" si="140"/>
        <v>奈良</v>
      </c>
      <c r="T1318" t="str">
        <f>IFERROR(IF($G1318&lt;&gt;"",LEFT($G1318,11),IF(COUNTIF(②男子申込!$C:$C,$B1318)=1,INDEX(②男子申込!H:H,MATCH($B1318,②男子申込!$C:$C,0)),"")),"")</f>
        <v>00105564021</v>
      </c>
      <c r="U1318" t="str">
        <f t="shared" si="146"/>
        <v>龍谷大</v>
      </c>
    </row>
    <row r="1319" spans="1:21">
      <c r="A1319" t="s">
        <v>1597</v>
      </c>
      <c r="B1319">
        <v>1318</v>
      </c>
      <c r="C1319" t="s">
        <v>1617</v>
      </c>
      <c r="D1319" t="s">
        <v>1618</v>
      </c>
      <c r="E1319" t="s">
        <v>99</v>
      </c>
      <c r="F1319">
        <v>20030718</v>
      </c>
      <c r="G1319" t="s">
        <v>3840</v>
      </c>
      <c r="H1319" t="s">
        <v>1619</v>
      </c>
      <c r="I1319" t="s">
        <v>207</v>
      </c>
      <c r="M1319" t="str">
        <f t="shared" si="141"/>
        <v>柳楽</v>
      </c>
      <c r="N1319" t="str">
        <f t="shared" si="142"/>
        <v>康太</v>
      </c>
      <c r="O1319" t="str">
        <f t="shared" si="143"/>
        <v>ナギラ</v>
      </c>
      <c r="P1319" t="str">
        <f t="shared" si="144"/>
        <v>コウタ</v>
      </c>
      <c r="Q1319">
        <f>IF($F1319="","",DATEDIF($R1319,①申込書!$D$3,"Y"))</f>
        <v>22</v>
      </c>
      <c r="R1319" t="str">
        <f t="shared" si="145"/>
        <v>2003/07/18</v>
      </c>
      <c r="S1319" t="str">
        <f t="shared" si="140"/>
        <v>大阪</v>
      </c>
      <c r="T1319" t="str">
        <f>IFERROR(IF($G1319&lt;&gt;"",LEFT($G1319,11),IF(COUNTIF(②男子申込!$C:$C,$B1319)=1,INDEX(②男子申込!H:H,MATCH($B1319,②男子申込!$C:$C,0)),"")),"")</f>
        <v>00103829225</v>
      </c>
      <c r="U1319" t="str">
        <f t="shared" si="146"/>
        <v>龍谷大</v>
      </c>
    </row>
    <row r="1320" spans="1:21">
      <c r="A1320" t="s">
        <v>1597</v>
      </c>
      <c r="B1320">
        <v>1319</v>
      </c>
      <c r="C1320" t="s">
        <v>1620</v>
      </c>
      <c r="D1320" t="s">
        <v>1621</v>
      </c>
      <c r="E1320" t="s">
        <v>79</v>
      </c>
      <c r="F1320">
        <v>20031129</v>
      </c>
      <c r="G1320" t="s">
        <v>3841</v>
      </c>
      <c r="H1320" t="s">
        <v>1622</v>
      </c>
      <c r="I1320" t="s">
        <v>812</v>
      </c>
      <c r="M1320" t="str">
        <f t="shared" si="141"/>
        <v>土方</v>
      </c>
      <c r="N1320" t="str">
        <f t="shared" si="142"/>
        <v>大也</v>
      </c>
      <c r="O1320" t="str">
        <f t="shared" si="143"/>
        <v>ヒジカタ</v>
      </c>
      <c r="P1320" t="str">
        <f t="shared" si="144"/>
        <v>ダイヤ</v>
      </c>
      <c r="Q1320">
        <f>IF($F1320="","",DATEDIF($R1320,①申込書!$D$3,"Y"))</f>
        <v>22</v>
      </c>
      <c r="R1320" t="str">
        <f t="shared" si="145"/>
        <v>2003/11/29</v>
      </c>
      <c r="S1320" t="str">
        <f t="shared" si="140"/>
        <v>岐阜</v>
      </c>
      <c r="T1320" t="str">
        <f>IFERROR(IF($G1320&lt;&gt;"",LEFT($G1320,11),IF(COUNTIF(②男子申込!$C:$C,$B1320)=1,INDEX(②男子申込!H:H,MATCH($B1320,②男子申込!$C:$C,0)),"")),"")</f>
        <v>00117694129</v>
      </c>
      <c r="U1320" t="str">
        <f t="shared" si="146"/>
        <v>龍谷大</v>
      </c>
    </row>
    <row r="1321" spans="1:21">
      <c r="A1321" t="s">
        <v>1597</v>
      </c>
      <c r="B1321">
        <v>1320</v>
      </c>
      <c r="C1321" t="s">
        <v>1623</v>
      </c>
      <c r="D1321" t="s">
        <v>1624</v>
      </c>
      <c r="E1321" t="s">
        <v>99</v>
      </c>
      <c r="F1321">
        <v>20030819</v>
      </c>
      <c r="G1321" t="s">
        <v>3842</v>
      </c>
      <c r="H1321" t="s">
        <v>1625</v>
      </c>
      <c r="I1321" t="s">
        <v>505</v>
      </c>
      <c r="M1321" t="str">
        <f t="shared" si="141"/>
        <v>馬場</v>
      </c>
      <c r="N1321" t="str">
        <f t="shared" si="142"/>
        <v>寛太</v>
      </c>
      <c r="O1321" t="str">
        <f t="shared" si="143"/>
        <v>ウマバ</v>
      </c>
      <c r="P1321" t="str">
        <f t="shared" si="144"/>
        <v>カンタ</v>
      </c>
      <c r="Q1321">
        <f>IF($F1321="","",DATEDIF($R1321,①申込書!$D$3,"Y"))</f>
        <v>22</v>
      </c>
      <c r="R1321" t="str">
        <f t="shared" si="145"/>
        <v>2003/08/19</v>
      </c>
      <c r="S1321" t="str">
        <f t="shared" si="140"/>
        <v>大阪</v>
      </c>
      <c r="T1321" t="str">
        <f>IFERROR(IF($G1321&lt;&gt;"",LEFT($G1321,11),IF(COUNTIF(②男子申込!$C:$C,$B1321)=1,INDEX(②男子申込!H:H,MATCH($B1321,②男子申込!$C:$C,0)),"")),"")</f>
        <v>00098742939</v>
      </c>
      <c r="U1321" t="str">
        <f t="shared" si="146"/>
        <v>龍谷大</v>
      </c>
    </row>
    <row r="1322" spans="1:21">
      <c r="A1322" t="s">
        <v>1597</v>
      </c>
      <c r="B1322">
        <v>1321</v>
      </c>
      <c r="C1322" t="s">
        <v>1626</v>
      </c>
      <c r="D1322" t="s">
        <v>1627</v>
      </c>
      <c r="E1322" t="s">
        <v>99</v>
      </c>
      <c r="F1322">
        <v>20030601</v>
      </c>
      <c r="G1322" t="s">
        <v>3843</v>
      </c>
      <c r="H1322" t="s">
        <v>464</v>
      </c>
      <c r="I1322" t="s">
        <v>234</v>
      </c>
      <c r="M1322" t="str">
        <f t="shared" si="141"/>
        <v>原</v>
      </c>
      <c r="N1322" t="str">
        <f t="shared" si="142"/>
        <v>稜介</v>
      </c>
      <c r="O1322" t="str">
        <f t="shared" si="143"/>
        <v>ハラ</v>
      </c>
      <c r="P1322" t="str">
        <f t="shared" si="144"/>
        <v>リョウスケ</v>
      </c>
      <c r="Q1322">
        <f>IF($F1322="","",DATEDIF($R1322,①申込書!$D$3,"Y"))</f>
        <v>22</v>
      </c>
      <c r="R1322" t="str">
        <f t="shared" si="145"/>
        <v>2003/06/01</v>
      </c>
      <c r="S1322" t="str">
        <f t="shared" si="140"/>
        <v>大阪</v>
      </c>
      <c r="T1322" t="str">
        <f>IFERROR(IF($G1322&lt;&gt;"",LEFT($G1322,11),IF(COUNTIF(②男子申込!$C:$C,$B1322)=1,INDEX(②男子申込!H:H,MATCH($B1322,②男子申込!$C:$C,0)),"")),"")</f>
        <v>00101505315</v>
      </c>
      <c r="U1322" t="str">
        <f t="shared" si="146"/>
        <v>龍谷大</v>
      </c>
    </row>
    <row r="1323" spans="1:21">
      <c r="A1323" t="s">
        <v>1597</v>
      </c>
      <c r="B1323">
        <v>1322</v>
      </c>
      <c r="C1323" t="s">
        <v>1628</v>
      </c>
      <c r="D1323" t="s">
        <v>1629</v>
      </c>
      <c r="E1323" t="s">
        <v>99</v>
      </c>
      <c r="F1323">
        <v>20031123</v>
      </c>
      <c r="G1323" t="s">
        <v>3844</v>
      </c>
      <c r="H1323" t="s">
        <v>1630</v>
      </c>
      <c r="I1323" t="s">
        <v>607</v>
      </c>
      <c r="M1323" t="str">
        <f t="shared" si="141"/>
        <v>山内</v>
      </c>
      <c r="N1323" t="str">
        <f t="shared" si="142"/>
        <v>望</v>
      </c>
      <c r="O1323" t="str">
        <f t="shared" si="143"/>
        <v>ヤマウチ</v>
      </c>
      <c r="P1323" t="str">
        <f t="shared" si="144"/>
        <v>ノゾム</v>
      </c>
      <c r="Q1323">
        <f>IF($F1323="","",DATEDIF($R1323,①申込書!$D$3,"Y"))</f>
        <v>22</v>
      </c>
      <c r="R1323" t="str">
        <f t="shared" si="145"/>
        <v>2003/11/23</v>
      </c>
      <c r="S1323" t="str">
        <f t="shared" si="140"/>
        <v>大阪</v>
      </c>
      <c r="T1323" t="str">
        <f>IFERROR(IF($G1323&lt;&gt;"",LEFT($G1323,11),IF(COUNTIF(②男子申込!$C:$C,$B1323)=1,INDEX(②男子申込!H:H,MATCH($B1323,②男子申込!$C:$C,0)),"")),"")</f>
        <v>00132407623</v>
      </c>
      <c r="U1323" t="str">
        <f t="shared" si="146"/>
        <v>龍谷大</v>
      </c>
    </row>
    <row r="1324" spans="1:21">
      <c r="A1324" t="s">
        <v>1597</v>
      </c>
      <c r="B1324">
        <v>1323</v>
      </c>
      <c r="C1324" t="s">
        <v>2132</v>
      </c>
      <c r="D1324" t="s">
        <v>2133</v>
      </c>
      <c r="E1324" t="s">
        <v>88</v>
      </c>
      <c r="F1324">
        <v>20030528</v>
      </c>
      <c r="G1324" t="s">
        <v>3845</v>
      </c>
      <c r="H1324" t="s">
        <v>203</v>
      </c>
      <c r="I1324" t="s">
        <v>825</v>
      </c>
      <c r="M1324" t="str">
        <f t="shared" si="141"/>
        <v>西村</v>
      </c>
      <c r="N1324" t="str">
        <f t="shared" si="142"/>
        <v>倫太朗</v>
      </c>
      <c r="O1324" t="str">
        <f t="shared" si="143"/>
        <v>ニシムラ</v>
      </c>
      <c r="P1324" t="str">
        <f t="shared" si="144"/>
        <v>リンタロウ</v>
      </c>
      <c r="Q1324">
        <f>IF($F1324="","",DATEDIF($R1324,①申込書!$D$3,"Y"))</f>
        <v>22</v>
      </c>
      <c r="R1324" t="str">
        <f t="shared" si="145"/>
        <v>2003/05/28</v>
      </c>
      <c r="S1324" t="str">
        <f t="shared" si="140"/>
        <v>京都</v>
      </c>
      <c r="T1324" t="str">
        <f>IFERROR(IF($G1324&lt;&gt;"",LEFT($G1324,11),IF(COUNTIF(②男子申込!$C:$C,$B1324)=1,INDEX(②男子申込!H:H,MATCH($B1324,②男子申込!$C:$C,0)),"")),"")</f>
        <v>00107791429</v>
      </c>
      <c r="U1324" t="str">
        <f t="shared" si="146"/>
        <v>龍谷大</v>
      </c>
    </row>
    <row r="1325" spans="1:21">
      <c r="A1325" t="s">
        <v>1597</v>
      </c>
      <c r="B1325">
        <v>1324</v>
      </c>
      <c r="C1325" t="s">
        <v>2134</v>
      </c>
      <c r="D1325" t="s">
        <v>2135</v>
      </c>
      <c r="E1325" t="s">
        <v>88</v>
      </c>
      <c r="F1325">
        <v>20031115</v>
      </c>
      <c r="G1325" t="s">
        <v>3846</v>
      </c>
      <c r="H1325" t="s">
        <v>2136</v>
      </c>
      <c r="I1325" t="s">
        <v>734</v>
      </c>
      <c r="M1325" t="str">
        <f t="shared" si="141"/>
        <v>桂</v>
      </c>
      <c r="N1325" t="str">
        <f t="shared" si="142"/>
        <v>蓮</v>
      </c>
      <c r="O1325" t="str">
        <f t="shared" si="143"/>
        <v>カツラ</v>
      </c>
      <c r="P1325" t="str">
        <f t="shared" si="144"/>
        <v>レン</v>
      </c>
      <c r="Q1325">
        <f>IF($F1325="","",DATEDIF($R1325,①申込書!$D$3,"Y"))</f>
        <v>22</v>
      </c>
      <c r="R1325" t="str">
        <f t="shared" si="145"/>
        <v>2003/11/15</v>
      </c>
      <c r="S1325" t="str">
        <f t="shared" si="140"/>
        <v>京都</v>
      </c>
      <c r="T1325" t="str">
        <f>IFERROR(IF($G1325&lt;&gt;"",LEFT($G1325,11),IF(COUNTIF(②男子申込!$C:$C,$B1325)=1,INDEX(②男子申込!H:H,MATCH($B1325,②男子申込!$C:$C,0)),"")),"")</f>
        <v>00107593631</v>
      </c>
      <c r="U1325" t="str">
        <f t="shared" si="146"/>
        <v>龍谷大</v>
      </c>
    </row>
    <row r="1326" spans="1:21">
      <c r="A1326" t="s">
        <v>1597</v>
      </c>
      <c r="B1326">
        <v>1325</v>
      </c>
      <c r="C1326" t="s">
        <v>2137</v>
      </c>
      <c r="D1326" t="s">
        <v>2138</v>
      </c>
      <c r="E1326" t="s">
        <v>88</v>
      </c>
      <c r="F1326">
        <v>20040112</v>
      </c>
      <c r="G1326" t="s">
        <v>3847</v>
      </c>
      <c r="H1326" t="s">
        <v>718</v>
      </c>
      <c r="I1326" t="s">
        <v>115</v>
      </c>
      <c r="M1326" t="str">
        <f t="shared" si="141"/>
        <v>落合</v>
      </c>
      <c r="N1326" t="str">
        <f t="shared" si="142"/>
        <v>春希</v>
      </c>
      <c r="O1326" t="str">
        <f t="shared" si="143"/>
        <v>オチアイ</v>
      </c>
      <c r="P1326" t="str">
        <f t="shared" si="144"/>
        <v>ハルキ</v>
      </c>
      <c r="Q1326">
        <f>IF($F1326="","",DATEDIF($R1326,①申込書!$D$3,"Y"))</f>
        <v>22</v>
      </c>
      <c r="R1326" t="str">
        <f t="shared" si="145"/>
        <v>2004/01/12</v>
      </c>
      <c r="S1326" t="str">
        <f t="shared" si="140"/>
        <v>京都</v>
      </c>
      <c r="T1326" t="str">
        <f>IFERROR(IF($G1326&lt;&gt;"",LEFT($G1326,11),IF(COUNTIF(②男子申込!$C:$C,$B1326)=1,INDEX(②男子申込!H:H,MATCH($B1326,②男子申込!$C:$C,0)),"")),"")</f>
        <v>00107999237</v>
      </c>
      <c r="U1326" t="str">
        <f t="shared" si="146"/>
        <v>龍谷大</v>
      </c>
    </row>
    <row r="1327" spans="1:21">
      <c r="A1327" t="s">
        <v>1597</v>
      </c>
      <c r="B1327">
        <v>1326</v>
      </c>
      <c r="C1327" t="s">
        <v>2139</v>
      </c>
      <c r="D1327" t="s">
        <v>2140</v>
      </c>
      <c r="E1327" t="s">
        <v>99</v>
      </c>
      <c r="F1327">
        <v>20040304</v>
      </c>
      <c r="G1327" t="s">
        <v>3848</v>
      </c>
      <c r="H1327" t="s">
        <v>1514</v>
      </c>
      <c r="I1327" t="s">
        <v>1256</v>
      </c>
      <c r="M1327" t="str">
        <f t="shared" si="141"/>
        <v>浅野</v>
      </c>
      <c r="N1327" t="str">
        <f t="shared" si="142"/>
        <v>雄策</v>
      </c>
      <c r="O1327" t="str">
        <f t="shared" si="143"/>
        <v>アサノ</v>
      </c>
      <c r="P1327" t="str">
        <f t="shared" si="144"/>
        <v>ユウサク</v>
      </c>
      <c r="Q1327">
        <f>IF($F1327="","",DATEDIF($R1327,①申込書!$D$3,"Y"))</f>
        <v>21</v>
      </c>
      <c r="R1327" t="str">
        <f t="shared" si="145"/>
        <v>2004/03/04</v>
      </c>
      <c r="S1327" t="str">
        <f t="shared" si="140"/>
        <v>大阪</v>
      </c>
      <c r="T1327" t="str">
        <f>IFERROR(IF($G1327&lt;&gt;"",LEFT($G1327,11),IF(COUNTIF(②男子申込!$C:$C,$B1327)=1,INDEX(②男子申込!H:H,MATCH($B1327,②男子申込!$C:$C,0)),"")),"")</f>
        <v>00135879437</v>
      </c>
      <c r="U1327" t="str">
        <f t="shared" si="146"/>
        <v>龍谷大</v>
      </c>
    </row>
    <row r="1328" spans="1:21">
      <c r="A1328" t="s">
        <v>1597</v>
      </c>
      <c r="B1328">
        <v>1327</v>
      </c>
      <c r="C1328" t="s">
        <v>2141</v>
      </c>
      <c r="D1328" t="s">
        <v>2142</v>
      </c>
      <c r="E1328" t="s">
        <v>104</v>
      </c>
      <c r="F1328">
        <v>20030504</v>
      </c>
      <c r="G1328" t="s">
        <v>3849</v>
      </c>
      <c r="H1328" t="s">
        <v>86</v>
      </c>
      <c r="I1328" t="s">
        <v>112</v>
      </c>
      <c r="M1328" t="str">
        <f t="shared" si="141"/>
        <v>藤田</v>
      </c>
      <c r="N1328" t="str">
        <f t="shared" si="142"/>
        <v>歩夢</v>
      </c>
      <c r="O1328" t="str">
        <f t="shared" si="143"/>
        <v>フジタ</v>
      </c>
      <c r="P1328" t="str">
        <f t="shared" si="144"/>
        <v>アユム</v>
      </c>
      <c r="Q1328">
        <f>IF($F1328="","",DATEDIF($R1328,①申込書!$D$3,"Y"))</f>
        <v>22</v>
      </c>
      <c r="R1328" t="str">
        <f t="shared" si="145"/>
        <v>2003/05/04</v>
      </c>
      <c r="S1328" t="str">
        <f t="shared" si="140"/>
        <v>福井</v>
      </c>
      <c r="T1328" t="str">
        <f>IFERROR(IF($G1328&lt;&gt;"",LEFT($G1328,11),IF(COUNTIF(②男子申込!$C:$C,$B1328)=1,INDEX(②男子申込!H:H,MATCH($B1328,②男子申込!$C:$C,0)),"")),"")</f>
        <v>00105708223</v>
      </c>
      <c r="U1328" t="str">
        <f t="shared" si="146"/>
        <v>龍谷大</v>
      </c>
    </row>
    <row r="1329" spans="1:21">
      <c r="A1329" t="s">
        <v>1597</v>
      </c>
      <c r="B1329">
        <v>1328</v>
      </c>
      <c r="C1329" t="s">
        <v>2596</v>
      </c>
      <c r="D1329" t="s">
        <v>2597</v>
      </c>
      <c r="E1329" t="s">
        <v>79</v>
      </c>
      <c r="F1329">
        <v>20030625</v>
      </c>
      <c r="G1329" t="s">
        <v>3850</v>
      </c>
      <c r="H1329" t="s">
        <v>209</v>
      </c>
      <c r="I1329" t="s">
        <v>804</v>
      </c>
      <c r="M1329" t="str">
        <f t="shared" si="141"/>
        <v>中田</v>
      </c>
      <c r="N1329" t="str">
        <f t="shared" si="142"/>
        <v>力稀</v>
      </c>
      <c r="O1329" t="str">
        <f t="shared" si="143"/>
        <v>ナカタ</v>
      </c>
      <c r="P1329" t="str">
        <f t="shared" si="144"/>
        <v>リキ</v>
      </c>
      <c r="Q1329">
        <f>IF($F1329="","",DATEDIF($R1329,①申込書!$D$3,"Y"))</f>
        <v>22</v>
      </c>
      <c r="R1329" t="str">
        <f t="shared" si="145"/>
        <v>2003/06/25</v>
      </c>
      <c r="S1329" t="str">
        <f t="shared" si="140"/>
        <v>岐阜</v>
      </c>
      <c r="T1329" t="str">
        <f>IFERROR(IF($G1329&lt;&gt;"",LEFT($G1329,11),IF(COUNTIF(②男子申込!$C:$C,$B1329)=1,INDEX(②男子申込!H:H,MATCH($B1329,②男子申込!$C:$C,0)),"")),"")</f>
        <v>00104141920</v>
      </c>
      <c r="U1329" t="str">
        <f t="shared" si="146"/>
        <v>龍谷大</v>
      </c>
    </row>
    <row r="1330" spans="1:21">
      <c r="A1330" t="s">
        <v>1597</v>
      </c>
      <c r="B1330">
        <v>1329</v>
      </c>
      <c r="C1330" t="s">
        <v>2598</v>
      </c>
      <c r="D1330" t="s">
        <v>2599</v>
      </c>
      <c r="E1330" t="s">
        <v>88</v>
      </c>
      <c r="F1330">
        <v>20030429</v>
      </c>
      <c r="G1330" t="s">
        <v>3851</v>
      </c>
      <c r="H1330" t="s">
        <v>1727</v>
      </c>
      <c r="I1330" t="s">
        <v>2600</v>
      </c>
      <c r="M1330" t="str">
        <f t="shared" si="141"/>
        <v>古田</v>
      </c>
      <c r="N1330" t="str">
        <f t="shared" si="142"/>
        <v>萌人</v>
      </c>
      <c r="O1330" t="str">
        <f t="shared" si="143"/>
        <v>フルタ</v>
      </c>
      <c r="P1330" t="str">
        <f t="shared" si="144"/>
        <v>モエト</v>
      </c>
      <c r="Q1330">
        <f>IF($F1330="","",DATEDIF($R1330,①申込書!$D$3,"Y"))</f>
        <v>22</v>
      </c>
      <c r="R1330" t="str">
        <f t="shared" si="145"/>
        <v>2003/04/29</v>
      </c>
      <c r="S1330" t="str">
        <f t="shared" si="140"/>
        <v>京都</v>
      </c>
      <c r="T1330" t="str">
        <f>IFERROR(IF($G1330&lt;&gt;"",LEFT($G1330,11),IF(COUNTIF(②男子申込!$C:$C,$B1330)=1,INDEX(②男子申込!H:H,MATCH($B1330,②男子申込!$C:$C,0)),"")),"")</f>
        <v>00107850728</v>
      </c>
      <c r="U1330" t="str">
        <f t="shared" si="146"/>
        <v>龍谷大</v>
      </c>
    </row>
    <row r="1331" spans="1:21">
      <c r="A1331" t="s">
        <v>1597</v>
      </c>
      <c r="B1331">
        <v>1330</v>
      </c>
      <c r="C1331" t="s">
        <v>2669</v>
      </c>
      <c r="D1331" t="s">
        <v>2670</v>
      </c>
      <c r="E1331" t="s">
        <v>88</v>
      </c>
      <c r="F1331">
        <v>20031017</v>
      </c>
      <c r="G1331" t="s">
        <v>3852</v>
      </c>
      <c r="H1331" t="s">
        <v>1166</v>
      </c>
      <c r="I1331" t="s">
        <v>976</v>
      </c>
      <c r="M1331" t="str">
        <f t="shared" si="141"/>
        <v>近藤</v>
      </c>
      <c r="N1331" t="str">
        <f t="shared" si="142"/>
        <v>善行</v>
      </c>
      <c r="O1331" t="str">
        <f t="shared" si="143"/>
        <v>コンドウ</v>
      </c>
      <c r="P1331" t="str">
        <f t="shared" si="144"/>
        <v>ヨシユキ</v>
      </c>
      <c r="Q1331">
        <f>IF($F1331="","",DATEDIF($R1331,①申込書!$D$3,"Y"))</f>
        <v>22</v>
      </c>
      <c r="R1331" t="str">
        <f t="shared" si="145"/>
        <v>2003/10/17</v>
      </c>
      <c r="S1331" t="str">
        <f t="shared" si="140"/>
        <v>京都</v>
      </c>
      <c r="T1331" t="str">
        <f>IFERROR(IF($G1331&lt;&gt;"",LEFT($G1331,11),IF(COUNTIF(②男子申込!$C:$C,$B1331)=1,INDEX(②男子申込!H:H,MATCH($B1331,②男子申込!$C:$C,0)),"")),"")</f>
        <v>00108004720</v>
      </c>
      <c r="U1331" t="str">
        <f t="shared" si="146"/>
        <v>龍谷大</v>
      </c>
    </row>
    <row r="1332" spans="1:21">
      <c r="A1332" t="s">
        <v>1597</v>
      </c>
      <c r="B1332">
        <v>1331</v>
      </c>
      <c r="C1332" t="s">
        <v>3853</v>
      </c>
      <c r="D1332" t="s">
        <v>3854</v>
      </c>
      <c r="E1332" t="s">
        <v>79</v>
      </c>
      <c r="F1332">
        <v>20040624</v>
      </c>
      <c r="G1332" t="s">
        <v>3855</v>
      </c>
      <c r="H1332" t="s">
        <v>975</v>
      </c>
      <c r="I1332" t="s">
        <v>855</v>
      </c>
      <c r="M1332" t="str">
        <f t="shared" si="141"/>
        <v>佐野</v>
      </c>
      <c r="N1332" t="str">
        <f t="shared" si="142"/>
        <v>立樹</v>
      </c>
      <c r="O1332" t="str">
        <f t="shared" si="143"/>
        <v>サノ</v>
      </c>
      <c r="P1332" t="str">
        <f t="shared" si="144"/>
        <v>リツキ</v>
      </c>
      <c r="Q1332">
        <f>IF($F1332="","",DATEDIF($R1332,①申込書!$D$3,"Y"))</f>
        <v>21</v>
      </c>
      <c r="R1332" t="str">
        <f t="shared" si="145"/>
        <v>2004/06/24</v>
      </c>
      <c r="S1332" t="str">
        <f t="shared" si="140"/>
        <v>岐阜</v>
      </c>
      <c r="T1332" t="str">
        <f>IFERROR(IF($G1332&lt;&gt;"",LEFT($G1332,11),IF(COUNTIF(②男子申込!$C:$C,$B1332)=1,INDEX(②男子申込!H:H,MATCH($B1332,②男子申込!$C:$C,0)),"")),"")</f>
        <v>00143607930</v>
      </c>
      <c r="U1332" t="str">
        <f t="shared" si="146"/>
        <v>龍谷大</v>
      </c>
    </row>
    <row r="1333" spans="1:21">
      <c r="A1333" t="s">
        <v>1597</v>
      </c>
      <c r="B1333">
        <v>1332</v>
      </c>
      <c r="C1333" t="s">
        <v>3856</v>
      </c>
      <c r="D1333" t="s">
        <v>3857</v>
      </c>
      <c r="E1333" t="s">
        <v>99</v>
      </c>
      <c r="F1333">
        <v>20040403</v>
      </c>
      <c r="G1333" t="s">
        <v>3858</v>
      </c>
      <c r="H1333" t="s">
        <v>1023</v>
      </c>
      <c r="I1333" t="s">
        <v>135</v>
      </c>
      <c r="M1333" t="str">
        <f t="shared" si="141"/>
        <v>堀口</v>
      </c>
      <c r="N1333" t="str">
        <f t="shared" si="142"/>
        <v>恒希</v>
      </c>
      <c r="O1333" t="str">
        <f t="shared" si="143"/>
        <v>ホリグチ</v>
      </c>
      <c r="P1333" t="str">
        <f t="shared" si="144"/>
        <v>コウキ</v>
      </c>
      <c r="Q1333">
        <f>IF($F1333="","",DATEDIF($R1333,①申込書!$D$3,"Y"))</f>
        <v>21</v>
      </c>
      <c r="R1333" t="str">
        <f t="shared" si="145"/>
        <v>2004/04/03</v>
      </c>
      <c r="S1333" t="str">
        <f t="shared" si="140"/>
        <v>大阪</v>
      </c>
      <c r="T1333" t="str">
        <f>IFERROR(IF($G1333&lt;&gt;"",LEFT($G1333,11),IF(COUNTIF(②男子申込!$C:$C,$B1333)=1,INDEX(②男子申込!H:H,MATCH($B1333,②男子申込!$C:$C,0)),"")),"")</f>
        <v>00143669837</v>
      </c>
      <c r="U1333" t="str">
        <f t="shared" si="146"/>
        <v>龍谷大</v>
      </c>
    </row>
    <row r="1334" spans="1:21">
      <c r="A1334" t="s">
        <v>1597</v>
      </c>
      <c r="B1334">
        <v>1333</v>
      </c>
      <c r="C1334" t="s">
        <v>3860</v>
      </c>
      <c r="D1334" t="s">
        <v>3861</v>
      </c>
      <c r="E1334" t="s">
        <v>83</v>
      </c>
      <c r="F1334">
        <v>20050115</v>
      </c>
      <c r="G1334" t="s">
        <v>3862</v>
      </c>
      <c r="H1334" t="s">
        <v>2002</v>
      </c>
      <c r="I1334" t="s">
        <v>3863</v>
      </c>
      <c r="M1334" t="str">
        <f t="shared" si="141"/>
        <v>門脇</v>
      </c>
      <c r="N1334" t="str">
        <f t="shared" si="142"/>
        <v>睦樹</v>
      </c>
      <c r="O1334" t="str">
        <f t="shared" si="143"/>
        <v>カドワキ</v>
      </c>
      <c r="P1334" t="str">
        <f t="shared" si="144"/>
        <v>ムツキ</v>
      </c>
      <c r="Q1334">
        <f>IF($F1334="","",DATEDIF($R1334,①申込書!$D$3,"Y"))</f>
        <v>21</v>
      </c>
      <c r="R1334" t="str">
        <f t="shared" si="145"/>
        <v>2005/01/15</v>
      </c>
      <c r="S1334" t="str">
        <f t="shared" si="140"/>
        <v>奈良</v>
      </c>
      <c r="T1334" t="str">
        <f>IFERROR(IF($G1334&lt;&gt;"",LEFT($G1334,11),IF(COUNTIF(②男子申込!$C:$C,$B1334)=1,INDEX(②男子申込!H:H,MATCH($B1334,②男子申込!$C:$C,0)),"")),"")</f>
        <v>00115014012</v>
      </c>
      <c r="U1334" t="str">
        <f t="shared" si="146"/>
        <v>龍谷大</v>
      </c>
    </row>
    <row r="1335" spans="1:21">
      <c r="A1335" t="s">
        <v>1597</v>
      </c>
      <c r="B1335">
        <v>1334</v>
      </c>
      <c r="C1335" t="s">
        <v>3864</v>
      </c>
      <c r="D1335" t="s">
        <v>3865</v>
      </c>
      <c r="E1335" t="s">
        <v>79</v>
      </c>
      <c r="F1335">
        <v>20050110</v>
      </c>
      <c r="G1335" t="s">
        <v>3866</v>
      </c>
      <c r="H1335" t="s">
        <v>581</v>
      </c>
      <c r="I1335" t="s">
        <v>546</v>
      </c>
      <c r="M1335" t="str">
        <f t="shared" si="141"/>
        <v>石田</v>
      </c>
      <c r="N1335" t="str">
        <f t="shared" si="142"/>
        <v>大河</v>
      </c>
      <c r="O1335" t="str">
        <f t="shared" si="143"/>
        <v>イシダ</v>
      </c>
      <c r="P1335" t="str">
        <f t="shared" si="144"/>
        <v>タイガ</v>
      </c>
      <c r="Q1335">
        <f>IF($F1335="","",DATEDIF($R1335,①申込書!$D$3,"Y"))</f>
        <v>21</v>
      </c>
      <c r="R1335" t="str">
        <f t="shared" si="145"/>
        <v>2005/01/10</v>
      </c>
      <c r="S1335" t="str">
        <f t="shared" si="140"/>
        <v>岐阜</v>
      </c>
      <c r="T1335" t="str">
        <f>IFERROR(IF($G1335&lt;&gt;"",LEFT($G1335,11),IF(COUNTIF(②男子申込!$C:$C,$B1335)=1,INDEX(②男子申込!H:H,MATCH($B1335,②男子申込!$C:$C,0)),"")),"")</f>
        <v>00143608224</v>
      </c>
      <c r="U1335" t="str">
        <f t="shared" si="146"/>
        <v>龍谷大</v>
      </c>
    </row>
    <row r="1336" spans="1:21">
      <c r="A1336" t="s">
        <v>1597</v>
      </c>
      <c r="B1336">
        <v>1335</v>
      </c>
      <c r="C1336" t="s">
        <v>3867</v>
      </c>
      <c r="D1336" t="s">
        <v>3868</v>
      </c>
      <c r="E1336" t="s">
        <v>83</v>
      </c>
      <c r="F1336">
        <v>20041015</v>
      </c>
      <c r="G1336" t="s">
        <v>3869</v>
      </c>
      <c r="H1336" t="s">
        <v>559</v>
      </c>
      <c r="I1336" t="s">
        <v>1148</v>
      </c>
      <c r="M1336" t="str">
        <f t="shared" si="141"/>
        <v>中嶋</v>
      </c>
      <c r="N1336" t="str">
        <f t="shared" si="142"/>
        <v>大遥</v>
      </c>
      <c r="O1336" t="str">
        <f t="shared" si="143"/>
        <v>ナカジマ</v>
      </c>
      <c r="P1336" t="str">
        <f t="shared" si="144"/>
        <v>タイヨウ</v>
      </c>
      <c r="Q1336">
        <f>IF($F1336="","",DATEDIF($R1336,①申込書!$D$3,"Y"))</f>
        <v>21</v>
      </c>
      <c r="R1336" t="str">
        <f t="shared" si="145"/>
        <v>2004/10/15</v>
      </c>
      <c r="S1336" t="str">
        <f t="shared" si="140"/>
        <v>奈良</v>
      </c>
      <c r="T1336" t="str">
        <f>IFERROR(IF($G1336&lt;&gt;"",LEFT($G1336,11),IF(COUNTIF(②男子申込!$C:$C,$B1336)=1,INDEX(②男子申込!H:H,MATCH($B1336,②男子申込!$C:$C,0)),"")),"")</f>
        <v>00111570015</v>
      </c>
      <c r="U1336" t="str">
        <f t="shared" si="146"/>
        <v>龍谷大</v>
      </c>
    </row>
    <row r="1337" spans="1:21">
      <c r="A1337" t="s">
        <v>1597</v>
      </c>
      <c r="B1337">
        <v>1336</v>
      </c>
      <c r="C1337" t="s">
        <v>3870</v>
      </c>
      <c r="D1337" t="s">
        <v>3871</v>
      </c>
      <c r="E1337" t="s">
        <v>583</v>
      </c>
      <c r="F1337">
        <v>20050303</v>
      </c>
      <c r="G1337" t="s">
        <v>3872</v>
      </c>
      <c r="H1337" t="s">
        <v>1180</v>
      </c>
      <c r="I1337" t="s">
        <v>1265</v>
      </c>
      <c r="M1337" t="str">
        <f t="shared" si="141"/>
        <v>大庭</v>
      </c>
      <c r="N1337" t="str">
        <f t="shared" si="142"/>
        <v>一心</v>
      </c>
      <c r="O1337" t="str">
        <f t="shared" si="143"/>
        <v>オオバ</v>
      </c>
      <c r="P1337" t="str">
        <f t="shared" si="144"/>
        <v>イッシン</v>
      </c>
      <c r="Q1337">
        <f>IF($F1337="","",DATEDIF($R1337,①申込書!$D$3,"Y"))</f>
        <v>20</v>
      </c>
      <c r="R1337" t="str">
        <f t="shared" si="145"/>
        <v>2005/03/03</v>
      </c>
      <c r="S1337" t="str">
        <f t="shared" si="140"/>
        <v>島根</v>
      </c>
      <c r="T1337" t="str">
        <f>IFERROR(IF($G1337&lt;&gt;"",LEFT($G1337,11),IF(COUNTIF(②男子申込!$C:$C,$B1337)=1,INDEX(②男子申込!H:H,MATCH($B1337,②男子申込!$C:$C,0)),"")),"")</f>
        <v>00112244721</v>
      </c>
      <c r="U1337" t="str">
        <f t="shared" si="146"/>
        <v>龍谷大</v>
      </c>
    </row>
    <row r="1338" spans="1:21">
      <c r="A1338" t="s">
        <v>1597</v>
      </c>
      <c r="B1338">
        <v>1337</v>
      </c>
      <c r="C1338" t="s">
        <v>3873</v>
      </c>
      <c r="D1338" t="s">
        <v>3874</v>
      </c>
      <c r="E1338" t="s">
        <v>80</v>
      </c>
      <c r="F1338">
        <v>20041112</v>
      </c>
      <c r="G1338" t="s">
        <v>3875</v>
      </c>
      <c r="H1338" t="s">
        <v>3876</v>
      </c>
      <c r="I1338" t="s">
        <v>105</v>
      </c>
      <c r="M1338" t="str">
        <f t="shared" si="141"/>
        <v>風口</v>
      </c>
      <c r="N1338" t="str">
        <f t="shared" si="142"/>
        <v>奏楽</v>
      </c>
      <c r="O1338" t="str">
        <f t="shared" si="143"/>
        <v>カゼグチ</v>
      </c>
      <c r="P1338" t="str">
        <f t="shared" si="144"/>
        <v>ソウタ</v>
      </c>
      <c r="Q1338">
        <f>IF($F1338="","",DATEDIF($R1338,①申込書!$D$3,"Y"))</f>
        <v>21</v>
      </c>
      <c r="R1338" t="str">
        <f t="shared" si="145"/>
        <v>2004/11/12</v>
      </c>
      <c r="S1338" t="str">
        <f t="shared" si="140"/>
        <v>滋賀</v>
      </c>
      <c r="T1338" t="str">
        <f>IFERROR(IF($G1338&lt;&gt;"",LEFT($G1338,11),IF(COUNTIF(②男子申込!$C:$C,$B1338)=1,INDEX(②男子申込!H:H,MATCH($B1338,②男子申込!$C:$C,0)),"")),"")</f>
        <v>00113548527</v>
      </c>
      <c r="U1338" t="str">
        <f t="shared" si="146"/>
        <v>龍谷大</v>
      </c>
    </row>
    <row r="1339" spans="1:21">
      <c r="A1339" t="s">
        <v>1597</v>
      </c>
      <c r="B1339">
        <v>1338</v>
      </c>
      <c r="C1339" t="s">
        <v>3877</v>
      </c>
      <c r="D1339" t="s">
        <v>3878</v>
      </c>
      <c r="E1339" t="s">
        <v>99</v>
      </c>
      <c r="F1339">
        <v>20040504</v>
      </c>
      <c r="G1339" t="s">
        <v>3879</v>
      </c>
      <c r="H1339" t="s">
        <v>164</v>
      </c>
      <c r="I1339" t="s">
        <v>127</v>
      </c>
      <c r="M1339" t="str">
        <f t="shared" si="141"/>
        <v>阿部</v>
      </c>
      <c r="N1339" t="str">
        <f t="shared" si="142"/>
        <v>雄斗</v>
      </c>
      <c r="O1339" t="str">
        <f t="shared" si="143"/>
        <v>アベ</v>
      </c>
      <c r="P1339" t="str">
        <f t="shared" si="144"/>
        <v>ユウト</v>
      </c>
      <c r="Q1339">
        <f>IF($F1339="","",DATEDIF($R1339,①申込書!$D$3,"Y"))</f>
        <v>21</v>
      </c>
      <c r="R1339" t="str">
        <f t="shared" si="145"/>
        <v>2004/05/04</v>
      </c>
      <c r="S1339" t="str">
        <f t="shared" si="140"/>
        <v>大阪</v>
      </c>
      <c r="T1339" t="str">
        <f>IFERROR(IF($G1339&lt;&gt;"",LEFT($G1339,11),IF(COUNTIF(②男子申込!$C:$C,$B1339)=1,INDEX(②男子申込!H:H,MATCH($B1339,②男子申込!$C:$C,0)),"")),"")</f>
        <v>00110703416</v>
      </c>
      <c r="U1339" t="str">
        <f t="shared" si="146"/>
        <v>龍谷大</v>
      </c>
    </row>
    <row r="1340" spans="1:21">
      <c r="A1340" t="s">
        <v>1597</v>
      </c>
      <c r="B1340">
        <v>1339</v>
      </c>
      <c r="C1340" t="s">
        <v>3880</v>
      </c>
      <c r="D1340" t="s">
        <v>3881</v>
      </c>
      <c r="E1340" t="s">
        <v>920</v>
      </c>
      <c r="F1340">
        <v>20030709</v>
      </c>
      <c r="G1340" t="s">
        <v>5848</v>
      </c>
      <c r="H1340" t="s">
        <v>3882</v>
      </c>
      <c r="I1340" t="s">
        <v>479</v>
      </c>
      <c r="M1340" t="str">
        <f t="shared" si="141"/>
        <v>吉澤</v>
      </c>
      <c r="N1340" t="str">
        <f t="shared" si="142"/>
        <v>恵太朗</v>
      </c>
      <c r="O1340" t="str">
        <f t="shared" si="143"/>
        <v>ヨシザワ</v>
      </c>
      <c r="P1340" t="str">
        <f t="shared" si="144"/>
        <v>ケイタロウ</v>
      </c>
      <c r="Q1340">
        <f>IF($F1340="","",DATEDIF($R1340,①申込書!$D$3,"Y"))</f>
        <v>22</v>
      </c>
      <c r="R1340" t="str">
        <f t="shared" si="145"/>
        <v>2003/07/09</v>
      </c>
      <c r="S1340" t="str">
        <f t="shared" si="140"/>
        <v>新潟</v>
      </c>
      <c r="T1340" t="str">
        <f>IFERROR(IF($G1340&lt;&gt;"",LEFT($G1340,11),IF(COUNTIF(②男子申込!$C:$C,$B1340)=1,INDEX(②男子申込!H:H,MATCH($B1340,②男子申込!$C:$C,0)),"")),"")</f>
        <v>00200004605</v>
      </c>
      <c r="U1340" t="str">
        <f t="shared" si="146"/>
        <v>龍谷大</v>
      </c>
    </row>
    <row r="1341" spans="1:21">
      <c r="A1341" t="s">
        <v>1597</v>
      </c>
      <c r="B1341">
        <v>1340</v>
      </c>
      <c r="C1341" t="s">
        <v>4270</v>
      </c>
      <c r="D1341" t="s">
        <v>4271</v>
      </c>
      <c r="E1341" t="s">
        <v>88</v>
      </c>
      <c r="F1341">
        <v>20041221</v>
      </c>
      <c r="G1341" t="s">
        <v>4272</v>
      </c>
      <c r="H1341" t="s">
        <v>114</v>
      </c>
      <c r="I1341" t="s">
        <v>4273</v>
      </c>
      <c r="M1341" t="str">
        <f t="shared" si="141"/>
        <v>福田</v>
      </c>
      <c r="N1341" t="str">
        <f t="shared" si="142"/>
        <v>旺城</v>
      </c>
      <c r="O1341" t="str">
        <f t="shared" si="143"/>
        <v>フクダ</v>
      </c>
      <c r="P1341" t="str">
        <f t="shared" si="144"/>
        <v>オウキ</v>
      </c>
      <c r="Q1341">
        <f>IF($F1341="","",DATEDIF($R1341,①申込書!$D$3,"Y"))</f>
        <v>21</v>
      </c>
      <c r="R1341" t="str">
        <f t="shared" si="145"/>
        <v>2004/12/21</v>
      </c>
      <c r="S1341" t="str">
        <f t="shared" si="140"/>
        <v>京都</v>
      </c>
      <c r="T1341" t="str">
        <f>IFERROR(IF($G1341&lt;&gt;"",LEFT($G1341,11),IF(COUNTIF(②男子申込!$C:$C,$B1341)=1,INDEX(②男子申込!H:H,MATCH($B1341,②男子申込!$C:$C,0)),"")),"")</f>
        <v>00149257230</v>
      </c>
      <c r="U1341" t="str">
        <f t="shared" si="146"/>
        <v>龍谷大</v>
      </c>
    </row>
    <row r="1342" spans="1:21">
      <c r="A1342" t="s">
        <v>1597</v>
      </c>
      <c r="B1342">
        <v>1341</v>
      </c>
      <c r="C1342" t="s">
        <v>4274</v>
      </c>
      <c r="D1342" t="s">
        <v>4275</v>
      </c>
      <c r="E1342" t="s">
        <v>97</v>
      </c>
      <c r="F1342">
        <v>20050117</v>
      </c>
      <c r="G1342" t="s">
        <v>4276</v>
      </c>
      <c r="H1342" t="s">
        <v>223</v>
      </c>
      <c r="I1342" t="s">
        <v>1507</v>
      </c>
      <c r="M1342" t="str">
        <f t="shared" si="141"/>
        <v>橋本</v>
      </c>
      <c r="N1342" t="str">
        <f t="shared" si="142"/>
        <v>隼貴</v>
      </c>
      <c r="O1342" t="str">
        <f t="shared" si="143"/>
        <v>ハシモト</v>
      </c>
      <c r="P1342" t="str">
        <f t="shared" si="144"/>
        <v>ジュンキ</v>
      </c>
      <c r="Q1342">
        <f>IF($F1342="","",DATEDIF($R1342,①申込書!$D$3,"Y"))</f>
        <v>21</v>
      </c>
      <c r="R1342" t="str">
        <f t="shared" si="145"/>
        <v>2005/01/17</v>
      </c>
      <c r="S1342" t="str">
        <f t="shared" si="140"/>
        <v>兵庫</v>
      </c>
      <c r="T1342" t="str">
        <f>IFERROR(IF($G1342&lt;&gt;"",LEFT($G1342,11),IF(COUNTIF(②男子申込!$C:$C,$B1342)=1,INDEX(②男子申込!H:H,MATCH($B1342,②男子申込!$C:$C,0)),"")),"")</f>
        <v>00117522725</v>
      </c>
      <c r="U1342" t="str">
        <f t="shared" si="146"/>
        <v>龍谷大</v>
      </c>
    </row>
    <row r="1343" spans="1:21">
      <c r="A1343" t="s">
        <v>1597</v>
      </c>
      <c r="B1343">
        <v>1342</v>
      </c>
      <c r="C1343" t="s">
        <v>4277</v>
      </c>
      <c r="D1343" t="s">
        <v>4278</v>
      </c>
      <c r="E1343" t="s">
        <v>80</v>
      </c>
      <c r="F1343">
        <v>20040622</v>
      </c>
      <c r="G1343" t="s">
        <v>4279</v>
      </c>
      <c r="H1343" t="s">
        <v>324</v>
      </c>
      <c r="I1343" t="s">
        <v>348</v>
      </c>
      <c r="M1343" t="str">
        <f t="shared" si="141"/>
        <v>藤原</v>
      </c>
      <c r="N1343" t="str">
        <f t="shared" si="142"/>
        <v>柊平</v>
      </c>
      <c r="O1343" t="str">
        <f t="shared" si="143"/>
        <v>フジワラ</v>
      </c>
      <c r="P1343" t="str">
        <f t="shared" si="144"/>
        <v>シュウヘイ</v>
      </c>
      <c r="Q1343">
        <f>IF($F1343="","",DATEDIF($R1343,①申込書!$D$3,"Y"))</f>
        <v>21</v>
      </c>
      <c r="R1343" t="str">
        <f t="shared" si="145"/>
        <v>2004/06/22</v>
      </c>
      <c r="S1343" t="str">
        <f t="shared" si="140"/>
        <v>滋賀</v>
      </c>
      <c r="T1343" t="str">
        <f>IFERROR(IF($G1343&lt;&gt;"",LEFT($G1343,11),IF(COUNTIF(②男子申込!$C:$C,$B1343)=1,INDEX(②男子申込!H:H,MATCH($B1343,②男子申込!$C:$C,0)),"")),"")</f>
        <v>00115844427</v>
      </c>
      <c r="U1343" t="str">
        <f t="shared" si="146"/>
        <v>龍谷大</v>
      </c>
    </row>
    <row r="1344" spans="1:21">
      <c r="A1344" t="s">
        <v>1597</v>
      </c>
      <c r="B1344">
        <v>1343</v>
      </c>
      <c r="C1344" t="s">
        <v>4280</v>
      </c>
      <c r="D1344" t="s">
        <v>4281</v>
      </c>
      <c r="E1344" t="s">
        <v>99</v>
      </c>
      <c r="F1344">
        <v>20041030</v>
      </c>
      <c r="G1344" t="s">
        <v>4282</v>
      </c>
      <c r="H1344" t="s">
        <v>209</v>
      </c>
      <c r="I1344" t="s">
        <v>465</v>
      </c>
      <c r="M1344" t="str">
        <f t="shared" si="141"/>
        <v>中田</v>
      </c>
      <c r="N1344" t="str">
        <f t="shared" si="142"/>
        <v>皓大</v>
      </c>
      <c r="O1344" t="str">
        <f t="shared" si="143"/>
        <v>ナカタ</v>
      </c>
      <c r="P1344" t="str">
        <f t="shared" si="144"/>
        <v>ヒロト</v>
      </c>
      <c r="Q1344">
        <f>IF($F1344="","",DATEDIF($R1344,①申込書!$D$3,"Y"))</f>
        <v>21</v>
      </c>
      <c r="R1344" t="str">
        <f t="shared" si="145"/>
        <v>2004/10/30</v>
      </c>
      <c r="S1344" t="str">
        <f t="shared" si="140"/>
        <v>大阪</v>
      </c>
      <c r="T1344" t="str">
        <f>IFERROR(IF($G1344&lt;&gt;"",LEFT($G1344,11),IF(COUNTIF(②男子申込!$C:$C,$B1344)=1,INDEX(②男子申込!H:H,MATCH($B1344,②男子申込!$C:$C,0)),"")),"")</f>
        <v>00112584930</v>
      </c>
      <c r="U1344" t="str">
        <f t="shared" si="146"/>
        <v>龍谷大</v>
      </c>
    </row>
    <row r="1345" spans="1:21">
      <c r="A1345" t="s">
        <v>1597</v>
      </c>
      <c r="B1345">
        <v>1344</v>
      </c>
      <c r="C1345" t="s">
        <v>4283</v>
      </c>
      <c r="D1345" t="s">
        <v>4284</v>
      </c>
      <c r="E1345" t="s">
        <v>99</v>
      </c>
      <c r="F1345">
        <v>20050121</v>
      </c>
      <c r="G1345" t="s">
        <v>4285</v>
      </c>
      <c r="H1345" t="s">
        <v>1321</v>
      </c>
      <c r="I1345" t="s">
        <v>4286</v>
      </c>
      <c r="M1345" t="str">
        <f t="shared" si="141"/>
        <v>横山</v>
      </c>
      <c r="N1345" t="str">
        <f t="shared" si="142"/>
        <v>寛治</v>
      </c>
      <c r="O1345" t="str">
        <f t="shared" si="143"/>
        <v>ヨコヤマ</v>
      </c>
      <c r="P1345" t="str">
        <f t="shared" si="144"/>
        <v>カンジ</v>
      </c>
      <c r="Q1345">
        <f>IF($F1345="","",DATEDIF($R1345,①申込書!$D$3,"Y"))</f>
        <v>21</v>
      </c>
      <c r="R1345" t="str">
        <f t="shared" si="145"/>
        <v>2005/01/21</v>
      </c>
      <c r="S1345" t="str">
        <f t="shared" si="140"/>
        <v>大阪</v>
      </c>
      <c r="T1345" t="str">
        <f>IFERROR(IF($G1345&lt;&gt;"",LEFT($G1345,11),IF(COUNTIF(②男子申込!$C:$C,$B1345)=1,INDEX(②男子申込!H:H,MATCH($B1345,②男子申込!$C:$C,0)),"")),"")</f>
        <v>00110453822</v>
      </c>
      <c r="U1345" t="str">
        <f t="shared" si="146"/>
        <v>龍谷大</v>
      </c>
    </row>
    <row r="1346" spans="1:21">
      <c r="A1346" t="s">
        <v>1597</v>
      </c>
      <c r="B1346">
        <v>1345</v>
      </c>
      <c r="C1346" t="s">
        <v>4771</v>
      </c>
      <c r="D1346" t="s">
        <v>4772</v>
      </c>
      <c r="E1346" t="s">
        <v>88</v>
      </c>
      <c r="F1346">
        <v>20021009</v>
      </c>
      <c r="G1346" t="s">
        <v>4773</v>
      </c>
      <c r="H1346" t="s">
        <v>1165</v>
      </c>
      <c r="I1346" t="s">
        <v>334</v>
      </c>
      <c r="M1346" t="str">
        <f t="shared" si="141"/>
        <v>下田</v>
      </c>
      <c r="N1346" t="str">
        <f t="shared" si="142"/>
        <v>汰知</v>
      </c>
      <c r="O1346" t="str">
        <f t="shared" si="143"/>
        <v>シモダ</v>
      </c>
      <c r="P1346" t="str">
        <f t="shared" si="144"/>
        <v>タイチ</v>
      </c>
      <c r="Q1346">
        <f>IF($F1346="","",DATEDIF($R1346,①申込書!$D$3,"Y"))</f>
        <v>23</v>
      </c>
      <c r="R1346" t="str">
        <f t="shared" si="145"/>
        <v>2002/10/09</v>
      </c>
      <c r="S1346" t="str">
        <f t="shared" ref="S1346:S1409" si="147">IFERROR(IF(OR($E1346="北海道",$E1346="学連"),$E1346,LEFT($E1346,LEN($E1346)-1)),"")</f>
        <v>京都</v>
      </c>
      <c r="T1346" t="str">
        <f>IFERROR(IF($G1346&lt;&gt;"",LEFT($G1346,11),IF(COUNTIF(②男子申込!$C:$C,$B1346)=1,INDEX(②男子申込!H:H,MATCH($B1346,②男子申込!$C:$C,0)),"")),"")</f>
        <v>00200080463</v>
      </c>
      <c r="U1346" t="str">
        <f t="shared" si="146"/>
        <v>龍谷大</v>
      </c>
    </row>
    <row r="1347" spans="1:21">
      <c r="A1347" t="s">
        <v>1597</v>
      </c>
      <c r="B1347">
        <v>1346</v>
      </c>
      <c r="C1347" t="s">
        <v>4774</v>
      </c>
      <c r="D1347" t="s">
        <v>4775</v>
      </c>
      <c r="E1347" t="s">
        <v>88</v>
      </c>
      <c r="F1347">
        <v>20041114</v>
      </c>
      <c r="G1347" t="s">
        <v>4776</v>
      </c>
      <c r="H1347" t="s">
        <v>223</v>
      </c>
      <c r="I1347" t="s">
        <v>122</v>
      </c>
      <c r="M1347" t="str">
        <f t="shared" ref="M1347:M1410" si="148">IFERROR(LEFT($C1347,FIND("　",$C1347)-1),"")</f>
        <v>橋本</v>
      </c>
      <c r="N1347" t="str">
        <f t="shared" ref="N1347:N1410" si="149">IFERROR(RIGHT($C1347,LEN($C1347)-FIND("　",$C1347)),"")</f>
        <v>琉靖</v>
      </c>
      <c r="O1347" t="str">
        <f t="shared" ref="O1347:O1410" si="150">IFERROR(DBCS(LEFT($D1347,FIND(" ",$D1347)-1)),"")</f>
        <v>ハシモト</v>
      </c>
      <c r="P1347" t="str">
        <f t="shared" ref="P1347:P1410" si="151">IFERROR(DBCS(RIGHT($D1347,LEN($D1347)-FIND(" ",$D1347))),"")</f>
        <v>リュウセイ</v>
      </c>
      <c r="Q1347">
        <f>IF($F1347="","",DATEDIF($R1347,①申込書!$D$3,"Y"))</f>
        <v>21</v>
      </c>
      <c r="R1347" t="str">
        <f t="shared" ref="R1347:R1410" si="152">IF($F1347="","",LEFT($F1347,4)&amp;"/"&amp;MID($F1347,5,2)&amp;"/"&amp;RIGHT($F1347,2))</f>
        <v>2004/11/14</v>
      </c>
      <c r="S1347" t="str">
        <f t="shared" si="147"/>
        <v>京都</v>
      </c>
      <c r="T1347" t="str">
        <f>IFERROR(IF($G1347&lt;&gt;"",LEFT($G1347,11),IF(COUNTIF(②男子申込!$C:$C,$B1347)=1,INDEX(②男子申込!H:H,MATCH($B1347,②男子申込!$C:$C,0)),"")),"")</f>
        <v>00151754932</v>
      </c>
      <c r="U1347" t="str">
        <f t="shared" ref="U1347:U1410" si="153">IFERROR(LEFT($A1347,FIND("大学",$A1347))&amp;RIGHT($A1347,LEN($A1347)-FIND("大学",$A1347)-1),"")</f>
        <v>龍谷大</v>
      </c>
    </row>
    <row r="1348" spans="1:21">
      <c r="A1348" t="s">
        <v>1597</v>
      </c>
      <c r="B1348">
        <v>1347</v>
      </c>
      <c r="C1348" t="s">
        <v>4777</v>
      </c>
      <c r="D1348" t="s">
        <v>4778</v>
      </c>
      <c r="E1348" t="s">
        <v>97</v>
      </c>
      <c r="F1348">
        <v>20050219</v>
      </c>
      <c r="G1348" t="s">
        <v>4779</v>
      </c>
      <c r="H1348" t="s">
        <v>4780</v>
      </c>
      <c r="I1348" t="s">
        <v>131</v>
      </c>
      <c r="M1348" t="str">
        <f t="shared" si="148"/>
        <v>名田</v>
      </c>
      <c r="N1348" t="str">
        <f t="shared" si="149"/>
        <v>智貴</v>
      </c>
      <c r="O1348" t="str">
        <f t="shared" si="150"/>
        <v>ナダ</v>
      </c>
      <c r="P1348" t="str">
        <f t="shared" si="151"/>
        <v>トモキ</v>
      </c>
      <c r="Q1348">
        <f>IF($F1348="","",DATEDIF($R1348,①申込書!$D$3,"Y"))</f>
        <v>20</v>
      </c>
      <c r="R1348" t="str">
        <f t="shared" si="152"/>
        <v>2005/02/19</v>
      </c>
      <c r="S1348" t="str">
        <f t="shared" si="147"/>
        <v>兵庫</v>
      </c>
      <c r="T1348" t="str">
        <f>IFERROR(IF($G1348&lt;&gt;"",LEFT($G1348,11),IF(COUNTIF(②男子申込!$C:$C,$B1348)=1,INDEX(②男子申込!H:H,MATCH($B1348,②男子申込!$C:$C,0)),"")),"")</f>
        <v>00115524119</v>
      </c>
      <c r="U1348" t="str">
        <f t="shared" si="153"/>
        <v>龍谷大</v>
      </c>
    </row>
    <row r="1349" spans="1:21">
      <c r="A1349" t="s">
        <v>1597</v>
      </c>
      <c r="B1349">
        <v>1348</v>
      </c>
      <c r="C1349" t="s">
        <v>4781</v>
      </c>
      <c r="D1349" t="s">
        <v>4782</v>
      </c>
      <c r="E1349" t="s">
        <v>102</v>
      </c>
      <c r="F1349">
        <v>20041215</v>
      </c>
      <c r="G1349" t="s">
        <v>4783</v>
      </c>
      <c r="H1349" t="s">
        <v>2816</v>
      </c>
      <c r="I1349" t="s">
        <v>1135</v>
      </c>
      <c r="M1349" t="str">
        <f t="shared" si="148"/>
        <v>村松</v>
      </c>
      <c r="N1349" t="str">
        <f t="shared" si="149"/>
        <v>奏汰</v>
      </c>
      <c r="O1349" t="str">
        <f t="shared" si="150"/>
        <v>ムラマツ</v>
      </c>
      <c r="P1349" t="str">
        <f t="shared" si="151"/>
        <v>カナタ</v>
      </c>
      <c r="Q1349">
        <f>IF($F1349="","",DATEDIF($R1349,①申込書!$D$3,"Y"))</f>
        <v>21</v>
      </c>
      <c r="R1349" t="str">
        <f t="shared" si="152"/>
        <v>2004/12/15</v>
      </c>
      <c r="S1349" t="str">
        <f t="shared" si="147"/>
        <v>静岡</v>
      </c>
      <c r="T1349" t="str">
        <f>IFERROR(IF($G1349&lt;&gt;"",LEFT($G1349,11),IF(COUNTIF(②男子申込!$C:$C,$B1349)=1,INDEX(②男子申込!H:H,MATCH($B1349,②男子申込!$C:$C,0)),"")),"")</f>
        <v>00114787836</v>
      </c>
      <c r="U1349" t="str">
        <f t="shared" si="153"/>
        <v>龍谷大</v>
      </c>
    </row>
    <row r="1350" spans="1:21">
      <c r="A1350" t="s">
        <v>1597</v>
      </c>
      <c r="B1350">
        <v>1349</v>
      </c>
      <c r="C1350" t="s">
        <v>5849</v>
      </c>
      <c r="D1350" t="s">
        <v>5850</v>
      </c>
      <c r="E1350" t="s">
        <v>80</v>
      </c>
      <c r="F1350">
        <v>20050518</v>
      </c>
      <c r="G1350" t="s">
        <v>5851</v>
      </c>
      <c r="H1350" t="s">
        <v>5852</v>
      </c>
      <c r="I1350" t="s">
        <v>181</v>
      </c>
      <c r="M1350" t="str">
        <f t="shared" si="148"/>
        <v>吉冨</v>
      </c>
      <c r="N1350" t="str">
        <f t="shared" si="149"/>
        <v>晴心</v>
      </c>
      <c r="O1350" t="str">
        <f t="shared" si="150"/>
        <v>ヨシドミ</v>
      </c>
      <c r="P1350" t="str">
        <f t="shared" si="151"/>
        <v>ハルト</v>
      </c>
      <c r="Q1350">
        <f>IF($F1350="","",DATEDIF($R1350,①申込書!$D$3,"Y"))</f>
        <v>20</v>
      </c>
      <c r="R1350" t="str">
        <f t="shared" si="152"/>
        <v>2005/05/18</v>
      </c>
      <c r="S1350" t="str">
        <f t="shared" si="147"/>
        <v>滋賀</v>
      </c>
      <c r="T1350" t="str">
        <f>IFERROR(IF($G1350&lt;&gt;"",LEFT($G1350,11),IF(COUNTIF(②男子申込!$C:$C,$B1350)=1,INDEX(②男子申込!H:H,MATCH($B1350,②男子申込!$C:$C,0)),"")),"")</f>
        <v>00125536325</v>
      </c>
      <c r="U1350" t="str">
        <f t="shared" si="153"/>
        <v>龍谷大</v>
      </c>
    </row>
    <row r="1351" spans="1:21">
      <c r="A1351" t="s">
        <v>1597</v>
      </c>
      <c r="B1351">
        <v>1350</v>
      </c>
      <c r="C1351" t="s">
        <v>5853</v>
      </c>
      <c r="D1351" t="s">
        <v>5854</v>
      </c>
      <c r="E1351" t="s">
        <v>99</v>
      </c>
      <c r="F1351">
        <v>20050605</v>
      </c>
      <c r="G1351" t="s">
        <v>5855</v>
      </c>
      <c r="H1351" t="s">
        <v>615</v>
      </c>
      <c r="I1351" t="s">
        <v>358</v>
      </c>
      <c r="M1351" t="str">
        <f t="shared" si="148"/>
        <v>大西</v>
      </c>
      <c r="N1351" t="str">
        <f t="shared" si="149"/>
        <v>翔也</v>
      </c>
      <c r="O1351" t="str">
        <f t="shared" si="150"/>
        <v>オオニシ</v>
      </c>
      <c r="P1351" t="str">
        <f t="shared" si="151"/>
        <v>ショウヤ</v>
      </c>
      <c r="Q1351">
        <f>IF($F1351="","",DATEDIF($R1351,①申込書!$D$3,"Y"))</f>
        <v>20</v>
      </c>
      <c r="R1351" t="str">
        <f t="shared" si="152"/>
        <v>2005/06/05</v>
      </c>
      <c r="S1351" t="str">
        <f t="shared" si="147"/>
        <v>大阪</v>
      </c>
      <c r="T1351" t="str">
        <f>IFERROR(IF($G1351&lt;&gt;"",LEFT($G1351,11),IF(COUNTIF(②男子申込!$C:$C,$B1351)=1,INDEX(②男子申込!H:H,MATCH($B1351,②男子申込!$C:$C,0)),"")),"")</f>
        <v>00128029325</v>
      </c>
      <c r="U1351" t="str">
        <f t="shared" si="153"/>
        <v>龍谷大</v>
      </c>
    </row>
    <row r="1352" spans="1:21">
      <c r="A1352" t="s">
        <v>1597</v>
      </c>
      <c r="B1352">
        <v>1351</v>
      </c>
      <c r="C1352" t="s">
        <v>5856</v>
      </c>
      <c r="D1352" t="s">
        <v>5857</v>
      </c>
      <c r="E1352" t="s">
        <v>79</v>
      </c>
      <c r="F1352">
        <v>20051004</v>
      </c>
      <c r="G1352" t="s">
        <v>5858</v>
      </c>
      <c r="H1352" t="s">
        <v>1514</v>
      </c>
      <c r="I1352" t="s">
        <v>135</v>
      </c>
      <c r="M1352" t="str">
        <f t="shared" si="148"/>
        <v>浅野</v>
      </c>
      <c r="N1352" t="str">
        <f t="shared" si="149"/>
        <v>晃輝</v>
      </c>
      <c r="O1352" t="str">
        <f t="shared" si="150"/>
        <v>アサノ</v>
      </c>
      <c r="P1352" t="str">
        <f t="shared" si="151"/>
        <v>コウキ</v>
      </c>
      <c r="Q1352">
        <f>IF($F1352="","",DATEDIF($R1352,①申込書!$D$3,"Y"))</f>
        <v>20</v>
      </c>
      <c r="R1352" t="str">
        <f t="shared" si="152"/>
        <v>2005/10/04</v>
      </c>
      <c r="S1352" t="str">
        <f t="shared" si="147"/>
        <v>岐阜</v>
      </c>
      <c r="T1352" t="str">
        <f>IFERROR(IF($G1352&lt;&gt;"",LEFT($G1352,11),IF(COUNTIF(②男子申込!$C:$C,$B1352)=1,INDEX(②男子申込!H:H,MATCH($B1352,②男子申込!$C:$C,0)),"")),"")</f>
        <v>00126494430</v>
      </c>
      <c r="U1352" t="str">
        <f t="shared" si="153"/>
        <v>龍谷大</v>
      </c>
    </row>
    <row r="1353" spans="1:21">
      <c r="A1353" t="s">
        <v>1597</v>
      </c>
      <c r="B1353">
        <v>1352</v>
      </c>
      <c r="C1353" t="s">
        <v>5859</v>
      </c>
      <c r="D1353" t="s">
        <v>5860</v>
      </c>
      <c r="E1353" t="s">
        <v>88</v>
      </c>
      <c r="F1353">
        <v>20051016</v>
      </c>
      <c r="G1353" t="s">
        <v>5861</v>
      </c>
      <c r="H1353" t="s">
        <v>2129</v>
      </c>
      <c r="I1353" t="s">
        <v>578</v>
      </c>
      <c r="M1353" t="str">
        <f t="shared" si="148"/>
        <v>東</v>
      </c>
      <c r="N1353" t="str">
        <f t="shared" si="149"/>
        <v>祥汰</v>
      </c>
      <c r="O1353" t="str">
        <f t="shared" si="150"/>
        <v>アズマ</v>
      </c>
      <c r="P1353" t="str">
        <f t="shared" si="151"/>
        <v>ショウタ</v>
      </c>
      <c r="Q1353">
        <f>IF($F1353="","",DATEDIF($R1353,①申込書!$D$3,"Y"))</f>
        <v>20</v>
      </c>
      <c r="R1353" t="str">
        <f t="shared" si="152"/>
        <v>2005/10/16</v>
      </c>
      <c r="S1353" t="str">
        <f t="shared" si="147"/>
        <v>京都</v>
      </c>
      <c r="T1353" t="str">
        <f>IFERROR(IF($G1353&lt;&gt;"",LEFT($G1353,11),IF(COUNTIF(②男子申込!$C:$C,$B1353)=1,INDEX(②男子申込!H:H,MATCH($B1353,②男子申込!$C:$C,0)),"")),"")</f>
        <v>00131070719</v>
      </c>
      <c r="U1353" t="str">
        <f t="shared" si="153"/>
        <v>龍谷大</v>
      </c>
    </row>
    <row r="1354" spans="1:21">
      <c r="A1354" t="s">
        <v>1597</v>
      </c>
      <c r="B1354">
        <v>1353</v>
      </c>
      <c r="C1354" t="s">
        <v>5863</v>
      </c>
      <c r="D1354" t="s">
        <v>5864</v>
      </c>
      <c r="E1354" t="s">
        <v>102</v>
      </c>
      <c r="F1354">
        <v>20051125</v>
      </c>
      <c r="G1354" t="s">
        <v>5865</v>
      </c>
      <c r="H1354" t="s">
        <v>5866</v>
      </c>
      <c r="I1354" t="s">
        <v>98</v>
      </c>
      <c r="M1354" t="str">
        <f t="shared" si="148"/>
        <v>井指</v>
      </c>
      <c r="N1354" t="str">
        <f t="shared" si="149"/>
        <v>陸</v>
      </c>
      <c r="O1354" t="str">
        <f t="shared" si="150"/>
        <v>イサシ</v>
      </c>
      <c r="P1354" t="str">
        <f t="shared" si="151"/>
        <v>リク</v>
      </c>
      <c r="Q1354">
        <f>IF($F1354="","",DATEDIF($R1354,①申込書!$D$3,"Y"))</f>
        <v>20</v>
      </c>
      <c r="R1354" t="str">
        <f t="shared" si="152"/>
        <v>2005/11/25</v>
      </c>
      <c r="S1354" t="str">
        <f t="shared" si="147"/>
        <v>静岡</v>
      </c>
      <c r="T1354" t="str">
        <f>IFERROR(IF($G1354&lt;&gt;"",LEFT($G1354,11),IF(COUNTIF(②男子申込!$C:$C,$B1354)=1,INDEX(②男子申込!H:H,MATCH($B1354,②男子申込!$C:$C,0)),"")),"")</f>
        <v>00128274226</v>
      </c>
      <c r="U1354" t="str">
        <f t="shared" si="153"/>
        <v>龍谷大</v>
      </c>
    </row>
    <row r="1355" spans="1:21">
      <c r="A1355" t="s">
        <v>1597</v>
      </c>
      <c r="B1355">
        <v>1354</v>
      </c>
      <c r="C1355" t="s">
        <v>5867</v>
      </c>
      <c r="D1355" t="s">
        <v>5868</v>
      </c>
      <c r="E1355" t="s">
        <v>88</v>
      </c>
      <c r="F1355">
        <v>20051230</v>
      </c>
      <c r="G1355" t="s">
        <v>5869</v>
      </c>
      <c r="H1355" t="s">
        <v>164</v>
      </c>
      <c r="I1355" t="s">
        <v>5870</v>
      </c>
      <c r="M1355" t="str">
        <f t="shared" si="148"/>
        <v>阿部</v>
      </c>
      <c r="N1355" t="str">
        <f t="shared" si="149"/>
        <v>叶夢</v>
      </c>
      <c r="O1355" t="str">
        <f t="shared" si="150"/>
        <v>アベ</v>
      </c>
      <c r="P1355" t="str">
        <f t="shared" si="151"/>
        <v>カナム</v>
      </c>
      <c r="Q1355">
        <f>IF($F1355="","",DATEDIF($R1355,①申込書!$D$3,"Y"))</f>
        <v>20</v>
      </c>
      <c r="R1355" t="str">
        <f t="shared" si="152"/>
        <v>2005/12/30</v>
      </c>
      <c r="S1355" t="str">
        <f t="shared" si="147"/>
        <v>京都</v>
      </c>
      <c r="T1355" t="str">
        <f>IFERROR(IF($G1355&lt;&gt;"",LEFT($G1355,11),IF(COUNTIF(②男子申込!$C:$C,$B1355)=1,INDEX(②男子申込!H:H,MATCH($B1355,②男子申込!$C:$C,0)),"")),"")</f>
        <v>00130829629</v>
      </c>
      <c r="U1355" t="str">
        <f t="shared" si="153"/>
        <v>龍谷大</v>
      </c>
    </row>
    <row r="1356" spans="1:21">
      <c r="A1356" t="s">
        <v>1597</v>
      </c>
      <c r="B1356">
        <v>1355</v>
      </c>
      <c r="C1356" t="s">
        <v>5871</v>
      </c>
      <c r="D1356" t="s">
        <v>5872</v>
      </c>
      <c r="E1356" t="s">
        <v>79</v>
      </c>
      <c r="F1356">
        <v>20060109</v>
      </c>
      <c r="G1356" t="s">
        <v>5873</v>
      </c>
      <c r="H1356" t="s">
        <v>5874</v>
      </c>
      <c r="I1356" t="s">
        <v>644</v>
      </c>
      <c r="M1356" t="str">
        <f t="shared" si="148"/>
        <v>五月女</v>
      </c>
      <c r="N1356" t="str">
        <f t="shared" si="149"/>
        <v>皓</v>
      </c>
      <c r="O1356" t="str">
        <f t="shared" si="150"/>
        <v>サオトメ</v>
      </c>
      <c r="P1356" t="str">
        <f t="shared" si="151"/>
        <v>ヒカル</v>
      </c>
      <c r="Q1356">
        <f>IF($F1356="","",DATEDIF($R1356,①申込書!$D$3,"Y"))</f>
        <v>20</v>
      </c>
      <c r="R1356" t="str">
        <f t="shared" si="152"/>
        <v>2006/01/09</v>
      </c>
      <c r="S1356" t="str">
        <f t="shared" si="147"/>
        <v>岐阜</v>
      </c>
      <c r="T1356" t="str">
        <f>IFERROR(IF($G1356&lt;&gt;"",LEFT($G1356,11),IF(COUNTIF(②男子申込!$C:$C,$B1356)=1,INDEX(②男子申込!H:H,MATCH($B1356,②男子申込!$C:$C,0)),"")),"")</f>
        <v>00152678231</v>
      </c>
      <c r="U1356" t="str">
        <f t="shared" si="153"/>
        <v>龍谷大</v>
      </c>
    </row>
    <row r="1357" spans="1:21">
      <c r="A1357" t="s">
        <v>1597</v>
      </c>
      <c r="B1357">
        <v>1356</v>
      </c>
      <c r="C1357" t="s">
        <v>5875</v>
      </c>
      <c r="D1357" t="s">
        <v>5876</v>
      </c>
      <c r="E1357" t="s">
        <v>80</v>
      </c>
      <c r="F1357">
        <v>20060106</v>
      </c>
      <c r="G1357" t="s">
        <v>5877</v>
      </c>
      <c r="H1357" t="s">
        <v>3218</v>
      </c>
      <c r="I1357" t="s">
        <v>979</v>
      </c>
      <c r="M1357" t="str">
        <f t="shared" si="148"/>
        <v>村井</v>
      </c>
      <c r="N1357" t="str">
        <f t="shared" si="149"/>
        <v>隆真</v>
      </c>
      <c r="O1357" t="str">
        <f t="shared" si="150"/>
        <v>ムライ</v>
      </c>
      <c r="P1357" t="str">
        <f t="shared" si="151"/>
        <v>リュウマ</v>
      </c>
      <c r="Q1357">
        <f>IF($F1357="","",DATEDIF($R1357,①申込書!$D$3,"Y"))</f>
        <v>20</v>
      </c>
      <c r="R1357" t="str">
        <f t="shared" si="152"/>
        <v>2006/01/06</v>
      </c>
      <c r="S1357" t="str">
        <f t="shared" si="147"/>
        <v>滋賀</v>
      </c>
      <c r="T1357" t="str">
        <f>IFERROR(IF($G1357&lt;&gt;"",LEFT($G1357,11),IF(COUNTIF(②男子申込!$C:$C,$B1357)=1,INDEX(②男子申込!H:H,MATCH($B1357,②男子申込!$C:$C,0)),"")),"")</f>
        <v>00125752022</v>
      </c>
      <c r="U1357" t="str">
        <f t="shared" si="153"/>
        <v>龍谷大</v>
      </c>
    </row>
    <row r="1358" spans="1:21">
      <c r="A1358" t="s">
        <v>1597</v>
      </c>
      <c r="B1358">
        <v>1357</v>
      </c>
      <c r="C1358" t="s">
        <v>5878</v>
      </c>
      <c r="D1358" t="s">
        <v>5879</v>
      </c>
      <c r="E1358" t="s">
        <v>99</v>
      </c>
      <c r="F1358">
        <v>20050411</v>
      </c>
      <c r="G1358" t="s">
        <v>5880</v>
      </c>
      <c r="H1358" t="s">
        <v>93</v>
      </c>
      <c r="I1358" t="s">
        <v>360</v>
      </c>
      <c r="M1358" t="str">
        <f t="shared" si="148"/>
        <v>山田</v>
      </c>
      <c r="N1358" t="str">
        <f t="shared" si="149"/>
        <v>瞬</v>
      </c>
      <c r="O1358" t="str">
        <f t="shared" si="150"/>
        <v>ヤマダ</v>
      </c>
      <c r="P1358" t="str">
        <f t="shared" si="151"/>
        <v>シュン</v>
      </c>
      <c r="Q1358">
        <f>IF($F1358="","",DATEDIF($R1358,①申込書!$D$3,"Y"))</f>
        <v>20</v>
      </c>
      <c r="R1358" t="str">
        <f t="shared" si="152"/>
        <v>2005/04/11</v>
      </c>
      <c r="S1358" t="str">
        <f t="shared" si="147"/>
        <v>大阪</v>
      </c>
      <c r="T1358" t="str">
        <f>IFERROR(IF($G1358&lt;&gt;"",LEFT($G1358,11),IF(COUNTIF(②男子申込!$C:$C,$B1358)=1,INDEX(②男子申込!H:H,MATCH($B1358,②男子申込!$C:$C,0)),"")),"")</f>
        <v>00153547328</v>
      </c>
      <c r="U1358" t="str">
        <f t="shared" si="153"/>
        <v>龍谷大</v>
      </c>
    </row>
    <row r="1359" spans="1:21">
      <c r="A1359" t="s">
        <v>1597</v>
      </c>
      <c r="B1359">
        <v>1358</v>
      </c>
      <c r="C1359" t="s">
        <v>5881</v>
      </c>
      <c r="D1359" t="s">
        <v>5882</v>
      </c>
      <c r="E1359" t="s">
        <v>80</v>
      </c>
      <c r="F1359">
        <v>20050418</v>
      </c>
      <c r="G1359" t="s">
        <v>5883</v>
      </c>
      <c r="H1359" t="s">
        <v>1699</v>
      </c>
      <c r="I1359" t="s">
        <v>105</v>
      </c>
      <c r="M1359" t="str">
        <f t="shared" si="148"/>
        <v>臼井</v>
      </c>
      <c r="N1359" t="str">
        <f t="shared" si="149"/>
        <v>創太</v>
      </c>
      <c r="O1359" t="str">
        <f t="shared" si="150"/>
        <v>ウスイ</v>
      </c>
      <c r="P1359" t="str">
        <f t="shared" si="151"/>
        <v>ソウタ</v>
      </c>
      <c r="Q1359">
        <f>IF($F1359="","",DATEDIF($R1359,①申込書!$D$3,"Y"))</f>
        <v>20</v>
      </c>
      <c r="R1359" t="str">
        <f t="shared" si="152"/>
        <v>2005/04/18</v>
      </c>
      <c r="S1359" t="str">
        <f t="shared" si="147"/>
        <v>滋賀</v>
      </c>
      <c r="T1359" t="str">
        <f>IFERROR(IF($G1359&lt;&gt;"",LEFT($G1359,11),IF(COUNTIF(②男子申込!$C:$C,$B1359)=1,INDEX(②男子申込!H:H,MATCH($B1359,②男子申込!$C:$C,0)),"")),"")</f>
        <v>00123761323</v>
      </c>
      <c r="U1359" t="str">
        <f t="shared" si="153"/>
        <v>龍谷大</v>
      </c>
    </row>
    <row r="1360" spans="1:21">
      <c r="A1360" t="s">
        <v>1597</v>
      </c>
      <c r="B1360">
        <v>1359</v>
      </c>
      <c r="C1360" t="s">
        <v>5884</v>
      </c>
      <c r="D1360" t="s">
        <v>5885</v>
      </c>
      <c r="E1360" t="s">
        <v>97</v>
      </c>
      <c r="F1360">
        <v>20060208</v>
      </c>
      <c r="G1360" t="s">
        <v>5886</v>
      </c>
      <c r="H1360" t="s">
        <v>366</v>
      </c>
      <c r="I1360" t="s">
        <v>181</v>
      </c>
      <c r="M1360" t="str">
        <f t="shared" si="148"/>
        <v>石井</v>
      </c>
      <c r="N1360" t="str">
        <f t="shared" si="149"/>
        <v>喜人</v>
      </c>
      <c r="O1360" t="str">
        <f t="shared" si="150"/>
        <v>イシイ</v>
      </c>
      <c r="P1360" t="str">
        <f t="shared" si="151"/>
        <v>ハルト</v>
      </c>
      <c r="Q1360">
        <f>IF($F1360="","",DATEDIF($R1360,①申込書!$D$3,"Y"))</f>
        <v>19</v>
      </c>
      <c r="R1360" t="str">
        <f t="shared" si="152"/>
        <v>2006/02/08</v>
      </c>
      <c r="S1360" t="str">
        <f t="shared" si="147"/>
        <v>兵庫</v>
      </c>
      <c r="T1360" t="str">
        <f>IFERROR(IF($G1360&lt;&gt;"",LEFT($G1360,11),IF(COUNTIF(②男子申込!$C:$C,$B1360)=1,INDEX(②男子申込!H:H,MATCH($B1360,②男子申込!$C:$C,0)),"")),"")</f>
        <v>00129544631</v>
      </c>
      <c r="U1360" t="str">
        <f t="shared" si="153"/>
        <v>龍谷大</v>
      </c>
    </row>
    <row r="1361" spans="1:21">
      <c r="A1361" t="s">
        <v>1597</v>
      </c>
      <c r="B1361">
        <v>1360</v>
      </c>
      <c r="C1361" t="s">
        <v>5887</v>
      </c>
      <c r="D1361" t="s">
        <v>5888</v>
      </c>
      <c r="E1361" t="s">
        <v>99</v>
      </c>
      <c r="F1361">
        <v>20050621</v>
      </c>
      <c r="G1361" t="s">
        <v>5889</v>
      </c>
      <c r="H1361" t="s">
        <v>256</v>
      </c>
      <c r="I1361" t="s">
        <v>131</v>
      </c>
      <c r="M1361" t="str">
        <f t="shared" si="148"/>
        <v>井上</v>
      </c>
      <c r="N1361" t="str">
        <f t="shared" si="149"/>
        <v>智貴</v>
      </c>
      <c r="O1361" t="str">
        <f t="shared" si="150"/>
        <v>イノウエ</v>
      </c>
      <c r="P1361" t="str">
        <f t="shared" si="151"/>
        <v>トモキ</v>
      </c>
      <c r="Q1361">
        <f>IF($F1361="","",DATEDIF($R1361,①申込書!$D$3,"Y"))</f>
        <v>20</v>
      </c>
      <c r="R1361" t="str">
        <f t="shared" si="152"/>
        <v>2005/06/21</v>
      </c>
      <c r="S1361" t="str">
        <f t="shared" si="147"/>
        <v>大阪</v>
      </c>
      <c r="T1361" t="str">
        <f>IFERROR(IF($G1361&lt;&gt;"",LEFT($G1361,11),IF(COUNTIF(②男子申込!$C:$C,$B1361)=1,INDEX(②男子申込!H:H,MATCH($B1361,②男子申込!$C:$C,0)),"")),"")</f>
        <v>00123602014</v>
      </c>
      <c r="U1361" t="str">
        <f t="shared" si="153"/>
        <v>龍谷大</v>
      </c>
    </row>
    <row r="1362" spans="1:21">
      <c r="A1362" t="s">
        <v>1597</v>
      </c>
      <c r="B1362">
        <v>1361</v>
      </c>
      <c r="C1362" t="s">
        <v>6090</v>
      </c>
      <c r="D1362" t="s">
        <v>8625</v>
      </c>
      <c r="E1362" t="s">
        <v>80</v>
      </c>
      <c r="F1362">
        <v>20050408</v>
      </c>
      <c r="G1362" t="s">
        <v>11046</v>
      </c>
      <c r="H1362" t="s">
        <v>107</v>
      </c>
      <c r="I1362" t="s">
        <v>2122</v>
      </c>
      <c r="M1362" t="str">
        <f t="shared" si="148"/>
        <v>中川</v>
      </c>
      <c r="N1362" t="str">
        <f t="shared" si="149"/>
        <v>敬貴</v>
      </c>
      <c r="O1362" t="str">
        <f t="shared" si="150"/>
        <v>ナカガワ</v>
      </c>
      <c r="P1362" t="str">
        <f t="shared" si="151"/>
        <v>サトキ</v>
      </c>
      <c r="Q1362">
        <f>IF($F1362="","",DATEDIF($R1362,①申込書!$D$3,"Y"))</f>
        <v>20</v>
      </c>
      <c r="R1362" t="str">
        <f t="shared" si="152"/>
        <v>2005/04/08</v>
      </c>
      <c r="S1362" t="str">
        <f t="shared" si="147"/>
        <v>滋賀</v>
      </c>
      <c r="T1362" t="str">
        <f>IFERROR(IF($G1362&lt;&gt;"",LEFT($G1362,11),IF(COUNTIF(②男子申込!$C:$C,$B1362)=1,INDEX(②男子申込!H:H,MATCH($B1362,②男子申込!$C:$C,0)),"")),"")</f>
        <v>00123842525</v>
      </c>
      <c r="U1362" t="str">
        <f t="shared" si="153"/>
        <v>龍谷大</v>
      </c>
    </row>
    <row r="1363" spans="1:21">
      <c r="A1363" t="s">
        <v>1597</v>
      </c>
      <c r="B1363">
        <v>1362</v>
      </c>
      <c r="C1363" t="s">
        <v>6091</v>
      </c>
      <c r="D1363" t="s">
        <v>8626</v>
      </c>
      <c r="E1363" t="s">
        <v>469</v>
      </c>
      <c r="F1363">
        <v>20040519</v>
      </c>
      <c r="G1363" t="s">
        <v>11047</v>
      </c>
      <c r="H1363" t="s">
        <v>3859</v>
      </c>
      <c r="I1363" t="s">
        <v>181</v>
      </c>
      <c r="M1363" t="str">
        <f t="shared" si="148"/>
        <v>恵中</v>
      </c>
      <c r="N1363" t="str">
        <f t="shared" si="149"/>
        <v>春斗</v>
      </c>
      <c r="O1363" t="str">
        <f t="shared" si="150"/>
        <v>エナカ</v>
      </c>
      <c r="P1363" t="str">
        <f t="shared" si="151"/>
        <v>ハルト</v>
      </c>
      <c r="Q1363">
        <f>IF($F1363="","",DATEDIF($R1363,①申込書!$D$3,"Y"))</f>
        <v>21</v>
      </c>
      <c r="R1363" t="str">
        <f t="shared" si="152"/>
        <v>2004/05/19</v>
      </c>
      <c r="S1363" t="str">
        <f t="shared" si="147"/>
        <v>和歌山</v>
      </c>
      <c r="T1363" t="str">
        <f>IFERROR(IF($G1363&lt;&gt;"",LEFT($G1363,11),IF(COUNTIF(②男子申込!$C:$C,$B1363)=1,INDEX(②男子申込!H:H,MATCH($B1363,②男子申込!$C:$C,0)),"")),"")</f>
        <v>00116324017</v>
      </c>
      <c r="U1363" t="str">
        <f t="shared" si="153"/>
        <v>龍谷大</v>
      </c>
    </row>
    <row r="1364" spans="1:21">
      <c r="A1364" t="s">
        <v>1597</v>
      </c>
      <c r="B1364">
        <v>1363</v>
      </c>
      <c r="C1364" t="s">
        <v>6434</v>
      </c>
      <c r="D1364" t="s">
        <v>6435</v>
      </c>
      <c r="E1364" t="s">
        <v>80</v>
      </c>
      <c r="F1364">
        <v>20060130</v>
      </c>
      <c r="G1364" t="s">
        <v>11048</v>
      </c>
      <c r="H1364" t="s">
        <v>111</v>
      </c>
      <c r="I1364" t="s">
        <v>618</v>
      </c>
      <c r="M1364" t="str">
        <f t="shared" si="148"/>
        <v>山下</v>
      </c>
      <c r="N1364" t="str">
        <f t="shared" si="149"/>
        <v>蒼悟</v>
      </c>
      <c r="O1364" t="str">
        <f t="shared" si="150"/>
        <v>ヤマシタ</v>
      </c>
      <c r="P1364" t="str">
        <f t="shared" si="151"/>
        <v>ソウゴ</v>
      </c>
      <c r="Q1364">
        <f>IF($F1364="","",DATEDIF($R1364,①申込書!$D$3,"Y"))</f>
        <v>19</v>
      </c>
      <c r="R1364" t="str">
        <f t="shared" si="152"/>
        <v>2006/01/30</v>
      </c>
      <c r="S1364" t="str">
        <f t="shared" si="147"/>
        <v>滋賀</v>
      </c>
      <c r="T1364" t="str">
        <f>IFERROR(IF($G1364&lt;&gt;"",LEFT($G1364,11),IF(COUNTIF(②男子申込!$C:$C,$B1364)=1,INDEX(②男子申込!H:H,MATCH($B1364,②男子申込!$C:$C,0)),"")),"")</f>
        <v>00123385830</v>
      </c>
      <c r="U1364" t="str">
        <f t="shared" si="153"/>
        <v>龍谷大</v>
      </c>
    </row>
    <row r="1365" spans="1:21">
      <c r="A1365" t="s">
        <v>1597</v>
      </c>
      <c r="B1365">
        <v>1364</v>
      </c>
      <c r="C1365" t="s">
        <v>6436</v>
      </c>
      <c r="D1365" t="s">
        <v>6437</v>
      </c>
      <c r="E1365" t="s">
        <v>88</v>
      </c>
      <c r="F1365">
        <v>20051201</v>
      </c>
      <c r="G1365" t="s">
        <v>11049</v>
      </c>
      <c r="H1365" t="s">
        <v>201</v>
      </c>
      <c r="I1365" t="s">
        <v>555</v>
      </c>
      <c r="M1365" t="str">
        <f t="shared" si="148"/>
        <v>西山</v>
      </c>
      <c r="N1365" t="str">
        <f t="shared" si="149"/>
        <v>直翔</v>
      </c>
      <c r="O1365" t="str">
        <f t="shared" si="150"/>
        <v>ニシヤマ</v>
      </c>
      <c r="P1365" t="str">
        <f t="shared" si="151"/>
        <v>ナオト</v>
      </c>
      <c r="Q1365">
        <f>IF($F1365="","",DATEDIF($R1365,①申込書!$D$3,"Y"))</f>
        <v>20</v>
      </c>
      <c r="R1365" t="str">
        <f t="shared" si="152"/>
        <v>2005/12/01</v>
      </c>
      <c r="S1365" t="str">
        <f t="shared" si="147"/>
        <v>京都</v>
      </c>
      <c r="T1365" t="str">
        <f>IFERROR(IF($G1365&lt;&gt;"",LEFT($G1365,11),IF(COUNTIF(②男子申込!$C:$C,$B1365)=1,INDEX(②男子申込!H:H,MATCH($B1365,②男子申込!$C:$C,0)),"")),"")</f>
        <v>00130954830</v>
      </c>
      <c r="U1365" t="str">
        <f t="shared" si="153"/>
        <v>龍谷大</v>
      </c>
    </row>
    <row r="1366" spans="1:21">
      <c r="A1366" t="s">
        <v>1597</v>
      </c>
      <c r="B1366">
        <v>1365</v>
      </c>
      <c r="C1366" t="s">
        <v>6438</v>
      </c>
      <c r="D1366" t="s">
        <v>6439</v>
      </c>
      <c r="E1366" t="s">
        <v>80</v>
      </c>
      <c r="F1366">
        <v>20060202</v>
      </c>
      <c r="G1366" t="s">
        <v>11050</v>
      </c>
      <c r="H1366" t="s">
        <v>605</v>
      </c>
      <c r="I1366" t="s">
        <v>6440</v>
      </c>
      <c r="M1366" t="str">
        <f t="shared" si="148"/>
        <v>中西</v>
      </c>
      <c r="N1366" t="str">
        <f t="shared" si="149"/>
        <v>秀幸</v>
      </c>
      <c r="O1366" t="str">
        <f t="shared" si="150"/>
        <v>ナカニシ</v>
      </c>
      <c r="P1366" t="str">
        <f t="shared" si="151"/>
        <v>ヒデユキ</v>
      </c>
      <c r="Q1366">
        <f>IF($F1366="","",DATEDIF($R1366,①申込書!$D$3,"Y"))</f>
        <v>19</v>
      </c>
      <c r="R1366" t="str">
        <f t="shared" si="152"/>
        <v>2006/02/02</v>
      </c>
      <c r="S1366" t="str">
        <f t="shared" si="147"/>
        <v>滋賀</v>
      </c>
      <c r="T1366" t="str">
        <f>IFERROR(IF($G1366&lt;&gt;"",LEFT($G1366,11),IF(COUNTIF(②男子申込!$C:$C,$B1366)=1,INDEX(②男子申込!H:H,MATCH($B1366,②男子申込!$C:$C,0)),"")),"")</f>
        <v>00124648126</v>
      </c>
      <c r="U1366" t="str">
        <f t="shared" si="153"/>
        <v>龍谷大</v>
      </c>
    </row>
    <row r="1367" spans="1:21">
      <c r="A1367" t="s">
        <v>1597</v>
      </c>
      <c r="B1367">
        <v>1366</v>
      </c>
      <c r="C1367" t="s">
        <v>6998</v>
      </c>
      <c r="D1367" t="s">
        <v>6999</v>
      </c>
      <c r="E1367" t="s">
        <v>102</v>
      </c>
      <c r="F1367">
        <v>20051111</v>
      </c>
      <c r="G1367" t="s">
        <v>7000</v>
      </c>
      <c r="H1367" t="s">
        <v>845</v>
      </c>
      <c r="I1367" t="s">
        <v>1506</v>
      </c>
      <c r="M1367" t="str">
        <f t="shared" si="148"/>
        <v>鈴木</v>
      </c>
      <c r="N1367" t="str">
        <f t="shared" si="149"/>
        <v>柊</v>
      </c>
      <c r="O1367" t="str">
        <f t="shared" si="150"/>
        <v>スズキ</v>
      </c>
      <c r="P1367" t="str">
        <f t="shared" si="151"/>
        <v>シュウ</v>
      </c>
      <c r="Q1367">
        <f>IF($F1367="","",DATEDIF($R1367,①申込書!$D$3,"Y"))</f>
        <v>20</v>
      </c>
      <c r="R1367" t="str">
        <f t="shared" si="152"/>
        <v>2005/11/11</v>
      </c>
      <c r="S1367" t="str">
        <f t="shared" si="147"/>
        <v>静岡</v>
      </c>
      <c r="T1367" t="str">
        <f>IFERROR(IF($G1367&lt;&gt;"",LEFT($G1367,11),IF(COUNTIF(②男子申込!$C:$C,$B1367)=1,INDEX(②男子申込!H:H,MATCH($B1367,②男子申込!$C:$C,0)),"")),"")</f>
        <v>00154379736</v>
      </c>
      <c r="U1367" t="str">
        <f t="shared" si="153"/>
        <v>龍谷大</v>
      </c>
    </row>
    <row r="1368" spans="1:21">
      <c r="A1368" t="s">
        <v>1597</v>
      </c>
      <c r="B1368">
        <v>1367</v>
      </c>
      <c r="C1368" t="s">
        <v>7001</v>
      </c>
      <c r="D1368" t="s">
        <v>7002</v>
      </c>
      <c r="E1368" t="s">
        <v>144</v>
      </c>
      <c r="F1368">
        <v>20050823</v>
      </c>
      <c r="G1368" t="s">
        <v>7003</v>
      </c>
      <c r="H1368" t="s">
        <v>817</v>
      </c>
      <c r="I1368" t="s">
        <v>3090</v>
      </c>
      <c r="M1368" t="str">
        <f t="shared" si="148"/>
        <v>岡野</v>
      </c>
      <c r="N1368" t="str">
        <f t="shared" si="149"/>
        <v>璃大</v>
      </c>
      <c r="O1368" t="str">
        <f t="shared" si="150"/>
        <v>オカノ</v>
      </c>
      <c r="P1368" t="str">
        <f t="shared" si="151"/>
        <v>リオ</v>
      </c>
      <c r="Q1368">
        <f>IF($F1368="","",DATEDIF($R1368,①申込書!$D$3,"Y"))</f>
        <v>20</v>
      </c>
      <c r="R1368" t="str">
        <f t="shared" si="152"/>
        <v>2005/08/23</v>
      </c>
      <c r="S1368" t="str">
        <f t="shared" si="147"/>
        <v>山口</v>
      </c>
      <c r="T1368" t="str">
        <f>IFERROR(IF($G1368&lt;&gt;"",LEFT($G1368,11),IF(COUNTIF(②男子申込!$C:$C,$B1368)=1,INDEX(②男子申込!H:H,MATCH($B1368,②男子申込!$C:$C,0)),"")),"")</f>
        <v>00136048729</v>
      </c>
      <c r="U1368" t="str">
        <f t="shared" si="153"/>
        <v>龍谷大</v>
      </c>
    </row>
    <row r="1369" spans="1:21">
      <c r="A1369" t="s">
        <v>1597</v>
      </c>
      <c r="B1369">
        <v>1368</v>
      </c>
      <c r="C1369" t="s">
        <v>7004</v>
      </c>
      <c r="D1369" t="s">
        <v>7005</v>
      </c>
      <c r="E1369" t="s">
        <v>88</v>
      </c>
      <c r="F1369">
        <v>20060113</v>
      </c>
      <c r="G1369" t="s">
        <v>7006</v>
      </c>
      <c r="H1369" t="s">
        <v>341</v>
      </c>
      <c r="I1369" t="s">
        <v>229</v>
      </c>
      <c r="M1369" t="str">
        <f t="shared" si="148"/>
        <v>前田</v>
      </c>
      <c r="N1369" t="str">
        <f t="shared" si="149"/>
        <v>航太朗</v>
      </c>
      <c r="O1369" t="str">
        <f t="shared" si="150"/>
        <v>マエダ</v>
      </c>
      <c r="P1369" t="str">
        <f t="shared" si="151"/>
        <v>コウタロウ</v>
      </c>
      <c r="Q1369">
        <f>IF($F1369="","",DATEDIF($R1369,①申込書!$D$3,"Y"))</f>
        <v>20</v>
      </c>
      <c r="R1369" t="str">
        <f t="shared" si="152"/>
        <v>2006/01/13</v>
      </c>
      <c r="S1369" t="str">
        <f t="shared" si="147"/>
        <v>京都</v>
      </c>
      <c r="T1369" t="str">
        <f>IFERROR(IF($G1369&lt;&gt;"",LEFT($G1369,11),IF(COUNTIF(②男子申込!$C:$C,$B1369)=1,INDEX(②男子申込!H:H,MATCH($B1369,②男子申込!$C:$C,0)),"")),"")</f>
        <v>00131064924</v>
      </c>
      <c r="U1369" t="str">
        <f t="shared" si="153"/>
        <v>龍谷大</v>
      </c>
    </row>
    <row r="1370" spans="1:21">
      <c r="A1370" t="s">
        <v>1597</v>
      </c>
      <c r="B1370">
        <v>1369</v>
      </c>
      <c r="C1370" t="s">
        <v>8627</v>
      </c>
      <c r="D1370" t="s">
        <v>8628</v>
      </c>
      <c r="E1370" t="s">
        <v>80</v>
      </c>
      <c r="F1370">
        <v>20061212</v>
      </c>
      <c r="G1370" t="s">
        <v>11051</v>
      </c>
      <c r="H1370" t="s">
        <v>107</v>
      </c>
      <c r="I1370" t="s">
        <v>12163</v>
      </c>
      <c r="M1370" t="str">
        <f t="shared" si="148"/>
        <v>中川</v>
      </c>
      <c r="N1370" t="str">
        <f t="shared" si="149"/>
        <v>貴心</v>
      </c>
      <c r="O1370" t="str">
        <f t="shared" si="150"/>
        <v>ナカガワ</v>
      </c>
      <c r="P1370" t="str">
        <f t="shared" si="151"/>
        <v>キシン</v>
      </c>
      <c r="Q1370">
        <f>IF($F1370="","",DATEDIF($R1370,①申込書!$D$3,"Y"))</f>
        <v>19</v>
      </c>
      <c r="R1370" t="str">
        <f t="shared" si="152"/>
        <v>2006/12/12</v>
      </c>
      <c r="S1370" t="str">
        <f t="shared" si="147"/>
        <v>滋賀</v>
      </c>
      <c r="T1370" t="str">
        <f>IFERROR(IF($G1370&lt;&gt;"",LEFT($G1370,11),IF(COUNTIF(②男子申込!$C:$C,$B1370)=1,INDEX(②男子申込!H:H,MATCH($B1370,②男子申込!$C:$C,0)),"")),"")</f>
        <v>00138725329</v>
      </c>
      <c r="U1370" t="str">
        <f t="shared" si="153"/>
        <v>龍谷大</v>
      </c>
    </row>
    <row r="1371" spans="1:21">
      <c r="A1371" t="s">
        <v>1597</v>
      </c>
      <c r="B1371">
        <v>1370</v>
      </c>
      <c r="C1371" t="s">
        <v>8629</v>
      </c>
      <c r="D1371" t="s">
        <v>8630</v>
      </c>
      <c r="E1371" t="s">
        <v>369</v>
      </c>
      <c r="F1371">
        <v>20060418</v>
      </c>
      <c r="G1371" t="s">
        <v>11052</v>
      </c>
      <c r="H1371" t="s">
        <v>560</v>
      </c>
      <c r="I1371" t="s">
        <v>12242</v>
      </c>
      <c r="M1371" t="str">
        <f t="shared" si="148"/>
        <v>赤尾</v>
      </c>
      <c r="N1371" t="str">
        <f t="shared" si="149"/>
        <v>優斗</v>
      </c>
      <c r="O1371" t="str">
        <f t="shared" si="150"/>
        <v>アカオ</v>
      </c>
      <c r="P1371" t="str">
        <f t="shared" si="151"/>
        <v>ユウト</v>
      </c>
      <c r="Q1371">
        <f>IF($F1371="","",DATEDIF($R1371,①申込書!$D$3,"Y"))</f>
        <v>19</v>
      </c>
      <c r="R1371" t="str">
        <f t="shared" si="152"/>
        <v>2006/04/18</v>
      </c>
      <c r="S1371" t="str">
        <f t="shared" si="147"/>
        <v>愛媛</v>
      </c>
      <c r="T1371" t="str">
        <f>IFERROR(IF($G1371&lt;&gt;"",LEFT($G1371,11),IF(COUNTIF(②男子申込!$C:$C,$B1371)=1,INDEX(②男子申込!H:H,MATCH($B1371,②男子申込!$C:$C,0)),"")),"")</f>
        <v>00138515326</v>
      </c>
      <c r="U1371" t="str">
        <f t="shared" si="153"/>
        <v>龍谷大</v>
      </c>
    </row>
    <row r="1372" spans="1:21">
      <c r="A1372" t="s">
        <v>1597</v>
      </c>
      <c r="B1372">
        <v>1371</v>
      </c>
      <c r="C1372" t="s">
        <v>8631</v>
      </c>
      <c r="D1372" t="s">
        <v>8632</v>
      </c>
      <c r="E1372" t="s">
        <v>97</v>
      </c>
      <c r="F1372">
        <v>20070204</v>
      </c>
      <c r="G1372" t="s">
        <v>11053</v>
      </c>
      <c r="H1372" t="s">
        <v>12243</v>
      </c>
      <c r="I1372" t="s">
        <v>12244</v>
      </c>
      <c r="M1372" t="str">
        <f t="shared" si="148"/>
        <v>秋岡</v>
      </c>
      <c r="N1372" t="str">
        <f t="shared" si="149"/>
        <v>円</v>
      </c>
      <c r="O1372" t="str">
        <f t="shared" si="150"/>
        <v>アキオカ</v>
      </c>
      <c r="P1372" t="str">
        <f t="shared" si="151"/>
        <v>マルイ</v>
      </c>
      <c r="Q1372">
        <f>IF($F1372="","",DATEDIF($R1372,①申込書!$D$3,"Y"))</f>
        <v>18</v>
      </c>
      <c r="R1372" t="str">
        <f t="shared" si="152"/>
        <v>2007/02/04</v>
      </c>
      <c r="S1372" t="str">
        <f t="shared" si="147"/>
        <v>兵庫</v>
      </c>
      <c r="T1372" t="str">
        <f>IFERROR(IF($G1372&lt;&gt;"",LEFT($G1372,11),IF(COUNTIF(②男子申込!$C:$C,$B1372)=1,INDEX(②男子申込!H:H,MATCH($B1372,②男子申込!$C:$C,0)),"")),"")</f>
        <v>00164712223</v>
      </c>
      <c r="U1372" t="str">
        <f t="shared" si="153"/>
        <v>龍谷大</v>
      </c>
    </row>
    <row r="1373" spans="1:21">
      <c r="A1373" t="s">
        <v>1597</v>
      </c>
      <c r="B1373">
        <v>1372</v>
      </c>
      <c r="C1373" t="s">
        <v>8633</v>
      </c>
      <c r="D1373" t="s">
        <v>8634</v>
      </c>
      <c r="E1373" t="s">
        <v>97</v>
      </c>
      <c r="F1373">
        <v>20060708</v>
      </c>
      <c r="G1373" t="s">
        <v>11054</v>
      </c>
      <c r="H1373" t="s">
        <v>12245</v>
      </c>
      <c r="I1373" t="s">
        <v>1320</v>
      </c>
      <c r="M1373" t="str">
        <f t="shared" si="148"/>
        <v>足立</v>
      </c>
      <c r="N1373" t="str">
        <f t="shared" si="149"/>
        <v>朱優</v>
      </c>
      <c r="O1373" t="str">
        <f t="shared" si="150"/>
        <v>アダチ</v>
      </c>
      <c r="P1373" t="str">
        <f t="shared" si="151"/>
        <v>シュウヤ</v>
      </c>
      <c r="Q1373">
        <f>IF($F1373="","",DATEDIF($R1373,①申込書!$D$3,"Y"))</f>
        <v>19</v>
      </c>
      <c r="R1373" t="str">
        <f t="shared" si="152"/>
        <v>2006/07/08</v>
      </c>
      <c r="S1373" t="str">
        <f t="shared" si="147"/>
        <v>兵庫</v>
      </c>
      <c r="T1373" t="str">
        <f>IFERROR(IF($G1373&lt;&gt;"",LEFT($G1373,11),IF(COUNTIF(②男子申込!$C:$C,$B1373)=1,INDEX(②男子申込!H:H,MATCH($B1373,②男子申込!$C:$C,0)),"")),"")</f>
        <v>00134494833</v>
      </c>
      <c r="U1373" t="str">
        <f t="shared" si="153"/>
        <v>龍谷大</v>
      </c>
    </row>
    <row r="1374" spans="1:21">
      <c r="A1374" t="s">
        <v>1597</v>
      </c>
      <c r="B1374">
        <v>1373</v>
      </c>
      <c r="C1374" t="s">
        <v>8635</v>
      </c>
      <c r="D1374" t="s">
        <v>8636</v>
      </c>
      <c r="E1374" t="s">
        <v>97</v>
      </c>
      <c r="F1374">
        <v>20060921</v>
      </c>
      <c r="G1374" t="s">
        <v>11055</v>
      </c>
      <c r="H1374" t="s">
        <v>946</v>
      </c>
      <c r="I1374" t="s">
        <v>1169</v>
      </c>
      <c r="M1374" t="str">
        <f t="shared" si="148"/>
        <v>中本</v>
      </c>
      <c r="N1374" t="str">
        <f t="shared" si="149"/>
        <v>飛羽</v>
      </c>
      <c r="O1374" t="str">
        <f t="shared" si="150"/>
        <v>ナカモト</v>
      </c>
      <c r="P1374" t="str">
        <f t="shared" si="151"/>
        <v>トワ</v>
      </c>
      <c r="Q1374">
        <f>IF($F1374="","",DATEDIF($R1374,①申込書!$D$3,"Y"))</f>
        <v>19</v>
      </c>
      <c r="R1374" t="str">
        <f t="shared" si="152"/>
        <v>2006/09/21</v>
      </c>
      <c r="S1374" t="str">
        <f t="shared" si="147"/>
        <v>兵庫</v>
      </c>
      <c r="T1374" t="str">
        <f>IFERROR(IF($G1374&lt;&gt;"",LEFT($G1374,11),IF(COUNTIF(②男子申込!$C:$C,$B1374)=1,INDEX(②男子申込!H:H,MATCH($B1374,②男子申込!$C:$C,0)),"")),"")</f>
        <v>00164712526</v>
      </c>
      <c r="U1374" t="str">
        <f t="shared" si="153"/>
        <v>龍谷大</v>
      </c>
    </row>
    <row r="1375" spans="1:21">
      <c r="A1375" t="s">
        <v>1597</v>
      </c>
      <c r="B1375">
        <v>1374</v>
      </c>
      <c r="C1375" t="s">
        <v>8637</v>
      </c>
      <c r="D1375" t="s">
        <v>8638</v>
      </c>
      <c r="E1375" t="s">
        <v>80</v>
      </c>
      <c r="F1375">
        <v>20060815</v>
      </c>
      <c r="G1375" t="s">
        <v>11056</v>
      </c>
      <c r="H1375" t="s">
        <v>326</v>
      </c>
      <c r="I1375" t="s">
        <v>112</v>
      </c>
      <c r="M1375" t="str">
        <f t="shared" si="148"/>
        <v>小谷</v>
      </c>
      <c r="N1375" t="str">
        <f t="shared" si="149"/>
        <v>歩</v>
      </c>
      <c r="O1375" t="str">
        <f t="shared" si="150"/>
        <v>コタニ</v>
      </c>
      <c r="P1375" t="str">
        <f t="shared" si="151"/>
        <v>アユム</v>
      </c>
      <c r="Q1375">
        <f>IF($F1375="","",DATEDIF($R1375,①申込書!$D$3,"Y"))</f>
        <v>19</v>
      </c>
      <c r="R1375" t="str">
        <f t="shared" si="152"/>
        <v>2006/08/15</v>
      </c>
      <c r="S1375" t="str">
        <f t="shared" si="147"/>
        <v>滋賀</v>
      </c>
      <c r="T1375" t="str">
        <f>IFERROR(IF($G1375&lt;&gt;"",LEFT($G1375,11),IF(COUNTIF(②男子申込!$C:$C,$B1375)=1,INDEX(②男子申込!H:H,MATCH($B1375,②男子申込!$C:$C,0)),"")),"")</f>
        <v>00133293930</v>
      </c>
      <c r="U1375" t="str">
        <f t="shared" si="153"/>
        <v>龍谷大</v>
      </c>
    </row>
    <row r="1376" spans="1:21">
      <c r="A1376" t="s">
        <v>1597</v>
      </c>
      <c r="B1376">
        <v>1375</v>
      </c>
      <c r="C1376" t="s">
        <v>8639</v>
      </c>
      <c r="D1376" t="s">
        <v>8640</v>
      </c>
      <c r="E1376" t="s">
        <v>88</v>
      </c>
      <c r="F1376">
        <v>20061120</v>
      </c>
      <c r="G1376" t="s">
        <v>11057</v>
      </c>
      <c r="H1376" t="s">
        <v>1323</v>
      </c>
      <c r="I1376" t="s">
        <v>744</v>
      </c>
      <c r="M1376" t="str">
        <f t="shared" si="148"/>
        <v>秦野</v>
      </c>
      <c r="N1376" t="str">
        <f t="shared" si="149"/>
        <v>暁人</v>
      </c>
      <c r="O1376" t="str">
        <f t="shared" si="150"/>
        <v>ハタノ</v>
      </c>
      <c r="P1376" t="str">
        <f t="shared" si="151"/>
        <v>アキト</v>
      </c>
      <c r="Q1376">
        <f>IF($F1376="","",DATEDIF($R1376,①申込書!$D$3,"Y"))</f>
        <v>19</v>
      </c>
      <c r="R1376" t="str">
        <f t="shared" si="152"/>
        <v>2006/11/20</v>
      </c>
      <c r="S1376" t="str">
        <f t="shared" si="147"/>
        <v>京都</v>
      </c>
      <c r="T1376" t="str">
        <f>IFERROR(IF($G1376&lt;&gt;"",LEFT($G1376,11),IF(COUNTIF(②男子申込!$C:$C,$B1376)=1,INDEX(②男子申込!H:H,MATCH($B1376,②男子申込!$C:$C,0)),"")),"")</f>
        <v>00142668633</v>
      </c>
      <c r="U1376" t="str">
        <f t="shared" si="153"/>
        <v>龍谷大</v>
      </c>
    </row>
    <row r="1377" spans="1:21">
      <c r="A1377" t="s">
        <v>1597</v>
      </c>
      <c r="B1377">
        <v>1376</v>
      </c>
      <c r="C1377" t="s">
        <v>8641</v>
      </c>
      <c r="D1377" t="s">
        <v>8642</v>
      </c>
      <c r="E1377" t="s">
        <v>88</v>
      </c>
      <c r="F1377">
        <v>20070206</v>
      </c>
      <c r="G1377" t="s">
        <v>11058</v>
      </c>
      <c r="H1377" t="s">
        <v>214</v>
      </c>
      <c r="I1377" t="s">
        <v>12246</v>
      </c>
      <c r="M1377" t="str">
        <f t="shared" si="148"/>
        <v>山本</v>
      </c>
      <c r="N1377" t="str">
        <f t="shared" si="149"/>
        <v>隼大</v>
      </c>
      <c r="O1377" t="str">
        <f t="shared" si="150"/>
        <v>ヤマモト</v>
      </c>
      <c r="P1377" t="str">
        <f t="shared" si="151"/>
        <v>シュンタ</v>
      </c>
      <c r="Q1377">
        <f>IF($F1377="","",DATEDIF($R1377,①申込書!$D$3,"Y"))</f>
        <v>18</v>
      </c>
      <c r="R1377" t="str">
        <f t="shared" si="152"/>
        <v>2007/02/06</v>
      </c>
      <c r="S1377" t="str">
        <f t="shared" si="147"/>
        <v>京都</v>
      </c>
      <c r="T1377" t="str">
        <f>IFERROR(IF($G1377&lt;&gt;"",LEFT($G1377,11),IF(COUNTIF(②男子申込!$C:$C,$B1377)=1,INDEX(②男子申込!H:H,MATCH($B1377,②男子申込!$C:$C,0)),"")),"")</f>
        <v>00142546729</v>
      </c>
      <c r="U1377" t="str">
        <f t="shared" si="153"/>
        <v>龍谷大</v>
      </c>
    </row>
    <row r="1378" spans="1:21">
      <c r="A1378" t="s">
        <v>1597</v>
      </c>
      <c r="B1378">
        <v>1377</v>
      </c>
      <c r="C1378" t="s">
        <v>8643</v>
      </c>
      <c r="D1378" t="s">
        <v>8644</v>
      </c>
      <c r="E1378" t="s">
        <v>88</v>
      </c>
      <c r="F1378">
        <v>20060926</v>
      </c>
      <c r="G1378" t="s">
        <v>11059</v>
      </c>
      <c r="H1378" t="s">
        <v>477</v>
      </c>
      <c r="I1378" t="s">
        <v>1169</v>
      </c>
      <c r="M1378" t="str">
        <f t="shared" si="148"/>
        <v>藤井</v>
      </c>
      <c r="N1378" t="str">
        <f t="shared" si="149"/>
        <v>飛和</v>
      </c>
      <c r="O1378" t="str">
        <f t="shared" si="150"/>
        <v>フジイ</v>
      </c>
      <c r="P1378" t="str">
        <f t="shared" si="151"/>
        <v>トワ</v>
      </c>
      <c r="Q1378">
        <f>IF($F1378="","",DATEDIF($R1378,①申込書!$D$3,"Y"))</f>
        <v>19</v>
      </c>
      <c r="R1378" t="str">
        <f t="shared" si="152"/>
        <v>2006/09/26</v>
      </c>
      <c r="S1378" t="str">
        <f t="shared" si="147"/>
        <v>京都</v>
      </c>
      <c r="T1378" t="str">
        <f>IFERROR(IF($G1378&lt;&gt;"",LEFT($G1378,11),IF(COUNTIF(②男子申込!$C:$C,$B1378)=1,INDEX(②男子申込!H:H,MATCH($B1378,②男子申込!$C:$C,0)),"")),"")</f>
        <v>00142513925</v>
      </c>
      <c r="U1378" t="str">
        <f t="shared" si="153"/>
        <v>龍谷大</v>
      </c>
    </row>
    <row r="1379" spans="1:21">
      <c r="A1379" t="s">
        <v>1597</v>
      </c>
      <c r="B1379">
        <v>1378</v>
      </c>
      <c r="C1379" t="s">
        <v>8645</v>
      </c>
      <c r="D1379" t="s">
        <v>8646</v>
      </c>
      <c r="E1379" t="s">
        <v>97</v>
      </c>
      <c r="F1379">
        <v>20060606</v>
      </c>
      <c r="G1379" t="s">
        <v>11060</v>
      </c>
      <c r="H1379" t="s">
        <v>12247</v>
      </c>
      <c r="I1379" t="s">
        <v>1050</v>
      </c>
      <c r="M1379" t="str">
        <f t="shared" si="148"/>
        <v>船野</v>
      </c>
      <c r="N1379" t="str">
        <f t="shared" si="149"/>
        <v>叶登</v>
      </c>
      <c r="O1379" t="str">
        <f t="shared" si="150"/>
        <v>フネノ</v>
      </c>
      <c r="P1379" t="str">
        <f t="shared" si="151"/>
        <v>カナト</v>
      </c>
      <c r="Q1379">
        <f>IF($F1379="","",DATEDIF($R1379,①申込書!$D$3,"Y"))</f>
        <v>19</v>
      </c>
      <c r="R1379" t="str">
        <f t="shared" si="152"/>
        <v>2006/06/06</v>
      </c>
      <c r="S1379" t="str">
        <f t="shared" si="147"/>
        <v>兵庫</v>
      </c>
      <c r="T1379" t="str">
        <f>IFERROR(IF($G1379&lt;&gt;"",LEFT($G1379,11),IF(COUNTIF(②男子申込!$C:$C,$B1379)=1,INDEX(②男子申込!H:H,MATCH($B1379,②男子申込!$C:$C,0)),"")),"")</f>
        <v>00139654331</v>
      </c>
      <c r="U1379" t="str">
        <f t="shared" si="153"/>
        <v>龍谷大</v>
      </c>
    </row>
    <row r="1380" spans="1:21">
      <c r="A1380" t="s">
        <v>1026</v>
      </c>
      <c r="B1380">
        <v>1379</v>
      </c>
      <c r="C1380" t="s">
        <v>1038</v>
      </c>
      <c r="D1380" t="s">
        <v>1039</v>
      </c>
      <c r="E1380" t="s">
        <v>99</v>
      </c>
      <c r="F1380">
        <v>20031111</v>
      </c>
      <c r="G1380" t="s">
        <v>11061</v>
      </c>
      <c r="H1380" t="s">
        <v>2992</v>
      </c>
      <c r="I1380" t="s">
        <v>648</v>
      </c>
      <c r="M1380" t="str">
        <f t="shared" si="148"/>
        <v>須田</v>
      </c>
      <c r="N1380" t="str">
        <f t="shared" si="149"/>
        <v>真央</v>
      </c>
      <c r="O1380" t="str">
        <f t="shared" si="150"/>
        <v>スダ</v>
      </c>
      <c r="P1380" t="str">
        <f t="shared" si="151"/>
        <v>マヒロ</v>
      </c>
      <c r="Q1380">
        <f>IF($F1380="","",DATEDIF($R1380,①申込書!$D$3,"Y"))</f>
        <v>22</v>
      </c>
      <c r="R1380" t="str">
        <f t="shared" si="152"/>
        <v>2003/11/11</v>
      </c>
      <c r="S1380" t="str">
        <f t="shared" si="147"/>
        <v>大阪</v>
      </c>
      <c r="T1380" t="str">
        <f>IFERROR(IF($G1380&lt;&gt;"",LEFT($G1380,11),IF(COUNTIF(②男子申込!$C:$C,$B1380)=1,INDEX(②男子申込!H:H,MATCH($B1380,②男子申込!$C:$C,0)),"")),"")</f>
        <v>00102658123</v>
      </c>
      <c r="U1380" t="str">
        <f t="shared" si="153"/>
        <v>大阪経済大</v>
      </c>
    </row>
    <row r="1381" spans="1:21">
      <c r="A1381" t="s">
        <v>1026</v>
      </c>
      <c r="B1381">
        <v>1380</v>
      </c>
      <c r="C1381" t="s">
        <v>1040</v>
      </c>
      <c r="D1381" t="s">
        <v>1041</v>
      </c>
      <c r="E1381" t="s">
        <v>97</v>
      </c>
      <c r="F1381">
        <v>20030516</v>
      </c>
      <c r="G1381" t="s">
        <v>11062</v>
      </c>
      <c r="H1381" t="s">
        <v>1042</v>
      </c>
      <c r="I1381" t="s">
        <v>87</v>
      </c>
      <c r="M1381" t="str">
        <f t="shared" si="148"/>
        <v>婦木</v>
      </c>
      <c r="N1381" t="str">
        <f t="shared" si="149"/>
        <v>拓実</v>
      </c>
      <c r="O1381" t="str">
        <f t="shared" si="150"/>
        <v>フキ</v>
      </c>
      <c r="P1381" t="str">
        <f t="shared" si="151"/>
        <v>タクミ</v>
      </c>
      <c r="Q1381">
        <f>IF($F1381="","",DATEDIF($R1381,①申込書!$D$3,"Y"))</f>
        <v>22</v>
      </c>
      <c r="R1381" t="str">
        <f t="shared" si="152"/>
        <v>2003/05/16</v>
      </c>
      <c r="S1381" t="str">
        <f t="shared" si="147"/>
        <v>兵庫</v>
      </c>
      <c r="T1381" t="str">
        <f>IFERROR(IF($G1381&lt;&gt;"",LEFT($G1381,11),IF(COUNTIF(②男子申込!$C:$C,$B1381)=1,INDEX(②男子申込!H:H,MATCH($B1381,②男子申込!$C:$C,0)),"")),"")</f>
        <v>00132598634</v>
      </c>
      <c r="U1381" t="str">
        <f t="shared" si="153"/>
        <v>大阪経済大</v>
      </c>
    </row>
    <row r="1382" spans="1:21">
      <c r="A1382" t="s">
        <v>1026</v>
      </c>
      <c r="B1382">
        <v>1381</v>
      </c>
      <c r="C1382" t="s">
        <v>1043</v>
      </c>
      <c r="D1382" t="s">
        <v>1044</v>
      </c>
      <c r="E1382" t="s">
        <v>99</v>
      </c>
      <c r="F1382">
        <v>20030423</v>
      </c>
      <c r="G1382" t="s">
        <v>11063</v>
      </c>
      <c r="H1382" t="s">
        <v>1001</v>
      </c>
      <c r="I1382" t="s">
        <v>328</v>
      </c>
      <c r="M1382" t="str">
        <f t="shared" si="148"/>
        <v>宮﨑</v>
      </c>
      <c r="N1382" t="str">
        <f t="shared" si="149"/>
        <v>源喜</v>
      </c>
      <c r="O1382" t="str">
        <f t="shared" si="150"/>
        <v>ミヤザキ</v>
      </c>
      <c r="P1382" t="str">
        <f t="shared" si="151"/>
        <v>ゲンキ</v>
      </c>
      <c r="Q1382">
        <f>IF($F1382="","",DATEDIF($R1382,①申込書!$D$3,"Y"))</f>
        <v>22</v>
      </c>
      <c r="R1382" t="str">
        <f t="shared" si="152"/>
        <v>2003/04/23</v>
      </c>
      <c r="S1382" t="str">
        <f t="shared" si="147"/>
        <v>大阪</v>
      </c>
      <c r="T1382" t="str">
        <f>IFERROR(IF($G1382&lt;&gt;"",LEFT($G1382,11),IF(COUNTIF(②男子申込!$C:$C,$B1382)=1,INDEX(②男子申込!H:H,MATCH($B1382,②男子申込!$C:$C,0)),"")),"")</f>
        <v>00104153014</v>
      </c>
      <c r="U1382" t="str">
        <f t="shared" si="153"/>
        <v>大阪経済大</v>
      </c>
    </row>
    <row r="1383" spans="1:21">
      <c r="A1383" t="s">
        <v>1026</v>
      </c>
      <c r="B1383">
        <v>1382</v>
      </c>
      <c r="C1383" t="s">
        <v>1045</v>
      </c>
      <c r="D1383" t="s">
        <v>5976</v>
      </c>
      <c r="E1383" t="s">
        <v>99</v>
      </c>
      <c r="F1383">
        <v>20030615</v>
      </c>
      <c r="G1383" t="s">
        <v>11064</v>
      </c>
      <c r="H1383" t="s">
        <v>157</v>
      </c>
      <c r="I1383" t="s">
        <v>1046</v>
      </c>
      <c r="M1383" t="str">
        <f t="shared" si="148"/>
        <v>山﨑</v>
      </c>
      <c r="N1383" t="str">
        <f t="shared" si="149"/>
        <v>真聖</v>
      </c>
      <c r="O1383" t="str">
        <f t="shared" si="150"/>
        <v>ヤマザキ</v>
      </c>
      <c r="P1383" t="str">
        <f t="shared" si="151"/>
        <v>マサトシ</v>
      </c>
      <c r="Q1383">
        <f>IF($F1383="","",DATEDIF($R1383,①申込書!$D$3,"Y"))</f>
        <v>22</v>
      </c>
      <c r="R1383" t="str">
        <f t="shared" si="152"/>
        <v>2003/06/15</v>
      </c>
      <c r="S1383" t="str">
        <f t="shared" si="147"/>
        <v>大阪</v>
      </c>
      <c r="T1383" t="str">
        <f>IFERROR(IF($G1383&lt;&gt;"",LEFT($G1383,11),IF(COUNTIF(②男子申込!$C:$C,$B1383)=1,INDEX(②男子申込!H:H,MATCH($B1383,②男子申込!$C:$C,0)),"")),"")</f>
        <v>00164675635</v>
      </c>
      <c r="U1383" t="str">
        <f t="shared" si="153"/>
        <v>大阪経済大</v>
      </c>
    </row>
    <row r="1384" spans="1:21">
      <c r="A1384" t="s">
        <v>1026</v>
      </c>
      <c r="B1384">
        <v>1383</v>
      </c>
      <c r="C1384" t="s">
        <v>1047</v>
      </c>
      <c r="D1384" t="s">
        <v>1048</v>
      </c>
      <c r="E1384" t="s">
        <v>99</v>
      </c>
      <c r="F1384">
        <v>20030809</v>
      </c>
      <c r="G1384" t="s">
        <v>11065</v>
      </c>
      <c r="H1384" t="s">
        <v>1049</v>
      </c>
      <c r="I1384" t="s">
        <v>1050</v>
      </c>
      <c r="M1384" t="str">
        <f t="shared" si="148"/>
        <v>田村</v>
      </c>
      <c r="N1384" t="str">
        <f t="shared" si="149"/>
        <v>奏人</v>
      </c>
      <c r="O1384" t="str">
        <f t="shared" si="150"/>
        <v>タムラ</v>
      </c>
      <c r="P1384" t="str">
        <f t="shared" si="151"/>
        <v>カナト</v>
      </c>
      <c r="Q1384">
        <f>IF($F1384="","",DATEDIF($R1384,①申込書!$D$3,"Y"))</f>
        <v>22</v>
      </c>
      <c r="R1384" t="str">
        <f t="shared" si="152"/>
        <v>2003/08/09</v>
      </c>
      <c r="S1384" t="str">
        <f t="shared" si="147"/>
        <v>大阪</v>
      </c>
      <c r="T1384" t="str">
        <f>IFERROR(IF($G1384&lt;&gt;"",LEFT($G1384,11),IF(COUNTIF(②男子申込!$C:$C,$B1384)=1,INDEX(②男子申込!H:H,MATCH($B1384,②男子申込!$C:$C,0)),"")),"")</f>
        <v>00104336320</v>
      </c>
      <c r="U1384" t="str">
        <f t="shared" si="153"/>
        <v>大阪経済大</v>
      </c>
    </row>
    <row r="1385" spans="1:21">
      <c r="A1385"/>
      <c r="B1385"/>
      <c r="C1385"/>
      <c r="D1385"/>
      <c r="E1385"/>
      <c r="F1385"/>
      <c r="G1385"/>
      <c r="H1385"/>
      <c r="I1385"/>
      <c r="M1385" t="str">
        <f t="shared" si="148"/>
        <v/>
      </c>
      <c r="N1385" t="str">
        <f t="shared" si="149"/>
        <v/>
      </c>
      <c r="O1385" t="str">
        <f t="shared" si="150"/>
        <v/>
      </c>
      <c r="P1385" t="str">
        <f t="shared" si="151"/>
        <v/>
      </c>
      <c r="Q1385" t="str">
        <f>IF($F1385="","",DATEDIF($R1385,①申込書!$D$3,"Y"))</f>
        <v/>
      </c>
      <c r="R1385" t="str">
        <f t="shared" si="152"/>
        <v/>
      </c>
      <c r="S1385" t="str">
        <f t="shared" si="147"/>
        <v/>
      </c>
      <c r="T1385" t="str">
        <f>IFERROR(IF($G1385&lt;&gt;"",LEFT($G1385,11),IF(COUNTIF(②男子申込!$C:$C,$B1385)=1,INDEX(②男子申込!H:H,MATCH($B1385,②男子申込!$C:$C,0)),"")),"")</f>
        <v/>
      </c>
      <c r="U1385" t="str">
        <f t="shared" si="153"/>
        <v/>
      </c>
    </row>
    <row r="1386" spans="1:21">
      <c r="A1386" t="s">
        <v>1026</v>
      </c>
      <c r="B1386">
        <v>1385</v>
      </c>
      <c r="C1386" t="s">
        <v>1035</v>
      </c>
      <c r="D1386" t="s">
        <v>1036</v>
      </c>
      <c r="E1386" t="s">
        <v>99</v>
      </c>
      <c r="F1386">
        <v>20031111</v>
      </c>
      <c r="G1386" t="s">
        <v>11066</v>
      </c>
      <c r="H1386" t="s">
        <v>1037</v>
      </c>
      <c r="I1386" t="s">
        <v>562</v>
      </c>
      <c r="M1386" t="str">
        <f t="shared" si="148"/>
        <v>樹</v>
      </c>
      <c r="N1386" t="str">
        <f t="shared" si="149"/>
        <v>亮太</v>
      </c>
      <c r="O1386" t="str">
        <f t="shared" si="150"/>
        <v>ウエキ</v>
      </c>
      <c r="P1386" t="str">
        <f t="shared" si="151"/>
        <v>リョウタ</v>
      </c>
      <c r="Q1386">
        <f>IF($F1386="","",DATEDIF($R1386,①申込書!$D$3,"Y"))</f>
        <v>22</v>
      </c>
      <c r="R1386" t="str">
        <f t="shared" si="152"/>
        <v>2003/11/11</v>
      </c>
      <c r="S1386" t="str">
        <f t="shared" si="147"/>
        <v>大阪</v>
      </c>
      <c r="T1386" t="str">
        <f>IFERROR(IF($G1386&lt;&gt;"",LEFT($G1386,11),IF(COUNTIF(②男子申込!$C:$C,$B1386)=1,INDEX(②男子申込!H:H,MATCH($B1386,②男子申込!$C:$C,0)),"")),"")</f>
        <v>00099593843</v>
      </c>
      <c r="U1386" t="str">
        <f t="shared" si="153"/>
        <v>大阪経済大</v>
      </c>
    </row>
    <row r="1387" spans="1:21">
      <c r="A1387" t="s">
        <v>1026</v>
      </c>
      <c r="B1387">
        <v>1386</v>
      </c>
      <c r="C1387" t="s">
        <v>2343</v>
      </c>
      <c r="D1387" t="s">
        <v>2344</v>
      </c>
      <c r="E1387" t="s">
        <v>97</v>
      </c>
      <c r="F1387">
        <v>20030522</v>
      </c>
      <c r="G1387" t="s">
        <v>11067</v>
      </c>
      <c r="H1387" t="s">
        <v>1740</v>
      </c>
      <c r="I1387" t="s">
        <v>614</v>
      </c>
      <c r="M1387" t="str">
        <f t="shared" si="148"/>
        <v>妹尾</v>
      </c>
      <c r="N1387" t="str">
        <f t="shared" si="149"/>
        <v>楓真</v>
      </c>
      <c r="O1387" t="str">
        <f t="shared" si="150"/>
        <v>セノオ</v>
      </c>
      <c r="P1387" t="str">
        <f t="shared" si="151"/>
        <v>フウマ</v>
      </c>
      <c r="Q1387">
        <f>IF($F1387="","",DATEDIF($R1387,①申込書!$D$3,"Y"))</f>
        <v>22</v>
      </c>
      <c r="R1387" t="str">
        <f t="shared" si="152"/>
        <v>2003/05/22</v>
      </c>
      <c r="S1387" t="str">
        <f t="shared" si="147"/>
        <v>兵庫</v>
      </c>
      <c r="T1387" t="str">
        <f>IFERROR(IF($G1387&lt;&gt;"",LEFT($G1387,11),IF(COUNTIF(②男子申込!$C:$C,$B1387)=1,INDEX(②男子申込!H:H,MATCH($B1387,②男子申込!$C:$C,0)),"")),"")</f>
        <v>00100318821</v>
      </c>
      <c r="U1387" t="str">
        <f t="shared" si="153"/>
        <v>大阪経済大</v>
      </c>
    </row>
    <row r="1388" spans="1:21">
      <c r="A1388" t="s">
        <v>1026</v>
      </c>
      <c r="B1388">
        <v>1387</v>
      </c>
      <c r="C1388" t="s">
        <v>2345</v>
      </c>
      <c r="D1388" t="s">
        <v>2346</v>
      </c>
      <c r="E1388" t="s">
        <v>97</v>
      </c>
      <c r="F1388">
        <v>20030709</v>
      </c>
      <c r="G1388" t="s">
        <v>11068</v>
      </c>
      <c r="H1388" t="s">
        <v>2347</v>
      </c>
      <c r="I1388" t="s">
        <v>606</v>
      </c>
      <c r="M1388" t="str">
        <f t="shared" si="148"/>
        <v>新</v>
      </c>
      <c r="N1388" t="str">
        <f t="shared" si="149"/>
        <v>博貴</v>
      </c>
      <c r="O1388" t="str">
        <f t="shared" si="150"/>
        <v>シン</v>
      </c>
      <c r="P1388" t="str">
        <f t="shared" si="151"/>
        <v>ヒロキ</v>
      </c>
      <c r="Q1388">
        <f>IF($F1388="","",DATEDIF($R1388,①申込書!$D$3,"Y"))</f>
        <v>22</v>
      </c>
      <c r="R1388" t="str">
        <f t="shared" si="152"/>
        <v>2003/07/09</v>
      </c>
      <c r="S1388" t="str">
        <f t="shared" si="147"/>
        <v>兵庫</v>
      </c>
      <c r="T1388" t="str">
        <f>IFERROR(IF($G1388&lt;&gt;"",LEFT($G1388,11),IF(COUNTIF(②男子申込!$C:$C,$B1388)=1,INDEX(②男子申込!H:H,MATCH($B1388,②男子申込!$C:$C,0)),"")),"")</f>
        <v>00132259830</v>
      </c>
      <c r="U1388" t="str">
        <f t="shared" si="153"/>
        <v>大阪経済大</v>
      </c>
    </row>
    <row r="1389" spans="1:21">
      <c r="A1389" t="s">
        <v>1026</v>
      </c>
      <c r="B1389">
        <v>1388</v>
      </c>
      <c r="C1389" t="s">
        <v>2348</v>
      </c>
      <c r="D1389" t="s">
        <v>2349</v>
      </c>
      <c r="E1389" t="s">
        <v>99</v>
      </c>
      <c r="F1389">
        <v>20030414</v>
      </c>
      <c r="G1389" t="s">
        <v>11069</v>
      </c>
      <c r="H1389" t="s">
        <v>1434</v>
      </c>
      <c r="I1389" t="s">
        <v>101</v>
      </c>
      <c r="M1389" t="str">
        <f t="shared" si="148"/>
        <v>河井</v>
      </c>
      <c r="N1389" t="str">
        <f t="shared" si="149"/>
        <v>颯</v>
      </c>
      <c r="O1389" t="str">
        <f t="shared" si="150"/>
        <v>カワイ</v>
      </c>
      <c r="P1389" t="str">
        <f t="shared" si="151"/>
        <v>ハヤテ</v>
      </c>
      <c r="Q1389">
        <f>IF($F1389="","",DATEDIF($R1389,①申込書!$D$3,"Y"))</f>
        <v>22</v>
      </c>
      <c r="R1389" t="str">
        <f t="shared" si="152"/>
        <v>2003/04/14</v>
      </c>
      <c r="S1389" t="str">
        <f t="shared" si="147"/>
        <v>大阪</v>
      </c>
      <c r="T1389" t="str">
        <f>IFERROR(IF($G1389&lt;&gt;"",LEFT($G1389,11),IF(COUNTIF(②男子申込!$C:$C,$B1389)=1,INDEX(②男子申込!H:H,MATCH($B1389,②男子申込!$C:$C,0)),"")),"")</f>
        <v>00141124922</v>
      </c>
      <c r="U1389" t="str">
        <f t="shared" si="153"/>
        <v>大阪経済大</v>
      </c>
    </row>
    <row r="1390" spans="1:21">
      <c r="A1390" t="s">
        <v>1026</v>
      </c>
      <c r="B1390">
        <v>1389</v>
      </c>
      <c r="C1390" t="s">
        <v>2350</v>
      </c>
      <c r="D1390" t="s">
        <v>2351</v>
      </c>
      <c r="E1390" t="s">
        <v>99</v>
      </c>
      <c r="F1390">
        <v>20030715</v>
      </c>
      <c r="G1390" t="s">
        <v>11070</v>
      </c>
      <c r="H1390" t="s">
        <v>401</v>
      </c>
      <c r="I1390" t="s">
        <v>153</v>
      </c>
      <c r="M1390" t="str">
        <f t="shared" si="148"/>
        <v>中井</v>
      </c>
      <c r="N1390" t="str">
        <f t="shared" si="149"/>
        <v>真太郎</v>
      </c>
      <c r="O1390" t="str">
        <f t="shared" si="150"/>
        <v>ナカイ</v>
      </c>
      <c r="P1390" t="str">
        <f t="shared" si="151"/>
        <v>シンタロウ</v>
      </c>
      <c r="Q1390">
        <f>IF($F1390="","",DATEDIF($R1390,①申込書!$D$3,"Y"))</f>
        <v>22</v>
      </c>
      <c r="R1390" t="str">
        <f t="shared" si="152"/>
        <v>2003/07/15</v>
      </c>
      <c r="S1390" t="str">
        <f t="shared" si="147"/>
        <v>大阪</v>
      </c>
      <c r="T1390" t="str">
        <f>IFERROR(IF($G1390&lt;&gt;"",LEFT($G1390,11),IF(COUNTIF(②男子申込!$C:$C,$B1390)=1,INDEX(②男子申込!H:H,MATCH($B1390,②男子申込!$C:$C,0)),"")),"")</f>
        <v>00105202515</v>
      </c>
      <c r="U1390" t="str">
        <f t="shared" si="153"/>
        <v>大阪経済大</v>
      </c>
    </row>
    <row r="1391" spans="1:21">
      <c r="A1391" t="s">
        <v>1026</v>
      </c>
      <c r="B1391">
        <v>1390</v>
      </c>
      <c r="C1391" t="s">
        <v>2541</v>
      </c>
      <c r="D1391" t="s">
        <v>2542</v>
      </c>
      <c r="E1391" t="s">
        <v>99</v>
      </c>
      <c r="F1391">
        <v>20030808</v>
      </c>
      <c r="G1391" t="s">
        <v>11071</v>
      </c>
      <c r="H1391" t="s">
        <v>3883</v>
      </c>
      <c r="I1391" t="s">
        <v>592</v>
      </c>
      <c r="M1391" t="str">
        <f t="shared" si="148"/>
        <v>麻生</v>
      </c>
      <c r="N1391" t="str">
        <f t="shared" si="149"/>
        <v>海斗</v>
      </c>
      <c r="O1391" t="str">
        <f t="shared" si="150"/>
        <v>アソウ</v>
      </c>
      <c r="P1391" t="str">
        <f t="shared" si="151"/>
        <v>カイト</v>
      </c>
      <c r="Q1391">
        <f>IF($F1391="","",DATEDIF($R1391,①申込書!$D$3,"Y"))</f>
        <v>22</v>
      </c>
      <c r="R1391" t="str">
        <f t="shared" si="152"/>
        <v>2003/08/08</v>
      </c>
      <c r="S1391" t="str">
        <f t="shared" si="147"/>
        <v>大阪</v>
      </c>
      <c r="T1391" t="str">
        <f>IFERROR(IF($G1391&lt;&gt;"",LEFT($G1391,11),IF(COUNTIF(②男子申込!$C:$C,$B1391)=1,INDEX(②男子申込!H:H,MATCH($B1391,②男子申込!$C:$C,0)),"")),"")</f>
        <v>00134218928</v>
      </c>
      <c r="U1391" t="str">
        <f t="shared" si="153"/>
        <v>大阪経済大</v>
      </c>
    </row>
    <row r="1392" spans="1:21">
      <c r="A1392" t="s">
        <v>1026</v>
      </c>
      <c r="B1392">
        <v>1391</v>
      </c>
      <c r="C1392" t="s">
        <v>2651</v>
      </c>
      <c r="D1392" t="s">
        <v>2652</v>
      </c>
      <c r="E1392" t="s">
        <v>99</v>
      </c>
      <c r="F1392">
        <v>20031005</v>
      </c>
      <c r="G1392" t="s">
        <v>11072</v>
      </c>
      <c r="H1392" t="s">
        <v>1457</v>
      </c>
      <c r="I1392" t="s">
        <v>483</v>
      </c>
      <c r="M1392" t="str">
        <f t="shared" si="148"/>
        <v>北埜</v>
      </c>
      <c r="N1392" t="str">
        <f t="shared" si="149"/>
        <v>一真</v>
      </c>
      <c r="O1392" t="str">
        <f t="shared" si="150"/>
        <v>キタノ</v>
      </c>
      <c r="P1392" t="str">
        <f t="shared" si="151"/>
        <v>カズマ</v>
      </c>
      <c r="Q1392">
        <f>IF($F1392="","",DATEDIF($R1392,①申込書!$D$3,"Y"))</f>
        <v>22</v>
      </c>
      <c r="R1392" t="str">
        <f t="shared" si="152"/>
        <v>2003/10/05</v>
      </c>
      <c r="S1392" t="str">
        <f t="shared" si="147"/>
        <v>大阪</v>
      </c>
      <c r="T1392" t="str">
        <f>IFERROR(IF($G1392&lt;&gt;"",LEFT($G1392,11),IF(COUNTIF(②男子申込!$C:$C,$B1392)=1,INDEX(②男子申込!H:H,MATCH($B1392,②男子申込!$C:$C,0)),"")),"")</f>
        <v>00148315123</v>
      </c>
      <c r="U1392" t="str">
        <f t="shared" si="153"/>
        <v>大阪経済大</v>
      </c>
    </row>
    <row r="1393" spans="1:21">
      <c r="A1393" t="s">
        <v>1026</v>
      </c>
      <c r="B1393">
        <v>1392</v>
      </c>
      <c r="C1393" t="s">
        <v>2653</v>
      </c>
      <c r="D1393" t="s">
        <v>2654</v>
      </c>
      <c r="E1393" t="s">
        <v>99</v>
      </c>
      <c r="F1393">
        <v>20031202</v>
      </c>
      <c r="G1393" t="s">
        <v>11073</v>
      </c>
      <c r="H1393" t="s">
        <v>324</v>
      </c>
      <c r="I1393" t="s">
        <v>387</v>
      </c>
      <c r="M1393" t="str">
        <f t="shared" si="148"/>
        <v>藤原</v>
      </c>
      <c r="N1393" t="str">
        <f t="shared" si="149"/>
        <v>悠成</v>
      </c>
      <c r="O1393" t="str">
        <f t="shared" si="150"/>
        <v>フジワラ</v>
      </c>
      <c r="P1393" t="str">
        <f t="shared" si="151"/>
        <v>ユウセイ</v>
      </c>
      <c r="Q1393">
        <f>IF($F1393="","",DATEDIF($R1393,①申込書!$D$3,"Y"))</f>
        <v>22</v>
      </c>
      <c r="R1393" t="str">
        <f t="shared" si="152"/>
        <v>2003/12/02</v>
      </c>
      <c r="S1393" t="str">
        <f t="shared" si="147"/>
        <v>大阪</v>
      </c>
      <c r="T1393" t="str">
        <f>IFERROR(IF($G1393&lt;&gt;"",LEFT($G1393,11),IF(COUNTIF(②男子申込!$C:$C,$B1393)=1,INDEX(②男子申込!H:H,MATCH($B1393,②男子申込!$C:$C,0)),"")),"")</f>
        <v>00174247732</v>
      </c>
      <c r="U1393" t="str">
        <f t="shared" si="153"/>
        <v>大阪経済大</v>
      </c>
    </row>
    <row r="1394" spans="1:21">
      <c r="A1394" t="s">
        <v>1026</v>
      </c>
      <c r="B1394">
        <v>1393</v>
      </c>
      <c r="C1394" t="s">
        <v>3884</v>
      </c>
      <c r="D1394" t="s">
        <v>2322</v>
      </c>
      <c r="E1394" t="s">
        <v>97</v>
      </c>
      <c r="F1394">
        <v>20050226</v>
      </c>
      <c r="G1394" t="s">
        <v>11074</v>
      </c>
      <c r="H1394" t="s">
        <v>288</v>
      </c>
      <c r="I1394" t="s">
        <v>353</v>
      </c>
      <c r="M1394" t="str">
        <f t="shared" si="148"/>
        <v>上田</v>
      </c>
      <c r="N1394" t="str">
        <f t="shared" si="149"/>
        <v>康平</v>
      </c>
      <c r="O1394" t="str">
        <f t="shared" si="150"/>
        <v>ウエダ</v>
      </c>
      <c r="P1394" t="str">
        <f t="shared" si="151"/>
        <v>コウヘイ</v>
      </c>
      <c r="Q1394">
        <f>IF($F1394="","",DATEDIF($R1394,①申込書!$D$3,"Y"))</f>
        <v>20</v>
      </c>
      <c r="R1394" t="str">
        <f t="shared" si="152"/>
        <v>2005/02/26</v>
      </c>
      <c r="S1394" t="str">
        <f t="shared" si="147"/>
        <v>兵庫</v>
      </c>
      <c r="T1394" t="str">
        <f>IFERROR(IF($G1394&lt;&gt;"",LEFT($G1394,11),IF(COUNTIF(②男子申込!$C:$C,$B1394)=1,INDEX(②男子申込!H:H,MATCH($B1394,②男子申込!$C:$C,0)),"")),"")</f>
        <v>00117054826</v>
      </c>
      <c r="U1394" t="str">
        <f t="shared" si="153"/>
        <v>大阪経済大</v>
      </c>
    </row>
    <row r="1395" spans="1:21">
      <c r="A1395" t="s">
        <v>1026</v>
      </c>
      <c r="B1395">
        <v>1394</v>
      </c>
      <c r="C1395" t="s">
        <v>3885</v>
      </c>
      <c r="D1395" t="s">
        <v>3886</v>
      </c>
      <c r="E1395" t="s">
        <v>99</v>
      </c>
      <c r="F1395">
        <v>20050101</v>
      </c>
      <c r="G1395" t="s">
        <v>11075</v>
      </c>
      <c r="H1395" t="s">
        <v>1420</v>
      </c>
      <c r="I1395" t="s">
        <v>131</v>
      </c>
      <c r="M1395" t="str">
        <f t="shared" si="148"/>
        <v>楳田</v>
      </c>
      <c r="N1395" t="str">
        <f t="shared" si="149"/>
        <v>知己</v>
      </c>
      <c r="O1395" t="str">
        <f t="shared" si="150"/>
        <v>ウメダ</v>
      </c>
      <c r="P1395" t="str">
        <f t="shared" si="151"/>
        <v>トモキ</v>
      </c>
      <c r="Q1395">
        <f>IF($F1395="","",DATEDIF($R1395,①申込書!$D$3,"Y"))</f>
        <v>21</v>
      </c>
      <c r="R1395" t="str">
        <f t="shared" si="152"/>
        <v>2005/01/01</v>
      </c>
      <c r="S1395" t="str">
        <f t="shared" si="147"/>
        <v>大阪</v>
      </c>
      <c r="T1395" t="str">
        <f>IFERROR(IF($G1395&lt;&gt;"",LEFT($G1395,11),IF(COUNTIF(②男子申込!$C:$C,$B1395)=1,INDEX(②男子申込!H:H,MATCH($B1395,②男子申込!$C:$C,0)),"")),"")</f>
        <v>00116142823</v>
      </c>
      <c r="U1395" t="str">
        <f t="shared" si="153"/>
        <v>大阪経済大</v>
      </c>
    </row>
    <row r="1396" spans="1:21">
      <c r="A1396" t="s">
        <v>1026</v>
      </c>
      <c r="B1396">
        <v>1395</v>
      </c>
      <c r="C1396" t="s">
        <v>3887</v>
      </c>
      <c r="D1396" t="s">
        <v>3888</v>
      </c>
      <c r="E1396" t="s">
        <v>97</v>
      </c>
      <c r="F1396">
        <v>20050222</v>
      </c>
      <c r="G1396" t="s">
        <v>11076</v>
      </c>
      <c r="H1396" t="s">
        <v>604</v>
      </c>
      <c r="I1396" t="s">
        <v>558</v>
      </c>
      <c r="M1396" t="str">
        <f t="shared" si="148"/>
        <v>小川</v>
      </c>
      <c r="N1396" t="str">
        <f t="shared" si="149"/>
        <v>隆太朗</v>
      </c>
      <c r="O1396" t="str">
        <f t="shared" si="150"/>
        <v>オガワ</v>
      </c>
      <c r="P1396" t="str">
        <f t="shared" si="151"/>
        <v>リュウタロウ</v>
      </c>
      <c r="Q1396">
        <f>IF($F1396="","",DATEDIF($R1396,①申込書!$D$3,"Y"))</f>
        <v>20</v>
      </c>
      <c r="R1396" t="str">
        <f t="shared" si="152"/>
        <v>2005/02/22</v>
      </c>
      <c r="S1396" t="str">
        <f t="shared" si="147"/>
        <v>兵庫</v>
      </c>
      <c r="T1396" t="str">
        <f>IFERROR(IF($G1396&lt;&gt;"",LEFT($G1396,11),IF(COUNTIF(②男子申込!$C:$C,$B1396)=1,INDEX(②男子申込!H:H,MATCH($B1396,②男子申込!$C:$C,0)),"")),"")</f>
        <v>00115165221</v>
      </c>
      <c r="U1396" t="str">
        <f t="shared" si="153"/>
        <v>大阪経済大</v>
      </c>
    </row>
    <row r="1397" spans="1:21">
      <c r="A1397" t="s">
        <v>1026</v>
      </c>
      <c r="B1397">
        <v>1396</v>
      </c>
      <c r="C1397" t="s">
        <v>3889</v>
      </c>
      <c r="D1397" t="s">
        <v>3890</v>
      </c>
      <c r="E1397" t="s">
        <v>97</v>
      </c>
      <c r="F1397">
        <v>20041118</v>
      </c>
      <c r="G1397" t="s">
        <v>11077</v>
      </c>
      <c r="H1397" t="s">
        <v>3891</v>
      </c>
      <c r="I1397" t="s">
        <v>3892</v>
      </c>
      <c r="M1397" t="str">
        <f t="shared" si="148"/>
        <v>京川</v>
      </c>
      <c r="N1397" t="str">
        <f t="shared" si="149"/>
        <v>大真</v>
      </c>
      <c r="O1397" t="str">
        <f t="shared" si="150"/>
        <v>キョウカワ</v>
      </c>
      <c r="P1397" t="str">
        <f t="shared" si="151"/>
        <v>タイジ</v>
      </c>
      <c r="Q1397">
        <f>IF($F1397="","",DATEDIF($R1397,①申込書!$D$3,"Y"))</f>
        <v>21</v>
      </c>
      <c r="R1397" t="str">
        <f t="shared" si="152"/>
        <v>2004/11/18</v>
      </c>
      <c r="S1397" t="str">
        <f t="shared" si="147"/>
        <v>兵庫</v>
      </c>
      <c r="T1397" t="str">
        <f>IFERROR(IF($G1397&lt;&gt;"",LEFT($G1397,11),IF(COUNTIF(②男子申込!$C:$C,$B1397)=1,INDEX(②男子申込!H:H,MATCH($B1397,②男子申込!$C:$C,0)),"")),"")</f>
        <v>00114213921</v>
      </c>
      <c r="U1397" t="str">
        <f t="shared" si="153"/>
        <v>大阪経済大</v>
      </c>
    </row>
    <row r="1398" spans="1:21">
      <c r="A1398" t="s">
        <v>1026</v>
      </c>
      <c r="B1398">
        <v>1397</v>
      </c>
      <c r="C1398" t="s">
        <v>3893</v>
      </c>
      <c r="D1398" t="s">
        <v>3894</v>
      </c>
      <c r="E1398" t="s">
        <v>99</v>
      </c>
      <c r="F1398">
        <v>20040519</v>
      </c>
      <c r="G1398" t="s">
        <v>11078</v>
      </c>
      <c r="H1398" t="s">
        <v>3895</v>
      </c>
      <c r="I1398" t="s">
        <v>1226</v>
      </c>
      <c r="M1398" t="str">
        <f t="shared" si="148"/>
        <v>角野</v>
      </c>
      <c r="N1398" t="str">
        <f t="shared" si="149"/>
        <v>凌誠</v>
      </c>
      <c r="O1398" t="str">
        <f t="shared" si="150"/>
        <v>スミノ</v>
      </c>
      <c r="P1398" t="str">
        <f t="shared" si="151"/>
        <v>リョウセイ</v>
      </c>
      <c r="Q1398">
        <f>IF($F1398="","",DATEDIF($R1398,①申込書!$D$3,"Y"))</f>
        <v>21</v>
      </c>
      <c r="R1398" t="str">
        <f t="shared" si="152"/>
        <v>2004/05/19</v>
      </c>
      <c r="S1398" t="str">
        <f t="shared" si="147"/>
        <v>大阪</v>
      </c>
      <c r="T1398" t="str">
        <f>IFERROR(IF($G1398&lt;&gt;"",LEFT($G1398,11),IF(COUNTIF(②男子申込!$C:$C,$B1398)=1,INDEX(②男子申込!H:H,MATCH($B1398,②男子申込!$C:$C,0)),"")),"")</f>
        <v>00129005421</v>
      </c>
      <c r="U1398" t="str">
        <f t="shared" si="153"/>
        <v>大阪経済大</v>
      </c>
    </row>
    <row r="1399" spans="1:21">
      <c r="A1399" t="s">
        <v>1026</v>
      </c>
      <c r="B1399">
        <v>1398</v>
      </c>
      <c r="C1399" t="s">
        <v>3896</v>
      </c>
      <c r="D1399" t="s">
        <v>3897</v>
      </c>
      <c r="E1399" t="s">
        <v>97</v>
      </c>
      <c r="F1399">
        <v>20041110</v>
      </c>
      <c r="G1399" t="s">
        <v>11079</v>
      </c>
      <c r="H1399" t="s">
        <v>223</v>
      </c>
      <c r="I1399" t="s">
        <v>131</v>
      </c>
      <c r="M1399" t="str">
        <f t="shared" si="148"/>
        <v>橋本</v>
      </c>
      <c r="N1399" t="str">
        <f t="shared" si="149"/>
        <v>友樹</v>
      </c>
      <c r="O1399" t="str">
        <f t="shared" si="150"/>
        <v>ハシモト</v>
      </c>
      <c r="P1399" t="str">
        <f t="shared" si="151"/>
        <v>トモキ</v>
      </c>
      <c r="Q1399">
        <f>IF($F1399="","",DATEDIF($R1399,①申込書!$D$3,"Y"))</f>
        <v>21</v>
      </c>
      <c r="R1399" t="str">
        <f t="shared" si="152"/>
        <v>2004/11/10</v>
      </c>
      <c r="S1399" t="str">
        <f t="shared" si="147"/>
        <v>兵庫</v>
      </c>
      <c r="T1399" t="str">
        <f>IFERROR(IF($G1399&lt;&gt;"",LEFT($G1399,11),IF(COUNTIF(②男子申込!$C:$C,$B1399)=1,INDEX(②男子申込!H:H,MATCH($B1399,②男子申込!$C:$C,0)),"")),"")</f>
        <v>00113407723</v>
      </c>
      <c r="U1399" t="str">
        <f t="shared" si="153"/>
        <v>大阪経済大</v>
      </c>
    </row>
    <row r="1400" spans="1:21">
      <c r="A1400"/>
      <c r="B1400"/>
      <c r="C1400"/>
      <c r="D1400"/>
      <c r="E1400"/>
      <c r="F1400"/>
      <c r="G1400"/>
      <c r="H1400"/>
      <c r="I1400"/>
      <c r="M1400" t="str">
        <f t="shared" si="148"/>
        <v/>
      </c>
      <c r="N1400" t="str">
        <f t="shared" si="149"/>
        <v/>
      </c>
      <c r="O1400" t="str">
        <f t="shared" si="150"/>
        <v/>
      </c>
      <c r="P1400" t="str">
        <f t="shared" si="151"/>
        <v/>
      </c>
      <c r="Q1400" t="str">
        <f>IF($F1400="","",DATEDIF($R1400,①申込書!$D$3,"Y"))</f>
        <v/>
      </c>
      <c r="R1400" t="str">
        <f t="shared" si="152"/>
        <v/>
      </c>
      <c r="S1400" t="str">
        <f t="shared" si="147"/>
        <v/>
      </c>
      <c r="T1400" t="str">
        <f>IFERROR(IF($G1400&lt;&gt;"",LEFT($G1400,11),IF(COUNTIF(②男子申込!$C:$C,$B1400)=1,INDEX(②男子申込!H:H,MATCH($B1400,②男子申込!$C:$C,0)),"")),"")</f>
        <v/>
      </c>
      <c r="U1400" t="str">
        <f t="shared" si="153"/>
        <v/>
      </c>
    </row>
    <row r="1401" spans="1:21">
      <c r="A1401" t="s">
        <v>1026</v>
      </c>
      <c r="B1401">
        <v>1400</v>
      </c>
      <c r="C1401" t="s">
        <v>3898</v>
      </c>
      <c r="D1401" t="s">
        <v>3899</v>
      </c>
      <c r="E1401" t="s">
        <v>97</v>
      </c>
      <c r="F1401">
        <v>20040426</v>
      </c>
      <c r="G1401" t="s">
        <v>11080</v>
      </c>
      <c r="H1401" t="s">
        <v>731</v>
      </c>
      <c r="I1401" t="s">
        <v>3900</v>
      </c>
      <c r="M1401" t="str">
        <f t="shared" si="148"/>
        <v>宮本</v>
      </c>
      <c r="N1401" t="str">
        <f t="shared" si="149"/>
        <v>恵成</v>
      </c>
      <c r="O1401" t="str">
        <f t="shared" si="150"/>
        <v>ミヤモト</v>
      </c>
      <c r="P1401" t="str">
        <f t="shared" si="151"/>
        <v>ヨシマサ</v>
      </c>
      <c r="Q1401">
        <f>IF($F1401="","",DATEDIF($R1401,①申込書!$D$3,"Y"))</f>
        <v>21</v>
      </c>
      <c r="R1401" t="str">
        <f t="shared" si="152"/>
        <v>2004/04/26</v>
      </c>
      <c r="S1401" t="str">
        <f t="shared" si="147"/>
        <v>兵庫</v>
      </c>
      <c r="T1401" t="str">
        <f>IFERROR(IF($G1401&lt;&gt;"",LEFT($G1401,11),IF(COUNTIF(②男子申込!$C:$C,$B1401)=1,INDEX(②男子申込!H:H,MATCH($B1401,②男子申込!$C:$C,0)),"")),"")</f>
        <v>00116289835</v>
      </c>
      <c r="U1401" t="str">
        <f t="shared" si="153"/>
        <v>大阪経済大</v>
      </c>
    </row>
    <row r="1402" spans="1:21">
      <c r="A1402" t="s">
        <v>1026</v>
      </c>
      <c r="B1402">
        <v>1401</v>
      </c>
      <c r="C1402" t="s">
        <v>4445</v>
      </c>
      <c r="D1402" t="s">
        <v>4446</v>
      </c>
      <c r="E1402" t="s">
        <v>99</v>
      </c>
      <c r="F1402">
        <v>20040627</v>
      </c>
      <c r="G1402" t="s">
        <v>11081</v>
      </c>
      <c r="H1402" t="s">
        <v>333</v>
      </c>
      <c r="I1402" t="s">
        <v>92</v>
      </c>
      <c r="M1402" t="str">
        <f t="shared" si="148"/>
        <v>岡田</v>
      </c>
      <c r="N1402" t="str">
        <f t="shared" si="149"/>
        <v>悠希</v>
      </c>
      <c r="O1402" t="str">
        <f t="shared" si="150"/>
        <v>オカダ</v>
      </c>
      <c r="P1402" t="str">
        <f t="shared" si="151"/>
        <v>ユウキ</v>
      </c>
      <c r="Q1402">
        <f>IF($F1402="","",DATEDIF($R1402,①申込書!$D$3,"Y"))</f>
        <v>21</v>
      </c>
      <c r="R1402" t="str">
        <f t="shared" si="152"/>
        <v>2004/06/27</v>
      </c>
      <c r="S1402" t="str">
        <f t="shared" si="147"/>
        <v>大阪</v>
      </c>
      <c r="T1402" t="str">
        <f>IFERROR(IF($G1402&lt;&gt;"",LEFT($G1402,11),IF(COUNTIF(②男子申込!$C:$C,$B1402)=1,INDEX(②男子申込!H:H,MATCH($B1402,②男子申込!$C:$C,0)),"")),"")</f>
        <v>00123595429</v>
      </c>
      <c r="U1402" t="str">
        <f t="shared" si="153"/>
        <v>大阪経済大</v>
      </c>
    </row>
    <row r="1403" spans="1:21">
      <c r="A1403" t="s">
        <v>1026</v>
      </c>
      <c r="B1403">
        <v>1402</v>
      </c>
      <c r="C1403" t="s">
        <v>4447</v>
      </c>
      <c r="D1403" t="s">
        <v>4448</v>
      </c>
      <c r="E1403" t="s">
        <v>97</v>
      </c>
      <c r="F1403">
        <v>20041009</v>
      </c>
      <c r="G1403" t="s">
        <v>11082</v>
      </c>
      <c r="H1403" t="s">
        <v>243</v>
      </c>
      <c r="I1403" t="s">
        <v>4449</v>
      </c>
      <c r="M1403" t="str">
        <f t="shared" si="148"/>
        <v>渡邊</v>
      </c>
      <c r="N1403" t="str">
        <f t="shared" si="149"/>
        <v>哉太朗</v>
      </c>
      <c r="O1403" t="str">
        <f t="shared" si="150"/>
        <v>ワタナベ</v>
      </c>
      <c r="P1403" t="str">
        <f t="shared" si="151"/>
        <v>ヤタロウ</v>
      </c>
      <c r="Q1403">
        <f>IF($F1403="","",DATEDIF($R1403,①申込書!$D$3,"Y"))</f>
        <v>21</v>
      </c>
      <c r="R1403" t="str">
        <f t="shared" si="152"/>
        <v>2004/10/09</v>
      </c>
      <c r="S1403" t="str">
        <f t="shared" si="147"/>
        <v>兵庫</v>
      </c>
      <c r="T1403" t="str">
        <f>IFERROR(IF($G1403&lt;&gt;"",LEFT($G1403,11),IF(COUNTIF(②男子申込!$C:$C,$B1403)=1,INDEX(②男子申込!H:H,MATCH($B1403,②男子申込!$C:$C,0)),"")),"")</f>
        <v>00115614321</v>
      </c>
      <c r="U1403" t="str">
        <f t="shared" si="153"/>
        <v>大阪経済大</v>
      </c>
    </row>
    <row r="1404" spans="1:21">
      <c r="A1404" t="s">
        <v>1026</v>
      </c>
      <c r="B1404">
        <v>1403</v>
      </c>
      <c r="C1404" t="s">
        <v>4450</v>
      </c>
      <c r="D1404" t="s">
        <v>4451</v>
      </c>
      <c r="E1404" t="s">
        <v>99</v>
      </c>
      <c r="F1404">
        <v>20041023</v>
      </c>
      <c r="G1404" t="s">
        <v>11083</v>
      </c>
      <c r="H1404" t="s">
        <v>4452</v>
      </c>
      <c r="I1404" t="s">
        <v>349</v>
      </c>
      <c r="M1404" t="str">
        <f t="shared" si="148"/>
        <v>瀧川</v>
      </c>
      <c r="N1404" t="str">
        <f t="shared" si="149"/>
        <v>就太</v>
      </c>
      <c r="O1404" t="str">
        <f t="shared" si="150"/>
        <v>タキガワ</v>
      </c>
      <c r="P1404" t="str">
        <f t="shared" si="151"/>
        <v>シュウタ</v>
      </c>
      <c r="Q1404">
        <f>IF($F1404="","",DATEDIF($R1404,①申込書!$D$3,"Y"))</f>
        <v>21</v>
      </c>
      <c r="R1404" t="str">
        <f t="shared" si="152"/>
        <v>2004/10/23</v>
      </c>
      <c r="S1404" t="str">
        <f t="shared" si="147"/>
        <v>大阪</v>
      </c>
      <c r="T1404" t="str">
        <f>IFERROR(IF($G1404&lt;&gt;"",LEFT($G1404,11),IF(COUNTIF(②男子申込!$C:$C,$B1404)=1,INDEX(②男子申込!H:H,MATCH($B1404,②男子申込!$C:$C,0)),"")),"")</f>
        <v>00115307320</v>
      </c>
      <c r="U1404" t="str">
        <f t="shared" si="153"/>
        <v>大阪経済大</v>
      </c>
    </row>
    <row r="1405" spans="1:21">
      <c r="A1405" t="s">
        <v>1026</v>
      </c>
      <c r="B1405">
        <v>1404</v>
      </c>
      <c r="C1405" t="s">
        <v>4453</v>
      </c>
      <c r="D1405" t="s">
        <v>4454</v>
      </c>
      <c r="E1405" t="s">
        <v>83</v>
      </c>
      <c r="F1405">
        <v>20040805</v>
      </c>
      <c r="G1405" t="s">
        <v>11084</v>
      </c>
      <c r="H1405" t="s">
        <v>1554</v>
      </c>
      <c r="I1405" t="s">
        <v>130</v>
      </c>
      <c r="M1405" t="str">
        <f t="shared" si="148"/>
        <v>松村</v>
      </c>
      <c r="N1405" t="str">
        <f t="shared" si="149"/>
        <v>倖輔</v>
      </c>
      <c r="O1405" t="str">
        <f t="shared" si="150"/>
        <v>マツムラ</v>
      </c>
      <c r="P1405" t="str">
        <f t="shared" si="151"/>
        <v>コウスケ</v>
      </c>
      <c r="Q1405">
        <f>IF($F1405="","",DATEDIF($R1405,①申込書!$D$3,"Y"))</f>
        <v>21</v>
      </c>
      <c r="R1405" t="str">
        <f t="shared" si="152"/>
        <v>2004/08/05</v>
      </c>
      <c r="S1405" t="str">
        <f t="shared" si="147"/>
        <v>奈良</v>
      </c>
      <c r="T1405" t="str">
        <f>IFERROR(IF($G1405&lt;&gt;"",LEFT($G1405,11),IF(COUNTIF(②男子申込!$C:$C,$B1405)=1,INDEX(②男子申込!H:H,MATCH($B1405,②男子申込!$C:$C,0)),"")),"")</f>
        <v>00111283016</v>
      </c>
      <c r="U1405" t="str">
        <f t="shared" si="153"/>
        <v>大阪経済大</v>
      </c>
    </row>
    <row r="1406" spans="1:21">
      <c r="A1406" t="s">
        <v>1026</v>
      </c>
      <c r="B1406">
        <v>1405</v>
      </c>
      <c r="C1406" t="s">
        <v>4987</v>
      </c>
      <c r="D1406" t="s">
        <v>4988</v>
      </c>
      <c r="E1406" t="s">
        <v>97</v>
      </c>
      <c r="F1406">
        <v>20050322</v>
      </c>
      <c r="G1406" t="s">
        <v>11085</v>
      </c>
      <c r="H1406" t="s">
        <v>4989</v>
      </c>
      <c r="I1406" t="s">
        <v>159</v>
      </c>
      <c r="M1406" t="str">
        <f t="shared" si="148"/>
        <v>池渕</v>
      </c>
      <c r="N1406" t="str">
        <f t="shared" si="149"/>
        <v>天翔</v>
      </c>
      <c r="O1406" t="str">
        <f t="shared" si="150"/>
        <v>イケブチ</v>
      </c>
      <c r="P1406" t="str">
        <f t="shared" si="151"/>
        <v>ツバサ</v>
      </c>
      <c r="Q1406">
        <f>IF($F1406="","",DATEDIF($R1406,①申込書!$D$3,"Y"))</f>
        <v>20</v>
      </c>
      <c r="R1406" t="str">
        <f t="shared" si="152"/>
        <v>2005/03/22</v>
      </c>
      <c r="S1406" t="str">
        <f t="shared" si="147"/>
        <v>兵庫</v>
      </c>
      <c r="T1406" t="str">
        <f>IFERROR(IF($G1406&lt;&gt;"",LEFT($G1406,11),IF(COUNTIF(②男子申込!$C:$C,$B1406)=1,INDEX(②男子申込!H:H,MATCH($B1406,②男子申込!$C:$C,0)),"")),"")</f>
        <v>00112663322</v>
      </c>
      <c r="U1406" t="str">
        <f t="shared" si="153"/>
        <v>大阪経済大</v>
      </c>
    </row>
    <row r="1407" spans="1:21">
      <c r="A1407" t="s">
        <v>1026</v>
      </c>
      <c r="B1407">
        <v>1406</v>
      </c>
      <c r="C1407" t="s">
        <v>5977</v>
      </c>
      <c r="D1407" t="s">
        <v>5978</v>
      </c>
      <c r="E1407" t="s">
        <v>97</v>
      </c>
      <c r="F1407">
        <v>20050516</v>
      </c>
      <c r="G1407" t="s">
        <v>11086</v>
      </c>
      <c r="H1407" t="s">
        <v>5979</v>
      </c>
      <c r="I1407" t="s">
        <v>5980</v>
      </c>
      <c r="M1407" t="str">
        <f t="shared" si="148"/>
        <v>岩坂</v>
      </c>
      <c r="N1407" t="str">
        <f t="shared" si="149"/>
        <v>蓮太</v>
      </c>
      <c r="O1407" t="str">
        <f t="shared" si="150"/>
        <v>イワサカ</v>
      </c>
      <c r="P1407" t="str">
        <f t="shared" si="151"/>
        <v>レンタ</v>
      </c>
      <c r="Q1407">
        <f>IF($F1407="","",DATEDIF($R1407,①申込書!$D$3,"Y"))</f>
        <v>20</v>
      </c>
      <c r="R1407" t="str">
        <f t="shared" si="152"/>
        <v>2005/05/16</v>
      </c>
      <c r="S1407" t="str">
        <f t="shared" si="147"/>
        <v>兵庫</v>
      </c>
      <c r="T1407" t="str">
        <f>IFERROR(IF($G1407&lt;&gt;"",LEFT($G1407,11),IF(COUNTIF(②男子申込!$C:$C,$B1407)=1,INDEX(②男子申込!H:H,MATCH($B1407,②男子申込!$C:$C,0)),"")),"")</f>
        <v>00154338327</v>
      </c>
      <c r="U1407" t="str">
        <f t="shared" si="153"/>
        <v>大阪経済大</v>
      </c>
    </row>
    <row r="1408" spans="1:21">
      <c r="A1408" t="s">
        <v>1026</v>
      </c>
      <c r="B1408">
        <v>1407</v>
      </c>
      <c r="C1408" t="s">
        <v>5981</v>
      </c>
      <c r="D1408" t="s">
        <v>5982</v>
      </c>
      <c r="E1408" t="s">
        <v>99</v>
      </c>
      <c r="F1408">
        <v>20051120</v>
      </c>
      <c r="G1408" t="s">
        <v>11087</v>
      </c>
      <c r="H1408" t="s">
        <v>288</v>
      </c>
      <c r="I1408" t="s">
        <v>505</v>
      </c>
      <c r="M1408" t="str">
        <f t="shared" si="148"/>
        <v>上田</v>
      </c>
      <c r="N1408" t="str">
        <f t="shared" si="149"/>
        <v>寛太</v>
      </c>
      <c r="O1408" t="str">
        <f t="shared" si="150"/>
        <v>ウエダ</v>
      </c>
      <c r="P1408" t="str">
        <f t="shared" si="151"/>
        <v>カンタ</v>
      </c>
      <c r="Q1408">
        <f>IF($F1408="","",DATEDIF($R1408,①申込書!$D$3,"Y"))</f>
        <v>20</v>
      </c>
      <c r="R1408" t="str">
        <f t="shared" si="152"/>
        <v>2005/11/20</v>
      </c>
      <c r="S1408" t="str">
        <f t="shared" si="147"/>
        <v>大阪</v>
      </c>
      <c r="T1408" t="str">
        <f>IFERROR(IF($G1408&lt;&gt;"",LEFT($G1408,11),IF(COUNTIF(②男子申込!$C:$C,$B1408)=1,INDEX(②男子申込!H:H,MATCH($B1408,②男子申込!$C:$C,0)),"")),"")</f>
        <v>00156568435</v>
      </c>
      <c r="U1408" t="str">
        <f t="shared" si="153"/>
        <v>大阪経済大</v>
      </c>
    </row>
    <row r="1409" spans="1:21">
      <c r="A1409" t="s">
        <v>1026</v>
      </c>
      <c r="B1409">
        <v>1408</v>
      </c>
      <c r="C1409" t="s">
        <v>5983</v>
      </c>
      <c r="D1409" t="s">
        <v>5984</v>
      </c>
      <c r="E1409" t="s">
        <v>83</v>
      </c>
      <c r="F1409">
        <v>20060324</v>
      </c>
      <c r="G1409" t="s">
        <v>11088</v>
      </c>
      <c r="H1409" t="s">
        <v>1296</v>
      </c>
      <c r="I1409" t="s">
        <v>82</v>
      </c>
      <c r="M1409" t="str">
        <f t="shared" si="148"/>
        <v>卯野</v>
      </c>
      <c r="N1409" t="str">
        <f t="shared" si="149"/>
        <v>大樹</v>
      </c>
      <c r="O1409" t="str">
        <f t="shared" si="150"/>
        <v>ウノ</v>
      </c>
      <c r="P1409" t="str">
        <f t="shared" si="151"/>
        <v>ダイキ</v>
      </c>
      <c r="Q1409">
        <f>IF($F1409="","",DATEDIF($R1409,①申込書!$D$3,"Y"))</f>
        <v>19</v>
      </c>
      <c r="R1409" t="str">
        <f t="shared" si="152"/>
        <v>2006/03/24</v>
      </c>
      <c r="S1409" t="str">
        <f t="shared" si="147"/>
        <v>奈良</v>
      </c>
      <c r="T1409" t="str">
        <f>IFERROR(IF($G1409&lt;&gt;"",LEFT($G1409,11),IF(COUNTIF(②男子申込!$C:$C,$B1409)=1,INDEX(②男子申込!H:H,MATCH($B1409,②男子申込!$C:$C,0)),"")),"")</f>
        <v>00122464928</v>
      </c>
      <c r="U1409" t="str">
        <f t="shared" si="153"/>
        <v>大阪経済大</v>
      </c>
    </row>
    <row r="1410" spans="1:21">
      <c r="A1410" t="s">
        <v>1026</v>
      </c>
      <c r="B1410">
        <v>1409</v>
      </c>
      <c r="C1410" t="s">
        <v>5985</v>
      </c>
      <c r="D1410" t="s">
        <v>5986</v>
      </c>
      <c r="E1410" t="s">
        <v>99</v>
      </c>
      <c r="F1410">
        <v>20051006</v>
      </c>
      <c r="G1410" t="s">
        <v>11089</v>
      </c>
      <c r="H1410" t="s">
        <v>5987</v>
      </c>
      <c r="I1410" t="s">
        <v>5988</v>
      </c>
      <c r="M1410" t="str">
        <f t="shared" si="148"/>
        <v>内尾</v>
      </c>
      <c r="N1410" t="str">
        <f t="shared" si="149"/>
        <v>射光矢</v>
      </c>
      <c r="O1410" t="str">
        <f t="shared" si="150"/>
        <v>ウチオ</v>
      </c>
      <c r="P1410" t="str">
        <f t="shared" si="151"/>
        <v>イルヤ</v>
      </c>
      <c r="Q1410">
        <f>IF($F1410="","",DATEDIF($R1410,①申込書!$D$3,"Y"))</f>
        <v>20</v>
      </c>
      <c r="R1410" t="str">
        <f t="shared" si="152"/>
        <v>2005/10/06</v>
      </c>
      <c r="S1410" t="str">
        <f t="shared" ref="S1410:S1473" si="154">IFERROR(IF(OR($E1410="北海道",$E1410="学連"),$E1410,LEFT($E1410,LEN($E1410)-1)),"")</f>
        <v>大阪</v>
      </c>
      <c r="T1410" t="str">
        <f>IFERROR(IF($G1410&lt;&gt;"",LEFT($G1410,11),IF(COUNTIF(②男子申込!$C:$C,$B1410)=1,INDEX(②男子申込!H:H,MATCH($B1410,②男子申込!$C:$C,0)),"")),"")</f>
        <v>00148021319</v>
      </c>
      <c r="U1410" t="str">
        <f t="shared" si="153"/>
        <v>大阪経済大</v>
      </c>
    </row>
    <row r="1411" spans="1:21">
      <c r="A1411" t="s">
        <v>1026</v>
      </c>
      <c r="B1411">
        <v>1410</v>
      </c>
      <c r="C1411" t="s">
        <v>5989</v>
      </c>
      <c r="D1411" t="s">
        <v>5990</v>
      </c>
      <c r="E1411" t="s">
        <v>83</v>
      </c>
      <c r="F1411">
        <v>20051219</v>
      </c>
      <c r="G1411" t="s">
        <v>11090</v>
      </c>
      <c r="H1411" t="s">
        <v>333</v>
      </c>
      <c r="I1411" t="s">
        <v>5991</v>
      </c>
      <c r="M1411" t="str">
        <f t="shared" ref="M1411:M1474" si="155">IFERROR(LEFT($C1411,FIND("　",$C1411)-1),"")</f>
        <v>岡田</v>
      </c>
      <c r="N1411" t="str">
        <f t="shared" ref="N1411:N1474" si="156">IFERROR(RIGHT($C1411,LEN($C1411)-FIND("　",$C1411)),"")</f>
        <v>飛龍</v>
      </c>
      <c r="O1411" t="str">
        <f t="shared" ref="O1411:O1474" si="157">IFERROR(DBCS(LEFT($D1411,FIND(" ",$D1411)-1)),"")</f>
        <v>オカダ</v>
      </c>
      <c r="P1411" t="str">
        <f t="shared" ref="P1411:P1474" si="158">IFERROR(DBCS(RIGHT($D1411,LEN($D1411)-FIND(" ",$D1411))),"")</f>
        <v>ヒリュウ</v>
      </c>
      <c r="Q1411">
        <f>IF($F1411="","",DATEDIF($R1411,①申込書!$D$3,"Y"))</f>
        <v>20</v>
      </c>
      <c r="R1411" t="str">
        <f t="shared" ref="R1411:R1474" si="159">IF($F1411="","",LEFT($F1411,4)&amp;"/"&amp;MID($F1411,5,2)&amp;"/"&amp;RIGHT($F1411,2))</f>
        <v>2005/12/19</v>
      </c>
      <c r="S1411" t="str">
        <f t="shared" si="154"/>
        <v>奈良</v>
      </c>
      <c r="T1411" t="str">
        <f>IFERROR(IF($G1411&lt;&gt;"",LEFT($G1411,11),IF(COUNTIF(②男子申込!$C:$C,$B1411)=1,INDEX(②男子申込!H:H,MATCH($B1411,②男子申込!$C:$C,0)),"")),"")</f>
        <v>00143185830</v>
      </c>
      <c r="U1411" t="str">
        <f t="shared" ref="U1411:U1474" si="160">IFERROR(LEFT($A1411,FIND("大学",$A1411))&amp;RIGHT($A1411,LEN($A1411)-FIND("大学",$A1411)-1),"")</f>
        <v>大阪経済大</v>
      </c>
    </row>
    <row r="1412" spans="1:21">
      <c r="A1412" t="s">
        <v>1026</v>
      </c>
      <c r="B1412">
        <v>1411</v>
      </c>
      <c r="C1412" t="s">
        <v>5992</v>
      </c>
      <c r="D1412" t="s">
        <v>5993</v>
      </c>
      <c r="E1412" t="s">
        <v>99</v>
      </c>
      <c r="F1412">
        <v>20050909</v>
      </c>
      <c r="G1412" t="s">
        <v>11091</v>
      </c>
      <c r="H1412" t="s">
        <v>1434</v>
      </c>
      <c r="I1412" t="s">
        <v>135</v>
      </c>
      <c r="M1412" t="str">
        <f t="shared" si="155"/>
        <v>河合</v>
      </c>
      <c r="N1412" t="str">
        <f t="shared" si="156"/>
        <v>恒輝</v>
      </c>
      <c r="O1412" t="str">
        <f t="shared" si="157"/>
        <v>カワイ</v>
      </c>
      <c r="P1412" t="str">
        <f t="shared" si="158"/>
        <v>コウキ</v>
      </c>
      <c r="Q1412">
        <f>IF($F1412="","",DATEDIF($R1412,①申込書!$D$3,"Y"))</f>
        <v>20</v>
      </c>
      <c r="R1412" t="str">
        <f t="shared" si="159"/>
        <v>2005/09/09</v>
      </c>
      <c r="S1412" t="str">
        <f t="shared" si="154"/>
        <v>大阪</v>
      </c>
      <c r="T1412" t="str">
        <f>IFERROR(IF($G1412&lt;&gt;"",LEFT($G1412,11),IF(COUNTIF(②男子申込!$C:$C,$B1412)=1,INDEX(②男子申込!H:H,MATCH($B1412,②男子申込!$C:$C,0)),"")),"")</f>
        <v>00128432626</v>
      </c>
      <c r="U1412" t="str">
        <f t="shared" si="160"/>
        <v>大阪経済大</v>
      </c>
    </row>
    <row r="1413" spans="1:21">
      <c r="A1413" t="s">
        <v>1026</v>
      </c>
      <c r="B1413">
        <v>1412</v>
      </c>
      <c r="C1413" t="s">
        <v>5994</v>
      </c>
      <c r="D1413" t="s">
        <v>5995</v>
      </c>
      <c r="E1413" t="s">
        <v>97</v>
      </c>
      <c r="F1413">
        <v>20050923</v>
      </c>
      <c r="G1413" t="s">
        <v>11092</v>
      </c>
      <c r="H1413" t="s">
        <v>354</v>
      </c>
      <c r="I1413" t="s">
        <v>322</v>
      </c>
      <c r="M1413" t="str">
        <f t="shared" si="155"/>
        <v>田中</v>
      </c>
      <c r="N1413" t="str">
        <f t="shared" si="156"/>
        <v>大地</v>
      </c>
      <c r="O1413" t="str">
        <f t="shared" si="157"/>
        <v>タナカ</v>
      </c>
      <c r="P1413" t="str">
        <f t="shared" si="158"/>
        <v>ダイチ</v>
      </c>
      <c r="Q1413">
        <f>IF($F1413="","",DATEDIF($R1413,①申込書!$D$3,"Y"))</f>
        <v>20</v>
      </c>
      <c r="R1413" t="str">
        <f t="shared" si="159"/>
        <v>2005/09/23</v>
      </c>
      <c r="S1413" t="str">
        <f t="shared" si="154"/>
        <v>兵庫</v>
      </c>
      <c r="T1413" t="str">
        <f>IFERROR(IF($G1413&lt;&gt;"",LEFT($G1413,11),IF(COUNTIF(②男子申込!$C:$C,$B1413)=1,INDEX(②男子申込!H:H,MATCH($B1413,②男子申込!$C:$C,0)),"")),"")</f>
        <v>00154592632</v>
      </c>
      <c r="U1413" t="str">
        <f t="shared" si="160"/>
        <v>大阪経済大</v>
      </c>
    </row>
    <row r="1414" spans="1:21">
      <c r="A1414" t="s">
        <v>1026</v>
      </c>
      <c r="B1414">
        <v>1413</v>
      </c>
      <c r="C1414" t="s">
        <v>5996</v>
      </c>
      <c r="D1414" t="s">
        <v>5997</v>
      </c>
      <c r="E1414" t="s">
        <v>83</v>
      </c>
      <c r="F1414">
        <v>20050607</v>
      </c>
      <c r="G1414" t="s">
        <v>11093</v>
      </c>
      <c r="H1414" t="s">
        <v>526</v>
      </c>
      <c r="I1414" t="s">
        <v>770</v>
      </c>
      <c r="M1414" t="str">
        <f t="shared" si="155"/>
        <v>谷村</v>
      </c>
      <c r="N1414" t="str">
        <f t="shared" si="156"/>
        <v>祐太郎</v>
      </c>
      <c r="O1414" t="str">
        <f t="shared" si="157"/>
        <v>タニムラ</v>
      </c>
      <c r="P1414" t="str">
        <f t="shared" si="158"/>
        <v>ユウタロウ</v>
      </c>
      <c r="Q1414">
        <f>IF($F1414="","",DATEDIF($R1414,①申込書!$D$3,"Y"))</f>
        <v>20</v>
      </c>
      <c r="R1414" t="str">
        <f t="shared" si="159"/>
        <v>2005/06/07</v>
      </c>
      <c r="S1414" t="str">
        <f t="shared" si="154"/>
        <v>奈良</v>
      </c>
      <c r="T1414" t="str">
        <f>IFERROR(IF($G1414&lt;&gt;"",LEFT($G1414,11),IF(COUNTIF(②男子申込!$C:$C,$B1414)=1,INDEX(②男子申込!H:H,MATCH($B1414,②男子申込!$C:$C,0)),"")),"")</f>
        <v>00121261114</v>
      </c>
      <c r="U1414" t="str">
        <f t="shared" si="160"/>
        <v>大阪経済大</v>
      </c>
    </row>
    <row r="1415" spans="1:21">
      <c r="A1415" t="s">
        <v>1026</v>
      </c>
      <c r="B1415">
        <v>1414</v>
      </c>
      <c r="C1415" t="s">
        <v>5998</v>
      </c>
      <c r="D1415" t="s">
        <v>5999</v>
      </c>
      <c r="E1415" t="s">
        <v>99</v>
      </c>
      <c r="F1415">
        <v>20060320</v>
      </c>
      <c r="G1415" t="s">
        <v>11094</v>
      </c>
      <c r="H1415" t="s">
        <v>6000</v>
      </c>
      <c r="I1415" t="s">
        <v>6001</v>
      </c>
      <c r="M1415" t="str">
        <f t="shared" si="155"/>
        <v>野島</v>
      </c>
      <c r="N1415" t="str">
        <f t="shared" si="156"/>
        <v>清盟</v>
      </c>
      <c r="O1415" t="str">
        <f t="shared" si="157"/>
        <v>ノジマ</v>
      </c>
      <c r="P1415" t="str">
        <f t="shared" si="158"/>
        <v>セイメイ</v>
      </c>
      <c r="Q1415">
        <f>IF($F1415="","",DATEDIF($R1415,①申込書!$D$3,"Y"))</f>
        <v>19</v>
      </c>
      <c r="R1415" t="str">
        <f t="shared" si="159"/>
        <v>2006/03/20</v>
      </c>
      <c r="S1415" t="str">
        <f t="shared" si="154"/>
        <v>大阪</v>
      </c>
      <c r="T1415" t="str">
        <f>IFERROR(IF($G1415&lt;&gt;"",LEFT($G1415,11),IF(COUNTIF(②男子申込!$C:$C,$B1415)=1,INDEX(②男子申込!H:H,MATCH($B1415,②男子申込!$C:$C,0)),"")),"")</f>
        <v>00125340823</v>
      </c>
      <c r="U1415" t="str">
        <f t="shared" si="160"/>
        <v>大阪経済大</v>
      </c>
    </row>
    <row r="1416" spans="1:21">
      <c r="A1416" t="s">
        <v>1026</v>
      </c>
      <c r="B1416">
        <v>1415</v>
      </c>
      <c r="C1416" t="s">
        <v>6002</v>
      </c>
      <c r="D1416" t="s">
        <v>6003</v>
      </c>
      <c r="E1416" t="s">
        <v>99</v>
      </c>
      <c r="F1416">
        <v>20050606</v>
      </c>
      <c r="G1416" t="s">
        <v>11095</v>
      </c>
      <c r="H1416" t="s">
        <v>1727</v>
      </c>
      <c r="I1416" t="s">
        <v>1266</v>
      </c>
      <c r="M1416" t="str">
        <f t="shared" si="155"/>
        <v>古田</v>
      </c>
      <c r="N1416" t="str">
        <f t="shared" si="156"/>
        <v>一吹</v>
      </c>
      <c r="O1416" t="str">
        <f t="shared" si="157"/>
        <v>フルタ</v>
      </c>
      <c r="P1416" t="str">
        <f t="shared" si="158"/>
        <v>イブキ</v>
      </c>
      <c r="Q1416">
        <f>IF($F1416="","",DATEDIF($R1416,①申込書!$D$3,"Y"))</f>
        <v>20</v>
      </c>
      <c r="R1416" t="str">
        <f t="shared" si="159"/>
        <v>2005/06/06</v>
      </c>
      <c r="S1416" t="str">
        <f t="shared" si="154"/>
        <v>大阪</v>
      </c>
      <c r="T1416" t="str">
        <f>IFERROR(IF($G1416&lt;&gt;"",LEFT($G1416,11),IF(COUNTIF(②男子申込!$C:$C,$B1416)=1,INDEX(②男子申込!H:H,MATCH($B1416,②男子申込!$C:$C,0)),"")),"")</f>
        <v>00124797838</v>
      </c>
      <c r="U1416" t="str">
        <f t="shared" si="160"/>
        <v>大阪経済大</v>
      </c>
    </row>
    <row r="1417" spans="1:21">
      <c r="A1417" t="s">
        <v>1026</v>
      </c>
      <c r="B1417">
        <v>1416</v>
      </c>
      <c r="C1417" t="s">
        <v>8647</v>
      </c>
      <c r="D1417" t="s">
        <v>6004</v>
      </c>
      <c r="E1417" t="s">
        <v>99</v>
      </c>
      <c r="F1417">
        <v>20050729</v>
      </c>
      <c r="G1417" t="s">
        <v>11096</v>
      </c>
      <c r="H1417" t="s">
        <v>6005</v>
      </c>
      <c r="I1417" t="s">
        <v>1013</v>
      </c>
      <c r="M1417" t="str">
        <f t="shared" si="155"/>
        <v>瀬樂</v>
      </c>
      <c r="N1417" t="str">
        <f t="shared" si="156"/>
        <v>雅斗</v>
      </c>
      <c r="O1417" t="str">
        <f t="shared" si="157"/>
        <v>セラク</v>
      </c>
      <c r="P1417" t="str">
        <f t="shared" si="158"/>
        <v>マサト</v>
      </c>
      <c r="Q1417">
        <f>IF($F1417="","",DATEDIF($R1417,①申込書!$D$3,"Y"))</f>
        <v>20</v>
      </c>
      <c r="R1417" t="str">
        <f t="shared" si="159"/>
        <v>2005/07/29</v>
      </c>
      <c r="S1417" t="str">
        <f t="shared" si="154"/>
        <v>大阪</v>
      </c>
      <c r="T1417" t="str">
        <f>IFERROR(IF($G1417&lt;&gt;"",LEFT($G1417,11),IF(COUNTIF(②男子申込!$C:$C,$B1417)=1,INDEX(②男子申込!H:H,MATCH($B1417,②男子申込!$C:$C,0)),"")),"")</f>
        <v>00153733830</v>
      </c>
      <c r="U1417" t="str">
        <f t="shared" si="160"/>
        <v>大阪経済大</v>
      </c>
    </row>
    <row r="1418" spans="1:21">
      <c r="A1418" t="s">
        <v>1026</v>
      </c>
      <c r="B1418">
        <v>1417</v>
      </c>
      <c r="C1418" t="s">
        <v>6006</v>
      </c>
      <c r="D1418" t="s">
        <v>6007</v>
      </c>
      <c r="E1418" t="s">
        <v>99</v>
      </c>
      <c r="F1418">
        <v>20051112</v>
      </c>
      <c r="G1418" t="s">
        <v>11097</v>
      </c>
      <c r="H1418" t="s">
        <v>6008</v>
      </c>
      <c r="I1418" t="s">
        <v>6009</v>
      </c>
      <c r="M1418" t="str">
        <f t="shared" si="155"/>
        <v>瀬﨑</v>
      </c>
      <c r="N1418" t="str">
        <f t="shared" si="156"/>
        <v>刻</v>
      </c>
      <c r="O1418" t="str">
        <f t="shared" si="157"/>
        <v>セザキ</v>
      </c>
      <c r="P1418" t="str">
        <f t="shared" si="158"/>
        <v>コクト</v>
      </c>
      <c r="Q1418">
        <f>IF($F1418="","",DATEDIF($R1418,①申込書!$D$3,"Y"))</f>
        <v>20</v>
      </c>
      <c r="R1418" t="str">
        <f t="shared" si="159"/>
        <v>2005/11/12</v>
      </c>
      <c r="S1418" t="str">
        <f t="shared" si="154"/>
        <v>大阪</v>
      </c>
      <c r="T1418" t="str">
        <f>IFERROR(IF($G1418&lt;&gt;"",LEFT($G1418,11),IF(COUNTIF(②男子申込!$C:$C,$B1418)=1,INDEX(②男子申込!H:H,MATCH($B1418,②男子申込!$C:$C,0)),"")),"")</f>
        <v>00124029321</v>
      </c>
      <c r="U1418" t="str">
        <f t="shared" si="160"/>
        <v>大阪経済大</v>
      </c>
    </row>
    <row r="1419" spans="1:21">
      <c r="A1419" t="s">
        <v>1026</v>
      </c>
      <c r="B1419">
        <v>1418</v>
      </c>
      <c r="C1419" t="s">
        <v>6905</v>
      </c>
      <c r="D1419" t="s">
        <v>6906</v>
      </c>
      <c r="E1419" t="s">
        <v>88</v>
      </c>
      <c r="F1419">
        <v>20020812</v>
      </c>
      <c r="G1419" t="s">
        <v>6907</v>
      </c>
      <c r="H1419" t="s">
        <v>3036</v>
      </c>
      <c r="I1419" t="s">
        <v>334</v>
      </c>
      <c r="M1419" t="str">
        <f t="shared" si="155"/>
        <v>長尾</v>
      </c>
      <c r="N1419" t="str">
        <f t="shared" si="156"/>
        <v>太智</v>
      </c>
      <c r="O1419" t="str">
        <f t="shared" si="157"/>
        <v>ナガオ</v>
      </c>
      <c r="P1419" t="str">
        <f t="shared" si="158"/>
        <v>タイチ</v>
      </c>
      <c r="Q1419">
        <f>IF($F1419="","",DATEDIF($R1419,①申込書!$D$3,"Y"))</f>
        <v>23</v>
      </c>
      <c r="R1419" t="str">
        <f t="shared" si="159"/>
        <v>2002/08/12</v>
      </c>
      <c r="S1419" t="str">
        <f t="shared" si="154"/>
        <v>京都</v>
      </c>
      <c r="T1419" t="str">
        <f>IFERROR(IF($G1419&lt;&gt;"",LEFT($G1419,11),IF(COUNTIF(②男子申込!$C:$C,$B1419)=1,INDEX(②男子申込!H:H,MATCH($B1419,②男子申込!$C:$C,0)),"")),"")</f>
        <v>00087151729</v>
      </c>
      <c r="U1419" t="str">
        <f t="shared" si="160"/>
        <v>大阪経済大</v>
      </c>
    </row>
    <row r="1420" spans="1:21">
      <c r="A1420" t="s">
        <v>1026</v>
      </c>
      <c r="B1420">
        <v>1419</v>
      </c>
      <c r="C1420" t="s">
        <v>7467</v>
      </c>
      <c r="D1420" t="s">
        <v>7468</v>
      </c>
      <c r="E1420" t="s">
        <v>88</v>
      </c>
      <c r="F1420">
        <v>20051218</v>
      </c>
      <c r="G1420" t="s">
        <v>7469</v>
      </c>
      <c r="H1420" t="s">
        <v>317</v>
      </c>
      <c r="I1420" t="s">
        <v>161</v>
      </c>
      <c r="M1420" t="str">
        <f t="shared" si="155"/>
        <v>森本</v>
      </c>
      <c r="N1420" t="str">
        <f t="shared" si="156"/>
        <v>優也</v>
      </c>
      <c r="O1420" t="str">
        <f t="shared" si="157"/>
        <v>モリモト</v>
      </c>
      <c r="P1420" t="str">
        <f t="shared" si="158"/>
        <v>ユウヤ</v>
      </c>
      <c r="Q1420">
        <f>IF($F1420="","",DATEDIF($R1420,①申込書!$D$3,"Y"))</f>
        <v>20</v>
      </c>
      <c r="R1420" t="str">
        <f t="shared" si="159"/>
        <v>2005/12/18</v>
      </c>
      <c r="S1420" t="str">
        <f t="shared" si="154"/>
        <v>京都</v>
      </c>
      <c r="T1420" t="str">
        <f>IFERROR(IF($G1420&lt;&gt;"",LEFT($G1420,11),IF(COUNTIF(②男子申込!$C:$C,$B1420)=1,INDEX(②男子申込!H:H,MATCH($B1420,②男子申込!$C:$C,0)),"")),"")</f>
        <v>00131022615</v>
      </c>
      <c r="U1420" t="str">
        <f t="shared" si="160"/>
        <v>大阪経済大</v>
      </c>
    </row>
    <row r="1421" spans="1:21">
      <c r="A1421" t="s">
        <v>1026</v>
      </c>
      <c r="B1421">
        <v>1420</v>
      </c>
      <c r="C1421" t="s">
        <v>7470</v>
      </c>
      <c r="D1421" t="s">
        <v>7471</v>
      </c>
      <c r="E1421" t="s">
        <v>99</v>
      </c>
      <c r="F1421">
        <v>20050609</v>
      </c>
      <c r="G1421" t="s">
        <v>7472</v>
      </c>
      <c r="H1421" t="s">
        <v>7473</v>
      </c>
      <c r="I1421" t="s">
        <v>651</v>
      </c>
      <c r="M1421" t="str">
        <f t="shared" si="155"/>
        <v>為近</v>
      </c>
      <c r="N1421" t="str">
        <f t="shared" si="156"/>
        <v>直輝</v>
      </c>
      <c r="O1421" t="str">
        <f t="shared" si="157"/>
        <v>タメチカ</v>
      </c>
      <c r="P1421" t="str">
        <f t="shared" si="158"/>
        <v>ナオキ</v>
      </c>
      <c r="Q1421">
        <f>IF($F1421="","",DATEDIF($R1421,①申込書!$D$3,"Y"))</f>
        <v>20</v>
      </c>
      <c r="R1421" t="str">
        <f t="shared" si="159"/>
        <v>2005/06/09</v>
      </c>
      <c r="S1421" t="str">
        <f t="shared" si="154"/>
        <v>大阪</v>
      </c>
      <c r="T1421" t="str">
        <f>IFERROR(IF($G1421&lt;&gt;"",LEFT($G1421,11),IF(COUNTIF(②男子申込!$C:$C,$B1421)=1,INDEX(②男子申込!H:H,MATCH($B1421,②男子申込!$C:$C,0)),"")),"")</f>
        <v>00156538836</v>
      </c>
      <c r="U1421" t="str">
        <f t="shared" si="160"/>
        <v>大阪経済大</v>
      </c>
    </row>
    <row r="1422" spans="1:21">
      <c r="A1422" t="s">
        <v>1026</v>
      </c>
      <c r="B1422">
        <v>1421</v>
      </c>
      <c r="C1422" t="s">
        <v>7474</v>
      </c>
      <c r="D1422" t="s">
        <v>7475</v>
      </c>
      <c r="E1422" t="s">
        <v>80</v>
      </c>
      <c r="F1422">
        <v>20050926</v>
      </c>
      <c r="G1422" t="s">
        <v>7476</v>
      </c>
      <c r="H1422" t="s">
        <v>319</v>
      </c>
      <c r="I1422" t="s">
        <v>979</v>
      </c>
      <c r="M1422" t="str">
        <f t="shared" si="155"/>
        <v>竹内</v>
      </c>
      <c r="N1422" t="str">
        <f t="shared" si="156"/>
        <v>隆真</v>
      </c>
      <c r="O1422" t="str">
        <f t="shared" si="157"/>
        <v>タケウチ</v>
      </c>
      <c r="P1422" t="str">
        <f t="shared" si="158"/>
        <v>リュウマ</v>
      </c>
      <c r="Q1422">
        <f>IF($F1422="","",DATEDIF($R1422,①申込書!$D$3,"Y"))</f>
        <v>20</v>
      </c>
      <c r="R1422" t="str">
        <f t="shared" si="159"/>
        <v>2005/09/26</v>
      </c>
      <c r="S1422" t="str">
        <f t="shared" si="154"/>
        <v>滋賀</v>
      </c>
      <c r="T1422" t="str">
        <f>IFERROR(IF($G1422&lt;&gt;"",LEFT($G1422,11),IF(COUNTIF(②男子申込!$C:$C,$B1422)=1,INDEX(②男子申込!H:H,MATCH($B1422,②男子申込!$C:$C,0)),"")),"")</f>
        <v>00123090823</v>
      </c>
      <c r="U1422" t="str">
        <f t="shared" si="160"/>
        <v>大阪経済大</v>
      </c>
    </row>
    <row r="1423" spans="1:21">
      <c r="A1423" t="s">
        <v>1026</v>
      </c>
      <c r="B1423">
        <v>1422</v>
      </c>
      <c r="C1423" t="s">
        <v>8648</v>
      </c>
      <c r="D1423" t="s">
        <v>8649</v>
      </c>
      <c r="E1423" t="s">
        <v>99</v>
      </c>
      <c r="F1423">
        <v>20070201</v>
      </c>
      <c r="G1423" t="s">
        <v>11098</v>
      </c>
      <c r="H1423" t="s">
        <v>342</v>
      </c>
      <c r="I1423" t="s">
        <v>169</v>
      </c>
      <c r="M1423" t="str">
        <f t="shared" si="155"/>
        <v>池上</v>
      </c>
      <c r="N1423" t="str">
        <f t="shared" si="156"/>
        <v>健太</v>
      </c>
      <c r="O1423" t="str">
        <f t="shared" si="157"/>
        <v>イケアガミ</v>
      </c>
      <c r="P1423" t="str">
        <f t="shared" si="158"/>
        <v>ケンタ</v>
      </c>
      <c r="Q1423">
        <f>IF($F1423="","",DATEDIF($R1423,①申込書!$D$3,"Y"))</f>
        <v>18</v>
      </c>
      <c r="R1423" t="str">
        <f t="shared" si="159"/>
        <v>2007/02/01</v>
      </c>
      <c r="S1423" t="str">
        <f t="shared" si="154"/>
        <v>大阪</v>
      </c>
      <c r="T1423" t="str">
        <f>IFERROR(IF($G1423&lt;&gt;"",LEFT($G1423,11),IF(COUNTIF(②男子申込!$C:$C,$B1423)=1,INDEX(②男子申込!H:H,MATCH($B1423,②男子申込!$C:$C,0)),"")),"")</f>
        <v>00133783631</v>
      </c>
      <c r="U1423" t="str">
        <f t="shared" si="160"/>
        <v>大阪経済大</v>
      </c>
    </row>
    <row r="1424" spans="1:21">
      <c r="A1424" t="s">
        <v>1026</v>
      </c>
      <c r="B1424">
        <v>1423</v>
      </c>
      <c r="C1424" t="s">
        <v>8650</v>
      </c>
      <c r="D1424" t="s">
        <v>8651</v>
      </c>
      <c r="E1424" t="s">
        <v>335</v>
      </c>
      <c r="F1424">
        <v>20061209</v>
      </c>
      <c r="G1424" t="s">
        <v>11099</v>
      </c>
      <c r="H1424" t="s">
        <v>12248</v>
      </c>
      <c r="I1424" t="s">
        <v>105</v>
      </c>
      <c r="M1424" t="str">
        <f t="shared" si="155"/>
        <v>宇佐</v>
      </c>
      <c r="N1424" t="str">
        <f t="shared" si="156"/>
        <v>奏太</v>
      </c>
      <c r="O1424" t="str">
        <f t="shared" si="157"/>
        <v>ウサ</v>
      </c>
      <c r="P1424" t="str">
        <f t="shared" si="158"/>
        <v>ソウタ</v>
      </c>
      <c r="Q1424">
        <f>IF($F1424="","",DATEDIF($R1424,①申込書!$D$3,"Y"))</f>
        <v>19</v>
      </c>
      <c r="R1424" t="str">
        <f t="shared" si="159"/>
        <v>2006/12/09</v>
      </c>
      <c r="S1424" t="str">
        <f t="shared" si="154"/>
        <v>大分</v>
      </c>
      <c r="T1424" t="str">
        <f>IFERROR(IF($G1424&lt;&gt;"",LEFT($G1424,11),IF(COUNTIF(②男子申込!$C:$C,$B1424)=1,INDEX(②男子申込!H:H,MATCH($B1424,②男子申込!$C:$C,0)),"")),"")</f>
        <v>00149813329</v>
      </c>
      <c r="U1424" t="str">
        <f t="shared" si="160"/>
        <v>大阪経済大</v>
      </c>
    </row>
    <row r="1425" spans="1:21">
      <c r="A1425" t="s">
        <v>1026</v>
      </c>
      <c r="B1425">
        <v>1424</v>
      </c>
      <c r="C1425" t="s">
        <v>8652</v>
      </c>
      <c r="D1425" t="s">
        <v>8653</v>
      </c>
      <c r="E1425" t="s">
        <v>99</v>
      </c>
      <c r="F1425">
        <v>20061103</v>
      </c>
      <c r="G1425" t="s">
        <v>11100</v>
      </c>
      <c r="H1425" t="s">
        <v>6072</v>
      </c>
      <c r="I1425" t="s">
        <v>825</v>
      </c>
      <c r="M1425" t="str">
        <f t="shared" si="155"/>
        <v>影山</v>
      </c>
      <c r="N1425" t="str">
        <f t="shared" si="156"/>
        <v>麟太郎</v>
      </c>
      <c r="O1425" t="str">
        <f t="shared" si="157"/>
        <v>カゲヤマ</v>
      </c>
      <c r="P1425" t="str">
        <f t="shared" si="158"/>
        <v>リンタロウ</v>
      </c>
      <c r="Q1425">
        <f>IF($F1425="","",DATEDIF($R1425,①申込書!$D$3,"Y"))</f>
        <v>19</v>
      </c>
      <c r="R1425" t="str">
        <f t="shared" si="159"/>
        <v>2006/11/03</v>
      </c>
      <c r="S1425" t="str">
        <f t="shared" si="154"/>
        <v>大阪</v>
      </c>
      <c r="T1425" t="str">
        <f>IFERROR(IF($G1425&lt;&gt;"",LEFT($G1425,11),IF(COUNTIF(②男子申込!$C:$C,$B1425)=1,INDEX(②男子申込!H:H,MATCH($B1425,②男子申込!$C:$C,0)),"")),"")</f>
        <v>00135091625</v>
      </c>
      <c r="U1425" t="str">
        <f t="shared" si="160"/>
        <v>大阪経済大</v>
      </c>
    </row>
    <row r="1426" spans="1:21">
      <c r="A1426" t="s">
        <v>1026</v>
      </c>
      <c r="B1426">
        <v>1425</v>
      </c>
      <c r="C1426" t="s">
        <v>8654</v>
      </c>
      <c r="D1426" t="s">
        <v>8655</v>
      </c>
      <c r="E1426" t="s">
        <v>99</v>
      </c>
      <c r="F1426">
        <v>20061204</v>
      </c>
      <c r="G1426" t="s">
        <v>11101</v>
      </c>
      <c r="H1426" t="s">
        <v>759</v>
      </c>
      <c r="I1426" t="s">
        <v>12249</v>
      </c>
      <c r="M1426" t="str">
        <f t="shared" si="155"/>
        <v>桑原</v>
      </c>
      <c r="N1426" t="str">
        <f t="shared" si="156"/>
        <v>千歳</v>
      </c>
      <c r="O1426" t="str">
        <f t="shared" si="157"/>
        <v>クワハラ</v>
      </c>
      <c r="P1426" t="str">
        <f t="shared" si="158"/>
        <v>チトセ</v>
      </c>
      <c r="Q1426">
        <f>IF($F1426="","",DATEDIF($R1426,①申込書!$D$3,"Y"))</f>
        <v>19</v>
      </c>
      <c r="R1426" t="str">
        <f t="shared" si="159"/>
        <v>2006/12/04</v>
      </c>
      <c r="S1426" t="str">
        <f t="shared" si="154"/>
        <v>大阪</v>
      </c>
      <c r="T1426" t="str">
        <f>IFERROR(IF($G1426&lt;&gt;"",LEFT($G1426,11),IF(COUNTIF(②男子申込!$C:$C,$B1426)=1,INDEX(②男子申込!H:H,MATCH($B1426,②男子申込!$C:$C,0)),"")),"")</f>
        <v>00137522424</v>
      </c>
      <c r="U1426" t="str">
        <f t="shared" si="160"/>
        <v>大阪経済大</v>
      </c>
    </row>
    <row r="1427" spans="1:21">
      <c r="A1427" t="s">
        <v>1026</v>
      </c>
      <c r="B1427">
        <v>1426</v>
      </c>
      <c r="C1427" t="s">
        <v>8656</v>
      </c>
      <c r="D1427" t="s">
        <v>8657</v>
      </c>
      <c r="E1427" t="s">
        <v>99</v>
      </c>
      <c r="F1427">
        <v>20061104</v>
      </c>
      <c r="G1427" t="s">
        <v>11102</v>
      </c>
      <c r="H1427" t="s">
        <v>12250</v>
      </c>
      <c r="I1427" t="s">
        <v>188</v>
      </c>
      <c r="M1427" t="str">
        <f t="shared" si="155"/>
        <v>相樂</v>
      </c>
      <c r="N1427" t="str">
        <f t="shared" si="156"/>
        <v>創一</v>
      </c>
      <c r="O1427" t="str">
        <f t="shared" si="157"/>
        <v>サガラ</v>
      </c>
      <c r="P1427" t="str">
        <f t="shared" si="158"/>
        <v>ソウイチ</v>
      </c>
      <c r="Q1427">
        <f>IF($F1427="","",DATEDIF($R1427,①申込書!$D$3,"Y"))</f>
        <v>19</v>
      </c>
      <c r="R1427" t="str">
        <f t="shared" si="159"/>
        <v>2006/11/04</v>
      </c>
      <c r="S1427" t="str">
        <f t="shared" si="154"/>
        <v>大阪</v>
      </c>
      <c r="T1427" t="str">
        <f>IFERROR(IF($G1427&lt;&gt;"",LEFT($G1427,11),IF(COUNTIF(②男子申込!$C:$C,$B1427)=1,INDEX(②男子申込!H:H,MATCH($B1427,②男子申込!$C:$C,0)),"")),"")</f>
        <v>00168987140</v>
      </c>
      <c r="U1427" t="str">
        <f t="shared" si="160"/>
        <v>大阪経済大</v>
      </c>
    </row>
    <row r="1428" spans="1:21">
      <c r="A1428" t="s">
        <v>1026</v>
      </c>
      <c r="B1428">
        <v>1427</v>
      </c>
      <c r="C1428" t="s">
        <v>8658</v>
      </c>
      <c r="D1428" t="s">
        <v>8659</v>
      </c>
      <c r="E1428" t="s">
        <v>97</v>
      </c>
      <c r="F1428">
        <v>20061006</v>
      </c>
      <c r="G1428" t="s">
        <v>11103</v>
      </c>
      <c r="H1428" t="s">
        <v>371</v>
      </c>
      <c r="I1428" t="s">
        <v>12251</v>
      </c>
      <c r="M1428" t="str">
        <f t="shared" si="155"/>
        <v>佐藤</v>
      </c>
      <c r="N1428" t="str">
        <f t="shared" si="156"/>
        <v>透晏</v>
      </c>
      <c r="O1428" t="str">
        <f t="shared" si="157"/>
        <v>サトウ</v>
      </c>
      <c r="P1428" t="str">
        <f t="shared" si="158"/>
        <v>トア</v>
      </c>
      <c r="Q1428">
        <f>IF($F1428="","",DATEDIF($R1428,①申込書!$D$3,"Y"))</f>
        <v>19</v>
      </c>
      <c r="R1428" t="str">
        <f t="shared" si="159"/>
        <v>2006/10/06</v>
      </c>
      <c r="S1428" t="str">
        <f t="shared" si="154"/>
        <v>兵庫</v>
      </c>
      <c r="T1428" t="str">
        <f>IFERROR(IF($G1428&lt;&gt;"",LEFT($G1428,11),IF(COUNTIF(②男子申込!$C:$C,$B1428)=1,INDEX(②男子申込!H:H,MATCH($B1428,②男子申込!$C:$C,0)),"")),"")</f>
        <v>00136826733</v>
      </c>
      <c r="U1428" t="str">
        <f t="shared" si="160"/>
        <v>大阪経済大</v>
      </c>
    </row>
    <row r="1429" spans="1:21">
      <c r="A1429" t="s">
        <v>1026</v>
      </c>
      <c r="B1429">
        <v>1428</v>
      </c>
      <c r="C1429" t="s">
        <v>8660</v>
      </c>
      <c r="D1429" t="s">
        <v>8661</v>
      </c>
      <c r="E1429" t="s">
        <v>99</v>
      </c>
      <c r="F1429">
        <v>20061205</v>
      </c>
      <c r="G1429" t="s">
        <v>11104</v>
      </c>
      <c r="H1429" t="s">
        <v>147</v>
      </c>
      <c r="I1429" t="s">
        <v>653</v>
      </c>
      <c r="M1429" t="str">
        <f t="shared" si="155"/>
        <v>中村</v>
      </c>
      <c r="N1429" t="str">
        <f t="shared" si="156"/>
        <v>拓登</v>
      </c>
      <c r="O1429" t="str">
        <f t="shared" si="157"/>
        <v>ナカムラ</v>
      </c>
      <c r="P1429" t="str">
        <f t="shared" si="158"/>
        <v>タクト</v>
      </c>
      <c r="Q1429">
        <f>IF($F1429="","",DATEDIF($R1429,①申込書!$D$3,"Y"))</f>
        <v>19</v>
      </c>
      <c r="R1429" t="str">
        <f t="shared" si="159"/>
        <v>2006/12/05</v>
      </c>
      <c r="S1429" t="str">
        <f t="shared" si="154"/>
        <v>大阪</v>
      </c>
      <c r="T1429" t="str">
        <f>IFERROR(IF($G1429&lt;&gt;"",LEFT($G1429,11),IF(COUNTIF(②男子申込!$C:$C,$B1429)=1,INDEX(②男子申込!H:H,MATCH($B1429,②男子申込!$C:$C,0)),"")),"")</f>
        <v>00139689238</v>
      </c>
      <c r="U1429" t="str">
        <f t="shared" si="160"/>
        <v>大阪経済大</v>
      </c>
    </row>
    <row r="1430" spans="1:21">
      <c r="A1430" t="s">
        <v>1026</v>
      </c>
      <c r="B1430">
        <v>1429</v>
      </c>
      <c r="C1430" t="s">
        <v>8662</v>
      </c>
      <c r="D1430" t="s">
        <v>8663</v>
      </c>
      <c r="E1430" t="s">
        <v>88</v>
      </c>
      <c r="F1430">
        <v>20061129</v>
      </c>
      <c r="G1430" t="s">
        <v>11105</v>
      </c>
      <c r="H1430" t="s">
        <v>317</v>
      </c>
      <c r="I1430" t="s">
        <v>584</v>
      </c>
      <c r="M1430" t="str">
        <f t="shared" si="155"/>
        <v>森本</v>
      </c>
      <c r="N1430" t="str">
        <f t="shared" si="156"/>
        <v>響</v>
      </c>
      <c r="O1430" t="str">
        <f t="shared" si="157"/>
        <v>モリモト</v>
      </c>
      <c r="P1430" t="str">
        <f t="shared" si="158"/>
        <v>ヒビキ</v>
      </c>
      <c r="Q1430">
        <f>IF($F1430="","",DATEDIF($R1430,①申込書!$D$3,"Y"))</f>
        <v>19</v>
      </c>
      <c r="R1430" t="str">
        <f t="shared" si="159"/>
        <v>2006/11/29</v>
      </c>
      <c r="S1430" t="str">
        <f t="shared" si="154"/>
        <v>京都</v>
      </c>
      <c r="T1430" t="str">
        <f>IFERROR(IF($G1430&lt;&gt;"",LEFT($G1430,11),IF(COUNTIF(②男子申込!$C:$C,$B1430)=1,INDEX(②男子申込!H:H,MATCH($B1430,②男子申込!$C:$C,0)),"")),"")</f>
        <v>00142188024</v>
      </c>
      <c r="U1430" t="str">
        <f t="shared" si="160"/>
        <v>大阪経済大</v>
      </c>
    </row>
    <row r="1431" spans="1:21">
      <c r="A1431" t="s">
        <v>1026</v>
      </c>
      <c r="B1431">
        <v>1430</v>
      </c>
      <c r="C1431" t="s">
        <v>8664</v>
      </c>
      <c r="D1431" t="s">
        <v>8665</v>
      </c>
      <c r="E1431" t="s">
        <v>173</v>
      </c>
      <c r="F1431">
        <v>20040621</v>
      </c>
      <c r="G1431" t="s">
        <v>11106</v>
      </c>
      <c r="H1431" t="s">
        <v>182</v>
      </c>
      <c r="I1431" t="s">
        <v>1073</v>
      </c>
      <c r="M1431" t="str">
        <f t="shared" si="155"/>
        <v>山口</v>
      </c>
      <c r="N1431" t="str">
        <f t="shared" si="156"/>
        <v>優</v>
      </c>
      <c r="O1431" t="str">
        <f t="shared" si="157"/>
        <v>ヤマグチ</v>
      </c>
      <c r="P1431" t="str">
        <f t="shared" si="158"/>
        <v>ユウ</v>
      </c>
      <c r="Q1431">
        <f>IF($F1431="","",DATEDIF($R1431,①申込書!$D$3,"Y"))</f>
        <v>21</v>
      </c>
      <c r="R1431" t="str">
        <f t="shared" si="159"/>
        <v>2004/06/21</v>
      </c>
      <c r="S1431" t="str">
        <f t="shared" si="154"/>
        <v>鳥取</v>
      </c>
      <c r="T1431" t="str">
        <f>IFERROR(IF($G1431&lt;&gt;"",LEFT($G1431,11),IF(COUNTIF(②男子申込!$C:$C,$B1431)=1,INDEX(②男子申込!H:H,MATCH($B1431,②男子申込!$C:$C,0)),"")),"")</f>
        <v>00118921729</v>
      </c>
      <c r="U1431" t="str">
        <f t="shared" si="160"/>
        <v>大阪経済大</v>
      </c>
    </row>
    <row r="1432" spans="1:21">
      <c r="A1432" t="s">
        <v>1026</v>
      </c>
      <c r="B1432">
        <v>1431</v>
      </c>
      <c r="C1432" t="s">
        <v>8666</v>
      </c>
      <c r="D1432" t="s">
        <v>8667</v>
      </c>
      <c r="E1432" t="s">
        <v>99</v>
      </c>
      <c r="F1432">
        <v>20061114</v>
      </c>
      <c r="G1432" t="s">
        <v>11107</v>
      </c>
      <c r="H1432" t="s">
        <v>1354</v>
      </c>
      <c r="I1432" t="s">
        <v>135</v>
      </c>
      <c r="M1432" t="str">
        <f t="shared" si="155"/>
        <v>大塚</v>
      </c>
      <c r="N1432" t="str">
        <f t="shared" si="156"/>
        <v>公紀</v>
      </c>
      <c r="O1432" t="str">
        <f t="shared" si="157"/>
        <v>オオツカ</v>
      </c>
      <c r="P1432" t="str">
        <f t="shared" si="158"/>
        <v>コウキ</v>
      </c>
      <c r="Q1432">
        <f>IF($F1432="","",DATEDIF($R1432,①申込書!$D$3,"Y"))</f>
        <v>19</v>
      </c>
      <c r="R1432" t="str">
        <f t="shared" si="159"/>
        <v>2006/11/14</v>
      </c>
      <c r="S1432" t="str">
        <f t="shared" si="154"/>
        <v>大阪</v>
      </c>
      <c r="T1432" t="str">
        <f>IFERROR(IF($G1432&lt;&gt;"",LEFT($G1432,11),IF(COUNTIF(②男子申込!$C:$C,$B1432)=1,INDEX(②男子申込!H:H,MATCH($B1432,②男子申込!$C:$C,0)),"")),"")</f>
        <v>00133765227</v>
      </c>
      <c r="U1432" t="str">
        <f t="shared" si="160"/>
        <v>大阪経済大</v>
      </c>
    </row>
    <row r="1433" spans="1:21">
      <c r="A1433" t="s">
        <v>1026</v>
      </c>
      <c r="B1433">
        <v>1432</v>
      </c>
      <c r="C1433" t="s">
        <v>8668</v>
      </c>
      <c r="D1433" t="s">
        <v>8669</v>
      </c>
      <c r="E1433" t="s">
        <v>88</v>
      </c>
      <c r="F1433">
        <v>20060813</v>
      </c>
      <c r="G1433" t="s">
        <v>11108</v>
      </c>
      <c r="H1433" t="s">
        <v>572</v>
      </c>
      <c r="I1433" t="s">
        <v>2265</v>
      </c>
      <c r="M1433" t="str">
        <f t="shared" si="155"/>
        <v>奥村</v>
      </c>
      <c r="N1433" t="str">
        <f t="shared" si="156"/>
        <v>頼斗</v>
      </c>
      <c r="O1433" t="str">
        <f t="shared" si="157"/>
        <v>オクムラ</v>
      </c>
      <c r="P1433" t="str">
        <f t="shared" si="158"/>
        <v>ライト</v>
      </c>
      <c r="Q1433">
        <f>IF($F1433="","",DATEDIF($R1433,①申込書!$D$3,"Y"))</f>
        <v>19</v>
      </c>
      <c r="R1433" t="str">
        <f t="shared" si="159"/>
        <v>2006/08/13</v>
      </c>
      <c r="S1433" t="str">
        <f t="shared" si="154"/>
        <v>京都</v>
      </c>
      <c r="T1433" t="str">
        <f>IFERROR(IF($G1433&lt;&gt;"",LEFT($G1433,11),IF(COUNTIF(②男子申込!$C:$C,$B1433)=1,INDEX(②男子申込!H:H,MATCH($B1433,②男子申込!$C:$C,0)),"")),"")</f>
        <v>00142545728</v>
      </c>
      <c r="U1433" t="str">
        <f t="shared" si="160"/>
        <v>大阪経済大</v>
      </c>
    </row>
    <row r="1434" spans="1:21">
      <c r="A1434" t="s">
        <v>1026</v>
      </c>
      <c r="B1434">
        <v>1433</v>
      </c>
      <c r="C1434" t="s">
        <v>8670</v>
      </c>
      <c r="D1434" t="s">
        <v>8671</v>
      </c>
      <c r="E1434" t="s">
        <v>97</v>
      </c>
      <c r="F1434">
        <v>20060620</v>
      </c>
      <c r="G1434" t="s">
        <v>11109</v>
      </c>
      <c r="H1434" t="s">
        <v>2950</v>
      </c>
      <c r="I1434" t="s">
        <v>82</v>
      </c>
      <c r="M1434" t="str">
        <f t="shared" si="155"/>
        <v>篠田</v>
      </c>
      <c r="N1434" t="str">
        <f t="shared" si="156"/>
        <v>大貴</v>
      </c>
      <c r="O1434" t="str">
        <f t="shared" si="157"/>
        <v>シノダ</v>
      </c>
      <c r="P1434" t="str">
        <f t="shared" si="158"/>
        <v>ダイキ</v>
      </c>
      <c r="Q1434">
        <f>IF($F1434="","",DATEDIF($R1434,①申込書!$D$3,"Y"))</f>
        <v>19</v>
      </c>
      <c r="R1434" t="str">
        <f t="shared" si="159"/>
        <v>2006/06/20</v>
      </c>
      <c r="S1434" t="str">
        <f t="shared" si="154"/>
        <v>兵庫</v>
      </c>
      <c r="T1434" t="str">
        <f>IFERROR(IF($G1434&lt;&gt;"",LEFT($G1434,11),IF(COUNTIF(②男子申込!$C:$C,$B1434)=1,INDEX(②男子申込!H:H,MATCH($B1434,②男子申込!$C:$C,0)),"")),"")</f>
        <v>00137449533</v>
      </c>
      <c r="U1434" t="str">
        <f t="shared" si="160"/>
        <v>大阪経済大</v>
      </c>
    </row>
    <row r="1435" spans="1:21">
      <c r="A1435" t="s">
        <v>1494</v>
      </c>
      <c r="B1435">
        <v>1434</v>
      </c>
      <c r="C1435" t="s">
        <v>1504</v>
      </c>
      <c r="D1435" t="s">
        <v>1505</v>
      </c>
      <c r="E1435" t="s">
        <v>99</v>
      </c>
      <c r="F1435">
        <v>20020814</v>
      </c>
      <c r="G1435" t="s">
        <v>11110</v>
      </c>
      <c r="H1435" t="s">
        <v>756</v>
      </c>
      <c r="I1435" t="s">
        <v>207</v>
      </c>
      <c r="M1435" t="str">
        <f t="shared" si="155"/>
        <v>松原</v>
      </c>
      <c r="N1435" t="str">
        <f t="shared" si="156"/>
        <v>光汰</v>
      </c>
      <c r="O1435" t="str">
        <f t="shared" si="157"/>
        <v>マツバラ</v>
      </c>
      <c r="P1435" t="str">
        <f t="shared" si="158"/>
        <v>コウタ</v>
      </c>
      <c r="Q1435">
        <f>IF($F1435="","",DATEDIF($R1435,①申込書!$D$3,"Y"))</f>
        <v>23</v>
      </c>
      <c r="R1435" t="str">
        <f t="shared" si="159"/>
        <v>2002/08/14</v>
      </c>
      <c r="S1435" t="str">
        <f t="shared" si="154"/>
        <v>大阪</v>
      </c>
      <c r="T1435" t="str">
        <f>IFERROR(IF($G1435&lt;&gt;"",LEFT($G1435,11),IF(COUNTIF(②男子申込!$C:$C,$B1435)=1,INDEX(②男子申込!H:H,MATCH($B1435,②男子申込!$C:$C,0)),"")),"")</f>
        <v>00089849139</v>
      </c>
      <c r="U1435" t="str">
        <f t="shared" si="160"/>
        <v>明治国際医療大</v>
      </c>
    </row>
    <row r="1436" spans="1:21">
      <c r="A1436" t="s">
        <v>1494</v>
      </c>
      <c r="B1436">
        <v>1435</v>
      </c>
      <c r="C1436" t="s">
        <v>1508</v>
      </c>
      <c r="D1436" t="s">
        <v>1509</v>
      </c>
      <c r="E1436" t="s">
        <v>88</v>
      </c>
      <c r="F1436">
        <v>20030430</v>
      </c>
      <c r="G1436" t="s">
        <v>11111</v>
      </c>
      <c r="H1436" t="s">
        <v>1510</v>
      </c>
      <c r="I1436" t="s">
        <v>1511</v>
      </c>
      <c r="M1436" t="str">
        <f t="shared" si="155"/>
        <v>福井</v>
      </c>
      <c r="N1436" t="str">
        <f t="shared" si="156"/>
        <v>伯</v>
      </c>
      <c r="O1436" t="str">
        <f t="shared" si="157"/>
        <v>フクイ</v>
      </c>
      <c r="P1436" t="str">
        <f t="shared" si="158"/>
        <v>ハク</v>
      </c>
      <c r="Q1436">
        <f>IF($F1436="","",DATEDIF($R1436,①申込書!$D$3,"Y"))</f>
        <v>22</v>
      </c>
      <c r="R1436" t="str">
        <f t="shared" si="159"/>
        <v>2003/04/30</v>
      </c>
      <c r="S1436" t="str">
        <f t="shared" si="154"/>
        <v>京都</v>
      </c>
      <c r="T1436" t="str">
        <f>IFERROR(IF($G1436&lt;&gt;"",LEFT($G1436,11),IF(COUNTIF(②男子申込!$C:$C,$B1436)=1,INDEX(②男子申込!H:H,MATCH($B1436,②男子申込!$C:$C,0)),"")),"")</f>
        <v>00108299130</v>
      </c>
      <c r="U1436" t="str">
        <f t="shared" si="160"/>
        <v>明治国際医療大</v>
      </c>
    </row>
    <row r="1437" spans="1:21">
      <c r="A1437" t="s">
        <v>1494</v>
      </c>
      <c r="B1437">
        <v>1436</v>
      </c>
      <c r="C1437" t="s">
        <v>1512</v>
      </c>
      <c r="D1437" t="s">
        <v>1513</v>
      </c>
      <c r="E1437" t="s">
        <v>88</v>
      </c>
      <c r="F1437">
        <v>20031023</v>
      </c>
      <c r="G1437" t="s">
        <v>11112</v>
      </c>
      <c r="H1437" t="s">
        <v>1514</v>
      </c>
      <c r="I1437" t="s">
        <v>115</v>
      </c>
      <c r="M1437" t="str">
        <f t="shared" si="155"/>
        <v>浅野</v>
      </c>
      <c r="N1437" t="str">
        <f t="shared" si="156"/>
        <v>晴樹</v>
      </c>
      <c r="O1437" t="str">
        <f t="shared" si="157"/>
        <v>アサノ</v>
      </c>
      <c r="P1437" t="str">
        <f t="shared" si="158"/>
        <v>ハルキ</v>
      </c>
      <c r="Q1437">
        <f>IF($F1437="","",DATEDIF($R1437,①申込書!$D$3,"Y"))</f>
        <v>22</v>
      </c>
      <c r="R1437" t="str">
        <f t="shared" si="159"/>
        <v>2003/10/23</v>
      </c>
      <c r="S1437" t="str">
        <f t="shared" si="154"/>
        <v>京都</v>
      </c>
      <c r="T1437" t="str">
        <f>IFERROR(IF($G1437&lt;&gt;"",LEFT($G1437,11),IF(COUNTIF(②男子申込!$C:$C,$B1437)=1,INDEX(②男子申込!H:H,MATCH($B1437,②男子申込!$C:$C,0)),"")),"")</f>
        <v>00108032418</v>
      </c>
      <c r="U1437" t="str">
        <f t="shared" si="160"/>
        <v>明治国際医療大</v>
      </c>
    </row>
    <row r="1438" spans="1:21">
      <c r="A1438" t="s">
        <v>1494</v>
      </c>
      <c r="B1438">
        <v>1437</v>
      </c>
      <c r="C1438" t="s">
        <v>1515</v>
      </c>
      <c r="D1438" t="s">
        <v>1516</v>
      </c>
      <c r="E1438" t="s">
        <v>138</v>
      </c>
      <c r="F1438">
        <v>20030405</v>
      </c>
      <c r="G1438" t="s">
        <v>11113</v>
      </c>
      <c r="H1438" t="s">
        <v>167</v>
      </c>
      <c r="I1438" t="s">
        <v>1517</v>
      </c>
      <c r="M1438" t="str">
        <f t="shared" si="155"/>
        <v>中山</v>
      </c>
      <c r="N1438" t="str">
        <f t="shared" si="156"/>
        <v>文太</v>
      </c>
      <c r="O1438" t="str">
        <f t="shared" si="157"/>
        <v>ナカヤマ</v>
      </c>
      <c r="P1438" t="str">
        <f t="shared" si="158"/>
        <v>ブンタ</v>
      </c>
      <c r="Q1438">
        <f>IF($F1438="","",DATEDIF($R1438,①申込書!$D$3,"Y"))</f>
        <v>22</v>
      </c>
      <c r="R1438" t="str">
        <f t="shared" si="159"/>
        <v>2003/04/05</v>
      </c>
      <c r="S1438" t="str">
        <f t="shared" si="154"/>
        <v>岡山</v>
      </c>
      <c r="T1438" t="str">
        <f>IFERROR(IF($G1438&lt;&gt;"",LEFT($G1438,11),IF(COUNTIF(②男子申込!$C:$C,$B1438)=1,INDEX(②男子申込!H:H,MATCH($B1438,②男子申込!$C:$C,0)),"")),"")</f>
        <v>00100920113</v>
      </c>
      <c r="U1438" t="str">
        <f t="shared" si="160"/>
        <v>明治国際医療大</v>
      </c>
    </row>
    <row r="1439" spans="1:21">
      <c r="A1439" t="s">
        <v>1494</v>
      </c>
      <c r="B1439">
        <v>1438</v>
      </c>
      <c r="C1439" t="s">
        <v>1518</v>
      </c>
      <c r="D1439" t="s">
        <v>1519</v>
      </c>
      <c r="E1439" t="s">
        <v>88</v>
      </c>
      <c r="F1439">
        <v>20030622</v>
      </c>
      <c r="G1439" t="s">
        <v>11114</v>
      </c>
      <c r="H1439" t="s">
        <v>1520</v>
      </c>
      <c r="I1439" t="s">
        <v>1521</v>
      </c>
      <c r="M1439" t="str">
        <f t="shared" si="155"/>
        <v>村本</v>
      </c>
      <c r="N1439" t="str">
        <f t="shared" si="156"/>
        <v>海玖斗</v>
      </c>
      <c r="O1439" t="str">
        <f t="shared" si="157"/>
        <v>ムラモト</v>
      </c>
      <c r="P1439" t="str">
        <f t="shared" si="158"/>
        <v>ミクト</v>
      </c>
      <c r="Q1439">
        <f>IF($F1439="","",DATEDIF($R1439,①申込書!$D$3,"Y"))</f>
        <v>22</v>
      </c>
      <c r="R1439" t="str">
        <f t="shared" si="159"/>
        <v>2003/06/22</v>
      </c>
      <c r="S1439" t="str">
        <f t="shared" si="154"/>
        <v>京都</v>
      </c>
      <c r="T1439" t="str">
        <f>IFERROR(IF($G1439&lt;&gt;"",LEFT($G1439,11),IF(COUNTIF(②男子申込!$C:$C,$B1439)=1,INDEX(②男子申込!H:H,MATCH($B1439,②男子申込!$C:$C,0)),"")),"")</f>
        <v>00108045422</v>
      </c>
      <c r="U1439" t="str">
        <f t="shared" si="160"/>
        <v>明治国際医療大</v>
      </c>
    </row>
    <row r="1440" spans="1:21">
      <c r="A1440" t="s">
        <v>1494</v>
      </c>
      <c r="B1440">
        <v>1439</v>
      </c>
      <c r="C1440" t="s">
        <v>1522</v>
      </c>
      <c r="D1440" t="s">
        <v>1523</v>
      </c>
      <c r="E1440" t="s">
        <v>1524</v>
      </c>
      <c r="F1440">
        <v>20030415</v>
      </c>
      <c r="G1440" t="s">
        <v>11115</v>
      </c>
      <c r="H1440" t="s">
        <v>1525</v>
      </c>
      <c r="I1440" t="s">
        <v>1526</v>
      </c>
      <c r="M1440" t="str">
        <f t="shared" si="155"/>
        <v>島袋</v>
      </c>
      <c r="N1440" t="str">
        <f t="shared" si="156"/>
        <v>李陸</v>
      </c>
      <c r="O1440" t="str">
        <f t="shared" si="157"/>
        <v>シマブクロ</v>
      </c>
      <c r="P1440" t="str">
        <f t="shared" si="158"/>
        <v>リリク</v>
      </c>
      <c r="Q1440">
        <f>IF($F1440="","",DATEDIF($R1440,①申込書!$D$3,"Y"))</f>
        <v>22</v>
      </c>
      <c r="R1440" t="str">
        <f t="shared" si="159"/>
        <v>2003/04/15</v>
      </c>
      <c r="S1440" t="str">
        <f t="shared" si="154"/>
        <v>沖縄</v>
      </c>
      <c r="T1440" t="str">
        <f>IFERROR(IF($G1440&lt;&gt;"",LEFT($G1440,11),IF(COUNTIF(②男子申込!$C:$C,$B1440)=1,INDEX(②男子申込!H:H,MATCH($B1440,②男子申込!$C:$C,0)),"")),"")</f>
        <v>00133557327</v>
      </c>
      <c r="U1440" t="str">
        <f t="shared" si="160"/>
        <v>明治国際医療大</v>
      </c>
    </row>
    <row r="1441" spans="1:21">
      <c r="A1441" t="s">
        <v>1494</v>
      </c>
      <c r="B1441">
        <v>1440</v>
      </c>
      <c r="C1441" t="s">
        <v>1527</v>
      </c>
      <c r="D1441" t="s">
        <v>1528</v>
      </c>
      <c r="E1441" t="s">
        <v>338</v>
      </c>
      <c r="F1441">
        <v>20030706</v>
      </c>
      <c r="G1441" t="s">
        <v>11116</v>
      </c>
      <c r="H1441" t="s">
        <v>1210</v>
      </c>
      <c r="I1441" t="s">
        <v>1529</v>
      </c>
      <c r="M1441" t="str">
        <f t="shared" si="155"/>
        <v>徳永</v>
      </c>
      <c r="N1441" t="str">
        <f t="shared" si="156"/>
        <v>光涼</v>
      </c>
      <c r="O1441" t="str">
        <f t="shared" si="157"/>
        <v>トクナガ</v>
      </c>
      <c r="P1441" t="str">
        <f t="shared" si="158"/>
        <v>コウリョウ</v>
      </c>
      <c r="Q1441">
        <f>IF($F1441="","",DATEDIF($R1441,①申込書!$D$3,"Y"))</f>
        <v>22</v>
      </c>
      <c r="R1441" t="str">
        <f t="shared" si="159"/>
        <v>2003/07/06</v>
      </c>
      <c r="S1441" t="str">
        <f t="shared" si="154"/>
        <v>熊本</v>
      </c>
      <c r="T1441" t="str">
        <f>IFERROR(IF($G1441&lt;&gt;"",LEFT($G1441,11),IF(COUNTIF(②男子申込!$C:$C,$B1441)=1,INDEX(②男子申込!H:H,MATCH($B1441,②男子申込!$C:$C,0)),"")),"")</f>
        <v>00107191322</v>
      </c>
      <c r="U1441" t="str">
        <f t="shared" si="160"/>
        <v>明治国際医療大</v>
      </c>
    </row>
    <row r="1442" spans="1:21">
      <c r="A1442" t="s">
        <v>1494</v>
      </c>
      <c r="B1442">
        <v>1441</v>
      </c>
      <c r="C1442" t="s">
        <v>1531</v>
      </c>
      <c r="D1442" t="s">
        <v>1532</v>
      </c>
      <c r="E1442" t="s">
        <v>99</v>
      </c>
      <c r="F1442">
        <v>20030402</v>
      </c>
      <c r="G1442" t="s">
        <v>11117</v>
      </c>
      <c r="H1442" t="s">
        <v>783</v>
      </c>
      <c r="I1442" t="s">
        <v>568</v>
      </c>
      <c r="M1442" t="str">
        <f t="shared" si="155"/>
        <v>河野</v>
      </c>
      <c r="N1442" t="str">
        <f t="shared" si="156"/>
        <v>純太</v>
      </c>
      <c r="O1442" t="str">
        <f t="shared" si="157"/>
        <v>コウノ</v>
      </c>
      <c r="P1442" t="str">
        <f t="shared" si="158"/>
        <v>ジュンタ</v>
      </c>
      <c r="Q1442">
        <f>IF($F1442="","",DATEDIF($R1442,①申込書!$D$3,"Y"))</f>
        <v>22</v>
      </c>
      <c r="R1442" t="str">
        <f t="shared" si="159"/>
        <v>2003/04/02</v>
      </c>
      <c r="S1442" t="str">
        <f t="shared" si="154"/>
        <v>大阪</v>
      </c>
      <c r="T1442" t="str">
        <f>IFERROR(IF($G1442&lt;&gt;"",LEFT($G1442,11),IF(COUNTIF(②男子申込!$C:$C,$B1442)=1,INDEX(②男子申込!H:H,MATCH($B1442,②男子申込!$C:$C,0)),"")),"")</f>
        <v>00098919541</v>
      </c>
      <c r="U1442" t="str">
        <f t="shared" si="160"/>
        <v>明治国際医療大</v>
      </c>
    </row>
    <row r="1443" spans="1:21">
      <c r="A1443" t="s">
        <v>1494</v>
      </c>
      <c r="B1443">
        <v>1442</v>
      </c>
      <c r="C1443" t="s">
        <v>1533</v>
      </c>
      <c r="D1443" t="s">
        <v>1534</v>
      </c>
      <c r="E1443" t="s">
        <v>88</v>
      </c>
      <c r="F1443">
        <v>20040205</v>
      </c>
      <c r="G1443" t="s">
        <v>11118</v>
      </c>
      <c r="H1443" t="s">
        <v>160</v>
      </c>
      <c r="I1443" t="s">
        <v>1073</v>
      </c>
      <c r="M1443" t="str">
        <f t="shared" si="155"/>
        <v>酒井</v>
      </c>
      <c r="N1443" t="str">
        <f t="shared" si="156"/>
        <v>優</v>
      </c>
      <c r="O1443" t="str">
        <f t="shared" si="157"/>
        <v>サカイ</v>
      </c>
      <c r="P1443" t="str">
        <f t="shared" si="158"/>
        <v>ユウ</v>
      </c>
      <c r="Q1443">
        <f>IF($F1443="","",DATEDIF($R1443,①申込書!$D$3,"Y"))</f>
        <v>21</v>
      </c>
      <c r="R1443" t="str">
        <f t="shared" si="159"/>
        <v>2004/02/05</v>
      </c>
      <c r="S1443" t="str">
        <f t="shared" si="154"/>
        <v>京都</v>
      </c>
      <c r="T1443" t="str">
        <f>IFERROR(IF($G1443&lt;&gt;"",LEFT($G1443,11),IF(COUNTIF(②男子申込!$C:$C,$B1443)=1,INDEX(②男子申込!H:H,MATCH($B1443,②男子申込!$C:$C,0)),"")),"")</f>
        <v>00107520419</v>
      </c>
      <c r="U1443" t="str">
        <f t="shared" si="160"/>
        <v>明治国際医療大</v>
      </c>
    </row>
    <row r="1444" spans="1:21">
      <c r="A1444" t="s">
        <v>1494</v>
      </c>
      <c r="B1444">
        <v>1443</v>
      </c>
      <c r="C1444" t="s">
        <v>1535</v>
      </c>
      <c r="D1444" t="s">
        <v>1536</v>
      </c>
      <c r="E1444" t="s">
        <v>469</v>
      </c>
      <c r="F1444">
        <v>20030706</v>
      </c>
      <c r="G1444" t="s">
        <v>11119</v>
      </c>
      <c r="H1444" t="s">
        <v>572</v>
      </c>
      <c r="I1444" t="s">
        <v>109</v>
      </c>
      <c r="M1444" t="str">
        <f t="shared" si="155"/>
        <v>奥村</v>
      </c>
      <c r="N1444" t="str">
        <f t="shared" si="156"/>
        <v>夏生</v>
      </c>
      <c r="O1444" t="str">
        <f t="shared" si="157"/>
        <v>オクムラ</v>
      </c>
      <c r="P1444" t="str">
        <f t="shared" si="158"/>
        <v>ナオ</v>
      </c>
      <c r="Q1444">
        <f>IF($F1444="","",DATEDIF($R1444,①申込書!$D$3,"Y"))</f>
        <v>22</v>
      </c>
      <c r="R1444" t="str">
        <f t="shared" si="159"/>
        <v>2003/07/06</v>
      </c>
      <c r="S1444" t="str">
        <f t="shared" si="154"/>
        <v>和歌山</v>
      </c>
      <c r="T1444" t="str">
        <f>IFERROR(IF($G1444&lt;&gt;"",LEFT($G1444,11),IF(COUNTIF(②男子申込!$C:$C,$B1444)=1,INDEX(②男子申込!H:H,MATCH($B1444,②男子申込!$C:$C,0)),"")),"")</f>
        <v>00107039323</v>
      </c>
      <c r="U1444" t="str">
        <f t="shared" si="160"/>
        <v>明治国際医療大</v>
      </c>
    </row>
    <row r="1445" spans="1:21">
      <c r="A1445" t="s">
        <v>1494</v>
      </c>
      <c r="B1445">
        <v>1444</v>
      </c>
      <c r="C1445" t="s">
        <v>1537</v>
      </c>
      <c r="D1445" t="s">
        <v>1538</v>
      </c>
      <c r="E1445" t="s">
        <v>88</v>
      </c>
      <c r="F1445">
        <v>20031103</v>
      </c>
      <c r="G1445" t="s">
        <v>11120</v>
      </c>
      <c r="H1445" t="s">
        <v>1495</v>
      </c>
      <c r="I1445" t="s">
        <v>569</v>
      </c>
      <c r="M1445" t="str">
        <f t="shared" si="155"/>
        <v>下村</v>
      </c>
      <c r="N1445" t="str">
        <f t="shared" si="156"/>
        <v>瞭河</v>
      </c>
      <c r="O1445" t="str">
        <f t="shared" si="157"/>
        <v>シモムラ</v>
      </c>
      <c r="P1445" t="str">
        <f t="shared" si="158"/>
        <v>リョウガ</v>
      </c>
      <c r="Q1445">
        <f>IF($F1445="","",DATEDIF($R1445,①申込書!$D$3,"Y"))</f>
        <v>22</v>
      </c>
      <c r="R1445" t="str">
        <f t="shared" si="159"/>
        <v>2003/11/03</v>
      </c>
      <c r="S1445" t="str">
        <f t="shared" si="154"/>
        <v>京都</v>
      </c>
      <c r="T1445" t="str">
        <f>IFERROR(IF($G1445&lt;&gt;"",LEFT($G1445,11),IF(COUNTIF(②男子申込!$C:$C,$B1445)=1,INDEX(②男子申込!H:H,MATCH($B1445,②男子申込!$C:$C,0)),"")),"")</f>
        <v>00138295937</v>
      </c>
      <c r="U1445" t="str">
        <f t="shared" si="160"/>
        <v>明治国際医療大</v>
      </c>
    </row>
    <row r="1446" spans="1:21">
      <c r="A1446" t="s">
        <v>1494</v>
      </c>
      <c r="B1446">
        <v>1445</v>
      </c>
      <c r="C1446" t="s">
        <v>1539</v>
      </c>
      <c r="D1446" t="s">
        <v>1540</v>
      </c>
      <c r="E1446" t="s">
        <v>99</v>
      </c>
      <c r="F1446">
        <v>20030909</v>
      </c>
      <c r="G1446" t="s">
        <v>11121</v>
      </c>
      <c r="H1446" t="s">
        <v>577</v>
      </c>
      <c r="I1446" t="s">
        <v>592</v>
      </c>
      <c r="M1446" t="str">
        <f t="shared" si="155"/>
        <v>中野</v>
      </c>
      <c r="N1446" t="str">
        <f t="shared" si="156"/>
        <v>海斗</v>
      </c>
      <c r="O1446" t="str">
        <f t="shared" si="157"/>
        <v>ナカノ</v>
      </c>
      <c r="P1446" t="str">
        <f t="shared" si="158"/>
        <v>カイト</v>
      </c>
      <c r="Q1446">
        <f>IF($F1446="","",DATEDIF($R1446,①申込書!$D$3,"Y"))</f>
        <v>22</v>
      </c>
      <c r="R1446" t="str">
        <f t="shared" si="159"/>
        <v>2003/09/09</v>
      </c>
      <c r="S1446" t="str">
        <f t="shared" si="154"/>
        <v>大阪</v>
      </c>
      <c r="T1446" t="str">
        <f>IFERROR(IF($G1446&lt;&gt;"",LEFT($G1446,11),IF(COUNTIF(②男子申込!$C:$C,$B1446)=1,INDEX(②男子申込!H:H,MATCH($B1446,②男子申込!$C:$C,0)),"")),"")</f>
        <v>00099893947</v>
      </c>
      <c r="U1446" t="str">
        <f t="shared" si="160"/>
        <v>明治国際医療大</v>
      </c>
    </row>
    <row r="1447" spans="1:21">
      <c r="A1447" t="s">
        <v>1494</v>
      </c>
      <c r="B1447">
        <v>1446</v>
      </c>
      <c r="C1447" t="s">
        <v>1542</v>
      </c>
      <c r="D1447" t="s">
        <v>1543</v>
      </c>
      <c r="E1447" t="s">
        <v>99</v>
      </c>
      <c r="F1447">
        <v>20030805</v>
      </c>
      <c r="G1447" t="s">
        <v>11122</v>
      </c>
      <c r="H1447" t="s">
        <v>209</v>
      </c>
      <c r="I1447" t="s">
        <v>1544</v>
      </c>
      <c r="M1447" t="str">
        <f t="shared" si="155"/>
        <v>中田</v>
      </c>
      <c r="N1447" t="str">
        <f t="shared" si="156"/>
        <v>アドリアン勝</v>
      </c>
      <c r="O1447" t="str">
        <f t="shared" si="157"/>
        <v>ナカタ</v>
      </c>
      <c r="P1447" t="str">
        <f t="shared" si="158"/>
        <v>アドリアンマサル</v>
      </c>
      <c r="Q1447">
        <f>IF($F1447="","",DATEDIF($R1447,①申込書!$D$3,"Y"))</f>
        <v>22</v>
      </c>
      <c r="R1447" t="str">
        <f t="shared" si="159"/>
        <v>2003/08/05</v>
      </c>
      <c r="S1447" t="str">
        <f t="shared" si="154"/>
        <v>大阪</v>
      </c>
      <c r="T1447" t="str">
        <f>IFERROR(IF($G1447&lt;&gt;"",LEFT($G1447,11),IF(COUNTIF(②男子申込!$C:$C,$B1447)=1,INDEX(②男子申込!H:H,MATCH($B1447,②男子申込!$C:$C,0)),"")),"")</f>
        <v>00104714118</v>
      </c>
      <c r="U1447" t="str">
        <f t="shared" si="160"/>
        <v>明治国際医療大</v>
      </c>
    </row>
    <row r="1448" spans="1:21">
      <c r="A1448" t="s">
        <v>1494</v>
      </c>
      <c r="B1448">
        <v>1447</v>
      </c>
      <c r="C1448" t="s">
        <v>1825</v>
      </c>
      <c r="D1448" t="s">
        <v>1826</v>
      </c>
      <c r="E1448" t="s">
        <v>79</v>
      </c>
      <c r="F1448">
        <v>20030428</v>
      </c>
      <c r="G1448" t="s">
        <v>11123</v>
      </c>
      <c r="H1448" t="s">
        <v>354</v>
      </c>
      <c r="I1448" t="s">
        <v>1827</v>
      </c>
      <c r="M1448" t="str">
        <f t="shared" si="155"/>
        <v>田中</v>
      </c>
      <c r="N1448" t="str">
        <f t="shared" si="156"/>
        <v>一範</v>
      </c>
      <c r="O1448" t="str">
        <f t="shared" si="157"/>
        <v>タナカ</v>
      </c>
      <c r="P1448" t="str">
        <f t="shared" si="158"/>
        <v>カズノリ</v>
      </c>
      <c r="Q1448">
        <f>IF($F1448="","",DATEDIF($R1448,①申込書!$D$3,"Y"))</f>
        <v>22</v>
      </c>
      <c r="R1448" t="str">
        <f t="shared" si="159"/>
        <v>2003/04/28</v>
      </c>
      <c r="S1448" t="str">
        <f t="shared" si="154"/>
        <v>岐阜</v>
      </c>
      <c r="T1448" t="str">
        <f>IFERROR(IF($G1448&lt;&gt;"",LEFT($G1448,11),IF(COUNTIF(②男子申込!$C:$C,$B1448)=1,INDEX(②男子申込!H:H,MATCH($B1448,②男子申込!$C:$C,0)),"")),"")</f>
        <v>00133099934</v>
      </c>
      <c r="U1448" t="str">
        <f t="shared" si="160"/>
        <v>明治国際医療大</v>
      </c>
    </row>
    <row r="1449" spans="1:21">
      <c r="A1449" t="s">
        <v>1494</v>
      </c>
      <c r="B1449">
        <v>1448</v>
      </c>
      <c r="C1449" t="s">
        <v>2196</v>
      </c>
      <c r="D1449" t="s">
        <v>2197</v>
      </c>
      <c r="E1449" t="s">
        <v>99</v>
      </c>
      <c r="F1449">
        <v>20030520</v>
      </c>
      <c r="G1449" t="s">
        <v>11124</v>
      </c>
      <c r="H1449" t="s">
        <v>1061</v>
      </c>
      <c r="I1449" t="s">
        <v>2198</v>
      </c>
      <c r="M1449" t="str">
        <f t="shared" si="155"/>
        <v>廣畑</v>
      </c>
      <c r="N1449" t="str">
        <f t="shared" si="156"/>
        <v>玖人</v>
      </c>
      <c r="O1449" t="str">
        <f t="shared" si="157"/>
        <v>ヒロハタ</v>
      </c>
      <c r="P1449" t="str">
        <f t="shared" si="158"/>
        <v>ヒサト</v>
      </c>
      <c r="Q1449">
        <f>IF($F1449="","",DATEDIF($R1449,①申込書!$D$3,"Y"))</f>
        <v>22</v>
      </c>
      <c r="R1449" t="str">
        <f t="shared" si="159"/>
        <v>2003/05/20</v>
      </c>
      <c r="S1449" t="str">
        <f t="shared" si="154"/>
        <v>大阪</v>
      </c>
      <c r="T1449" t="str">
        <f>IFERROR(IF($G1449&lt;&gt;"",LEFT($G1449,11),IF(COUNTIF(②男子申込!$C:$C,$B1449)=1,INDEX(②男子申込!H:H,MATCH($B1449,②男子申込!$C:$C,0)),"")),"")</f>
        <v>00101511312</v>
      </c>
      <c r="U1449" t="str">
        <f t="shared" si="160"/>
        <v>明治国際医療大</v>
      </c>
    </row>
    <row r="1450" spans="1:21">
      <c r="A1450" t="s">
        <v>1494</v>
      </c>
      <c r="B1450">
        <v>1449</v>
      </c>
      <c r="C1450" t="s">
        <v>2199</v>
      </c>
      <c r="D1450" t="s">
        <v>2200</v>
      </c>
      <c r="E1450" t="s">
        <v>116</v>
      </c>
      <c r="F1450">
        <v>20040110</v>
      </c>
      <c r="G1450" t="s">
        <v>11125</v>
      </c>
      <c r="H1450" t="s">
        <v>361</v>
      </c>
      <c r="I1450" t="s">
        <v>884</v>
      </c>
      <c r="M1450" t="str">
        <f t="shared" si="155"/>
        <v>岡本</v>
      </c>
      <c r="N1450" t="str">
        <f t="shared" si="156"/>
        <v>怜士</v>
      </c>
      <c r="O1450" t="str">
        <f t="shared" si="157"/>
        <v>オカモト</v>
      </c>
      <c r="P1450" t="str">
        <f t="shared" si="158"/>
        <v>レイジ</v>
      </c>
      <c r="Q1450">
        <f>IF($F1450="","",DATEDIF($R1450,①申込書!$D$3,"Y"))</f>
        <v>22</v>
      </c>
      <c r="R1450" t="str">
        <f t="shared" si="159"/>
        <v>2004/01/10</v>
      </c>
      <c r="S1450" t="str">
        <f t="shared" si="154"/>
        <v>三重</v>
      </c>
      <c r="T1450" t="str">
        <f>IFERROR(IF($G1450&lt;&gt;"",LEFT($G1450,11),IF(COUNTIF(②男子申込!$C:$C,$B1450)=1,INDEX(②男子申込!H:H,MATCH($B1450,②男子申込!$C:$C,0)),"")),"")</f>
        <v>00104585225</v>
      </c>
      <c r="U1450" t="str">
        <f t="shared" si="160"/>
        <v>明治国際医療大</v>
      </c>
    </row>
    <row r="1451" spans="1:21">
      <c r="A1451" t="s">
        <v>1494</v>
      </c>
      <c r="B1451">
        <v>1450</v>
      </c>
      <c r="C1451" t="s">
        <v>3996</v>
      </c>
      <c r="D1451" t="s">
        <v>3997</v>
      </c>
      <c r="E1451" t="s">
        <v>88</v>
      </c>
      <c r="F1451">
        <v>20041224</v>
      </c>
      <c r="G1451" t="s">
        <v>11126</v>
      </c>
      <c r="H1451" t="s">
        <v>1554</v>
      </c>
      <c r="I1451" t="s">
        <v>1005</v>
      </c>
      <c r="M1451" t="str">
        <f t="shared" si="155"/>
        <v>松村</v>
      </c>
      <c r="N1451" t="str">
        <f t="shared" si="156"/>
        <v>大輔</v>
      </c>
      <c r="O1451" t="str">
        <f t="shared" si="157"/>
        <v>マツムラ</v>
      </c>
      <c r="P1451" t="str">
        <f t="shared" si="158"/>
        <v>ダイスケ</v>
      </c>
      <c r="Q1451">
        <f>IF($F1451="","",DATEDIF($R1451,①申込書!$D$3,"Y"))</f>
        <v>21</v>
      </c>
      <c r="R1451" t="str">
        <f t="shared" si="159"/>
        <v>2004/12/24</v>
      </c>
      <c r="S1451" t="str">
        <f t="shared" si="154"/>
        <v>京都</v>
      </c>
      <c r="T1451" t="str">
        <f>IFERROR(IF($G1451&lt;&gt;"",LEFT($G1451,11),IF(COUNTIF(②男子申込!$C:$C,$B1451)=1,INDEX(②男子申込!H:H,MATCH($B1451,②男子申込!$C:$C,0)),"")),"")</f>
        <v>00119455631</v>
      </c>
      <c r="U1451" t="str">
        <f t="shared" si="160"/>
        <v>明治国際医療大</v>
      </c>
    </row>
    <row r="1452" spans="1:21">
      <c r="A1452" t="s">
        <v>1494</v>
      </c>
      <c r="B1452">
        <v>1451</v>
      </c>
      <c r="C1452" t="s">
        <v>3998</v>
      </c>
      <c r="D1452" t="s">
        <v>3999</v>
      </c>
      <c r="E1452" t="s">
        <v>138</v>
      </c>
      <c r="F1452">
        <v>20041207</v>
      </c>
      <c r="G1452" t="s">
        <v>11127</v>
      </c>
      <c r="H1452" t="s">
        <v>354</v>
      </c>
      <c r="I1452" t="s">
        <v>4000</v>
      </c>
      <c r="M1452" t="str">
        <f t="shared" si="155"/>
        <v>田中</v>
      </c>
      <c r="N1452" t="str">
        <f t="shared" si="156"/>
        <v>寿芽</v>
      </c>
      <c r="O1452" t="str">
        <f t="shared" si="157"/>
        <v>タナカ</v>
      </c>
      <c r="P1452" t="str">
        <f t="shared" si="158"/>
        <v>シュウガ</v>
      </c>
      <c r="Q1452">
        <f>IF($F1452="","",DATEDIF($R1452,①申込書!$D$3,"Y"))</f>
        <v>21</v>
      </c>
      <c r="R1452" t="str">
        <f t="shared" si="159"/>
        <v>2004/12/07</v>
      </c>
      <c r="S1452" t="str">
        <f t="shared" si="154"/>
        <v>岡山</v>
      </c>
      <c r="T1452" t="str">
        <f>IFERROR(IF($G1452&lt;&gt;"",LEFT($G1452,11),IF(COUNTIF(②男子申込!$C:$C,$B1452)=1,INDEX(②男子申込!H:H,MATCH($B1452,②男子申込!$C:$C,0)),"")),"")</f>
        <v>00113402314</v>
      </c>
      <c r="U1452" t="str">
        <f t="shared" si="160"/>
        <v>明治国際医療大</v>
      </c>
    </row>
    <row r="1453" spans="1:21">
      <c r="A1453" t="s">
        <v>1494</v>
      </c>
      <c r="B1453">
        <v>1452</v>
      </c>
      <c r="C1453" t="s">
        <v>4001</v>
      </c>
      <c r="D1453" t="s">
        <v>4002</v>
      </c>
      <c r="E1453" t="s">
        <v>80</v>
      </c>
      <c r="F1453">
        <v>20040901</v>
      </c>
      <c r="G1453" t="s">
        <v>11128</v>
      </c>
      <c r="H1453" t="s">
        <v>4003</v>
      </c>
      <c r="I1453" t="s">
        <v>4004</v>
      </c>
      <c r="M1453" t="str">
        <f t="shared" si="155"/>
        <v>江川</v>
      </c>
      <c r="N1453" t="str">
        <f t="shared" si="156"/>
        <v>翔也</v>
      </c>
      <c r="O1453" t="str">
        <f t="shared" si="157"/>
        <v>エガワ</v>
      </c>
      <c r="P1453" t="str">
        <f t="shared" si="158"/>
        <v>トウヤ</v>
      </c>
      <c r="Q1453">
        <f>IF($F1453="","",DATEDIF($R1453,①申込書!$D$3,"Y"))</f>
        <v>21</v>
      </c>
      <c r="R1453" t="str">
        <f t="shared" si="159"/>
        <v>2004/09/01</v>
      </c>
      <c r="S1453" t="str">
        <f t="shared" si="154"/>
        <v>滋賀</v>
      </c>
      <c r="T1453" t="str">
        <f>IFERROR(IF($G1453&lt;&gt;"",LEFT($G1453,11),IF(COUNTIF(②男子申込!$C:$C,$B1453)=1,INDEX(②男子申込!H:H,MATCH($B1453,②男子申込!$C:$C,0)),"")),"")</f>
        <v>00112071921</v>
      </c>
      <c r="U1453" t="str">
        <f t="shared" si="160"/>
        <v>明治国際医療大</v>
      </c>
    </row>
    <row r="1454" spans="1:21">
      <c r="A1454" t="s">
        <v>1494</v>
      </c>
      <c r="B1454">
        <v>1453</v>
      </c>
      <c r="C1454" t="s">
        <v>4005</v>
      </c>
      <c r="D1454" t="s">
        <v>4006</v>
      </c>
      <c r="E1454" t="s">
        <v>80</v>
      </c>
      <c r="F1454">
        <v>20040425</v>
      </c>
      <c r="G1454" t="s">
        <v>11129</v>
      </c>
      <c r="H1454" t="s">
        <v>4007</v>
      </c>
      <c r="I1454" t="s">
        <v>662</v>
      </c>
      <c r="M1454" t="str">
        <f t="shared" si="155"/>
        <v>伊與田</v>
      </c>
      <c r="N1454" t="str">
        <f t="shared" si="156"/>
        <v>航</v>
      </c>
      <c r="O1454" t="str">
        <f t="shared" si="157"/>
        <v>イヨタ</v>
      </c>
      <c r="P1454" t="str">
        <f t="shared" si="158"/>
        <v>ワタル</v>
      </c>
      <c r="Q1454">
        <f>IF($F1454="","",DATEDIF($R1454,①申込書!$D$3,"Y"))</f>
        <v>21</v>
      </c>
      <c r="R1454" t="str">
        <f t="shared" si="159"/>
        <v>2004/04/25</v>
      </c>
      <c r="S1454" t="str">
        <f t="shared" si="154"/>
        <v>滋賀</v>
      </c>
      <c r="T1454" t="str">
        <f>IFERROR(IF($G1454&lt;&gt;"",LEFT($G1454,11),IF(COUNTIF(②男子申込!$C:$C,$B1454)=1,INDEX(②男子申込!H:H,MATCH($B1454,②男子申込!$C:$C,0)),"")),"")</f>
        <v>00113605117</v>
      </c>
      <c r="U1454" t="str">
        <f t="shared" si="160"/>
        <v>明治国際医療大</v>
      </c>
    </row>
    <row r="1455" spans="1:21">
      <c r="A1455" t="s">
        <v>1494</v>
      </c>
      <c r="B1455">
        <v>1454</v>
      </c>
      <c r="C1455" t="s">
        <v>4008</v>
      </c>
      <c r="D1455" t="s">
        <v>4009</v>
      </c>
      <c r="E1455" t="s">
        <v>733</v>
      </c>
      <c r="F1455">
        <v>20040412</v>
      </c>
      <c r="G1455" t="s">
        <v>11130</v>
      </c>
      <c r="H1455" t="s">
        <v>107</v>
      </c>
      <c r="I1455" t="s">
        <v>592</v>
      </c>
      <c r="M1455" t="str">
        <f t="shared" si="155"/>
        <v>中川</v>
      </c>
      <c r="N1455" t="str">
        <f t="shared" si="156"/>
        <v>快斗</v>
      </c>
      <c r="O1455" t="str">
        <f t="shared" si="157"/>
        <v>ナカガワ</v>
      </c>
      <c r="P1455" t="str">
        <f t="shared" si="158"/>
        <v>カイト</v>
      </c>
      <c r="Q1455">
        <f>IF($F1455="","",DATEDIF($R1455,①申込書!$D$3,"Y"))</f>
        <v>21</v>
      </c>
      <c r="R1455" t="str">
        <f t="shared" si="159"/>
        <v>2004/04/12</v>
      </c>
      <c r="S1455" t="str">
        <f t="shared" si="154"/>
        <v>徳島</v>
      </c>
      <c r="T1455" t="str">
        <f>IFERROR(IF($G1455&lt;&gt;"",LEFT($G1455,11),IF(COUNTIF(②男子申込!$C:$C,$B1455)=1,INDEX(②男子申込!H:H,MATCH($B1455,②男子申込!$C:$C,0)),"")),"")</f>
        <v>00113389833</v>
      </c>
      <c r="U1455" t="str">
        <f t="shared" si="160"/>
        <v>明治国際医療大</v>
      </c>
    </row>
    <row r="1456" spans="1:21">
      <c r="A1456" t="s">
        <v>1494</v>
      </c>
      <c r="B1456">
        <v>1455</v>
      </c>
      <c r="C1456" t="s">
        <v>4010</v>
      </c>
      <c r="D1456" t="s">
        <v>4011</v>
      </c>
      <c r="E1456" t="s">
        <v>138</v>
      </c>
      <c r="F1456">
        <v>20040728</v>
      </c>
      <c r="G1456" t="s">
        <v>11131</v>
      </c>
      <c r="H1456" t="s">
        <v>1478</v>
      </c>
      <c r="I1456" t="s">
        <v>181</v>
      </c>
      <c r="M1456" t="str">
        <f t="shared" si="155"/>
        <v>内田</v>
      </c>
      <c r="N1456" t="str">
        <f t="shared" si="156"/>
        <v>遥斗</v>
      </c>
      <c r="O1456" t="str">
        <f t="shared" si="157"/>
        <v>ウチダ</v>
      </c>
      <c r="P1456" t="str">
        <f t="shared" si="158"/>
        <v>ハルト</v>
      </c>
      <c r="Q1456">
        <f>IF($F1456="","",DATEDIF($R1456,①申込書!$D$3,"Y"))</f>
        <v>21</v>
      </c>
      <c r="R1456" t="str">
        <f t="shared" si="159"/>
        <v>2004/07/28</v>
      </c>
      <c r="S1456" t="str">
        <f t="shared" si="154"/>
        <v>岡山</v>
      </c>
      <c r="T1456" t="str">
        <f>IFERROR(IF($G1456&lt;&gt;"",LEFT($G1456,11),IF(COUNTIF(②男子申込!$C:$C,$B1456)=1,INDEX(②男子申込!H:H,MATCH($B1456,②男子申込!$C:$C,0)),"")),"")</f>
        <v>00114682729</v>
      </c>
      <c r="U1456" t="str">
        <f t="shared" si="160"/>
        <v>明治国際医療大</v>
      </c>
    </row>
    <row r="1457" spans="1:21">
      <c r="A1457" t="s">
        <v>1494</v>
      </c>
      <c r="B1457">
        <v>1456</v>
      </c>
      <c r="C1457" t="s">
        <v>4012</v>
      </c>
      <c r="D1457" t="s">
        <v>4013</v>
      </c>
      <c r="E1457" t="s">
        <v>79</v>
      </c>
      <c r="F1457">
        <v>20041228</v>
      </c>
      <c r="G1457" t="s">
        <v>11132</v>
      </c>
      <c r="H1457" t="s">
        <v>813</v>
      </c>
      <c r="I1457" t="s">
        <v>993</v>
      </c>
      <c r="M1457" t="str">
        <f t="shared" si="155"/>
        <v>天野</v>
      </c>
      <c r="N1457" t="str">
        <f t="shared" si="156"/>
        <v>愛都</v>
      </c>
      <c r="O1457" t="str">
        <f t="shared" si="157"/>
        <v>アマノ</v>
      </c>
      <c r="P1457" t="str">
        <f t="shared" si="158"/>
        <v>マナト</v>
      </c>
      <c r="Q1457">
        <f>IF($F1457="","",DATEDIF($R1457,①申込書!$D$3,"Y"))</f>
        <v>21</v>
      </c>
      <c r="R1457" t="str">
        <f t="shared" si="159"/>
        <v>2004/12/28</v>
      </c>
      <c r="S1457" t="str">
        <f t="shared" si="154"/>
        <v>岐阜</v>
      </c>
      <c r="T1457" t="str">
        <f>IFERROR(IF($G1457&lt;&gt;"",LEFT($G1457,11),IF(COUNTIF(②男子申込!$C:$C,$B1457)=1,INDEX(②男子申込!H:H,MATCH($B1457,②男子申込!$C:$C,0)),"")),"")</f>
        <v>00119339632</v>
      </c>
      <c r="U1457" t="str">
        <f t="shared" si="160"/>
        <v>明治国際医療大</v>
      </c>
    </row>
    <row r="1458" spans="1:21">
      <c r="A1458" t="s">
        <v>1494</v>
      </c>
      <c r="B1458">
        <v>1457</v>
      </c>
      <c r="C1458" t="s">
        <v>4014</v>
      </c>
      <c r="D1458" t="s">
        <v>4015</v>
      </c>
      <c r="E1458" t="s">
        <v>88</v>
      </c>
      <c r="F1458">
        <v>20040913</v>
      </c>
      <c r="G1458" t="s">
        <v>11133</v>
      </c>
      <c r="H1458" t="s">
        <v>198</v>
      </c>
      <c r="I1458" t="s">
        <v>1216</v>
      </c>
      <c r="M1458" t="str">
        <f t="shared" si="155"/>
        <v>稲田</v>
      </c>
      <c r="N1458" t="str">
        <f t="shared" si="156"/>
        <v>翔永</v>
      </c>
      <c r="O1458" t="str">
        <f t="shared" si="157"/>
        <v>イナダ</v>
      </c>
      <c r="P1458" t="str">
        <f t="shared" si="158"/>
        <v>ショウエイ</v>
      </c>
      <c r="Q1458">
        <f>IF($F1458="","",DATEDIF($R1458,①申込書!$D$3,"Y"))</f>
        <v>21</v>
      </c>
      <c r="R1458" t="str">
        <f t="shared" si="159"/>
        <v>2004/09/13</v>
      </c>
      <c r="S1458" t="str">
        <f t="shared" si="154"/>
        <v>京都</v>
      </c>
      <c r="T1458" t="str">
        <f>IFERROR(IF($G1458&lt;&gt;"",LEFT($G1458,11),IF(COUNTIF(②男子申込!$C:$C,$B1458)=1,INDEX(②男子申込!H:H,MATCH($B1458,②男子申込!$C:$C,0)),"")),"")</f>
        <v>00119300620</v>
      </c>
      <c r="U1458" t="str">
        <f t="shared" si="160"/>
        <v>明治国際医療大</v>
      </c>
    </row>
    <row r="1459" spans="1:21">
      <c r="A1459" t="s">
        <v>1494</v>
      </c>
      <c r="B1459">
        <v>1458</v>
      </c>
      <c r="C1459" t="s">
        <v>4016</v>
      </c>
      <c r="D1459" t="s">
        <v>4017</v>
      </c>
      <c r="E1459" t="s">
        <v>369</v>
      </c>
      <c r="F1459">
        <v>20050224</v>
      </c>
      <c r="G1459" t="s">
        <v>11134</v>
      </c>
      <c r="H1459" t="s">
        <v>139</v>
      </c>
      <c r="I1459" t="s">
        <v>4018</v>
      </c>
      <c r="M1459" t="str">
        <f t="shared" si="155"/>
        <v>大石</v>
      </c>
      <c r="N1459" t="str">
        <f t="shared" si="156"/>
        <v>愛琉</v>
      </c>
      <c r="O1459" t="str">
        <f t="shared" si="157"/>
        <v>オオイシ</v>
      </c>
      <c r="P1459" t="str">
        <f t="shared" si="158"/>
        <v>アイル</v>
      </c>
      <c r="Q1459">
        <f>IF($F1459="","",DATEDIF($R1459,①申込書!$D$3,"Y"))</f>
        <v>20</v>
      </c>
      <c r="R1459" t="str">
        <f t="shared" si="159"/>
        <v>2005/02/24</v>
      </c>
      <c r="S1459" t="str">
        <f t="shared" si="154"/>
        <v>愛媛</v>
      </c>
      <c r="T1459" t="str">
        <f>IFERROR(IF($G1459&lt;&gt;"",LEFT($G1459,11),IF(COUNTIF(②男子申込!$C:$C,$B1459)=1,INDEX(②男子申込!H:H,MATCH($B1459,②男子申込!$C:$C,0)),"")),"")</f>
        <v>00147838233</v>
      </c>
      <c r="U1459" t="str">
        <f t="shared" si="160"/>
        <v>明治国際医療大</v>
      </c>
    </row>
    <row r="1460" spans="1:21">
      <c r="A1460" t="s">
        <v>1494</v>
      </c>
      <c r="B1460">
        <v>1459</v>
      </c>
      <c r="C1460" t="s">
        <v>4019</v>
      </c>
      <c r="D1460" t="s">
        <v>4020</v>
      </c>
      <c r="E1460" t="s">
        <v>132</v>
      </c>
      <c r="F1460">
        <v>20040721</v>
      </c>
      <c r="G1460" t="s">
        <v>11135</v>
      </c>
      <c r="H1460" t="s">
        <v>2990</v>
      </c>
      <c r="I1460" t="s">
        <v>1046</v>
      </c>
      <c r="M1460" t="str">
        <f t="shared" si="155"/>
        <v>大中</v>
      </c>
      <c r="N1460" t="str">
        <f t="shared" si="156"/>
        <v>雅智</v>
      </c>
      <c r="O1460" t="str">
        <f t="shared" si="157"/>
        <v>オオナカ</v>
      </c>
      <c r="P1460" t="str">
        <f t="shared" si="158"/>
        <v>マサトシ</v>
      </c>
      <c r="Q1460">
        <f>IF($F1460="","",DATEDIF($R1460,①申込書!$D$3,"Y"))</f>
        <v>21</v>
      </c>
      <c r="R1460" t="str">
        <f t="shared" si="159"/>
        <v>2004/07/21</v>
      </c>
      <c r="S1460" t="str">
        <f t="shared" si="154"/>
        <v>広島</v>
      </c>
      <c r="T1460" t="str">
        <f>IFERROR(IF($G1460&lt;&gt;"",LEFT($G1460,11),IF(COUNTIF(②男子申込!$C:$C,$B1460)=1,INDEX(②男子申込!H:H,MATCH($B1460,②男子申込!$C:$C,0)),"")),"")</f>
        <v>00117045523</v>
      </c>
      <c r="U1460" t="str">
        <f t="shared" si="160"/>
        <v>明治国際医療大</v>
      </c>
    </row>
    <row r="1461" spans="1:21">
      <c r="A1461" t="s">
        <v>1494</v>
      </c>
      <c r="B1461">
        <v>1460</v>
      </c>
      <c r="C1461" t="s">
        <v>4021</v>
      </c>
      <c r="D1461" t="s">
        <v>4022</v>
      </c>
      <c r="E1461" t="s">
        <v>80</v>
      </c>
      <c r="F1461">
        <v>20040721</v>
      </c>
      <c r="G1461" t="s">
        <v>11136</v>
      </c>
      <c r="H1461" t="s">
        <v>3036</v>
      </c>
      <c r="I1461" t="s">
        <v>3223</v>
      </c>
      <c r="M1461" t="str">
        <f t="shared" si="155"/>
        <v>長尾</v>
      </c>
      <c r="N1461" t="str">
        <f t="shared" si="156"/>
        <v>海来</v>
      </c>
      <c r="O1461" t="str">
        <f t="shared" si="157"/>
        <v>ナガオ</v>
      </c>
      <c r="P1461" t="str">
        <f t="shared" si="158"/>
        <v>ミライ</v>
      </c>
      <c r="Q1461">
        <f>IF($F1461="","",DATEDIF($R1461,①申込書!$D$3,"Y"))</f>
        <v>21</v>
      </c>
      <c r="R1461" t="str">
        <f t="shared" si="159"/>
        <v>2004/07/21</v>
      </c>
      <c r="S1461" t="str">
        <f t="shared" si="154"/>
        <v>滋賀</v>
      </c>
      <c r="T1461" t="str">
        <f>IFERROR(IF($G1461&lt;&gt;"",LEFT($G1461,11),IF(COUNTIF(②男子申込!$C:$C,$B1461)=1,INDEX(②男子申込!H:H,MATCH($B1461,②男子申込!$C:$C,0)),"")),"")</f>
        <v>00113770019</v>
      </c>
      <c r="U1461" t="str">
        <f t="shared" si="160"/>
        <v>明治国際医療大</v>
      </c>
    </row>
    <row r="1462" spans="1:21">
      <c r="A1462" t="s">
        <v>1494</v>
      </c>
      <c r="B1462">
        <v>1461</v>
      </c>
      <c r="C1462" t="s">
        <v>4423</v>
      </c>
      <c r="D1462" t="s">
        <v>4424</v>
      </c>
      <c r="E1462" t="s">
        <v>104</v>
      </c>
      <c r="F1462">
        <v>20041028</v>
      </c>
      <c r="G1462" t="s">
        <v>11137</v>
      </c>
      <c r="H1462" t="s">
        <v>4425</v>
      </c>
      <c r="I1462" t="s">
        <v>4426</v>
      </c>
      <c r="M1462" t="str">
        <f t="shared" si="155"/>
        <v>宮浦</v>
      </c>
      <c r="N1462" t="str">
        <f t="shared" si="156"/>
        <v>寿明</v>
      </c>
      <c r="O1462" t="str">
        <f t="shared" si="157"/>
        <v>ミヤウラ</v>
      </c>
      <c r="P1462" t="str">
        <f t="shared" si="158"/>
        <v>トシアキ</v>
      </c>
      <c r="Q1462">
        <f>IF($F1462="","",DATEDIF($R1462,①申込書!$D$3,"Y"))</f>
        <v>21</v>
      </c>
      <c r="R1462" t="str">
        <f t="shared" si="159"/>
        <v>2004/10/28</v>
      </c>
      <c r="S1462" t="str">
        <f t="shared" si="154"/>
        <v>福井</v>
      </c>
      <c r="T1462" t="str">
        <f>IFERROR(IF($G1462&lt;&gt;"",LEFT($G1462,11),IF(COUNTIF(②男子申込!$C:$C,$B1462)=1,INDEX(②男子申込!H:H,MATCH($B1462,②男子申込!$C:$C,0)),"")),"")</f>
        <v>00117777838</v>
      </c>
      <c r="U1462" t="str">
        <f t="shared" si="160"/>
        <v>明治国際医療大</v>
      </c>
    </row>
    <row r="1463" spans="1:21">
      <c r="A1463" t="s">
        <v>1494</v>
      </c>
      <c r="B1463">
        <v>1462</v>
      </c>
      <c r="C1463" t="s">
        <v>8672</v>
      </c>
      <c r="D1463" t="s">
        <v>8673</v>
      </c>
      <c r="E1463" t="s">
        <v>85</v>
      </c>
      <c r="F1463">
        <v>20050618</v>
      </c>
      <c r="G1463"/>
      <c r="H1463" t="s">
        <v>2813</v>
      </c>
      <c r="I1463" t="s">
        <v>135</v>
      </c>
      <c r="M1463" t="str">
        <f t="shared" si="155"/>
        <v>仲地</v>
      </c>
      <c r="N1463" t="str">
        <f t="shared" si="156"/>
        <v>昊輝</v>
      </c>
      <c r="O1463" t="str">
        <f t="shared" si="157"/>
        <v>ナカチ</v>
      </c>
      <c r="P1463" t="str">
        <f t="shared" si="158"/>
        <v>コウキ</v>
      </c>
      <c r="Q1463">
        <f>IF($F1463="","",DATEDIF($R1463,①申込書!$D$3,"Y"))</f>
        <v>20</v>
      </c>
      <c r="R1463" t="str">
        <f t="shared" si="159"/>
        <v>2005/06/18</v>
      </c>
      <c r="S1463" t="str">
        <f t="shared" si="154"/>
        <v>愛知</v>
      </c>
      <c r="T1463" t="str">
        <f>IFERROR(IF($G1463&lt;&gt;"",LEFT($G1463,11),IF(COUNTIF(②男子申込!$C:$C,$B1463)=1,INDEX(②男子申込!H:H,MATCH($B1463,②男子申込!$C:$C,0)),"")),"")</f>
        <v/>
      </c>
      <c r="U1463" t="str">
        <f t="shared" si="160"/>
        <v>明治国際医療大</v>
      </c>
    </row>
    <row r="1464" spans="1:21">
      <c r="A1464" t="s">
        <v>1494</v>
      </c>
      <c r="B1464">
        <v>1463</v>
      </c>
      <c r="C1464" t="s">
        <v>5938</v>
      </c>
      <c r="D1464" t="s">
        <v>8674</v>
      </c>
      <c r="E1464" t="s">
        <v>132</v>
      </c>
      <c r="F1464">
        <v>20050408</v>
      </c>
      <c r="G1464"/>
      <c r="H1464" t="s">
        <v>602</v>
      </c>
      <c r="I1464" t="s">
        <v>2104</v>
      </c>
      <c r="M1464" t="str">
        <f t="shared" si="155"/>
        <v>森下</v>
      </c>
      <c r="N1464" t="str">
        <f t="shared" si="156"/>
        <v>大瑚</v>
      </c>
      <c r="O1464" t="str">
        <f t="shared" si="157"/>
        <v>モリシタ</v>
      </c>
      <c r="P1464" t="str">
        <f t="shared" si="158"/>
        <v>ダイゴ</v>
      </c>
      <c r="Q1464">
        <f>IF($F1464="","",DATEDIF($R1464,①申込書!$D$3,"Y"))</f>
        <v>20</v>
      </c>
      <c r="R1464" t="str">
        <f t="shared" si="159"/>
        <v>2005/04/08</v>
      </c>
      <c r="S1464" t="str">
        <f t="shared" si="154"/>
        <v>広島</v>
      </c>
      <c r="T1464" t="str">
        <f>IFERROR(IF($G1464&lt;&gt;"",LEFT($G1464,11),IF(COUNTIF(②男子申込!$C:$C,$B1464)=1,INDEX(②男子申込!H:H,MATCH($B1464,②男子申込!$C:$C,0)),"")),"")</f>
        <v/>
      </c>
      <c r="U1464" t="str">
        <f t="shared" si="160"/>
        <v>明治国際医療大</v>
      </c>
    </row>
    <row r="1465" spans="1:21">
      <c r="A1465" t="s">
        <v>1494</v>
      </c>
      <c r="B1465">
        <v>1464</v>
      </c>
      <c r="C1465" t="s">
        <v>5939</v>
      </c>
      <c r="D1465" t="s">
        <v>8675</v>
      </c>
      <c r="E1465" t="s">
        <v>97</v>
      </c>
      <c r="F1465">
        <v>20051016</v>
      </c>
      <c r="G1465"/>
      <c r="H1465" t="s">
        <v>5940</v>
      </c>
      <c r="I1465" t="s">
        <v>5941</v>
      </c>
      <c r="M1465" t="str">
        <f t="shared" si="155"/>
        <v>金川</v>
      </c>
      <c r="N1465" t="str">
        <f t="shared" si="156"/>
        <v>和楽</v>
      </c>
      <c r="O1465" t="str">
        <f t="shared" si="157"/>
        <v>カナガワ</v>
      </c>
      <c r="P1465" t="str">
        <f t="shared" si="158"/>
        <v>ワラク</v>
      </c>
      <c r="Q1465">
        <f>IF($F1465="","",DATEDIF($R1465,①申込書!$D$3,"Y"))</f>
        <v>20</v>
      </c>
      <c r="R1465" t="str">
        <f t="shared" si="159"/>
        <v>2005/10/16</v>
      </c>
      <c r="S1465" t="str">
        <f t="shared" si="154"/>
        <v>兵庫</v>
      </c>
      <c r="T1465" t="str">
        <f>IFERROR(IF($G1465&lt;&gt;"",LEFT($G1465,11),IF(COUNTIF(②男子申込!$C:$C,$B1465)=1,INDEX(②男子申込!H:H,MATCH($B1465,②男子申込!$C:$C,0)),"")),"")</f>
        <v/>
      </c>
      <c r="U1465" t="str">
        <f t="shared" si="160"/>
        <v>明治国際医療大</v>
      </c>
    </row>
    <row r="1466" spans="1:21">
      <c r="A1466" t="s">
        <v>1494</v>
      </c>
      <c r="B1466">
        <v>1465</v>
      </c>
      <c r="C1466" t="s">
        <v>5942</v>
      </c>
      <c r="D1466" t="s">
        <v>8676</v>
      </c>
      <c r="E1466" t="s">
        <v>138</v>
      </c>
      <c r="F1466">
        <v>20051014</v>
      </c>
      <c r="G1466"/>
      <c r="H1466" t="s">
        <v>12252</v>
      </c>
      <c r="I1466" t="s">
        <v>92</v>
      </c>
      <c r="M1466" t="str">
        <f t="shared" si="155"/>
        <v>月本</v>
      </c>
      <c r="N1466" t="str">
        <f t="shared" si="156"/>
        <v>雄基</v>
      </c>
      <c r="O1466" t="str">
        <f t="shared" si="157"/>
        <v>ツキモト</v>
      </c>
      <c r="P1466" t="str">
        <f t="shared" si="158"/>
        <v>ユウキ</v>
      </c>
      <c r="Q1466">
        <f>IF($F1466="","",DATEDIF($R1466,①申込書!$D$3,"Y"))</f>
        <v>20</v>
      </c>
      <c r="R1466" t="str">
        <f t="shared" si="159"/>
        <v>2005/10/14</v>
      </c>
      <c r="S1466" t="str">
        <f t="shared" si="154"/>
        <v>岡山</v>
      </c>
      <c r="T1466" t="str">
        <f>IFERROR(IF($G1466&lt;&gt;"",LEFT($G1466,11),IF(COUNTIF(②男子申込!$C:$C,$B1466)=1,INDEX(②男子申込!H:H,MATCH($B1466,②男子申込!$C:$C,0)),"")),"")</f>
        <v/>
      </c>
      <c r="U1466" t="str">
        <f t="shared" si="160"/>
        <v>明治国際医療大</v>
      </c>
    </row>
    <row r="1467" spans="1:21">
      <c r="A1467" t="s">
        <v>1494</v>
      </c>
      <c r="B1467">
        <v>1466</v>
      </c>
      <c r="C1467" t="s">
        <v>5943</v>
      </c>
      <c r="D1467" t="s">
        <v>8677</v>
      </c>
      <c r="E1467" t="s">
        <v>88</v>
      </c>
      <c r="F1467">
        <v>20051116</v>
      </c>
      <c r="G1467"/>
      <c r="H1467" t="s">
        <v>193</v>
      </c>
      <c r="I1467" t="s">
        <v>5944</v>
      </c>
      <c r="M1467" t="str">
        <f t="shared" si="155"/>
        <v>小林</v>
      </c>
      <c r="N1467" t="str">
        <f t="shared" si="156"/>
        <v>大羽</v>
      </c>
      <c r="O1467" t="str">
        <f t="shared" si="157"/>
        <v>コバヤシ</v>
      </c>
      <c r="P1467" t="str">
        <f t="shared" si="158"/>
        <v>ダイハ</v>
      </c>
      <c r="Q1467">
        <f>IF($F1467="","",DATEDIF($R1467,①申込書!$D$3,"Y"))</f>
        <v>20</v>
      </c>
      <c r="R1467" t="str">
        <f t="shared" si="159"/>
        <v>2005/11/16</v>
      </c>
      <c r="S1467" t="str">
        <f t="shared" si="154"/>
        <v>京都</v>
      </c>
      <c r="T1467" t="str">
        <f>IFERROR(IF($G1467&lt;&gt;"",LEFT($G1467,11),IF(COUNTIF(②男子申込!$C:$C,$B1467)=1,INDEX(②男子申込!H:H,MATCH($B1467,②男子申込!$C:$C,0)),"")),"")</f>
        <v/>
      </c>
      <c r="U1467" t="str">
        <f t="shared" si="160"/>
        <v>明治国際医療大</v>
      </c>
    </row>
    <row r="1468" spans="1:21">
      <c r="A1468" t="s">
        <v>1494</v>
      </c>
      <c r="B1468">
        <v>1467</v>
      </c>
      <c r="C1468" t="s">
        <v>5945</v>
      </c>
      <c r="D1468" t="s">
        <v>8678</v>
      </c>
      <c r="E1468" t="s">
        <v>88</v>
      </c>
      <c r="F1468">
        <v>20050526</v>
      </c>
      <c r="G1468"/>
      <c r="H1468" t="s">
        <v>1109</v>
      </c>
      <c r="I1468" t="s">
        <v>367</v>
      </c>
      <c r="M1468" t="str">
        <f t="shared" si="155"/>
        <v>三宅</v>
      </c>
      <c r="N1468" t="str">
        <f t="shared" si="156"/>
        <v>陸斗</v>
      </c>
      <c r="O1468" t="str">
        <f t="shared" si="157"/>
        <v>ミヤケ</v>
      </c>
      <c r="P1468" t="str">
        <f t="shared" si="158"/>
        <v>リクト</v>
      </c>
      <c r="Q1468">
        <f>IF($F1468="","",DATEDIF($R1468,①申込書!$D$3,"Y"))</f>
        <v>20</v>
      </c>
      <c r="R1468" t="str">
        <f t="shared" si="159"/>
        <v>2005/05/26</v>
      </c>
      <c r="S1468" t="str">
        <f t="shared" si="154"/>
        <v>京都</v>
      </c>
      <c r="T1468" t="str">
        <f>IFERROR(IF($G1468&lt;&gt;"",LEFT($G1468,11),IF(COUNTIF(②男子申込!$C:$C,$B1468)=1,INDEX(②男子申込!H:H,MATCH($B1468,②男子申込!$C:$C,0)),"")),"")</f>
        <v/>
      </c>
      <c r="U1468" t="str">
        <f t="shared" si="160"/>
        <v>明治国際医療大</v>
      </c>
    </row>
    <row r="1469" spans="1:21">
      <c r="A1469" t="s">
        <v>1494</v>
      </c>
      <c r="B1469">
        <v>1468</v>
      </c>
      <c r="C1469" t="s">
        <v>5946</v>
      </c>
      <c r="D1469" t="s">
        <v>8679</v>
      </c>
      <c r="E1469" t="s">
        <v>185</v>
      </c>
      <c r="F1469">
        <v>20050414</v>
      </c>
      <c r="G1469"/>
      <c r="H1469" t="s">
        <v>732</v>
      </c>
      <c r="I1469" t="s">
        <v>181</v>
      </c>
      <c r="M1469" t="str">
        <f t="shared" si="155"/>
        <v>山村</v>
      </c>
      <c r="N1469" t="str">
        <f t="shared" si="156"/>
        <v>春斗</v>
      </c>
      <c r="O1469" t="str">
        <f t="shared" si="157"/>
        <v>ヤマムラ</v>
      </c>
      <c r="P1469" t="str">
        <f t="shared" si="158"/>
        <v>ハルト</v>
      </c>
      <c r="Q1469">
        <f>IF($F1469="","",DATEDIF($R1469,①申込書!$D$3,"Y"))</f>
        <v>20</v>
      </c>
      <c r="R1469" t="str">
        <f t="shared" si="159"/>
        <v>2005/04/14</v>
      </c>
      <c r="S1469" t="str">
        <f t="shared" si="154"/>
        <v>富山</v>
      </c>
      <c r="T1469" t="str">
        <f>IFERROR(IF($G1469&lt;&gt;"",LEFT($G1469,11),IF(COUNTIF(②男子申込!$C:$C,$B1469)=1,INDEX(②男子申込!H:H,MATCH($B1469,②男子申込!$C:$C,0)),"")),"")</f>
        <v/>
      </c>
      <c r="U1469" t="str">
        <f t="shared" si="160"/>
        <v>明治国際医療大</v>
      </c>
    </row>
    <row r="1470" spans="1:21">
      <c r="A1470" t="s">
        <v>1494</v>
      </c>
      <c r="B1470">
        <v>1469</v>
      </c>
      <c r="C1470" t="s">
        <v>5947</v>
      </c>
      <c r="D1470" t="s">
        <v>8680</v>
      </c>
      <c r="E1470" t="s">
        <v>610</v>
      </c>
      <c r="F1470">
        <v>20060209</v>
      </c>
      <c r="G1470"/>
      <c r="H1470" t="s">
        <v>1814</v>
      </c>
      <c r="I1470" t="s">
        <v>882</v>
      </c>
      <c r="M1470" t="str">
        <f t="shared" si="155"/>
        <v>村山</v>
      </c>
      <c r="N1470" t="str">
        <f t="shared" si="156"/>
        <v>天斗</v>
      </c>
      <c r="O1470" t="str">
        <f t="shared" si="157"/>
        <v>ムラヤマ</v>
      </c>
      <c r="P1470" t="str">
        <f t="shared" si="158"/>
        <v>タカト</v>
      </c>
      <c r="Q1470">
        <f>IF($F1470="","",DATEDIF($R1470,①申込書!$D$3,"Y"))</f>
        <v>19</v>
      </c>
      <c r="R1470" t="str">
        <f t="shared" si="159"/>
        <v>2006/02/09</v>
      </c>
      <c r="S1470" t="str">
        <f t="shared" si="154"/>
        <v>鹿児島</v>
      </c>
      <c r="T1470" t="str">
        <f>IFERROR(IF($G1470&lt;&gt;"",LEFT($G1470,11),IF(COUNTIF(②男子申込!$C:$C,$B1470)=1,INDEX(②男子申込!H:H,MATCH($B1470,②男子申込!$C:$C,0)),"")),"")</f>
        <v/>
      </c>
      <c r="U1470" t="str">
        <f t="shared" si="160"/>
        <v>明治国際医療大</v>
      </c>
    </row>
    <row r="1471" spans="1:21">
      <c r="A1471" t="s">
        <v>1494</v>
      </c>
      <c r="B1471">
        <v>1470</v>
      </c>
      <c r="C1471" t="s">
        <v>5948</v>
      </c>
      <c r="D1471" t="s">
        <v>8681</v>
      </c>
      <c r="E1471" t="s">
        <v>104</v>
      </c>
      <c r="F1471">
        <v>20050925</v>
      </c>
      <c r="G1471"/>
      <c r="H1471" t="s">
        <v>1490</v>
      </c>
      <c r="I1471" t="s">
        <v>462</v>
      </c>
      <c r="M1471" t="str">
        <f t="shared" si="155"/>
        <v>西端</v>
      </c>
      <c r="N1471" t="str">
        <f t="shared" si="156"/>
        <v>大和</v>
      </c>
      <c r="O1471" t="str">
        <f t="shared" si="157"/>
        <v>ニシバタ</v>
      </c>
      <c r="P1471" t="str">
        <f t="shared" si="158"/>
        <v>ヤマト</v>
      </c>
      <c r="Q1471">
        <f>IF($F1471="","",DATEDIF($R1471,①申込書!$D$3,"Y"))</f>
        <v>20</v>
      </c>
      <c r="R1471" t="str">
        <f t="shared" si="159"/>
        <v>2005/09/25</v>
      </c>
      <c r="S1471" t="str">
        <f t="shared" si="154"/>
        <v>福井</v>
      </c>
      <c r="T1471" t="str">
        <f>IFERROR(IF($G1471&lt;&gt;"",LEFT($G1471,11),IF(COUNTIF(②男子申込!$C:$C,$B1471)=1,INDEX(②男子申込!H:H,MATCH($B1471,②男子申込!$C:$C,0)),"")),"")</f>
        <v/>
      </c>
      <c r="U1471" t="str">
        <f t="shared" si="160"/>
        <v>明治国際医療大</v>
      </c>
    </row>
    <row r="1472" spans="1:21">
      <c r="A1472" t="s">
        <v>1494</v>
      </c>
      <c r="B1472">
        <v>1471</v>
      </c>
      <c r="C1472" t="s">
        <v>5949</v>
      </c>
      <c r="D1472" t="s">
        <v>8682</v>
      </c>
      <c r="E1472" t="s">
        <v>610</v>
      </c>
      <c r="F1472">
        <v>20050723</v>
      </c>
      <c r="G1472"/>
      <c r="H1472" t="s">
        <v>3101</v>
      </c>
      <c r="I1472" t="s">
        <v>194</v>
      </c>
      <c r="M1472" t="str">
        <f t="shared" si="155"/>
        <v>鹿嶋</v>
      </c>
      <c r="N1472" t="str">
        <f t="shared" si="156"/>
        <v>一希</v>
      </c>
      <c r="O1472" t="str">
        <f t="shared" si="157"/>
        <v>カシマ</v>
      </c>
      <c r="P1472" t="str">
        <f t="shared" si="158"/>
        <v>カズキ</v>
      </c>
      <c r="Q1472">
        <f>IF($F1472="","",DATEDIF($R1472,①申込書!$D$3,"Y"))</f>
        <v>20</v>
      </c>
      <c r="R1472" t="str">
        <f t="shared" si="159"/>
        <v>2005/07/23</v>
      </c>
      <c r="S1472" t="str">
        <f t="shared" si="154"/>
        <v>鹿児島</v>
      </c>
      <c r="T1472" t="str">
        <f>IFERROR(IF($G1472&lt;&gt;"",LEFT($G1472,11),IF(COUNTIF(②男子申込!$C:$C,$B1472)=1,INDEX(②男子申込!H:H,MATCH($B1472,②男子申込!$C:$C,0)),"")),"")</f>
        <v/>
      </c>
      <c r="U1472" t="str">
        <f t="shared" si="160"/>
        <v>明治国際医療大</v>
      </c>
    </row>
    <row r="1473" spans="1:21">
      <c r="A1473" t="s">
        <v>1494</v>
      </c>
      <c r="B1473">
        <v>1472</v>
      </c>
      <c r="C1473" t="s">
        <v>8683</v>
      </c>
      <c r="D1473" t="s">
        <v>8684</v>
      </c>
      <c r="E1473" t="s">
        <v>88</v>
      </c>
      <c r="F1473">
        <v>20060120</v>
      </c>
      <c r="G1473"/>
      <c r="H1473" t="s">
        <v>7822</v>
      </c>
      <c r="I1473" t="s">
        <v>159</v>
      </c>
      <c r="M1473" t="str">
        <f t="shared" si="155"/>
        <v>赤坂</v>
      </c>
      <c r="N1473" t="str">
        <f t="shared" si="156"/>
        <v>翼</v>
      </c>
      <c r="O1473" t="str">
        <f t="shared" si="157"/>
        <v>アカサカ</v>
      </c>
      <c r="P1473" t="str">
        <f t="shared" si="158"/>
        <v>ツバサ</v>
      </c>
      <c r="Q1473">
        <f>IF($F1473="","",DATEDIF($R1473,①申込書!$D$3,"Y"))</f>
        <v>20</v>
      </c>
      <c r="R1473" t="str">
        <f t="shared" si="159"/>
        <v>2006/01/20</v>
      </c>
      <c r="S1473" t="str">
        <f t="shared" si="154"/>
        <v>京都</v>
      </c>
      <c r="T1473" t="str">
        <f>IFERROR(IF($G1473&lt;&gt;"",LEFT($G1473,11),IF(COUNTIF(②男子申込!$C:$C,$B1473)=1,INDEX(②男子申込!H:H,MATCH($B1473,②男子申込!$C:$C,0)),"")),"")</f>
        <v/>
      </c>
      <c r="U1473" t="str">
        <f t="shared" si="160"/>
        <v>明治国際医療大</v>
      </c>
    </row>
    <row r="1474" spans="1:21">
      <c r="A1474" t="s">
        <v>1494</v>
      </c>
      <c r="B1474">
        <v>1473</v>
      </c>
      <c r="C1474" t="s">
        <v>7480</v>
      </c>
      <c r="D1474" t="s">
        <v>7481</v>
      </c>
      <c r="E1474" t="s">
        <v>88</v>
      </c>
      <c r="F1474">
        <v>20060315</v>
      </c>
      <c r="G1474"/>
      <c r="H1474" t="s">
        <v>206</v>
      </c>
      <c r="I1474" t="s">
        <v>582</v>
      </c>
      <c r="M1474" t="str">
        <f t="shared" si="155"/>
        <v>山崎</v>
      </c>
      <c r="N1474" t="str">
        <f t="shared" si="156"/>
        <v>奏真</v>
      </c>
      <c r="O1474" t="str">
        <f t="shared" si="157"/>
        <v>ヤマサキ</v>
      </c>
      <c r="P1474" t="str">
        <f t="shared" si="158"/>
        <v>ソウマ</v>
      </c>
      <c r="Q1474">
        <f>IF($F1474="","",DATEDIF($R1474,①申込書!$D$3,"Y"))</f>
        <v>19</v>
      </c>
      <c r="R1474" t="str">
        <f t="shared" si="159"/>
        <v>2006/03/15</v>
      </c>
      <c r="S1474" t="str">
        <f t="shared" ref="S1474:S1537" si="161">IFERROR(IF(OR($E1474="北海道",$E1474="学連"),$E1474,LEFT($E1474,LEN($E1474)-1)),"")</f>
        <v>京都</v>
      </c>
      <c r="T1474" t="str">
        <f>IFERROR(IF($G1474&lt;&gt;"",LEFT($G1474,11),IF(COUNTIF(②男子申込!$C:$C,$B1474)=1,INDEX(②男子申込!H:H,MATCH($B1474,②男子申込!$C:$C,0)),"")),"")</f>
        <v/>
      </c>
      <c r="U1474" t="str">
        <f t="shared" si="160"/>
        <v>明治国際医療大</v>
      </c>
    </row>
    <row r="1475" spans="1:21">
      <c r="A1475" t="s">
        <v>1494</v>
      </c>
      <c r="B1475">
        <v>1474</v>
      </c>
      <c r="C1475" t="s">
        <v>8685</v>
      </c>
      <c r="D1475" t="s">
        <v>8686</v>
      </c>
      <c r="E1475" t="s">
        <v>85</v>
      </c>
      <c r="F1475">
        <v>20060418</v>
      </c>
      <c r="G1475"/>
      <c r="H1475" t="s">
        <v>532</v>
      </c>
      <c r="I1475" t="s">
        <v>510</v>
      </c>
      <c r="M1475" t="str">
        <f t="shared" ref="M1475:M1538" si="162">IFERROR(LEFT($C1475,FIND("　",$C1475)-1),"")</f>
        <v>市川</v>
      </c>
      <c r="N1475" t="str">
        <f t="shared" ref="N1475:N1538" si="163">IFERROR(RIGHT($C1475,LEN($C1475)-FIND("　",$C1475)),"")</f>
        <v>波琉</v>
      </c>
      <c r="O1475" t="str">
        <f t="shared" ref="O1475:O1538" si="164">IFERROR(DBCS(LEFT($D1475,FIND(" ",$D1475)-1)),"")</f>
        <v>イチカワ</v>
      </c>
      <c r="P1475" t="str">
        <f t="shared" ref="P1475:P1538" si="165">IFERROR(DBCS(RIGHT($D1475,LEN($D1475)-FIND(" ",$D1475))),"")</f>
        <v>ハル</v>
      </c>
      <c r="Q1475">
        <f>IF($F1475="","",DATEDIF($R1475,①申込書!$D$3,"Y"))</f>
        <v>19</v>
      </c>
      <c r="R1475" t="str">
        <f t="shared" ref="R1475:R1538" si="166">IF($F1475="","",LEFT($F1475,4)&amp;"/"&amp;MID($F1475,5,2)&amp;"/"&amp;RIGHT($F1475,2))</f>
        <v>2006/04/18</v>
      </c>
      <c r="S1475" t="str">
        <f t="shared" si="161"/>
        <v>愛知</v>
      </c>
      <c r="T1475" t="str">
        <f>IFERROR(IF($G1475&lt;&gt;"",LEFT($G1475,11),IF(COUNTIF(②男子申込!$C:$C,$B1475)=1,INDEX(②男子申込!H:H,MATCH($B1475,②男子申込!$C:$C,0)),"")),"")</f>
        <v/>
      </c>
      <c r="U1475" t="str">
        <f t="shared" ref="U1475:U1538" si="167">IFERROR(LEFT($A1475,FIND("大学",$A1475))&amp;RIGHT($A1475,LEN($A1475)-FIND("大学",$A1475)-1),"")</f>
        <v>明治国際医療大</v>
      </c>
    </row>
    <row r="1476" spans="1:21">
      <c r="A1476" t="s">
        <v>1494</v>
      </c>
      <c r="B1476">
        <v>1475</v>
      </c>
      <c r="C1476" t="s">
        <v>8687</v>
      </c>
      <c r="D1476" t="s">
        <v>8688</v>
      </c>
      <c r="E1476" t="s">
        <v>144</v>
      </c>
      <c r="F1476">
        <v>20060426</v>
      </c>
      <c r="G1476"/>
      <c r="H1476" t="s">
        <v>214</v>
      </c>
      <c r="I1476" t="s">
        <v>592</v>
      </c>
      <c r="M1476" t="str">
        <f t="shared" si="162"/>
        <v>山本</v>
      </c>
      <c r="N1476" t="str">
        <f t="shared" si="163"/>
        <v>海斗</v>
      </c>
      <c r="O1476" t="str">
        <f t="shared" si="164"/>
        <v>ヤマモト</v>
      </c>
      <c r="P1476" t="str">
        <f t="shared" si="165"/>
        <v>カイト</v>
      </c>
      <c r="Q1476">
        <f>IF($F1476="","",DATEDIF($R1476,①申込書!$D$3,"Y"))</f>
        <v>19</v>
      </c>
      <c r="R1476" t="str">
        <f t="shared" si="166"/>
        <v>2006/04/26</v>
      </c>
      <c r="S1476" t="str">
        <f t="shared" si="161"/>
        <v>山口</v>
      </c>
      <c r="T1476" t="str">
        <f>IFERROR(IF($G1476&lt;&gt;"",LEFT($G1476,11),IF(COUNTIF(②男子申込!$C:$C,$B1476)=1,INDEX(②男子申込!H:H,MATCH($B1476,②男子申込!$C:$C,0)),"")),"")</f>
        <v/>
      </c>
      <c r="U1476" t="str">
        <f t="shared" si="167"/>
        <v>明治国際医療大</v>
      </c>
    </row>
    <row r="1477" spans="1:21">
      <c r="A1477" t="s">
        <v>1494</v>
      </c>
      <c r="B1477">
        <v>1476</v>
      </c>
      <c r="C1477" t="s">
        <v>8689</v>
      </c>
      <c r="D1477" t="s">
        <v>8690</v>
      </c>
      <c r="E1477" t="s">
        <v>610</v>
      </c>
      <c r="F1477">
        <v>20070220</v>
      </c>
      <c r="G1477"/>
      <c r="H1477" t="s">
        <v>1033</v>
      </c>
      <c r="I1477" t="s">
        <v>248</v>
      </c>
      <c r="M1477" t="str">
        <f t="shared" si="162"/>
        <v>桑野</v>
      </c>
      <c r="N1477" t="str">
        <f t="shared" si="163"/>
        <v>康星</v>
      </c>
      <c r="O1477" t="str">
        <f t="shared" si="164"/>
        <v>クワノ</v>
      </c>
      <c r="P1477" t="str">
        <f t="shared" si="165"/>
        <v>コウセイ</v>
      </c>
      <c r="Q1477">
        <f>IF($F1477="","",DATEDIF($R1477,①申込書!$D$3,"Y"))</f>
        <v>18</v>
      </c>
      <c r="R1477" t="str">
        <f t="shared" si="166"/>
        <v>2007/02/20</v>
      </c>
      <c r="S1477" t="str">
        <f t="shared" si="161"/>
        <v>鹿児島</v>
      </c>
      <c r="T1477" t="str">
        <f>IFERROR(IF($G1477&lt;&gt;"",LEFT($G1477,11),IF(COUNTIF(②男子申込!$C:$C,$B1477)=1,INDEX(②男子申込!H:H,MATCH($B1477,②男子申込!$C:$C,0)),"")),"")</f>
        <v/>
      </c>
      <c r="U1477" t="str">
        <f t="shared" si="167"/>
        <v>明治国際医療大</v>
      </c>
    </row>
    <row r="1478" spans="1:21">
      <c r="A1478" t="s">
        <v>1494</v>
      </c>
      <c r="B1478">
        <v>1477</v>
      </c>
      <c r="C1478" t="s">
        <v>8691</v>
      </c>
      <c r="D1478" t="s">
        <v>8692</v>
      </c>
      <c r="E1478" t="s">
        <v>338</v>
      </c>
      <c r="F1478">
        <v>20061025</v>
      </c>
      <c r="G1478"/>
      <c r="H1478" t="s">
        <v>3158</v>
      </c>
      <c r="I1478" t="s">
        <v>12253</v>
      </c>
      <c r="M1478" t="str">
        <f t="shared" si="162"/>
        <v>秋元</v>
      </c>
      <c r="N1478" t="str">
        <f t="shared" si="163"/>
        <v>繁歩</v>
      </c>
      <c r="O1478" t="str">
        <f t="shared" si="164"/>
        <v>アキモト</v>
      </c>
      <c r="P1478" t="str">
        <f t="shared" si="165"/>
        <v>ハント</v>
      </c>
      <c r="Q1478">
        <f>IF($F1478="","",DATEDIF($R1478,①申込書!$D$3,"Y"))</f>
        <v>19</v>
      </c>
      <c r="R1478" t="str">
        <f t="shared" si="166"/>
        <v>2006/10/25</v>
      </c>
      <c r="S1478" t="str">
        <f t="shared" si="161"/>
        <v>熊本</v>
      </c>
      <c r="T1478" t="str">
        <f>IFERROR(IF($G1478&lt;&gt;"",LEFT($G1478,11),IF(COUNTIF(②男子申込!$C:$C,$B1478)=1,INDEX(②男子申込!H:H,MATCH($B1478,②男子申込!$C:$C,0)),"")),"")</f>
        <v/>
      </c>
      <c r="U1478" t="str">
        <f t="shared" si="167"/>
        <v>明治国際医療大</v>
      </c>
    </row>
    <row r="1479" spans="1:21">
      <c r="A1479" t="s">
        <v>1494</v>
      </c>
      <c r="B1479">
        <v>1478</v>
      </c>
      <c r="C1479" t="s">
        <v>8693</v>
      </c>
      <c r="D1479" t="s">
        <v>8694</v>
      </c>
      <c r="E1479" t="s">
        <v>88</v>
      </c>
      <c r="F1479">
        <v>20060504</v>
      </c>
      <c r="G1479"/>
      <c r="H1479" t="s">
        <v>12254</v>
      </c>
      <c r="I1479" t="s">
        <v>140</v>
      </c>
      <c r="M1479" t="str">
        <f t="shared" si="162"/>
        <v>馬田</v>
      </c>
      <c r="N1479" t="str">
        <f t="shared" si="163"/>
        <v>皓司</v>
      </c>
      <c r="O1479" t="str">
        <f t="shared" si="164"/>
        <v>ウマダ</v>
      </c>
      <c r="P1479" t="str">
        <f t="shared" si="165"/>
        <v>コウジ</v>
      </c>
      <c r="Q1479">
        <f>IF($F1479="","",DATEDIF($R1479,①申込書!$D$3,"Y"))</f>
        <v>19</v>
      </c>
      <c r="R1479" t="str">
        <f t="shared" si="166"/>
        <v>2006/05/04</v>
      </c>
      <c r="S1479" t="str">
        <f t="shared" si="161"/>
        <v>京都</v>
      </c>
      <c r="T1479" t="str">
        <f>IFERROR(IF($G1479&lt;&gt;"",LEFT($G1479,11),IF(COUNTIF(②男子申込!$C:$C,$B1479)=1,INDEX(②男子申込!H:H,MATCH($B1479,②男子申込!$C:$C,0)),"")),"")</f>
        <v/>
      </c>
      <c r="U1479" t="str">
        <f t="shared" si="167"/>
        <v>明治国際医療大</v>
      </c>
    </row>
    <row r="1480" spans="1:21">
      <c r="A1480" t="s">
        <v>1494</v>
      </c>
      <c r="B1480">
        <v>1479</v>
      </c>
      <c r="C1480" t="s">
        <v>8695</v>
      </c>
      <c r="D1480" t="s">
        <v>8696</v>
      </c>
      <c r="E1480" t="s">
        <v>389</v>
      </c>
      <c r="F1480">
        <v>20061102</v>
      </c>
      <c r="G1480"/>
      <c r="H1480" t="s">
        <v>12255</v>
      </c>
      <c r="I1480" t="s">
        <v>562</v>
      </c>
      <c r="M1480" t="str">
        <f t="shared" si="162"/>
        <v>犬束</v>
      </c>
      <c r="N1480" t="str">
        <f t="shared" si="163"/>
        <v>亮太</v>
      </c>
      <c r="O1480" t="str">
        <f t="shared" si="164"/>
        <v>イヌヅカ</v>
      </c>
      <c r="P1480" t="str">
        <f t="shared" si="165"/>
        <v>リョウタ</v>
      </c>
      <c r="Q1480">
        <f>IF($F1480="","",DATEDIF($R1480,①申込書!$D$3,"Y"))</f>
        <v>19</v>
      </c>
      <c r="R1480" t="str">
        <f t="shared" si="166"/>
        <v>2006/11/02</v>
      </c>
      <c r="S1480" t="str">
        <f t="shared" si="161"/>
        <v>長崎</v>
      </c>
      <c r="T1480" t="str">
        <f>IFERROR(IF($G1480&lt;&gt;"",LEFT($G1480,11),IF(COUNTIF(②男子申込!$C:$C,$B1480)=1,INDEX(②男子申込!H:H,MATCH($B1480,②男子申込!$C:$C,0)),"")),"")</f>
        <v/>
      </c>
      <c r="U1480" t="str">
        <f t="shared" si="167"/>
        <v>明治国際医療大</v>
      </c>
    </row>
    <row r="1481" spans="1:21">
      <c r="A1481" t="s">
        <v>1494</v>
      </c>
      <c r="B1481">
        <v>1480</v>
      </c>
      <c r="C1481" t="s">
        <v>8697</v>
      </c>
      <c r="D1481" t="s">
        <v>8698</v>
      </c>
      <c r="E1481" t="s">
        <v>97</v>
      </c>
      <c r="F1481">
        <v>20070204</v>
      </c>
      <c r="G1481"/>
      <c r="H1481" t="s">
        <v>2627</v>
      </c>
      <c r="I1481" t="s">
        <v>127</v>
      </c>
      <c r="M1481" t="str">
        <f t="shared" si="162"/>
        <v>神澤</v>
      </c>
      <c r="N1481" t="str">
        <f t="shared" si="163"/>
        <v>悠斗</v>
      </c>
      <c r="O1481" t="str">
        <f t="shared" si="164"/>
        <v>カンザワ</v>
      </c>
      <c r="P1481" t="str">
        <f t="shared" si="165"/>
        <v>ユウト</v>
      </c>
      <c r="Q1481">
        <f>IF($F1481="","",DATEDIF($R1481,①申込書!$D$3,"Y"))</f>
        <v>18</v>
      </c>
      <c r="R1481" t="str">
        <f t="shared" si="166"/>
        <v>2007/02/04</v>
      </c>
      <c r="S1481" t="str">
        <f t="shared" si="161"/>
        <v>兵庫</v>
      </c>
      <c r="T1481" t="str">
        <f>IFERROR(IF($G1481&lt;&gt;"",LEFT($G1481,11),IF(COUNTIF(②男子申込!$C:$C,$B1481)=1,INDEX(②男子申込!H:H,MATCH($B1481,②男子申込!$C:$C,0)),"")),"")</f>
        <v/>
      </c>
      <c r="U1481" t="str">
        <f t="shared" si="167"/>
        <v>明治国際医療大</v>
      </c>
    </row>
    <row r="1482" spans="1:21">
      <c r="A1482" t="s">
        <v>1494</v>
      </c>
      <c r="B1482">
        <v>1481</v>
      </c>
      <c r="C1482" t="s">
        <v>8699</v>
      </c>
      <c r="D1482" t="s">
        <v>8700</v>
      </c>
      <c r="E1482" t="s">
        <v>99</v>
      </c>
      <c r="F1482">
        <v>20061026</v>
      </c>
      <c r="G1482"/>
      <c r="H1482" t="s">
        <v>93</v>
      </c>
      <c r="I1482" t="s">
        <v>6127</v>
      </c>
      <c r="M1482" t="str">
        <f t="shared" si="162"/>
        <v>山田</v>
      </c>
      <c r="N1482" t="str">
        <f t="shared" si="163"/>
        <v>英汰</v>
      </c>
      <c r="O1482" t="str">
        <f t="shared" si="164"/>
        <v>ヤマダ</v>
      </c>
      <c r="P1482" t="str">
        <f t="shared" si="165"/>
        <v>エイタ</v>
      </c>
      <c r="Q1482">
        <f>IF($F1482="","",DATEDIF($R1482,①申込書!$D$3,"Y"))</f>
        <v>19</v>
      </c>
      <c r="R1482" t="str">
        <f t="shared" si="166"/>
        <v>2006/10/26</v>
      </c>
      <c r="S1482" t="str">
        <f t="shared" si="161"/>
        <v>大阪</v>
      </c>
      <c r="T1482" t="str">
        <f>IFERROR(IF($G1482&lt;&gt;"",LEFT($G1482,11),IF(COUNTIF(②男子申込!$C:$C,$B1482)=1,INDEX(②男子申込!H:H,MATCH($B1482,②男子申込!$C:$C,0)),"")),"")</f>
        <v/>
      </c>
      <c r="U1482" t="str">
        <f t="shared" si="167"/>
        <v>明治国際医療大</v>
      </c>
    </row>
    <row r="1483" spans="1:21">
      <c r="A1483" t="s">
        <v>1494</v>
      </c>
      <c r="B1483">
        <v>1482</v>
      </c>
      <c r="C1483" t="s">
        <v>8701</v>
      </c>
      <c r="D1483" t="s">
        <v>8702</v>
      </c>
      <c r="E1483" t="s">
        <v>88</v>
      </c>
      <c r="F1483">
        <v>20061107</v>
      </c>
      <c r="G1483"/>
      <c r="H1483" t="s">
        <v>288</v>
      </c>
      <c r="I1483" t="s">
        <v>510</v>
      </c>
      <c r="M1483" t="str">
        <f t="shared" si="162"/>
        <v>上田</v>
      </c>
      <c r="N1483" t="str">
        <f t="shared" si="163"/>
        <v>陽</v>
      </c>
      <c r="O1483" t="str">
        <f t="shared" si="164"/>
        <v>ウエダ</v>
      </c>
      <c r="P1483" t="str">
        <f t="shared" si="165"/>
        <v>ハル</v>
      </c>
      <c r="Q1483">
        <f>IF($F1483="","",DATEDIF($R1483,①申込書!$D$3,"Y"))</f>
        <v>19</v>
      </c>
      <c r="R1483" t="str">
        <f t="shared" si="166"/>
        <v>2006/11/07</v>
      </c>
      <c r="S1483" t="str">
        <f t="shared" si="161"/>
        <v>京都</v>
      </c>
      <c r="T1483" t="str">
        <f>IFERROR(IF($G1483&lt;&gt;"",LEFT($G1483,11),IF(COUNTIF(②男子申込!$C:$C,$B1483)=1,INDEX(②男子申込!H:H,MATCH($B1483,②男子申込!$C:$C,0)),"")),"")</f>
        <v/>
      </c>
      <c r="U1483" t="str">
        <f t="shared" si="167"/>
        <v>明治国際医療大</v>
      </c>
    </row>
    <row r="1484" spans="1:21">
      <c r="A1484" t="s">
        <v>1494</v>
      </c>
      <c r="B1484">
        <v>1483</v>
      </c>
      <c r="C1484" t="s">
        <v>8703</v>
      </c>
      <c r="D1484" t="s">
        <v>8704</v>
      </c>
      <c r="E1484" t="s">
        <v>97</v>
      </c>
      <c r="F1484">
        <v>20061215</v>
      </c>
      <c r="G1484"/>
      <c r="H1484" t="s">
        <v>985</v>
      </c>
      <c r="I1484" t="s">
        <v>666</v>
      </c>
      <c r="M1484" t="str">
        <f t="shared" si="162"/>
        <v>山根</v>
      </c>
      <c r="N1484" t="str">
        <f t="shared" si="163"/>
        <v>琉偉</v>
      </c>
      <c r="O1484" t="str">
        <f t="shared" si="164"/>
        <v>ヤマネ</v>
      </c>
      <c r="P1484" t="str">
        <f t="shared" si="165"/>
        <v>ルイ</v>
      </c>
      <c r="Q1484">
        <f>IF($F1484="","",DATEDIF($R1484,①申込書!$D$3,"Y"))</f>
        <v>19</v>
      </c>
      <c r="R1484" t="str">
        <f t="shared" si="166"/>
        <v>2006/12/15</v>
      </c>
      <c r="S1484" t="str">
        <f t="shared" si="161"/>
        <v>兵庫</v>
      </c>
      <c r="T1484" t="str">
        <f>IFERROR(IF($G1484&lt;&gt;"",LEFT($G1484,11),IF(COUNTIF(②男子申込!$C:$C,$B1484)=1,INDEX(②男子申込!H:H,MATCH($B1484,②男子申込!$C:$C,0)),"")),"")</f>
        <v/>
      </c>
      <c r="U1484" t="str">
        <f t="shared" si="167"/>
        <v>明治国際医療大</v>
      </c>
    </row>
    <row r="1485" spans="1:21">
      <c r="A1485" t="s">
        <v>1494</v>
      </c>
      <c r="B1485">
        <v>1484</v>
      </c>
      <c r="C1485" t="s">
        <v>8705</v>
      </c>
      <c r="D1485" t="s">
        <v>8706</v>
      </c>
      <c r="E1485" t="s">
        <v>180</v>
      </c>
      <c r="F1485">
        <v>20070323</v>
      </c>
      <c r="G1485"/>
      <c r="H1485" t="s">
        <v>12256</v>
      </c>
      <c r="I1485" t="s">
        <v>4572</v>
      </c>
      <c r="M1485" t="str">
        <f t="shared" si="162"/>
        <v>石橋</v>
      </c>
      <c r="N1485" t="str">
        <f t="shared" si="163"/>
        <v>誠司</v>
      </c>
      <c r="O1485" t="str">
        <f t="shared" si="164"/>
        <v>イシバシ</v>
      </c>
      <c r="P1485" t="str">
        <f t="shared" si="165"/>
        <v>セイジ</v>
      </c>
      <c r="Q1485">
        <f>IF($F1485="","",DATEDIF($R1485,①申込書!$D$3,"Y"))</f>
        <v>18</v>
      </c>
      <c r="R1485" t="str">
        <f t="shared" si="166"/>
        <v>2007/03/23</v>
      </c>
      <c r="S1485" t="str">
        <f t="shared" si="161"/>
        <v>北海道</v>
      </c>
      <c r="T1485" t="str">
        <f>IFERROR(IF($G1485&lt;&gt;"",LEFT($G1485,11),IF(COUNTIF(②男子申込!$C:$C,$B1485)=1,INDEX(②男子申込!H:H,MATCH($B1485,②男子申込!$C:$C,0)),"")),"")</f>
        <v/>
      </c>
      <c r="U1485" t="str">
        <f t="shared" si="167"/>
        <v>明治国際医療大</v>
      </c>
    </row>
    <row r="1486" spans="1:21">
      <c r="A1486" t="s">
        <v>1494</v>
      </c>
      <c r="B1486">
        <v>1485</v>
      </c>
      <c r="C1486" t="s">
        <v>8707</v>
      </c>
      <c r="D1486" t="s">
        <v>8708</v>
      </c>
      <c r="E1486" t="s">
        <v>88</v>
      </c>
      <c r="F1486">
        <v>20060828</v>
      </c>
      <c r="G1486"/>
      <c r="H1486" t="s">
        <v>754</v>
      </c>
      <c r="I1486" t="s">
        <v>1883</v>
      </c>
      <c r="M1486" t="str">
        <f t="shared" si="162"/>
        <v>永野</v>
      </c>
      <c r="N1486" t="str">
        <f t="shared" si="163"/>
        <v>景聖</v>
      </c>
      <c r="O1486" t="str">
        <f t="shared" si="164"/>
        <v>ナガノ</v>
      </c>
      <c r="P1486" t="str">
        <f t="shared" si="165"/>
        <v>ケイショウ</v>
      </c>
      <c r="Q1486">
        <f>IF($F1486="","",DATEDIF($R1486,①申込書!$D$3,"Y"))</f>
        <v>19</v>
      </c>
      <c r="R1486" t="str">
        <f t="shared" si="166"/>
        <v>2006/08/28</v>
      </c>
      <c r="S1486" t="str">
        <f t="shared" si="161"/>
        <v>京都</v>
      </c>
      <c r="T1486" t="str">
        <f>IFERROR(IF($G1486&lt;&gt;"",LEFT($G1486,11),IF(COUNTIF(②男子申込!$C:$C,$B1486)=1,INDEX(②男子申込!H:H,MATCH($B1486,②男子申込!$C:$C,0)),"")),"")</f>
        <v/>
      </c>
      <c r="U1486" t="str">
        <f t="shared" si="167"/>
        <v>明治国際医療大</v>
      </c>
    </row>
    <row r="1487" spans="1:21">
      <c r="A1487" t="s">
        <v>8709</v>
      </c>
      <c r="B1487">
        <v>1486</v>
      </c>
      <c r="C1487" t="s">
        <v>1068</v>
      </c>
      <c r="D1487" t="s">
        <v>1069</v>
      </c>
      <c r="E1487" t="s">
        <v>97</v>
      </c>
      <c r="F1487">
        <v>20030524</v>
      </c>
      <c r="G1487" t="s">
        <v>11138</v>
      </c>
      <c r="H1487" t="s">
        <v>1058</v>
      </c>
      <c r="I1487" t="s">
        <v>1005</v>
      </c>
      <c r="M1487" t="str">
        <f t="shared" si="162"/>
        <v>池本</v>
      </c>
      <c r="N1487" t="str">
        <f t="shared" si="163"/>
        <v>大介</v>
      </c>
      <c r="O1487" t="str">
        <f t="shared" si="164"/>
        <v>イケモト</v>
      </c>
      <c r="P1487" t="str">
        <f t="shared" si="165"/>
        <v>ダイスケ</v>
      </c>
      <c r="Q1487">
        <f>IF($F1487="","",DATEDIF($R1487,①申込書!$D$3,"Y"))</f>
        <v>22</v>
      </c>
      <c r="R1487" t="str">
        <f t="shared" si="166"/>
        <v>2003/05/24</v>
      </c>
      <c r="S1487" t="str">
        <f t="shared" si="161"/>
        <v>兵庫</v>
      </c>
      <c r="T1487" t="str">
        <f>IFERROR(IF($G1487&lt;&gt;"",LEFT($G1487,11),IF(COUNTIF(②男子申込!$C:$C,$B1487)=1,INDEX(②男子申込!H:H,MATCH($B1487,②男子申込!$C:$C,0)),"")),"")</f>
        <v>00099753033</v>
      </c>
      <c r="U1487" t="str">
        <f t="shared" si="167"/>
        <v>関西福祉大</v>
      </c>
    </row>
    <row r="1488" spans="1:21">
      <c r="A1488" t="s">
        <v>8709</v>
      </c>
      <c r="B1488">
        <v>1487</v>
      </c>
      <c r="C1488" t="s">
        <v>1070</v>
      </c>
      <c r="D1488" t="s">
        <v>1071</v>
      </c>
      <c r="E1488" t="s">
        <v>97</v>
      </c>
      <c r="F1488">
        <v>20031228</v>
      </c>
      <c r="G1488" t="s">
        <v>11139</v>
      </c>
      <c r="H1488" t="s">
        <v>1072</v>
      </c>
      <c r="I1488" t="s">
        <v>1073</v>
      </c>
      <c r="M1488" t="str">
        <f t="shared" si="162"/>
        <v>柴崎</v>
      </c>
      <c r="N1488" t="str">
        <f t="shared" si="163"/>
        <v>優</v>
      </c>
      <c r="O1488" t="str">
        <f t="shared" si="164"/>
        <v>シバサキ</v>
      </c>
      <c r="P1488" t="str">
        <f t="shared" si="165"/>
        <v>ユウ</v>
      </c>
      <c r="Q1488">
        <f>IF($F1488="","",DATEDIF($R1488,①申込書!$D$3,"Y"))</f>
        <v>22</v>
      </c>
      <c r="R1488" t="str">
        <f t="shared" si="166"/>
        <v>2003/12/28</v>
      </c>
      <c r="S1488" t="str">
        <f t="shared" si="161"/>
        <v>兵庫</v>
      </c>
      <c r="T1488" t="str">
        <f>IFERROR(IF($G1488&lt;&gt;"",LEFT($G1488,11),IF(COUNTIF(②男子申込!$C:$C,$B1488)=1,INDEX(②男子申込!H:H,MATCH($B1488,②男子申込!$C:$C,0)),"")),"")</f>
        <v>00104097829</v>
      </c>
      <c r="U1488" t="str">
        <f t="shared" si="167"/>
        <v>関西福祉大</v>
      </c>
    </row>
    <row r="1489" spans="1:21">
      <c r="A1489" t="s">
        <v>8709</v>
      </c>
      <c r="B1489">
        <v>1488</v>
      </c>
      <c r="C1489" t="s">
        <v>1074</v>
      </c>
      <c r="D1489" t="s">
        <v>1075</v>
      </c>
      <c r="E1489" t="s">
        <v>99</v>
      </c>
      <c r="F1489">
        <v>20040106</v>
      </c>
      <c r="G1489" t="s">
        <v>11140</v>
      </c>
      <c r="H1489" t="s">
        <v>1076</v>
      </c>
      <c r="I1489" t="s">
        <v>758</v>
      </c>
      <c r="M1489" t="str">
        <f t="shared" si="162"/>
        <v>末藤</v>
      </c>
      <c r="N1489" t="str">
        <f t="shared" si="163"/>
        <v>唯人</v>
      </c>
      <c r="O1489" t="str">
        <f t="shared" si="164"/>
        <v>スエトウ</v>
      </c>
      <c r="P1489" t="str">
        <f t="shared" si="165"/>
        <v>ユイト</v>
      </c>
      <c r="Q1489">
        <f>IF($F1489="","",DATEDIF($R1489,①申込書!$D$3,"Y"))</f>
        <v>22</v>
      </c>
      <c r="R1489" t="str">
        <f t="shared" si="166"/>
        <v>2004/01/06</v>
      </c>
      <c r="S1489" t="str">
        <f t="shared" si="161"/>
        <v>大阪</v>
      </c>
      <c r="T1489" t="str">
        <f>IFERROR(IF($G1489&lt;&gt;"",LEFT($G1489,11),IF(COUNTIF(②男子申込!$C:$C,$B1489)=1,INDEX(②男子申込!H:H,MATCH($B1489,②男子申込!$C:$C,0)),"")),"")</f>
        <v>00164675837</v>
      </c>
      <c r="U1489" t="str">
        <f t="shared" si="167"/>
        <v>関西福祉大</v>
      </c>
    </row>
    <row r="1490" spans="1:21">
      <c r="A1490" t="s">
        <v>8709</v>
      </c>
      <c r="B1490">
        <v>1489</v>
      </c>
      <c r="C1490" t="s">
        <v>1077</v>
      </c>
      <c r="D1490" t="s">
        <v>1078</v>
      </c>
      <c r="E1490" t="s">
        <v>97</v>
      </c>
      <c r="F1490">
        <v>20030804</v>
      </c>
      <c r="G1490" t="s">
        <v>11141</v>
      </c>
      <c r="H1490" t="s">
        <v>1079</v>
      </c>
      <c r="I1490" t="s">
        <v>194</v>
      </c>
      <c r="M1490" t="str">
        <f t="shared" si="162"/>
        <v>東原</v>
      </c>
      <c r="N1490" t="str">
        <f t="shared" si="163"/>
        <v>知輝</v>
      </c>
      <c r="O1490" t="str">
        <f t="shared" si="164"/>
        <v>ヒガシハラ</v>
      </c>
      <c r="P1490" t="str">
        <f t="shared" si="165"/>
        <v>カズキ</v>
      </c>
      <c r="Q1490">
        <f>IF($F1490="","",DATEDIF($R1490,①申込書!$D$3,"Y"))</f>
        <v>22</v>
      </c>
      <c r="R1490" t="str">
        <f t="shared" si="166"/>
        <v>2003/08/04</v>
      </c>
      <c r="S1490" t="str">
        <f t="shared" si="161"/>
        <v>兵庫</v>
      </c>
      <c r="T1490" t="str">
        <f>IFERROR(IF($G1490&lt;&gt;"",LEFT($G1490,11),IF(COUNTIF(②男子申込!$C:$C,$B1490)=1,INDEX(②男子申込!H:H,MATCH($B1490,②男子申込!$C:$C,0)),"")),"")</f>
        <v>00101804418</v>
      </c>
      <c r="U1490" t="str">
        <f t="shared" si="167"/>
        <v>関西福祉大</v>
      </c>
    </row>
    <row r="1491" spans="1:21">
      <c r="A1491" t="s">
        <v>8709</v>
      </c>
      <c r="B1491">
        <v>1490</v>
      </c>
      <c r="C1491" t="s">
        <v>1080</v>
      </c>
      <c r="D1491" t="s">
        <v>1081</v>
      </c>
      <c r="E1491" t="s">
        <v>80</v>
      </c>
      <c r="F1491">
        <v>20040116</v>
      </c>
      <c r="G1491" t="s">
        <v>11142</v>
      </c>
      <c r="H1491" t="s">
        <v>214</v>
      </c>
      <c r="I1491" t="s">
        <v>611</v>
      </c>
      <c r="M1491" t="str">
        <f t="shared" si="162"/>
        <v>山本</v>
      </c>
      <c r="N1491" t="str">
        <f t="shared" si="163"/>
        <v>慈喜</v>
      </c>
      <c r="O1491" t="str">
        <f t="shared" si="164"/>
        <v>ヤマモト</v>
      </c>
      <c r="P1491" t="str">
        <f t="shared" si="165"/>
        <v>イツキ</v>
      </c>
      <c r="Q1491">
        <f>IF($F1491="","",DATEDIF($R1491,①申込書!$D$3,"Y"))</f>
        <v>22</v>
      </c>
      <c r="R1491" t="str">
        <f t="shared" si="166"/>
        <v>2004/01/16</v>
      </c>
      <c r="S1491" t="str">
        <f t="shared" si="161"/>
        <v>滋賀</v>
      </c>
      <c r="T1491" t="str">
        <f>IFERROR(IF($G1491&lt;&gt;"",LEFT($G1491,11),IF(COUNTIF(②男子申込!$C:$C,$B1491)=1,INDEX(②男子申込!H:H,MATCH($B1491,②男子申込!$C:$C,0)),"")),"")</f>
        <v>00101556927</v>
      </c>
      <c r="U1491" t="str">
        <f t="shared" si="167"/>
        <v>関西福祉大</v>
      </c>
    </row>
    <row r="1492" spans="1:21">
      <c r="A1492" t="s">
        <v>8709</v>
      </c>
      <c r="B1492">
        <v>1491</v>
      </c>
      <c r="C1492" t="s">
        <v>1082</v>
      </c>
      <c r="D1492" t="s">
        <v>1083</v>
      </c>
      <c r="E1492" t="s">
        <v>97</v>
      </c>
      <c r="F1492">
        <v>20030520</v>
      </c>
      <c r="G1492" t="s">
        <v>11143</v>
      </c>
      <c r="H1492" t="s">
        <v>1084</v>
      </c>
      <c r="I1492" t="s">
        <v>187</v>
      </c>
      <c r="M1492" t="str">
        <f t="shared" si="162"/>
        <v>吉川</v>
      </c>
      <c r="N1492" t="str">
        <f t="shared" si="163"/>
        <v>新</v>
      </c>
      <c r="O1492" t="str">
        <f t="shared" si="164"/>
        <v>ヨシカワ</v>
      </c>
      <c r="P1492" t="str">
        <f t="shared" si="165"/>
        <v>アラタ</v>
      </c>
      <c r="Q1492">
        <f>IF($F1492="","",DATEDIF($R1492,①申込書!$D$3,"Y"))</f>
        <v>22</v>
      </c>
      <c r="R1492" t="str">
        <f t="shared" si="166"/>
        <v>2003/05/20</v>
      </c>
      <c r="S1492" t="str">
        <f t="shared" si="161"/>
        <v>兵庫</v>
      </c>
      <c r="T1492" t="str">
        <f>IFERROR(IF($G1492&lt;&gt;"",LEFT($G1492,11),IF(COUNTIF(②男子申込!$C:$C,$B1492)=1,INDEX(②男子申込!H:H,MATCH($B1492,②男子申込!$C:$C,0)),"")),"")</f>
        <v>00102381823</v>
      </c>
      <c r="U1492" t="str">
        <f t="shared" si="167"/>
        <v>関西福祉大</v>
      </c>
    </row>
    <row r="1493" spans="1:21">
      <c r="A1493" t="s">
        <v>8709</v>
      </c>
      <c r="B1493">
        <v>1492</v>
      </c>
      <c r="C1493" t="s">
        <v>4027</v>
      </c>
      <c r="D1493" t="s">
        <v>4028</v>
      </c>
      <c r="E1493" t="s">
        <v>97</v>
      </c>
      <c r="F1493">
        <v>20040510</v>
      </c>
      <c r="G1493" t="s">
        <v>11144</v>
      </c>
      <c r="H1493" t="s">
        <v>288</v>
      </c>
      <c r="I1493" t="s">
        <v>462</v>
      </c>
      <c r="M1493" t="str">
        <f t="shared" si="162"/>
        <v>上田</v>
      </c>
      <c r="N1493" t="str">
        <f t="shared" si="163"/>
        <v>大翔</v>
      </c>
      <c r="O1493" t="str">
        <f t="shared" si="164"/>
        <v>ウエダ</v>
      </c>
      <c r="P1493" t="str">
        <f t="shared" si="165"/>
        <v>ヤマト</v>
      </c>
      <c r="Q1493">
        <f>IF($F1493="","",DATEDIF($R1493,①申込書!$D$3,"Y"))</f>
        <v>21</v>
      </c>
      <c r="R1493" t="str">
        <f t="shared" si="166"/>
        <v>2004/05/10</v>
      </c>
      <c r="S1493" t="str">
        <f t="shared" si="161"/>
        <v>兵庫</v>
      </c>
      <c r="T1493" t="str">
        <f>IFERROR(IF($G1493&lt;&gt;"",LEFT($G1493,11),IF(COUNTIF(②男子申込!$C:$C,$B1493)=1,INDEX(②男子申込!H:H,MATCH($B1493,②男子申込!$C:$C,0)),"")),"")</f>
        <v>00120524317</v>
      </c>
      <c r="U1493" t="str">
        <f t="shared" si="167"/>
        <v>関西福祉大</v>
      </c>
    </row>
    <row r="1494" spans="1:21">
      <c r="A1494" t="s">
        <v>8709</v>
      </c>
      <c r="B1494">
        <v>1493</v>
      </c>
      <c r="C1494" t="s">
        <v>4033</v>
      </c>
      <c r="D1494" t="s">
        <v>4034</v>
      </c>
      <c r="E1494" t="s">
        <v>79</v>
      </c>
      <c r="F1494">
        <v>20041012</v>
      </c>
      <c r="G1494" t="s">
        <v>11145</v>
      </c>
      <c r="H1494" t="s">
        <v>572</v>
      </c>
      <c r="I1494" t="s">
        <v>1370</v>
      </c>
      <c r="M1494" t="str">
        <f t="shared" si="162"/>
        <v>奥村</v>
      </c>
      <c r="N1494" t="str">
        <f t="shared" si="163"/>
        <v>竜二</v>
      </c>
      <c r="O1494" t="str">
        <f t="shared" si="164"/>
        <v>オクムラ</v>
      </c>
      <c r="P1494" t="str">
        <f t="shared" si="165"/>
        <v>リュウジ</v>
      </c>
      <c r="Q1494">
        <f>IF($F1494="","",DATEDIF($R1494,①申込書!$D$3,"Y"))</f>
        <v>21</v>
      </c>
      <c r="R1494" t="str">
        <f t="shared" si="166"/>
        <v>2004/10/12</v>
      </c>
      <c r="S1494" t="str">
        <f t="shared" si="161"/>
        <v>岐阜</v>
      </c>
      <c r="T1494" t="str">
        <f>IFERROR(IF($G1494&lt;&gt;"",LEFT($G1494,11),IF(COUNTIF(②男子申込!$C:$C,$B1494)=1,INDEX(②男子申込!H:H,MATCH($B1494,②男子申込!$C:$C,0)),"")),"")</f>
        <v>00118069328</v>
      </c>
      <c r="U1494" t="str">
        <f t="shared" si="167"/>
        <v>関西福祉大</v>
      </c>
    </row>
    <row r="1495" spans="1:21">
      <c r="A1495" t="s">
        <v>8709</v>
      </c>
      <c r="B1495">
        <v>1494</v>
      </c>
      <c r="C1495" t="s">
        <v>4491</v>
      </c>
      <c r="D1495" t="s">
        <v>4492</v>
      </c>
      <c r="E1495" t="s">
        <v>97</v>
      </c>
      <c r="F1495">
        <v>20040518</v>
      </c>
      <c r="G1495" t="s">
        <v>11146</v>
      </c>
      <c r="H1495" t="s">
        <v>576</v>
      </c>
      <c r="I1495" t="s">
        <v>1216</v>
      </c>
      <c r="M1495" t="str">
        <f t="shared" si="162"/>
        <v>川端</v>
      </c>
      <c r="N1495" t="str">
        <f t="shared" si="163"/>
        <v>将英</v>
      </c>
      <c r="O1495" t="str">
        <f t="shared" si="164"/>
        <v>カワバタ</v>
      </c>
      <c r="P1495" t="str">
        <f t="shared" si="165"/>
        <v>ショウエイ</v>
      </c>
      <c r="Q1495">
        <f>IF($F1495="","",DATEDIF($R1495,①申込書!$D$3,"Y"))</f>
        <v>21</v>
      </c>
      <c r="R1495" t="str">
        <f t="shared" si="166"/>
        <v>2004/05/18</v>
      </c>
      <c r="S1495" t="str">
        <f t="shared" si="161"/>
        <v>兵庫</v>
      </c>
      <c r="T1495" t="str">
        <f>IFERROR(IF($G1495&lt;&gt;"",LEFT($G1495,11),IF(COUNTIF(②男子申込!$C:$C,$B1495)=1,INDEX(②男子申込!H:H,MATCH($B1495,②男子申込!$C:$C,0)),"")),"")</f>
        <v>00112243114</v>
      </c>
      <c r="U1495" t="str">
        <f t="shared" si="167"/>
        <v>関西福祉大</v>
      </c>
    </row>
    <row r="1496" spans="1:21">
      <c r="A1496" t="s">
        <v>8709</v>
      </c>
      <c r="B1496">
        <v>1495</v>
      </c>
      <c r="C1496" t="s">
        <v>4025</v>
      </c>
      <c r="D1496" t="s">
        <v>4026</v>
      </c>
      <c r="E1496" t="s">
        <v>97</v>
      </c>
      <c r="F1496">
        <v>20040904</v>
      </c>
      <c r="G1496" t="s">
        <v>11147</v>
      </c>
      <c r="H1496" t="s">
        <v>354</v>
      </c>
      <c r="I1496" t="s">
        <v>229</v>
      </c>
      <c r="M1496" t="str">
        <f t="shared" si="162"/>
        <v>田中</v>
      </c>
      <c r="N1496" t="str">
        <f t="shared" si="163"/>
        <v>康太郎</v>
      </c>
      <c r="O1496" t="str">
        <f t="shared" si="164"/>
        <v>タナカ</v>
      </c>
      <c r="P1496" t="str">
        <f t="shared" si="165"/>
        <v>コウタロウ</v>
      </c>
      <c r="Q1496">
        <f>IF($F1496="","",DATEDIF($R1496,①申込書!$D$3,"Y"))</f>
        <v>21</v>
      </c>
      <c r="R1496" t="str">
        <f t="shared" si="166"/>
        <v>2004/09/04</v>
      </c>
      <c r="S1496" t="str">
        <f t="shared" si="161"/>
        <v>兵庫</v>
      </c>
      <c r="T1496" t="str">
        <f>IFERROR(IF($G1496&lt;&gt;"",LEFT($G1496,11),IF(COUNTIF(②男子申込!$C:$C,$B1496)=1,INDEX(②男子申込!H:H,MATCH($B1496,②男子申込!$C:$C,0)),"")),"")</f>
        <v>00126553325</v>
      </c>
      <c r="U1496" t="str">
        <f t="shared" si="167"/>
        <v>関西福祉大</v>
      </c>
    </row>
    <row r="1497" spans="1:21">
      <c r="A1497" t="s">
        <v>8709</v>
      </c>
      <c r="B1497">
        <v>1496</v>
      </c>
      <c r="C1497" t="s">
        <v>4029</v>
      </c>
      <c r="D1497" t="s">
        <v>4030</v>
      </c>
      <c r="E1497" t="s">
        <v>97</v>
      </c>
      <c r="F1497">
        <v>20040411</v>
      </c>
      <c r="G1497" t="s">
        <v>11148</v>
      </c>
      <c r="H1497" t="s">
        <v>943</v>
      </c>
      <c r="I1497" t="s">
        <v>611</v>
      </c>
      <c r="M1497" t="str">
        <f t="shared" si="162"/>
        <v>中島</v>
      </c>
      <c r="N1497" t="str">
        <f t="shared" si="163"/>
        <v>一喜</v>
      </c>
      <c r="O1497" t="str">
        <f t="shared" si="164"/>
        <v>ナカシマ</v>
      </c>
      <c r="P1497" t="str">
        <f t="shared" si="165"/>
        <v>イツキ</v>
      </c>
      <c r="Q1497">
        <f>IF($F1497="","",DATEDIF($R1497,①申込書!$D$3,"Y"))</f>
        <v>21</v>
      </c>
      <c r="R1497" t="str">
        <f t="shared" si="166"/>
        <v>2004/04/11</v>
      </c>
      <c r="S1497" t="str">
        <f t="shared" si="161"/>
        <v>兵庫</v>
      </c>
      <c r="T1497" t="str">
        <f>IFERROR(IF($G1497&lt;&gt;"",LEFT($G1497,11),IF(COUNTIF(②男子申込!$C:$C,$B1497)=1,INDEX(②男子申込!H:H,MATCH($B1497,②男子申込!$C:$C,0)),"")),"")</f>
        <v>00120005311</v>
      </c>
      <c r="U1497" t="str">
        <f t="shared" si="167"/>
        <v>関西福祉大</v>
      </c>
    </row>
    <row r="1498" spans="1:21">
      <c r="A1498" t="s">
        <v>8709</v>
      </c>
      <c r="B1498">
        <v>1497</v>
      </c>
      <c r="C1498" t="s">
        <v>4023</v>
      </c>
      <c r="D1498" t="s">
        <v>4024</v>
      </c>
      <c r="E1498" t="s">
        <v>97</v>
      </c>
      <c r="F1498">
        <v>20040506</v>
      </c>
      <c r="G1498" t="s">
        <v>11149</v>
      </c>
      <c r="H1498" t="s">
        <v>114</v>
      </c>
      <c r="I1498" t="s">
        <v>644</v>
      </c>
      <c r="M1498" t="str">
        <f t="shared" si="162"/>
        <v>福田</v>
      </c>
      <c r="N1498" t="str">
        <f t="shared" si="163"/>
        <v>光晃</v>
      </c>
      <c r="O1498" t="str">
        <f t="shared" si="164"/>
        <v>フクダ</v>
      </c>
      <c r="P1498" t="str">
        <f t="shared" si="165"/>
        <v>ヒカル</v>
      </c>
      <c r="Q1498">
        <f>IF($F1498="","",DATEDIF($R1498,①申込書!$D$3,"Y"))</f>
        <v>21</v>
      </c>
      <c r="R1498" t="str">
        <f t="shared" si="166"/>
        <v>2004/05/06</v>
      </c>
      <c r="S1498" t="str">
        <f t="shared" si="161"/>
        <v>兵庫</v>
      </c>
      <c r="T1498" t="str">
        <f>IFERROR(IF($G1498&lt;&gt;"",LEFT($G1498,11),IF(COUNTIF(②男子申込!$C:$C,$B1498)=1,INDEX(②男子申込!H:H,MATCH($B1498,②男子申込!$C:$C,0)),"")),"")</f>
        <v>00117142420</v>
      </c>
      <c r="U1498" t="str">
        <f t="shared" si="167"/>
        <v>関西福祉大</v>
      </c>
    </row>
    <row r="1499" spans="1:21">
      <c r="A1499" t="s">
        <v>8709</v>
      </c>
      <c r="B1499">
        <v>1498</v>
      </c>
      <c r="C1499" t="s">
        <v>4031</v>
      </c>
      <c r="D1499" t="s">
        <v>4032</v>
      </c>
      <c r="E1499" t="s">
        <v>88</v>
      </c>
      <c r="F1499">
        <v>20040724</v>
      </c>
      <c r="G1499" t="s">
        <v>11150</v>
      </c>
      <c r="H1499" t="s">
        <v>933</v>
      </c>
      <c r="I1499" t="s">
        <v>400</v>
      </c>
      <c r="M1499" t="str">
        <f t="shared" si="162"/>
        <v>安井</v>
      </c>
      <c r="N1499" t="str">
        <f t="shared" si="163"/>
        <v>雅典</v>
      </c>
      <c r="O1499" t="str">
        <f t="shared" si="164"/>
        <v>ヤスイ</v>
      </c>
      <c r="P1499" t="str">
        <f t="shared" si="165"/>
        <v>マサノリ</v>
      </c>
      <c r="Q1499">
        <f>IF($F1499="","",DATEDIF($R1499,①申込書!$D$3,"Y"))</f>
        <v>21</v>
      </c>
      <c r="R1499" t="str">
        <f t="shared" si="166"/>
        <v>2004/07/24</v>
      </c>
      <c r="S1499" t="str">
        <f t="shared" si="161"/>
        <v>京都</v>
      </c>
      <c r="T1499" t="str">
        <f>IFERROR(IF($G1499&lt;&gt;"",LEFT($G1499,11),IF(COUNTIF(②男子申込!$C:$C,$B1499)=1,INDEX(②男子申込!H:H,MATCH($B1499,②男子申込!$C:$C,0)),"")),"")</f>
        <v>00119669032</v>
      </c>
      <c r="U1499" t="str">
        <f t="shared" si="167"/>
        <v>関西福祉大</v>
      </c>
    </row>
    <row r="1500" spans="1:21">
      <c r="A1500" t="s">
        <v>8709</v>
      </c>
      <c r="B1500">
        <v>1499</v>
      </c>
      <c r="C1500" t="s">
        <v>6010</v>
      </c>
      <c r="D1500" t="s">
        <v>6011</v>
      </c>
      <c r="E1500" t="s">
        <v>97</v>
      </c>
      <c r="F1500">
        <v>20050414</v>
      </c>
      <c r="G1500" t="s">
        <v>11151</v>
      </c>
      <c r="H1500" t="s">
        <v>3629</v>
      </c>
      <c r="I1500" t="s">
        <v>92</v>
      </c>
      <c r="M1500" t="str">
        <f t="shared" si="162"/>
        <v>今岡</v>
      </c>
      <c r="N1500" t="str">
        <f t="shared" si="163"/>
        <v>侑希</v>
      </c>
      <c r="O1500" t="str">
        <f t="shared" si="164"/>
        <v>イマオカ</v>
      </c>
      <c r="P1500" t="str">
        <f t="shared" si="165"/>
        <v>ユウキ</v>
      </c>
      <c r="Q1500">
        <f>IF($F1500="","",DATEDIF($R1500,①申込書!$D$3,"Y"))</f>
        <v>20</v>
      </c>
      <c r="R1500" t="str">
        <f t="shared" si="166"/>
        <v>2005/04/14</v>
      </c>
      <c r="S1500" t="str">
        <f t="shared" si="161"/>
        <v>兵庫</v>
      </c>
      <c r="T1500" t="str">
        <f>IFERROR(IF($G1500&lt;&gt;"",LEFT($G1500,11),IF(COUNTIF(②男子申込!$C:$C,$B1500)=1,INDEX(②男子申込!H:H,MATCH($B1500,②男子申込!$C:$C,0)),"")),"")</f>
        <v>00012830211</v>
      </c>
      <c r="U1500" t="str">
        <f t="shared" si="167"/>
        <v>関西福祉大</v>
      </c>
    </row>
    <row r="1501" spans="1:21">
      <c r="A1501" t="s">
        <v>8709</v>
      </c>
      <c r="B1501">
        <v>1500</v>
      </c>
      <c r="C1501" t="s">
        <v>6012</v>
      </c>
      <c r="D1501" t="s">
        <v>6013</v>
      </c>
      <c r="E1501" t="s">
        <v>97</v>
      </c>
      <c r="F1501">
        <v>20050630</v>
      </c>
      <c r="G1501"/>
      <c r="H1501" t="s">
        <v>712</v>
      </c>
      <c r="I1501" t="s">
        <v>880</v>
      </c>
      <c r="M1501" t="str">
        <f t="shared" si="162"/>
        <v>久保</v>
      </c>
      <c r="N1501" t="str">
        <f t="shared" si="163"/>
        <v>慶介</v>
      </c>
      <c r="O1501" t="str">
        <f t="shared" si="164"/>
        <v>クボ</v>
      </c>
      <c r="P1501" t="str">
        <f t="shared" si="165"/>
        <v>ケイスケ</v>
      </c>
      <c r="Q1501">
        <f>IF($F1501="","",DATEDIF($R1501,①申込書!$D$3,"Y"))</f>
        <v>20</v>
      </c>
      <c r="R1501" t="str">
        <f t="shared" si="166"/>
        <v>2005/06/30</v>
      </c>
      <c r="S1501" t="str">
        <f t="shared" si="161"/>
        <v>兵庫</v>
      </c>
      <c r="T1501" t="str">
        <f>IFERROR(IF($G1501&lt;&gt;"",LEFT($G1501,11),IF(COUNTIF(②男子申込!$C:$C,$B1501)=1,INDEX(②男子申込!H:H,MATCH($B1501,②男子申込!$C:$C,0)),"")),"")</f>
        <v/>
      </c>
      <c r="U1501" t="str">
        <f t="shared" si="167"/>
        <v>関西福祉大</v>
      </c>
    </row>
    <row r="1502" spans="1:21">
      <c r="A1502" t="s">
        <v>8709</v>
      </c>
      <c r="B1502">
        <v>1501</v>
      </c>
      <c r="C1502" t="s">
        <v>6014</v>
      </c>
      <c r="D1502" t="s">
        <v>6015</v>
      </c>
      <c r="E1502" t="s">
        <v>97</v>
      </c>
      <c r="F1502">
        <v>20051231</v>
      </c>
      <c r="G1502" t="s">
        <v>11152</v>
      </c>
      <c r="H1502" t="s">
        <v>598</v>
      </c>
      <c r="I1502" t="s">
        <v>405</v>
      </c>
      <c r="M1502" t="str">
        <f t="shared" si="162"/>
        <v>黒田</v>
      </c>
      <c r="N1502" t="str">
        <f t="shared" si="163"/>
        <v>大晴</v>
      </c>
      <c r="O1502" t="str">
        <f t="shared" si="164"/>
        <v>クロダ</v>
      </c>
      <c r="P1502" t="str">
        <f t="shared" si="165"/>
        <v>タイセイ</v>
      </c>
      <c r="Q1502">
        <f>IF($F1502="","",DATEDIF($R1502,①申込書!$D$3,"Y"))</f>
        <v>20</v>
      </c>
      <c r="R1502" t="str">
        <f t="shared" si="166"/>
        <v>2005/12/31</v>
      </c>
      <c r="S1502" t="str">
        <f t="shared" si="161"/>
        <v>兵庫</v>
      </c>
      <c r="T1502" t="str">
        <f>IFERROR(IF($G1502&lt;&gt;"",LEFT($G1502,11),IF(COUNTIF(②男子申込!$C:$C,$B1502)=1,INDEX(②男子申込!H:H,MATCH($B1502,②男子申込!$C:$C,0)),"")),"")</f>
        <v>00128302117</v>
      </c>
      <c r="U1502" t="str">
        <f t="shared" si="167"/>
        <v>関西福祉大</v>
      </c>
    </row>
    <row r="1503" spans="1:21">
      <c r="A1503" t="s">
        <v>8709</v>
      </c>
      <c r="B1503">
        <v>1502</v>
      </c>
      <c r="C1503" t="s">
        <v>6016</v>
      </c>
      <c r="D1503" t="s">
        <v>6017</v>
      </c>
      <c r="E1503" t="s">
        <v>138</v>
      </c>
      <c r="F1503">
        <v>20060101</v>
      </c>
      <c r="G1503"/>
      <c r="H1503" t="s">
        <v>6018</v>
      </c>
      <c r="I1503" t="s">
        <v>1511</v>
      </c>
      <c r="M1503" t="str">
        <f t="shared" si="162"/>
        <v>周世原</v>
      </c>
      <c r="N1503" t="str">
        <f t="shared" si="163"/>
        <v>春玖</v>
      </c>
      <c r="O1503" t="str">
        <f t="shared" si="164"/>
        <v>スセハラ</v>
      </c>
      <c r="P1503" t="str">
        <f t="shared" si="165"/>
        <v>ハク</v>
      </c>
      <c r="Q1503">
        <f>IF($F1503="","",DATEDIF($R1503,①申込書!$D$3,"Y"))</f>
        <v>20</v>
      </c>
      <c r="R1503" t="str">
        <f t="shared" si="166"/>
        <v>2006/01/01</v>
      </c>
      <c r="S1503" t="str">
        <f t="shared" si="161"/>
        <v>岡山</v>
      </c>
      <c r="T1503" t="str">
        <f>IFERROR(IF($G1503&lt;&gt;"",LEFT($G1503,11),IF(COUNTIF(②男子申込!$C:$C,$B1503)=1,INDEX(②男子申込!H:H,MATCH($B1503,②男子申込!$C:$C,0)),"")),"")</f>
        <v/>
      </c>
      <c r="U1503" t="str">
        <f t="shared" si="167"/>
        <v>関西福祉大</v>
      </c>
    </row>
    <row r="1504" spans="1:21">
      <c r="A1504" t="s">
        <v>8709</v>
      </c>
      <c r="B1504">
        <v>1503</v>
      </c>
      <c r="C1504" t="s">
        <v>6019</v>
      </c>
      <c r="D1504" t="s">
        <v>6020</v>
      </c>
      <c r="E1504" t="s">
        <v>180</v>
      </c>
      <c r="F1504">
        <v>20060322</v>
      </c>
      <c r="G1504" t="s">
        <v>11153</v>
      </c>
      <c r="H1504" t="s">
        <v>487</v>
      </c>
      <c r="I1504" t="s">
        <v>360</v>
      </c>
      <c r="M1504" t="str">
        <f t="shared" si="162"/>
        <v>田辺</v>
      </c>
      <c r="N1504" t="str">
        <f t="shared" si="163"/>
        <v>峻</v>
      </c>
      <c r="O1504" t="str">
        <f t="shared" si="164"/>
        <v>タナベ</v>
      </c>
      <c r="P1504" t="str">
        <f t="shared" si="165"/>
        <v>シュン</v>
      </c>
      <c r="Q1504">
        <f>IF($F1504="","",DATEDIF($R1504,①申込書!$D$3,"Y"))</f>
        <v>19</v>
      </c>
      <c r="R1504" t="str">
        <f t="shared" si="166"/>
        <v>2006/03/22</v>
      </c>
      <c r="S1504" t="str">
        <f t="shared" si="161"/>
        <v>北海道</v>
      </c>
      <c r="T1504" t="str">
        <f>IFERROR(IF($G1504&lt;&gt;"",LEFT($G1504,11),IF(COUNTIF(②男子申込!$C:$C,$B1504)=1,INDEX(②男子申込!H:H,MATCH($B1504,②男子申込!$C:$C,0)),"")),"")</f>
        <v>00128747837</v>
      </c>
      <c r="U1504" t="str">
        <f t="shared" si="167"/>
        <v>関西福祉大</v>
      </c>
    </row>
    <row r="1505" spans="1:21">
      <c r="A1505" t="s">
        <v>8709</v>
      </c>
      <c r="B1505">
        <v>1504</v>
      </c>
      <c r="C1505" t="s">
        <v>6021</v>
      </c>
      <c r="D1505" t="s">
        <v>6022</v>
      </c>
      <c r="E1505" t="s">
        <v>97</v>
      </c>
      <c r="F1505">
        <v>20050829</v>
      </c>
      <c r="G1505"/>
      <c r="H1505" t="s">
        <v>1049</v>
      </c>
      <c r="I1505" t="s">
        <v>599</v>
      </c>
      <c r="M1505" t="str">
        <f t="shared" si="162"/>
        <v>田村</v>
      </c>
      <c r="N1505" t="str">
        <f t="shared" si="163"/>
        <v>翔輝</v>
      </c>
      <c r="O1505" t="str">
        <f t="shared" si="164"/>
        <v>タムラ</v>
      </c>
      <c r="P1505" t="str">
        <f t="shared" si="165"/>
        <v>ショウキ</v>
      </c>
      <c r="Q1505">
        <f>IF($F1505="","",DATEDIF($R1505,①申込書!$D$3,"Y"))</f>
        <v>20</v>
      </c>
      <c r="R1505" t="str">
        <f t="shared" si="166"/>
        <v>2005/08/29</v>
      </c>
      <c r="S1505" t="str">
        <f t="shared" si="161"/>
        <v>兵庫</v>
      </c>
      <c r="T1505" t="str">
        <f>IFERROR(IF($G1505&lt;&gt;"",LEFT($G1505,11),IF(COUNTIF(②男子申込!$C:$C,$B1505)=1,INDEX(②男子申込!H:H,MATCH($B1505,②男子申込!$C:$C,0)),"")),"")</f>
        <v/>
      </c>
      <c r="U1505" t="str">
        <f t="shared" si="167"/>
        <v>関西福祉大</v>
      </c>
    </row>
    <row r="1506" spans="1:21">
      <c r="A1506" t="s">
        <v>8709</v>
      </c>
      <c r="B1506">
        <v>1505</v>
      </c>
      <c r="C1506" t="s">
        <v>6023</v>
      </c>
      <c r="D1506" t="s">
        <v>6024</v>
      </c>
      <c r="E1506" t="s">
        <v>79</v>
      </c>
      <c r="F1506">
        <v>20051107</v>
      </c>
      <c r="G1506"/>
      <c r="H1506" t="s">
        <v>849</v>
      </c>
      <c r="I1506" t="s">
        <v>6025</v>
      </c>
      <c r="M1506" t="str">
        <f t="shared" si="162"/>
        <v>野田</v>
      </c>
      <c r="N1506" t="str">
        <f t="shared" si="163"/>
        <v>努</v>
      </c>
      <c r="O1506" t="str">
        <f t="shared" si="164"/>
        <v>ノダ</v>
      </c>
      <c r="P1506" t="str">
        <f t="shared" si="165"/>
        <v>ツトム</v>
      </c>
      <c r="Q1506">
        <f>IF($F1506="","",DATEDIF($R1506,①申込書!$D$3,"Y"))</f>
        <v>20</v>
      </c>
      <c r="R1506" t="str">
        <f t="shared" si="166"/>
        <v>2005/11/07</v>
      </c>
      <c r="S1506" t="str">
        <f t="shared" si="161"/>
        <v>岐阜</v>
      </c>
      <c r="T1506" t="str">
        <f>IFERROR(IF($G1506&lt;&gt;"",LEFT($G1506,11),IF(COUNTIF(②男子申込!$C:$C,$B1506)=1,INDEX(②男子申込!H:H,MATCH($B1506,②男子申込!$C:$C,0)),"")),"")</f>
        <v/>
      </c>
      <c r="U1506" t="str">
        <f t="shared" si="167"/>
        <v>関西福祉大</v>
      </c>
    </row>
    <row r="1507" spans="1:21">
      <c r="A1507" t="s">
        <v>8709</v>
      </c>
      <c r="B1507">
        <v>1506</v>
      </c>
      <c r="C1507" t="s">
        <v>6026</v>
      </c>
      <c r="D1507" t="s">
        <v>6027</v>
      </c>
      <c r="E1507" t="s">
        <v>97</v>
      </c>
      <c r="F1507">
        <v>20050704</v>
      </c>
      <c r="G1507" t="s">
        <v>11154</v>
      </c>
      <c r="H1507" t="s">
        <v>6028</v>
      </c>
      <c r="I1507" t="s">
        <v>475</v>
      </c>
      <c r="M1507" t="str">
        <f t="shared" si="162"/>
        <v>前木場</v>
      </c>
      <c r="N1507" t="str">
        <f t="shared" si="163"/>
        <v>獅音</v>
      </c>
      <c r="O1507" t="str">
        <f t="shared" si="164"/>
        <v>マエコバ</v>
      </c>
      <c r="P1507" t="str">
        <f t="shared" si="165"/>
        <v>シオン</v>
      </c>
      <c r="Q1507">
        <f>IF($F1507="","",DATEDIF($R1507,①申込書!$D$3,"Y"))</f>
        <v>20</v>
      </c>
      <c r="R1507" t="str">
        <f t="shared" si="166"/>
        <v>2005/07/04</v>
      </c>
      <c r="S1507" t="str">
        <f t="shared" si="161"/>
        <v>兵庫</v>
      </c>
      <c r="T1507" t="str">
        <f>IFERROR(IF($G1507&lt;&gt;"",LEFT($G1507,11),IF(COUNTIF(②男子申込!$C:$C,$B1507)=1,INDEX(②男子申込!H:H,MATCH($B1507,②男子申込!$C:$C,0)),"")),"")</f>
        <v>00127900322</v>
      </c>
      <c r="U1507" t="str">
        <f t="shared" si="167"/>
        <v>関西福祉大</v>
      </c>
    </row>
    <row r="1508" spans="1:21">
      <c r="A1508" t="s">
        <v>8709</v>
      </c>
      <c r="B1508">
        <v>1507</v>
      </c>
      <c r="C1508" t="s">
        <v>6029</v>
      </c>
      <c r="D1508" t="s">
        <v>6030</v>
      </c>
      <c r="E1508" t="s">
        <v>138</v>
      </c>
      <c r="F1508">
        <v>20060125</v>
      </c>
      <c r="G1508" t="s">
        <v>11155</v>
      </c>
      <c r="H1508" t="s">
        <v>1814</v>
      </c>
      <c r="I1508" t="s">
        <v>446</v>
      </c>
      <c r="M1508" t="str">
        <f t="shared" si="162"/>
        <v>村山</v>
      </c>
      <c r="N1508" t="str">
        <f t="shared" si="163"/>
        <v>颯良</v>
      </c>
      <c r="O1508" t="str">
        <f t="shared" si="164"/>
        <v>ムラヤマ</v>
      </c>
      <c r="P1508" t="str">
        <f t="shared" si="165"/>
        <v>ソラ</v>
      </c>
      <c r="Q1508">
        <f>IF($F1508="","",DATEDIF($R1508,①申込書!$D$3,"Y"))</f>
        <v>20</v>
      </c>
      <c r="R1508" t="str">
        <f t="shared" si="166"/>
        <v>2006/01/25</v>
      </c>
      <c r="S1508" t="str">
        <f t="shared" si="161"/>
        <v>岡山</v>
      </c>
      <c r="T1508" t="str">
        <f>IFERROR(IF($G1508&lt;&gt;"",LEFT($G1508,11),IF(COUNTIF(②男子申込!$C:$C,$B1508)=1,INDEX(②男子申込!H:H,MATCH($B1508,②男子申込!$C:$C,0)),"")),"")</f>
        <v>00127414524</v>
      </c>
      <c r="U1508" t="str">
        <f t="shared" si="167"/>
        <v>関西福祉大</v>
      </c>
    </row>
    <row r="1509" spans="1:21">
      <c r="A1509" t="s">
        <v>8709</v>
      </c>
      <c r="B1509">
        <v>1508</v>
      </c>
      <c r="C1509" t="s">
        <v>8710</v>
      </c>
      <c r="D1509" t="s">
        <v>8711</v>
      </c>
      <c r="E1509" t="s">
        <v>138</v>
      </c>
      <c r="F1509">
        <v>20050505</v>
      </c>
      <c r="G1509"/>
      <c r="H1509" t="s">
        <v>256</v>
      </c>
      <c r="I1509" t="s">
        <v>122</v>
      </c>
      <c r="M1509" t="str">
        <f t="shared" si="162"/>
        <v>井上</v>
      </c>
      <c r="N1509" t="str">
        <f t="shared" si="163"/>
        <v>隆世</v>
      </c>
      <c r="O1509" t="str">
        <f t="shared" si="164"/>
        <v>イノウエ</v>
      </c>
      <c r="P1509" t="str">
        <f t="shared" si="165"/>
        <v>リュウセイ</v>
      </c>
      <c r="Q1509">
        <f>IF($F1509="","",DATEDIF($R1509,①申込書!$D$3,"Y"))</f>
        <v>20</v>
      </c>
      <c r="R1509" t="str">
        <f t="shared" si="166"/>
        <v>2005/05/05</v>
      </c>
      <c r="S1509" t="str">
        <f t="shared" si="161"/>
        <v>岡山</v>
      </c>
      <c r="T1509" t="str">
        <f>IFERROR(IF($G1509&lt;&gt;"",LEFT($G1509,11),IF(COUNTIF(②男子申込!$C:$C,$B1509)=1,INDEX(②男子申込!H:H,MATCH($B1509,②男子申込!$C:$C,0)),"")),"")</f>
        <v/>
      </c>
      <c r="U1509" t="str">
        <f t="shared" si="167"/>
        <v>関西福祉大</v>
      </c>
    </row>
    <row r="1510" spans="1:21">
      <c r="A1510" t="s">
        <v>8709</v>
      </c>
      <c r="B1510">
        <v>1509</v>
      </c>
      <c r="C1510" t="s">
        <v>8712</v>
      </c>
      <c r="D1510" t="s">
        <v>8713</v>
      </c>
      <c r="E1510" t="s">
        <v>91</v>
      </c>
      <c r="F1510">
        <v>20070224</v>
      </c>
      <c r="G1510"/>
      <c r="H1510" t="s">
        <v>12257</v>
      </c>
      <c r="I1510" t="s">
        <v>4004</v>
      </c>
      <c r="M1510" t="str">
        <f t="shared" si="162"/>
        <v>大屋鋪</v>
      </c>
      <c r="N1510" t="str">
        <f t="shared" si="163"/>
        <v>燈矢</v>
      </c>
      <c r="O1510" t="str">
        <f t="shared" si="164"/>
        <v>オオヤシキ</v>
      </c>
      <c r="P1510" t="str">
        <f t="shared" si="165"/>
        <v>トウヤ</v>
      </c>
      <c r="Q1510">
        <f>IF($F1510="","",DATEDIF($R1510,①申込書!$D$3,"Y"))</f>
        <v>18</v>
      </c>
      <c r="R1510" t="str">
        <f t="shared" si="166"/>
        <v>2007/02/24</v>
      </c>
      <c r="S1510" t="str">
        <f t="shared" si="161"/>
        <v>香川</v>
      </c>
      <c r="T1510" t="str">
        <f>IFERROR(IF($G1510&lt;&gt;"",LEFT($G1510,11),IF(COUNTIF(②男子申込!$C:$C,$B1510)=1,INDEX(②男子申込!H:H,MATCH($B1510,②男子申込!$C:$C,0)),"")),"")</f>
        <v/>
      </c>
      <c r="U1510" t="str">
        <f t="shared" si="167"/>
        <v>関西福祉大</v>
      </c>
    </row>
    <row r="1511" spans="1:21">
      <c r="A1511" t="s">
        <v>8709</v>
      </c>
      <c r="B1511">
        <v>1510</v>
      </c>
      <c r="C1511" t="s">
        <v>8714</v>
      </c>
      <c r="D1511" t="s">
        <v>8715</v>
      </c>
      <c r="E1511" t="s">
        <v>99</v>
      </c>
      <c r="F1511">
        <v>20060826</v>
      </c>
      <c r="G1511"/>
      <c r="H1511" t="s">
        <v>336</v>
      </c>
      <c r="I1511" t="s">
        <v>12258</v>
      </c>
      <c r="M1511" t="str">
        <f t="shared" si="162"/>
        <v>小野</v>
      </c>
      <c r="N1511" t="str">
        <f t="shared" si="163"/>
        <v>明育</v>
      </c>
      <c r="O1511" t="str">
        <f t="shared" si="164"/>
        <v>オノ</v>
      </c>
      <c r="P1511" t="str">
        <f t="shared" si="165"/>
        <v>アスク</v>
      </c>
      <c r="Q1511">
        <f>IF($F1511="","",DATEDIF($R1511,①申込書!$D$3,"Y"))</f>
        <v>19</v>
      </c>
      <c r="R1511" t="str">
        <f t="shared" si="166"/>
        <v>2006/08/26</v>
      </c>
      <c r="S1511" t="str">
        <f t="shared" si="161"/>
        <v>大阪</v>
      </c>
      <c r="T1511" t="str">
        <f>IFERROR(IF($G1511&lt;&gt;"",LEFT($G1511,11),IF(COUNTIF(②男子申込!$C:$C,$B1511)=1,INDEX(②男子申込!H:H,MATCH($B1511,②男子申込!$C:$C,0)),"")),"")</f>
        <v/>
      </c>
      <c r="U1511" t="str">
        <f t="shared" si="167"/>
        <v>関西福祉大</v>
      </c>
    </row>
    <row r="1512" spans="1:21">
      <c r="A1512" t="s">
        <v>8709</v>
      </c>
      <c r="B1512">
        <v>1511</v>
      </c>
      <c r="C1512" t="s">
        <v>8716</v>
      </c>
      <c r="D1512" t="s">
        <v>8717</v>
      </c>
      <c r="E1512" t="s">
        <v>97</v>
      </c>
      <c r="F1512">
        <v>20070312</v>
      </c>
      <c r="G1512"/>
      <c r="H1512" t="s">
        <v>12259</v>
      </c>
      <c r="I1512" t="s">
        <v>12260</v>
      </c>
      <c r="M1512" t="str">
        <f t="shared" si="162"/>
        <v>國友</v>
      </c>
      <c r="N1512" t="str">
        <f t="shared" si="163"/>
        <v>勇旗</v>
      </c>
      <c r="O1512" t="str">
        <f t="shared" si="164"/>
        <v>クニトモ</v>
      </c>
      <c r="P1512" t="str">
        <f t="shared" si="165"/>
        <v>イッキ</v>
      </c>
      <c r="Q1512">
        <f>IF($F1512="","",DATEDIF($R1512,①申込書!$D$3,"Y"))</f>
        <v>18</v>
      </c>
      <c r="R1512" t="str">
        <f t="shared" si="166"/>
        <v>2007/03/12</v>
      </c>
      <c r="S1512" t="str">
        <f t="shared" si="161"/>
        <v>兵庫</v>
      </c>
      <c r="T1512" t="str">
        <f>IFERROR(IF($G1512&lt;&gt;"",LEFT($G1512,11),IF(COUNTIF(②男子申込!$C:$C,$B1512)=1,INDEX(②男子申込!H:H,MATCH($B1512,②男子申込!$C:$C,0)),"")),"")</f>
        <v/>
      </c>
      <c r="U1512" t="str">
        <f t="shared" si="167"/>
        <v>関西福祉大</v>
      </c>
    </row>
    <row r="1513" spans="1:21">
      <c r="A1513" t="s">
        <v>8709</v>
      </c>
      <c r="B1513">
        <v>1512</v>
      </c>
      <c r="C1513" t="s">
        <v>8718</v>
      </c>
      <c r="D1513" t="s">
        <v>8719</v>
      </c>
      <c r="E1513" t="s">
        <v>138</v>
      </c>
      <c r="F1513">
        <v>20061112</v>
      </c>
      <c r="G1513"/>
      <c r="H1513" t="s">
        <v>100</v>
      </c>
      <c r="I1513" t="s">
        <v>159</v>
      </c>
      <c r="M1513" t="str">
        <f t="shared" si="162"/>
        <v>斎藤</v>
      </c>
      <c r="N1513" t="str">
        <f t="shared" si="163"/>
        <v>翼</v>
      </c>
      <c r="O1513" t="str">
        <f t="shared" si="164"/>
        <v>サイトウ</v>
      </c>
      <c r="P1513" t="str">
        <f t="shared" si="165"/>
        <v>ツバサ</v>
      </c>
      <c r="Q1513">
        <f>IF($F1513="","",DATEDIF($R1513,①申込書!$D$3,"Y"))</f>
        <v>19</v>
      </c>
      <c r="R1513" t="str">
        <f t="shared" si="166"/>
        <v>2006/11/12</v>
      </c>
      <c r="S1513" t="str">
        <f t="shared" si="161"/>
        <v>岡山</v>
      </c>
      <c r="T1513" t="str">
        <f>IFERROR(IF($G1513&lt;&gt;"",LEFT($G1513,11),IF(COUNTIF(②男子申込!$C:$C,$B1513)=1,INDEX(②男子申込!H:H,MATCH($B1513,②男子申込!$C:$C,0)),"")),"")</f>
        <v/>
      </c>
      <c r="U1513" t="str">
        <f t="shared" si="167"/>
        <v>関西福祉大</v>
      </c>
    </row>
    <row r="1514" spans="1:21">
      <c r="A1514" t="s">
        <v>8709</v>
      </c>
      <c r="B1514">
        <v>1513</v>
      </c>
      <c r="C1514" t="s">
        <v>8720</v>
      </c>
      <c r="D1514" t="s">
        <v>8721</v>
      </c>
      <c r="E1514" t="s">
        <v>97</v>
      </c>
      <c r="F1514">
        <v>20060809</v>
      </c>
      <c r="G1514"/>
      <c r="H1514" t="s">
        <v>136</v>
      </c>
      <c r="I1514" t="s">
        <v>105</v>
      </c>
      <c r="M1514" t="str">
        <f t="shared" si="162"/>
        <v>谷口</v>
      </c>
      <c r="N1514" t="str">
        <f t="shared" si="163"/>
        <v>颯汰</v>
      </c>
      <c r="O1514" t="str">
        <f t="shared" si="164"/>
        <v>タニグチ</v>
      </c>
      <c r="P1514" t="str">
        <f t="shared" si="165"/>
        <v>ソウタ</v>
      </c>
      <c r="Q1514">
        <f>IF($F1514="","",DATEDIF($R1514,①申込書!$D$3,"Y"))</f>
        <v>19</v>
      </c>
      <c r="R1514" t="str">
        <f t="shared" si="166"/>
        <v>2006/08/09</v>
      </c>
      <c r="S1514" t="str">
        <f t="shared" si="161"/>
        <v>兵庫</v>
      </c>
      <c r="T1514" t="str">
        <f>IFERROR(IF($G1514&lt;&gt;"",LEFT($G1514,11),IF(COUNTIF(②男子申込!$C:$C,$B1514)=1,INDEX(②男子申込!H:H,MATCH($B1514,②男子申込!$C:$C,0)),"")),"")</f>
        <v/>
      </c>
      <c r="U1514" t="str">
        <f t="shared" si="167"/>
        <v>関西福祉大</v>
      </c>
    </row>
    <row r="1515" spans="1:21">
      <c r="A1515" t="s">
        <v>8709</v>
      </c>
      <c r="B1515">
        <v>1514</v>
      </c>
      <c r="C1515" t="s">
        <v>8722</v>
      </c>
      <c r="D1515" t="s">
        <v>8723</v>
      </c>
      <c r="E1515" t="s">
        <v>97</v>
      </c>
      <c r="F1515">
        <v>20070101</v>
      </c>
      <c r="G1515"/>
      <c r="H1515" t="s">
        <v>12261</v>
      </c>
      <c r="I1515" t="s">
        <v>105</v>
      </c>
      <c r="M1515" t="str">
        <f t="shared" si="162"/>
        <v>津崎</v>
      </c>
      <c r="N1515" t="str">
        <f t="shared" si="163"/>
        <v>颯大</v>
      </c>
      <c r="O1515" t="str">
        <f t="shared" si="164"/>
        <v>ツザキ</v>
      </c>
      <c r="P1515" t="str">
        <f t="shared" si="165"/>
        <v>ソウタ</v>
      </c>
      <c r="Q1515">
        <f>IF($F1515="","",DATEDIF($R1515,①申込書!$D$3,"Y"))</f>
        <v>19</v>
      </c>
      <c r="R1515" t="str">
        <f t="shared" si="166"/>
        <v>2007/01/01</v>
      </c>
      <c r="S1515" t="str">
        <f t="shared" si="161"/>
        <v>兵庫</v>
      </c>
      <c r="T1515" t="str">
        <f>IFERROR(IF($G1515&lt;&gt;"",LEFT($G1515,11),IF(COUNTIF(②男子申込!$C:$C,$B1515)=1,INDEX(②男子申込!H:H,MATCH($B1515,②男子申込!$C:$C,0)),"")),"")</f>
        <v/>
      </c>
      <c r="U1515" t="str">
        <f t="shared" si="167"/>
        <v>関西福祉大</v>
      </c>
    </row>
    <row r="1516" spans="1:21">
      <c r="A1516" t="s">
        <v>8709</v>
      </c>
      <c r="B1516">
        <v>1515</v>
      </c>
      <c r="C1516" t="s">
        <v>8724</v>
      </c>
      <c r="D1516" t="s">
        <v>8725</v>
      </c>
      <c r="E1516" t="s">
        <v>97</v>
      </c>
      <c r="F1516">
        <v>20060729</v>
      </c>
      <c r="G1516"/>
      <c r="H1516" t="s">
        <v>171</v>
      </c>
      <c r="I1516" t="s">
        <v>135</v>
      </c>
      <c r="M1516" t="str">
        <f t="shared" si="162"/>
        <v>中尾</v>
      </c>
      <c r="N1516" t="str">
        <f t="shared" si="163"/>
        <v>香輝</v>
      </c>
      <c r="O1516" t="str">
        <f t="shared" si="164"/>
        <v>ナカオ</v>
      </c>
      <c r="P1516" t="str">
        <f t="shared" si="165"/>
        <v>コウキ</v>
      </c>
      <c r="Q1516">
        <f>IF($F1516="","",DATEDIF($R1516,①申込書!$D$3,"Y"))</f>
        <v>19</v>
      </c>
      <c r="R1516" t="str">
        <f t="shared" si="166"/>
        <v>2006/07/29</v>
      </c>
      <c r="S1516" t="str">
        <f t="shared" si="161"/>
        <v>兵庫</v>
      </c>
      <c r="T1516" t="str">
        <f>IFERROR(IF($G1516&lt;&gt;"",LEFT($G1516,11),IF(COUNTIF(②男子申込!$C:$C,$B1516)=1,INDEX(②男子申込!H:H,MATCH($B1516,②男子申込!$C:$C,0)),"")),"")</f>
        <v/>
      </c>
      <c r="U1516" t="str">
        <f t="shared" si="167"/>
        <v>関西福祉大</v>
      </c>
    </row>
    <row r="1517" spans="1:21">
      <c r="A1517" t="s">
        <v>8709</v>
      </c>
      <c r="B1517">
        <v>1516</v>
      </c>
      <c r="C1517" t="s">
        <v>8726</v>
      </c>
      <c r="D1517" t="s">
        <v>8727</v>
      </c>
      <c r="E1517" t="s">
        <v>97</v>
      </c>
      <c r="F1517">
        <v>20060712</v>
      </c>
      <c r="G1517"/>
      <c r="H1517" t="s">
        <v>12262</v>
      </c>
      <c r="I1517" t="s">
        <v>135</v>
      </c>
      <c r="M1517" t="str">
        <f t="shared" si="162"/>
        <v>藤本</v>
      </c>
      <c r="N1517" t="str">
        <f t="shared" si="163"/>
        <v>虹輝</v>
      </c>
      <c r="O1517" t="str">
        <f t="shared" si="164"/>
        <v>フジモト</v>
      </c>
      <c r="P1517" t="str">
        <f t="shared" si="165"/>
        <v>コウキ</v>
      </c>
      <c r="Q1517">
        <f>IF($F1517="","",DATEDIF($R1517,①申込書!$D$3,"Y"))</f>
        <v>19</v>
      </c>
      <c r="R1517" t="str">
        <f t="shared" si="166"/>
        <v>2006/07/12</v>
      </c>
      <c r="S1517" t="str">
        <f t="shared" si="161"/>
        <v>兵庫</v>
      </c>
      <c r="T1517" t="str">
        <f>IFERROR(IF($G1517&lt;&gt;"",LEFT($G1517,11),IF(COUNTIF(②男子申込!$C:$C,$B1517)=1,INDEX(②男子申込!H:H,MATCH($B1517,②男子申込!$C:$C,0)),"")),"")</f>
        <v/>
      </c>
      <c r="U1517" t="str">
        <f t="shared" si="167"/>
        <v>関西福祉大</v>
      </c>
    </row>
    <row r="1518" spans="1:21">
      <c r="A1518" t="s">
        <v>8709</v>
      </c>
      <c r="B1518">
        <v>1517</v>
      </c>
      <c r="C1518" t="s">
        <v>8728</v>
      </c>
      <c r="D1518" t="s">
        <v>8729</v>
      </c>
      <c r="E1518" t="s">
        <v>97</v>
      </c>
      <c r="F1518">
        <v>20060911</v>
      </c>
      <c r="G1518"/>
      <c r="H1518" t="s">
        <v>189</v>
      </c>
      <c r="I1518" t="s">
        <v>357</v>
      </c>
      <c r="M1518" t="str">
        <f t="shared" si="162"/>
        <v>藤本</v>
      </c>
      <c r="N1518" t="str">
        <f t="shared" si="163"/>
        <v>健吾</v>
      </c>
      <c r="O1518" t="str">
        <f t="shared" si="164"/>
        <v>フジモト</v>
      </c>
      <c r="P1518" t="str">
        <f t="shared" si="165"/>
        <v>ケンゴ</v>
      </c>
      <c r="Q1518">
        <f>IF($F1518="","",DATEDIF($R1518,①申込書!$D$3,"Y"))</f>
        <v>19</v>
      </c>
      <c r="R1518" t="str">
        <f t="shared" si="166"/>
        <v>2006/09/11</v>
      </c>
      <c r="S1518" t="str">
        <f t="shared" si="161"/>
        <v>兵庫</v>
      </c>
      <c r="T1518" t="str">
        <f>IFERROR(IF($G1518&lt;&gt;"",LEFT($G1518,11),IF(COUNTIF(②男子申込!$C:$C,$B1518)=1,INDEX(②男子申込!H:H,MATCH($B1518,②男子申込!$C:$C,0)),"")),"")</f>
        <v/>
      </c>
      <c r="U1518" t="str">
        <f t="shared" si="167"/>
        <v>関西福祉大</v>
      </c>
    </row>
    <row r="1519" spans="1:21">
      <c r="A1519" t="s">
        <v>8709</v>
      </c>
      <c r="B1519">
        <v>1518</v>
      </c>
      <c r="C1519" t="s">
        <v>8730</v>
      </c>
      <c r="D1519" t="s">
        <v>8731</v>
      </c>
      <c r="E1519" t="s">
        <v>97</v>
      </c>
      <c r="F1519">
        <v>20060512</v>
      </c>
      <c r="G1519"/>
      <c r="H1519" t="s">
        <v>1196</v>
      </c>
      <c r="I1519" t="s">
        <v>571</v>
      </c>
      <c r="M1519" t="str">
        <f t="shared" si="162"/>
        <v>松浦</v>
      </c>
      <c r="N1519" t="str">
        <f t="shared" si="163"/>
        <v>寛明</v>
      </c>
      <c r="O1519" t="str">
        <f t="shared" si="164"/>
        <v>マツウラ</v>
      </c>
      <c r="P1519" t="str">
        <f t="shared" si="165"/>
        <v>ヒロアキ</v>
      </c>
      <c r="Q1519">
        <f>IF($F1519="","",DATEDIF($R1519,①申込書!$D$3,"Y"))</f>
        <v>19</v>
      </c>
      <c r="R1519" t="str">
        <f t="shared" si="166"/>
        <v>2006/05/12</v>
      </c>
      <c r="S1519" t="str">
        <f t="shared" si="161"/>
        <v>兵庫</v>
      </c>
      <c r="T1519" t="str">
        <f>IFERROR(IF($G1519&lt;&gt;"",LEFT($G1519,11),IF(COUNTIF(②男子申込!$C:$C,$B1519)=1,INDEX(②男子申込!H:H,MATCH($B1519,②男子申込!$C:$C,0)),"")),"")</f>
        <v/>
      </c>
      <c r="U1519" t="str">
        <f t="shared" si="167"/>
        <v>関西福祉大</v>
      </c>
    </row>
    <row r="1520" spans="1:21">
      <c r="A1520" t="s">
        <v>8709</v>
      </c>
      <c r="B1520">
        <v>1519</v>
      </c>
      <c r="C1520" t="s">
        <v>8732</v>
      </c>
      <c r="D1520" t="s">
        <v>8733</v>
      </c>
      <c r="E1520" t="s">
        <v>97</v>
      </c>
      <c r="F1520">
        <v>20061215</v>
      </c>
      <c r="G1520"/>
      <c r="H1520" t="s">
        <v>95</v>
      </c>
      <c r="I1520" t="s">
        <v>352</v>
      </c>
      <c r="M1520" t="str">
        <f t="shared" si="162"/>
        <v>松山</v>
      </c>
      <c r="N1520" t="str">
        <f t="shared" si="163"/>
        <v>瑠希</v>
      </c>
      <c r="O1520" t="str">
        <f t="shared" si="164"/>
        <v>マツヤマ</v>
      </c>
      <c r="P1520" t="str">
        <f t="shared" si="165"/>
        <v>リュウキ</v>
      </c>
      <c r="Q1520">
        <f>IF($F1520="","",DATEDIF($R1520,①申込書!$D$3,"Y"))</f>
        <v>19</v>
      </c>
      <c r="R1520" t="str">
        <f t="shared" si="166"/>
        <v>2006/12/15</v>
      </c>
      <c r="S1520" t="str">
        <f t="shared" si="161"/>
        <v>兵庫</v>
      </c>
      <c r="T1520" t="str">
        <f>IFERROR(IF($G1520&lt;&gt;"",LEFT($G1520,11),IF(COUNTIF(②男子申込!$C:$C,$B1520)=1,INDEX(②男子申込!H:H,MATCH($B1520,②男子申込!$C:$C,0)),"")),"")</f>
        <v/>
      </c>
      <c r="U1520" t="str">
        <f t="shared" si="167"/>
        <v>関西福祉大</v>
      </c>
    </row>
    <row r="1521" spans="1:21">
      <c r="A1521" t="s">
        <v>1207</v>
      </c>
      <c r="B1521">
        <v>1520</v>
      </c>
      <c r="C1521" t="s">
        <v>1227</v>
      </c>
      <c r="D1521" t="s">
        <v>1228</v>
      </c>
      <c r="E1521" t="s">
        <v>99</v>
      </c>
      <c r="F1521">
        <v>20030418</v>
      </c>
      <c r="G1521" t="s">
        <v>11156</v>
      </c>
      <c r="H1521" t="s">
        <v>1180</v>
      </c>
      <c r="I1521" t="s">
        <v>339</v>
      </c>
      <c r="M1521" t="str">
        <f t="shared" si="162"/>
        <v>大葉</v>
      </c>
      <c r="N1521" t="str">
        <f t="shared" si="163"/>
        <v>遼</v>
      </c>
      <c r="O1521" t="str">
        <f t="shared" si="164"/>
        <v>オオバ</v>
      </c>
      <c r="P1521" t="str">
        <f t="shared" si="165"/>
        <v>リョウ</v>
      </c>
      <c r="Q1521">
        <f>IF($F1521="","",DATEDIF($R1521,①申込書!$D$3,"Y"))</f>
        <v>22</v>
      </c>
      <c r="R1521" t="str">
        <f t="shared" si="166"/>
        <v>2003/04/18</v>
      </c>
      <c r="S1521" t="str">
        <f t="shared" si="161"/>
        <v>大阪</v>
      </c>
      <c r="T1521" t="str">
        <f>IFERROR(IF($G1521&lt;&gt;"",LEFT($G1521,11),IF(COUNTIF(②男子申込!$C:$C,$B1521)=1,INDEX(②男子申込!H:H,MATCH($B1521,②男子申込!$C:$C,0)),"")),"")</f>
        <v>00100825521</v>
      </c>
      <c r="U1521" t="str">
        <f t="shared" si="167"/>
        <v>大阪国際大</v>
      </c>
    </row>
    <row r="1522" spans="1:21">
      <c r="A1522" t="s">
        <v>1207</v>
      </c>
      <c r="B1522">
        <v>1521</v>
      </c>
      <c r="C1522" t="s">
        <v>1229</v>
      </c>
      <c r="D1522" t="s">
        <v>1230</v>
      </c>
      <c r="E1522" t="s">
        <v>99</v>
      </c>
      <c r="F1522">
        <v>20031122</v>
      </c>
      <c r="G1522" t="s">
        <v>11157</v>
      </c>
      <c r="H1522" t="s">
        <v>1231</v>
      </c>
      <c r="I1522" t="s">
        <v>1232</v>
      </c>
      <c r="M1522" t="str">
        <f t="shared" si="162"/>
        <v>押井</v>
      </c>
      <c r="N1522" t="str">
        <f t="shared" si="163"/>
        <v>耀</v>
      </c>
      <c r="O1522" t="str">
        <f t="shared" si="164"/>
        <v>オシイ</v>
      </c>
      <c r="P1522" t="str">
        <f t="shared" si="165"/>
        <v>カガヤ</v>
      </c>
      <c r="Q1522">
        <f>IF($F1522="","",DATEDIF($R1522,①申込書!$D$3,"Y"))</f>
        <v>22</v>
      </c>
      <c r="R1522" t="str">
        <f t="shared" si="166"/>
        <v>2003/11/22</v>
      </c>
      <c r="S1522" t="str">
        <f t="shared" si="161"/>
        <v>大阪</v>
      </c>
      <c r="T1522" t="str">
        <f>IFERROR(IF($G1522&lt;&gt;"",LEFT($G1522,11),IF(COUNTIF(②男子申込!$C:$C,$B1522)=1,INDEX(②男子申込!H:H,MATCH($B1522,②男子申込!$C:$C,0)),"")),"")</f>
        <v>00099351532</v>
      </c>
      <c r="U1522" t="str">
        <f t="shared" si="167"/>
        <v>大阪国際大</v>
      </c>
    </row>
    <row r="1523" spans="1:21">
      <c r="A1523" t="s">
        <v>1207</v>
      </c>
      <c r="B1523">
        <v>1522</v>
      </c>
      <c r="C1523" t="s">
        <v>1233</v>
      </c>
      <c r="D1523" t="s">
        <v>1234</v>
      </c>
      <c r="E1523" t="s">
        <v>99</v>
      </c>
      <c r="F1523">
        <v>20031026</v>
      </c>
      <c r="G1523" t="s">
        <v>11158</v>
      </c>
      <c r="H1523" t="s">
        <v>1235</v>
      </c>
      <c r="I1523" t="s">
        <v>1236</v>
      </c>
      <c r="M1523" t="str">
        <f t="shared" si="162"/>
        <v>梶田</v>
      </c>
      <c r="N1523" t="str">
        <f t="shared" si="163"/>
        <v>風也</v>
      </c>
      <c r="O1523" t="str">
        <f t="shared" si="164"/>
        <v>カジタ</v>
      </c>
      <c r="P1523" t="str">
        <f t="shared" si="165"/>
        <v>フウヤ</v>
      </c>
      <c r="Q1523">
        <f>IF($F1523="","",DATEDIF($R1523,①申込書!$D$3,"Y"))</f>
        <v>22</v>
      </c>
      <c r="R1523" t="str">
        <f t="shared" si="166"/>
        <v>2003/10/26</v>
      </c>
      <c r="S1523" t="str">
        <f t="shared" si="161"/>
        <v>大阪</v>
      </c>
      <c r="T1523" t="str">
        <f>IFERROR(IF($G1523&lt;&gt;"",LEFT($G1523,11),IF(COUNTIF(②男子申込!$C:$C,$B1523)=1,INDEX(②男子申込!H:H,MATCH($B1523,②男子申込!$C:$C,0)),"")),"")</f>
        <v>00141670524</v>
      </c>
      <c r="U1523" t="str">
        <f t="shared" si="167"/>
        <v>大阪国際大</v>
      </c>
    </row>
    <row r="1524" spans="1:21">
      <c r="A1524" t="s">
        <v>1207</v>
      </c>
      <c r="B1524">
        <v>1523</v>
      </c>
      <c r="C1524" t="s">
        <v>1237</v>
      </c>
      <c r="D1524" t="s">
        <v>1238</v>
      </c>
      <c r="E1524" t="s">
        <v>88</v>
      </c>
      <c r="F1524">
        <v>20031222</v>
      </c>
      <c r="G1524" t="s">
        <v>11159</v>
      </c>
      <c r="H1524" t="s">
        <v>1239</v>
      </c>
      <c r="I1524" t="s">
        <v>405</v>
      </c>
      <c r="M1524" t="str">
        <f t="shared" si="162"/>
        <v>北澤</v>
      </c>
      <c r="N1524" t="str">
        <f t="shared" si="163"/>
        <v>太晟</v>
      </c>
      <c r="O1524" t="str">
        <f t="shared" si="164"/>
        <v>キタザワ</v>
      </c>
      <c r="P1524" t="str">
        <f t="shared" si="165"/>
        <v>タイセイ</v>
      </c>
      <c r="Q1524">
        <f>IF($F1524="","",DATEDIF($R1524,①申込書!$D$3,"Y"))</f>
        <v>22</v>
      </c>
      <c r="R1524" t="str">
        <f t="shared" si="166"/>
        <v>2003/12/22</v>
      </c>
      <c r="S1524" t="str">
        <f t="shared" si="161"/>
        <v>京都</v>
      </c>
      <c r="T1524" t="str">
        <f>IFERROR(IF($G1524&lt;&gt;"",LEFT($G1524,11),IF(COUNTIF(②男子申込!$C:$C,$B1524)=1,INDEX(②男子申込!H:H,MATCH($B1524,②男子申込!$C:$C,0)),"")),"")</f>
        <v>00107482729</v>
      </c>
      <c r="U1524" t="str">
        <f t="shared" si="167"/>
        <v>大阪国際大</v>
      </c>
    </row>
    <row r="1525" spans="1:21">
      <c r="A1525" t="s">
        <v>1207</v>
      </c>
      <c r="B1525">
        <v>1524</v>
      </c>
      <c r="C1525" t="s">
        <v>961</v>
      </c>
      <c r="D1525" t="s">
        <v>1240</v>
      </c>
      <c r="E1525" t="s">
        <v>99</v>
      </c>
      <c r="F1525">
        <v>20030607</v>
      </c>
      <c r="G1525" t="s">
        <v>11160</v>
      </c>
      <c r="H1525" t="s">
        <v>162</v>
      </c>
      <c r="I1525" t="s">
        <v>296</v>
      </c>
      <c r="M1525" t="str">
        <f t="shared" si="162"/>
        <v>木村</v>
      </c>
      <c r="N1525" t="str">
        <f t="shared" si="163"/>
        <v>元</v>
      </c>
      <c r="O1525" t="str">
        <f t="shared" si="164"/>
        <v>キムラ</v>
      </c>
      <c r="P1525" t="str">
        <f t="shared" si="165"/>
        <v>ハジメ</v>
      </c>
      <c r="Q1525">
        <f>IF($F1525="","",DATEDIF($R1525,①申込書!$D$3,"Y"))</f>
        <v>22</v>
      </c>
      <c r="R1525" t="str">
        <f t="shared" si="166"/>
        <v>2003/06/07</v>
      </c>
      <c r="S1525" t="str">
        <f t="shared" si="161"/>
        <v>大阪</v>
      </c>
      <c r="T1525" t="str">
        <f>IFERROR(IF($G1525&lt;&gt;"",LEFT($G1525,11),IF(COUNTIF(②男子申込!$C:$C,$B1525)=1,INDEX(②男子申込!H:H,MATCH($B1525,②男子申込!$C:$C,0)),"")),"")</f>
        <v>00099547943</v>
      </c>
      <c r="U1525" t="str">
        <f t="shared" si="167"/>
        <v>大阪国際大</v>
      </c>
    </row>
    <row r="1526" spans="1:21">
      <c r="A1526" t="s">
        <v>1207</v>
      </c>
      <c r="B1526">
        <v>1525</v>
      </c>
      <c r="C1526" t="s">
        <v>1241</v>
      </c>
      <c r="D1526" t="s">
        <v>1242</v>
      </c>
      <c r="E1526" t="s">
        <v>99</v>
      </c>
      <c r="F1526">
        <v>20040127</v>
      </c>
      <c r="G1526" t="s">
        <v>11161</v>
      </c>
      <c r="H1526" t="s">
        <v>162</v>
      </c>
      <c r="I1526" t="s">
        <v>1225</v>
      </c>
      <c r="M1526" t="str">
        <f t="shared" si="162"/>
        <v>木村</v>
      </c>
      <c r="N1526" t="str">
        <f t="shared" si="163"/>
        <v>海和</v>
      </c>
      <c r="O1526" t="str">
        <f t="shared" si="164"/>
        <v>キムラ</v>
      </c>
      <c r="P1526" t="str">
        <f t="shared" si="165"/>
        <v>ミナト</v>
      </c>
      <c r="Q1526">
        <f>IF($F1526="","",DATEDIF($R1526,①申込書!$D$3,"Y"))</f>
        <v>21</v>
      </c>
      <c r="R1526" t="str">
        <f t="shared" si="166"/>
        <v>2004/01/27</v>
      </c>
      <c r="S1526" t="str">
        <f t="shared" si="161"/>
        <v>大阪</v>
      </c>
      <c r="T1526" t="str">
        <f>IFERROR(IF($G1526&lt;&gt;"",LEFT($G1526,11),IF(COUNTIF(②男子申込!$C:$C,$B1526)=1,INDEX(②男子申込!H:H,MATCH($B1526,②男子申込!$C:$C,0)),"")),"")</f>
        <v>00101006614</v>
      </c>
      <c r="U1526" t="str">
        <f t="shared" si="167"/>
        <v>大阪国際大</v>
      </c>
    </row>
    <row r="1527" spans="1:21">
      <c r="A1527" t="s">
        <v>1207</v>
      </c>
      <c r="B1527">
        <v>1526</v>
      </c>
      <c r="C1527" t="s">
        <v>1243</v>
      </c>
      <c r="D1527" t="s">
        <v>1244</v>
      </c>
      <c r="E1527" t="s">
        <v>99</v>
      </c>
      <c r="F1527">
        <v>20040205</v>
      </c>
      <c r="G1527" t="s">
        <v>11162</v>
      </c>
      <c r="H1527" t="s">
        <v>1245</v>
      </c>
      <c r="I1527" t="s">
        <v>1246</v>
      </c>
      <c r="M1527" t="str">
        <f t="shared" si="162"/>
        <v>黒岩</v>
      </c>
      <c r="N1527" t="str">
        <f t="shared" si="163"/>
        <v>依央</v>
      </c>
      <c r="O1527" t="str">
        <f t="shared" si="164"/>
        <v>クロイワ</v>
      </c>
      <c r="P1527" t="str">
        <f t="shared" si="165"/>
        <v>イオ</v>
      </c>
      <c r="Q1527">
        <f>IF($F1527="","",DATEDIF($R1527,①申込書!$D$3,"Y"))</f>
        <v>21</v>
      </c>
      <c r="R1527" t="str">
        <f t="shared" si="166"/>
        <v>2004/02/05</v>
      </c>
      <c r="S1527" t="str">
        <f t="shared" si="161"/>
        <v>大阪</v>
      </c>
      <c r="T1527" t="str">
        <f>IFERROR(IF($G1527&lt;&gt;"",LEFT($G1527,11),IF(COUNTIF(②男子申込!$C:$C,$B1527)=1,INDEX(②男子申込!H:H,MATCH($B1527,②男子申込!$C:$C,0)),"")),"")</f>
        <v>00103757326</v>
      </c>
      <c r="U1527" t="str">
        <f t="shared" si="167"/>
        <v>大阪国際大</v>
      </c>
    </row>
    <row r="1528" spans="1:21">
      <c r="A1528" t="s">
        <v>1207</v>
      </c>
      <c r="B1528">
        <v>1527</v>
      </c>
      <c r="C1528" t="s">
        <v>1247</v>
      </c>
      <c r="D1528" t="s">
        <v>1248</v>
      </c>
      <c r="E1528" t="s">
        <v>83</v>
      </c>
      <c r="F1528">
        <v>20040124</v>
      </c>
      <c r="G1528" t="s">
        <v>11163</v>
      </c>
      <c r="H1528" t="s">
        <v>1249</v>
      </c>
      <c r="I1528" t="s">
        <v>382</v>
      </c>
      <c r="M1528" t="str">
        <f t="shared" si="162"/>
        <v>國谷</v>
      </c>
      <c r="N1528" t="str">
        <f t="shared" si="163"/>
        <v>和飛</v>
      </c>
      <c r="O1528" t="str">
        <f t="shared" si="164"/>
        <v>クニタニ</v>
      </c>
      <c r="P1528" t="str">
        <f t="shared" si="165"/>
        <v>カズト</v>
      </c>
      <c r="Q1528">
        <f>IF($F1528="","",DATEDIF($R1528,①申込書!$D$3,"Y"))</f>
        <v>22</v>
      </c>
      <c r="R1528" t="str">
        <f t="shared" si="166"/>
        <v>2004/01/24</v>
      </c>
      <c r="S1528" t="str">
        <f t="shared" si="161"/>
        <v>奈良</v>
      </c>
      <c r="T1528" t="str">
        <f>IFERROR(IF($G1528&lt;&gt;"",LEFT($G1528,11),IF(COUNTIF(②男子申込!$C:$C,$B1528)=1,INDEX(②男子申込!H:H,MATCH($B1528,②男子申込!$C:$C,0)),"")),"")</f>
        <v>00133287630</v>
      </c>
      <c r="U1528" t="str">
        <f t="shared" si="167"/>
        <v>大阪国際大</v>
      </c>
    </row>
    <row r="1529" spans="1:21">
      <c r="A1529" t="s">
        <v>1207</v>
      </c>
      <c r="B1529">
        <v>1528</v>
      </c>
      <c r="C1529" t="s">
        <v>1250</v>
      </c>
      <c r="D1529" t="s">
        <v>1251</v>
      </c>
      <c r="E1529" t="s">
        <v>99</v>
      </c>
      <c r="F1529">
        <v>20030910</v>
      </c>
      <c r="G1529" t="s">
        <v>11164</v>
      </c>
      <c r="H1529" t="s">
        <v>1252</v>
      </c>
      <c r="I1529" t="s">
        <v>353</v>
      </c>
      <c r="M1529" t="str">
        <f t="shared" si="162"/>
        <v>陶</v>
      </c>
      <c r="N1529" t="str">
        <f t="shared" si="163"/>
        <v>康平</v>
      </c>
      <c r="O1529" t="str">
        <f t="shared" si="164"/>
        <v>スエ</v>
      </c>
      <c r="P1529" t="str">
        <f t="shared" si="165"/>
        <v>コウヘイ</v>
      </c>
      <c r="Q1529">
        <f>IF($F1529="","",DATEDIF($R1529,①申込書!$D$3,"Y"))</f>
        <v>22</v>
      </c>
      <c r="R1529" t="str">
        <f t="shared" si="166"/>
        <v>2003/09/10</v>
      </c>
      <c r="S1529" t="str">
        <f t="shared" si="161"/>
        <v>大阪</v>
      </c>
      <c r="T1529" t="str">
        <f>IFERROR(IF($G1529&lt;&gt;"",LEFT($G1529,11),IF(COUNTIF(②男子申込!$C:$C,$B1529)=1,INDEX(②男子申込!H:H,MATCH($B1529,②男子申込!$C:$C,0)),"")),"")</f>
        <v>00099044733</v>
      </c>
      <c r="U1529" t="str">
        <f t="shared" si="167"/>
        <v>大阪国際大</v>
      </c>
    </row>
    <row r="1530" spans="1:21">
      <c r="A1530" t="s">
        <v>1207</v>
      </c>
      <c r="B1530">
        <v>1529</v>
      </c>
      <c r="C1530" t="s">
        <v>8734</v>
      </c>
      <c r="D1530" t="s">
        <v>1253</v>
      </c>
      <c r="E1530" t="s">
        <v>99</v>
      </c>
      <c r="F1530">
        <v>20030807</v>
      </c>
      <c r="G1530" t="s">
        <v>11165</v>
      </c>
      <c r="H1530" t="s">
        <v>810</v>
      </c>
      <c r="I1530" t="s">
        <v>578</v>
      </c>
      <c r="M1530" t="str">
        <f t="shared" si="162"/>
        <v>髙橋</v>
      </c>
      <c r="N1530" t="str">
        <f t="shared" si="163"/>
        <v>正汰</v>
      </c>
      <c r="O1530" t="str">
        <f t="shared" si="164"/>
        <v>タカハシ</v>
      </c>
      <c r="P1530" t="str">
        <f t="shared" si="165"/>
        <v>ショウタ</v>
      </c>
      <c r="Q1530">
        <f>IF($F1530="","",DATEDIF($R1530,①申込書!$D$3,"Y"))</f>
        <v>22</v>
      </c>
      <c r="R1530" t="str">
        <f t="shared" si="166"/>
        <v>2003/08/07</v>
      </c>
      <c r="S1530" t="str">
        <f t="shared" si="161"/>
        <v>大阪</v>
      </c>
      <c r="T1530" t="str">
        <f>IFERROR(IF($G1530&lt;&gt;"",LEFT($G1530,11),IF(COUNTIF(②男子申込!$C:$C,$B1530)=1,INDEX(②男子申込!H:H,MATCH($B1530,②男子申込!$C:$C,0)),"")),"")</f>
        <v>00099687645</v>
      </c>
      <c r="U1530" t="str">
        <f t="shared" si="167"/>
        <v>大阪国際大</v>
      </c>
    </row>
    <row r="1531" spans="1:21">
      <c r="A1531" t="s">
        <v>1207</v>
      </c>
      <c r="B1531">
        <v>1530</v>
      </c>
      <c r="C1531" t="s">
        <v>1254</v>
      </c>
      <c r="D1531" t="s">
        <v>1255</v>
      </c>
      <c r="E1531" t="s">
        <v>99</v>
      </c>
      <c r="F1531">
        <v>20040104</v>
      </c>
      <c r="G1531" t="s">
        <v>11166</v>
      </c>
      <c r="H1531" t="s">
        <v>319</v>
      </c>
      <c r="I1531" t="s">
        <v>1256</v>
      </c>
      <c r="M1531" t="str">
        <f t="shared" si="162"/>
        <v>竹内</v>
      </c>
      <c r="N1531" t="str">
        <f t="shared" si="163"/>
        <v>優作</v>
      </c>
      <c r="O1531" t="str">
        <f t="shared" si="164"/>
        <v>タケウチ</v>
      </c>
      <c r="P1531" t="str">
        <f t="shared" si="165"/>
        <v>ユウサク</v>
      </c>
      <c r="Q1531">
        <f>IF($F1531="","",DATEDIF($R1531,①申込書!$D$3,"Y"))</f>
        <v>22</v>
      </c>
      <c r="R1531" t="str">
        <f t="shared" si="166"/>
        <v>2004/01/04</v>
      </c>
      <c r="S1531" t="str">
        <f t="shared" si="161"/>
        <v>大阪</v>
      </c>
      <c r="T1531" t="str">
        <f>IFERROR(IF($G1531&lt;&gt;"",LEFT($G1531,11),IF(COUNTIF(②男子申込!$C:$C,$B1531)=1,INDEX(②男子申込!H:H,MATCH($B1531,②男子申込!$C:$C,0)),"")),"")</f>
        <v>00100361011</v>
      </c>
      <c r="U1531" t="str">
        <f t="shared" si="167"/>
        <v>大阪国際大</v>
      </c>
    </row>
    <row r="1532" spans="1:21">
      <c r="A1532" t="s">
        <v>1207</v>
      </c>
      <c r="B1532">
        <v>1531</v>
      </c>
      <c r="C1532" t="s">
        <v>1257</v>
      </c>
      <c r="D1532" t="s">
        <v>1258</v>
      </c>
      <c r="E1532" t="s">
        <v>99</v>
      </c>
      <c r="F1532">
        <v>20030814</v>
      </c>
      <c r="G1532" t="s">
        <v>11167</v>
      </c>
      <c r="H1532" t="s">
        <v>354</v>
      </c>
      <c r="I1532" t="s">
        <v>1259</v>
      </c>
      <c r="M1532" t="str">
        <f t="shared" si="162"/>
        <v>田中</v>
      </c>
      <c r="N1532" t="str">
        <f t="shared" si="163"/>
        <v>裕一郎</v>
      </c>
      <c r="O1532" t="str">
        <f t="shared" si="164"/>
        <v>タナカ</v>
      </c>
      <c r="P1532" t="str">
        <f t="shared" si="165"/>
        <v>ユウイチロウ</v>
      </c>
      <c r="Q1532">
        <f>IF($F1532="","",DATEDIF($R1532,①申込書!$D$3,"Y"))</f>
        <v>22</v>
      </c>
      <c r="R1532" t="str">
        <f t="shared" si="166"/>
        <v>2003/08/14</v>
      </c>
      <c r="S1532" t="str">
        <f t="shared" si="161"/>
        <v>大阪</v>
      </c>
      <c r="T1532" t="str">
        <f>IFERROR(IF($G1532&lt;&gt;"",LEFT($G1532,11),IF(COUNTIF(②男子申込!$C:$C,$B1532)=1,INDEX(②男子申込!H:H,MATCH($B1532,②男子申込!$C:$C,0)),"")),"")</f>
        <v>00099649744</v>
      </c>
      <c r="U1532" t="str">
        <f t="shared" si="167"/>
        <v>大阪国際大</v>
      </c>
    </row>
    <row r="1533" spans="1:21">
      <c r="A1533" t="s">
        <v>1207</v>
      </c>
      <c r="B1533">
        <v>1532</v>
      </c>
      <c r="C1533" t="s">
        <v>1260</v>
      </c>
      <c r="D1533" t="s">
        <v>1261</v>
      </c>
      <c r="E1533" t="s">
        <v>88</v>
      </c>
      <c r="F1533">
        <v>20030803</v>
      </c>
      <c r="G1533" t="s">
        <v>11168</v>
      </c>
      <c r="H1533" t="s">
        <v>1262</v>
      </c>
      <c r="I1533" t="s">
        <v>640</v>
      </c>
      <c r="M1533" t="str">
        <f t="shared" si="162"/>
        <v>飛田</v>
      </c>
      <c r="N1533" t="str">
        <f t="shared" si="163"/>
        <v>駿星</v>
      </c>
      <c r="O1533" t="str">
        <f t="shared" si="164"/>
        <v>トビタ</v>
      </c>
      <c r="P1533" t="str">
        <f t="shared" si="165"/>
        <v>リュウト</v>
      </c>
      <c r="Q1533">
        <f>IF($F1533="","",DATEDIF($R1533,①申込書!$D$3,"Y"))</f>
        <v>22</v>
      </c>
      <c r="R1533" t="str">
        <f t="shared" si="166"/>
        <v>2003/08/03</v>
      </c>
      <c r="S1533" t="str">
        <f t="shared" si="161"/>
        <v>京都</v>
      </c>
      <c r="T1533" t="str">
        <f>IFERROR(IF($G1533&lt;&gt;"",LEFT($G1533,11),IF(COUNTIF(②男子申込!$C:$C,$B1533)=1,INDEX(②男子申込!H:H,MATCH($B1533,②男子申込!$C:$C,0)),"")),"")</f>
        <v>00107850930</v>
      </c>
      <c r="U1533" t="str">
        <f t="shared" si="167"/>
        <v>大阪国際大</v>
      </c>
    </row>
    <row r="1534" spans="1:21">
      <c r="A1534" t="s">
        <v>1207</v>
      </c>
      <c r="B1534">
        <v>1533</v>
      </c>
      <c r="C1534" t="s">
        <v>1263</v>
      </c>
      <c r="D1534" t="s">
        <v>1264</v>
      </c>
      <c r="E1534" t="s">
        <v>99</v>
      </c>
      <c r="F1534">
        <v>20031117</v>
      </c>
      <c r="G1534" t="s">
        <v>11169</v>
      </c>
      <c r="H1534" t="s">
        <v>345</v>
      </c>
      <c r="I1534" t="s">
        <v>352</v>
      </c>
      <c r="M1534" t="str">
        <f t="shared" si="162"/>
        <v>濵田</v>
      </c>
      <c r="N1534" t="str">
        <f t="shared" si="163"/>
        <v>竜宜</v>
      </c>
      <c r="O1534" t="str">
        <f t="shared" si="164"/>
        <v>ハマダ</v>
      </c>
      <c r="P1534" t="str">
        <f t="shared" si="165"/>
        <v>リュウキ</v>
      </c>
      <c r="Q1534">
        <f>IF($F1534="","",DATEDIF($R1534,①申込書!$D$3,"Y"))</f>
        <v>22</v>
      </c>
      <c r="R1534" t="str">
        <f t="shared" si="166"/>
        <v>2003/11/17</v>
      </c>
      <c r="S1534" t="str">
        <f t="shared" si="161"/>
        <v>大阪</v>
      </c>
      <c r="T1534" t="str">
        <f>IFERROR(IF($G1534&lt;&gt;"",LEFT($G1534,11),IF(COUNTIF(②男子申込!$C:$C,$B1534)=1,INDEX(②男子申込!H:H,MATCH($B1534,②男子申込!$C:$C,0)),"")),"")</f>
        <v>00135256123</v>
      </c>
      <c r="U1534" t="str">
        <f t="shared" si="167"/>
        <v>大阪国際大</v>
      </c>
    </row>
    <row r="1535" spans="1:21">
      <c r="A1535" t="s">
        <v>1207</v>
      </c>
      <c r="B1535">
        <v>1534</v>
      </c>
      <c r="C1535" t="s">
        <v>1267</v>
      </c>
      <c r="D1535" t="s">
        <v>1268</v>
      </c>
      <c r="E1535" t="s">
        <v>99</v>
      </c>
      <c r="F1535">
        <v>20030618</v>
      </c>
      <c r="G1535" t="s">
        <v>11170</v>
      </c>
      <c r="H1535" t="s">
        <v>1138</v>
      </c>
      <c r="I1535" t="s">
        <v>1269</v>
      </c>
      <c r="M1535" t="str">
        <f t="shared" si="162"/>
        <v>宮田</v>
      </c>
      <c r="N1535" t="str">
        <f t="shared" si="163"/>
        <v>成輝</v>
      </c>
      <c r="O1535" t="str">
        <f t="shared" si="164"/>
        <v>ミヤタ</v>
      </c>
      <c r="P1535" t="str">
        <f t="shared" si="165"/>
        <v>ナルキ</v>
      </c>
      <c r="Q1535">
        <f>IF($F1535="","",DATEDIF($R1535,①申込書!$D$3,"Y"))</f>
        <v>22</v>
      </c>
      <c r="R1535" t="str">
        <f t="shared" si="166"/>
        <v>2003/06/18</v>
      </c>
      <c r="S1535" t="str">
        <f t="shared" si="161"/>
        <v>大阪</v>
      </c>
      <c r="T1535" t="str">
        <f>IFERROR(IF($G1535&lt;&gt;"",LEFT($G1535,11),IF(COUNTIF(②男子申込!$C:$C,$B1535)=1,INDEX(②男子申込!H:H,MATCH($B1535,②男子申込!$C:$C,0)),"")),"")</f>
        <v>00100244112</v>
      </c>
      <c r="U1535" t="str">
        <f t="shared" si="167"/>
        <v>大阪国際大</v>
      </c>
    </row>
    <row r="1536" spans="1:21">
      <c r="A1536" t="s">
        <v>1207</v>
      </c>
      <c r="B1536">
        <v>1535</v>
      </c>
      <c r="C1536" t="s">
        <v>1270</v>
      </c>
      <c r="D1536" t="s">
        <v>1271</v>
      </c>
      <c r="E1536" t="s">
        <v>99</v>
      </c>
      <c r="F1536">
        <v>20031105</v>
      </c>
      <c r="G1536" t="s">
        <v>11171</v>
      </c>
      <c r="H1536" t="s">
        <v>111</v>
      </c>
      <c r="I1536" t="s">
        <v>1148</v>
      </c>
      <c r="M1536" t="str">
        <f t="shared" si="162"/>
        <v>山下</v>
      </c>
      <c r="N1536" t="str">
        <f t="shared" si="163"/>
        <v>太陽</v>
      </c>
      <c r="O1536" t="str">
        <f t="shared" si="164"/>
        <v>ヤマシタ</v>
      </c>
      <c r="P1536" t="str">
        <f t="shared" si="165"/>
        <v>タイヨウ</v>
      </c>
      <c r="Q1536">
        <f>IF($F1536="","",DATEDIF($R1536,①申込書!$D$3,"Y"))</f>
        <v>22</v>
      </c>
      <c r="R1536" t="str">
        <f t="shared" si="166"/>
        <v>2003/11/05</v>
      </c>
      <c r="S1536" t="str">
        <f t="shared" si="161"/>
        <v>大阪</v>
      </c>
      <c r="T1536" t="str">
        <f>IFERROR(IF($G1536&lt;&gt;"",LEFT($G1536,11),IF(COUNTIF(②男子申込!$C:$C,$B1536)=1,INDEX(②男子申込!H:H,MATCH($B1536,②男子申込!$C:$C,0)),"")),"")</f>
        <v>00104807121</v>
      </c>
      <c r="U1536" t="str">
        <f t="shared" si="167"/>
        <v>大阪国際大</v>
      </c>
    </row>
    <row r="1537" spans="1:21">
      <c r="A1537" t="s">
        <v>1207</v>
      </c>
      <c r="B1537">
        <v>1536</v>
      </c>
      <c r="C1537" t="s">
        <v>2201</v>
      </c>
      <c r="D1537" t="s">
        <v>2202</v>
      </c>
      <c r="E1537" t="s">
        <v>99</v>
      </c>
      <c r="F1537">
        <v>20030628</v>
      </c>
      <c r="G1537" t="s">
        <v>11172</v>
      </c>
      <c r="H1537" t="s">
        <v>3277</v>
      </c>
      <c r="I1537" t="s">
        <v>135</v>
      </c>
      <c r="M1537" t="str">
        <f t="shared" si="162"/>
        <v>大谷</v>
      </c>
      <c r="N1537" t="str">
        <f t="shared" si="163"/>
        <v>光希</v>
      </c>
      <c r="O1537" t="str">
        <f t="shared" si="164"/>
        <v>オオタニ</v>
      </c>
      <c r="P1537" t="str">
        <f t="shared" si="165"/>
        <v>コウキ</v>
      </c>
      <c r="Q1537">
        <f>IF($F1537="","",DATEDIF($R1537,①申込書!$D$3,"Y"))</f>
        <v>22</v>
      </c>
      <c r="R1537" t="str">
        <f t="shared" si="166"/>
        <v>2003/06/28</v>
      </c>
      <c r="S1537" t="str">
        <f t="shared" si="161"/>
        <v>大阪</v>
      </c>
      <c r="T1537" t="str">
        <f>IFERROR(IF($G1537&lt;&gt;"",LEFT($G1537,11),IF(COUNTIF(②男子申込!$C:$C,$B1537)=1,INDEX(②男子申込!H:H,MATCH($B1537,②男子申込!$C:$C,0)),"")),"")</f>
        <v>00099908540</v>
      </c>
      <c r="U1537" t="str">
        <f t="shared" si="167"/>
        <v>大阪国際大</v>
      </c>
    </row>
    <row r="1538" spans="1:21">
      <c r="A1538" t="s">
        <v>1207</v>
      </c>
      <c r="B1538">
        <v>1537</v>
      </c>
      <c r="C1538" t="s">
        <v>2203</v>
      </c>
      <c r="D1538" t="s">
        <v>2204</v>
      </c>
      <c r="E1538" t="s">
        <v>99</v>
      </c>
      <c r="F1538">
        <v>20031202</v>
      </c>
      <c r="G1538" t="s">
        <v>11173</v>
      </c>
      <c r="H1538" t="s">
        <v>1200</v>
      </c>
      <c r="I1538" t="s">
        <v>717</v>
      </c>
      <c r="M1538" t="str">
        <f t="shared" si="162"/>
        <v>北本</v>
      </c>
      <c r="N1538" t="str">
        <f t="shared" si="163"/>
        <v>雄士</v>
      </c>
      <c r="O1538" t="str">
        <f t="shared" si="164"/>
        <v>キタモト</v>
      </c>
      <c r="P1538" t="str">
        <f t="shared" si="165"/>
        <v>ユウジ</v>
      </c>
      <c r="Q1538">
        <f>IF($F1538="","",DATEDIF($R1538,①申込書!$D$3,"Y"))</f>
        <v>22</v>
      </c>
      <c r="R1538" t="str">
        <f t="shared" si="166"/>
        <v>2003/12/02</v>
      </c>
      <c r="S1538" t="str">
        <f t="shared" ref="S1538:S1601" si="168">IFERROR(IF(OR($E1538="北海道",$E1538="学連"),$E1538,LEFT($E1538,LEN($E1538)-1)),"")</f>
        <v>大阪</v>
      </c>
      <c r="T1538" t="str">
        <f>IFERROR(IF($G1538&lt;&gt;"",LEFT($G1538,11),IF(COUNTIF(②男子申込!$C:$C,$B1538)=1,INDEX(②男子申込!H:H,MATCH($B1538,②男子申込!$C:$C,0)),"")),"")</f>
        <v>00098978041</v>
      </c>
      <c r="U1538" t="str">
        <f t="shared" si="167"/>
        <v>大阪国際大</v>
      </c>
    </row>
    <row r="1539" spans="1:21">
      <c r="A1539" t="s">
        <v>1207</v>
      </c>
      <c r="B1539">
        <v>1538</v>
      </c>
      <c r="C1539" t="s">
        <v>2205</v>
      </c>
      <c r="D1539" t="s">
        <v>2206</v>
      </c>
      <c r="E1539" t="s">
        <v>99</v>
      </c>
      <c r="F1539">
        <v>20030403</v>
      </c>
      <c r="G1539" t="s">
        <v>11174</v>
      </c>
      <c r="H1539" t="s">
        <v>288</v>
      </c>
      <c r="I1539" t="s">
        <v>1179</v>
      </c>
      <c r="M1539" t="str">
        <f t="shared" ref="M1539:M1602" si="169">IFERROR(LEFT($C1539,FIND("　",$C1539)-1),"")</f>
        <v>植田</v>
      </c>
      <c r="N1539" t="str">
        <f t="shared" ref="N1539:N1602" si="170">IFERROR(RIGHT($C1539,LEN($C1539)-FIND("　",$C1539)),"")</f>
        <v>絢慎</v>
      </c>
      <c r="O1539" t="str">
        <f t="shared" ref="O1539:O1602" si="171">IFERROR(DBCS(LEFT($D1539,FIND(" ",$D1539)-1)),"")</f>
        <v>ウエダ</v>
      </c>
      <c r="P1539" t="str">
        <f t="shared" ref="P1539:P1602" si="172">IFERROR(DBCS(RIGHT($D1539,LEN($D1539)-FIND(" ",$D1539))),"")</f>
        <v>ケンシン</v>
      </c>
      <c r="Q1539">
        <f>IF($F1539="","",DATEDIF($R1539,①申込書!$D$3,"Y"))</f>
        <v>22</v>
      </c>
      <c r="R1539" t="str">
        <f t="shared" ref="R1539:R1602" si="173">IF($F1539="","",LEFT($F1539,4)&amp;"/"&amp;MID($F1539,5,2)&amp;"/"&amp;RIGHT($F1539,2))</f>
        <v>2003/04/03</v>
      </c>
      <c r="S1539" t="str">
        <f t="shared" si="168"/>
        <v>大阪</v>
      </c>
      <c r="T1539" t="str">
        <f>IFERROR(IF($G1539&lt;&gt;"",LEFT($G1539,11),IF(COUNTIF(②男子申込!$C:$C,$B1539)=1,INDEX(②男子申込!H:H,MATCH($B1539,②男子申込!$C:$C,0)),"")),"")</f>
        <v>00101846929</v>
      </c>
      <c r="U1539" t="str">
        <f t="shared" ref="U1539:U1602" si="174">IFERROR(LEFT($A1539,FIND("大学",$A1539))&amp;RIGHT($A1539,LEN($A1539)-FIND("大学",$A1539)-1),"")</f>
        <v>大阪国際大</v>
      </c>
    </row>
    <row r="1540" spans="1:21">
      <c r="A1540" t="s">
        <v>1207</v>
      </c>
      <c r="B1540">
        <v>1539</v>
      </c>
      <c r="C1540" t="s">
        <v>2207</v>
      </c>
      <c r="D1540" t="s">
        <v>2208</v>
      </c>
      <c r="E1540" t="s">
        <v>99</v>
      </c>
      <c r="F1540">
        <v>20031028</v>
      </c>
      <c r="G1540" t="s">
        <v>11175</v>
      </c>
      <c r="H1540" t="s">
        <v>134</v>
      </c>
      <c r="I1540" t="s">
        <v>2209</v>
      </c>
      <c r="M1540" t="str">
        <f t="shared" si="169"/>
        <v>伊藤</v>
      </c>
      <c r="N1540" t="str">
        <f t="shared" si="170"/>
        <v>茜哉</v>
      </c>
      <c r="O1540" t="str">
        <f t="shared" si="171"/>
        <v>イトウ</v>
      </c>
      <c r="P1540" t="str">
        <f t="shared" si="172"/>
        <v>センヤ</v>
      </c>
      <c r="Q1540">
        <f>IF($F1540="","",DATEDIF($R1540,①申込書!$D$3,"Y"))</f>
        <v>22</v>
      </c>
      <c r="R1540" t="str">
        <f t="shared" si="173"/>
        <v>2003/10/28</v>
      </c>
      <c r="S1540" t="str">
        <f t="shared" si="168"/>
        <v>大阪</v>
      </c>
      <c r="T1540" t="str">
        <f>IFERROR(IF($G1540&lt;&gt;"",LEFT($G1540,11),IF(COUNTIF(②男子申込!$C:$C,$B1540)=1,INDEX(②男子申込!H:H,MATCH($B1540,②男子申込!$C:$C,0)),"")),"")</f>
        <v>00098907235</v>
      </c>
      <c r="U1540" t="str">
        <f t="shared" si="174"/>
        <v>大阪国際大</v>
      </c>
    </row>
    <row r="1541" spans="1:21">
      <c r="A1541" t="s">
        <v>1207</v>
      </c>
      <c r="B1541">
        <v>1540</v>
      </c>
      <c r="C1541" t="s">
        <v>2546</v>
      </c>
      <c r="D1541" t="s">
        <v>2547</v>
      </c>
      <c r="E1541" t="s">
        <v>88</v>
      </c>
      <c r="F1541">
        <v>20030529</v>
      </c>
      <c r="G1541" t="s">
        <v>11176</v>
      </c>
      <c r="H1541" t="s">
        <v>781</v>
      </c>
      <c r="I1541" t="s">
        <v>236</v>
      </c>
      <c r="M1541" t="str">
        <f t="shared" si="169"/>
        <v>広瀬</v>
      </c>
      <c r="N1541" t="str">
        <f t="shared" si="170"/>
        <v>裕大</v>
      </c>
      <c r="O1541" t="str">
        <f t="shared" si="171"/>
        <v>ヒロセ</v>
      </c>
      <c r="P1541" t="str">
        <f t="shared" si="172"/>
        <v>ユウタ</v>
      </c>
      <c r="Q1541">
        <f>IF($F1541="","",DATEDIF($R1541,①申込書!$D$3,"Y"))</f>
        <v>22</v>
      </c>
      <c r="R1541" t="str">
        <f t="shared" si="173"/>
        <v>2003/05/29</v>
      </c>
      <c r="S1541" t="str">
        <f t="shared" si="168"/>
        <v>京都</v>
      </c>
      <c r="T1541" t="str">
        <f>IFERROR(IF($G1541&lt;&gt;"",LEFT($G1541,11),IF(COUNTIF(②男子申込!$C:$C,$B1541)=1,INDEX(②男子申込!H:H,MATCH($B1541,②男子申込!$C:$C,0)),"")),"")</f>
        <v>00143246424</v>
      </c>
      <c r="U1541" t="str">
        <f t="shared" si="174"/>
        <v>大阪国際大</v>
      </c>
    </row>
    <row r="1542" spans="1:21">
      <c r="A1542" t="s">
        <v>1207</v>
      </c>
      <c r="B1542">
        <v>1541</v>
      </c>
      <c r="C1542" t="s">
        <v>3950</v>
      </c>
      <c r="D1542" t="s">
        <v>3951</v>
      </c>
      <c r="E1542" t="s">
        <v>99</v>
      </c>
      <c r="F1542">
        <v>20040812</v>
      </c>
      <c r="G1542" t="s">
        <v>11177</v>
      </c>
      <c r="H1542" t="s">
        <v>1586</v>
      </c>
      <c r="I1542" t="s">
        <v>462</v>
      </c>
      <c r="M1542" t="str">
        <f t="shared" si="169"/>
        <v>井口</v>
      </c>
      <c r="N1542" t="str">
        <f t="shared" si="170"/>
        <v>士心</v>
      </c>
      <c r="O1542" t="str">
        <f t="shared" si="171"/>
        <v>イグチ</v>
      </c>
      <c r="P1542" t="str">
        <f t="shared" si="172"/>
        <v>ヤマト</v>
      </c>
      <c r="Q1542">
        <f>IF($F1542="","",DATEDIF($R1542,①申込書!$D$3,"Y"))</f>
        <v>21</v>
      </c>
      <c r="R1542" t="str">
        <f t="shared" si="173"/>
        <v>2004/08/12</v>
      </c>
      <c r="S1542" t="str">
        <f t="shared" si="168"/>
        <v>大阪</v>
      </c>
      <c r="T1542" t="str">
        <f>IFERROR(IF($G1542&lt;&gt;"",LEFT($G1542,11),IF(COUNTIF(②男子申込!$C:$C,$B1542)=1,INDEX(②男子申込!H:H,MATCH($B1542,②男子申込!$C:$C,0)),"")),"")</f>
        <v>00148648435</v>
      </c>
      <c r="U1542" t="str">
        <f t="shared" si="174"/>
        <v>大阪国際大</v>
      </c>
    </row>
    <row r="1543" spans="1:21">
      <c r="A1543" t="s">
        <v>1207</v>
      </c>
      <c r="B1543">
        <v>1542</v>
      </c>
      <c r="C1543" t="s">
        <v>3952</v>
      </c>
      <c r="D1543" t="s">
        <v>3953</v>
      </c>
      <c r="E1543" t="s">
        <v>88</v>
      </c>
      <c r="F1543">
        <v>20050311</v>
      </c>
      <c r="G1543" t="s">
        <v>11178</v>
      </c>
      <c r="H1543" t="s">
        <v>620</v>
      </c>
      <c r="I1543" t="s">
        <v>374</v>
      </c>
      <c r="M1543" t="str">
        <f t="shared" si="169"/>
        <v>泉</v>
      </c>
      <c r="N1543" t="str">
        <f t="shared" si="170"/>
        <v>佑真</v>
      </c>
      <c r="O1543" t="str">
        <f t="shared" si="171"/>
        <v>イズミ</v>
      </c>
      <c r="P1543" t="str">
        <f t="shared" si="172"/>
        <v>ユウマ</v>
      </c>
      <c r="Q1543">
        <f>IF($F1543="","",DATEDIF($R1543,①申込書!$D$3,"Y"))</f>
        <v>20</v>
      </c>
      <c r="R1543" t="str">
        <f t="shared" si="173"/>
        <v>2005/03/11</v>
      </c>
      <c r="S1543" t="str">
        <f t="shared" si="168"/>
        <v>京都</v>
      </c>
      <c r="T1543" t="str">
        <f>IFERROR(IF($G1543&lt;&gt;"",LEFT($G1543,11),IF(COUNTIF(②男子申込!$C:$C,$B1543)=1,INDEX(②男子申込!H:H,MATCH($B1543,②男子申込!$C:$C,0)),"")),"")</f>
        <v>00120072517</v>
      </c>
      <c r="U1543" t="str">
        <f t="shared" si="174"/>
        <v>大阪国際大</v>
      </c>
    </row>
    <row r="1544" spans="1:21">
      <c r="A1544" t="s">
        <v>1207</v>
      </c>
      <c r="B1544">
        <v>1543</v>
      </c>
      <c r="C1544" t="s">
        <v>3954</v>
      </c>
      <c r="D1544" t="s">
        <v>3955</v>
      </c>
      <c r="E1544" t="s">
        <v>99</v>
      </c>
      <c r="F1544">
        <v>20040404</v>
      </c>
      <c r="G1544" t="s">
        <v>11179</v>
      </c>
      <c r="H1544" t="s">
        <v>716</v>
      </c>
      <c r="I1544" t="s">
        <v>770</v>
      </c>
      <c r="M1544" t="str">
        <f t="shared" si="169"/>
        <v>上野</v>
      </c>
      <c r="N1544" t="str">
        <f t="shared" si="170"/>
        <v>佑太朗</v>
      </c>
      <c r="O1544" t="str">
        <f t="shared" si="171"/>
        <v>ウエノ</v>
      </c>
      <c r="P1544" t="str">
        <f t="shared" si="172"/>
        <v>ユウタロウ</v>
      </c>
      <c r="Q1544">
        <f>IF($F1544="","",DATEDIF($R1544,①申込書!$D$3,"Y"))</f>
        <v>21</v>
      </c>
      <c r="R1544" t="str">
        <f t="shared" si="173"/>
        <v>2004/04/04</v>
      </c>
      <c r="S1544" t="str">
        <f t="shared" si="168"/>
        <v>大阪</v>
      </c>
      <c r="T1544" t="str">
        <f>IFERROR(IF($G1544&lt;&gt;"",LEFT($G1544,11),IF(COUNTIF(②男子申込!$C:$C,$B1544)=1,INDEX(②男子申込!H:H,MATCH($B1544,②男子申込!$C:$C,0)),"")),"")</f>
        <v>00114927832</v>
      </c>
      <c r="U1544" t="str">
        <f t="shared" si="174"/>
        <v>大阪国際大</v>
      </c>
    </row>
    <row r="1545" spans="1:21">
      <c r="A1545" t="s">
        <v>1207</v>
      </c>
      <c r="B1545">
        <v>1544</v>
      </c>
      <c r="C1545" t="s">
        <v>3956</v>
      </c>
      <c r="D1545" t="s">
        <v>3957</v>
      </c>
      <c r="E1545" t="s">
        <v>88</v>
      </c>
      <c r="F1545">
        <v>20040416</v>
      </c>
      <c r="G1545" t="s">
        <v>11180</v>
      </c>
      <c r="H1545" t="s">
        <v>3958</v>
      </c>
      <c r="I1545" t="s">
        <v>153</v>
      </c>
      <c r="M1545" t="str">
        <f t="shared" si="169"/>
        <v>大狩</v>
      </c>
      <c r="N1545" t="str">
        <f t="shared" si="170"/>
        <v>伸太郎</v>
      </c>
      <c r="O1545" t="str">
        <f t="shared" si="171"/>
        <v>オオガリ</v>
      </c>
      <c r="P1545" t="str">
        <f t="shared" si="172"/>
        <v>シンタロウ</v>
      </c>
      <c r="Q1545">
        <f>IF($F1545="","",DATEDIF($R1545,①申込書!$D$3,"Y"))</f>
        <v>21</v>
      </c>
      <c r="R1545" t="str">
        <f t="shared" si="173"/>
        <v>2004/04/16</v>
      </c>
      <c r="S1545" t="str">
        <f t="shared" si="168"/>
        <v>京都</v>
      </c>
      <c r="T1545" t="str">
        <f>IFERROR(IF($G1545&lt;&gt;"",LEFT($G1545,11),IF(COUNTIF(②男子申込!$C:$C,$B1545)=1,INDEX(②男子申込!H:H,MATCH($B1545,②男子申込!$C:$C,0)),"")),"")</f>
        <v>00150549226</v>
      </c>
      <c r="U1545" t="str">
        <f t="shared" si="174"/>
        <v>大阪国際大</v>
      </c>
    </row>
    <row r="1546" spans="1:21">
      <c r="A1546" t="s">
        <v>1207</v>
      </c>
      <c r="B1546">
        <v>1545</v>
      </c>
      <c r="C1546" t="s">
        <v>3959</v>
      </c>
      <c r="D1546" t="s">
        <v>3960</v>
      </c>
      <c r="E1546" t="s">
        <v>99</v>
      </c>
      <c r="F1546">
        <v>20040618</v>
      </c>
      <c r="G1546" t="s">
        <v>11181</v>
      </c>
      <c r="H1546" t="s">
        <v>333</v>
      </c>
      <c r="I1546" t="s">
        <v>1256</v>
      </c>
      <c r="M1546" t="str">
        <f t="shared" si="169"/>
        <v>岡田</v>
      </c>
      <c r="N1546" t="str">
        <f t="shared" si="170"/>
        <v>優作</v>
      </c>
      <c r="O1546" t="str">
        <f t="shared" si="171"/>
        <v>オカダ</v>
      </c>
      <c r="P1546" t="str">
        <f t="shared" si="172"/>
        <v>ユウサク</v>
      </c>
      <c r="Q1546">
        <f>IF($F1546="","",DATEDIF($R1546,①申込書!$D$3,"Y"))</f>
        <v>21</v>
      </c>
      <c r="R1546" t="str">
        <f t="shared" si="173"/>
        <v>2004/06/18</v>
      </c>
      <c r="S1546" t="str">
        <f t="shared" si="168"/>
        <v>大阪</v>
      </c>
      <c r="T1546" t="str">
        <f>IFERROR(IF($G1546&lt;&gt;"",LEFT($G1546,11),IF(COUNTIF(②男子申込!$C:$C,$B1546)=1,INDEX(②男子申込!H:H,MATCH($B1546,②男子申込!$C:$C,0)),"")),"")</f>
        <v>00113524420</v>
      </c>
      <c r="U1546" t="str">
        <f t="shared" si="174"/>
        <v>大阪国際大</v>
      </c>
    </row>
    <row r="1547" spans="1:21">
      <c r="A1547" t="s">
        <v>1207</v>
      </c>
      <c r="B1547">
        <v>1546</v>
      </c>
      <c r="C1547" t="s">
        <v>3961</v>
      </c>
      <c r="D1547" t="s">
        <v>3962</v>
      </c>
      <c r="E1547" t="s">
        <v>99</v>
      </c>
      <c r="F1547">
        <v>20050209</v>
      </c>
      <c r="G1547" t="s">
        <v>11182</v>
      </c>
      <c r="H1547" t="s">
        <v>354</v>
      </c>
      <c r="I1547" t="s">
        <v>3963</v>
      </c>
      <c r="M1547" t="str">
        <f t="shared" si="169"/>
        <v>田中</v>
      </c>
      <c r="N1547" t="str">
        <f t="shared" si="170"/>
        <v>一郎</v>
      </c>
      <c r="O1547" t="str">
        <f t="shared" si="171"/>
        <v>タナカ</v>
      </c>
      <c r="P1547" t="str">
        <f t="shared" si="172"/>
        <v>イチロウ</v>
      </c>
      <c r="Q1547">
        <f>IF($F1547="","",DATEDIF($R1547,①申込書!$D$3,"Y"))</f>
        <v>20</v>
      </c>
      <c r="R1547" t="str">
        <f t="shared" si="173"/>
        <v>2005/02/09</v>
      </c>
      <c r="S1547" t="str">
        <f t="shared" si="168"/>
        <v>大阪</v>
      </c>
      <c r="T1547" t="str">
        <f>IFERROR(IF($G1547&lt;&gt;"",LEFT($G1547,11),IF(COUNTIF(②男子申込!$C:$C,$B1547)=1,INDEX(②男子申込!H:H,MATCH($B1547,②男子申込!$C:$C,0)),"")),"")</f>
        <v>00143762730</v>
      </c>
      <c r="U1547" t="str">
        <f t="shared" si="174"/>
        <v>大阪国際大</v>
      </c>
    </row>
    <row r="1548" spans="1:21">
      <c r="A1548" t="s">
        <v>1207</v>
      </c>
      <c r="B1548">
        <v>1547</v>
      </c>
      <c r="C1548" t="s">
        <v>3966</v>
      </c>
      <c r="D1548" t="s">
        <v>3967</v>
      </c>
      <c r="E1548" t="s">
        <v>99</v>
      </c>
      <c r="F1548">
        <v>20050214</v>
      </c>
      <c r="G1548" t="s">
        <v>11183</v>
      </c>
      <c r="H1548" t="s">
        <v>1652</v>
      </c>
      <c r="I1548" t="s">
        <v>229</v>
      </c>
      <c r="M1548" t="str">
        <f t="shared" si="169"/>
        <v>冨永</v>
      </c>
      <c r="N1548" t="str">
        <f t="shared" si="170"/>
        <v>康太郎</v>
      </c>
      <c r="O1548" t="str">
        <f t="shared" si="171"/>
        <v>トミナガ</v>
      </c>
      <c r="P1548" t="str">
        <f t="shared" si="172"/>
        <v>コウタロウ</v>
      </c>
      <c r="Q1548">
        <f>IF($F1548="","",DATEDIF($R1548,①申込書!$D$3,"Y"))</f>
        <v>20</v>
      </c>
      <c r="R1548" t="str">
        <f t="shared" si="173"/>
        <v>2005/02/14</v>
      </c>
      <c r="S1548" t="str">
        <f t="shared" si="168"/>
        <v>大阪</v>
      </c>
      <c r="T1548" t="str">
        <f>IFERROR(IF($G1548&lt;&gt;"",LEFT($G1548,11),IF(COUNTIF(②男子申込!$C:$C,$B1548)=1,INDEX(②男子申込!H:H,MATCH($B1548,②男子申込!$C:$C,0)),"")),"")</f>
        <v>00128384228</v>
      </c>
      <c r="U1548" t="str">
        <f t="shared" si="174"/>
        <v>大阪国際大</v>
      </c>
    </row>
    <row r="1549" spans="1:21">
      <c r="A1549" t="s">
        <v>1207</v>
      </c>
      <c r="B1549">
        <v>1548</v>
      </c>
      <c r="C1549" t="s">
        <v>3968</v>
      </c>
      <c r="D1549" t="s">
        <v>3969</v>
      </c>
      <c r="E1549" t="s">
        <v>99</v>
      </c>
      <c r="F1549">
        <v>20050208</v>
      </c>
      <c r="G1549" t="s">
        <v>11184</v>
      </c>
      <c r="H1549" t="s">
        <v>1605</v>
      </c>
      <c r="I1549" t="s">
        <v>729</v>
      </c>
      <c r="M1549" t="str">
        <f t="shared" si="169"/>
        <v>水谷</v>
      </c>
      <c r="N1549" t="str">
        <f t="shared" si="170"/>
        <v>匠</v>
      </c>
      <c r="O1549" t="str">
        <f t="shared" si="171"/>
        <v>ミズタニ</v>
      </c>
      <c r="P1549" t="str">
        <f t="shared" si="172"/>
        <v>ショウ</v>
      </c>
      <c r="Q1549">
        <f>IF($F1549="","",DATEDIF($R1549,①申込書!$D$3,"Y"))</f>
        <v>20</v>
      </c>
      <c r="R1549" t="str">
        <f t="shared" si="173"/>
        <v>2005/02/08</v>
      </c>
      <c r="S1549" t="str">
        <f t="shared" si="168"/>
        <v>大阪</v>
      </c>
      <c r="T1549" t="str">
        <f>IFERROR(IF($G1549&lt;&gt;"",LEFT($G1549,11),IF(COUNTIF(②男子申込!$C:$C,$B1549)=1,INDEX(②男子申込!H:H,MATCH($B1549,②男子申込!$C:$C,0)),"")),"")</f>
        <v>00143703018</v>
      </c>
      <c r="U1549" t="str">
        <f t="shared" si="174"/>
        <v>大阪国際大</v>
      </c>
    </row>
    <row r="1550" spans="1:21">
      <c r="A1550" t="s">
        <v>1207</v>
      </c>
      <c r="B1550">
        <v>1549</v>
      </c>
      <c r="C1550" t="s">
        <v>3970</v>
      </c>
      <c r="D1550" t="s">
        <v>3971</v>
      </c>
      <c r="E1550" t="s">
        <v>99</v>
      </c>
      <c r="F1550">
        <v>20040527</v>
      </c>
      <c r="G1550" t="s">
        <v>11185</v>
      </c>
      <c r="H1550" t="s">
        <v>970</v>
      </c>
      <c r="I1550" t="s">
        <v>483</v>
      </c>
      <c r="M1550" t="str">
        <f t="shared" si="169"/>
        <v>米田</v>
      </c>
      <c r="N1550" t="str">
        <f t="shared" si="170"/>
        <v>知真</v>
      </c>
      <c r="O1550" t="str">
        <f t="shared" si="171"/>
        <v>ヨネダ</v>
      </c>
      <c r="P1550" t="str">
        <f t="shared" si="172"/>
        <v>カズマ</v>
      </c>
      <c r="Q1550">
        <f>IF($F1550="","",DATEDIF($R1550,①申込書!$D$3,"Y"))</f>
        <v>21</v>
      </c>
      <c r="R1550" t="str">
        <f t="shared" si="173"/>
        <v>2004/05/27</v>
      </c>
      <c r="S1550" t="str">
        <f t="shared" si="168"/>
        <v>大阪</v>
      </c>
      <c r="T1550" t="str">
        <f>IFERROR(IF($G1550&lt;&gt;"",LEFT($G1550,11),IF(COUNTIF(②男子申込!$C:$C,$B1550)=1,INDEX(②男子申込!H:H,MATCH($B1550,②男子申込!$C:$C,0)),"")),"")</f>
        <v>00129440828</v>
      </c>
      <c r="U1550" t="str">
        <f t="shared" si="174"/>
        <v>大阪国際大</v>
      </c>
    </row>
    <row r="1551" spans="1:21">
      <c r="A1551" t="s">
        <v>1207</v>
      </c>
      <c r="B1551">
        <v>1550</v>
      </c>
      <c r="C1551" t="s">
        <v>3972</v>
      </c>
      <c r="D1551" t="s">
        <v>3973</v>
      </c>
      <c r="E1551" t="s">
        <v>97</v>
      </c>
      <c r="F1551">
        <v>20050127</v>
      </c>
      <c r="G1551" t="s">
        <v>11186</v>
      </c>
      <c r="H1551" t="s">
        <v>3974</v>
      </c>
      <c r="I1551" t="s">
        <v>1002</v>
      </c>
      <c r="M1551" t="str">
        <f t="shared" si="169"/>
        <v>佐々本</v>
      </c>
      <c r="N1551" t="str">
        <f t="shared" si="170"/>
        <v>琉聖</v>
      </c>
      <c r="O1551" t="str">
        <f t="shared" si="171"/>
        <v>ササモト</v>
      </c>
      <c r="P1551" t="str">
        <f t="shared" si="172"/>
        <v>ルキヤ</v>
      </c>
      <c r="Q1551">
        <f>IF($F1551="","",DATEDIF($R1551,①申込書!$D$3,"Y"))</f>
        <v>20</v>
      </c>
      <c r="R1551" t="str">
        <f t="shared" si="173"/>
        <v>2005/01/27</v>
      </c>
      <c r="S1551" t="str">
        <f t="shared" si="168"/>
        <v>兵庫</v>
      </c>
      <c r="T1551" t="str">
        <f>IFERROR(IF($G1551&lt;&gt;"",LEFT($G1551,11),IF(COUNTIF(②男子申込!$C:$C,$B1551)=1,INDEX(②男子申込!H:H,MATCH($B1551,②男子申込!$C:$C,0)),"")),"")</f>
        <v>00147773534</v>
      </c>
      <c r="U1551" t="str">
        <f t="shared" si="174"/>
        <v>大阪国際大</v>
      </c>
    </row>
    <row r="1552" spans="1:21">
      <c r="A1552" t="s">
        <v>1207</v>
      </c>
      <c r="B1552">
        <v>1551</v>
      </c>
      <c r="C1552" t="s">
        <v>3975</v>
      </c>
      <c r="D1552" t="s">
        <v>3976</v>
      </c>
      <c r="E1552" t="s">
        <v>99</v>
      </c>
      <c r="F1552">
        <v>20050213</v>
      </c>
      <c r="G1552" t="s">
        <v>11187</v>
      </c>
      <c r="H1552" t="s">
        <v>3977</v>
      </c>
      <c r="I1552" t="s">
        <v>1390</v>
      </c>
      <c r="M1552" t="str">
        <f t="shared" si="169"/>
        <v>財津</v>
      </c>
      <c r="N1552" t="str">
        <f t="shared" si="170"/>
        <v>志仁</v>
      </c>
      <c r="O1552" t="str">
        <f t="shared" si="171"/>
        <v>ザイツ</v>
      </c>
      <c r="P1552" t="str">
        <f t="shared" si="172"/>
        <v>ユキト</v>
      </c>
      <c r="Q1552">
        <f>IF($F1552="","",DATEDIF($R1552,①申込書!$D$3,"Y"))</f>
        <v>20</v>
      </c>
      <c r="R1552" t="str">
        <f t="shared" si="173"/>
        <v>2005/02/13</v>
      </c>
      <c r="S1552" t="str">
        <f t="shared" si="168"/>
        <v>大阪</v>
      </c>
      <c r="T1552" t="str">
        <f>IFERROR(IF($G1552&lt;&gt;"",LEFT($G1552,11),IF(COUNTIF(②男子申込!$C:$C,$B1552)=1,INDEX(②男子申込!H:H,MATCH($B1552,②男子申込!$C:$C,0)),"")),"")</f>
        <v>00114251418</v>
      </c>
      <c r="U1552" t="str">
        <f t="shared" si="174"/>
        <v>大阪国際大</v>
      </c>
    </row>
    <row r="1553" spans="1:21">
      <c r="A1553" t="s">
        <v>1207</v>
      </c>
      <c r="B1553">
        <v>1552</v>
      </c>
      <c r="C1553" t="s">
        <v>3978</v>
      </c>
      <c r="D1553" t="s">
        <v>3979</v>
      </c>
      <c r="E1553" t="s">
        <v>99</v>
      </c>
      <c r="F1553">
        <v>20040525</v>
      </c>
      <c r="G1553" t="s">
        <v>11188</v>
      </c>
      <c r="H1553" t="s">
        <v>728</v>
      </c>
      <c r="I1553" t="s">
        <v>510</v>
      </c>
      <c r="M1553" t="str">
        <f t="shared" si="169"/>
        <v>前川</v>
      </c>
      <c r="N1553" t="str">
        <f t="shared" si="170"/>
        <v>ハル</v>
      </c>
      <c r="O1553" t="str">
        <f t="shared" si="171"/>
        <v>マエカワ</v>
      </c>
      <c r="P1553" t="str">
        <f t="shared" si="172"/>
        <v>ハル</v>
      </c>
      <c r="Q1553">
        <f>IF($F1553="","",DATEDIF($R1553,①申込書!$D$3,"Y"))</f>
        <v>21</v>
      </c>
      <c r="R1553" t="str">
        <f t="shared" si="173"/>
        <v>2004/05/25</v>
      </c>
      <c r="S1553" t="str">
        <f t="shared" si="168"/>
        <v>大阪</v>
      </c>
      <c r="T1553" t="str">
        <f>IFERROR(IF($G1553&lt;&gt;"",LEFT($G1553,11),IF(COUNTIF(②男子申込!$C:$C,$B1553)=1,INDEX(②男子申込!H:H,MATCH($B1553,②男子申込!$C:$C,0)),"")),"")</f>
        <v>00112585628</v>
      </c>
      <c r="U1553" t="str">
        <f t="shared" si="174"/>
        <v>大阪国際大</v>
      </c>
    </row>
    <row r="1554" spans="1:21">
      <c r="A1554" t="s">
        <v>1207</v>
      </c>
      <c r="B1554">
        <v>1553</v>
      </c>
      <c r="C1554" t="s">
        <v>3980</v>
      </c>
      <c r="D1554" t="s">
        <v>3981</v>
      </c>
      <c r="E1554" t="s">
        <v>99</v>
      </c>
      <c r="F1554">
        <v>20040903</v>
      </c>
      <c r="G1554" t="s">
        <v>11189</v>
      </c>
      <c r="H1554" t="s">
        <v>243</v>
      </c>
      <c r="I1554" t="s">
        <v>161</v>
      </c>
      <c r="M1554" t="str">
        <f t="shared" si="169"/>
        <v>渡邉</v>
      </c>
      <c r="N1554" t="str">
        <f t="shared" si="170"/>
        <v>裕也</v>
      </c>
      <c r="O1554" t="str">
        <f t="shared" si="171"/>
        <v>ワタナベ</v>
      </c>
      <c r="P1554" t="str">
        <f t="shared" si="172"/>
        <v>ユウヤ</v>
      </c>
      <c r="Q1554">
        <f>IF($F1554="","",DATEDIF($R1554,①申込書!$D$3,"Y"))</f>
        <v>21</v>
      </c>
      <c r="R1554" t="str">
        <f t="shared" si="173"/>
        <v>2004/09/03</v>
      </c>
      <c r="S1554" t="str">
        <f t="shared" si="168"/>
        <v>大阪</v>
      </c>
      <c r="T1554" t="str">
        <f>IFERROR(IF($G1554&lt;&gt;"",LEFT($G1554,11),IF(COUNTIF(②男子申込!$C:$C,$B1554)=1,INDEX(②男子申込!H:H,MATCH($B1554,②男子申込!$C:$C,0)),"")),"")</f>
        <v>00117730221</v>
      </c>
      <c r="U1554" t="str">
        <f t="shared" si="174"/>
        <v>大阪国際大</v>
      </c>
    </row>
    <row r="1555" spans="1:21">
      <c r="A1555" t="s">
        <v>1207</v>
      </c>
      <c r="B1555">
        <v>1554</v>
      </c>
      <c r="C1555" t="s">
        <v>3982</v>
      </c>
      <c r="D1555" t="s">
        <v>3983</v>
      </c>
      <c r="E1555" t="s">
        <v>99</v>
      </c>
      <c r="F1555">
        <v>20041108</v>
      </c>
      <c r="G1555" t="s">
        <v>11190</v>
      </c>
      <c r="H1555" t="s">
        <v>326</v>
      </c>
      <c r="I1555" t="s">
        <v>367</v>
      </c>
      <c r="M1555" t="str">
        <f t="shared" si="169"/>
        <v>小谷</v>
      </c>
      <c r="N1555" t="str">
        <f t="shared" si="170"/>
        <v>陸大</v>
      </c>
      <c r="O1555" t="str">
        <f t="shared" si="171"/>
        <v>コタニ</v>
      </c>
      <c r="P1555" t="str">
        <f t="shared" si="172"/>
        <v>リクト</v>
      </c>
      <c r="Q1555">
        <f>IF($F1555="","",DATEDIF($R1555,①申込書!$D$3,"Y"))</f>
        <v>21</v>
      </c>
      <c r="R1555" t="str">
        <f t="shared" si="173"/>
        <v>2004/11/08</v>
      </c>
      <c r="S1555" t="str">
        <f t="shared" si="168"/>
        <v>大阪</v>
      </c>
      <c r="T1555" t="str">
        <f>IFERROR(IF($G1555&lt;&gt;"",LEFT($G1555,11),IF(COUNTIF(②男子申込!$C:$C,$B1555)=1,INDEX(②男子申込!H:H,MATCH($B1555,②男子申込!$C:$C,0)),"")),"")</f>
        <v>00113525320</v>
      </c>
      <c r="U1555" t="str">
        <f t="shared" si="174"/>
        <v>大阪国際大</v>
      </c>
    </row>
    <row r="1556" spans="1:21">
      <c r="A1556" t="s">
        <v>1207</v>
      </c>
      <c r="B1556">
        <v>1555</v>
      </c>
      <c r="C1556" t="s">
        <v>3984</v>
      </c>
      <c r="D1556" t="s">
        <v>3985</v>
      </c>
      <c r="E1556" t="s">
        <v>99</v>
      </c>
      <c r="F1556">
        <v>20040623</v>
      </c>
      <c r="G1556" t="s">
        <v>11191</v>
      </c>
      <c r="H1556" t="s">
        <v>243</v>
      </c>
      <c r="I1556" t="s">
        <v>442</v>
      </c>
      <c r="M1556" t="str">
        <f t="shared" si="169"/>
        <v>渡邉</v>
      </c>
      <c r="N1556" t="str">
        <f t="shared" si="170"/>
        <v>雅也</v>
      </c>
      <c r="O1556" t="str">
        <f t="shared" si="171"/>
        <v>ワタナベ</v>
      </c>
      <c r="P1556" t="str">
        <f t="shared" si="172"/>
        <v>マサヤ</v>
      </c>
      <c r="Q1556">
        <f>IF($F1556="","",DATEDIF($R1556,①申込書!$D$3,"Y"))</f>
        <v>21</v>
      </c>
      <c r="R1556" t="str">
        <f t="shared" si="173"/>
        <v>2004/06/23</v>
      </c>
      <c r="S1556" t="str">
        <f t="shared" si="168"/>
        <v>大阪</v>
      </c>
      <c r="T1556" t="str">
        <f>IFERROR(IF($G1556&lt;&gt;"",LEFT($G1556,11),IF(COUNTIF(②男子申込!$C:$C,$B1556)=1,INDEX(②男子申込!H:H,MATCH($B1556,②男子申込!$C:$C,0)),"")),"")</f>
        <v>00125884735</v>
      </c>
      <c r="U1556" t="str">
        <f t="shared" si="174"/>
        <v>大阪国際大</v>
      </c>
    </row>
    <row r="1557" spans="1:21">
      <c r="A1557" t="s">
        <v>1207</v>
      </c>
      <c r="B1557">
        <v>1556</v>
      </c>
      <c r="C1557" t="s">
        <v>3986</v>
      </c>
      <c r="D1557" t="s">
        <v>3987</v>
      </c>
      <c r="E1557" t="s">
        <v>88</v>
      </c>
      <c r="F1557">
        <v>20040407</v>
      </c>
      <c r="G1557" t="s">
        <v>11192</v>
      </c>
      <c r="H1557" t="s">
        <v>3988</v>
      </c>
      <c r="I1557" t="s">
        <v>465</v>
      </c>
      <c r="M1557" t="str">
        <f t="shared" si="169"/>
        <v>渡部</v>
      </c>
      <c r="N1557" t="str">
        <f t="shared" si="170"/>
        <v>宏斗</v>
      </c>
      <c r="O1557" t="str">
        <f t="shared" si="171"/>
        <v>ワタベ</v>
      </c>
      <c r="P1557" t="str">
        <f t="shared" si="172"/>
        <v>ヒロト</v>
      </c>
      <c r="Q1557">
        <f>IF($F1557="","",DATEDIF($R1557,①申込書!$D$3,"Y"))</f>
        <v>21</v>
      </c>
      <c r="R1557" t="str">
        <f t="shared" si="173"/>
        <v>2004/04/07</v>
      </c>
      <c r="S1557" t="str">
        <f t="shared" si="168"/>
        <v>京都</v>
      </c>
      <c r="T1557" t="str">
        <f>IFERROR(IF($G1557&lt;&gt;"",LEFT($G1557,11),IF(COUNTIF(②男子申込!$C:$C,$B1557)=1,INDEX(②男子申込!H:H,MATCH($B1557,②男子申込!$C:$C,0)),"")),"")</f>
        <v>00119472024</v>
      </c>
      <c r="U1557" t="str">
        <f t="shared" si="174"/>
        <v>大阪国際大</v>
      </c>
    </row>
    <row r="1558" spans="1:21">
      <c r="A1558" t="s">
        <v>1207</v>
      </c>
      <c r="B1558">
        <v>1557</v>
      </c>
      <c r="C1558" t="s">
        <v>3989</v>
      </c>
      <c r="D1558" t="s">
        <v>3990</v>
      </c>
      <c r="E1558" t="s">
        <v>99</v>
      </c>
      <c r="F1558">
        <v>20040719</v>
      </c>
      <c r="G1558" t="s">
        <v>11193</v>
      </c>
      <c r="H1558" t="s">
        <v>2309</v>
      </c>
      <c r="I1558" t="s">
        <v>1530</v>
      </c>
      <c r="M1558" t="str">
        <f t="shared" si="169"/>
        <v>中戸</v>
      </c>
      <c r="N1558" t="str">
        <f t="shared" si="170"/>
        <v>俊哉</v>
      </c>
      <c r="O1558" t="str">
        <f t="shared" si="171"/>
        <v>ナカト</v>
      </c>
      <c r="P1558" t="str">
        <f t="shared" si="172"/>
        <v>シュンヤ</v>
      </c>
      <c r="Q1558">
        <f>IF($F1558="","",DATEDIF($R1558,①申込書!$D$3,"Y"))</f>
        <v>21</v>
      </c>
      <c r="R1558" t="str">
        <f t="shared" si="173"/>
        <v>2004/07/19</v>
      </c>
      <c r="S1558" t="str">
        <f t="shared" si="168"/>
        <v>大阪</v>
      </c>
      <c r="T1558" t="str">
        <f>IFERROR(IF($G1558&lt;&gt;"",LEFT($G1558,11),IF(COUNTIF(②男子申込!$C:$C,$B1558)=1,INDEX(②男子申込!H:H,MATCH($B1558,②男子申込!$C:$C,0)),"")),"")</f>
        <v>00153622726</v>
      </c>
      <c r="U1558" t="str">
        <f t="shared" si="174"/>
        <v>大阪国際大</v>
      </c>
    </row>
    <row r="1559" spans="1:21">
      <c r="A1559" t="s">
        <v>1207</v>
      </c>
      <c r="B1559">
        <v>1558</v>
      </c>
      <c r="C1559" t="s">
        <v>3992</v>
      </c>
      <c r="D1559" t="s">
        <v>3993</v>
      </c>
      <c r="E1559" t="s">
        <v>99</v>
      </c>
      <c r="F1559">
        <v>20041121</v>
      </c>
      <c r="G1559" t="s">
        <v>11194</v>
      </c>
      <c r="H1559" t="s">
        <v>507</v>
      </c>
      <c r="I1559" t="s">
        <v>725</v>
      </c>
      <c r="M1559" t="str">
        <f t="shared" si="169"/>
        <v>吉本</v>
      </c>
      <c r="N1559" t="str">
        <f t="shared" si="170"/>
        <v>良真</v>
      </c>
      <c r="O1559" t="str">
        <f t="shared" si="171"/>
        <v>ヨシモト</v>
      </c>
      <c r="P1559" t="str">
        <f t="shared" si="172"/>
        <v>リョウマ</v>
      </c>
      <c r="Q1559">
        <f>IF($F1559="","",DATEDIF($R1559,①申込書!$D$3,"Y"))</f>
        <v>21</v>
      </c>
      <c r="R1559" t="str">
        <f t="shared" si="173"/>
        <v>2004/11/21</v>
      </c>
      <c r="S1559" t="str">
        <f t="shared" si="168"/>
        <v>大阪</v>
      </c>
      <c r="T1559" t="str">
        <f>IFERROR(IF($G1559&lt;&gt;"",LEFT($G1559,11),IF(COUNTIF(②男子申込!$C:$C,$B1559)=1,INDEX(②男子申込!H:H,MATCH($B1559,②男子申込!$C:$C,0)),"")),"")</f>
        <v>00118278027</v>
      </c>
      <c r="U1559" t="str">
        <f t="shared" si="174"/>
        <v>大阪国際大</v>
      </c>
    </row>
    <row r="1560" spans="1:21">
      <c r="A1560" t="s">
        <v>1207</v>
      </c>
      <c r="B1560">
        <v>1559</v>
      </c>
      <c r="C1560" t="s">
        <v>3994</v>
      </c>
      <c r="D1560" t="s">
        <v>3995</v>
      </c>
      <c r="E1560" t="s">
        <v>83</v>
      </c>
      <c r="F1560">
        <v>20040901</v>
      </c>
      <c r="G1560" t="s">
        <v>11195</v>
      </c>
      <c r="H1560" t="s">
        <v>449</v>
      </c>
      <c r="I1560" t="s">
        <v>1337</v>
      </c>
      <c r="M1560" t="str">
        <f t="shared" si="169"/>
        <v>森</v>
      </c>
      <c r="N1560" t="str">
        <f t="shared" si="170"/>
        <v>陽太</v>
      </c>
      <c r="O1560" t="str">
        <f t="shared" si="171"/>
        <v>モリ</v>
      </c>
      <c r="P1560" t="str">
        <f t="shared" si="172"/>
        <v>ヒナタ</v>
      </c>
      <c r="Q1560">
        <f>IF($F1560="","",DATEDIF($R1560,①申込書!$D$3,"Y"))</f>
        <v>21</v>
      </c>
      <c r="R1560" t="str">
        <f t="shared" si="173"/>
        <v>2004/09/01</v>
      </c>
      <c r="S1560" t="str">
        <f t="shared" si="168"/>
        <v>奈良</v>
      </c>
      <c r="T1560" t="str">
        <f>IFERROR(IF($G1560&lt;&gt;"",LEFT($G1560,11),IF(COUNTIF(②男子申込!$C:$C,$B1560)=1,INDEX(②男子申込!H:H,MATCH($B1560,②男子申込!$C:$C,0)),"")),"")</f>
        <v>00111273318</v>
      </c>
      <c r="U1560" t="str">
        <f t="shared" si="174"/>
        <v>大阪国際大</v>
      </c>
    </row>
    <row r="1561" spans="1:21">
      <c r="A1561" t="s">
        <v>1207</v>
      </c>
      <c r="B1561">
        <v>1560</v>
      </c>
      <c r="C1561" t="s">
        <v>4552</v>
      </c>
      <c r="D1561" t="s">
        <v>4553</v>
      </c>
      <c r="E1561" t="s">
        <v>99</v>
      </c>
      <c r="F1561">
        <v>20050224</v>
      </c>
      <c r="G1561" t="s">
        <v>11196</v>
      </c>
      <c r="H1561" t="s">
        <v>4554</v>
      </c>
      <c r="I1561" t="s">
        <v>92</v>
      </c>
      <c r="M1561" t="str">
        <f t="shared" si="169"/>
        <v>南地</v>
      </c>
      <c r="N1561" t="str">
        <f t="shared" si="170"/>
        <v>祐希</v>
      </c>
      <c r="O1561" t="str">
        <f t="shared" si="171"/>
        <v>ミナミヂ</v>
      </c>
      <c r="P1561" t="str">
        <f t="shared" si="172"/>
        <v>ユウキ</v>
      </c>
      <c r="Q1561">
        <f>IF($F1561="","",DATEDIF($R1561,①申込書!$D$3,"Y"))</f>
        <v>20</v>
      </c>
      <c r="R1561" t="str">
        <f t="shared" si="173"/>
        <v>2005/02/24</v>
      </c>
      <c r="S1561" t="str">
        <f t="shared" si="168"/>
        <v>大阪</v>
      </c>
      <c r="T1561" t="str">
        <f>IFERROR(IF($G1561&lt;&gt;"",LEFT($G1561,11),IF(COUNTIF(②男子申込!$C:$C,$B1561)=1,INDEX(②男子申込!H:H,MATCH($B1561,②男子申込!$C:$C,0)),"")),"")</f>
        <v>00200043274</v>
      </c>
      <c r="U1561" t="str">
        <f t="shared" si="174"/>
        <v>大阪国際大</v>
      </c>
    </row>
    <row r="1562" spans="1:21">
      <c r="A1562" t="s">
        <v>1207</v>
      </c>
      <c r="B1562">
        <v>1561</v>
      </c>
      <c r="C1562" t="s">
        <v>4555</v>
      </c>
      <c r="D1562" t="s">
        <v>4556</v>
      </c>
      <c r="E1562" t="s">
        <v>99</v>
      </c>
      <c r="F1562">
        <v>20040402</v>
      </c>
      <c r="G1562" t="s">
        <v>11197</v>
      </c>
      <c r="H1562" t="s">
        <v>4557</v>
      </c>
      <c r="I1562" t="s">
        <v>1073</v>
      </c>
      <c r="M1562" t="str">
        <f t="shared" si="169"/>
        <v>露谷</v>
      </c>
      <c r="N1562" t="str">
        <f t="shared" si="170"/>
        <v>悠</v>
      </c>
      <c r="O1562" t="str">
        <f t="shared" si="171"/>
        <v>ツユタニ</v>
      </c>
      <c r="P1562" t="str">
        <f t="shared" si="172"/>
        <v>ユウ</v>
      </c>
      <c r="Q1562">
        <f>IF($F1562="","",DATEDIF($R1562,①申込書!$D$3,"Y"))</f>
        <v>21</v>
      </c>
      <c r="R1562" t="str">
        <f t="shared" si="173"/>
        <v>2004/04/02</v>
      </c>
      <c r="S1562" t="str">
        <f t="shared" si="168"/>
        <v>大阪</v>
      </c>
      <c r="T1562" t="str">
        <f>IFERROR(IF($G1562&lt;&gt;"",LEFT($G1562,11),IF(COUNTIF(②男子申込!$C:$C,$B1562)=1,INDEX(②男子申込!H:H,MATCH($B1562,②男子申込!$C:$C,0)),"")),"")</f>
        <v>00114241316</v>
      </c>
      <c r="U1562" t="str">
        <f t="shared" si="174"/>
        <v>大阪国際大</v>
      </c>
    </row>
    <row r="1563" spans="1:21">
      <c r="A1563" t="s">
        <v>1207</v>
      </c>
      <c r="B1563">
        <v>1562</v>
      </c>
      <c r="C1563" t="s">
        <v>4558</v>
      </c>
      <c r="D1563" t="s">
        <v>4559</v>
      </c>
      <c r="E1563" t="s">
        <v>99</v>
      </c>
      <c r="F1563">
        <v>20040723</v>
      </c>
      <c r="G1563" t="s">
        <v>11198</v>
      </c>
      <c r="H1563" t="s">
        <v>1483</v>
      </c>
      <c r="I1563" t="s">
        <v>651</v>
      </c>
      <c r="M1563" t="str">
        <f t="shared" si="169"/>
        <v>白石</v>
      </c>
      <c r="N1563" t="str">
        <f t="shared" si="170"/>
        <v>直樹</v>
      </c>
      <c r="O1563" t="str">
        <f t="shared" si="171"/>
        <v>シライシ</v>
      </c>
      <c r="P1563" t="str">
        <f t="shared" si="172"/>
        <v>ナオキ</v>
      </c>
      <c r="Q1563">
        <f>IF($F1563="","",DATEDIF($R1563,①申込書!$D$3,"Y"))</f>
        <v>21</v>
      </c>
      <c r="R1563" t="str">
        <f t="shared" si="173"/>
        <v>2004/07/23</v>
      </c>
      <c r="S1563" t="str">
        <f t="shared" si="168"/>
        <v>大阪</v>
      </c>
      <c r="T1563" t="str">
        <f>IFERROR(IF($G1563&lt;&gt;"",LEFT($G1563,11),IF(COUNTIF(②男子申込!$C:$C,$B1563)=1,INDEX(②男子申込!H:H,MATCH($B1563,②男子申込!$C:$C,0)),"")),"")</f>
        <v>00113600516</v>
      </c>
      <c r="U1563" t="str">
        <f t="shared" si="174"/>
        <v>大阪国際大</v>
      </c>
    </row>
    <row r="1564" spans="1:21">
      <c r="A1564" t="s">
        <v>1207</v>
      </c>
      <c r="B1564">
        <v>1563</v>
      </c>
      <c r="C1564" t="s">
        <v>4560</v>
      </c>
      <c r="D1564" t="s">
        <v>4561</v>
      </c>
      <c r="E1564" t="s">
        <v>80</v>
      </c>
      <c r="F1564">
        <v>20041222</v>
      </c>
      <c r="G1564" t="s">
        <v>11199</v>
      </c>
      <c r="H1564" t="s">
        <v>174</v>
      </c>
      <c r="I1564" t="s">
        <v>1897</v>
      </c>
      <c r="M1564" t="str">
        <f t="shared" si="169"/>
        <v>寺井</v>
      </c>
      <c r="N1564" t="str">
        <f t="shared" si="170"/>
        <v>博冬</v>
      </c>
      <c r="O1564" t="str">
        <f t="shared" si="171"/>
        <v>テライ</v>
      </c>
      <c r="P1564" t="str">
        <f t="shared" si="172"/>
        <v>ハクト</v>
      </c>
      <c r="Q1564">
        <f>IF($F1564="","",DATEDIF($R1564,①申込書!$D$3,"Y"))</f>
        <v>21</v>
      </c>
      <c r="R1564" t="str">
        <f t="shared" si="173"/>
        <v>2004/12/22</v>
      </c>
      <c r="S1564" t="str">
        <f t="shared" si="168"/>
        <v>滋賀</v>
      </c>
      <c r="T1564" t="str">
        <f>IFERROR(IF($G1564&lt;&gt;"",LEFT($G1564,11),IF(COUNTIF(②男子申込!$C:$C,$B1564)=1,INDEX(②男子申込!H:H,MATCH($B1564,②男子申込!$C:$C,0)),"")),"")</f>
        <v>00112380419</v>
      </c>
      <c r="U1564" t="str">
        <f t="shared" si="174"/>
        <v>大阪国際大</v>
      </c>
    </row>
    <row r="1565" spans="1:21">
      <c r="A1565" t="s">
        <v>1207</v>
      </c>
      <c r="B1565">
        <v>1564</v>
      </c>
      <c r="C1565" t="s">
        <v>5950</v>
      </c>
      <c r="D1565" t="s">
        <v>5951</v>
      </c>
      <c r="E1565" t="s">
        <v>99</v>
      </c>
      <c r="F1565">
        <v>20050630</v>
      </c>
      <c r="G1565" t="s">
        <v>11200</v>
      </c>
      <c r="H1565" t="s">
        <v>5952</v>
      </c>
      <c r="I1565" t="s">
        <v>611</v>
      </c>
      <c r="M1565" t="str">
        <f t="shared" si="169"/>
        <v>小坂田</v>
      </c>
      <c r="N1565" t="str">
        <f t="shared" si="170"/>
        <v>偉月</v>
      </c>
      <c r="O1565" t="str">
        <f t="shared" si="171"/>
        <v>オサカダ</v>
      </c>
      <c r="P1565" t="str">
        <f t="shared" si="172"/>
        <v>イツキ</v>
      </c>
      <c r="Q1565">
        <f>IF($F1565="","",DATEDIF($R1565,①申込書!$D$3,"Y"))</f>
        <v>20</v>
      </c>
      <c r="R1565" t="str">
        <f t="shared" si="173"/>
        <v>2005/06/30</v>
      </c>
      <c r="S1565" t="str">
        <f t="shared" si="168"/>
        <v>大阪</v>
      </c>
      <c r="T1565" t="str">
        <f>IFERROR(IF($G1565&lt;&gt;"",LEFT($G1565,11),IF(COUNTIF(②男子申込!$C:$C,$B1565)=1,INDEX(②男子申込!H:H,MATCH($B1565,②男子申込!$C:$C,0)),"")),"")</f>
        <v>00128854836</v>
      </c>
      <c r="U1565" t="str">
        <f t="shared" si="174"/>
        <v>大阪国際大</v>
      </c>
    </row>
    <row r="1566" spans="1:21">
      <c r="A1566" t="s">
        <v>1207</v>
      </c>
      <c r="B1566">
        <v>1565</v>
      </c>
      <c r="C1566" t="s">
        <v>5953</v>
      </c>
      <c r="D1566" t="s">
        <v>5954</v>
      </c>
      <c r="E1566" t="s">
        <v>99</v>
      </c>
      <c r="F1566">
        <v>20050811</v>
      </c>
      <c r="G1566" t="s">
        <v>11201</v>
      </c>
      <c r="H1566" t="s">
        <v>634</v>
      </c>
      <c r="I1566" t="s">
        <v>346</v>
      </c>
      <c r="M1566" t="str">
        <f t="shared" si="169"/>
        <v>池田</v>
      </c>
      <c r="N1566" t="str">
        <f t="shared" si="170"/>
        <v>尚悟</v>
      </c>
      <c r="O1566" t="str">
        <f t="shared" si="171"/>
        <v>イケダ</v>
      </c>
      <c r="P1566" t="str">
        <f t="shared" si="172"/>
        <v>ショウゴ</v>
      </c>
      <c r="Q1566">
        <f>IF($F1566="","",DATEDIF($R1566,①申込書!$D$3,"Y"))</f>
        <v>20</v>
      </c>
      <c r="R1566" t="str">
        <f t="shared" si="173"/>
        <v>2005/08/11</v>
      </c>
      <c r="S1566" t="str">
        <f t="shared" si="168"/>
        <v>大阪</v>
      </c>
      <c r="T1566" t="str">
        <f>IFERROR(IF($G1566&lt;&gt;"",LEFT($G1566,11),IF(COUNTIF(②男子申込!$C:$C,$B1566)=1,INDEX(②男子申込!H:H,MATCH($B1566,②男子申込!$C:$C,0)),"")),"")</f>
        <v>00153554528</v>
      </c>
      <c r="U1566" t="str">
        <f t="shared" si="174"/>
        <v>大阪国際大</v>
      </c>
    </row>
    <row r="1567" spans="1:21">
      <c r="A1567" t="s">
        <v>1207</v>
      </c>
      <c r="B1567">
        <v>1566</v>
      </c>
      <c r="C1567" t="s">
        <v>5955</v>
      </c>
      <c r="D1567" t="s">
        <v>5956</v>
      </c>
      <c r="E1567" t="s">
        <v>99</v>
      </c>
      <c r="F1567">
        <v>20060120</v>
      </c>
      <c r="G1567" t="s">
        <v>11202</v>
      </c>
      <c r="H1567" t="s">
        <v>5957</v>
      </c>
      <c r="I1567" t="s">
        <v>578</v>
      </c>
      <c r="M1567" t="str">
        <f t="shared" si="169"/>
        <v>土江</v>
      </c>
      <c r="N1567" t="str">
        <f t="shared" si="170"/>
        <v>将太</v>
      </c>
      <c r="O1567" t="str">
        <f t="shared" si="171"/>
        <v>ツチエ</v>
      </c>
      <c r="P1567" t="str">
        <f t="shared" si="172"/>
        <v>ショウタ</v>
      </c>
      <c r="Q1567">
        <f>IF($F1567="","",DATEDIF($R1567,①申込書!$D$3,"Y"))</f>
        <v>20</v>
      </c>
      <c r="R1567" t="str">
        <f t="shared" si="173"/>
        <v>2006/01/20</v>
      </c>
      <c r="S1567" t="str">
        <f t="shared" si="168"/>
        <v>大阪</v>
      </c>
      <c r="T1567" t="str">
        <f>IFERROR(IF($G1567&lt;&gt;"",LEFT($G1567,11),IF(COUNTIF(②男子申込!$C:$C,$B1567)=1,INDEX(②男子申込!H:H,MATCH($B1567,②男子申込!$C:$C,0)),"")),"")</f>
        <v>00153554629</v>
      </c>
      <c r="U1567" t="str">
        <f t="shared" si="174"/>
        <v>大阪国際大</v>
      </c>
    </row>
    <row r="1568" spans="1:21">
      <c r="A1568" t="s">
        <v>1207</v>
      </c>
      <c r="B1568">
        <v>1567</v>
      </c>
      <c r="C1568" t="s">
        <v>5958</v>
      </c>
      <c r="D1568" t="s">
        <v>5959</v>
      </c>
      <c r="E1568" t="s">
        <v>99</v>
      </c>
      <c r="F1568">
        <v>20060304</v>
      </c>
      <c r="G1568" t="s">
        <v>11203</v>
      </c>
      <c r="H1568" t="s">
        <v>1109</v>
      </c>
      <c r="I1568" t="s">
        <v>868</v>
      </c>
      <c r="M1568" t="str">
        <f t="shared" si="169"/>
        <v>三宅</v>
      </c>
      <c r="N1568" t="str">
        <f t="shared" si="170"/>
        <v>貴大</v>
      </c>
      <c r="O1568" t="str">
        <f t="shared" si="171"/>
        <v>ミヤケ</v>
      </c>
      <c r="P1568" t="str">
        <f t="shared" si="172"/>
        <v>タカヒロ</v>
      </c>
      <c r="Q1568">
        <f>IF($F1568="","",DATEDIF($R1568,①申込書!$D$3,"Y"))</f>
        <v>19</v>
      </c>
      <c r="R1568" t="str">
        <f t="shared" si="173"/>
        <v>2006/03/04</v>
      </c>
      <c r="S1568" t="str">
        <f t="shared" si="168"/>
        <v>大阪</v>
      </c>
      <c r="T1568" t="str">
        <f>IFERROR(IF($G1568&lt;&gt;"",LEFT($G1568,11),IF(COUNTIF(②男子申込!$C:$C,$B1568)=1,INDEX(②男子申込!H:H,MATCH($B1568,②男子申込!$C:$C,0)),"")),"")</f>
        <v>00013018122</v>
      </c>
      <c r="U1568" t="str">
        <f t="shared" si="174"/>
        <v>大阪国際大</v>
      </c>
    </row>
    <row r="1569" spans="1:21">
      <c r="A1569" t="s">
        <v>1207</v>
      </c>
      <c r="B1569">
        <v>1568</v>
      </c>
      <c r="C1569" t="s">
        <v>5960</v>
      </c>
      <c r="D1569" t="s">
        <v>5961</v>
      </c>
      <c r="E1569" t="s">
        <v>99</v>
      </c>
      <c r="F1569">
        <v>20051024</v>
      </c>
      <c r="G1569" t="s">
        <v>11204</v>
      </c>
      <c r="H1569" t="s">
        <v>3089</v>
      </c>
      <c r="I1569" t="s">
        <v>562</v>
      </c>
      <c r="M1569" t="str">
        <f t="shared" si="169"/>
        <v>向井</v>
      </c>
      <c r="N1569" t="str">
        <f t="shared" si="170"/>
        <v>亮太</v>
      </c>
      <c r="O1569" t="str">
        <f t="shared" si="171"/>
        <v>ムカイ</v>
      </c>
      <c r="P1569" t="str">
        <f t="shared" si="172"/>
        <v>リョウタ</v>
      </c>
      <c r="Q1569">
        <f>IF($F1569="","",DATEDIF($R1569,①申込書!$D$3,"Y"))</f>
        <v>20</v>
      </c>
      <c r="R1569" t="str">
        <f t="shared" si="173"/>
        <v>2005/10/24</v>
      </c>
      <c r="S1569" t="str">
        <f t="shared" si="168"/>
        <v>大阪</v>
      </c>
      <c r="T1569" t="str">
        <f>IFERROR(IF($G1569&lt;&gt;"",LEFT($G1569,11),IF(COUNTIF(②男子申込!$C:$C,$B1569)=1,INDEX(②男子申込!H:H,MATCH($B1569,②男子申込!$C:$C,0)),"")),"")</f>
        <v>00129448331</v>
      </c>
      <c r="U1569" t="str">
        <f t="shared" si="174"/>
        <v>大阪国際大</v>
      </c>
    </row>
    <row r="1570" spans="1:21">
      <c r="A1570" t="s">
        <v>1207</v>
      </c>
      <c r="B1570">
        <v>1569</v>
      </c>
      <c r="C1570" t="s">
        <v>5962</v>
      </c>
      <c r="D1570" t="s">
        <v>5963</v>
      </c>
      <c r="E1570" t="s">
        <v>99</v>
      </c>
      <c r="F1570">
        <v>20051012</v>
      </c>
      <c r="G1570" t="s">
        <v>11205</v>
      </c>
      <c r="H1570" t="s">
        <v>5807</v>
      </c>
      <c r="I1570" t="s">
        <v>1530</v>
      </c>
      <c r="M1570" t="str">
        <f t="shared" si="169"/>
        <v>冨江</v>
      </c>
      <c r="N1570" t="str">
        <f t="shared" si="170"/>
        <v>俊矢</v>
      </c>
      <c r="O1570" t="str">
        <f t="shared" si="171"/>
        <v>トミエ</v>
      </c>
      <c r="P1570" t="str">
        <f t="shared" si="172"/>
        <v>シュンヤ</v>
      </c>
      <c r="Q1570">
        <f>IF($F1570="","",DATEDIF($R1570,①申込書!$D$3,"Y"))</f>
        <v>20</v>
      </c>
      <c r="R1570" t="str">
        <f t="shared" si="173"/>
        <v>2005/10/12</v>
      </c>
      <c r="S1570" t="str">
        <f t="shared" si="168"/>
        <v>大阪</v>
      </c>
      <c r="T1570" t="str">
        <f>IFERROR(IF($G1570&lt;&gt;"",LEFT($G1570,11),IF(COUNTIF(②男子申込!$C:$C,$B1570)=1,INDEX(②男子申込!H:H,MATCH($B1570,②男子申込!$C:$C,0)),"")),"")</f>
        <v>00128862229</v>
      </c>
      <c r="U1570" t="str">
        <f t="shared" si="174"/>
        <v>大阪国際大</v>
      </c>
    </row>
    <row r="1571" spans="1:21">
      <c r="A1571" t="s">
        <v>1207</v>
      </c>
      <c r="B1571">
        <v>1570</v>
      </c>
      <c r="C1571" t="s">
        <v>5964</v>
      </c>
      <c r="D1571" t="s">
        <v>5965</v>
      </c>
      <c r="E1571" t="s">
        <v>99</v>
      </c>
      <c r="F1571">
        <v>20050906</v>
      </c>
      <c r="G1571" t="s">
        <v>11206</v>
      </c>
      <c r="H1571" t="s">
        <v>5966</v>
      </c>
      <c r="I1571" t="s">
        <v>105</v>
      </c>
      <c r="M1571" t="str">
        <f t="shared" si="169"/>
        <v>神戸</v>
      </c>
      <c r="N1571" t="str">
        <f t="shared" si="170"/>
        <v>奏汰</v>
      </c>
      <c r="O1571" t="str">
        <f t="shared" si="171"/>
        <v>コウベ</v>
      </c>
      <c r="P1571" t="str">
        <f t="shared" si="172"/>
        <v>ソウタ</v>
      </c>
      <c r="Q1571">
        <f>IF($F1571="","",DATEDIF($R1571,①申込書!$D$3,"Y"))</f>
        <v>20</v>
      </c>
      <c r="R1571" t="str">
        <f t="shared" si="173"/>
        <v>2005/09/06</v>
      </c>
      <c r="S1571" t="str">
        <f t="shared" si="168"/>
        <v>大阪</v>
      </c>
      <c r="T1571" t="str">
        <f>IFERROR(IF($G1571&lt;&gt;"",LEFT($G1571,11),IF(COUNTIF(②男子申込!$C:$C,$B1571)=1,INDEX(②男子申込!H:H,MATCH($B1571,②男子申込!$C:$C,0)),"")),"")</f>
        <v>00127152321</v>
      </c>
      <c r="U1571" t="str">
        <f t="shared" si="174"/>
        <v>大阪国際大</v>
      </c>
    </row>
    <row r="1572" spans="1:21">
      <c r="A1572" t="s">
        <v>1207</v>
      </c>
      <c r="B1572">
        <v>1571</v>
      </c>
      <c r="C1572" t="s">
        <v>5967</v>
      </c>
      <c r="D1572" t="s">
        <v>5968</v>
      </c>
      <c r="E1572" t="s">
        <v>99</v>
      </c>
      <c r="F1572">
        <v>20060217</v>
      </c>
      <c r="G1572" t="s">
        <v>11207</v>
      </c>
      <c r="H1572" t="s">
        <v>728</v>
      </c>
      <c r="I1572" t="s">
        <v>3159</v>
      </c>
      <c r="M1572" t="str">
        <f t="shared" si="169"/>
        <v>前川</v>
      </c>
      <c r="N1572" t="str">
        <f t="shared" si="170"/>
        <v>幸来</v>
      </c>
      <c r="O1572" t="str">
        <f t="shared" si="171"/>
        <v>マエカワ</v>
      </c>
      <c r="P1572" t="str">
        <f t="shared" si="172"/>
        <v>ユラ</v>
      </c>
      <c r="Q1572">
        <f>IF($F1572="","",DATEDIF($R1572,①申込書!$D$3,"Y"))</f>
        <v>19</v>
      </c>
      <c r="R1572" t="str">
        <f t="shared" si="173"/>
        <v>2006/02/17</v>
      </c>
      <c r="S1572" t="str">
        <f t="shared" si="168"/>
        <v>大阪</v>
      </c>
      <c r="T1572" t="str">
        <f>IFERROR(IF($G1572&lt;&gt;"",LEFT($G1572,11),IF(COUNTIF(②男子申込!$C:$C,$B1572)=1,INDEX(②男子申込!H:H,MATCH($B1572,②男子申込!$C:$C,0)),"")),"")</f>
        <v>00129147428</v>
      </c>
      <c r="U1572" t="str">
        <f t="shared" si="174"/>
        <v>大阪国際大</v>
      </c>
    </row>
    <row r="1573" spans="1:21">
      <c r="A1573" t="s">
        <v>1207</v>
      </c>
      <c r="B1573">
        <v>1572</v>
      </c>
      <c r="C1573" t="s">
        <v>5969</v>
      </c>
      <c r="D1573" t="s">
        <v>5970</v>
      </c>
      <c r="E1573" t="s">
        <v>99</v>
      </c>
      <c r="F1573">
        <v>20050404</v>
      </c>
      <c r="G1573" t="s">
        <v>11208</v>
      </c>
      <c r="H1573" t="s">
        <v>5275</v>
      </c>
      <c r="I1573" t="s">
        <v>105</v>
      </c>
      <c r="M1573" t="str">
        <f t="shared" si="169"/>
        <v>新山</v>
      </c>
      <c r="N1573" t="str">
        <f t="shared" si="170"/>
        <v>創大</v>
      </c>
      <c r="O1573" t="str">
        <f t="shared" si="171"/>
        <v>ニイヤマ</v>
      </c>
      <c r="P1573" t="str">
        <f t="shared" si="172"/>
        <v>ソウタ</v>
      </c>
      <c r="Q1573">
        <f>IF($F1573="","",DATEDIF($R1573,①申込書!$D$3,"Y"))</f>
        <v>20</v>
      </c>
      <c r="R1573" t="str">
        <f t="shared" si="173"/>
        <v>2005/04/04</v>
      </c>
      <c r="S1573" t="str">
        <f t="shared" si="168"/>
        <v>大阪</v>
      </c>
      <c r="T1573" t="str">
        <f>IFERROR(IF($G1573&lt;&gt;"",LEFT($G1573,11),IF(COUNTIF(②男子申込!$C:$C,$B1573)=1,INDEX(②男子申込!H:H,MATCH($B1573,②男子申込!$C:$C,0)),"")),"")</f>
        <v>00127191930</v>
      </c>
      <c r="U1573" t="str">
        <f t="shared" si="174"/>
        <v>大阪国際大</v>
      </c>
    </row>
    <row r="1574" spans="1:21">
      <c r="A1574" t="s">
        <v>1207</v>
      </c>
      <c r="B1574">
        <v>1573</v>
      </c>
      <c r="C1574" t="s">
        <v>5971</v>
      </c>
      <c r="D1574" t="s">
        <v>5972</v>
      </c>
      <c r="E1574" t="s">
        <v>83</v>
      </c>
      <c r="F1574">
        <v>20050624</v>
      </c>
      <c r="G1574" t="s">
        <v>11209</v>
      </c>
      <c r="H1574" t="s">
        <v>1599</v>
      </c>
      <c r="I1574" t="s">
        <v>387</v>
      </c>
      <c r="M1574" t="str">
        <f t="shared" si="169"/>
        <v>南</v>
      </c>
      <c r="N1574" t="str">
        <f t="shared" si="170"/>
        <v>勇成</v>
      </c>
      <c r="O1574" t="str">
        <f t="shared" si="171"/>
        <v>ミナミ</v>
      </c>
      <c r="P1574" t="str">
        <f t="shared" si="172"/>
        <v>ユウセイ</v>
      </c>
      <c r="Q1574">
        <f>IF($F1574="","",DATEDIF($R1574,①申込書!$D$3,"Y"))</f>
        <v>20</v>
      </c>
      <c r="R1574" t="str">
        <f t="shared" si="173"/>
        <v>2005/06/24</v>
      </c>
      <c r="S1574" t="str">
        <f t="shared" si="168"/>
        <v>奈良</v>
      </c>
      <c r="T1574" t="str">
        <f>IFERROR(IF($G1574&lt;&gt;"",LEFT($G1574,11),IF(COUNTIF(②男子申込!$C:$C,$B1574)=1,INDEX(②男子申込!H:H,MATCH($B1574,②男子申込!$C:$C,0)),"")),"")</f>
        <v>00122851322</v>
      </c>
      <c r="U1574" t="str">
        <f t="shared" si="174"/>
        <v>大阪国際大</v>
      </c>
    </row>
    <row r="1575" spans="1:21">
      <c r="A1575" t="s">
        <v>1207</v>
      </c>
      <c r="B1575">
        <v>1574</v>
      </c>
      <c r="C1575" t="s">
        <v>5973</v>
      </c>
      <c r="D1575" t="s">
        <v>5974</v>
      </c>
      <c r="E1575" t="s">
        <v>83</v>
      </c>
      <c r="F1575">
        <v>20050924</v>
      </c>
      <c r="G1575" t="s">
        <v>11210</v>
      </c>
      <c r="H1575" t="s">
        <v>5975</v>
      </c>
      <c r="I1575" t="s">
        <v>758</v>
      </c>
      <c r="M1575" t="str">
        <f t="shared" si="169"/>
        <v>小関</v>
      </c>
      <c r="N1575" t="str">
        <f t="shared" si="170"/>
        <v>唯人</v>
      </c>
      <c r="O1575" t="str">
        <f t="shared" si="171"/>
        <v>オゼキ</v>
      </c>
      <c r="P1575" t="str">
        <f t="shared" si="172"/>
        <v>ユイト</v>
      </c>
      <c r="Q1575">
        <f>IF($F1575="","",DATEDIF($R1575,①申込書!$D$3,"Y"))</f>
        <v>20</v>
      </c>
      <c r="R1575" t="str">
        <f t="shared" si="173"/>
        <v>2005/09/24</v>
      </c>
      <c r="S1575" t="str">
        <f t="shared" si="168"/>
        <v>奈良</v>
      </c>
      <c r="T1575" t="str">
        <f>IFERROR(IF($G1575&lt;&gt;"",LEFT($G1575,11),IF(COUNTIF(②男子申込!$C:$C,$B1575)=1,INDEX(②男子申込!H:H,MATCH($B1575,②男子申込!$C:$C,0)),"")),"")</f>
        <v>00154308930</v>
      </c>
      <c r="U1575" t="str">
        <f t="shared" si="174"/>
        <v>大阪国際大</v>
      </c>
    </row>
    <row r="1576" spans="1:21">
      <c r="A1576" t="s">
        <v>1207</v>
      </c>
      <c r="B1576">
        <v>1575</v>
      </c>
      <c r="C1576" t="s">
        <v>6397</v>
      </c>
      <c r="D1576" t="s">
        <v>6398</v>
      </c>
      <c r="E1576" t="s">
        <v>344</v>
      </c>
      <c r="F1576">
        <v>20051121</v>
      </c>
      <c r="G1576" t="s">
        <v>6399</v>
      </c>
      <c r="H1576" t="s">
        <v>817</v>
      </c>
      <c r="I1576" t="s">
        <v>130</v>
      </c>
      <c r="M1576" t="str">
        <f t="shared" si="169"/>
        <v>岡野</v>
      </c>
      <c r="N1576" t="str">
        <f t="shared" si="170"/>
        <v>孝祐</v>
      </c>
      <c r="O1576" t="str">
        <f t="shared" si="171"/>
        <v>オカノ</v>
      </c>
      <c r="P1576" t="str">
        <f t="shared" si="172"/>
        <v>コウスケ</v>
      </c>
      <c r="Q1576">
        <f>IF($F1576="","",DATEDIF($R1576,①申込書!$D$3,"Y"))</f>
        <v>20</v>
      </c>
      <c r="R1576" t="str">
        <f t="shared" si="173"/>
        <v>2005/11/21</v>
      </c>
      <c r="S1576" t="str">
        <f t="shared" si="168"/>
        <v>高知</v>
      </c>
      <c r="T1576" t="str">
        <f>IFERROR(IF($G1576&lt;&gt;"",LEFT($G1576,11),IF(COUNTIF(②男子申込!$C:$C,$B1576)=1,INDEX(②男子申込!H:H,MATCH($B1576,②男子申込!$C:$C,0)),"")),"")</f>
        <v>00154524526</v>
      </c>
      <c r="U1576" t="str">
        <f t="shared" si="174"/>
        <v>大阪国際大</v>
      </c>
    </row>
    <row r="1577" spans="1:21">
      <c r="A1577" t="s">
        <v>1207</v>
      </c>
      <c r="B1577">
        <v>1576</v>
      </c>
      <c r="C1577" t="s">
        <v>6400</v>
      </c>
      <c r="D1577" t="s">
        <v>6401</v>
      </c>
      <c r="E1577" t="s">
        <v>88</v>
      </c>
      <c r="F1577">
        <v>20050710</v>
      </c>
      <c r="G1577" t="s">
        <v>6402</v>
      </c>
      <c r="H1577" t="s">
        <v>6403</v>
      </c>
      <c r="I1577" t="s">
        <v>6404</v>
      </c>
      <c r="M1577" t="str">
        <f t="shared" si="169"/>
        <v>モンパルゴンザレス</v>
      </c>
      <c r="N1577" t="str">
        <f t="shared" si="170"/>
        <v>朗偉</v>
      </c>
      <c r="O1577" t="str">
        <f t="shared" si="171"/>
        <v>モンパルゴンザレス</v>
      </c>
      <c r="P1577" t="str">
        <f t="shared" si="172"/>
        <v>ロウイ</v>
      </c>
      <c r="Q1577">
        <f>IF($F1577="","",DATEDIF($R1577,①申込書!$D$3,"Y"))</f>
        <v>20</v>
      </c>
      <c r="R1577" t="str">
        <f t="shared" si="173"/>
        <v>2005/07/10</v>
      </c>
      <c r="S1577" t="str">
        <f t="shared" si="168"/>
        <v>京都</v>
      </c>
      <c r="T1577" t="str">
        <f>IFERROR(IF($G1577&lt;&gt;"",LEFT($G1577,11),IF(COUNTIF(②男子申込!$C:$C,$B1577)=1,INDEX(②男子申込!H:H,MATCH($B1577,②男子申込!$C:$C,0)),"")),"")</f>
        <v>00200209678</v>
      </c>
      <c r="U1577" t="str">
        <f t="shared" si="174"/>
        <v>大阪国際大</v>
      </c>
    </row>
    <row r="1578" spans="1:21">
      <c r="A1578" t="s">
        <v>1207</v>
      </c>
      <c r="B1578">
        <v>1577</v>
      </c>
      <c r="C1578" t="s">
        <v>8735</v>
      </c>
      <c r="D1578" t="s">
        <v>8736</v>
      </c>
      <c r="E1578" t="s">
        <v>99</v>
      </c>
      <c r="F1578">
        <v>20070122</v>
      </c>
      <c r="G1578" t="s">
        <v>11211</v>
      </c>
      <c r="H1578" t="s">
        <v>615</v>
      </c>
      <c r="I1578" t="s">
        <v>1337</v>
      </c>
      <c r="M1578" t="str">
        <f t="shared" si="169"/>
        <v>大西</v>
      </c>
      <c r="N1578" t="str">
        <f t="shared" si="170"/>
        <v>陽那太</v>
      </c>
      <c r="O1578" t="str">
        <f t="shared" si="171"/>
        <v>オオニシ</v>
      </c>
      <c r="P1578" t="str">
        <f t="shared" si="172"/>
        <v>ヒナタ</v>
      </c>
      <c r="Q1578">
        <f>IF($F1578="","",DATEDIF($R1578,①申込書!$D$3,"Y"))</f>
        <v>19</v>
      </c>
      <c r="R1578" t="str">
        <f t="shared" si="173"/>
        <v>2007/01/22</v>
      </c>
      <c r="S1578" t="str">
        <f t="shared" si="168"/>
        <v>大阪</v>
      </c>
      <c r="T1578" t="str">
        <f>IFERROR(IF($G1578&lt;&gt;"",LEFT($G1578,11),IF(COUNTIF(②男子申込!$C:$C,$B1578)=1,INDEX(②男子申込!H:H,MATCH($B1578,②男子申込!$C:$C,0)),"")),"")</f>
        <v>00138003621</v>
      </c>
      <c r="U1578" t="str">
        <f t="shared" si="174"/>
        <v>大阪国際大</v>
      </c>
    </row>
    <row r="1579" spans="1:21">
      <c r="A1579" t="s">
        <v>1207</v>
      </c>
      <c r="B1579">
        <v>1578</v>
      </c>
      <c r="C1579" t="s">
        <v>8737</v>
      </c>
      <c r="D1579" t="s">
        <v>8738</v>
      </c>
      <c r="E1579" t="s">
        <v>88</v>
      </c>
      <c r="F1579">
        <v>20061109</v>
      </c>
      <c r="G1579" t="s">
        <v>11212</v>
      </c>
      <c r="H1579" t="s">
        <v>1604</v>
      </c>
      <c r="I1579" t="s">
        <v>755</v>
      </c>
      <c r="M1579" t="str">
        <f t="shared" si="169"/>
        <v>奥</v>
      </c>
      <c r="N1579" t="str">
        <f t="shared" si="170"/>
        <v>洪志郎</v>
      </c>
      <c r="O1579" t="str">
        <f t="shared" si="171"/>
        <v>オク</v>
      </c>
      <c r="P1579" t="str">
        <f t="shared" si="172"/>
        <v>コウシロウ</v>
      </c>
      <c r="Q1579">
        <f>IF($F1579="","",DATEDIF($R1579,①申込書!$D$3,"Y"))</f>
        <v>19</v>
      </c>
      <c r="R1579" t="str">
        <f t="shared" si="173"/>
        <v>2006/11/09</v>
      </c>
      <c r="S1579" t="str">
        <f t="shared" si="168"/>
        <v>京都</v>
      </c>
      <c r="T1579" t="str">
        <f>IFERROR(IF($G1579&lt;&gt;"",LEFT($G1579,11),IF(COUNTIF(②男子申込!$C:$C,$B1579)=1,INDEX(②男子申込!H:H,MATCH($B1579,②男子申込!$C:$C,0)),"")),"")</f>
        <v>00142294325</v>
      </c>
      <c r="U1579" t="str">
        <f t="shared" si="174"/>
        <v>大阪国際大</v>
      </c>
    </row>
    <row r="1580" spans="1:21">
      <c r="A1580" t="s">
        <v>1207</v>
      </c>
      <c r="B1580">
        <v>1579</v>
      </c>
      <c r="C1580" t="s">
        <v>8739</v>
      </c>
      <c r="D1580" t="s">
        <v>8740</v>
      </c>
      <c r="E1580" t="s">
        <v>583</v>
      </c>
      <c r="F1580">
        <v>20070212</v>
      </c>
      <c r="G1580" t="s">
        <v>11213</v>
      </c>
      <c r="H1580" t="s">
        <v>12263</v>
      </c>
      <c r="I1580" t="s">
        <v>12264</v>
      </c>
      <c r="M1580" t="str">
        <f t="shared" si="169"/>
        <v>岸</v>
      </c>
      <c r="N1580" t="str">
        <f t="shared" si="170"/>
        <v>亜室</v>
      </c>
      <c r="O1580" t="str">
        <f t="shared" si="171"/>
        <v>キシ</v>
      </c>
      <c r="P1580" t="str">
        <f t="shared" si="172"/>
        <v>アムロ</v>
      </c>
      <c r="Q1580">
        <f>IF($F1580="","",DATEDIF($R1580,①申込書!$D$3,"Y"))</f>
        <v>18</v>
      </c>
      <c r="R1580" t="str">
        <f t="shared" si="173"/>
        <v>2007/02/12</v>
      </c>
      <c r="S1580" t="str">
        <f t="shared" si="168"/>
        <v>島根</v>
      </c>
      <c r="T1580" t="str">
        <f>IFERROR(IF($G1580&lt;&gt;"",LEFT($G1580,11),IF(COUNTIF(②男子申込!$C:$C,$B1580)=1,INDEX(②男子申込!H:H,MATCH($B1580,②男子申込!$C:$C,0)),"")),"")</f>
        <v>00137370425</v>
      </c>
      <c r="U1580" t="str">
        <f t="shared" si="174"/>
        <v>大阪国際大</v>
      </c>
    </row>
    <row r="1581" spans="1:21">
      <c r="A1581" t="s">
        <v>1207</v>
      </c>
      <c r="B1581">
        <v>1580</v>
      </c>
      <c r="C1581" t="s">
        <v>8741</v>
      </c>
      <c r="D1581" t="s">
        <v>8742</v>
      </c>
      <c r="E1581" t="s">
        <v>99</v>
      </c>
      <c r="F1581">
        <v>20061130</v>
      </c>
      <c r="G1581" t="s">
        <v>11214</v>
      </c>
      <c r="H1581" t="s">
        <v>310</v>
      </c>
      <c r="I1581" t="s">
        <v>12265</v>
      </c>
      <c r="M1581" t="str">
        <f t="shared" si="169"/>
        <v>北川</v>
      </c>
      <c r="N1581" t="str">
        <f t="shared" si="170"/>
        <v>幸人</v>
      </c>
      <c r="O1581" t="str">
        <f t="shared" si="171"/>
        <v>キタガワ</v>
      </c>
      <c r="P1581" t="str">
        <f t="shared" si="172"/>
        <v>サチト</v>
      </c>
      <c r="Q1581">
        <f>IF($F1581="","",DATEDIF($R1581,①申込書!$D$3,"Y"))</f>
        <v>19</v>
      </c>
      <c r="R1581" t="str">
        <f t="shared" si="173"/>
        <v>2006/11/30</v>
      </c>
      <c r="S1581" t="str">
        <f t="shared" si="168"/>
        <v>大阪</v>
      </c>
      <c r="T1581" t="str">
        <f>IFERROR(IF($G1581&lt;&gt;"",LEFT($G1581,11),IF(COUNTIF(②男子申込!$C:$C,$B1581)=1,INDEX(②男子申込!H:H,MATCH($B1581,②男子申込!$C:$C,0)),"")),"")</f>
        <v>00200327270</v>
      </c>
      <c r="U1581" t="str">
        <f t="shared" si="174"/>
        <v>大阪国際大</v>
      </c>
    </row>
    <row r="1582" spans="1:21">
      <c r="A1582" t="s">
        <v>1207</v>
      </c>
      <c r="B1582">
        <v>1581</v>
      </c>
      <c r="C1582" t="s">
        <v>8743</v>
      </c>
      <c r="D1582" t="s">
        <v>8744</v>
      </c>
      <c r="E1582" t="s">
        <v>88</v>
      </c>
      <c r="F1582">
        <v>20070215</v>
      </c>
      <c r="G1582" t="s">
        <v>11215</v>
      </c>
      <c r="H1582" t="s">
        <v>12266</v>
      </c>
      <c r="I1582" t="s">
        <v>465</v>
      </c>
      <c r="M1582" t="str">
        <f t="shared" si="169"/>
        <v>北郷</v>
      </c>
      <c r="N1582" t="str">
        <f t="shared" si="170"/>
        <v>泰都</v>
      </c>
      <c r="O1582" t="str">
        <f t="shared" si="171"/>
        <v>キタゴウ</v>
      </c>
      <c r="P1582" t="str">
        <f t="shared" si="172"/>
        <v>ヒロト</v>
      </c>
      <c r="Q1582">
        <f>IF($F1582="","",DATEDIF($R1582,①申込書!$D$3,"Y"))</f>
        <v>18</v>
      </c>
      <c r="R1582" t="str">
        <f t="shared" si="173"/>
        <v>2007/02/15</v>
      </c>
      <c r="S1582" t="str">
        <f t="shared" si="168"/>
        <v>京都</v>
      </c>
      <c r="T1582" t="str">
        <f>IFERROR(IF($G1582&lt;&gt;"",LEFT($G1582,11),IF(COUNTIF(②男子申込!$C:$C,$B1582)=1,INDEX(②男子申込!H:H,MATCH($B1582,②男子申込!$C:$C,0)),"")),"")</f>
        <v>00142187831</v>
      </c>
      <c r="U1582" t="str">
        <f t="shared" si="174"/>
        <v>大阪国際大</v>
      </c>
    </row>
    <row r="1583" spans="1:21">
      <c r="A1583" t="s">
        <v>1207</v>
      </c>
      <c r="B1583">
        <v>1582</v>
      </c>
      <c r="C1583" t="s">
        <v>8745</v>
      </c>
      <c r="D1583" t="s">
        <v>8746</v>
      </c>
      <c r="E1583" t="s">
        <v>88</v>
      </c>
      <c r="F1583">
        <v>20060816</v>
      </c>
      <c r="G1583" t="s">
        <v>11216</v>
      </c>
      <c r="H1583" t="s">
        <v>778</v>
      </c>
      <c r="I1583" t="s">
        <v>578</v>
      </c>
      <c r="M1583" t="str">
        <f t="shared" si="169"/>
        <v>北村</v>
      </c>
      <c r="N1583" t="str">
        <f t="shared" si="170"/>
        <v>翔太</v>
      </c>
      <c r="O1583" t="str">
        <f t="shared" si="171"/>
        <v>キタムラ</v>
      </c>
      <c r="P1583" t="str">
        <f t="shared" si="172"/>
        <v>ショウタ</v>
      </c>
      <c r="Q1583">
        <f>IF($F1583="","",DATEDIF($R1583,①申込書!$D$3,"Y"))</f>
        <v>19</v>
      </c>
      <c r="R1583" t="str">
        <f t="shared" si="173"/>
        <v>2006/08/16</v>
      </c>
      <c r="S1583" t="str">
        <f t="shared" si="168"/>
        <v>京都</v>
      </c>
      <c r="T1583" t="str">
        <f>IFERROR(IF($G1583&lt;&gt;"",LEFT($G1583,11),IF(COUNTIF(②男子申込!$C:$C,$B1583)=1,INDEX(②男子申込!H:H,MATCH($B1583,②男子申込!$C:$C,0)),"")),"")</f>
        <v>00167266634</v>
      </c>
      <c r="U1583" t="str">
        <f t="shared" si="174"/>
        <v>大阪国際大</v>
      </c>
    </row>
    <row r="1584" spans="1:21">
      <c r="A1584" t="s">
        <v>1207</v>
      </c>
      <c r="B1584">
        <v>1583</v>
      </c>
      <c r="C1584" t="s">
        <v>8747</v>
      </c>
      <c r="D1584" t="s">
        <v>8748</v>
      </c>
      <c r="E1584" t="s">
        <v>99</v>
      </c>
      <c r="F1584">
        <v>20061225</v>
      </c>
      <c r="G1584" t="s">
        <v>11217</v>
      </c>
      <c r="H1584" t="s">
        <v>12267</v>
      </c>
      <c r="I1584" t="s">
        <v>92</v>
      </c>
      <c r="M1584" t="str">
        <f t="shared" si="169"/>
        <v>小谷口</v>
      </c>
      <c r="N1584" t="str">
        <f t="shared" si="170"/>
        <v>柚希</v>
      </c>
      <c r="O1584" t="str">
        <f t="shared" si="171"/>
        <v>コタニグチ</v>
      </c>
      <c r="P1584" t="str">
        <f t="shared" si="172"/>
        <v>ユウキ</v>
      </c>
      <c r="Q1584">
        <f>IF($F1584="","",DATEDIF($R1584,①申込書!$D$3,"Y"))</f>
        <v>19</v>
      </c>
      <c r="R1584" t="str">
        <f t="shared" si="173"/>
        <v>2006/12/25</v>
      </c>
      <c r="S1584" t="str">
        <f t="shared" si="168"/>
        <v>大阪</v>
      </c>
      <c r="T1584" t="str">
        <f>IFERROR(IF($G1584&lt;&gt;"",LEFT($G1584,11),IF(COUNTIF(②男子申込!$C:$C,$B1584)=1,INDEX(②男子申込!H:H,MATCH($B1584,②男子申込!$C:$C,0)),"")),"")</f>
        <v>00137408023</v>
      </c>
      <c r="U1584" t="str">
        <f t="shared" si="174"/>
        <v>大阪国際大</v>
      </c>
    </row>
    <row r="1585" spans="1:21">
      <c r="A1585" t="s">
        <v>1207</v>
      </c>
      <c r="B1585">
        <v>1584</v>
      </c>
      <c r="C1585" t="s">
        <v>8749</v>
      </c>
      <c r="D1585" t="s">
        <v>8750</v>
      </c>
      <c r="E1585" t="s">
        <v>99</v>
      </c>
      <c r="F1585">
        <v>20061205</v>
      </c>
      <c r="G1585" t="s">
        <v>11218</v>
      </c>
      <c r="H1585" t="s">
        <v>6238</v>
      </c>
      <c r="I1585" t="s">
        <v>236</v>
      </c>
      <c r="M1585" t="str">
        <f t="shared" si="169"/>
        <v>小浜</v>
      </c>
      <c r="N1585" t="str">
        <f t="shared" si="170"/>
        <v>優太</v>
      </c>
      <c r="O1585" t="str">
        <f t="shared" si="171"/>
        <v>コハマ</v>
      </c>
      <c r="P1585" t="str">
        <f t="shared" si="172"/>
        <v>ユウタ</v>
      </c>
      <c r="Q1585">
        <f>IF($F1585="","",DATEDIF($R1585,①申込書!$D$3,"Y"))</f>
        <v>19</v>
      </c>
      <c r="R1585" t="str">
        <f t="shared" si="173"/>
        <v>2006/12/05</v>
      </c>
      <c r="S1585" t="str">
        <f t="shared" si="168"/>
        <v>大阪</v>
      </c>
      <c r="T1585" t="str">
        <f>IFERROR(IF($G1585&lt;&gt;"",LEFT($G1585,11),IF(COUNTIF(②男子申込!$C:$C,$B1585)=1,INDEX(②男子申込!H:H,MATCH($B1585,②男子申込!$C:$C,0)),"")),"")</f>
        <v>00134212821</v>
      </c>
      <c r="U1585" t="str">
        <f t="shared" si="174"/>
        <v>大阪国際大</v>
      </c>
    </row>
    <row r="1586" spans="1:21">
      <c r="A1586" t="s">
        <v>1207</v>
      </c>
      <c r="B1586">
        <v>1585</v>
      </c>
      <c r="C1586" t="s">
        <v>8751</v>
      </c>
      <c r="D1586" t="s">
        <v>8752</v>
      </c>
      <c r="E1586" t="s">
        <v>99</v>
      </c>
      <c r="F1586">
        <v>20061220</v>
      </c>
      <c r="G1586" t="s">
        <v>11219</v>
      </c>
      <c r="H1586" t="s">
        <v>12268</v>
      </c>
      <c r="I1586" t="s">
        <v>248</v>
      </c>
      <c r="M1586" t="str">
        <f t="shared" si="169"/>
        <v>榊</v>
      </c>
      <c r="N1586" t="str">
        <f t="shared" si="170"/>
        <v>洪晟</v>
      </c>
      <c r="O1586" t="str">
        <f t="shared" si="171"/>
        <v>サカキ</v>
      </c>
      <c r="P1586" t="str">
        <f t="shared" si="172"/>
        <v>コウセイ</v>
      </c>
      <c r="Q1586">
        <f>IF($F1586="","",DATEDIF($R1586,①申込書!$D$3,"Y"))</f>
        <v>19</v>
      </c>
      <c r="R1586" t="str">
        <f t="shared" si="173"/>
        <v>2006/12/20</v>
      </c>
      <c r="S1586" t="str">
        <f t="shared" si="168"/>
        <v>大阪</v>
      </c>
      <c r="T1586" t="str">
        <f>IFERROR(IF($G1586&lt;&gt;"",LEFT($G1586,11),IF(COUNTIF(②男子申込!$C:$C,$B1586)=1,INDEX(②男子申込!H:H,MATCH($B1586,②男子申込!$C:$C,0)),"")),"")</f>
        <v>00200158342</v>
      </c>
      <c r="U1586" t="str">
        <f t="shared" si="174"/>
        <v>大阪国際大</v>
      </c>
    </row>
    <row r="1587" spans="1:21">
      <c r="A1587" t="s">
        <v>1207</v>
      </c>
      <c r="B1587">
        <v>1586</v>
      </c>
      <c r="C1587" t="s">
        <v>8753</v>
      </c>
      <c r="D1587" t="s">
        <v>8754</v>
      </c>
      <c r="E1587" t="s">
        <v>99</v>
      </c>
      <c r="F1587">
        <v>20070303</v>
      </c>
      <c r="G1587" t="s">
        <v>11220</v>
      </c>
      <c r="H1587" t="s">
        <v>486</v>
      </c>
      <c r="I1587" t="s">
        <v>828</v>
      </c>
      <c r="M1587" t="str">
        <f t="shared" si="169"/>
        <v>櫻井</v>
      </c>
      <c r="N1587" t="str">
        <f t="shared" si="170"/>
        <v>喬文</v>
      </c>
      <c r="O1587" t="str">
        <f t="shared" si="171"/>
        <v>サクライ</v>
      </c>
      <c r="P1587" t="str">
        <f t="shared" si="172"/>
        <v>タカフミ</v>
      </c>
      <c r="Q1587">
        <f>IF($F1587="","",DATEDIF($R1587,①申込書!$D$3,"Y"))</f>
        <v>18</v>
      </c>
      <c r="R1587" t="str">
        <f t="shared" si="173"/>
        <v>2007/03/03</v>
      </c>
      <c r="S1587" t="str">
        <f t="shared" si="168"/>
        <v>大阪</v>
      </c>
      <c r="T1587" t="str">
        <f>IFERROR(IF($G1587&lt;&gt;"",LEFT($G1587,11),IF(COUNTIF(②男子申込!$C:$C,$B1587)=1,INDEX(②男子申込!H:H,MATCH($B1587,②男子申込!$C:$C,0)),"")),"")</f>
        <v>00140024920</v>
      </c>
      <c r="U1587" t="str">
        <f t="shared" si="174"/>
        <v>大阪国際大</v>
      </c>
    </row>
    <row r="1588" spans="1:21">
      <c r="A1588" t="s">
        <v>1207</v>
      </c>
      <c r="B1588">
        <v>1587</v>
      </c>
      <c r="C1588" t="s">
        <v>8755</v>
      </c>
      <c r="D1588" t="s">
        <v>8756</v>
      </c>
      <c r="E1588" t="s">
        <v>99</v>
      </c>
      <c r="F1588">
        <v>20060918</v>
      </c>
      <c r="G1588" t="s">
        <v>11221</v>
      </c>
      <c r="H1588" t="s">
        <v>12269</v>
      </c>
      <c r="I1588" t="s">
        <v>1192</v>
      </c>
      <c r="M1588" t="str">
        <f t="shared" si="169"/>
        <v>末綱</v>
      </c>
      <c r="N1588" t="str">
        <f t="shared" si="170"/>
        <v>真啓</v>
      </c>
      <c r="O1588" t="str">
        <f t="shared" si="171"/>
        <v>スエツナ</v>
      </c>
      <c r="P1588" t="str">
        <f t="shared" si="172"/>
        <v>マサヒロ</v>
      </c>
      <c r="Q1588">
        <f>IF($F1588="","",DATEDIF($R1588,①申込書!$D$3,"Y"))</f>
        <v>19</v>
      </c>
      <c r="R1588" t="str">
        <f t="shared" si="173"/>
        <v>2006/09/18</v>
      </c>
      <c r="S1588" t="str">
        <f t="shared" si="168"/>
        <v>大阪</v>
      </c>
      <c r="T1588" t="str">
        <f>IFERROR(IF($G1588&lt;&gt;"",LEFT($G1588,11),IF(COUNTIF(②男子申込!$C:$C,$B1588)=1,INDEX(②男子申込!H:H,MATCH($B1588,②男子申込!$C:$C,0)),"")),"")</f>
        <v>00164469333</v>
      </c>
      <c r="U1588" t="str">
        <f t="shared" si="174"/>
        <v>大阪国際大</v>
      </c>
    </row>
    <row r="1589" spans="1:21">
      <c r="A1589" t="s">
        <v>1207</v>
      </c>
      <c r="B1589">
        <v>1588</v>
      </c>
      <c r="C1589" t="s">
        <v>8757</v>
      </c>
      <c r="D1589" t="s">
        <v>8758</v>
      </c>
      <c r="E1589" t="s">
        <v>99</v>
      </c>
      <c r="F1589">
        <v>20070306</v>
      </c>
      <c r="G1589" t="s">
        <v>11222</v>
      </c>
      <c r="H1589" t="s">
        <v>8292</v>
      </c>
      <c r="I1589" t="s">
        <v>12270</v>
      </c>
      <c r="M1589" t="str">
        <f t="shared" si="169"/>
        <v>園田</v>
      </c>
      <c r="N1589" t="str">
        <f t="shared" si="170"/>
        <v>侑路</v>
      </c>
      <c r="O1589" t="str">
        <f t="shared" si="171"/>
        <v>ソノダ</v>
      </c>
      <c r="P1589" t="str">
        <f t="shared" si="172"/>
        <v>ユウロ</v>
      </c>
      <c r="Q1589">
        <f>IF($F1589="","",DATEDIF($R1589,①申込書!$D$3,"Y"))</f>
        <v>18</v>
      </c>
      <c r="R1589" t="str">
        <f t="shared" si="173"/>
        <v>2007/03/06</v>
      </c>
      <c r="S1589" t="str">
        <f t="shared" si="168"/>
        <v>大阪</v>
      </c>
      <c r="T1589" t="str">
        <f>IFERROR(IF($G1589&lt;&gt;"",LEFT($G1589,11),IF(COUNTIF(②男子申込!$C:$C,$B1589)=1,INDEX(②男子申込!H:H,MATCH($B1589,②男子申込!$C:$C,0)),"")),"")</f>
        <v>00200327880</v>
      </c>
      <c r="U1589" t="str">
        <f t="shared" si="174"/>
        <v>大阪国際大</v>
      </c>
    </row>
    <row r="1590" spans="1:21">
      <c r="A1590" t="s">
        <v>1207</v>
      </c>
      <c r="B1590">
        <v>1589</v>
      </c>
      <c r="C1590" t="s">
        <v>8759</v>
      </c>
      <c r="D1590" t="s">
        <v>8760</v>
      </c>
      <c r="E1590" t="s">
        <v>99</v>
      </c>
      <c r="F1590">
        <v>20060501</v>
      </c>
      <c r="G1590" t="s">
        <v>11223</v>
      </c>
      <c r="H1590" t="s">
        <v>810</v>
      </c>
      <c r="I1590" t="s">
        <v>394</v>
      </c>
      <c r="M1590" t="str">
        <f t="shared" si="169"/>
        <v>髙橋</v>
      </c>
      <c r="N1590" t="str">
        <f t="shared" si="170"/>
        <v>俊介</v>
      </c>
      <c r="O1590" t="str">
        <f t="shared" si="171"/>
        <v>タカハシ</v>
      </c>
      <c r="P1590" t="str">
        <f t="shared" si="172"/>
        <v>シュンスケ</v>
      </c>
      <c r="Q1590">
        <f>IF($F1590="","",DATEDIF($R1590,①申込書!$D$3,"Y"))</f>
        <v>19</v>
      </c>
      <c r="R1590" t="str">
        <f t="shared" si="173"/>
        <v>2006/05/01</v>
      </c>
      <c r="S1590" t="str">
        <f t="shared" si="168"/>
        <v>大阪</v>
      </c>
      <c r="T1590" t="str">
        <f>IFERROR(IF($G1590&lt;&gt;"",LEFT($G1590,11),IF(COUNTIF(②男子申込!$C:$C,$B1590)=1,INDEX(②男子申込!H:H,MATCH($B1590,②男子申込!$C:$C,0)),"")),"")</f>
        <v>00151413116</v>
      </c>
      <c r="U1590" t="str">
        <f t="shared" si="174"/>
        <v>大阪国際大</v>
      </c>
    </row>
    <row r="1591" spans="1:21">
      <c r="A1591" t="s">
        <v>1207</v>
      </c>
      <c r="B1591">
        <v>1590</v>
      </c>
      <c r="C1591" t="s">
        <v>8761</v>
      </c>
      <c r="D1591" t="s">
        <v>8762</v>
      </c>
      <c r="E1591" t="s">
        <v>99</v>
      </c>
      <c r="F1591">
        <v>20060411</v>
      </c>
      <c r="G1591" t="s">
        <v>11224</v>
      </c>
      <c r="H1591" t="s">
        <v>12271</v>
      </c>
      <c r="I1591" t="s">
        <v>12272</v>
      </c>
      <c r="M1591" t="str">
        <f t="shared" si="169"/>
        <v>永崎</v>
      </c>
      <c r="N1591" t="str">
        <f t="shared" si="170"/>
        <v>嵩人</v>
      </c>
      <c r="O1591" t="str">
        <f t="shared" si="171"/>
        <v>ナガサキ</v>
      </c>
      <c r="P1591" t="str">
        <f t="shared" si="172"/>
        <v>タカヒト</v>
      </c>
      <c r="Q1591">
        <f>IF($F1591="","",DATEDIF($R1591,①申込書!$D$3,"Y"))</f>
        <v>19</v>
      </c>
      <c r="R1591" t="str">
        <f t="shared" si="173"/>
        <v>2006/04/11</v>
      </c>
      <c r="S1591" t="str">
        <f t="shared" si="168"/>
        <v>大阪</v>
      </c>
      <c r="T1591" t="str">
        <f>IFERROR(IF($G1591&lt;&gt;"",LEFT($G1591,11),IF(COUNTIF(②男子申込!$C:$C,$B1591)=1,INDEX(②男子申込!H:H,MATCH($B1591,②男子申込!$C:$C,0)),"")),"")</f>
        <v>00166052020</v>
      </c>
      <c r="U1591" t="str">
        <f t="shared" si="174"/>
        <v>大阪国際大</v>
      </c>
    </row>
    <row r="1592" spans="1:21">
      <c r="A1592" t="s">
        <v>1207</v>
      </c>
      <c r="B1592">
        <v>1591</v>
      </c>
      <c r="C1592" t="s">
        <v>8763</v>
      </c>
      <c r="D1592" t="s">
        <v>8764</v>
      </c>
      <c r="E1592" t="s">
        <v>83</v>
      </c>
      <c r="F1592">
        <v>20060807</v>
      </c>
      <c r="G1592" t="s">
        <v>11225</v>
      </c>
      <c r="H1592" t="s">
        <v>378</v>
      </c>
      <c r="I1592" t="s">
        <v>750</v>
      </c>
      <c r="M1592" t="str">
        <f t="shared" si="169"/>
        <v>中谷</v>
      </c>
      <c r="N1592" t="str">
        <f t="shared" si="170"/>
        <v>倖也</v>
      </c>
      <c r="O1592" t="str">
        <f t="shared" si="171"/>
        <v>ナカタニ</v>
      </c>
      <c r="P1592" t="str">
        <f t="shared" si="172"/>
        <v>ユキヤ</v>
      </c>
      <c r="Q1592">
        <f>IF($F1592="","",DATEDIF($R1592,①申込書!$D$3,"Y"))</f>
        <v>19</v>
      </c>
      <c r="R1592" t="str">
        <f t="shared" si="173"/>
        <v>2006/08/07</v>
      </c>
      <c r="S1592" t="str">
        <f t="shared" si="168"/>
        <v>奈良</v>
      </c>
      <c r="T1592" t="str">
        <f>IFERROR(IF($G1592&lt;&gt;"",LEFT($G1592,11),IF(COUNTIF(②男子申込!$C:$C,$B1592)=1,INDEX(②男子申込!H:H,MATCH($B1592,②男子申込!$C:$C,0)),"")),"")</f>
        <v>00134414724</v>
      </c>
      <c r="U1592" t="str">
        <f t="shared" si="174"/>
        <v>大阪国際大</v>
      </c>
    </row>
    <row r="1593" spans="1:21">
      <c r="A1593" t="s">
        <v>1207</v>
      </c>
      <c r="B1593">
        <v>1592</v>
      </c>
      <c r="C1593" t="s">
        <v>8765</v>
      </c>
      <c r="D1593" t="s">
        <v>8766</v>
      </c>
      <c r="E1593" t="s">
        <v>88</v>
      </c>
      <c r="F1593">
        <v>20070201</v>
      </c>
      <c r="G1593" t="s">
        <v>11226</v>
      </c>
      <c r="H1593" t="s">
        <v>12273</v>
      </c>
      <c r="I1593" t="s">
        <v>105</v>
      </c>
      <c r="M1593" t="str">
        <f t="shared" si="169"/>
        <v>西窪</v>
      </c>
      <c r="N1593" t="str">
        <f t="shared" si="170"/>
        <v>蒼太</v>
      </c>
      <c r="O1593" t="str">
        <f t="shared" si="171"/>
        <v>ニシクボ</v>
      </c>
      <c r="P1593" t="str">
        <f t="shared" si="172"/>
        <v>ソウタ</v>
      </c>
      <c r="Q1593">
        <f>IF($F1593="","",DATEDIF($R1593,①申込書!$D$3,"Y"))</f>
        <v>18</v>
      </c>
      <c r="R1593" t="str">
        <f t="shared" si="173"/>
        <v>2007/02/01</v>
      </c>
      <c r="S1593" t="str">
        <f t="shared" si="168"/>
        <v>京都</v>
      </c>
      <c r="T1593" t="str">
        <f>IFERROR(IF($G1593&lt;&gt;"",LEFT($G1593,11),IF(COUNTIF(②男子申込!$C:$C,$B1593)=1,INDEX(②男子申込!H:H,MATCH($B1593,②男子申込!$C:$C,0)),"")),"")</f>
        <v>00142708224</v>
      </c>
      <c r="U1593" t="str">
        <f t="shared" si="174"/>
        <v>大阪国際大</v>
      </c>
    </row>
    <row r="1594" spans="1:21">
      <c r="A1594" t="s">
        <v>1207</v>
      </c>
      <c r="B1594">
        <v>1593</v>
      </c>
      <c r="C1594" t="s">
        <v>8767</v>
      </c>
      <c r="D1594" t="s">
        <v>8768</v>
      </c>
      <c r="E1594" t="s">
        <v>99</v>
      </c>
      <c r="F1594">
        <v>20070316</v>
      </c>
      <c r="G1594" t="s">
        <v>11227</v>
      </c>
      <c r="H1594" t="s">
        <v>856</v>
      </c>
      <c r="I1594" t="s">
        <v>244</v>
      </c>
      <c r="M1594" t="str">
        <f t="shared" si="169"/>
        <v>松岡</v>
      </c>
      <c r="N1594" t="str">
        <f t="shared" si="170"/>
        <v>泰輝</v>
      </c>
      <c r="O1594" t="str">
        <f t="shared" si="171"/>
        <v>マツオカ</v>
      </c>
      <c r="P1594" t="str">
        <f t="shared" si="172"/>
        <v>タイキ</v>
      </c>
      <c r="Q1594">
        <f>IF($F1594="","",DATEDIF($R1594,①申込書!$D$3,"Y"))</f>
        <v>18</v>
      </c>
      <c r="R1594" t="str">
        <f t="shared" si="173"/>
        <v>2007/03/16</v>
      </c>
      <c r="S1594" t="str">
        <f t="shared" si="168"/>
        <v>大阪</v>
      </c>
      <c r="T1594" t="str">
        <f>IFERROR(IF($G1594&lt;&gt;"",LEFT($G1594,11),IF(COUNTIF(②男子申込!$C:$C,$B1594)=1,INDEX(②男子申込!H:H,MATCH($B1594,②男子申込!$C:$C,0)),"")),"")</f>
        <v>00140396023</v>
      </c>
      <c r="U1594" t="str">
        <f t="shared" si="174"/>
        <v>大阪国際大</v>
      </c>
    </row>
    <row r="1595" spans="1:21">
      <c r="A1595" t="s">
        <v>1207</v>
      </c>
      <c r="B1595">
        <v>1594</v>
      </c>
      <c r="C1595" t="s">
        <v>8769</v>
      </c>
      <c r="D1595" t="s">
        <v>8770</v>
      </c>
      <c r="E1595" t="s">
        <v>99</v>
      </c>
      <c r="F1595">
        <v>20060720</v>
      </c>
      <c r="G1595" t="s">
        <v>11228</v>
      </c>
      <c r="H1595" t="s">
        <v>323</v>
      </c>
      <c r="I1595" t="s">
        <v>248</v>
      </c>
      <c r="M1595" t="str">
        <f t="shared" si="169"/>
        <v>松本</v>
      </c>
      <c r="N1595" t="str">
        <f t="shared" si="170"/>
        <v>幸誠</v>
      </c>
      <c r="O1595" t="str">
        <f t="shared" si="171"/>
        <v>マツモト</v>
      </c>
      <c r="P1595" t="str">
        <f t="shared" si="172"/>
        <v>コウセイ</v>
      </c>
      <c r="Q1595">
        <f>IF($F1595="","",DATEDIF($R1595,①申込書!$D$3,"Y"))</f>
        <v>19</v>
      </c>
      <c r="R1595" t="str">
        <f t="shared" si="173"/>
        <v>2006/07/20</v>
      </c>
      <c r="S1595" t="str">
        <f t="shared" si="168"/>
        <v>大阪</v>
      </c>
      <c r="T1595" t="str">
        <f>IFERROR(IF($G1595&lt;&gt;"",LEFT($G1595,11),IF(COUNTIF(②男子申込!$C:$C,$B1595)=1,INDEX(②男子申込!H:H,MATCH($B1595,②男子申込!$C:$C,0)),"")),"")</f>
        <v>00137301722</v>
      </c>
      <c r="U1595" t="str">
        <f t="shared" si="174"/>
        <v>大阪国際大</v>
      </c>
    </row>
    <row r="1596" spans="1:21">
      <c r="A1596" t="s">
        <v>1207</v>
      </c>
      <c r="B1596">
        <v>1595</v>
      </c>
      <c r="C1596" t="s">
        <v>8771</v>
      </c>
      <c r="D1596" t="s">
        <v>8772</v>
      </c>
      <c r="E1596" t="s">
        <v>83</v>
      </c>
      <c r="F1596">
        <v>20060430</v>
      </c>
      <c r="G1596" t="s">
        <v>11229</v>
      </c>
      <c r="H1596" t="s">
        <v>95</v>
      </c>
      <c r="I1596" t="s">
        <v>135</v>
      </c>
      <c r="M1596" t="str">
        <f t="shared" si="169"/>
        <v>松山</v>
      </c>
      <c r="N1596" t="str">
        <f t="shared" si="170"/>
        <v>幸樹</v>
      </c>
      <c r="O1596" t="str">
        <f t="shared" si="171"/>
        <v>マツヤマ</v>
      </c>
      <c r="P1596" t="str">
        <f t="shared" si="172"/>
        <v>コウキ</v>
      </c>
      <c r="Q1596">
        <f>IF($F1596="","",DATEDIF($R1596,①申込書!$D$3,"Y"))</f>
        <v>19</v>
      </c>
      <c r="R1596" t="str">
        <f t="shared" si="173"/>
        <v>2006/04/30</v>
      </c>
      <c r="S1596" t="str">
        <f t="shared" si="168"/>
        <v>奈良</v>
      </c>
      <c r="T1596" t="str">
        <f>IFERROR(IF($G1596&lt;&gt;"",LEFT($G1596,11),IF(COUNTIF(②男子申込!$C:$C,$B1596)=1,INDEX(②男子申込!H:H,MATCH($B1596,②男子申込!$C:$C,0)),"")),"")</f>
        <v>00163115118</v>
      </c>
      <c r="U1596" t="str">
        <f t="shared" si="174"/>
        <v>大阪国際大</v>
      </c>
    </row>
    <row r="1597" spans="1:21">
      <c r="A1597" t="s">
        <v>1207</v>
      </c>
      <c r="B1597">
        <v>1596</v>
      </c>
      <c r="C1597" t="s">
        <v>8773</v>
      </c>
      <c r="D1597" t="s">
        <v>8774</v>
      </c>
      <c r="E1597" t="s">
        <v>83</v>
      </c>
      <c r="F1597">
        <v>20060531</v>
      </c>
      <c r="G1597" t="s">
        <v>11230</v>
      </c>
      <c r="H1597" t="s">
        <v>12274</v>
      </c>
      <c r="I1597" t="s">
        <v>265</v>
      </c>
      <c r="M1597" t="str">
        <f t="shared" si="169"/>
        <v>三國</v>
      </c>
      <c r="N1597" t="str">
        <f t="shared" si="170"/>
        <v>純輝</v>
      </c>
      <c r="O1597" t="str">
        <f t="shared" si="171"/>
        <v>ミクニ</v>
      </c>
      <c r="P1597" t="str">
        <f t="shared" si="172"/>
        <v>アツキ</v>
      </c>
      <c r="Q1597">
        <f>IF($F1597="","",DATEDIF($R1597,①申込書!$D$3,"Y"))</f>
        <v>19</v>
      </c>
      <c r="R1597" t="str">
        <f t="shared" si="173"/>
        <v>2006/05/31</v>
      </c>
      <c r="S1597" t="str">
        <f t="shared" si="168"/>
        <v>奈良</v>
      </c>
      <c r="T1597" t="str">
        <f>IFERROR(IF($G1597&lt;&gt;"",LEFT($G1597,11),IF(COUNTIF(②男子申込!$C:$C,$B1597)=1,INDEX(②男子申込!H:H,MATCH($B1597,②男子申込!$C:$C,0)),"")),"")</f>
        <v>00137091425</v>
      </c>
      <c r="U1597" t="str">
        <f t="shared" si="174"/>
        <v>大阪国際大</v>
      </c>
    </row>
    <row r="1598" spans="1:21">
      <c r="A1598" t="s">
        <v>1207</v>
      </c>
      <c r="B1598">
        <v>1597</v>
      </c>
      <c r="C1598" t="s">
        <v>8775</v>
      </c>
      <c r="D1598" t="s">
        <v>8776</v>
      </c>
      <c r="E1598" t="s">
        <v>99</v>
      </c>
      <c r="F1598">
        <v>20060508</v>
      </c>
      <c r="G1598" t="s">
        <v>11231</v>
      </c>
      <c r="H1598" t="s">
        <v>118</v>
      </c>
      <c r="I1598" t="s">
        <v>4018</v>
      </c>
      <c r="M1598" t="str">
        <f t="shared" si="169"/>
        <v>森田</v>
      </c>
      <c r="N1598" t="str">
        <f t="shared" si="170"/>
        <v>愛琉</v>
      </c>
      <c r="O1598" t="str">
        <f t="shared" si="171"/>
        <v>モリタ</v>
      </c>
      <c r="P1598" t="str">
        <f t="shared" si="172"/>
        <v>アイル</v>
      </c>
      <c r="Q1598">
        <f>IF($F1598="","",DATEDIF($R1598,①申込書!$D$3,"Y"))</f>
        <v>19</v>
      </c>
      <c r="R1598" t="str">
        <f t="shared" si="173"/>
        <v>2006/05/08</v>
      </c>
      <c r="S1598" t="str">
        <f t="shared" si="168"/>
        <v>大阪</v>
      </c>
      <c r="T1598" t="str">
        <f>IFERROR(IF($G1598&lt;&gt;"",LEFT($G1598,11),IF(COUNTIF(②男子申込!$C:$C,$B1598)=1,INDEX(②男子申込!H:H,MATCH($B1598,②男子申込!$C:$C,0)),"")),"")</f>
        <v>00135491730</v>
      </c>
      <c r="U1598" t="str">
        <f t="shared" si="174"/>
        <v>大阪国際大</v>
      </c>
    </row>
    <row r="1599" spans="1:21">
      <c r="A1599" t="s">
        <v>1207</v>
      </c>
      <c r="B1599">
        <v>1598</v>
      </c>
      <c r="C1599" t="s">
        <v>8777</v>
      </c>
      <c r="D1599" t="s">
        <v>8778</v>
      </c>
      <c r="E1599" t="s">
        <v>99</v>
      </c>
      <c r="F1599">
        <v>20060822</v>
      </c>
      <c r="G1599" t="s">
        <v>11232</v>
      </c>
      <c r="H1599" t="s">
        <v>933</v>
      </c>
      <c r="I1599" t="s">
        <v>744</v>
      </c>
      <c r="M1599" t="str">
        <f t="shared" si="169"/>
        <v>安井</v>
      </c>
      <c r="N1599" t="str">
        <f t="shared" si="170"/>
        <v>碧斗</v>
      </c>
      <c r="O1599" t="str">
        <f t="shared" si="171"/>
        <v>ヤスイ</v>
      </c>
      <c r="P1599" t="str">
        <f t="shared" si="172"/>
        <v>アキト</v>
      </c>
      <c r="Q1599">
        <f>IF($F1599="","",DATEDIF($R1599,①申込書!$D$3,"Y"))</f>
        <v>19</v>
      </c>
      <c r="R1599" t="str">
        <f t="shared" si="173"/>
        <v>2006/08/22</v>
      </c>
      <c r="S1599" t="str">
        <f t="shared" si="168"/>
        <v>大阪</v>
      </c>
      <c r="T1599" t="str">
        <f>IFERROR(IF($G1599&lt;&gt;"",LEFT($G1599,11),IF(COUNTIF(②男子申込!$C:$C,$B1599)=1,INDEX(②男子申込!H:H,MATCH($B1599,②男子申込!$C:$C,0)),"")),"")</f>
        <v>00136278027</v>
      </c>
      <c r="U1599" t="str">
        <f t="shared" si="174"/>
        <v>大阪国際大</v>
      </c>
    </row>
    <row r="1600" spans="1:21">
      <c r="A1600" t="s">
        <v>1207</v>
      </c>
      <c r="B1600">
        <v>1599</v>
      </c>
      <c r="C1600" t="s">
        <v>8779</v>
      </c>
      <c r="D1600" t="s">
        <v>8780</v>
      </c>
      <c r="E1600" t="s">
        <v>99</v>
      </c>
      <c r="F1600">
        <v>20060905</v>
      </c>
      <c r="G1600" t="s">
        <v>11233</v>
      </c>
      <c r="H1600" t="s">
        <v>93</v>
      </c>
      <c r="I1600" t="s">
        <v>12275</v>
      </c>
      <c r="M1600" t="str">
        <f t="shared" si="169"/>
        <v>山田</v>
      </c>
      <c r="N1600" t="str">
        <f t="shared" si="170"/>
        <v>俊男</v>
      </c>
      <c r="O1600" t="str">
        <f t="shared" si="171"/>
        <v>ヤマダ</v>
      </c>
      <c r="P1600" t="str">
        <f t="shared" si="172"/>
        <v>トシオ</v>
      </c>
      <c r="Q1600">
        <f>IF($F1600="","",DATEDIF($R1600,①申込書!$D$3,"Y"))</f>
        <v>19</v>
      </c>
      <c r="R1600" t="str">
        <f t="shared" si="173"/>
        <v>2006/09/05</v>
      </c>
      <c r="S1600" t="str">
        <f t="shared" si="168"/>
        <v>大阪</v>
      </c>
      <c r="T1600" t="str">
        <f>IFERROR(IF($G1600&lt;&gt;"",LEFT($G1600,11),IF(COUNTIF(②男子申込!$C:$C,$B1600)=1,INDEX(②男子申込!H:H,MATCH($B1600,②男子申込!$C:$C,0)),"")),"")</f>
        <v>00141860727</v>
      </c>
      <c r="U1600" t="str">
        <f t="shared" si="174"/>
        <v>大阪国際大</v>
      </c>
    </row>
    <row r="1601" spans="1:21">
      <c r="A1601" t="s">
        <v>1207</v>
      </c>
      <c r="B1601">
        <v>1600</v>
      </c>
      <c r="C1601" t="s">
        <v>8781</v>
      </c>
      <c r="D1601" t="s">
        <v>8782</v>
      </c>
      <c r="E1601" t="s">
        <v>88</v>
      </c>
      <c r="F1601">
        <v>20060928</v>
      </c>
      <c r="G1601" t="s">
        <v>11234</v>
      </c>
      <c r="H1601" t="s">
        <v>699</v>
      </c>
      <c r="I1601" t="s">
        <v>12276</v>
      </c>
      <c r="M1601" t="str">
        <f t="shared" si="169"/>
        <v>山代</v>
      </c>
      <c r="N1601" t="str">
        <f t="shared" si="170"/>
        <v>壱意</v>
      </c>
      <c r="O1601" t="str">
        <f t="shared" si="171"/>
        <v>ヤマシロ</v>
      </c>
      <c r="P1601" t="str">
        <f t="shared" si="172"/>
        <v>イチイ</v>
      </c>
      <c r="Q1601">
        <f>IF($F1601="","",DATEDIF($R1601,①申込書!$D$3,"Y"))</f>
        <v>19</v>
      </c>
      <c r="R1601" t="str">
        <f t="shared" si="173"/>
        <v>2006/09/28</v>
      </c>
      <c r="S1601" t="str">
        <f t="shared" si="168"/>
        <v>京都</v>
      </c>
      <c r="T1601" t="str">
        <f>IFERROR(IF($G1601&lt;&gt;"",LEFT($G1601,11),IF(COUNTIF(②男子申込!$C:$C,$B1601)=1,INDEX(②男子申込!H:H,MATCH($B1601,②男子申込!$C:$C,0)),"")),"")</f>
        <v>00142108521</v>
      </c>
      <c r="U1601" t="str">
        <f t="shared" si="174"/>
        <v>大阪国際大</v>
      </c>
    </row>
    <row r="1602" spans="1:21">
      <c r="A1602" t="s">
        <v>1207</v>
      </c>
      <c r="B1602">
        <v>1601</v>
      </c>
      <c r="C1602" t="s">
        <v>8783</v>
      </c>
      <c r="D1602" t="s">
        <v>8784</v>
      </c>
      <c r="E1602" t="s">
        <v>99</v>
      </c>
      <c r="F1602">
        <v>20061105</v>
      </c>
      <c r="G1602" t="s">
        <v>11235</v>
      </c>
      <c r="H1602" t="s">
        <v>214</v>
      </c>
      <c r="I1602" t="s">
        <v>4945</v>
      </c>
      <c r="M1602" t="str">
        <f t="shared" si="169"/>
        <v>山本</v>
      </c>
      <c r="N1602" t="str">
        <f t="shared" si="170"/>
        <v>浩千</v>
      </c>
      <c r="O1602" t="str">
        <f t="shared" si="171"/>
        <v>ヤマモト</v>
      </c>
      <c r="P1602" t="str">
        <f t="shared" si="172"/>
        <v>ヒロユキ</v>
      </c>
      <c r="Q1602">
        <f>IF($F1602="","",DATEDIF($R1602,①申込書!$D$3,"Y"))</f>
        <v>19</v>
      </c>
      <c r="R1602" t="str">
        <f t="shared" si="173"/>
        <v>2006/11/05</v>
      </c>
      <c r="S1602" t="str">
        <f t="shared" ref="S1602:S1665" si="175">IFERROR(IF(OR($E1602="北海道",$E1602="学連"),$E1602,LEFT($E1602,LEN($E1602)-1)),"")</f>
        <v>大阪</v>
      </c>
      <c r="T1602" t="str">
        <f>IFERROR(IF($G1602&lt;&gt;"",LEFT($G1602,11),IF(COUNTIF(②男子申込!$C:$C,$B1602)=1,INDEX(②男子申込!H:H,MATCH($B1602,②男子申込!$C:$C,0)),"")),"")</f>
        <v>00138766637</v>
      </c>
      <c r="U1602" t="str">
        <f t="shared" si="174"/>
        <v>大阪国際大</v>
      </c>
    </row>
    <row r="1603" spans="1:21">
      <c r="A1603" t="s">
        <v>1207</v>
      </c>
      <c r="B1603">
        <v>1602</v>
      </c>
      <c r="C1603" t="s">
        <v>8785</v>
      </c>
      <c r="D1603" t="s">
        <v>8786</v>
      </c>
      <c r="E1603" t="s">
        <v>99</v>
      </c>
      <c r="F1603">
        <v>20060602</v>
      </c>
      <c r="G1603" t="s">
        <v>11236</v>
      </c>
      <c r="H1603" t="s">
        <v>12277</v>
      </c>
      <c r="I1603" t="s">
        <v>1022</v>
      </c>
      <c r="M1603" t="str">
        <f t="shared" ref="M1603:M1666" si="176">IFERROR(LEFT($C1603,FIND("　",$C1603)-1),"")</f>
        <v>藪上</v>
      </c>
      <c r="N1603" t="str">
        <f t="shared" ref="N1603:N1666" si="177">IFERROR(RIGHT($C1603,LEN($C1603)-FIND("　",$C1603)),"")</f>
        <v>凜音</v>
      </c>
      <c r="O1603" t="str">
        <f t="shared" ref="O1603:O1666" si="178">IFERROR(DBCS(LEFT($D1603,FIND(" ",$D1603)-1)),"")</f>
        <v>ヤブガミ</v>
      </c>
      <c r="P1603" t="str">
        <f t="shared" ref="P1603:P1666" si="179">IFERROR(DBCS(RIGHT($D1603,LEN($D1603)-FIND(" ",$D1603))),"")</f>
        <v>リオン</v>
      </c>
      <c r="Q1603">
        <f>IF($F1603="","",DATEDIF($R1603,①申込書!$D$3,"Y"))</f>
        <v>19</v>
      </c>
      <c r="R1603" t="str">
        <f t="shared" ref="R1603:R1666" si="180">IF($F1603="","",LEFT($F1603,4)&amp;"/"&amp;MID($F1603,5,2)&amp;"/"&amp;RIGHT($F1603,2))</f>
        <v>2006/06/02</v>
      </c>
      <c r="S1603" t="str">
        <f t="shared" si="175"/>
        <v>大阪</v>
      </c>
      <c r="T1603" t="str">
        <f>IFERROR(IF($G1603&lt;&gt;"",LEFT($G1603,11),IF(COUNTIF(②男子申込!$C:$C,$B1603)=1,INDEX(②男子申込!H:H,MATCH($B1603,②男子申込!$C:$C,0)),"")),"")</f>
        <v>00154093527</v>
      </c>
      <c r="U1603" t="str">
        <f t="shared" ref="U1603:U1666" si="181">IFERROR(LEFT($A1603,FIND("大学",$A1603))&amp;RIGHT($A1603,LEN($A1603)-FIND("大学",$A1603)-1),"")</f>
        <v>大阪国際大</v>
      </c>
    </row>
    <row r="1604" spans="1:21">
      <c r="A1604" t="s">
        <v>1207</v>
      </c>
      <c r="B1604">
        <v>1603</v>
      </c>
      <c r="C1604" t="s">
        <v>8787</v>
      </c>
      <c r="D1604" t="s">
        <v>8788</v>
      </c>
      <c r="E1604" t="s">
        <v>99</v>
      </c>
      <c r="F1604">
        <v>20061213</v>
      </c>
      <c r="G1604" t="s">
        <v>11237</v>
      </c>
      <c r="H1604" t="s">
        <v>5223</v>
      </c>
      <c r="I1604" t="s">
        <v>105</v>
      </c>
      <c r="M1604" t="str">
        <f t="shared" si="176"/>
        <v>吉住</v>
      </c>
      <c r="N1604" t="str">
        <f t="shared" si="177"/>
        <v>蒼太</v>
      </c>
      <c r="O1604" t="str">
        <f t="shared" si="178"/>
        <v>ヨシズミ</v>
      </c>
      <c r="P1604" t="str">
        <f t="shared" si="179"/>
        <v>ソウタ</v>
      </c>
      <c r="Q1604">
        <f>IF($F1604="","",DATEDIF($R1604,①申込書!$D$3,"Y"))</f>
        <v>19</v>
      </c>
      <c r="R1604" t="str">
        <f t="shared" si="180"/>
        <v>2006/12/13</v>
      </c>
      <c r="S1604" t="str">
        <f t="shared" si="175"/>
        <v>大阪</v>
      </c>
      <c r="T1604" t="str">
        <f>IFERROR(IF($G1604&lt;&gt;"",LEFT($G1604,11),IF(COUNTIF(②男子申込!$C:$C,$B1604)=1,INDEX(②男子申込!H:H,MATCH($B1604,②男子申込!$C:$C,0)),"")),"")</f>
        <v>00136489031</v>
      </c>
      <c r="U1604" t="str">
        <f t="shared" si="181"/>
        <v>大阪国際大</v>
      </c>
    </row>
    <row r="1605" spans="1:21">
      <c r="A1605" t="s">
        <v>1207</v>
      </c>
      <c r="B1605">
        <v>1604</v>
      </c>
      <c r="C1605" t="s">
        <v>8789</v>
      </c>
      <c r="D1605" t="s">
        <v>8790</v>
      </c>
      <c r="E1605" t="s">
        <v>99</v>
      </c>
      <c r="F1605">
        <v>20070314</v>
      </c>
      <c r="G1605" t="s">
        <v>11238</v>
      </c>
      <c r="H1605" t="s">
        <v>206</v>
      </c>
      <c r="I1605" t="s">
        <v>1179</v>
      </c>
      <c r="M1605" t="str">
        <f t="shared" si="176"/>
        <v>山崎</v>
      </c>
      <c r="N1605" t="str">
        <f t="shared" si="177"/>
        <v>兼申</v>
      </c>
      <c r="O1605" t="str">
        <f t="shared" si="178"/>
        <v>ヤマサキ</v>
      </c>
      <c r="P1605" t="str">
        <f t="shared" si="179"/>
        <v>ケンシン</v>
      </c>
      <c r="Q1605">
        <f>IF($F1605="","",DATEDIF($R1605,①申込書!$D$3,"Y"))</f>
        <v>18</v>
      </c>
      <c r="R1605" t="str">
        <f t="shared" si="180"/>
        <v>2007/03/14</v>
      </c>
      <c r="S1605" t="str">
        <f t="shared" si="175"/>
        <v>大阪</v>
      </c>
      <c r="T1605" t="str">
        <f>IFERROR(IF($G1605&lt;&gt;"",LEFT($G1605,11),IF(COUNTIF(②男子申込!$C:$C,$B1605)=1,INDEX(②男子申込!H:H,MATCH($B1605,②男子申込!$C:$C,0)),"")),"")</f>
        <v>00164769740</v>
      </c>
      <c r="U1605" t="str">
        <f t="shared" si="181"/>
        <v>大阪国際大</v>
      </c>
    </row>
    <row r="1606" spans="1:21">
      <c r="A1606" t="s">
        <v>1286</v>
      </c>
      <c r="B1606">
        <v>1605</v>
      </c>
      <c r="C1606" t="s">
        <v>1290</v>
      </c>
      <c r="D1606" t="s">
        <v>1291</v>
      </c>
      <c r="E1606" t="s">
        <v>99</v>
      </c>
      <c r="F1606">
        <v>19991101</v>
      </c>
      <c r="G1606" t="s">
        <v>11239</v>
      </c>
      <c r="H1606" t="s">
        <v>251</v>
      </c>
      <c r="I1606" t="s">
        <v>131</v>
      </c>
      <c r="M1606" t="str">
        <f t="shared" si="176"/>
        <v>坂口</v>
      </c>
      <c r="N1606" t="str">
        <f t="shared" si="177"/>
        <v>智樹</v>
      </c>
      <c r="O1606" t="str">
        <f t="shared" si="178"/>
        <v>サカグチ</v>
      </c>
      <c r="P1606" t="str">
        <f t="shared" si="179"/>
        <v>トモキ</v>
      </c>
      <c r="Q1606">
        <f>IF($F1606="","",DATEDIF($R1606,①申込書!$D$3,"Y"))</f>
        <v>26</v>
      </c>
      <c r="R1606" t="str">
        <f t="shared" si="180"/>
        <v>1999/11/01</v>
      </c>
      <c r="S1606" t="str">
        <f t="shared" si="175"/>
        <v>大阪</v>
      </c>
      <c r="T1606" t="str">
        <f>IFERROR(IF($G1606&lt;&gt;"",LEFT($G1606,11),IF(COUNTIF(②男子申込!$C:$C,$B1606)=1,INDEX(②男子申込!H:H,MATCH($B1606,②男子申込!$C:$C,0)),"")),"")</f>
        <v>00063269935</v>
      </c>
      <c r="U1606" t="str">
        <f t="shared" si="181"/>
        <v>大阪公立大</v>
      </c>
    </row>
    <row r="1607" spans="1:21">
      <c r="A1607" t="s">
        <v>1286</v>
      </c>
      <c r="B1607">
        <v>1606</v>
      </c>
      <c r="C1607" t="s">
        <v>1299</v>
      </c>
      <c r="D1607" t="s">
        <v>1300</v>
      </c>
      <c r="E1607" t="s">
        <v>99</v>
      </c>
      <c r="F1607">
        <v>20020329</v>
      </c>
      <c r="G1607" t="s">
        <v>11240</v>
      </c>
      <c r="H1607" t="s">
        <v>1301</v>
      </c>
      <c r="I1607" t="s">
        <v>1302</v>
      </c>
      <c r="M1607" t="str">
        <f t="shared" si="176"/>
        <v>宜野座金</v>
      </c>
      <c r="N1607" t="str">
        <f t="shared" si="177"/>
        <v>流亜</v>
      </c>
      <c r="O1607" t="str">
        <f t="shared" si="178"/>
        <v>ギノザキム</v>
      </c>
      <c r="P1607" t="str">
        <f t="shared" si="179"/>
        <v>ルア</v>
      </c>
      <c r="Q1607">
        <f>IF($F1607="","",DATEDIF($R1607,①申込書!$D$3,"Y"))</f>
        <v>23</v>
      </c>
      <c r="R1607" t="str">
        <f t="shared" si="180"/>
        <v>2002/03/29</v>
      </c>
      <c r="S1607" t="str">
        <f t="shared" si="175"/>
        <v>大阪</v>
      </c>
      <c r="T1607" t="str">
        <f>IFERROR(IF($G1607&lt;&gt;"",LEFT($G1607,11),IF(COUNTIF(②男子申込!$C:$C,$B1607)=1,INDEX(②男子申込!H:H,MATCH($B1607,②男子申込!$C:$C,0)),"")),"")</f>
        <v>00078394637</v>
      </c>
      <c r="U1607" t="str">
        <f t="shared" si="181"/>
        <v>大阪公立大</v>
      </c>
    </row>
    <row r="1608" spans="1:21">
      <c r="A1608" t="s">
        <v>1286</v>
      </c>
      <c r="B1608">
        <v>1607</v>
      </c>
      <c r="C1608" t="s">
        <v>1303</v>
      </c>
      <c r="D1608" t="s">
        <v>1304</v>
      </c>
      <c r="E1608" t="s">
        <v>83</v>
      </c>
      <c r="F1608">
        <v>20020223</v>
      </c>
      <c r="G1608" t="s">
        <v>11241</v>
      </c>
      <c r="H1608" t="s">
        <v>529</v>
      </c>
      <c r="I1608" t="s">
        <v>1305</v>
      </c>
      <c r="M1608" t="str">
        <f t="shared" si="176"/>
        <v>島田</v>
      </c>
      <c r="N1608" t="str">
        <f t="shared" si="177"/>
        <v>昌佳</v>
      </c>
      <c r="O1608" t="str">
        <f t="shared" si="178"/>
        <v>シマダ</v>
      </c>
      <c r="P1608" t="str">
        <f t="shared" si="179"/>
        <v>マサヨシ</v>
      </c>
      <c r="Q1608">
        <f>IF($F1608="","",DATEDIF($R1608,①申込書!$D$3,"Y"))</f>
        <v>23</v>
      </c>
      <c r="R1608" t="str">
        <f t="shared" si="180"/>
        <v>2002/02/23</v>
      </c>
      <c r="S1608" t="str">
        <f t="shared" si="175"/>
        <v>奈良</v>
      </c>
      <c r="T1608" t="str">
        <f>IFERROR(IF($G1608&lt;&gt;"",LEFT($G1608,11),IF(COUNTIF(②男子申込!$C:$C,$B1608)=1,INDEX(②男子申込!H:H,MATCH($B1608,②男子申込!$C:$C,0)),"")),"")</f>
        <v>00077827132</v>
      </c>
      <c r="U1608" t="str">
        <f t="shared" si="181"/>
        <v>大阪公立大</v>
      </c>
    </row>
    <row r="1609" spans="1:21">
      <c r="A1609" s="56" t="s">
        <v>1286</v>
      </c>
      <c r="B1609" s="56">
        <v>1608</v>
      </c>
      <c r="C1609" s="56" t="s">
        <v>1306</v>
      </c>
      <c r="D1609" s="56" t="s">
        <v>1209</v>
      </c>
      <c r="E1609" s="56" t="s">
        <v>99</v>
      </c>
      <c r="F1609" s="56">
        <v>20010909</v>
      </c>
      <c r="G1609" t="s">
        <v>11242</v>
      </c>
      <c r="H1609" s="56" t="s">
        <v>810</v>
      </c>
      <c r="I1609" s="56" t="s">
        <v>135</v>
      </c>
      <c r="M1609" t="str">
        <f t="shared" si="176"/>
        <v>高橋</v>
      </c>
      <c r="N1609" t="str">
        <f t="shared" si="177"/>
        <v>考輝</v>
      </c>
      <c r="O1609" t="str">
        <f t="shared" si="178"/>
        <v>タカハシ</v>
      </c>
      <c r="P1609" t="str">
        <f t="shared" si="179"/>
        <v>コウキ</v>
      </c>
      <c r="Q1609">
        <f>IF($F1609="","",DATEDIF($R1609,①申込書!$D$3,"Y"))</f>
        <v>24</v>
      </c>
      <c r="R1609" t="str">
        <f t="shared" si="180"/>
        <v>2001/09/09</v>
      </c>
      <c r="S1609" t="str">
        <f t="shared" si="175"/>
        <v>大阪</v>
      </c>
      <c r="T1609" t="str">
        <f>IFERROR(IF($G1609&lt;&gt;"",LEFT($G1609,11),IF(COUNTIF(②男子申込!$C:$C,$B1609)=1,INDEX(②男子申込!H:H,MATCH($B1609,②男子申込!$C:$C,0)),"")),"")</f>
        <v>00077640832</v>
      </c>
      <c r="U1609" t="str">
        <f t="shared" si="181"/>
        <v>大阪公立大</v>
      </c>
    </row>
    <row r="1610" spans="1:21">
      <c r="A1610" s="56" t="s">
        <v>1286</v>
      </c>
      <c r="B1610" s="56">
        <v>1609</v>
      </c>
      <c r="C1610" s="56" t="s">
        <v>1307</v>
      </c>
      <c r="D1610" s="56" t="s">
        <v>1308</v>
      </c>
      <c r="E1610" s="56" t="s">
        <v>99</v>
      </c>
      <c r="F1610" s="56">
        <v>20010521</v>
      </c>
      <c r="G1610" t="s">
        <v>11243</v>
      </c>
      <c r="H1610" s="56" t="s">
        <v>182</v>
      </c>
      <c r="I1610" s="56" t="s">
        <v>1309</v>
      </c>
      <c r="M1610" t="str">
        <f t="shared" si="176"/>
        <v>山口</v>
      </c>
      <c r="N1610" t="str">
        <f t="shared" si="177"/>
        <v>龍真</v>
      </c>
      <c r="O1610" t="str">
        <f t="shared" si="178"/>
        <v>ヤマグチ</v>
      </c>
      <c r="P1610" t="str">
        <f t="shared" si="179"/>
        <v>リュウシン</v>
      </c>
      <c r="Q1610">
        <f>IF($F1610="","",DATEDIF($R1610,①申込書!$D$3,"Y"))</f>
        <v>24</v>
      </c>
      <c r="R1610" t="str">
        <f t="shared" si="180"/>
        <v>2001/05/21</v>
      </c>
      <c r="S1610" t="str">
        <f t="shared" si="175"/>
        <v>大阪</v>
      </c>
      <c r="T1610" t="str">
        <f>IFERROR(IF($G1610&lt;&gt;"",LEFT($G1610,11),IF(COUNTIF(②男子申込!$C:$C,$B1610)=1,INDEX(②男子申込!H:H,MATCH($B1610,②男子申込!$C:$C,0)),"")),"")</f>
        <v>00076192631</v>
      </c>
      <c r="U1610" t="str">
        <f t="shared" si="181"/>
        <v>大阪公立大</v>
      </c>
    </row>
    <row r="1611" spans="1:21">
      <c r="A1611" t="s">
        <v>1286</v>
      </c>
      <c r="B1611">
        <v>1610</v>
      </c>
      <c r="C1611" t="s">
        <v>1310</v>
      </c>
      <c r="D1611" t="s">
        <v>1311</v>
      </c>
      <c r="E1611" t="s">
        <v>97</v>
      </c>
      <c r="F1611">
        <v>20011105</v>
      </c>
      <c r="G1611" t="s">
        <v>11244</v>
      </c>
      <c r="H1611" t="s">
        <v>93</v>
      </c>
      <c r="I1611" t="s">
        <v>1019</v>
      </c>
      <c r="M1611" t="str">
        <f t="shared" si="176"/>
        <v>山田</v>
      </c>
      <c r="N1611" t="str">
        <f t="shared" si="177"/>
        <v>恭佑</v>
      </c>
      <c r="O1611" t="str">
        <f t="shared" si="178"/>
        <v>ヤマダ</v>
      </c>
      <c r="P1611" t="str">
        <f t="shared" si="179"/>
        <v>キョウスケ</v>
      </c>
      <c r="Q1611">
        <f>IF($F1611="","",DATEDIF($R1611,①申込書!$D$3,"Y"))</f>
        <v>24</v>
      </c>
      <c r="R1611" t="str">
        <f t="shared" si="180"/>
        <v>2001/11/05</v>
      </c>
      <c r="S1611" t="str">
        <f t="shared" si="175"/>
        <v>兵庫</v>
      </c>
      <c r="T1611" t="str">
        <f>IFERROR(IF($G1611&lt;&gt;"",LEFT($G1611,11),IF(COUNTIF(②男子申込!$C:$C,$B1611)=1,INDEX(②男子申込!H:H,MATCH($B1611,②男子申込!$C:$C,0)),"")),"")</f>
        <v>00077001318</v>
      </c>
      <c r="U1611" t="str">
        <f t="shared" si="181"/>
        <v>大阪公立大</v>
      </c>
    </row>
    <row r="1612" spans="1:21">
      <c r="A1612" t="s">
        <v>1286</v>
      </c>
      <c r="B1612">
        <v>1611</v>
      </c>
      <c r="C1612" t="s">
        <v>1312</v>
      </c>
      <c r="D1612" t="s">
        <v>1313</v>
      </c>
      <c r="E1612" t="s">
        <v>99</v>
      </c>
      <c r="F1612">
        <v>20021128</v>
      </c>
      <c r="G1612" t="s">
        <v>11245</v>
      </c>
      <c r="H1612" t="s">
        <v>1314</v>
      </c>
      <c r="I1612" t="s">
        <v>465</v>
      </c>
      <c r="M1612" t="str">
        <f t="shared" si="176"/>
        <v>瀬川</v>
      </c>
      <c r="N1612" t="str">
        <f t="shared" si="177"/>
        <v>大翔</v>
      </c>
      <c r="O1612" t="str">
        <f t="shared" si="178"/>
        <v>セガワ</v>
      </c>
      <c r="P1612" t="str">
        <f t="shared" si="179"/>
        <v>ヒロト</v>
      </c>
      <c r="Q1612">
        <f>IF($F1612="","",DATEDIF($R1612,①申込書!$D$3,"Y"))</f>
        <v>23</v>
      </c>
      <c r="R1612" t="str">
        <f t="shared" si="180"/>
        <v>2002/11/28</v>
      </c>
      <c r="S1612" t="str">
        <f t="shared" si="175"/>
        <v>大阪</v>
      </c>
      <c r="T1612" t="str">
        <f>IFERROR(IF($G1612&lt;&gt;"",LEFT($G1612,11),IF(COUNTIF(②男子申込!$C:$C,$B1612)=1,INDEX(②男子申込!H:H,MATCH($B1612,②男子申込!$C:$C,0)),"")),"")</f>
        <v>00120810012</v>
      </c>
      <c r="U1612" t="str">
        <f t="shared" si="181"/>
        <v>大阪公立大</v>
      </c>
    </row>
    <row r="1613" spans="1:21">
      <c r="A1613" t="s">
        <v>1286</v>
      </c>
      <c r="B1613">
        <v>1612</v>
      </c>
      <c r="C1613" t="s">
        <v>1959</v>
      </c>
      <c r="D1613" t="s">
        <v>1960</v>
      </c>
      <c r="E1613" t="s">
        <v>99</v>
      </c>
      <c r="F1613">
        <v>20040315</v>
      </c>
      <c r="G1613" t="s">
        <v>11246</v>
      </c>
      <c r="H1613" t="s">
        <v>1961</v>
      </c>
      <c r="I1613" t="s">
        <v>355</v>
      </c>
      <c r="M1613" t="str">
        <f t="shared" si="176"/>
        <v>神髙</v>
      </c>
      <c r="N1613" t="str">
        <f t="shared" si="177"/>
        <v>達也</v>
      </c>
      <c r="O1613" t="str">
        <f t="shared" si="178"/>
        <v>カンダカ</v>
      </c>
      <c r="P1613" t="str">
        <f t="shared" si="179"/>
        <v>タツヤ</v>
      </c>
      <c r="Q1613">
        <f>IF($F1613="","",DATEDIF($R1613,①申込書!$D$3,"Y"))</f>
        <v>21</v>
      </c>
      <c r="R1613" t="str">
        <f t="shared" si="180"/>
        <v>2004/03/15</v>
      </c>
      <c r="S1613" t="str">
        <f t="shared" si="175"/>
        <v>大阪</v>
      </c>
      <c r="T1613" t="str">
        <f>IFERROR(IF($G1613&lt;&gt;"",LEFT($G1613,11),IF(COUNTIF(②男子申込!$C:$C,$B1613)=1,INDEX(②男子申込!H:H,MATCH($B1613,②男子申込!$C:$C,0)),"")),"")</f>
        <v>00134727731</v>
      </c>
      <c r="U1613" t="str">
        <f t="shared" si="181"/>
        <v>大阪公立大</v>
      </c>
    </row>
    <row r="1614" spans="1:21">
      <c r="A1614" s="57" t="s">
        <v>1286</v>
      </c>
      <c r="B1614" s="57">
        <v>1613</v>
      </c>
      <c r="C1614" s="57" t="s">
        <v>1962</v>
      </c>
      <c r="D1614" s="57" t="s">
        <v>1963</v>
      </c>
      <c r="E1614" s="57" t="s">
        <v>83</v>
      </c>
      <c r="F1614" s="57">
        <v>20030423</v>
      </c>
      <c r="G1614" t="s">
        <v>11247</v>
      </c>
      <c r="H1614" s="57" t="s">
        <v>1636</v>
      </c>
      <c r="I1614" s="57" t="s">
        <v>1964</v>
      </c>
      <c r="M1614" t="str">
        <f t="shared" si="176"/>
        <v>杉浦</v>
      </c>
      <c r="N1614" t="str">
        <f t="shared" si="177"/>
        <v>宏我</v>
      </c>
      <c r="O1614" t="str">
        <f t="shared" si="178"/>
        <v>スギウラ</v>
      </c>
      <c r="P1614" t="str">
        <f t="shared" si="179"/>
        <v>コウガ</v>
      </c>
      <c r="Q1614">
        <f>IF($F1614="","",DATEDIF($R1614,①申込書!$D$3,"Y"))</f>
        <v>22</v>
      </c>
      <c r="R1614" t="str">
        <f t="shared" si="180"/>
        <v>2003/04/23</v>
      </c>
      <c r="S1614" t="str">
        <f t="shared" si="175"/>
        <v>奈良</v>
      </c>
      <c r="T1614" t="str">
        <f>IFERROR(IF($G1614&lt;&gt;"",LEFT($G1614,11),IF(COUNTIF(②男子申込!$C:$C,$B1614)=1,INDEX(②男子申込!H:H,MATCH($B1614,②男子申込!$C:$C,0)),"")),"")</f>
        <v>00107159932</v>
      </c>
      <c r="U1614" t="str">
        <f t="shared" si="181"/>
        <v>大阪公立大</v>
      </c>
    </row>
    <row r="1615" spans="1:21">
      <c r="A1615" s="56" t="s">
        <v>1286</v>
      </c>
      <c r="B1615" s="56">
        <v>1614</v>
      </c>
      <c r="C1615" s="56" t="s">
        <v>1965</v>
      </c>
      <c r="D1615" s="56" t="s">
        <v>1966</v>
      </c>
      <c r="E1615" s="56" t="s">
        <v>91</v>
      </c>
      <c r="F1615" s="56">
        <v>20030818</v>
      </c>
      <c r="G1615" t="s">
        <v>11248</v>
      </c>
      <c r="H1615" s="56" t="s">
        <v>354</v>
      </c>
      <c r="I1615" s="56" t="s">
        <v>387</v>
      </c>
      <c r="M1615" t="str">
        <f t="shared" si="176"/>
        <v>田中</v>
      </c>
      <c r="N1615" t="str">
        <f t="shared" si="177"/>
        <v>湧晟</v>
      </c>
      <c r="O1615" t="str">
        <f t="shared" si="178"/>
        <v>タナカ</v>
      </c>
      <c r="P1615" t="str">
        <f t="shared" si="179"/>
        <v>ユウセイ</v>
      </c>
      <c r="Q1615">
        <f>IF($F1615="","",DATEDIF($R1615,①申込書!$D$3,"Y"))</f>
        <v>22</v>
      </c>
      <c r="R1615" t="str">
        <f t="shared" si="180"/>
        <v>2003/08/18</v>
      </c>
      <c r="S1615" t="str">
        <f t="shared" si="175"/>
        <v>香川</v>
      </c>
      <c r="T1615" t="str">
        <f>IFERROR(IF($G1615&lt;&gt;"",LEFT($G1615,11),IF(COUNTIF(②男子申込!$C:$C,$B1615)=1,INDEX(②男子申込!H:H,MATCH($B1615,②男子申込!$C:$C,0)),"")),"")</f>
        <v>00101079523</v>
      </c>
      <c r="U1615" t="str">
        <f t="shared" si="181"/>
        <v>大阪公立大</v>
      </c>
    </row>
    <row r="1616" spans="1:21">
      <c r="A1616" t="s">
        <v>1286</v>
      </c>
      <c r="B1616">
        <v>1615</v>
      </c>
      <c r="C1616" t="s">
        <v>1967</v>
      </c>
      <c r="D1616" t="s">
        <v>1968</v>
      </c>
      <c r="E1616" t="s">
        <v>99</v>
      </c>
      <c r="F1616">
        <v>20020810</v>
      </c>
      <c r="G1616" t="s">
        <v>11249</v>
      </c>
      <c r="H1616" t="s">
        <v>1969</v>
      </c>
      <c r="I1616" t="s">
        <v>115</v>
      </c>
      <c r="M1616" t="str">
        <f t="shared" si="176"/>
        <v>千草</v>
      </c>
      <c r="N1616" t="str">
        <f t="shared" si="177"/>
        <v>開</v>
      </c>
      <c r="O1616" t="str">
        <f t="shared" si="178"/>
        <v>チグサ</v>
      </c>
      <c r="P1616" t="str">
        <f t="shared" si="179"/>
        <v>ハルキ</v>
      </c>
      <c r="Q1616">
        <f>IF($F1616="","",DATEDIF($R1616,①申込書!$D$3,"Y"))</f>
        <v>23</v>
      </c>
      <c r="R1616" t="str">
        <f t="shared" si="180"/>
        <v>2002/08/10</v>
      </c>
      <c r="S1616" t="str">
        <f t="shared" si="175"/>
        <v>大阪</v>
      </c>
      <c r="T1616" t="str">
        <f>IFERROR(IF($G1616&lt;&gt;"",LEFT($G1616,11),IF(COUNTIF(②男子申込!$C:$C,$B1616)=1,INDEX(②男子申込!H:H,MATCH($B1616,②男子申込!$C:$C,0)),"")),"")</f>
        <v>00087818335</v>
      </c>
      <c r="U1616" t="str">
        <f t="shared" si="181"/>
        <v>大阪公立大</v>
      </c>
    </row>
    <row r="1617" spans="1:21">
      <c r="A1617" t="s">
        <v>1286</v>
      </c>
      <c r="B1617">
        <v>1616</v>
      </c>
      <c r="C1617" t="s">
        <v>1970</v>
      </c>
      <c r="D1617" t="s">
        <v>1971</v>
      </c>
      <c r="E1617" t="s">
        <v>97</v>
      </c>
      <c r="F1617">
        <v>20040226</v>
      </c>
      <c r="G1617" t="s">
        <v>11250</v>
      </c>
      <c r="H1617" t="s">
        <v>189</v>
      </c>
      <c r="I1617" t="s">
        <v>115</v>
      </c>
      <c r="M1617" t="str">
        <f t="shared" si="176"/>
        <v>藤本</v>
      </c>
      <c r="N1617" t="str">
        <f t="shared" si="177"/>
        <v>陽紀</v>
      </c>
      <c r="O1617" t="str">
        <f t="shared" si="178"/>
        <v>フジモト</v>
      </c>
      <c r="P1617" t="str">
        <f t="shared" si="179"/>
        <v>ハルキ</v>
      </c>
      <c r="Q1617">
        <f>IF($F1617="","",DATEDIF($R1617,①申込書!$D$3,"Y"))</f>
        <v>21</v>
      </c>
      <c r="R1617" t="str">
        <f t="shared" si="180"/>
        <v>2004/02/26</v>
      </c>
      <c r="S1617" t="str">
        <f t="shared" si="175"/>
        <v>兵庫</v>
      </c>
      <c r="T1617" t="str">
        <f>IFERROR(IF($G1617&lt;&gt;"",LEFT($G1617,11),IF(COUNTIF(②男子申込!$C:$C,$B1617)=1,INDEX(②男子申込!H:H,MATCH($B1617,②男子申込!$C:$C,0)),"")),"")</f>
        <v>00102770825</v>
      </c>
      <c r="U1617" t="str">
        <f t="shared" si="181"/>
        <v>大阪公立大</v>
      </c>
    </row>
    <row r="1618" spans="1:21">
      <c r="A1618" t="s">
        <v>1286</v>
      </c>
      <c r="B1618">
        <v>1617</v>
      </c>
      <c r="C1618" t="s">
        <v>1972</v>
      </c>
      <c r="D1618" t="s">
        <v>1973</v>
      </c>
      <c r="E1618" t="s">
        <v>99</v>
      </c>
      <c r="F1618">
        <v>20030618</v>
      </c>
      <c r="G1618" t="s">
        <v>11251</v>
      </c>
      <c r="H1618" t="s">
        <v>489</v>
      </c>
      <c r="I1618" t="s">
        <v>1974</v>
      </c>
      <c r="M1618" t="str">
        <f t="shared" si="176"/>
        <v>濵</v>
      </c>
      <c r="N1618" t="str">
        <f t="shared" si="177"/>
        <v>直佑</v>
      </c>
      <c r="O1618" t="str">
        <f t="shared" si="178"/>
        <v>ハマ</v>
      </c>
      <c r="P1618" t="str">
        <f t="shared" si="179"/>
        <v>ナオスケ</v>
      </c>
      <c r="Q1618">
        <f>IF($F1618="","",DATEDIF($R1618,①申込書!$D$3,"Y"))</f>
        <v>22</v>
      </c>
      <c r="R1618" t="str">
        <f t="shared" si="180"/>
        <v>2003/06/18</v>
      </c>
      <c r="S1618" t="str">
        <f t="shared" si="175"/>
        <v>大阪</v>
      </c>
      <c r="T1618" t="str">
        <f>IFERROR(IF($G1618&lt;&gt;"",LEFT($G1618,11),IF(COUNTIF(②男子申込!$C:$C,$B1618)=1,INDEX(②男子申込!H:H,MATCH($B1618,②男子申込!$C:$C,0)),"")),"")</f>
        <v>00105444018</v>
      </c>
      <c r="U1618" t="str">
        <f t="shared" si="181"/>
        <v>大阪公立大</v>
      </c>
    </row>
    <row r="1619" spans="1:21">
      <c r="A1619" t="s">
        <v>1286</v>
      </c>
      <c r="B1619">
        <v>1618</v>
      </c>
      <c r="C1619" t="s">
        <v>1975</v>
      </c>
      <c r="D1619" t="s">
        <v>1976</v>
      </c>
      <c r="E1619" t="s">
        <v>99</v>
      </c>
      <c r="F1619">
        <v>20040218</v>
      </c>
      <c r="G1619" t="s">
        <v>11252</v>
      </c>
      <c r="H1619" t="s">
        <v>121</v>
      </c>
      <c r="I1619" t="s">
        <v>1977</v>
      </c>
      <c r="M1619" t="str">
        <f t="shared" si="176"/>
        <v>吉田</v>
      </c>
      <c r="N1619" t="str">
        <f t="shared" si="177"/>
        <v>直剛</v>
      </c>
      <c r="O1619" t="str">
        <f t="shared" si="178"/>
        <v>ヨシダ</v>
      </c>
      <c r="P1619" t="str">
        <f t="shared" si="179"/>
        <v>ナオタケ</v>
      </c>
      <c r="Q1619">
        <f>IF($F1619="","",DATEDIF($R1619,①申込書!$D$3,"Y"))</f>
        <v>21</v>
      </c>
      <c r="R1619" t="str">
        <f t="shared" si="180"/>
        <v>2004/02/18</v>
      </c>
      <c r="S1619" t="str">
        <f t="shared" si="175"/>
        <v>大阪</v>
      </c>
      <c r="T1619" t="str">
        <f>IFERROR(IF($G1619&lt;&gt;"",LEFT($G1619,11),IF(COUNTIF(②男子申込!$C:$C,$B1619)=1,INDEX(②男子申込!H:H,MATCH($B1619,②男子申込!$C:$C,0)),"")),"")</f>
        <v>00141324823</v>
      </c>
      <c r="U1619" t="str">
        <f t="shared" si="181"/>
        <v>大阪公立大</v>
      </c>
    </row>
    <row r="1620" spans="1:21">
      <c r="A1620" t="s">
        <v>1286</v>
      </c>
      <c r="B1620">
        <v>1619</v>
      </c>
      <c r="C1620" t="s">
        <v>2504</v>
      </c>
      <c r="D1620" t="s">
        <v>2505</v>
      </c>
      <c r="E1620" t="s">
        <v>99</v>
      </c>
      <c r="F1620">
        <v>20040110</v>
      </c>
      <c r="G1620" t="s">
        <v>11253</v>
      </c>
      <c r="H1620" t="s">
        <v>2506</v>
      </c>
      <c r="I1620" t="s">
        <v>1148</v>
      </c>
      <c r="M1620" t="str">
        <f t="shared" si="176"/>
        <v>椿原</v>
      </c>
      <c r="N1620" t="str">
        <f t="shared" si="177"/>
        <v>大洋</v>
      </c>
      <c r="O1620" t="str">
        <f t="shared" si="178"/>
        <v>ツバキハラ</v>
      </c>
      <c r="P1620" t="str">
        <f t="shared" si="179"/>
        <v>タイヨウ</v>
      </c>
      <c r="Q1620">
        <f>IF($F1620="","",DATEDIF($R1620,①申込書!$D$3,"Y"))</f>
        <v>22</v>
      </c>
      <c r="R1620" t="str">
        <f t="shared" si="180"/>
        <v>2004/01/10</v>
      </c>
      <c r="S1620" t="str">
        <f t="shared" si="175"/>
        <v>大阪</v>
      </c>
      <c r="T1620" t="str">
        <f>IFERROR(IF($G1620&lt;&gt;"",LEFT($G1620,11),IF(COUNTIF(②男子申込!$C:$C,$B1620)=1,INDEX(②男子申込!H:H,MATCH($B1620,②男子申込!$C:$C,0)),"")),"")</f>
        <v>00101007099</v>
      </c>
      <c r="U1620" t="str">
        <f t="shared" si="181"/>
        <v>大阪公立大</v>
      </c>
    </row>
    <row r="1621" spans="1:21">
      <c r="A1621" t="s">
        <v>1286</v>
      </c>
      <c r="B1621">
        <v>1620</v>
      </c>
      <c r="C1621" t="s">
        <v>2507</v>
      </c>
      <c r="D1621" t="s">
        <v>2508</v>
      </c>
      <c r="E1621" t="s">
        <v>99</v>
      </c>
      <c r="F1621">
        <v>20030719</v>
      </c>
      <c r="G1621" t="s">
        <v>11254</v>
      </c>
      <c r="H1621" t="s">
        <v>310</v>
      </c>
      <c r="I1621" t="s">
        <v>2509</v>
      </c>
      <c r="M1621" t="str">
        <f t="shared" si="176"/>
        <v>北川</v>
      </c>
      <c r="N1621" t="str">
        <f t="shared" si="177"/>
        <v>勝久</v>
      </c>
      <c r="O1621" t="str">
        <f t="shared" si="178"/>
        <v>キタガワ</v>
      </c>
      <c r="P1621" t="str">
        <f t="shared" si="179"/>
        <v>カツヒサ</v>
      </c>
      <c r="Q1621">
        <f>IF($F1621="","",DATEDIF($R1621,①申込書!$D$3,"Y"))</f>
        <v>22</v>
      </c>
      <c r="R1621" t="str">
        <f t="shared" si="180"/>
        <v>2003/07/19</v>
      </c>
      <c r="S1621" t="str">
        <f t="shared" si="175"/>
        <v>大阪</v>
      </c>
      <c r="T1621" t="str">
        <f>IFERROR(IF($G1621&lt;&gt;"",LEFT($G1621,11),IF(COUNTIF(②男子申込!$C:$C,$B1621)=1,INDEX(②男子申込!H:H,MATCH($B1621,②男子申込!$C:$C,0)),"")),"")</f>
        <v>00100044615</v>
      </c>
      <c r="U1621" t="str">
        <f t="shared" si="181"/>
        <v>大阪公立大</v>
      </c>
    </row>
    <row r="1622" spans="1:21">
      <c r="A1622" t="s">
        <v>1286</v>
      </c>
      <c r="B1622">
        <v>1621</v>
      </c>
      <c r="C1622" t="s">
        <v>2510</v>
      </c>
      <c r="D1622" t="s">
        <v>2511</v>
      </c>
      <c r="E1622" t="s">
        <v>99</v>
      </c>
      <c r="F1622">
        <v>20030912</v>
      </c>
      <c r="G1622" t="s">
        <v>11255</v>
      </c>
      <c r="H1622" t="s">
        <v>233</v>
      </c>
      <c r="I1622" t="s">
        <v>137</v>
      </c>
      <c r="M1622" t="str">
        <f t="shared" si="176"/>
        <v>米澤</v>
      </c>
      <c r="N1622" t="str">
        <f t="shared" si="177"/>
        <v>晴惟</v>
      </c>
      <c r="O1622" t="str">
        <f t="shared" si="178"/>
        <v>ヨネザワ</v>
      </c>
      <c r="P1622" t="str">
        <f t="shared" si="179"/>
        <v>ハルノブ</v>
      </c>
      <c r="Q1622">
        <f>IF($F1622="","",DATEDIF($R1622,①申込書!$D$3,"Y"))</f>
        <v>22</v>
      </c>
      <c r="R1622" t="str">
        <f t="shared" si="180"/>
        <v>2003/09/12</v>
      </c>
      <c r="S1622" t="str">
        <f t="shared" si="175"/>
        <v>大阪</v>
      </c>
      <c r="T1622" t="str">
        <f>IFERROR(IF($G1622&lt;&gt;"",LEFT($G1622,11),IF(COUNTIF(②男子申込!$C:$C,$B1622)=1,INDEX(②男子申込!H:H,MATCH($B1622,②男子申込!$C:$C,0)),"")),"")</f>
        <v>00100181415</v>
      </c>
      <c r="U1622" t="str">
        <f t="shared" si="181"/>
        <v>大阪公立大</v>
      </c>
    </row>
    <row r="1623" spans="1:21">
      <c r="A1623" t="s">
        <v>1286</v>
      </c>
      <c r="B1623">
        <v>1622</v>
      </c>
      <c r="C1623" t="s">
        <v>2512</v>
      </c>
      <c r="D1623" t="s">
        <v>2513</v>
      </c>
      <c r="E1623" t="s">
        <v>99</v>
      </c>
      <c r="F1623">
        <v>20030127</v>
      </c>
      <c r="G1623" t="s">
        <v>11256</v>
      </c>
      <c r="H1623" t="s">
        <v>1486</v>
      </c>
      <c r="I1623" t="s">
        <v>1283</v>
      </c>
      <c r="M1623" t="str">
        <f t="shared" si="176"/>
        <v>大藪</v>
      </c>
      <c r="N1623" t="str">
        <f t="shared" si="177"/>
        <v>敬二郎</v>
      </c>
      <c r="O1623" t="str">
        <f t="shared" si="178"/>
        <v>オオヤブ</v>
      </c>
      <c r="P1623" t="str">
        <f t="shared" si="179"/>
        <v>ケイジロウ</v>
      </c>
      <c r="Q1623">
        <f>IF($F1623="","",DATEDIF($R1623,①申込書!$D$3,"Y"))</f>
        <v>22</v>
      </c>
      <c r="R1623" t="str">
        <f t="shared" si="180"/>
        <v>2003/01/27</v>
      </c>
      <c r="S1623" t="str">
        <f t="shared" si="175"/>
        <v>大阪</v>
      </c>
      <c r="T1623" t="str">
        <f>IFERROR(IF($G1623&lt;&gt;"",LEFT($G1623,11),IF(COUNTIF(②男子申込!$C:$C,$B1623)=1,INDEX(②男子申込!H:H,MATCH($B1623,②男子申込!$C:$C,0)),"")),"")</f>
        <v>00132532521</v>
      </c>
      <c r="U1623" t="str">
        <f t="shared" si="181"/>
        <v>大阪公立大</v>
      </c>
    </row>
    <row r="1624" spans="1:21">
      <c r="A1624" t="s">
        <v>1286</v>
      </c>
      <c r="B1624">
        <v>1623</v>
      </c>
      <c r="C1624" t="s">
        <v>4136</v>
      </c>
      <c r="D1624" t="s">
        <v>4137</v>
      </c>
      <c r="E1624" t="s">
        <v>83</v>
      </c>
      <c r="F1624">
        <v>20020619</v>
      </c>
      <c r="G1624" t="s">
        <v>11257</v>
      </c>
      <c r="H1624" t="s">
        <v>779</v>
      </c>
      <c r="I1624" t="s">
        <v>562</v>
      </c>
      <c r="M1624" t="str">
        <f t="shared" si="176"/>
        <v>和田</v>
      </c>
      <c r="N1624" t="str">
        <f t="shared" si="177"/>
        <v>遼太</v>
      </c>
      <c r="O1624" t="str">
        <f t="shared" si="178"/>
        <v>ワダ</v>
      </c>
      <c r="P1624" t="str">
        <f t="shared" si="179"/>
        <v>リョウタ</v>
      </c>
      <c r="Q1624">
        <f>IF($F1624="","",DATEDIF($R1624,①申込書!$D$3,"Y"))</f>
        <v>23</v>
      </c>
      <c r="R1624" t="str">
        <f t="shared" si="180"/>
        <v>2002/06/19</v>
      </c>
      <c r="S1624" t="str">
        <f t="shared" si="175"/>
        <v>奈良</v>
      </c>
      <c r="T1624" t="str">
        <f>IFERROR(IF($G1624&lt;&gt;"",LEFT($G1624,11),IF(COUNTIF(②男子申込!$C:$C,$B1624)=1,INDEX(②男子申込!H:H,MATCH($B1624,②男子申込!$C:$C,0)),"")),"")</f>
        <v>00200004387</v>
      </c>
      <c r="U1624" t="str">
        <f t="shared" si="181"/>
        <v>大阪公立大</v>
      </c>
    </row>
    <row r="1625" spans="1:21">
      <c r="A1625" t="s">
        <v>1286</v>
      </c>
      <c r="B1625">
        <v>1624</v>
      </c>
      <c r="C1625" t="s">
        <v>4395</v>
      </c>
      <c r="D1625" t="s">
        <v>4396</v>
      </c>
      <c r="E1625" t="s">
        <v>85</v>
      </c>
      <c r="F1625">
        <v>20040416</v>
      </c>
      <c r="G1625" t="s">
        <v>11258</v>
      </c>
      <c r="H1625" t="s">
        <v>336</v>
      </c>
      <c r="I1625" t="s">
        <v>236</v>
      </c>
      <c r="M1625" t="str">
        <f t="shared" si="176"/>
        <v>小野</v>
      </c>
      <c r="N1625" t="str">
        <f t="shared" si="177"/>
        <v>悠太</v>
      </c>
      <c r="O1625" t="str">
        <f t="shared" si="178"/>
        <v>オノ</v>
      </c>
      <c r="P1625" t="str">
        <f t="shared" si="179"/>
        <v>ユウタ</v>
      </c>
      <c r="Q1625">
        <f>IF($F1625="","",DATEDIF($R1625,①申込書!$D$3,"Y"))</f>
        <v>21</v>
      </c>
      <c r="R1625" t="str">
        <f t="shared" si="180"/>
        <v>2004/04/16</v>
      </c>
      <c r="S1625" t="str">
        <f t="shared" si="175"/>
        <v>愛知</v>
      </c>
      <c r="T1625" t="str">
        <f>IFERROR(IF($G1625&lt;&gt;"",LEFT($G1625,11),IF(COUNTIF(②男子申込!$C:$C,$B1625)=1,INDEX(②男子申込!H:H,MATCH($B1625,②男子申込!$C:$C,0)),"")),"")</f>
        <v>00146223321</v>
      </c>
      <c r="U1625" t="str">
        <f t="shared" si="181"/>
        <v>大阪公立大</v>
      </c>
    </row>
    <row r="1626" spans="1:21">
      <c r="A1626" t="s">
        <v>1286</v>
      </c>
      <c r="B1626">
        <v>1625</v>
      </c>
      <c r="C1626" t="s">
        <v>4397</v>
      </c>
      <c r="D1626" t="s">
        <v>4398</v>
      </c>
      <c r="E1626" t="s">
        <v>80</v>
      </c>
      <c r="F1626">
        <v>20041211</v>
      </c>
      <c r="G1626" t="s">
        <v>11259</v>
      </c>
      <c r="H1626" t="s">
        <v>126</v>
      </c>
      <c r="I1626" t="s">
        <v>4399</v>
      </c>
      <c r="M1626" t="str">
        <f t="shared" si="176"/>
        <v>小嶋</v>
      </c>
      <c r="N1626" t="str">
        <f t="shared" si="177"/>
        <v>洸央</v>
      </c>
      <c r="O1626" t="str">
        <f t="shared" si="178"/>
        <v>コジマ</v>
      </c>
      <c r="P1626" t="str">
        <f t="shared" si="179"/>
        <v>ヒロテル</v>
      </c>
      <c r="Q1626">
        <f>IF($F1626="","",DATEDIF($R1626,①申込書!$D$3,"Y"))</f>
        <v>21</v>
      </c>
      <c r="R1626" t="str">
        <f t="shared" si="180"/>
        <v>2004/12/11</v>
      </c>
      <c r="S1626" t="str">
        <f t="shared" si="175"/>
        <v>滋賀</v>
      </c>
      <c r="T1626" t="str">
        <f>IFERROR(IF($G1626&lt;&gt;"",LEFT($G1626,11),IF(COUNTIF(②男子申込!$C:$C,$B1626)=1,INDEX(②男子申込!H:H,MATCH($B1626,②男子申込!$C:$C,0)),"")),"")</f>
        <v>00111518421</v>
      </c>
      <c r="U1626" t="str">
        <f t="shared" si="181"/>
        <v>大阪公立大</v>
      </c>
    </row>
    <row r="1627" spans="1:21">
      <c r="A1627" t="s">
        <v>1286</v>
      </c>
      <c r="B1627">
        <v>1626</v>
      </c>
      <c r="C1627" t="s">
        <v>4784</v>
      </c>
      <c r="D1627" t="s">
        <v>4785</v>
      </c>
      <c r="E1627" t="s">
        <v>99</v>
      </c>
      <c r="F1627">
        <v>20031224</v>
      </c>
      <c r="G1627" t="s">
        <v>11260</v>
      </c>
      <c r="H1627" t="s">
        <v>4786</v>
      </c>
      <c r="I1627" t="s">
        <v>117</v>
      </c>
      <c r="M1627" t="str">
        <f t="shared" si="176"/>
        <v>泉谷</v>
      </c>
      <c r="N1627" t="str">
        <f t="shared" si="177"/>
        <v>勇佑</v>
      </c>
      <c r="O1627" t="str">
        <f t="shared" si="178"/>
        <v>イズミタニ</v>
      </c>
      <c r="P1627" t="str">
        <f t="shared" si="179"/>
        <v>ユウスケ</v>
      </c>
      <c r="Q1627">
        <f>IF($F1627="","",DATEDIF($R1627,①申込書!$D$3,"Y"))</f>
        <v>22</v>
      </c>
      <c r="R1627" t="str">
        <f t="shared" si="180"/>
        <v>2003/12/24</v>
      </c>
      <c r="S1627" t="str">
        <f t="shared" si="175"/>
        <v>大阪</v>
      </c>
      <c r="T1627" t="str">
        <f>IFERROR(IF($G1627&lt;&gt;"",LEFT($G1627,11),IF(COUNTIF(②男子申込!$C:$C,$B1627)=1,INDEX(②男子申込!H:H,MATCH($B1627,②男子申込!$C:$C,0)),"")),"")</f>
        <v>00200088264</v>
      </c>
      <c r="U1627" t="str">
        <f t="shared" si="181"/>
        <v>大阪公立大</v>
      </c>
    </row>
    <row r="1628" spans="1:21">
      <c r="A1628" t="s">
        <v>1286</v>
      </c>
      <c r="B1628">
        <v>1627</v>
      </c>
      <c r="C1628" t="s">
        <v>4787</v>
      </c>
      <c r="D1628" t="s">
        <v>4788</v>
      </c>
      <c r="E1628" t="s">
        <v>99</v>
      </c>
      <c r="F1628">
        <v>20031004</v>
      </c>
      <c r="G1628" t="s">
        <v>11261</v>
      </c>
      <c r="H1628" t="s">
        <v>361</v>
      </c>
      <c r="I1628" t="s">
        <v>367</v>
      </c>
      <c r="M1628" t="str">
        <f t="shared" si="176"/>
        <v>岡本</v>
      </c>
      <c r="N1628" t="str">
        <f t="shared" si="177"/>
        <v>陸音</v>
      </c>
      <c r="O1628" t="str">
        <f t="shared" si="178"/>
        <v>オカモト</v>
      </c>
      <c r="P1628" t="str">
        <f t="shared" si="179"/>
        <v>リクト</v>
      </c>
      <c r="Q1628">
        <f>IF($F1628="","",DATEDIF($R1628,①申込書!$D$3,"Y"))</f>
        <v>22</v>
      </c>
      <c r="R1628" t="str">
        <f t="shared" si="180"/>
        <v>2003/10/04</v>
      </c>
      <c r="S1628" t="str">
        <f t="shared" si="175"/>
        <v>大阪</v>
      </c>
      <c r="T1628" t="str">
        <f>IFERROR(IF($G1628&lt;&gt;"",LEFT($G1628,11),IF(COUNTIF(②男子申込!$C:$C,$B1628)=1,INDEX(②男子申込!H:H,MATCH($B1628,②男子申込!$C:$C,0)),"")),"")</f>
        <v>00200051653</v>
      </c>
      <c r="U1628" t="str">
        <f t="shared" si="181"/>
        <v>大阪公立大</v>
      </c>
    </row>
    <row r="1629" spans="1:21">
      <c r="A1629" t="s">
        <v>1286</v>
      </c>
      <c r="B1629">
        <v>1628</v>
      </c>
      <c r="C1629" t="s">
        <v>4789</v>
      </c>
      <c r="D1629" t="s">
        <v>4790</v>
      </c>
      <c r="E1629" t="s">
        <v>88</v>
      </c>
      <c r="F1629">
        <v>20041214</v>
      </c>
      <c r="G1629" t="s">
        <v>11262</v>
      </c>
      <c r="H1629" t="s">
        <v>4791</v>
      </c>
      <c r="I1629" t="s">
        <v>127</v>
      </c>
      <c r="M1629" t="str">
        <f t="shared" si="176"/>
        <v>西園</v>
      </c>
      <c r="N1629" t="str">
        <f t="shared" si="177"/>
        <v>悠人</v>
      </c>
      <c r="O1629" t="str">
        <f t="shared" si="178"/>
        <v>ニシゾノ</v>
      </c>
      <c r="P1629" t="str">
        <f t="shared" si="179"/>
        <v>ユウト</v>
      </c>
      <c r="Q1629">
        <f>IF($F1629="","",DATEDIF($R1629,①申込書!$D$3,"Y"))</f>
        <v>21</v>
      </c>
      <c r="R1629" t="str">
        <f t="shared" si="180"/>
        <v>2004/12/14</v>
      </c>
      <c r="S1629" t="str">
        <f t="shared" si="175"/>
        <v>京都</v>
      </c>
      <c r="T1629" t="str">
        <f>IFERROR(IF($G1629&lt;&gt;"",LEFT($G1629,11),IF(COUNTIF(②男子申込!$C:$C,$B1629)=1,INDEX(②男子申込!H:H,MATCH($B1629,②男子申込!$C:$C,0)),"")),"")</f>
        <v>00119887337</v>
      </c>
      <c r="U1629" t="str">
        <f t="shared" si="181"/>
        <v>大阪公立大</v>
      </c>
    </row>
    <row r="1630" spans="1:21">
      <c r="A1630" t="s">
        <v>1286</v>
      </c>
      <c r="B1630">
        <v>1629</v>
      </c>
      <c r="C1630" t="s">
        <v>4792</v>
      </c>
      <c r="D1630" t="s">
        <v>4793</v>
      </c>
      <c r="E1630" t="s">
        <v>88</v>
      </c>
      <c r="F1630">
        <v>20040430</v>
      </c>
      <c r="G1630" t="s">
        <v>11263</v>
      </c>
      <c r="H1630" t="s">
        <v>243</v>
      </c>
      <c r="I1630" t="s">
        <v>880</v>
      </c>
      <c r="M1630" t="str">
        <f t="shared" si="176"/>
        <v>渡邊</v>
      </c>
      <c r="N1630" t="str">
        <f t="shared" si="177"/>
        <v>慧亮</v>
      </c>
      <c r="O1630" t="str">
        <f t="shared" si="178"/>
        <v>ワタナベ</v>
      </c>
      <c r="P1630" t="str">
        <f t="shared" si="179"/>
        <v>ケイスケ</v>
      </c>
      <c r="Q1630">
        <f>IF($F1630="","",DATEDIF($R1630,①申込書!$D$3,"Y"))</f>
        <v>21</v>
      </c>
      <c r="R1630" t="str">
        <f t="shared" si="180"/>
        <v>2004/04/30</v>
      </c>
      <c r="S1630" t="str">
        <f t="shared" si="175"/>
        <v>京都</v>
      </c>
      <c r="T1630" t="str">
        <f>IFERROR(IF($G1630&lt;&gt;"",LEFT($G1630,11),IF(COUNTIF(②男子申込!$C:$C,$B1630)=1,INDEX(②男子申込!H:H,MATCH($B1630,②男子申込!$C:$C,0)),"")),"")</f>
        <v>00119450525</v>
      </c>
      <c r="U1630" t="str">
        <f t="shared" si="181"/>
        <v>大阪公立大</v>
      </c>
    </row>
    <row r="1631" spans="1:21">
      <c r="A1631" t="s">
        <v>1286</v>
      </c>
      <c r="B1631">
        <v>1630</v>
      </c>
      <c r="C1631" t="s">
        <v>4794</v>
      </c>
      <c r="D1631" t="s">
        <v>3770</v>
      </c>
      <c r="E1631" t="s">
        <v>99</v>
      </c>
      <c r="F1631">
        <v>20040518</v>
      </c>
      <c r="G1631" t="s">
        <v>11264</v>
      </c>
      <c r="H1631" t="s">
        <v>206</v>
      </c>
      <c r="I1631" t="s">
        <v>181</v>
      </c>
      <c r="M1631" t="str">
        <f t="shared" si="176"/>
        <v>山﨑</v>
      </c>
      <c r="N1631" t="str">
        <f t="shared" si="177"/>
        <v>陽仁</v>
      </c>
      <c r="O1631" t="str">
        <f t="shared" si="178"/>
        <v>ヤマサキ</v>
      </c>
      <c r="P1631" t="str">
        <f t="shared" si="179"/>
        <v>ハルト</v>
      </c>
      <c r="Q1631">
        <f>IF($F1631="","",DATEDIF($R1631,①申込書!$D$3,"Y"))</f>
        <v>21</v>
      </c>
      <c r="R1631" t="str">
        <f t="shared" si="180"/>
        <v>2004/05/18</v>
      </c>
      <c r="S1631" t="str">
        <f t="shared" si="175"/>
        <v>大阪</v>
      </c>
      <c r="T1631" t="str">
        <f>IFERROR(IF($G1631&lt;&gt;"",LEFT($G1631,11),IF(COUNTIF(②男子申込!$C:$C,$B1631)=1,INDEX(②男子申込!H:H,MATCH($B1631,②男子申込!$C:$C,0)),"")),"")</f>
        <v>00116892936</v>
      </c>
      <c r="U1631" t="str">
        <f t="shared" si="181"/>
        <v>大阪公立大</v>
      </c>
    </row>
    <row r="1632" spans="1:21">
      <c r="A1632" t="s">
        <v>1286</v>
      </c>
      <c r="B1632">
        <v>1631</v>
      </c>
      <c r="C1632" t="s">
        <v>4795</v>
      </c>
      <c r="D1632" t="s">
        <v>4796</v>
      </c>
      <c r="E1632" t="s">
        <v>83</v>
      </c>
      <c r="F1632">
        <v>20040629</v>
      </c>
      <c r="G1632" t="s">
        <v>11265</v>
      </c>
      <c r="H1632" t="s">
        <v>4797</v>
      </c>
      <c r="I1632" t="s">
        <v>82</v>
      </c>
      <c r="M1632" t="str">
        <f t="shared" si="176"/>
        <v>山和</v>
      </c>
      <c r="N1632" t="str">
        <f t="shared" si="177"/>
        <v>大希</v>
      </c>
      <c r="O1632" t="str">
        <f t="shared" si="178"/>
        <v>ヤマワ</v>
      </c>
      <c r="P1632" t="str">
        <f t="shared" si="179"/>
        <v>ダイキ</v>
      </c>
      <c r="Q1632">
        <f>IF($F1632="","",DATEDIF($R1632,①申込書!$D$3,"Y"))</f>
        <v>21</v>
      </c>
      <c r="R1632" t="str">
        <f t="shared" si="180"/>
        <v>2004/06/29</v>
      </c>
      <c r="S1632" t="str">
        <f t="shared" si="175"/>
        <v>奈良</v>
      </c>
      <c r="T1632" t="str">
        <f>IFERROR(IF($G1632&lt;&gt;"",LEFT($G1632,11),IF(COUNTIF(②男子申込!$C:$C,$B1632)=1,INDEX(②男子申込!H:H,MATCH($B1632,②男子申込!$C:$C,0)),"")),"")</f>
        <v>00110151211</v>
      </c>
      <c r="U1632" t="str">
        <f t="shared" si="181"/>
        <v>大阪公立大</v>
      </c>
    </row>
    <row r="1633" spans="1:21">
      <c r="A1633" t="s">
        <v>1286</v>
      </c>
      <c r="B1633">
        <v>1632</v>
      </c>
      <c r="C1633" t="s">
        <v>6295</v>
      </c>
      <c r="D1633" t="s">
        <v>6296</v>
      </c>
      <c r="E1633" t="s">
        <v>99</v>
      </c>
      <c r="F1633">
        <v>20051228</v>
      </c>
      <c r="G1633" t="s">
        <v>6297</v>
      </c>
      <c r="H1633" t="s">
        <v>354</v>
      </c>
      <c r="I1633" t="s">
        <v>105</v>
      </c>
      <c r="M1633" t="str">
        <f t="shared" si="176"/>
        <v>田中</v>
      </c>
      <c r="N1633" t="str">
        <f t="shared" si="177"/>
        <v>颯太</v>
      </c>
      <c r="O1633" t="str">
        <f t="shared" si="178"/>
        <v>タナカ</v>
      </c>
      <c r="P1633" t="str">
        <f t="shared" si="179"/>
        <v>ソウタ</v>
      </c>
      <c r="Q1633">
        <f>IF($F1633="","",DATEDIF($R1633,①申込書!$D$3,"Y"))</f>
        <v>20</v>
      </c>
      <c r="R1633" t="str">
        <f t="shared" si="180"/>
        <v>2005/12/28</v>
      </c>
      <c r="S1633" t="str">
        <f t="shared" si="175"/>
        <v>大阪</v>
      </c>
      <c r="T1633" t="str">
        <f>IFERROR(IF($G1633&lt;&gt;"",LEFT($G1633,11),IF(COUNTIF(②男子申込!$C:$C,$B1633)=1,INDEX(②男子申込!H:H,MATCH($B1633,②男子申込!$C:$C,0)),"")),"")</f>
        <v>00128675635</v>
      </c>
      <c r="U1633" t="str">
        <f t="shared" si="181"/>
        <v>大阪公立大</v>
      </c>
    </row>
    <row r="1634" spans="1:21">
      <c r="A1634" t="s">
        <v>1286</v>
      </c>
      <c r="B1634">
        <v>1633</v>
      </c>
      <c r="C1634" t="s">
        <v>6298</v>
      </c>
      <c r="D1634" t="s">
        <v>6299</v>
      </c>
      <c r="E1634" t="s">
        <v>83</v>
      </c>
      <c r="F1634">
        <v>20050414</v>
      </c>
      <c r="G1634" t="s">
        <v>6300</v>
      </c>
      <c r="H1634" t="s">
        <v>753</v>
      </c>
      <c r="I1634" t="s">
        <v>2366</v>
      </c>
      <c r="M1634" t="str">
        <f t="shared" si="176"/>
        <v>冨田</v>
      </c>
      <c r="N1634" t="str">
        <f t="shared" si="177"/>
        <v>雅晴</v>
      </c>
      <c r="O1634" t="str">
        <f t="shared" si="178"/>
        <v>トミタ</v>
      </c>
      <c r="P1634" t="str">
        <f t="shared" si="179"/>
        <v>マサハル</v>
      </c>
      <c r="Q1634">
        <f>IF($F1634="","",DATEDIF($R1634,①申込書!$D$3,"Y"))</f>
        <v>20</v>
      </c>
      <c r="R1634" t="str">
        <f t="shared" si="180"/>
        <v>2005/04/14</v>
      </c>
      <c r="S1634" t="str">
        <f t="shared" si="175"/>
        <v>奈良</v>
      </c>
      <c r="T1634" t="str">
        <f>IFERROR(IF($G1634&lt;&gt;"",LEFT($G1634,11),IF(COUNTIF(②男子申込!$C:$C,$B1634)=1,INDEX(②男子申込!H:H,MATCH($B1634,②男子申込!$C:$C,0)),"")),"")</f>
        <v>00130431214</v>
      </c>
      <c r="U1634" t="str">
        <f t="shared" si="181"/>
        <v>大阪公立大</v>
      </c>
    </row>
    <row r="1635" spans="1:21">
      <c r="A1635" t="s">
        <v>1286</v>
      </c>
      <c r="B1635">
        <v>1634</v>
      </c>
      <c r="C1635" t="s">
        <v>6544</v>
      </c>
      <c r="D1635" t="s">
        <v>6545</v>
      </c>
      <c r="E1635" t="s">
        <v>80</v>
      </c>
      <c r="F1635">
        <v>20050822</v>
      </c>
      <c r="G1635" t="s">
        <v>11266</v>
      </c>
      <c r="H1635" t="s">
        <v>6546</v>
      </c>
      <c r="I1635" t="s">
        <v>229</v>
      </c>
      <c r="M1635" t="str">
        <f t="shared" si="176"/>
        <v>目秦</v>
      </c>
      <c r="N1635" t="str">
        <f t="shared" si="177"/>
        <v>耕太郎</v>
      </c>
      <c r="O1635" t="str">
        <f t="shared" si="178"/>
        <v>メハタ</v>
      </c>
      <c r="P1635" t="str">
        <f t="shared" si="179"/>
        <v>コウタロウ</v>
      </c>
      <c r="Q1635">
        <f>IF($F1635="","",DATEDIF($R1635,①申込書!$D$3,"Y"))</f>
        <v>20</v>
      </c>
      <c r="R1635" t="str">
        <f t="shared" si="180"/>
        <v>2005/08/22</v>
      </c>
      <c r="S1635" t="str">
        <f t="shared" si="175"/>
        <v>滋賀</v>
      </c>
      <c r="T1635" t="str">
        <f>IFERROR(IF($G1635&lt;&gt;"",LEFT($G1635,11),IF(COUNTIF(②男子申込!$C:$C,$B1635)=1,INDEX(②男子申込!H:H,MATCH($B1635,②男子申込!$C:$C,0)),"")),"")</f>
        <v>00126804930</v>
      </c>
      <c r="U1635" t="str">
        <f t="shared" si="181"/>
        <v>大阪公立大</v>
      </c>
    </row>
    <row r="1636" spans="1:21">
      <c r="A1636" t="s">
        <v>1286</v>
      </c>
      <c r="B1636">
        <v>1635</v>
      </c>
      <c r="C1636" t="s">
        <v>6547</v>
      </c>
      <c r="D1636" t="s">
        <v>6548</v>
      </c>
      <c r="E1636" t="s">
        <v>97</v>
      </c>
      <c r="F1636">
        <v>20050501</v>
      </c>
      <c r="G1636" t="s">
        <v>11267</v>
      </c>
      <c r="H1636" t="s">
        <v>604</v>
      </c>
      <c r="I1636" t="s">
        <v>229</v>
      </c>
      <c r="M1636" t="str">
        <f t="shared" si="176"/>
        <v>小川</v>
      </c>
      <c r="N1636" t="str">
        <f t="shared" si="177"/>
        <v>昂太朗</v>
      </c>
      <c r="O1636" t="str">
        <f t="shared" si="178"/>
        <v>オガワ</v>
      </c>
      <c r="P1636" t="str">
        <f t="shared" si="179"/>
        <v>コウタロウ</v>
      </c>
      <c r="Q1636">
        <f>IF($F1636="","",DATEDIF($R1636,①申込書!$D$3,"Y"))</f>
        <v>20</v>
      </c>
      <c r="R1636" t="str">
        <f t="shared" si="180"/>
        <v>2005/05/01</v>
      </c>
      <c r="S1636" t="str">
        <f t="shared" si="175"/>
        <v>兵庫</v>
      </c>
      <c r="T1636" t="str">
        <f>IFERROR(IF($G1636&lt;&gt;"",LEFT($G1636,11),IF(COUNTIF(②男子申込!$C:$C,$B1636)=1,INDEX(②男子申込!H:H,MATCH($B1636,②男子申込!$C:$C,0)),"")),"")</f>
        <v>00125621522</v>
      </c>
      <c r="U1636" t="str">
        <f t="shared" si="181"/>
        <v>大阪公立大</v>
      </c>
    </row>
    <row r="1637" spans="1:21">
      <c r="A1637" t="s">
        <v>1286</v>
      </c>
      <c r="B1637">
        <v>1636</v>
      </c>
      <c r="C1637" t="s">
        <v>6549</v>
      </c>
      <c r="D1637" t="s">
        <v>6550</v>
      </c>
      <c r="E1637" t="s">
        <v>99</v>
      </c>
      <c r="F1637">
        <v>20060216</v>
      </c>
      <c r="G1637" t="s">
        <v>11268</v>
      </c>
      <c r="H1637" t="s">
        <v>329</v>
      </c>
      <c r="I1637" t="s">
        <v>6551</v>
      </c>
      <c r="M1637" t="str">
        <f t="shared" si="176"/>
        <v>今井</v>
      </c>
      <c r="N1637" t="str">
        <f t="shared" si="177"/>
        <v>海琉</v>
      </c>
      <c r="O1637" t="str">
        <f t="shared" si="178"/>
        <v>イマイ</v>
      </c>
      <c r="P1637" t="str">
        <f t="shared" si="179"/>
        <v>カイル</v>
      </c>
      <c r="Q1637">
        <f>IF($F1637="","",DATEDIF($R1637,①申込書!$D$3,"Y"))</f>
        <v>19</v>
      </c>
      <c r="R1637" t="str">
        <f t="shared" si="180"/>
        <v>2006/02/16</v>
      </c>
      <c r="S1637" t="str">
        <f t="shared" si="175"/>
        <v>大阪</v>
      </c>
      <c r="T1637" t="str">
        <f>IFERROR(IF($G1637&lt;&gt;"",LEFT($G1637,11),IF(COUNTIF(②男子申込!$C:$C,$B1637)=1,INDEX(②男子申込!H:H,MATCH($B1637,②男子申込!$C:$C,0)),"")),"")</f>
        <v>00122192825</v>
      </c>
      <c r="U1637" t="str">
        <f t="shared" si="181"/>
        <v>大阪公立大</v>
      </c>
    </row>
    <row r="1638" spans="1:21">
      <c r="A1638" t="s">
        <v>1286</v>
      </c>
      <c r="B1638">
        <v>1637</v>
      </c>
      <c r="C1638" t="s">
        <v>6552</v>
      </c>
      <c r="D1638" t="s">
        <v>6553</v>
      </c>
      <c r="E1638" t="s">
        <v>99</v>
      </c>
      <c r="F1638">
        <v>20050906</v>
      </c>
      <c r="G1638" t="s">
        <v>11269</v>
      </c>
      <c r="H1638" t="s">
        <v>849</v>
      </c>
      <c r="I1638" t="s">
        <v>115</v>
      </c>
      <c r="M1638" t="str">
        <f t="shared" si="176"/>
        <v>野田</v>
      </c>
      <c r="N1638" t="str">
        <f t="shared" si="177"/>
        <v>陽希</v>
      </c>
      <c r="O1638" t="str">
        <f t="shared" si="178"/>
        <v>ノダ</v>
      </c>
      <c r="P1638" t="str">
        <f t="shared" si="179"/>
        <v>ハルキ</v>
      </c>
      <c r="Q1638">
        <f>IF($F1638="","",DATEDIF($R1638,①申込書!$D$3,"Y"))</f>
        <v>20</v>
      </c>
      <c r="R1638" t="str">
        <f t="shared" si="180"/>
        <v>2005/09/06</v>
      </c>
      <c r="S1638" t="str">
        <f t="shared" si="175"/>
        <v>大阪</v>
      </c>
      <c r="T1638" t="str">
        <f>IFERROR(IF($G1638&lt;&gt;"",LEFT($G1638,11),IF(COUNTIF(②男子申込!$C:$C,$B1638)=1,INDEX(②男子申込!H:H,MATCH($B1638,②男子申込!$C:$C,0)),"")),"")</f>
        <v>00124335119</v>
      </c>
      <c r="U1638" t="str">
        <f t="shared" si="181"/>
        <v>大阪公立大</v>
      </c>
    </row>
    <row r="1639" spans="1:21">
      <c r="A1639" t="s">
        <v>1286</v>
      </c>
      <c r="B1639">
        <v>1638</v>
      </c>
      <c r="C1639" t="s">
        <v>6554</v>
      </c>
      <c r="D1639" t="s">
        <v>6555</v>
      </c>
      <c r="E1639" t="s">
        <v>104</v>
      </c>
      <c r="F1639">
        <v>20050814</v>
      </c>
      <c r="G1639" t="s">
        <v>11270</v>
      </c>
      <c r="H1639" t="s">
        <v>6556</v>
      </c>
      <c r="I1639" t="s">
        <v>540</v>
      </c>
      <c r="M1639" t="str">
        <f t="shared" si="176"/>
        <v>上大門</v>
      </c>
      <c r="N1639" t="str">
        <f t="shared" si="177"/>
        <v>良樹</v>
      </c>
      <c r="O1639" t="str">
        <f t="shared" si="178"/>
        <v>カミダイモン</v>
      </c>
      <c r="P1639" t="str">
        <f t="shared" si="179"/>
        <v>ヨシキ</v>
      </c>
      <c r="Q1639">
        <f>IF($F1639="","",DATEDIF($R1639,①申込書!$D$3,"Y"))</f>
        <v>20</v>
      </c>
      <c r="R1639" t="str">
        <f t="shared" si="180"/>
        <v>2005/08/14</v>
      </c>
      <c r="S1639" t="str">
        <f t="shared" si="175"/>
        <v>福井</v>
      </c>
      <c r="T1639" t="str">
        <f>IFERROR(IF($G1639&lt;&gt;"",LEFT($G1639,11),IF(COUNTIF(②男子申込!$C:$C,$B1639)=1,INDEX(②男子申込!H:H,MATCH($B1639,②男子申込!$C:$C,0)),"")),"")</f>
        <v>00130573625</v>
      </c>
      <c r="U1639" t="str">
        <f t="shared" si="181"/>
        <v>大阪公立大</v>
      </c>
    </row>
    <row r="1640" spans="1:21">
      <c r="A1640" t="s">
        <v>1286</v>
      </c>
      <c r="B1640">
        <v>1639</v>
      </c>
      <c r="C1640" t="s">
        <v>6557</v>
      </c>
      <c r="D1640" t="s">
        <v>6558</v>
      </c>
      <c r="E1640" t="s">
        <v>138</v>
      </c>
      <c r="F1640">
        <v>20060115</v>
      </c>
      <c r="G1640" t="s">
        <v>11271</v>
      </c>
      <c r="H1640" t="s">
        <v>385</v>
      </c>
      <c r="I1640" t="s">
        <v>248</v>
      </c>
      <c r="M1640" t="str">
        <f t="shared" si="176"/>
        <v>牧</v>
      </c>
      <c r="N1640" t="str">
        <f t="shared" si="177"/>
        <v>昊正</v>
      </c>
      <c r="O1640" t="str">
        <f t="shared" si="178"/>
        <v>マキ</v>
      </c>
      <c r="P1640" t="str">
        <f t="shared" si="179"/>
        <v>コウセイ</v>
      </c>
      <c r="Q1640">
        <f>IF($F1640="","",DATEDIF($R1640,①申込書!$D$3,"Y"))</f>
        <v>20</v>
      </c>
      <c r="R1640" t="str">
        <f t="shared" si="180"/>
        <v>2006/01/15</v>
      </c>
      <c r="S1640" t="str">
        <f t="shared" si="175"/>
        <v>岡山</v>
      </c>
      <c r="T1640" t="str">
        <f>IFERROR(IF($G1640&lt;&gt;"",LEFT($G1640,11),IF(COUNTIF(②男子申込!$C:$C,$B1640)=1,INDEX(②男子申込!H:H,MATCH($B1640,②男子申込!$C:$C,0)),"")),"")</f>
        <v>00127874837</v>
      </c>
      <c r="U1640" t="str">
        <f t="shared" si="181"/>
        <v>大阪公立大</v>
      </c>
    </row>
    <row r="1641" spans="1:21">
      <c r="A1641" t="s">
        <v>1286</v>
      </c>
      <c r="B1641">
        <v>1640</v>
      </c>
      <c r="C1641" t="s">
        <v>6559</v>
      </c>
      <c r="D1641" t="s">
        <v>6560</v>
      </c>
      <c r="E1641" t="s">
        <v>99</v>
      </c>
      <c r="F1641">
        <v>20050402</v>
      </c>
      <c r="G1641" t="s">
        <v>11272</v>
      </c>
      <c r="H1641" t="s">
        <v>779</v>
      </c>
      <c r="I1641" t="s">
        <v>115</v>
      </c>
      <c r="M1641" t="str">
        <f t="shared" si="176"/>
        <v>和田</v>
      </c>
      <c r="N1641" t="str">
        <f t="shared" si="177"/>
        <v>陽希</v>
      </c>
      <c r="O1641" t="str">
        <f t="shared" si="178"/>
        <v>ワダ</v>
      </c>
      <c r="P1641" t="str">
        <f t="shared" si="179"/>
        <v>ハルキ</v>
      </c>
      <c r="Q1641">
        <f>IF($F1641="","",DATEDIF($R1641,①申込書!$D$3,"Y"))</f>
        <v>20</v>
      </c>
      <c r="R1641" t="str">
        <f t="shared" si="180"/>
        <v>2005/04/02</v>
      </c>
      <c r="S1641" t="str">
        <f t="shared" si="175"/>
        <v>大阪</v>
      </c>
      <c r="T1641" t="str">
        <f>IFERROR(IF($G1641&lt;&gt;"",LEFT($G1641,11),IF(COUNTIF(②男子申込!$C:$C,$B1641)=1,INDEX(②男子申込!H:H,MATCH($B1641,②男子申込!$C:$C,0)),"")),"")</f>
        <v>00156191831</v>
      </c>
      <c r="U1641" t="str">
        <f t="shared" si="181"/>
        <v>大阪公立大</v>
      </c>
    </row>
    <row r="1642" spans="1:21">
      <c r="A1642" t="s">
        <v>1286</v>
      </c>
      <c r="B1642">
        <v>1641</v>
      </c>
      <c r="C1642" t="s">
        <v>8791</v>
      </c>
      <c r="D1642" t="s">
        <v>6561</v>
      </c>
      <c r="E1642" t="s">
        <v>80</v>
      </c>
      <c r="F1642">
        <v>20050410</v>
      </c>
      <c r="G1642" t="s">
        <v>11273</v>
      </c>
      <c r="H1642" t="s">
        <v>1608</v>
      </c>
      <c r="I1642" t="s">
        <v>6562</v>
      </c>
      <c r="M1642" t="str">
        <f t="shared" si="176"/>
        <v>林田</v>
      </c>
      <c r="N1642" t="str">
        <f t="shared" si="177"/>
        <v>岳大</v>
      </c>
      <c r="O1642" t="str">
        <f t="shared" si="178"/>
        <v>ハヤシダ</v>
      </c>
      <c r="P1642" t="str">
        <f t="shared" si="179"/>
        <v>ガクタ</v>
      </c>
      <c r="Q1642">
        <f>IF($F1642="","",DATEDIF($R1642,①申込書!$D$3,"Y"))</f>
        <v>20</v>
      </c>
      <c r="R1642" t="str">
        <f t="shared" si="180"/>
        <v>2005/04/10</v>
      </c>
      <c r="S1642" t="str">
        <f t="shared" si="175"/>
        <v>滋賀</v>
      </c>
      <c r="T1642" t="str">
        <f>IFERROR(IF($G1642&lt;&gt;"",LEFT($G1642,11),IF(COUNTIF(②男子申込!$C:$C,$B1642)=1,INDEX(②男子申込!H:H,MATCH($B1642,②男子申込!$C:$C,0)),"")),"")</f>
        <v>00126059831</v>
      </c>
      <c r="U1642" t="str">
        <f t="shared" si="181"/>
        <v>大阪公立大</v>
      </c>
    </row>
    <row r="1643" spans="1:21">
      <c r="A1643" t="s">
        <v>1286</v>
      </c>
      <c r="B1643">
        <v>1642</v>
      </c>
      <c r="C1643" t="s">
        <v>6563</v>
      </c>
      <c r="D1643" t="s">
        <v>6564</v>
      </c>
      <c r="E1643" t="s">
        <v>83</v>
      </c>
      <c r="F1643">
        <v>20060325</v>
      </c>
      <c r="G1643" t="s">
        <v>11274</v>
      </c>
      <c r="H1643" t="s">
        <v>256</v>
      </c>
      <c r="I1643" t="s">
        <v>578</v>
      </c>
      <c r="M1643" t="str">
        <f t="shared" si="176"/>
        <v>井上</v>
      </c>
      <c r="N1643" t="str">
        <f t="shared" si="177"/>
        <v>翔太</v>
      </c>
      <c r="O1643" t="str">
        <f t="shared" si="178"/>
        <v>イノウエ</v>
      </c>
      <c r="P1643" t="str">
        <f t="shared" si="179"/>
        <v>ショウタ</v>
      </c>
      <c r="Q1643">
        <f>IF($F1643="","",DATEDIF($R1643,①申込書!$D$3,"Y"))</f>
        <v>19</v>
      </c>
      <c r="R1643" t="str">
        <f t="shared" si="180"/>
        <v>2006/03/25</v>
      </c>
      <c r="S1643" t="str">
        <f t="shared" si="175"/>
        <v>奈良</v>
      </c>
      <c r="T1643" t="str">
        <f>IFERROR(IF($G1643&lt;&gt;"",LEFT($G1643,11),IF(COUNTIF(②男子申込!$C:$C,$B1643)=1,INDEX(②男子申込!H:H,MATCH($B1643,②男子申込!$C:$C,0)),"")),"")</f>
        <v>00123314923</v>
      </c>
      <c r="U1643" t="str">
        <f t="shared" si="181"/>
        <v>大阪公立大</v>
      </c>
    </row>
    <row r="1644" spans="1:21">
      <c r="A1644" t="s">
        <v>1286</v>
      </c>
      <c r="B1644">
        <v>1643</v>
      </c>
      <c r="C1644" t="s">
        <v>6565</v>
      </c>
      <c r="D1644" t="s">
        <v>6566</v>
      </c>
      <c r="E1644" t="s">
        <v>173</v>
      </c>
      <c r="F1644">
        <v>20041018</v>
      </c>
      <c r="G1644" t="s">
        <v>11275</v>
      </c>
      <c r="H1644" t="s">
        <v>373</v>
      </c>
      <c r="I1644" t="s">
        <v>6567</v>
      </c>
      <c r="M1644" t="str">
        <f t="shared" si="176"/>
        <v>柴田</v>
      </c>
      <c r="N1644" t="str">
        <f t="shared" si="177"/>
        <v>凱</v>
      </c>
      <c r="O1644" t="str">
        <f t="shared" si="178"/>
        <v>シバタ</v>
      </c>
      <c r="P1644" t="str">
        <f t="shared" si="179"/>
        <v>ガイ</v>
      </c>
      <c r="Q1644">
        <f>IF($F1644="","",DATEDIF($R1644,①申込書!$D$3,"Y"))</f>
        <v>21</v>
      </c>
      <c r="R1644" t="str">
        <f t="shared" si="180"/>
        <v>2004/10/18</v>
      </c>
      <c r="S1644" t="str">
        <f t="shared" si="175"/>
        <v>鳥取</v>
      </c>
      <c r="T1644" t="str">
        <f>IFERROR(IF($G1644&lt;&gt;"",LEFT($G1644,11),IF(COUNTIF(②男子申込!$C:$C,$B1644)=1,INDEX(②男子申込!H:H,MATCH($B1644,②男子申込!$C:$C,0)),"")),"")</f>
        <v>00144455326</v>
      </c>
      <c r="U1644" t="str">
        <f t="shared" si="181"/>
        <v>大阪公立大</v>
      </c>
    </row>
    <row r="1645" spans="1:21">
      <c r="A1645" t="s">
        <v>1286</v>
      </c>
      <c r="B1645">
        <v>1644</v>
      </c>
      <c r="C1645" t="s">
        <v>7039</v>
      </c>
      <c r="D1645" t="s">
        <v>7040</v>
      </c>
      <c r="E1645" t="s">
        <v>83</v>
      </c>
      <c r="F1645">
        <v>20050620</v>
      </c>
      <c r="G1645" t="s">
        <v>7041</v>
      </c>
      <c r="H1645" t="s">
        <v>7042</v>
      </c>
      <c r="I1645" t="s">
        <v>773</v>
      </c>
      <c r="M1645" t="str">
        <f t="shared" si="176"/>
        <v>松島</v>
      </c>
      <c r="N1645" t="str">
        <f t="shared" si="177"/>
        <v>陽太</v>
      </c>
      <c r="O1645" t="str">
        <f t="shared" si="178"/>
        <v>マツシマ</v>
      </c>
      <c r="P1645" t="str">
        <f t="shared" si="179"/>
        <v>ヨウタ</v>
      </c>
      <c r="Q1645">
        <f>IF($F1645="","",DATEDIF($R1645,①申込書!$D$3,"Y"))</f>
        <v>20</v>
      </c>
      <c r="R1645" t="str">
        <f t="shared" si="180"/>
        <v>2005/06/20</v>
      </c>
      <c r="S1645" t="str">
        <f t="shared" si="175"/>
        <v>奈良</v>
      </c>
      <c r="T1645" t="str">
        <f>IFERROR(IF($G1645&lt;&gt;"",LEFT($G1645,11),IF(COUNTIF(②男子申込!$C:$C,$B1645)=1,INDEX(②男子申込!H:H,MATCH($B1645,②男子申込!$C:$C,0)),"")),"")</f>
        <v>00127027120</v>
      </c>
      <c r="U1645" t="str">
        <f t="shared" si="181"/>
        <v>大阪公立大</v>
      </c>
    </row>
    <row r="1646" spans="1:21">
      <c r="A1646" t="s">
        <v>1286</v>
      </c>
      <c r="B1646">
        <v>1645</v>
      </c>
      <c r="C1646" t="s">
        <v>7043</v>
      </c>
      <c r="D1646" t="s">
        <v>7044</v>
      </c>
      <c r="E1646" t="s">
        <v>99</v>
      </c>
      <c r="F1646">
        <v>20050514</v>
      </c>
      <c r="G1646" t="s">
        <v>7045</v>
      </c>
      <c r="H1646" t="s">
        <v>7046</v>
      </c>
      <c r="I1646" t="s">
        <v>7047</v>
      </c>
      <c r="M1646" t="str">
        <f t="shared" si="176"/>
        <v>椿本</v>
      </c>
      <c r="N1646" t="str">
        <f t="shared" si="177"/>
        <v>天鵬</v>
      </c>
      <c r="O1646" t="str">
        <f t="shared" si="178"/>
        <v>ツバキモト</v>
      </c>
      <c r="P1646" t="str">
        <f t="shared" si="179"/>
        <v>テンホウ</v>
      </c>
      <c r="Q1646">
        <f>IF($F1646="","",DATEDIF($R1646,①申込書!$D$3,"Y"))</f>
        <v>20</v>
      </c>
      <c r="R1646" t="str">
        <f t="shared" si="180"/>
        <v>2005/05/14</v>
      </c>
      <c r="S1646" t="str">
        <f t="shared" si="175"/>
        <v>大阪</v>
      </c>
      <c r="T1646" t="str">
        <f>IFERROR(IF($G1646&lt;&gt;"",LEFT($G1646,11),IF(COUNTIF(②男子申込!$C:$C,$B1646)=1,INDEX(②男子申込!H:H,MATCH($B1646,②男子申込!$C:$C,0)),"")),"")</f>
        <v>00200256976</v>
      </c>
      <c r="U1646" t="str">
        <f t="shared" si="181"/>
        <v>大阪公立大</v>
      </c>
    </row>
    <row r="1647" spans="1:21">
      <c r="A1647" t="s">
        <v>1286</v>
      </c>
      <c r="B1647">
        <v>1646</v>
      </c>
      <c r="C1647" t="s">
        <v>7048</v>
      </c>
      <c r="D1647" t="s">
        <v>7049</v>
      </c>
      <c r="E1647" t="s">
        <v>85</v>
      </c>
      <c r="F1647">
        <v>20060226</v>
      </c>
      <c r="G1647" t="s">
        <v>7050</v>
      </c>
      <c r="H1647" t="s">
        <v>171</v>
      </c>
      <c r="I1647" t="s">
        <v>311</v>
      </c>
      <c r="M1647" t="str">
        <f t="shared" si="176"/>
        <v>中尾</v>
      </c>
      <c r="N1647" t="str">
        <f t="shared" si="177"/>
        <v>耕大</v>
      </c>
      <c r="O1647" t="str">
        <f t="shared" si="178"/>
        <v>ナカオ</v>
      </c>
      <c r="P1647" t="str">
        <f t="shared" si="179"/>
        <v>コウダイ</v>
      </c>
      <c r="Q1647">
        <f>IF($F1647="","",DATEDIF($R1647,①申込書!$D$3,"Y"))</f>
        <v>19</v>
      </c>
      <c r="R1647" t="str">
        <f t="shared" si="180"/>
        <v>2006/02/26</v>
      </c>
      <c r="S1647" t="str">
        <f t="shared" si="175"/>
        <v>愛知</v>
      </c>
      <c r="T1647" t="str">
        <f>IFERROR(IF($G1647&lt;&gt;"",LEFT($G1647,11),IF(COUNTIF(②男子申込!$C:$C,$B1647)=1,INDEX(②男子申込!H:H,MATCH($B1647,②男子申込!$C:$C,0)),"")),"")</f>
        <v>00130384928</v>
      </c>
      <c r="U1647" t="str">
        <f t="shared" si="181"/>
        <v>大阪公立大</v>
      </c>
    </row>
    <row r="1648" spans="1:21">
      <c r="A1648" t="s">
        <v>1286</v>
      </c>
      <c r="B1648">
        <v>1647</v>
      </c>
      <c r="C1648" t="s">
        <v>7051</v>
      </c>
      <c r="D1648" t="s">
        <v>7052</v>
      </c>
      <c r="E1648" t="s">
        <v>97</v>
      </c>
      <c r="F1648">
        <v>20060127</v>
      </c>
      <c r="G1648" t="s">
        <v>7053</v>
      </c>
      <c r="H1648" t="s">
        <v>366</v>
      </c>
      <c r="I1648" t="s">
        <v>510</v>
      </c>
      <c r="M1648" t="str">
        <f t="shared" si="176"/>
        <v>石井</v>
      </c>
      <c r="N1648" t="str">
        <f t="shared" si="177"/>
        <v>晴</v>
      </c>
      <c r="O1648" t="str">
        <f t="shared" si="178"/>
        <v>イシイ</v>
      </c>
      <c r="P1648" t="str">
        <f t="shared" si="179"/>
        <v>ハル</v>
      </c>
      <c r="Q1648">
        <f>IF($F1648="","",DATEDIF($R1648,①申込書!$D$3,"Y"))</f>
        <v>19</v>
      </c>
      <c r="R1648" t="str">
        <f t="shared" si="180"/>
        <v>2006/01/27</v>
      </c>
      <c r="S1648" t="str">
        <f t="shared" si="175"/>
        <v>兵庫</v>
      </c>
      <c r="T1648" t="str">
        <f>IFERROR(IF($G1648&lt;&gt;"",LEFT($G1648,11),IF(COUNTIF(②男子申込!$C:$C,$B1648)=1,INDEX(②男子申込!H:H,MATCH($B1648,②男子申込!$C:$C,0)),"")),"")</f>
        <v>00123975330</v>
      </c>
      <c r="U1648" t="str">
        <f t="shared" si="181"/>
        <v>大阪公立大</v>
      </c>
    </row>
    <row r="1649" spans="1:21">
      <c r="A1649" t="s">
        <v>1286</v>
      </c>
      <c r="B1649">
        <v>1648</v>
      </c>
      <c r="C1649" t="s">
        <v>7054</v>
      </c>
      <c r="D1649" t="s">
        <v>7055</v>
      </c>
      <c r="E1649" t="s">
        <v>99</v>
      </c>
      <c r="F1649">
        <v>20060103</v>
      </c>
      <c r="G1649" t="s">
        <v>7056</v>
      </c>
      <c r="H1649" t="s">
        <v>93</v>
      </c>
      <c r="I1649" t="s">
        <v>7057</v>
      </c>
      <c r="M1649" t="str">
        <f t="shared" si="176"/>
        <v>山田</v>
      </c>
      <c r="N1649" t="str">
        <f t="shared" si="177"/>
        <v>明空</v>
      </c>
      <c r="O1649" t="str">
        <f t="shared" si="178"/>
        <v>ヤマダ</v>
      </c>
      <c r="P1649" t="str">
        <f t="shared" si="179"/>
        <v>ハルク</v>
      </c>
      <c r="Q1649">
        <f>IF($F1649="","",DATEDIF($R1649,①申込書!$D$3,"Y"))</f>
        <v>20</v>
      </c>
      <c r="R1649" t="str">
        <f t="shared" si="180"/>
        <v>2006/01/03</v>
      </c>
      <c r="S1649" t="str">
        <f t="shared" si="175"/>
        <v>大阪</v>
      </c>
      <c r="T1649" t="str">
        <f>IFERROR(IF($G1649&lt;&gt;"",LEFT($G1649,11),IF(COUNTIF(②男子申込!$C:$C,$B1649)=1,INDEX(②男子申込!H:H,MATCH($B1649,②男子申込!$C:$C,0)),"")),"")</f>
        <v>00122091217</v>
      </c>
      <c r="U1649" t="str">
        <f t="shared" si="181"/>
        <v>大阪公立大</v>
      </c>
    </row>
    <row r="1650" spans="1:21">
      <c r="A1650" t="s">
        <v>1286</v>
      </c>
      <c r="B1650">
        <v>1649</v>
      </c>
      <c r="C1650" t="s">
        <v>7058</v>
      </c>
      <c r="D1650" t="s">
        <v>7059</v>
      </c>
      <c r="E1650" t="s">
        <v>97</v>
      </c>
      <c r="F1650">
        <v>20050609</v>
      </c>
      <c r="G1650" t="s">
        <v>7060</v>
      </c>
      <c r="H1650" t="s">
        <v>162</v>
      </c>
      <c r="I1650" t="s">
        <v>405</v>
      </c>
      <c r="M1650" t="str">
        <f t="shared" si="176"/>
        <v>木村</v>
      </c>
      <c r="N1650" t="str">
        <f t="shared" si="177"/>
        <v>泰靖</v>
      </c>
      <c r="O1650" t="str">
        <f t="shared" si="178"/>
        <v>キムラ</v>
      </c>
      <c r="P1650" t="str">
        <f t="shared" si="179"/>
        <v>タイセイ</v>
      </c>
      <c r="Q1650">
        <f>IF($F1650="","",DATEDIF($R1650,①申込書!$D$3,"Y"))</f>
        <v>20</v>
      </c>
      <c r="R1650" t="str">
        <f t="shared" si="180"/>
        <v>2005/06/09</v>
      </c>
      <c r="S1650" t="str">
        <f t="shared" si="175"/>
        <v>兵庫</v>
      </c>
      <c r="T1650" t="str">
        <f>IFERROR(IF($G1650&lt;&gt;"",LEFT($G1650,11),IF(COUNTIF(②男子申込!$C:$C,$B1650)=1,INDEX(②男子申込!H:H,MATCH($B1650,②男子申込!$C:$C,0)),"")),"")</f>
        <v>00123640927</v>
      </c>
      <c r="U1650" t="str">
        <f t="shared" si="181"/>
        <v>大阪公立大</v>
      </c>
    </row>
    <row r="1651" spans="1:21">
      <c r="A1651" t="s">
        <v>1286</v>
      </c>
      <c r="B1651">
        <v>1650</v>
      </c>
      <c r="C1651" t="s">
        <v>7061</v>
      </c>
      <c r="D1651" t="s">
        <v>7062</v>
      </c>
      <c r="E1651" t="s">
        <v>88</v>
      </c>
      <c r="F1651">
        <v>20060320</v>
      </c>
      <c r="G1651" t="s">
        <v>7063</v>
      </c>
      <c r="H1651" t="s">
        <v>7064</v>
      </c>
      <c r="I1651" t="s">
        <v>7065</v>
      </c>
      <c r="M1651" t="str">
        <f t="shared" si="176"/>
        <v>表</v>
      </c>
      <c r="N1651" t="str">
        <f t="shared" si="177"/>
        <v>紡久</v>
      </c>
      <c r="O1651" t="str">
        <f t="shared" si="178"/>
        <v>オモテ</v>
      </c>
      <c r="P1651" t="str">
        <f t="shared" si="179"/>
        <v>ツムグ</v>
      </c>
      <c r="Q1651">
        <f>IF($F1651="","",DATEDIF($R1651,①申込書!$D$3,"Y"))</f>
        <v>19</v>
      </c>
      <c r="R1651" t="str">
        <f t="shared" si="180"/>
        <v>2006/03/20</v>
      </c>
      <c r="S1651" t="str">
        <f t="shared" si="175"/>
        <v>京都</v>
      </c>
      <c r="T1651" t="str">
        <f>IFERROR(IF($G1651&lt;&gt;"",LEFT($G1651,11),IF(COUNTIF(②男子申込!$C:$C,$B1651)=1,INDEX(②男子申込!H:H,MATCH($B1651,②男子申込!$C:$C,0)),"")),"")</f>
        <v>00130838932</v>
      </c>
      <c r="U1651" t="str">
        <f t="shared" si="181"/>
        <v>大阪公立大</v>
      </c>
    </row>
    <row r="1652" spans="1:21">
      <c r="A1652" t="s">
        <v>1286</v>
      </c>
      <c r="B1652">
        <v>1651</v>
      </c>
      <c r="C1652" t="s">
        <v>7066</v>
      </c>
      <c r="D1652" t="s">
        <v>7067</v>
      </c>
      <c r="E1652" t="s">
        <v>99</v>
      </c>
      <c r="F1652">
        <v>20050520</v>
      </c>
      <c r="G1652" t="s">
        <v>7068</v>
      </c>
      <c r="H1652" t="s">
        <v>7069</v>
      </c>
      <c r="I1652" t="s">
        <v>1407</v>
      </c>
      <c r="M1652" t="str">
        <f t="shared" si="176"/>
        <v>小山</v>
      </c>
      <c r="N1652" t="str">
        <f t="shared" si="177"/>
        <v>創平</v>
      </c>
      <c r="O1652" t="str">
        <f t="shared" si="178"/>
        <v>コヤマ</v>
      </c>
      <c r="P1652" t="str">
        <f t="shared" si="179"/>
        <v>ソウヘイ</v>
      </c>
      <c r="Q1652">
        <f>IF($F1652="","",DATEDIF($R1652,①申込書!$D$3,"Y"))</f>
        <v>20</v>
      </c>
      <c r="R1652" t="str">
        <f t="shared" si="180"/>
        <v>2005/05/20</v>
      </c>
      <c r="S1652" t="str">
        <f t="shared" si="175"/>
        <v>大阪</v>
      </c>
      <c r="T1652" t="str">
        <f>IFERROR(IF($G1652&lt;&gt;"",LEFT($G1652,11),IF(COUNTIF(②男子申込!$C:$C,$B1652)=1,INDEX(②男子申込!H:H,MATCH($B1652,②男子申込!$C:$C,0)),"")),"")</f>
        <v>00126331824</v>
      </c>
      <c r="U1652" t="str">
        <f t="shared" si="181"/>
        <v>大阪公立大</v>
      </c>
    </row>
    <row r="1653" spans="1:21">
      <c r="A1653" t="s">
        <v>1286</v>
      </c>
      <c r="B1653">
        <v>1652</v>
      </c>
      <c r="C1653" t="s">
        <v>7070</v>
      </c>
      <c r="D1653" t="s">
        <v>7071</v>
      </c>
      <c r="E1653" t="s">
        <v>99</v>
      </c>
      <c r="F1653">
        <v>20050407</v>
      </c>
      <c r="G1653" t="s">
        <v>7072</v>
      </c>
      <c r="H1653" t="s">
        <v>613</v>
      </c>
      <c r="I1653" t="s">
        <v>603</v>
      </c>
      <c r="M1653" t="str">
        <f t="shared" si="176"/>
        <v>古谷</v>
      </c>
      <c r="N1653" t="str">
        <f t="shared" si="177"/>
        <v>智幸</v>
      </c>
      <c r="O1653" t="str">
        <f t="shared" si="178"/>
        <v>フルタニ</v>
      </c>
      <c r="P1653" t="str">
        <f t="shared" si="179"/>
        <v>トモユキ</v>
      </c>
      <c r="Q1653">
        <f>IF($F1653="","",DATEDIF($R1653,①申込書!$D$3,"Y"))</f>
        <v>20</v>
      </c>
      <c r="R1653" t="str">
        <f t="shared" si="180"/>
        <v>2005/04/07</v>
      </c>
      <c r="S1653" t="str">
        <f t="shared" si="175"/>
        <v>大阪</v>
      </c>
      <c r="T1653" t="str">
        <f>IFERROR(IF($G1653&lt;&gt;"",LEFT($G1653,11),IF(COUNTIF(②男子申込!$C:$C,$B1653)=1,INDEX(②男子申込!H:H,MATCH($B1653,②男子申込!$C:$C,0)),"")),"")</f>
        <v>00200252986</v>
      </c>
      <c r="U1653" t="str">
        <f t="shared" si="181"/>
        <v>大阪公立大</v>
      </c>
    </row>
    <row r="1654" spans="1:21">
      <c r="A1654" t="s">
        <v>1286</v>
      </c>
      <c r="B1654">
        <v>1653</v>
      </c>
      <c r="C1654" t="s">
        <v>7073</v>
      </c>
      <c r="D1654" t="s">
        <v>7074</v>
      </c>
      <c r="E1654" t="s">
        <v>99</v>
      </c>
      <c r="F1654">
        <v>20051013</v>
      </c>
      <c r="G1654" t="s">
        <v>7075</v>
      </c>
      <c r="H1654" t="s">
        <v>7076</v>
      </c>
      <c r="I1654" t="s">
        <v>161</v>
      </c>
      <c r="M1654" t="str">
        <f t="shared" si="176"/>
        <v>千崎</v>
      </c>
      <c r="N1654" t="str">
        <f t="shared" si="177"/>
        <v>佑也</v>
      </c>
      <c r="O1654" t="str">
        <f t="shared" si="178"/>
        <v>センザキ</v>
      </c>
      <c r="P1654" t="str">
        <f t="shared" si="179"/>
        <v>ユウヤ</v>
      </c>
      <c r="Q1654">
        <f>IF($F1654="","",DATEDIF($R1654,①申込書!$D$3,"Y"))</f>
        <v>20</v>
      </c>
      <c r="R1654" t="str">
        <f t="shared" si="180"/>
        <v>2005/10/13</v>
      </c>
      <c r="S1654" t="str">
        <f t="shared" si="175"/>
        <v>大阪</v>
      </c>
      <c r="T1654" t="str">
        <f>IFERROR(IF($G1654&lt;&gt;"",LEFT($G1654,11),IF(COUNTIF(②男子申込!$C:$C,$B1654)=1,INDEX(②男子申込!H:H,MATCH($B1654,②男子申込!$C:$C,0)),"")),"")</f>
        <v>00200214130</v>
      </c>
      <c r="U1654" t="str">
        <f t="shared" si="181"/>
        <v>大阪公立大</v>
      </c>
    </row>
    <row r="1655" spans="1:21">
      <c r="A1655" t="s">
        <v>1286</v>
      </c>
      <c r="B1655">
        <v>1654</v>
      </c>
      <c r="C1655" t="s">
        <v>7077</v>
      </c>
      <c r="D1655" t="s">
        <v>7078</v>
      </c>
      <c r="E1655" t="s">
        <v>3835</v>
      </c>
      <c r="F1655">
        <v>20030404</v>
      </c>
      <c r="G1655" t="s">
        <v>7079</v>
      </c>
      <c r="H1655" t="s">
        <v>7080</v>
      </c>
      <c r="I1655" t="s">
        <v>3079</v>
      </c>
      <c r="M1655" t="str">
        <f t="shared" si="176"/>
        <v>木野</v>
      </c>
      <c r="N1655" t="str">
        <f t="shared" si="177"/>
        <v>羽月</v>
      </c>
      <c r="O1655" t="str">
        <f t="shared" si="178"/>
        <v>キノ</v>
      </c>
      <c r="P1655" t="str">
        <f t="shared" si="179"/>
        <v>ハズキ</v>
      </c>
      <c r="Q1655">
        <f>IF($F1655="","",DATEDIF($R1655,①申込書!$D$3,"Y"))</f>
        <v>22</v>
      </c>
      <c r="R1655" t="str">
        <f t="shared" si="180"/>
        <v>2003/04/04</v>
      </c>
      <c r="S1655" t="str">
        <f t="shared" si="175"/>
        <v>学連</v>
      </c>
      <c r="T1655" t="str">
        <f>IFERROR(IF($G1655&lt;&gt;"",LEFT($G1655,11),IF(COUNTIF(②男子申込!$C:$C,$B1655)=1,INDEX(②男子申込!H:H,MATCH($B1655,②男子申込!$C:$C,0)),"")),"")</f>
        <v>00200256974</v>
      </c>
      <c r="U1655" t="str">
        <f t="shared" si="181"/>
        <v>大阪公立大</v>
      </c>
    </row>
    <row r="1656" spans="1:21">
      <c r="A1656" t="s">
        <v>1286</v>
      </c>
      <c r="B1656">
        <v>1655</v>
      </c>
      <c r="C1656" t="s">
        <v>7300</v>
      </c>
      <c r="D1656" t="s">
        <v>7301</v>
      </c>
      <c r="E1656" t="s">
        <v>99</v>
      </c>
      <c r="F1656">
        <v>20050322</v>
      </c>
      <c r="G1656" t="s">
        <v>7302</v>
      </c>
      <c r="H1656" t="s">
        <v>7303</v>
      </c>
      <c r="I1656" t="s">
        <v>7304</v>
      </c>
      <c r="M1656" t="str">
        <f t="shared" si="176"/>
        <v>岩根サロヴァーラ</v>
      </c>
      <c r="N1656" t="str">
        <f t="shared" si="177"/>
        <v>ヘンリ</v>
      </c>
      <c r="O1656" t="str">
        <f t="shared" si="178"/>
        <v>イワネサロウ゛ァーラ</v>
      </c>
      <c r="P1656" t="str">
        <f t="shared" si="179"/>
        <v>ヘンリ</v>
      </c>
      <c r="Q1656">
        <f>IF($F1656="","",DATEDIF($R1656,①申込書!$D$3,"Y"))</f>
        <v>20</v>
      </c>
      <c r="R1656" t="str">
        <f t="shared" si="180"/>
        <v>2005/03/22</v>
      </c>
      <c r="S1656" t="str">
        <f t="shared" si="175"/>
        <v>大阪</v>
      </c>
      <c r="T1656" t="str">
        <f>IFERROR(IF($G1656&lt;&gt;"",LEFT($G1656,11),IF(COUNTIF(②男子申込!$C:$C,$B1656)=1,INDEX(②男子申込!H:H,MATCH($B1656,②男子申込!$C:$C,0)),"")),"")</f>
        <v>00148265026</v>
      </c>
      <c r="U1656" t="str">
        <f t="shared" si="181"/>
        <v>大阪公立大</v>
      </c>
    </row>
    <row r="1657" spans="1:21">
      <c r="A1657" t="s">
        <v>1286</v>
      </c>
      <c r="B1657">
        <v>1656</v>
      </c>
      <c r="C1657" t="s">
        <v>8792</v>
      </c>
      <c r="D1657" t="s">
        <v>8793</v>
      </c>
      <c r="E1657" t="s">
        <v>99</v>
      </c>
      <c r="F1657">
        <v>20050726</v>
      </c>
      <c r="G1657" t="s">
        <v>11276</v>
      </c>
      <c r="H1657" t="s">
        <v>4007</v>
      </c>
      <c r="I1657" t="s">
        <v>465</v>
      </c>
      <c r="M1657" t="str">
        <f t="shared" si="176"/>
        <v>伊與田</v>
      </c>
      <c r="N1657" t="str">
        <f t="shared" si="177"/>
        <v>皓翔</v>
      </c>
      <c r="O1657" t="str">
        <f t="shared" si="178"/>
        <v>イヨタ</v>
      </c>
      <c r="P1657" t="str">
        <f t="shared" si="179"/>
        <v>ヒロト</v>
      </c>
      <c r="Q1657">
        <f>IF($F1657="","",DATEDIF($R1657,①申込書!$D$3,"Y"))</f>
        <v>20</v>
      </c>
      <c r="R1657" t="str">
        <f t="shared" si="180"/>
        <v>2005/07/26</v>
      </c>
      <c r="S1657" t="str">
        <f t="shared" si="175"/>
        <v>大阪</v>
      </c>
      <c r="T1657" t="str">
        <f>IFERROR(IF($G1657&lt;&gt;"",LEFT($G1657,11),IF(COUNTIF(②男子申込!$C:$C,$B1657)=1,INDEX(②男子申込!H:H,MATCH($B1657,②男子申込!$C:$C,0)),"")),"")</f>
        <v>00137697033</v>
      </c>
      <c r="U1657" t="str">
        <f t="shared" si="181"/>
        <v>大阪公立大</v>
      </c>
    </row>
    <row r="1658" spans="1:21">
      <c r="A1658" t="s">
        <v>1286</v>
      </c>
      <c r="B1658">
        <v>1657</v>
      </c>
      <c r="C1658" t="s">
        <v>8794</v>
      </c>
      <c r="D1658" t="s">
        <v>8795</v>
      </c>
      <c r="E1658" t="s">
        <v>97</v>
      </c>
      <c r="F1658">
        <v>20050729</v>
      </c>
      <c r="G1658" t="s">
        <v>11277</v>
      </c>
      <c r="H1658" t="s">
        <v>12152</v>
      </c>
      <c r="I1658" t="s">
        <v>360</v>
      </c>
      <c r="M1658" t="str">
        <f t="shared" si="176"/>
        <v>角田</v>
      </c>
      <c r="N1658" t="str">
        <f t="shared" si="177"/>
        <v>俊</v>
      </c>
      <c r="O1658" t="str">
        <f t="shared" si="178"/>
        <v>ツノダ</v>
      </c>
      <c r="P1658" t="str">
        <f t="shared" si="179"/>
        <v>シュン</v>
      </c>
      <c r="Q1658">
        <f>IF($F1658="","",DATEDIF($R1658,①申込書!$D$3,"Y"))</f>
        <v>20</v>
      </c>
      <c r="R1658" t="str">
        <f t="shared" si="180"/>
        <v>2005/07/29</v>
      </c>
      <c r="S1658" t="str">
        <f t="shared" si="175"/>
        <v>兵庫</v>
      </c>
      <c r="T1658" t="str">
        <f>IFERROR(IF($G1658&lt;&gt;"",LEFT($G1658,11),IF(COUNTIF(②男子申込!$C:$C,$B1658)=1,INDEX(②男子申込!H:H,MATCH($B1658,②男子申込!$C:$C,0)),"")),"")</f>
        <v>00123650623</v>
      </c>
      <c r="U1658" t="str">
        <f t="shared" si="181"/>
        <v>大阪公立大</v>
      </c>
    </row>
    <row r="1659" spans="1:21">
      <c r="A1659" t="s">
        <v>1286</v>
      </c>
      <c r="B1659">
        <v>1658</v>
      </c>
      <c r="C1659" t="s">
        <v>8796</v>
      </c>
      <c r="D1659" t="s">
        <v>8797</v>
      </c>
      <c r="E1659" t="s">
        <v>99</v>
      </c>
      <c r="F1659">
        <v>20050813</v>
      </c>
      <c r="G1659" t="s">
        <v>11278</v>
      </c>
      <c r="H1659" t="s">
        <v>2126</v>
      </c>
      <c r="I1659" t="s">
        <v>562</v>
      </c>
      <c r="M1659" t="str">
        <f t="shared" si="176"/>
        <v>杉村</v>
      </c>
      <c r="N1659" t="str">
        <f t="shared" si="177"/>
        <v>瞭太</v>
      </c>
      <c r="O1659" t="str">
        <f t="shared" si="178"/>
        <v>スギムラ</v>
      </c>
      <c r="P1659" t="str">
        <f t="shared" si="179"/>
        <v>リョウタ</v>
      </c>
      <c r="Q1659">
        <f>IF($F1659="","",DATEDIF($R1659,①申込書!$D$3,"Y"))</f>
        <v>20</v>
      </c>
      <c r="R1659" t="str">
        <f t="shared" si="180"/>
        <v>2005/08/13</v>
      </c>
      <c r="S1659" t="str">
        <f t="shared" si="175"/>
        <v>大阪</v>
      </c>
      <c r="T1659" t="str">
        <f>IFERROR(IF($G1659&lt;&gt;"",LEFT($G1659,11),IF(COUNTIF(②男子申込!$C:$C,$B1659)=1,INDEX(②男子申込!H:H,MATCH($B1659,②男子申込!$C:$C,0)),"")),"")</f>
        <v>00123650219</v>
      </c>
      <c r="U1659" t="str">
        <f t="shared" si="181"/>
        <v>大阪公立大</v>
      </c>
    </row>
    <row r="1660" spans="1:21">
      <c r="A1660" t="s">
        <v>1708</v>
      </c>
      <c r="B1660">
        <v>1659</v>
      </c>
      <c r="C1660" t="s">
        <v>1709</v>
      </c>
      <c r="D1660" t="s">
        <v>1710</v>
      </c>
      <c r="E1660" t="s">
        <v>104</v>
      </c>
      <c r="F1660">
        <v>20020327</v>
      </c>
      <c r="G1660" t="s">
        <v>11279</v>
      </c>
      <c r="H1660" t="s">
        <v>1711</v>
      </c>
      <c r="I1660" t="s">
        <v>725</v>
      </c>
      <c r="M1660" t="str">
        <f t="shared" si="176"/>
        <v>山前</v>
      </c>
      <c r="N1660" t="str">
        <f t="shared" si="177"/>
        <v>諒真</v>
      </c>
      <c r="O1660" t="str">
        <f t="shared" si="178"/>
        <v>ヤママエ</v>
      </c>
      <c r="P1660" t="str">
        <f t="shared" si="179"/>
        <v>リョウマ</v>
      </c>
      <c r="Q1660">
        <f>IF($F1660="","",DATEDIF($R1660,①申込書!$D$3,"Y"))</f>
        <v>23</v>
      </c>
      <c r="R1660" t="str">
        <f t="shared" si="180"/>
        <v>2002/03/27</v>
      </c>
      <c r="S1660" t="str">
        <f t="shared" si="175"/>
        <v>福井</v>
      </c>
      <c r="T1660" t="str">
        <f>IFERROR(IF($G1660&lt;&gt;"",LEFT($G1660,11),IF(COUNTIF(②男子申込!$C:$C,$B1660)=1,INDEX(②男子申込!H:H,MATCH($B1660,②男子申込!$C:$C,0)),"")),"")</f>
        <v>00112327016</v>
      </c>
      <c r="U1660" t="str">
        <f t="shared" si="181"/>
        <v>京都教育大</v>
      </c>
    </row>
    <row r="1661" spans="1:21">
      <c r="A1661" t="s">
        <v>1708</v>
      </c>
      <c r="B1661">
        <v>1660</v>
      </c>
      <c r="C1661" t="s">
        <v>1715</v>
      </c>
      <c r="D1661" t="s">
        <v>1716</v>
      </c>
      <c r="E1661" t="s">
        <v>88</v>
      </c>
      <c r="F1661">
        <v>20021110</v>
      </c>
      <c r="G1661" t="s">
        <v>11280</v>
      </c>
      <c r="H1661" t="s">
        <v>256</v>
      </c>
      <c r="I1661" t="s">
        <v>744</v>
      </c>
      <c r="M1661" t="str">
        <f t="shared" si="176"/>
        <v>井上</v>
      </c>
      <c r="N1661" t="str">
        <f t="shared" si="177"/>
        <v>陽登</v>
      </c>
      <c r="O1661" t="str">
        <f t="shared" si="178"/>
        <v>イノウエ</v>
      </c>
      <c r="P1661" t="str">
        <f t="shared" si="179"/>
        <v>アキト</v>
      </c>
      <c r="Q1661">
        <f>IF($F1661="","",DATEDIF($R1661,①申込書!$D$3,"Y"))</f>
        <v>23</v>
      </c>
      <c r="R1661" t="str">
        <f t="shared" si="180"/>
        <v>2002/11/10</v>
      </c>
      <c r="S1661" t="str">
        <f t="shared" si="175"/>
        <v>京都</v>
      </c>
      <c r="T1661" t="str">
        <f>IFERROR(IF($G1661&lt;&gt;"",LEFT($G1661,11),IF(COUNTIF(②男子申込!$C:$C,$B1661)=1,INDEX(②男子申込!H:H,MATCH($B1661,②男子申込!$C:$C,0)),"")),"")</f>
        <v>00108158730</v>
      </c>
      <c r="U1661" t="str">
        <f t="shared" si="181"/>
        <v>京都教育大</v>
      </c>
    </row>
    <row r="1662" spans="1:21">
      <c r="A1662" t="s">
        <v>1708</v>
      </c>
      <c r="B1662">
        <v>1661</v>
      </c>
      <c r="C1662" t="s">
        <v>1717</v>
      </c>
      <c r="D1662" t="s">
        <v>1718</v>
      </c>
      <c r="E1662" t="s">
        <v>88</v>
      </c>
      <c r="F1662">
        <v>20020803</v>
      </c>
      <c r="G1662" t="s">
        <v>11281</v>
      </c>
      <c r="H1662" t="s">
        <v>371</v>
      </c>
      <c r="I1662" t="s">
        <v>131</v>
      </c>
      <c r="M1662" t="str">
        <f t="shared" si="176"/>
        <v>佐藤</v>
      </c>
      <c r="N1662" t="str">
        <f t="shared" si="177"/>
        <v>智樹</v>
      </c>
      <c r="O1662" t="str">
        <f t="shared" si="178"/>
        <v>サトウ</v>
      </c>
      <c r="P1662" t="str">
        <f t="shared" si="179"/>
        <v>トモキ</v>
      </c>
      <c r="Q1662">
        <f>IF($F1662="","",DATEDIF($R1662,①申込書!$D$3,"Y"))</f>
        <v>23</v>
      </c>
      <c r="R1662" t="str">
        <f t="shared" si="180"/>
        <v>2002/08/03</v>
      </c>
      <c r="S1662" t="str">
        <f t="shared" si="175"/>
        <v>京都</v>
      </c>
      <c r="T1662" t="str">
        <f>IFERROR(IF($G1662&lt;&gt;"",LEFT($G1662,11),IF(COUNTIF(②男子申込!$C:$C,$B1662)=1,INDEX(②男子申込!H:H,MATCH($B1662,②男子申込!$C:$C,0)),"")),"")</f>
        <v>00108160925</v>
      </c>
      <c r="U1662" t="str">
        <f t="shared" si="181"/>
        <v>京都教育大</v>
      </c>
    </row>
    <row r="1663" spans="1:21">
      <c r="A1663" t="s">
        <v>1708</v>
      </c>
      <c r="B1663">
        <v>1662</v>
      </c>
      <c r="C1663" t="s">
        <v>1719</v>
      </c>
      <c r="D1663" t="s">
        <v>1720</v>
      </c>
      <c r="E1663" t="s">
        <v>88</v>
      </c>
      <c r="F1663">
        <v>20020504</v>
      </c>
      <c r="G1663" t="s">
        <v>11282</v>
      </c>
      <c r="H1663" t="s">
        <v>197</v>
      </c>
      <c r="I1663" t="s">
        <v>465</v>
      </c>
      <c r="M1663" t="str">
        <f t="shared" si="176"/>
        <v>志水</v>
      </c>
      <c r="N1663" t="str">
        <f t="shared" si="177"/>
        <v>宙斗</v>
      </c>
      <c r="O1663" t="str">
        <f t="shared" si="178"/>
        <v>シミズ</v>
      </c>
      <c r="P1663" t="str">
        <f t="shared" si="179"/>
        <v>ヒロト</v>
      </c>
      <c r="Q1663">
        <f>IF($F1663="","",DATEDIF($R1663,①申込書!$D$3,"Y"))</f>
        <v>23</v>
      </c>
      <c r="R1663" t="str">
        <f t="shared" si="180"/>
        <v>2002/05/04</v>
      </c>
      <c r="S1663" t="str">
        <f t="shared" si="175"/>
        <v>京都</v>
      </c>
      <c r="T1663" t="str">
        <f>IFERROR(IF($G1663&lt;&gt;"",LEFT($G1663,11),IF(COUNTIF(②男子申込!$C:$C,$B1663)=1,INDEX(②男子申込!H:H,MATCH($B1663,②男子申込!$C:$C,0)),"")),"")</f>
        <v>00107845833</v>
      </c>
      <c r="U1663" t="str">
        <f t="shared" si="181"/>
        <v>京都教育大</v>
      </c>
    </row>
    <row r="1664" spans="1:21">
      <c r="A1664" t="s">
        <v>1708</v>
      </c>
      <c r="B1664">
        <v>1663</v>
      </c>
      <c r="C1664" t="s">
        <v>1712</v>
      </c>
      <c r="D1664" t="s">
        <v>1713</v>
      </c>
      <c r="E1664" t="s">
        <v>91</v>
      </c>
      <c r="F1664">
        <v>20020608</v>
      </c>
      <c r="G1664" t="s">
        <v>11283</v>
      </c>
      <c r="H1664" t="s">
        <v>478</v>
      </c>
      <c r="I1664" t="s">
        <v>1714</v>
      </c>
      <c r="M1664" t="str">
        <f t="shared" si="176"/>
        <v>板東</v>
      </c>
      <c r="N1664" t="str">
        <f t="shared" si="177"/>
        <v>帝太</v>
      </c>
      <c r="O1664" t="str">
        <f t="shared" si="178"/>
        <v>バンドウ</v>
      </c>
      <c r="P1664" t="str">
        <f t="shared" si="179"/>
        <v>オウタ</v>
      </c>
      <c r="Q1664">
        <f>IF($F1664="","",DATEDIF($R1664,①申込書!$D$3,"Y"))</f>
        <v>23</v>
      </c>
      <c r="R1664" t="str">
        <f t="shared" si="180"/>
        <v>2002/06/08</v>
      </c>
      <c r="S1664" t="str">
        <f t="shared" si="175"/>
        <v>香川</v>
      </c>
      <c r="T1664" t="str">
        <f>IFERROR(IF($G1664&lt;&gt;"",LEFT($G1664,11),IF(COUNTIF(②男子申込!$C:$C,$B1664)=1,INDEX(②男子申込!H:H,MATCH($B1664,②男子申込!$C:$C,0)),"")),"")</f>
        <v>00089029634</v>
      </c>
      <c r="U1664" t="str">
        <f t="shared" si="181"/>
        <v>京都教育大</v>
      </c>
    </row>
    <row r="1665" spans="1:21">
      <c r="A1665" t="s">
        <v>1708</v>
      </c>
      <c r="B1665">
        <v>1664</v>
      </c>
      <c r="C1665" t="s">
        <v>2386</v>
      </c>
      <c r="D1665" t="s">
        <v>2387</v>
      </c>
      <c r="E1665" t="s">
        <v>80</v>
      </c>
      <c r="F1665">
        <v>20030614</v>
      </c>
      <c r="G1665" t="s">
        <v>11284</v>
      </c>
      <c r="H1665" t="s">
        <v>1586</v>
      </c>
      <c r="I1665" t="s">
        <v>322</v>
      </c>
      <c r="M1665" t="str">
        <f t="shared" si="176"/>
        <v>井口</v>
      </c>
      <c r="N1665" t="str">
        <f t="shared" si="177"/>
        <v>大地</v>
      </c>
      <c r="O1665" t="str">
        <f t="shared" si="178"/>
        <v>イグチ</v>
      </c>
      <c r="P1665" t="str">
        <f t="shared" si="179"/>
        <v>ダイチ</v>
      </c>
      <c r="Q1665">
        <f>IF($F1665="","",DATEDIF($R1665,①申込書!$D$3,"Y"))</f>
        <v>22</v>
      </c>
      <c r="R1665" t="str">
        <f t="shared" si="180"/>
        <v>2003/06/14</v>
      </c>
      <c r="S1665" t="str">
        <f t="shared" si="175"/>
        <v>滋賀</v>
      </c>
      <c r="T1665" t="str">
        <f>IFERROR(IF($G1665&lt;&gt;"",LEFT($G1665,11),IF(COUNTIF(②男子申込!$C:$C,$B1665)=1,INDEX(②男子申込!H:H,MATCH($B1665,②男子申込!$C:$C,0)),"")),"")</f>
        <v>00099883441</v>
      </c>
      <c r="U1665" t="str">
        <f t="shared" si="181"/>
        <v>京都教育大</v>
      </c>
    </row>
    <row r="1666" spans="1:21">
      <c r="A1666" t="s">
        <v>1708</v>
      </c>
      <c r="B1666">
        <v>1665</v>
      </c>
      <c r="C1666" t="s">
        <v>2384</v>
      </c>
      <c r="D1666" t="s">
        <v>2385</v>
      </c>
      <c r="E1666" t="s">
        <v>88</v>
      </c>
      <c r="F1666">
        <v>20030730</v>
      </c>
      <c r="G1666" t="s">
        <v>11285</v>
      </c>
      <c r="H1666" t="s">
        <v>1603</v>
      </c>
      <c r="I1666" t="s">
        <v>578</v>
      </c>
      <c r="M1666" t="str">
        <f t="shared" si="176"/>
        <v>大橋</v>
      </c>
      <c r="N1666" t="str">
        <f t="shared" si="177"/>
        <v>星太</v>
      </c>
      <c r="O1666" t="str">
        <f t="shared" si="178"/>
        <v>オオハシ</v>
      </c>
      <c r="P1666" t="str">
        <f t="shared" si="179"/>
        <v>ショウタ</v>
      </c>
      <c r="Q1666">
        <f>IF($F1666="","",DATEDIF($R1666,①申込書!$D$3,"Y"))</f>
        <v>22</v>
      </c>
      <c r="R1666" t="str">
        <f t="shared" si="180"/>
        <v>2003/07/30</v>
      </c>
      <c r="S1666" t="str">
        <f t="shared" ref="S1666:S1729" si="182">IFERROR(IF(OR($E1666="北海道",$E1666="学連"),$E1666,LEFT($E1666,LEN($E1666)-1)),"")</f>
        <v>京都</v>
      </c>
      <c r="T1666" t="str">
        <f>IFERROR(IF($G1666&lt;&gt;"",LEFT($G1666,11),IF(COUNTIF(②男子申込!$C:$C,$B1666)=1,INDEX(②男子申込!H:H,MATCH($B1666,②男子申込!$C:$C,0)),"")),"")</f>
        <v>00107633121</v>
      </c>
      <c r="U1666" t="str">
        <f t="shared" si="181"/>
        <v>京都教育大</v>
      </c>
    </row>
    <row r="1667" spans="1:21">
      <c r="A1667" t="s">
        <v>1708</v>
      </c>
      <c r="B1667">
        <v>1666</v>
      </c>
      <c r="C1667" t="s">
        <v>2388</v>
      </c>
      <c r="D1667" t="s">
        <v>2389</v>
      </c>
      <c r="E1667" t="s">
        <v>88</v>
      </c>
      <c r="F1667">
        <v>20030822</v>
      </c>
      <c r="G1667" t="s">
        <v>11286</v>
      </c>
      <c r="H1667" t="s">
        <v>2390</v>
      </c>
      <c r="I1667" t="s">
        <v>2391</v>
      </c>
      <c r="M1667" t="str">
        <f t="shared" ref="M1667:M1730" si="183">IFERROR(LEFT($C1667,FIND("　",$C1667)-1),"")</f>
        <v>愚川</v>
      </c>
      <c r="N1667" t="str">
        <f t="shared" ref="N1667:N1730" si="184">IFERROR(RIGHT($C1667,LEN($C1667)-FIND("　",$C1667)),"")</f>
        <v>瑛晨</v>
      </c>
      <c r="O1667" t="str">
        <f t="shared" ref="O1667:O1730" si="185">IFERROR(DBCS(LEFT($D1667,FIND(" ",$D1667)-1)),"")</f>
        <v>グカワ</v>
      </c>
      <c r="P1667" t="str">
        <f t="shared" ref="P1667:P1730" si="186">IFERROR(DBCS(RIGHT($D1667,LEN($D1667)-FIND(" ",$D1667))),"")</f>
        <v>エイキ</v>
      </c>
      <c r="Q1667">
        <f>IF($F1667="","",DATEDIF($R1667,①申込書!$D$3,"Y"))</f>
        <v>22</v>
      </c>
      <c r="R1667" t="str">
        <f t="shared" ref="R1667:R1730" si="187">IF($F1667="","",LEFT($F1667,4)&amp;"/"&amp;MID($F1667,5,2)&amp;"/"&amp;RIGHT($F1667,2))</f>
        <v>2003/08/22</v>
      </c>
      <c r="S1667" t="str">
        <f t="shared" si="182"/>
        <v>京都</v>
      </c>
      <c r="T1667" t="str">
        <f>IFERROR(IF($G1667&lt;&gt;"",LEFT($G1667,11),IF(COUNTIF(②男子申込!$C:$C,$B1667)=1,INDEX(②男子申込!H:H,MATCH($B1667,②男子申込!$C:$C,0)),"")),"")</f>
        <v>00107493226</v>
      </c>
      <c r="U1667" t="str">
        <f t="shared" ref="U1667:U1730" si="188">IFERROR(LEFT($A1667,FIND("大学",$A1667))&amp;RIGHT($A1667,LEN($A1667)-FIND("大学",$A1667)-1),"")</f>
        <v>京都教育大</v>
      </c>
    </row>
    <row r="1668" spans="1:21">
      <c r="A1668" t="s">
        <v>1708</v>
      </c>
      <c r="B1668">
        <v>1667</v>
      </c>
      <c r="C1668" t="s">
        <v>2392</v>
      </c>
      <c r="D1668" t="s">
        <v>2393</v>
      </c>
      <c r="E1668" t="s">
        <v>88</v>
      </c>
      <c r="F1668">
        <v>20030423</v>
      </c>
      <c r="G1668" t="s">
        <v>11287</v>
      </c>
      <c r="H1668" t="s">
        <v>1558</v>
      </c>
      <c r="I1668" t="s">
        <v>1272</v>
      </c>
      <c r="M1668" t="str">
        <f t="shared" si="183"/>
        <v>大門</v>
      </c>
      <c r="N1668" t="str">
        <f t="shared" si="184"/>
        <v>悟</v>
      </c>
      <c r="O1668" t="str">
        <f t="shared" si="185"/>
        <v>ダイモン</v>
      </c>
      <c r="P1668" t="str">
        <f t="shared" si="186"/>
        <v>サトル</v>
      </c>
      <c r="Q1668">
        <f>IF($F1668="","",DATEDIF($R1668,①申込書!$D$3,"Y"))</f>
        <v>22</v>
      </c>
      <c r="R1668" t="str">
        <f t="shared" si="187"/>
        <v>2003/04/23</v>
      </c>
      <c r="S1668" t="str">
        <f t="shared" si="182"/>
        <v>京都</v>
      </c>
      <c r="T1668" t="str">
        <f>IFERROR(IF($G1668&lt;&gt;"",LEFT($G1668,11),IF(COUNTIF(②男子申込!$C:$C,$B1668)=1,INDEX(②男子申込!H:H,MATCH($B1668,②男子申込!$C:$C,0)),"")),"")</f>
        <v>00016197429</v>
      </c>
      <c r="U1668" t="str">
        <f t="shared" si="188"/>
        <v>京都教育大</v>
      </c>
    </row>
    <row r="1669" spans="1:21">
      <c r="A1669" t="s">
        <v>1708</v>
      </c>
      <c r="B1669">
        <v>1668</v>
      </c>
      <c r="C1669" t="s">
        <v>2396</v>
      </c>
      <c r="D1669" t="s">
        <v>2397</v>
      </c>
      <c r="E1669" t="s">
        <v>99</v>
      </c>
      <c r="F1669">
        <v>20030919</v>
      </c>
      <c r="G1669" t="s">
        <v>11288</v>
      </c>
      <c r="H1669" t="s">
        <v>1284</v>
      </c>
      <c r="I1669" t="s">
        <v>96</v>
      </c>
      <c r="M1669" t="str">
        <f t="shared" si="183"/>
        <v>戸田</v>
      </c>
      <c r="N1669" t="str">
        <f t="shared" si="184"/>
        <v>晶</v>
      </c>
      <c r="O1669" t="str">
        <f t="shared" si="185"/>
        <v>トダ</v>
      </c>
      <c r="P1669" t="str">
        <f t="shared" si="186"/>
        <v>アキラ</v>
      </c>
      <c r="Q1669">
        <f>IF($F1669="","",DATEDIF($R1669,①申込書!$D$3,"Y"))</f>
        <v>22</v>
      </c>
      <c r="R1669" t="str">
        <f t="shared" si="187"/>
        <v>2003/09/19</v>
      </c>
      <c r="S1669" t="str">
        <f t="shared" si="182"/>
        <v>大阪</v>
      </c>
      <c r="T1669" t="str">
        <f>IFERROR(IF($G1669&lt;&gt;"",LEFT($G1669,11),IF(COUNTIF(②男子申込!$C:$C,$B1669)=1,INDEX(②男子申込!H:H,MATCH($B1669,②男子申込!$C:$C,0)),"")),"")</f>
        <v>00128992637</v>
      </c>
      <c r="U1669" t="str">
        <f t="shared" si="188"/>
        <v>京都教育大</v>
      </c>
    </row>
    <row r="1670" spans="1:21">
      <c r="A1670" t="s">
        <v>1708</v>
      </c>
      <c r="B1670">
        <v>1669</v>
      </c>
      <c r="C1670" t="s">
        <v>1721</v>
      </c>
      <c r="D1670" t="s">
        <v>1722</v>
      </c>
      <c r="E1670" t="s">
        <v>88</v>
      </c>
      <c r="F1670">
        <v>20040324</v>
      </c>
      <c r="G1670" t="s">
        <v>11289</v>
      </c>
      <c r="H1670" t="s">
        <v>401</v>
      </c>
      <c r="I1670" s="56" t="s">
        <v>128</v>
      </c>
      <c r="M1670" t="str">
        <f t="shared" si="183"/>
        <v>中井</v>
      </c>
      <c r="N1670" t="str">
        <f t="shared" si="184"/>
        <v>一成</v>
      </c>
      <c r="O1670" t="str">
        <f t="shared" si="185"/>
        <v>ナカイ</v>
      </c>
      <c r="P1670" t="str">
        <f t="shared" si="186"/>
        <v>イッセイ</v>
      </c>
      <c r="Q1670">
        <f>IF($F1670="","",DATEDIF($R1670,①申込書!$D$3,"Y"))</f>
        <v>21</v>
      </c>
      <c r="R1670" t="str">
        <f t="shared" si="187"/>
        <v>2004/03/24</v>
      </c>
      <c r="S1670" t="str">
        <f t="shared" si="182"/>
        <v>京都</v>
      </c>
      <c r="T1670" t="str">
        <f>IFERROR(IF($G1670&lt;&gt;"",LEFT($G1670,11),IF(COUNTIF(②男子申込!$C:$C,$B1670)=1,INDEX(②男子申込!H:H,MATCH($B1670,②男子申込!$C:$C,0)),"")),"")</f>
        <v>00131063216</v>
      </c>
      <c r="U1670" t="str">
        <f t="shared" si="188"/>
        <v>京都教育大</v>
      </c>
    </row>
    <row r="1671" spans="1:21">
      <c r="A1671" t="s">
        <v>1708</v>
      </c>
      <c r="B1671">
        <v>1670</v>
      </c>
      <c r="C1671" t="s">
        <v>1723</v>
      </c>
      <c r="D1671" t="s">
        <v>1724</v>
      </c>
      <c r="E1671" t="s">
        <v>88</v>
      </c>
      <c r="F1671">
        <v>20031108</v>
      </c>
      <c r="G1671" t="s">
        <v>11290</v>
      </c>
      <c r="H1671" t="s">
        <v>786</v>
      </c>
      <c r="I1671" t="s">
        <v>339</v>
      </c>
      <c r="M1671" t="str">
        <f t="shared" si="183"/>
        <v>西川</v>
      </c>
      <c r="N1671" t="str">
        <f t="shared" si="184"/>
        <v>諒</v>
      </c>
      <c r="O1671" t="str">
        <f t="shared" si="185"/>
        <v>ニシカワ</v>
      </c>
      <c r="P1671" t="str">
        <f t="shared" si="186"/>
        <v>リョウ</v>
      </c>
      <c r="Q1671">
        <f>IF($F1671="","",DATEDIF($R1671,①申込書!$D$3,"Y"))</f>
        <v>22</v>
      </c>
      <c r="R1671" t="str">
        <f t="shared" si="187"/>
        <v>2003/11/08</v>
      </c>
      <c r="S1671" t="str">
        <f t="shared" si="182"/>
        <v>京都</v>
      </c>
      <c r="T1671" t="str">
        <f>IFERROR(IF($G1671&lt;&gt;"",LEFT($G1671,11),IF(COUNTIF(②男子申込!$C:$C,$B1671)=1,INDEX(②男子申込!H:H,MATCH($B1671,②男子申込!$C:$C,0)),"")),"")</f>
        <v>00107471222</v>
      </c>
      <c r="U1671" t="str">
        <f t="shared" si="188"/>
        <v>京都教育大</v>
      </c>
    </row>
    <row r="1672" spans="1:21">
      <c r="A1672" t="s">
        <v>1708</v>
      </c>
      <c r="B1672">
        <v>1671</v>
      </c>
      <c r="C1672" t="s">
        <v>2381</v>
      </c>
      <c r="D1672" t="s">
        <v>2382</v>
      </c>
      <c r="E1672" t="s">
        <v>91</v>
      </c>
      <c r="F1672">
        <v>20031110</v>
      </c>
      <c r="G1672" t="s">
        <v>11291</v>
      </c>
      <c r="H1672" t="s">
        <v>731</v>
      </c>
      <c r="I1672" t="s">
        <v>2383</v>
      </c>
      <c r="M1672" t="str">
        <f t="shared" si="183"/>
        <v>宮本</v>
      </c>
      <c r="N1672" t="str">
        <f t="shared" si="184"/>
        <v>真久翔</v>
      </c>
      <c r="O1672" t="str">
        <f t="shared" si="185"/>
        <v>ミヤモト</v>
      </c>
      <c r="P1672" t="str">
        <f t="shared" si="186"/>
        <v>マクト</v>
      </c>
      <c r="Q1672">
        <f>IF($F1672="","",DATEDIF($R1672,①申込書!$D$3,"Y"))</f>
        <v>22</v>
      </c>
      <c r="R1672" t="str">
        <f t="shared" si="187"/>
        <v>2003/11/10</v>
      </c>
      <c r="S1672" t="str">
        <f t="shared" si="182"/>
        <v>香川</v>
      </c>
      <c r="T1672" t="str">
        <f>IFERROR(IF($G1672&lt;&gt;"",LEFT($G1672,11),IF(COUNTIF(②男子申込!$C:$C,$B1672)=1,INDEX(②男子申込!H:H,MATCH($B1672,②男子申込!$C:$C,0)),"")),"")</f>
        <v>00099836035</v>
      </c>
      <c r="U1672" t="str">
        <f t="shared" si="188"/>
        <v>京都教育大</v>
      </c>
    </row>
    <row r="1673" spans="1:21">
      <c r="A1673" t="s">
        <v>1708</v>
      </c>
      <c r="B1673">
        <v>1672</v>
      </c>
      <c r="C1673" t="s">
        <v>2394</v>
      </c>
      <c r="D1673" t="s">
        <v>2395</v>
      </c>
      <c r="E1673" t="s">
        <v>185</v>
      </c>
      <c r="F1673">
        <v>20030702</v>
      </c>
      <c r="G1673" t="s">
        <v>11292</v>
      </c>
      <c r="H1673" t="s">
        <v>121</v>
      </c>
      <c r="I1673" t="s">
        <v>1475</v>
      </c>
      <c r="M1673" t="str">
        <f t="shared" si="183"/>
        <v>吉田</v>
      </c>
      <c r="N1673" t="str">
        <f t="shared" si="184"/>
        <v>篤郎</v>
      </c>
      <c r="O1673" t="str">
        <f t="shared" si="185"/>
        <v>ヨシダ</v>
      </c>
      <c r="P1673" t="str">
        <f t="shared" si="186"/>
        <v>アツロウ</v>
      </c>
      <c r="Q1673">
        <f>IF($F1673="","",DATEDIF($R1673,①申込書!$D$3,"Y"))</f>
        <v>22</v>
      </c>
      <c r="R1673" t="str">
        <f t="shared" si="187"/>
        <v>2003/07/02</v>
      </c>
      <c r="S1673" t="str">
        <f t="shared" si="182"/>
        <v>富山</v>
      </c>
      <c r="T1673" t="str">
        <f>IFERROR(IF($G1673&lt;&gt;"",LEFT($G1673,11),IF(COUNTIF(②男子申込!$C:$C,$B1673)=1,INDEX(②男子申込!H:H,MATCH($B1673,②男子申込!$C:$C,0)),"")),"")</f>
        <v>00103839226</v>
      </c>
      <c r="U1673" t="str">
        <f t="shared" si="188"/>
        <v>京都教育大</v>
      </c>
    </row>
    <row r="1674" spans="1:21">
      <c r="A1674" t="s">
        <v>1708</v>
      </c>
      <c r="B1674">
        <v>1673</v>
      </c>
      <c r="C1674" t="s">
        <v>4220</v>
      </c>
      <c r="D1674" t="s">
        <v>4221</v>
      </c>
      <c r="E1674" t="s">
        <v>88</v>
      </c>
      <c r="F1674">
        <v>20040103</v>
      </c>
      <c r="G1674" t="s">
        <v>11293</v>
      </c>
      <c r="H1674" t="s">
        <v>4222</v>
      </c>
      <c r="I1674" t="s">
        <v>2233</v>
      </c>
      <c r="M1674" t="str">
        <f t="shared" si="183"/>
        <v>逢坂</v>
      </c>
      <c r="N1674" t="str">
        <f t="shared" si="184"/>
        <v>豪</v>
      </c>
      <c r="O1674" t="str">
        <f t="shared" si="185"/>
        <v>アイサカ</v>
      </c>
      <c r="P1674" t="str">
        <f t="shared" si="186"/>
        <v>ゴウ</v>
      </c>
      <c r="Q1674">
        <f>IF($F1674="","",DATEDIF($R1674,①申込書!$D$3,"Y"))</f>
        <v>22</v>
      </c>
      <c r="R1674" t="str">
        <f t="shared" si="187"/>
        <v>2004/01/03</v>
      </c>
      <c r="S1674" t="str">
        <f t="shared" si="182"/>
        <v>京都</v>
      </c>
      <c r="T1674" t="str">
        <f>IFERROR(IF($G1674&lt;&gt;"",LEFT($G1674,11),IF(COUNTIF(②男子申込!$C:$C,$B1674)=1,INDEX(②男子申込!H:H,MATCH($B1674,②男子申込!$C:$C,0)),"")),"")</f>
        <v>00200027477</v>
      </c>
      <c r="U1674" t="str">
        <f t="shared" si="188"/>
        <v>京都教育大</v>
      </c>
    </row>
    <row r="1675" spans="1:21">
      <c r="A1675" t="s">
        <v>1708</v>
      </c>
      <c r="B1675">
        <v>1674</v>
      </c>
      <c r="C1675" t="s">
        <v>4442</v>
      </c>
      <c r="D1675" t="s">
        <v>4443</v>
      </c>
      <c r="E1675" t="s">
        <v>132</v>
      </c>
      <c r="F1675">
        <v>20040114</v>
      </c>
      <c r="G1675" t="s">
        <v>11294</v>
      </c>
      <c r="H1675" t="s">
        <v>4444</v>
      </c>
      <c r="I1675" t="s">
        <v>556</v>
      </c>
      <c r="M1675" t="str">
        <f t="shared" si="183"/>
        <v>根平</v>
      </c>
      <c r="N1675" t="str">
        <f t="shared" si="184"/>
        <v>拓磨</v>
      </c>
      <c r="O1675" t="str">
        <f t="shared" si="185"/>
        <v>ネヒラ</v>
      </c>
      <c r="P1675" t="str">
        <f t="shared" si="186"/>
        <v>タクマ</v>
      </c>
      <c r="Q1675">
        <f>IF($F1675="","",DATEDIF($R1675,①申込書!$D$3,"Y"))</f>
        <v>22</v>
      </c>
      <c r="R1675" t="str">
        <f t="shared" si="187"/>
        <v>2004/01/14</v>
      </c>
      <c r="S1675" t="str">
        <f t="shared" si="182"/>
        <v>広島</v>
      </c>
      <c r="T1675" t="str">
        <f>IFERROR(IF($G1675&lt;&gt;"",LEFT($G1675,11),IF(COUNTIF(②男子申込!$C:$C,$B1675)=1,INDEX(②男子申込!H:H,MATCH($B1675,②男子申込!$C:$C,0)),"")),"")</f>
        <v>00200041525</v>
      </c>
      <c r="U1675" t="str">
        <f t="shared" si="188"/>
        <v>京都教育大</v>
      </c>
    </row>
    <row r="1676" spans="1:21">
      <c r="A1676" t="s">
        <v>1708</v>
      </c>
      <c r="B1676">
        <v>1675</v>
      </c>
      <c r="C1676" t="s">
        <v>6038</v>
      </c>
      <c r="D1676" t="s">
        <v>6039</v>
      </c>
      <c r="E1676" t="s">
        <v>88</v>
      </c>
      <c r="F1676">
        <v>20050716</v>
      </c>
      <c r="G1676" t="s">
        <v>11295</v>
      </c>
      <c r="H1676" t="s">
        <v>323</v>
      </c>
      <c r="I1676" t="s">
        <v>6040</v>
      </c>
      <c r="M1676" t="str">
        <f t="shared" si="183"/>
        <v>松本</v>
      </c>
      <c r="N1676" t="str">
        <f t="shared" si="184"/>
        <v>樹楽</v>
      </c>
      <c r="O1676" t="str">
        <f t="shared" si="185"/>
        <v>マツモト</v>
      </c>
      <c r="P1676" t="str">
        <f t="shared" si="186"/>
        <v>キラ</v>
      </c>
      <c r="Q1676">
        <f>IF($F1676="","",DATEDIF($R1676,①申込書!$D$3,"Y"))</f>
        <v>20</v>
      </c>
      <c r="R1676" t="str">
        <f t="shared" si="187"/>
        <v>2005/07/16</v>
      </c>
      <c r="S1676" t="str">
        <f t="shared" si="182"/>
        <v>京都</v>
      </c>
      <c r="T1676" t="str">
        <f>IFERROR(IF($G1676&lt;&gt;"",LEFT($G1676,11),IF(COUNTIF(②男子申込!$C:$C,$B1676)=1,INDEX(②男子申込!H:H,MATCH($B1676,②男子申込!$C:$C,0)),"")),"")</f>
        <v>00158875640</v>
      </c>
      <c r="U1676" t="str">
        <f t="shared" si="188"/>
        <v>京都教育大</v>
      </c>
    </row>
    <row r="1677" spans="1:21">
      <c r="A1677" t="s">
        <v>1708</v>
      </c>
      <c r="B1677">
        <v>1676</v>
      </c>
      <c r="C1677" t="s">
        <v>6717</v>
      </c>
      <c r="D1677" t="s">
        <v>6718</v>
      </c>
      <c r="E1677" t="s">
        <v>138</v>
      </c>
      <c r="F1677">
        <v>20050403</v>
      </c>
      <c r="G1677" t="s">
        <v>11296</v>
      </c>
      <c r="H1677" t="s">
        <v>6719</v>
      </c>
      <c r="I1677" t="s">
        <v>339</v>
      </c>
      <c r="M1677" t="str">
        <f t="shared" si="183"/>
        <v>鍔井</v>
      </c>
      <c r="N1677" t="str">
        <f t="shared" si="184"/>
        <v>凌羽</v>
      </c>
      <c r="O1677" t="str">
        <f t="shared" si="185"/>
        <v>ツバイ</v>
      </c>
      <c r="P1677" t="str">
        <f t="shared" si="186"/>
        <v>リョウ</v>
      </c>
      <c r="Q1677">
        <f>IF($F1677="","",DATEDIF($R1677,①申込書!$D$3,"Y"))</f>
        <v>20</v>
      </c>
      <c r="R1677" t="str">
        <f t="shared" si="187"/>
        <v>2005/04/03</v>
      </c>
      <c r="S1677" t="str">
        <f t="shared" si="182"/>
        <v>岡山</v>
      </c>
      <c r="T1677" t="str">
        <f>IFERROR(IF($G1677&lt;&gt;"",LEFT($G1677,11),IF(COUNTIF(②男子申込!$C:$C,$B1677)=1,INDEX(②男子申込!H:H,MATCH($B1677,②男子申込!$C:$C,0)),"")),"")</f>
        <v>00138828232</v>
      </c>
      <c r="U1677" t="str">
        <f t="shared" si="188"/>
        <v>京都教育大</v>
      </c>
    </row>
    <row r="1678" spans="1:21">
      <c r="A1678" t="s">
        <v>1708</v>
      </c>
      <c r="B1678">
        <v>1677</v>
      </c>
      <c r="C1678" t="s">
        <v>1663</v>
      </c>
      <c r="D1678" t="s">
        <v>1664</v>
      </c>
      <c r="E1678" t="s">
        <v>88</v>
      </c>
      <c r="F1678">
        <v>20050908</v>
      </c>
      <c r="G1678" t="s">
        <v>11297</v>
      </c>
      <c r="H1678" t="s">
        <v>724</v>
      </c>
      <c r="I1678" t="s">
        <v>105</v>
      </c>
      <c r="M1678" t="str">
        <f t="shared" si="183"/>
        <v>多田</v>
      </c>
      <c r="N1678" t="str">
        <f t="shared" si="184"/>
        <v>颯汰</v>
      </c>
      <c r="O1678" t="str">
        <f t="shared" si="185"/>
        <v>タダ</v>
      </c>
      <c r="P1678" t="str">
        <f t="shared" si="186"/>
        <v>ソウタ</v>
      </c>
      <c r="Q1678">
        <f>IF($F1678="","",DATEDIF($R1678,①申込書!$D$3,"Y"))</f>
        <v>20</v>
      </c>
      <c r="R1678" t="str">
        <f t="shared" si="187"/>
        <v>2005/09/08</v>
      </c>
      <c r="S1678" t="str">
        <f t="shared" si="182"/>
        <v>京都</v>
      </c>
      <c r="T1678" t="str">
        <f>IFERROR(IF($G1678&lt;&gt;"",LEFT($G1678,11),IF(COUNTIF(②男子申込!$C:$C,$B1678)=1,INDEX(②男子申込!H:H,MATCH($B1678,②男子申込!$C:$C,0)),"")),"")</f>
        <v>00131208823</v>
      </c>
      <c r="U1678" t="str">
        <f t="shared" si="188"/>
        <v>京都教育大</v>
      </c>
    </row>
    <row r="1679" spans="1:21">
      <c r="A1679" t="s">
        <v>1708</v>
      </c>
      <c r="B1679">
        <v>1678</v>
      </c>
      <c r="C1679" t="s">
        <v>6720</v>
      </c>
      <c r="D1679" t="s">
        <v>6721</v>
      </c>
      <c r="E1679" t="s">
        <v>80</v>
      </c>
      <c r="F1679">
        <v>20050729</v>
      </c>
      <c r="G1679" t="s">
        <v>11298</v>
      </c>
      <c r="H1679" t="s">
        <v>529</v>
      </c>
      <c r="I1679" t="s">
        <v>127</v>
      </c>
      <c r="M1679" t="str">
        <f t="shared" si="183"/>
        <v>島田</v>
      </c>
      <c r="N1679" t="str">
        <f t="shared" si="184"/>
        <v>湧都</v>
      </c>
      <c r="O1679" t="str">
        <f t="shared" si="185"/>
        <v>シマダ</v>
      </c>
      <c r="P1679" t="str">
        <f t="shared" si="186"/>
        <v>ユウト</v>
      </c>
      <c r="Q1679">
        <f>IF($F1679="","",DATEDIF($R1679,①申込書!$D$3,"Y"))</f>
        <v>20</v>
      </c>
      <c r="R1679" t="str">
        <f t="shared" si="187"/>
        <v>2005/07/29</v>
      </c>
      <c r="S1679" t="str">
        <f t="shared" si="182"/>
        <v>滋賀</v>
      </c>
      <c r="T1679" t="str">
        <f>IFERROR(IF($G1679&lt;&gt;"",LEFT($G1679,11),IF(COUNTIF(②男子申込!$C:$C,$B1679)=1,INDEX(②男子申込!H:H,MATCH($B1679,②男子申込!$C:$C,0)),"")),"")</f>
        <v>00126270321</v>
      </c>
      <c r="U1679" t="str">
        <f t="shared" si="188"/>
        <v>京都教育大</v>
      </c>
    </row>
    <row r="1680" spans="1:21">
      <c r="A1680" t="s">
        <v>1708</v>
      </c>
      <c r="B1680">
        <v>1679</v>
      </c>
      <c r="C1680" t="s">
        <v>6722</v>
      </c>
      <c r="D1680" t="s">
        <v>6723</v>
      </c>
      <c r="E1680" t="s">
        <v>88</v>
      </c>
      <c r="F1680">
        <v>20060101</v>
      </c>
      <c r="G1680" t="s">
        <v>11299</v>
      </c>
      <c r="H1680" t="s">
        <v>323</v>
      </c>
      <c r="I1680" t="s">
        <v>408</v>
      </c>
      <c r="M1680" t="str">
        <f t="shared" si="183"/>
        <v>松本</v>
      </c>
      <c r="N1680" t="str">
        <f t="shared" si="184"/>
        <v>有透</v>
      </c>
      <c r="O1680" t="str">
        <f t="shared" si="185"/>
        <v>マツモト</v>
      </c>
      <c r="P1680" t="str">
        <f t="shared" si="186"/>
        <v>ユズキ</v>
      </c>
      <c r="Q1680">
        <f>IF($F1680="","",DATEDIF($R1680,①申込書!$D$3,"Y"))</f>
        <v>20</v>
      </c>
      <c r="R1680" t="str">
        <f t="shared" si="187"/>
        <v>2006/01/01</v>
      </c>
      <c r="S1680" t="str">
        <f t="shared" si="182"/>
        <v>京都</v>
      </c>
      <c r="T1680" t="str">
        <f>IFERROR(IF($G1680&lt;&gt;"",LEFT($G1680,11),IF(COUNTIF(②男子申込!$C:$C,$B1680)=1,INDEX(②男子申込!H:H,MATCH($B1680,②男子申込!$C:$C,0)),"")),"")</f>
        <v>00131008518</v>
      </c>
      <c r="U1680" t="str">
        <f t="shared" si="188"/>
        <v>京都教育大</v>
      </c>
    </row>
    <row r="1681" spans="1:21">
      <c r="A1681" t="s">
        <v>1708</v>
      </c>
      <c r="B1681">
        <v>1680</v>
      </c>
      <c r="C1681" t="s">
        <v>6724</v>
      </c>
      <c r="D1681" t="s">
        <v>6725</v>
      </c>
      <c r="E1681" t="s">
        <v>88</v>
      </c>
      <c r="F1681">
        <v>20051031</v>
      </c>
      <c r="G1681" t="s">
        <v>11300</v>
      </c>
      <c r="H1681" t="s">
        <v>1758</v>
      </c>
      <c r="I1681" t="s">
        <v>236</v>
      </c>
      <c r="M1681" t="str">
        <f t="shared" si="183"/>
        <v>狩野</v>
      </c>
      <c r="N1681" t="str">
        <f t="shared" si="184"/>
        <v>悠太</v>
      </c>
      <c r="O1681" t="str">
        <f t="shared" si="185"/>
        <v>カノ</v>
      </c>
      <c r="P1681" t="str">
        <f t="shared" si="186"/>
        <v>ユウタ</v>
      </c>
      <c r="Q1681">
        <f>IF($F1681="","",DATEDIF($R1681,①申込書!$D$3,"Y"))</f>
        <v>20</v>
      </c>
      <c r="R1681" t="str">
        <f t="shared" si="187"/>
        <v>2005/10/31</v>
      </c>
      <c r="S1681" t="str">
        <f t="shared" si="182"/>
        <v>京都</v>
      </c>
      <c r="T1681" t="str">
        <f>IFERROR(IF($G1681&lt;&gt;"",LEFT($G1681,11),IF(COUNTIF(②男子申込!$C:$C,$B1681)=1,INDEX(②男子申込!H:H,MATCH($B1681,②男子申込!$C:$C,0)),"")),"")</f>
        <v>00157443933</v>
      </c>
      <c r="U1681" t="str">
        <f t="shared" si="188"/>
        <v>京都教育大</v>
      </c>
    </row>
    <row r="1682" spans="1:21">
      <c r="A1682" t="s">
        <v>1708</v>
      </c>
      <c r="B1682">
        <v>1681</v>
      </c>
      <c r="C1682" t="s">
        <v>6726</v>
      </c>
      <c r="D1682" t="s">
        <v>6727</v>
      </c>
      <c r="E1682" t="s">
        <v>80</v>
      </c>
      <c r="F1682">
        <v>20050512</v>
      </c>
      <c r="G1682" t="s">
        <v>11301</v>
      </c>
      <c r="H1682" t="s">
        <v>6728</v>
      </c>
      <c r="I1682" t="s">
        <v>234</v>
      </c>
      <c r="M1682" t="str">
        <f t="shared" si="183"/>
        <v>尾本</v>
      </c>
      <c r="N1682" t="str">
        <f t="shared" si="184"/>
        <v>涼亮</v>
      </c>
      <c r="O1682" t="str">
        <f t="shared" si="185"/>
        <v>オモト</v>
      </c>
      <c r="P1682" t="str">
        <f t="shared" si="186"/>
        <v>リョウスケ</v>
      </c>
      <c r="Q1682">
        <f>IF($F1682="","",DATEDIF($R1682,①申込書!$D$3,"Y"))</f>
        <v>20</v>
      </c>
      <c r="R1682" t="str">
        <f t="shared" si="187"/>
        <v>2005/05/12</v>
      </c>
      <c r="S1682" t="str">
        <f t="shared" si="182"/>
        <v>滋賀</v>
      </c>
      <c r="T1682" t="str">
        <f>IFERROR(IF($G1682&lt;&gt;"",LEFT($G1682,11),IF(COUNTIF(②男子申込!$C:$C,$B1682)=1,INDEX(②男子申込!H:H,MATCH($B1682,②男子申込!$C:$C,0)),"")),"")</f>
        <v>00126168226</v>
      </c>
      <c r="U1682" t="str">
        <f t="shared" si="188"/>
        <v>京都教育大</v>
      </c>
    </row>
    <row r="1683" spans="1:21">
      <c r="A1683" t="s">
        <v>1708</v>
      </c>
      <c r="B1683">
        <v>1682</v>
      </c>
      <c r="C1683" t="s">
        <v>6729</v>
      </c>
      <c r="D1683" t="s">
        <v>6730</v>
      </c>
      <c r="E1683" t="s">
        <v>88</v>
      </c>
      <c r="F1683">
        <v>20050807</v>
      </c>
      <c r="G1683" t="s">
        <v>11302</v>
      </c>
      <c r="H1683" t="s">
        <v>1091</v>
      </c>
      <c r="I1683" t="s">
        <v>6731</v>
      </c>
      <c r="M1683" t="str">
        <f t="shared" si="183"/>
        <v>大平</v>
      </c>
      <c r="N1683" t="str">
        <f t="shared" si="184"/>
        <v>夏野人</v>
      </c>
      <c r="O1683" t="str">
        <f t="shared" si="185"/>
        <v>オオヒラ</v>
      </c>
      <c r="P1683" t="str">
        <f t="shared" si="186"/>
        <v>カヤト</v>
      </c>
      <c r="Q1683">
        <f>IF($F1683="","",DATEDIF($R1683,①申込書!$D$3,"Y"))</f>
        <v>20</v>
      </c>
      <c r="R1683" t="str">
        <f t="shared" si="187"/>
        <v>2005/08/07</v>
      </c>
      <c r="S1683" t="str">
        <f t="shared" si="182"/>
        <v>京都</v>
      </c>
      <c r="T1683" t="str">
        <f>IFERROR(IF($G1683&lt;&gt;"",LEFT($G1683,11),IF(COUNTIF(②男子申込!$C:$C,$B1683)=1,INDEX(②男子申込!H:H,MATCH($B1683,②男子申込!$C:$C,0)),"")),"")</f>
        <v>00131954528</v>
      </c>
      <c r="U1683" t="str">
        <f t="shared" si="188"/>
        <v>京都教育大</v>
      </c>
    </row>
    <row r="1684" spans="1:21">
      <c r="A1684" t="s">
        <v>1708</v>
      </c>
      <c r="B1684">
        <v>1683</v>
      </c>
      <c r="C1684" t="s">
        <v>6732</v>
      </c>
      <c r="D1684" t="s">
        <v>6733</v>
      </c>
      <c r="E1684" t="s">
        <v>88</v>
      </c>
      <c r="F1684">
        <v>20050709</v>
      </c>
      <c r="G1684" t="s">
        <v>11303</v>
      </c>
      <c r="H1684" t="s">
        <v>197</v>
      </c>
      <c r="I1684" t="s">
        <v>115</v>
      </c>
      <c r="M1684" t="str">
        <f t="shared" si="183"/>
        <v>清水</v>
      </c>
      <c r="N1684" t="str">
        <f t="shared" si="184"/>
        <v>陽生</v>
      </c>
      <c r="O1684" t="str">
        <f t="shared" si="185"/>
        <v>シミズ</v>
      </c>
      <c r="P1684" t="str">
        <f t="shared" si="186"/>
        <v>ハルキ</v>
      </c>
      <c r="Q1684">
        <f>IF($F1684="","",DATEDIF($R1684,①申込書!$D$3,"Y"))</f>
        <v>20</v>
      </c>
      <c r="R1684" t="str">
        <f t="shared" si="187"/>
        <v>2005/07/09</v>
      </c>
      <c r="S1684" t="str">
        <f t="shared" si="182"/>
        <v>京都</v>
      </c>
      <c r="T1684" t="str">
        <f>IFERROR(IF($G1684&lt;&gt;"",LEFT($G1684,11),IF(COUNTIF(②男子申込!$C:$C,$B1684)=1,INDEX(②男子申込!H:H,MATCH($B1684,②男子申込!$C:$C,0)),"")),"")</f>
        <v>00142714221</v>
      </c>
      <c r="U1684" t="str">
        <f t="shared" si="188"/>
        <v>京都教育大</v>
      </c>
    </row>
    <row r="1685" spans="1:21">
      <c r="A1685" t="s">
        <v>1708</v>
      </c>
      <c r="B1685">
        <v>1684</v>
      </c>
      <c r="C1685" t="s">
        <v>8798</v>
      </c>
      <c r="D1685" t="s">
        <v>8799</v>
      </c>
      <c r="E1685" t="s">
        <v>344</v>
      </c>
      <c r="F1685">
        <v>20070118</v>
      </c>
      <c r="G1685"/>
      <c r="H1685" t="s">
        <v>345</v>
      </c>
      <c r="I1685" t="s">
        <v>2482</v>
      </c>
      <c r="M1685" t="str">
        <f t="shared" si="183"/>
        <v>濱田</v>
      </c>
      <c r="N1685" t="str">
        <f t="shared" si="184"/>
        <v>碧海</v>
      </c>
      <c r="O1685" t="str">
        <f t="shared" si="185"/>
        <v>ハマダ</v>
      </c>
      <c r="P1685" t="str">
        <f t="shared" si="186"/>
        <v>アオイ</v>
      </c>
      <c r="Q1685">
        <f>IF($F1685="","",DATEDIF($R1685,①申込書!$D$3,"Y"))</f>
        <v>19</v>
      </c>
      <c r="R1685" t="str">
        <f t="shared" si="187"/>
        <v>2007/01/18</v>
      </c>
      <c r="S1685" t="str">
        <f t="shared" si="182"/>
        <v>高知</v>
      </c>
      <c r="T1685" t="str">
        <f>IFERROR(IF($G1685&lt;&gt;"",LEFT($G1685,11),IF(COUNTIF(②男子申込!$C:$C,$B1685)=1,INDEX(②男子申込!H:H,MATCH($B1685,②男子申込!$C:$C,0)),"")),"")</f>
        <v/>
      </c>
      <c r="U1685" t="str">
        <f t="shared" si="188"/>
        <v>京都教育大</v>
      </c>
    </row>
    <row r="1686" spans="1:21">
      <c r="A1686" t="s">
        <v>8800</v>
      </c>
      <c r="B1686">
        <v>1685</v>
      </c>
      <c r="C1686" t="s">
        <v>1273</v>
      </c>
      <c r="D1686" t="s">
        <v>1274</v>
      </c>
      <c r="E1686" t="s">
        <v>99</v>
      </c>
      <c r="F1686">
        <v>20030921</v>
      </c>
      <c r="G1686" t="s">
        <v>11304</v>
      </c>
      <c r="H1686" t="s">
        <v>395</v>
      </c>
      <c r="I1686" t="s">
        <v>169</v>
      </c>
      <c r="M1686" t="str">
        <f t="shared" si="183"/>
        <v>山岸</v>
      </c>
      <c r="N1686" t="str">
        <f t="shared" si="184"/>
        <v>健太</v>
      </c>
      <c r="O1686" t="str">
        <f t="shared" si="185"/>
        <v>ヤマギシ</v>
      </c>
      <c r="P1686" t="str">
        <f t="shared" si="186"/>
        <v>ケンタ</v>
      </c>
      <c r="Q1686">
        <f>IF($F1686="","",DATEDIF($R1686,①申込書!$D$3,"Y"))</f>
        <v>22</v>
      </c>
      <c r="R1686" t="str">
        <f t="shared" si="187"/>
        <v>2003/09/21</v>
      </c>
      <c r="S1686" t="str">
        <f t="shared" si="182"/>
        <v>大阪</v>
      </c>
      <c r="T1686" t="str">
        <f>IFERROR(IF($G1686&lt;&gt;"",LEFT($G1686,11),IF(COUNTIF(②男子申込!$C:$C,$B1686)=1,INDEX(②男子申込!H:H,MATCH($B1686,②男子申込!$C:$C,0)),"")),"")</f>
        <v>00132567529</v>
      </c>
      <c r="U1686" t="str">
        <f t="shared" si="188"/>
        <v>東大阪大</v>
      </c>
    </row>
    <row r="1687" spans="1:21">
      <c r="A1687" t="s">
        <v>8800</v>
      </c>
      <c r="B1687">
        <v>1686</v>
      </c>
      <c r="C1687" t="s">
        <v>1275</v>
      </c>
      <c r="D1687" t="s">
        <v>1276</v>
      </c>
      <c r="E1687" t="s">
        <v>83</v>
      </c>
      <c r="F1687">
        <v>20031015</v>
      </c>
      <c r="G1687" t="s">
        <v>11305</v>
      </c>
      <c r="H1687" t="s">
        <v>818</v>
      </c>
      <c r="I1687" t="s">
        <v>314</v>
      </c>
      <c r="M1687" t="str">
        <f t="shared" si="183"/>
        <v>原口</v>
      </c>
      <c r="N1687" t="str">
        <f t="shared" si="184"/>
        <v>篤志</v>
      </c>
      <c r="O1687" t="str">
        <f t="shared" si="185"/>
        <v>ハラグチ</v>
      </c>
      <c r="P1687" t="str">
        <f t="shared" si="186"/>
        <v>アツシ</v>
      </c>
      <c r="Q1687">
        <f>IF($F1687="","",DATEDIF($R1687,①申込書!$D$3,"Y"))</f>
        <v>22</v>
      </c>
      <c r="R1687" t="str">
        <f t="shared" si="187"/>
        <v>2003/10/15</v>
      </c>
      <c r="S1687" t="str">
        <f t="shared" si="182"/>
        <v>奈良</v>
      </c>
      <c r="T1687" t="str">
        <f>IFERROR(IF($G1687&lt;&gt;"",LEFT($G1687,11),IF(COUNTIF(②男子申込!$C:$C,$B1687)=1,INDEX(②男子申込!H:H,MATCH($B1687,②男子申込!$C:$C,0)),"")),"")</f>
        <v>00133268124</v>
      </c>
      <c r="U1687" t="str">
        <f t="shared" si="188"/>
        <v>東大阪大</v>
      </c>
    </row>
    <row r="1688" spans="1:21">
      <c r="A1688" t="s">
        <v>8800</v>
      </c>
      <c r="B1688">
        <v>1687</v>
      </c>
      <c r="C1688" t="s">
        <v>4035</v>
      </c>
      <c r="D1688" t="s">
        <v>1277</v>
      </c>
      <c r="E1688" t="s">
        <v>83</v>
      </c>
      <c r="F1688">
        <v>20040103</v>
      </c>
      <c r="G1688" t="s">
        <v>11306</v>
      </c>
      <c r="H1688" t="s">
        <v>256</v>
      </c>
      <c r="I1688" t="s">
        <v>1005</v>
      </c>
      <c r="M1688" t="str">
        <f t="shared" si="183"/>
        <v>井上</v>
      </c>
      <c r="N1688" t="str">
        <f t="shared" si="184"/>
        <v>大祐</v>
      </c>
      <c r="O1688" t="str">
        <f t="shared" si="185"/>
        <v>イノウエ</v>
      </c>
      <c r="P1688" t="str">
        <f t="shared" si="186"/>
        <v>ダイスケ</v>
      </c>
      <c r="Q1688">
        <f>IF($F1688="","",DATEDIF($R1688,①申込書!$D$3,"Y"))</f>
        <v>22</v>
      </c>
      <c r="R1688" t="str">
        <f t="shared" si="187"/>
        <v>2004/01/03</v>
      </c>
      <c r="S1688" t="str">
        <f t="shared" si="182"/>
        <v>奈良</v>
      </c>
      <c r="T1688" t="str">
        <f>IFERROR(IF($G1688&lt;&gt;"",LEFT($G1688,11),IF(COUNTIF(②男子申込!$C:$C,$B1688)=1,INDEX(②男子申込!H:H,MATCH($B1688,②男子申込!$C:$C,0)),"")),"")</f>
        <v>00122885228</v>
      </c>
      <c r="U1688" t="str">
        <f t="shared" si="188"/>
        <v>東大阪大</v>
      </c>
    </row>
    <row r="1689" spans="1:21">
      <c r="A1689" t="s">
        <v>8800</v>
      </c>
      <c r="B1689">
        <v>1688</v>
      </c>
      <c r="C1689" t="s">
        <v>8801</v>
      </c>
      <c r="D1689" t="s">
        <v>6031</v>
      </c>
      <c r="E1689" t="s">
        <v>99</v>
      </c>
      <c r="F1689">
        <v>20050624</v>
      </c>
      <c r="G1689" t="s">
        <v>11307</v>
      </c>
      <c r="H1689" t="s">
        <v>6032</v>
      </c>
      <c r="I1689" t="s">
        <v>220</v>
      </c>
      <c r="M1689" t="str">
        <f t="shared" si="183"/>
        <v>元栄</v>
      </c>
      <c r="N1689" t="str">
        <f t="shared" si="184"/>
        <v>怜心</v>
      </c>
      <c r="O1689" t="str">
        <f t="shared" si="185"/>
        <v>モトエ</v>
      </c>
      <c r="P1689" t="str">
        <f t="shared" si="186"/>
        <v>レオ</v>
      </c>
      <c r="Q1689">
        <f>IF($F1689="","",DATEDIF($R1689,①申込書!$D$3,"Y"))</f>
        <v>20</v>
      </c>
      <c r="R1689" t="str">
        <f t="shared" si="187"/>
        <v>2005/06/24</v>
      </c>
      <c r="S1689" t="str">
        <f t="shared" si="182"/>
        <v>大阪</v>
      </c>
      <c r="T1689" t="str">
        <f>IFERROR(IF($G1689&lt;&gt;"",LEFT($G1689,11),IF(COUNTIF(②男子申込!$C:$C,$B1689)=1,INDEX(②男子申込!H:H,MATCH($B1689,②男子申込!$C:$C,0)),"")),"")</f>
        <v>00123847227</v>
      </c>
      <c r="U1689" t="str">
        <f t="shared" si="188"/>
        <v>東大阪大</v>
      </c>
    </row>
    <row r="1690" spans="1:21">
      <c r="A1690" t="s">
        <v>8800</v>
      </c>
      <c r="B1690">
        <v>1689</v>
      </c>
      <c r="C1690" t="s">
        <v>8802</v>
      </c>
      <c r="D1690" t="s">
        <v>8803</v>
      </c>
      <c r="E1690" t="s">
        <v>99</v>
      </c>
      <c r="F1690">
        <v>20070305</v>
      </c>
      <c r="G1690" t="s">
        <v>11308</v>
      </c>
      <c r="H1690" t="s">
        <v>12278</v>
      </c>
      <c r="I1690" t="s">
        <v>374</v>
      </c>
      <c r="M1690" t="str">
        <f t="shared" si="183"/>
        <v>本西</v>
      </c>
      <c r="N1690" t="str">
        <f t="shared" si="184"/>
        <v>悠真</v>
      </c>
      <c r="O1690" t="str">
        <f t="shared" si="185"/>
        <v>モトニシ</v>
      </c>
      <c r="P1690" t="str">
        <f t="shared" si="186"/>
        <v>ユウマ</v>
      </c>
      <c r="Q1690">
        <f>IF($F1690="","",DATEDIF($R1690,①申込書!$D$3,"Y"))</f>
        <v>18</v>
      </c>
      <c r="R1690" t="str">
        <f t="shared" si="187"/>
        <v>2007/03/05</v>
      </c>
      <c r="S1690" t="str">
        <f t="shared" si="182"/>
        <v>大阪</v>
      </c>
      <c r="T1690" t="str">
        <f>IFERROR(IF($G1690&lt;&gt;"",LEFT($G1690,11),IF(COUNTIF(②男子申込!$C:$C,$B1690)=1,INDEX(②男子申込!H:H,MATCH($B1690,②男子申込!$C:$C,0)),"")),"")</f>
        <v>00135845733</v>
      </c>
      <c r="U1690" t="str">
        <f t="shared" si="188"/>
        <v>東大阪大</v>
      </c>
    </row>
    <row r="1691" spans="1:21">
      <c r="A1691" t="s">
        <v>8800</v>
      </c>
      <c r="B1691">
        <v>1690</v>
      </c>
      <c r="C1691" t="s">
        <v>8804</v>
      </c>
      <c r="D1691" t="s">
        <v>8805</v>
      </c>
      <c r="E1691" t="s">
        <v>99</v>
      </c>
      <c r="F1691">
        <v>20060731</v>
      </c>
      <c r="G1691" t="s">
        <v>11309</v>
      </c>
      <c r="H1691" t="s">
        <v>12279</v>
      </c>
      <c r="I1691" t="s">
        <v>12280</v>
      </c>
      <c r="M1691" t="str">
        <f t="shared" si="183"/>
        <v>姫野</v>
      </c>
      <c r="N1691" t="str">
        <f t="shared" si="184"/>
        <v>シェイン</v>
      </c>
      <c r="O1691" t="str">
        <f t="shared" si="185"/>
        <v>ヒメノ</v>
      </c>
      <c r="P1691" t="str">
        <f t="shared" si="186"/>
        <v>シェイン</v>
      </c>
      <c r="Q1691">
        <f>IF($F1691="","",DATEDIF($R1691,①申込書!$D$3,"Y"))</f>
        <v>19</v>
      </c>
      <c r="R1691" t="str">
        <f t="shared" si="187"/>
        <v>2006/07/31</v>
      </c>
      <c r="S1691" t="str">
        <f t="shared" si="182"/>
        <v>大阪</v>
      </c>
      <c r="T1691" t="str">
        <f>IFERROR(IF($G1691&lt;&gt;"",LEFT($G1691,11),IF(COUNTIF(②男子申込!$C:$C,$B1691)=1,INDEX(②男子申込!H:H,MATCH($B1691,②男子申込!$C:$C,0)),"")),"")</f>
        <v>00138804226</v>
      </c>
      <c r="U1691" t="str">
        <f t="shared" si="188"/>
        <v>東大阪大</v>
      </c>
    </row>
    <row r="1692" spans="1:21">
      <c r="A1692" t="s">
        <v>1476</v>
      </c>
      <c r="B1692">
        <v>1691</v>
      </c>
      <c r="C1692" t="s">
        <v>2260</v>
      </c>
      <c r="D1692" t="s">
        <v>2261</v>
      </c>
      <c r="E1692" t="s">
        <v>469</v>
      </c>
      <c r="F1692">
        <v>20030820</v>
      </c>
      <c r="G1692" t="s">
        <v>11310</v>
      </c>
      <c r="H1692" t="s">
        <v>2262</v>
      </c>
      <c r="I1692" t="s">
        <v>578</v>
      </c>
      <c r="M1692" t="str">
        <f t="shared" si="183"/>
        <v>吉里</v>
      </c>
      <c r="N1692" t="str">
        <f t="shared" si="184"/>
        <v>憧大</v>
      </c>
      <c r="O1692" t="str">
        <f t="shared" si="185"/>
        <v>ヨシザト</v>
      </c>
      <c r="P1692" t="str">
        <f t="shared" si="186"/>
        <v>ショウタ</v>
      </c>
      <c r="Q1692">
        <f>IF($F1692="","",DATEDIF($R1692,①申込書!$D$3,"Y"))</f>
        <v>22</v>
      </c>
      <c r="R1692" t="str">
        <f t="shared" si="187"/>
        <v>2003/08/20</v>
      </c>
      <c r="S1692" t="str">
        <f t="shared" si="182"/>
        <v>和歌山</v>
      </c>
      <c r="T1692" t="str">
        <f>IFERROR(IF($G1692&lt;&gt;"",LEFT($G1692,11),IF(COUNTIF(②男子申込!$C:$C,$B1692)=1,INDEX(②男子申込!H:H,MATCH($B1692,②男子申込!$C:$C,0)),"")),"")</f>
        <v>00102605418</v>
      </c>
      <c r="U1692" t="str">
        <f t="shared" si="188"/>
        <v>和歌山大</v>
      </c>
    </row>
    <row r="1693" spans="1:21">
      <c r="A1693" t="s">
        <v>1476</v>
      </c>
      <c r="B1693">
        <v>1692</v>
      </c>
      <c r="C1693" t="s">
        <v>2263</v>
      </c>
      <c r="D1693" t="s">
        <v>2264</v>
      </c>
      <c r="E1693" t="s">
        <v>469</v>
      </c>
      <c r="F1693">
        <v>20030515</v>
      </c>
      <c r="G1693" t="s">
        <v>11311</v>
      </c>
      <c r="H1693" t="s">
        <v>121</v>
      </c>
      <c r="I1693" t="s">
        <v>2265</v>
      </c>
      <c r="M1693" t="str">
        <f t="shared" si="183"/>
        <v>吉田</v>
      </c>
      <c r="N1693" t="str">
        <f t="shared" si="184"/>
        <v>頼人</v>
      </c>
      <c r="O1693" t="str">
        <f t="shared" si="185"/>
        <v>ヨシダ</v>
      </c>
      <c r="P1693" t="str">
        <f t="shared" si="186"/>
        <v>ライト</v>
      </c>
      <c r="Q1693">
        <f>IF($F1693="","",DATEDIF($R1693,①申込書!$D$3,"Y"))</f>
        <v>22</v>
      </c>
      <c r="R1693" t="str">
        <f t="shared" si="187"/>
        <v>2003/05/15</v>
      </c>
      <c r="S1693" t="str">
        <f t="shared" si="182"/>
        <v>和歌山</v>
      </c>
      <c r="T1693" t="str">
        <f>IFERROR(IF($G1693&lt;&gt;"",LEFT($G1693,11),IF(COUNTIF(②男子申込!$C:$C,$B1693)=1,INDEX(②男子申込!H:H,MATCH($B1693,②男子申込!$C:$C,0)),"")),"")</f>
        <v>00103375928</v>
      </c>
      <c r="U1693" t="str">
        <f t="shared" si="188"/>
        <v>和歌山大</v>
      </c>
    </row>
    <row r="1694" spans="1:21">
      <c r="A1694" t="s">
        <v>1476</v>
      </c>
      <c r="B1694">
        <v>1693</v>
      </c>
      <c r="C1694" t="s">
        <v>2266</v>
      </c>
      <c r="D1694" t="s">
        <v>2267</v>
      </c>
      <c r="E1694" t="s">
        <v>469</v>
      </c>
      <c r="F1694">
        <v>20030419</v>
      </c>
      <c r="G1694" t="s">
        <v>11312</v>
      </c>
      <c r="H1694" t="s">
        <v>2268</v>
      </c>
      <c r="I1694" t="s">
        <v>131</v>
      </c>
      <c r="M1694" t="str">
        <f t="shared" si="183"/>
        <v>水口</v>
      </c>
      <c r="N1694" t="str">
        <f t="shared" si="184"/>
        <v>智貴</v>
      </c>
      <c r="O1694" t="str">
        <f t="shared" si="185"/>
        <v>ミズグチ</v>
      </c>
      <c r="P1694" t="str">
        <f t="shared" si="186"/>
        <v>トモキ</v>
      </c>
      <c r="Q1694">
        <f>IF($F1694="","",DATEDIF($R1694,①申込書!$D$3,"Y"))</f>
        <v>22</v>
      </c>
      <c r="R1694" t="str">
        <f t="shared" si="187"/>
        <v>2003/04/19</v>
      </c>
      <c r="S1694" t="str">
        <f t="shared" si="182"/>
        <v>和歌山</v>
      </c>
      <c r="T1694" t="str">
        <f>IFERROR(IF($G1694&lt;&gt;"",LEFT($G1694,11),IF(COUNTIF(②男子申込!$C:$C,$B1694)=1,INDEX(②男子申込!H:H,MATCH($B1694,②男子申込!$C:$C,0)),"")),"")</f>
        <v>00106206015</v>
      </c>
      <c r="U1694" t="str">
        <f t="shared" si="188"/>
        <v>和歌山大</v>
      </c>
    </row>
    <row r="1695" spans="1:21">
      <c r="A1695" t="s">
        <v>1476</v>
      </c>
      <c r="B1695">
        <v>1694</v>
      </c>
      <c r="C1695" t="s">
        <v>4434</v>
      </c>
      <c r="D1695" t="s">
        <v>4435</v>
      </c>
      <c r="E1695" t="s">
        <v>469</v>
      </c>
      <c r="F1695">
        <v>20030507</v>
      </c>
      <c r="G1695" t="s">
        <v>11313</v>
      </c>
      <c r="H1695" t="s">
        <v>990</v>
      </c>
      <c r="I1695" t="s">
        <v>446</v>
      </c>
      <c r="M1695" t="str">
        <f t="shared" si="183"/>
        <v>武田</v>
      </c>
      <c r="N1695" t="str">
        <f t="shared" si="184"/>
        <v>青空</v>
      </c>
      <c r="O1695" t="str">
        <f t="shared" si="185"/>
        <v>タケダ</v>
      </c>
      <c r="P1695" t="str">
        <f t="shared" si="186"/>
        <v>ソラ</v>
      </c>
      <c r="Q1695">
        <f>IF($F1695="","",DATEDIF($R1695,①申込書!$D$3,"Y"))</f>
        <v>22</v>
      </c>
      <c r="R1695" t="str">
        <f t="shared" si="187"/>
        <v>2003/05/07</v>
      </c>
      <c r="S1695" t="str">
        <f t="shared" si="182"/>
        <v>和歌山</v>
      </c>
      <c r="T1695" t="str">
        <f>IFERROR(IF($G1695&lt;&gt;"",LEFT($G1695,11),IF(COUNTIF(②男子申込!$C:$C,$B1695)=1,INDEX(②男子申込!H:H,MATCH($B1695,②男子申込!$C:$C,0)),"")),"")</f>
        <v>00200032869</v>
      </c>
      <c r="U1695" t="str">
        <f t="shared" si="188"/>
        <v>和歌山大</v>
      </c>
    </row>
    <row r="1696" spans="1:21">
      <c r="A1696" t="s">
        <v>1476</v>
      </c>
      <c r="B1696">
        <v>1695</v>
      </c>
      <c r="C1696" t="s">
        <v>4432</v>
      </c>
      <c r="D1696" t="s">
        <v>4433</v>
      </c>
      <c r="E1696" t="s">
        <v>469</v>
      </c>
      <c r="F1696">
        <v>20040409</v>
      </c>
      <c r="G1696" t="s">
        <v>11314</v>
      </c>
      <c r="H1696" t="s">
        <v>587</v>
      </c>
      <c r="I1696" t="s">
        <v>122</v>
      </c>
      <c r="M1696" t="str">
        <f t="shared" si="183"/>
        <v>丸山</v>
      </c>
      <c r="N1696" t="str">
        <f t="shared" si="184"/>
        <v>琉聖</v>
      </c>
      <c r="O1696" t="str">
        <f t="shared" si="185"/>
        <v>マルヤマ</v>
      </c>
      <c r="P1696" t="str">
        <f t="shared" si="186"/>
        <v>リュウセイ</v>
      </c>
      <c r="Q1696">
        <f>IF($F1696="","",DATEDIF($R1696,①申込書!$D$3,"Y"))</f>
        <v>21</v>
      </c>
      <c r="R1696" t="str">
        <f t="shared" si="187"/>
        <v>2004/04/09</v>
      </c>
      <c r="S1696" t="str">
        <f t="shared" si="182"/>
        <v>和歌山</v>
      </c>
      <c r="T1696" t="str">
        <f>IFERROR(IF($G1696&lt;&gt;"",LEFT($G1696,11),IF(COUNTIF(②男子申込!$C:$C,$B1696)=1,INDEX(②男子申込!H:H,MATCH($B1696,②男子申込!$C:$C,0)),"")),"")</f>
        <v>00153155020</v>
      </c>
      <c r="U1696" t="str">
        <f t="shared" si="188"/>
        <v>和歌山大</v>
      </c>
    </row>
    <row r="1697" spans="1:21">
      <c r="A1697" t="s">
        <v>1476</v>
      </c>
      <c r="B1697">
        <v>1696</v>
      </c>
      <c r="C1697" t="s">
        <v>4436</v>
      </c>
      <c r="D1697" t="s">
        <v>4437</v>
      </c>
      <c r="E1697" t="s">
        <v>469</v>
      </c>
      <c r="F1697">
        <v>20050219</v>
      </c>
      <c r="G1697" t="s">
        <v>11315</v>
      </c>
      <c r="H1697" t="s">
        <v>4438</v>
      </c>
      <c r="I1697" t="s">
        <v>468</v>
      </c>
      <c r="M1697" t="str">
        <f t="shared" si="183"/>
        <v>東山</v>
      </c>
      <c r="N1697" t="str">
        <f t="shared" si="184"/>
        <v>健人</v>
      </c>
      <c r="O1697" t="str">
        <f t="shared" si="185"/>
        <v>ヒガシヤマ</v>
      </c>
      <c r="P1697" t="str">
        <f t="shared" si="186"/>
        <v>ケント</v>
      </c>
      <c r="Q1697">
        <f>IF($F1697="","",DATEDIF($R1697,①申込書!$D$3,"Y"))</f>
        <v>20</v>
      </c>
      <c r="R1697" t="str">
        <f t="shared" si="187"/>
        <v>2005/02/19</v>
      </c>
      <c r="S1697" t="str">
        <f t="shared" si="182"/>
        <v>和歌山</v>
      </c>
      <c r="T1697" t="str">
        <f>IFERROR(IF($G1697&lt;&gt;"",LEFT($G1697,11),IF(COUNTIF(②男子申込!$C:$C,$B1697)=1,INDEX(②男子申込!H:H,MATCH($B1697,②男子申込!$C:$C,0)),"")),"")</f>
        <v>00110039620</v>
      </c>
      <c r="U1697" t="str">
        <f t="shared" si="188"/>
        <v>和歌山大</v>
      </c>
    </row>
    <row r="1698" spans="1:21">
      <c r="A1698" t="s">
        <v>1476</v>
      </c>
      <c r="B1698">
        <v>1697</v>
      </c>
      <c r="C1698" t="s">
        <v>4938</v>
      </c>
      <c r="D1698" t="s">
        <v>4939</v>
      </c>
      <c r="E1698" t="s">
        <v>469</v>
      </c>
      <c r="F1698">
        <v>20040625</v>
      </c>
      <c r="G1698" t="s">
        <v>11316</v>
      </c>
      <c r="H1698" t="s">
        <v>790</v>
      </c>
      <c r="I1698" t="s">
        <v>1216</v>
      </c>
      <c r="M1698" t="str">
        <f t="shared" si="183"/>
        <v>澤田</v>
      </c>
      <c r="N1698" t="str">
        <f t="shared" si="184"/>
        <v>勝英</v>
      </c>
      <c r="O1698" t="str">
        <f t="shared" si="185"/>
        <v>サワダ</v>
      </c>
      <c r="P1698" t="str">
        <f t="shared" si="186"/>
        <v>ショウエイ</v>
      </c>
      <c r="Q1698">
        <f>IF($F1698="","",DATEDIF($R1698,①申込書!$D$3,"Y"))</f>
        <v>21</v>
      </c>
      <c r="R1698" t="str">
        <f t="shared" si="187"/>
        <v>2004/06/25</v>
      </c>
      <c r="S1698" t="str">
        <f t="shared" si="182"/>
        <v>和歌山</v>
      </c>
      <c r="T1698" t="str">
        <f>IFERROR(IF($G1698&lt;&gt;"",LEFT($G1698,11),IF(COUNTIF(②男子申込!$C:$C,$B1698)=1,INDEX(②男子申込!H:H,MATCH($B1698,②男子申込!$C:$C,0)),"")),"")</f>
        <v>00113080720</v>
      </c>
      <c r="U1698" t="str">
        <f t="shared" si="188"/>
        <v>和歌山大</v>
      </c>
    </row>
    <row r="1699" spans="1:21">
      <c r="A1699" t="s">
        <v>1476</v>
      </c>
      <c r="B1699">
        <v>1698</v>
      </c>
      <c r="C1699" t="s">
        <v>4940</v>
      </c>
      <c r="D1699" t="s">
        <v>4941</v>
      </c>
      <c r="E1699" t="s">
        <v>469</v>
      </c>
      <c r="F1699">
        <v>20040514</v>
      </c>
      <c r="G1699" t="s">
        <v>11317</v>
      </c>
      <c r="H1699" t="s">
        <v>4942</v>
      </c>
      <c r="I1699" t="s">
        <v>343</v>
      </c>
      <c r="M1699" t="str">
        <f t="shared" si="183"/>
        <v>末安</v>
      </c>
      <c r="N1699" t="str">
        <f t="shared" si="184"/>
        <v>亜友人</v>
      </c>
      <c r="O1699" t="str">
        <f t="shared" si="185"/>
        <v>スエヤス</v>
      </c>
      <c r="P1699" t="str">
        <f t="shared" si="186"/>
        <v>アユト</v>
      </c>
      <c r="Q1699">
        <f>IF($F1699="","",DATEDIF($R1699,①申込書!$D$3,"Y"))</f>
        <v>21</v>
      </c>
      <c r="R1699" t="str">
        <f t="shared" si="187"/>
        <v>2004/05/14</v>
      </c>
      <c r="S1699" t="str">
        <f t="shared" si="182"/>
        <v>和歌山</v>
      </c>
      <c r="T1699" t="str">
        <f>IFERROR(IF($G1699&lt;&gt;"",LEFT($G1699,11),IF(COUNTIF(②男子申込!$C:$C,$B1699)=1,INDEX(②男子申込!H:H,MATCH($B1699,②男子申込!$C:$C,0)),"")),"")</f>
        <v>00120280316</v>
      </c>
      <c r="U1699" t="str">
        <f t="shared" si="188"/>
        <v>和歌山大</v>
      </c>
    </row>
    <row r="1700" spans="1:21">
      <c r="A1700" t="s">
        <v>1476</v>
      </c>
      <c r="B1700">
        <v>1699</v>
      </c>
      <c r="C1700" t="s">
        <v>4943</v>
      </c>
      <c r="D1700" t="s">
        <v>4944</v>
      </c>
      <c r="E1700" t="s">
        <v>469</v>
      </c>
      <c r="F1700">
        <v>20040506</v>
      </c>
      <c r="G1700" t="s">
        <v>11318</v>
      </c>
      <c r="H1700" t="s">
        <v>323</v>
      </c>
      <c r="I1700" t="s">
        <v>4945</v>
      </c>
      <c r="M1700" t="str">
        <f t="shared" si="183"/>
        <v>松夲</v>
      </c>
      <c r="N1700" t="str">
        <f t="shared" si="184"/>
        <v>大幸</v>
      </c>
      <c r="O1700" t="str">
        <f t="shared" si="185"/>
        <v>マツモト</v>
      </c>
      <c r="P1700" t="str">
        <f t="shared" si="186"/>
        <v>ヒロユキ</v>
      </c>
      <c r="Q1700">
        <f>IF($F1700="","",DATEDIF($R1700,①申込書!$D$3,"Y"))</f>
        <v>21</v>
      </c>
      <c r="R1700" t="str">
        <f t="shared" si="187"/>
        <v>2004/05/06</v>
      </c>
      <c r="S1700" t="str">
        <f t="shared" si="182"/>
        <v>和歌山</v>
      </c>
      <c r="T1700" t="str">
        <f>IFERROR(IF($G1700&lt;&gt;"",LEFT($G1700,11),IF(COUNTIF(②男子申込!$C:$C,$B1700)=1,INDEX(②男子申込!H:H,MATCH($B1700,②男子申込!$C:$C,0)),"")),"")</f>
        <v>00200136774</v>
      </c>
      <c r="U1700" t="str">
        <f t="shared" si="188"/>
        <v>和歌山大</v>
      </c>
    </row>
    <row r="1701" spans="1:21">
      <c r="A1701" t="s">
        <v>1476</v>
      </c>
      <c r="B1701">
        <v>1700</v>
      </c>
      <c r="C1701" t="s">
        <v>4946</v>
      </c>
      <c r="D1701" t="s">
        <v>4947</v>
      </c>
      <c r="E1701" t="s">
        <v>469</v>
      </c>
      <c r="F1701">
        <v>20050121</v>
      </c>
      <c r="G1701" t="s">
        <v>11319</v>
      </c>
      <c r="H1701" t="s">
        <v>1030</v>
      </c>
      <c r="I1701" t="s">
        <v>1372</v>
      </c>
      <c r="M1701" t="str">
        <f t="shared" si="183"/>
        <v>堀</v>
      </c>
      <c r="N1701" t="str">
        <f t="shared" si="184"/>
        <v>友昭</v>
      </c>
      <c r="O1701" t="str">
        <f t="shared" si="185"/>
        <v>ホリ</v>
      </c>
      <c r="P1701" t="str">
        <f t="shared" si="186"/>
        <v>トモアキ</v>
      </c>
      <c r="Q1701">
        <f>IF($F1701="","",DATEDIF($R1701,①申込書!$D$3,"Y"))</f>
        <v>21</v>
      </c>
      <c r="R1701" t="str">
        <f t="shared" si="187"/>
        <v>2005/01/21</v>
      </c>
      <c r="S1701" t="str">
        <f t="shared" si="182"/>
        <v>和歌山</v>
      </c>
      <c r="T1701" t="str">
        <f>IFERROR(IF($G1701&lt;&gt;"",LEFT($G1701,11),IF(COUNTIF(②男子申込!$C:$C,$B1701)=1,INDEX(②男子申込!H:H,MATCH($B1701,②男子申込!$C:$C,0)),"")),"")</f>
        <v>00147105321</v>
      </c>
      <c r="U1701" t="str">
        <f t="shared" si="188"/>
        <v>和歌山大</v>
      </c>
    </row>
    <row r="1702" spans="1:21">
      <c r="A1702" t="s">
        <v>1476</v>
      </c>
      <c r="B1702">
        <v>1701</v>
      </c>
      <c r="C1702" t="s">
        <v>5013</v>
      </c>
      <c r="D1702" t="s">
        <v>5014</v>
      </c>
      <c r="E1702" t="s">
        <v>469</v>
      </c>
      <c r="F1702">
        <v>20040819</v>
      </c>
      <c r="G1702" t="s">
        <v>11320</v>
      </c>
      <c r="H1702" t="s">
        <v>5015</v>
      </c>
      <c r="I1702" t="s">
        <v>128</v>
      </c>
      <c r="M1702" t="str">
        <f t="shared" si="183"/>
        <v>照井</v>
      </c>
      <c r="N1702" t="str">
        <f t="shared" si="184"/>
        <v>壱成</v>
      </c>
      <c r="O1702" t="str">
        <f t="shared" si="185"/>
        <v>テルイ</v>
      </c>
      <c r="P1702" t="str">
        <f t="shared" si="186"/>
        <v>イッセイ</v>
      </c>
      <c r="Q1702">
        <f>IF($F1702="","",DATEDIF($R1702,①申込書!$D$3,"Y"))</f>
        <v>21</v>
      </c>
      <c r="R1702" t="str">
        <f t="shared" si="187"/>
        <v>2004/08/19</v>
      </c>
      <c r="S1702" t="str">
        <f t="shared" si="182"/>
        <v>和歌山</v>
      </c>
      <c r="T1702" t="str">
        <f>IFERROR(IF($G1702&lt;&gt;"",LEFT($G1702,11),IF(COUNTIF(②男子申込!$C:$C,$B1702)=1,INDEX(②男子申込!H:H,MATCH($B1702,②男子申込!$C:$C,0)),"")),"")</f>
        <v>00118141824</v>
      </c>
      <c r="U1702" t="str">
        <f t="shared" si="188"/>
        <v>和歌山大</v>
      </c>
    </row>
    <row r="1703" spans="1:21">
      <c r="A1703" t="s">
        <v>1476</v>
      </c>
      <c r="B1703">
        <v>1702</v>
      </c>
      <c r="C1703" t="s">
        <v>7230</v>
      </c>
      <c r="D1703" t="s">
        <v>7231</v>
      </c>
      <c r="E1703" t="s">
        <v>469</v>
      </c>
      <c r="F1703">
        <v>20051027</v>
      </c>
      <c r="G1703" t="s">
        <v>7232</v>
      </c>
      <c r="H1703" t="s">
        <v>845</v>
      </c>
      <c r="I1703" t="s">
        <v>98</v>
      </c>
      <c r="M1703" t="str">
        <f t="shared" si="183"/>
        <v>鈴木</v>
      </c>
      <c r="N1703" t="str">
        <f t="shared" si="184"/>
        <v>陸宇</v>
      </c>
      <c r="O1703" t="str">
        <f t="shared" si="185"/>
        <v>スズキ</v>
      </c>
      <c r="P1703" t="str">
        <f t="shared" si="186"/>
        <v>リクウ</v>
      </c>
      <c r="Q1703">
        <f>IF($F1703="","",DATEDIF($R1703,①申込書!$D$3,"Y"))</f>
        <v>20</v>
      </c>
      <c r="R1703" t="str">
        <f t="shared" si="187"/>
        <v>2005/10/27</v>
      </c>
      <c r="S1703" t="str">
        <f t="shared" si="182"/>
        <v>和歌山</v>
      </c>
      <c r="T1703" t="str">
        <f>IFERROR(IF($G1703&lt;&gt;"",LEFT($G1703,11),IF(COUNTIF(②男子申込!$C:$C,$B1703)=1,INDEX(②男子申込!H:H,MATCH($B1703,②男子申込!$C:$C,0)),"")),"")</f>
        <v>00127051016</v>
      </c>
      <c r="U1703" t="str">
        <f t="shared" si="188"/>
        <v>和歌山大</v>
      </c>
    </row>
    <row r="1704" spans="1:21">
      <c r="A1704" t="s">
        <v>1476</v>
      </c>
      <c r="B1704">
        <v>1703</v>
      </c>
      <c r="C1704" t="s">
        <v>7233</v>
      </c>
      <c r="D1704" t="s">
        <v>7234</v>
      </c>
      <c r="E1704" t="s">
        <v>469</v>
      </c>
      <c r="F1704">
        <v>20060307</v>
      </c>
      <c r="G1704" t="s">
        <v>7235</v>
      </c>
      <c r="H1704" t="s">
        <v>4158</v>
      </c>
      <c r="I1704" t="s">
        <v>784</v>
      </c>
      <c r="M1704" t="str">
        <f t="shared" si="183"/>
        <v>小池</v>
      </c>
      <c r="N1704" t="str">
        <f t="shared" si="184"/>
        <v>生真</v>
      </c>
      <c r="O1704" t="str">
        <f t="shared" si="185"/>
        <v>コイケ</v>
      </c>
      <c r="P1704" t="str">
        <f t="shared" si="186"/>
        <v>ショウマ</v>
      </c>
      <c r="Q1704">
        <f>IF($F1704="","",DATEDIF($R1704,①申込書!$D$3,"Y"))</f>
        <v>19</v>
      </c>
      <c r="R1704" t="str">
        <f t="shared" si="187"/>
        <v>2006/03/07</v>
      </c>
      <c r="S1704" t="str">
        <f t="shared" si="182"/>
        <v>和歌山</v>
      </c>
      <c r="T1704" t="str">
        <f>IFERROR(IF($G1704&lt;&gt;"",LEFT($G1704,11),IF(COUNTIF(②男子申込!$C:$C,$B1704)=1,INDEX(②男子申込!H:H,MATCH($B1704,②男子申込!$C:$C,0)),"")),"")</f>
        <v>00127096429</v>
      </c>
      <c r="U1704" t="str">
        <f t="shared" si="188"/>
        <v>和歌山大</v>
      </c>
    </row>
    <row r="1705" spans="1:21">
      <c r="A1705" t="s">
        <v>1476</v>
      </c>
      <c r="B1705">
        <v>1704</v>
      </c>
      <c r="C1705" t="s">
        <v>7236</v>
      </c>
      <c r="D1705" t="s">
        <v>7237</v>
      </c>
      <c r="E1705" t="s">
        <v>469</v>
      </c>
      <c r="F1705">
        <v>20050502</v>
      </c>
      <c r="G1705" t="s">
        <v>7238</v>
      </c>
      <c r="H1705" t="s">
        <v>323</v>
      </c>
      <c r="I1705" t="s">
        <v>394</v>
      </c>
      <c r="M1705" t="str">
        <f t="shared" si="183"/>
        <v>松本</v>
      </c>
      <c r="N1705" t="str">
        <f t="shared" si="184"/>
        <v>准典</v>
      </c>
      <c r="O1705" t="str">
        <f t="shared" si="185"/>
        <v>マツモト</v>
      </c>
      <c r="P1705" t="str">
        <f t="shared" si="186"/>
        <v>シュンスケ</v>
      </c>
      <c r="Q1705">
        <f>IF($F1705="","",DATEDIF($R1705,①申込書!$D$3,"Y"))</f>
        <v>20</v>
      </c>
      <c r="R1705" t="str">
        <f t="shared" si="187"/>
        <v>2005/05/02</v>
      </c>
      <c r="S1705" t="str">
        <f t="shared" si="182"/>
        <v>和歌山</v>
      </c>
      <c r="T1705" t="str">
        <f>IFERROR(IF($G1705&lt;&gt;"",LEFT($G1705,11),IF(COUNTIF(②男子申込!$C:$C,$B1705)=1,INDEX(②男子申込!H:H,MATCH($B1705,②男子申込!$C:$C,0)),"")),"")</f>
        <v>00127677636</v>
      </c>
      <c r="U1705" t="str">
        <f t="shared" si="188"/>
        <v>和歌山大</v>
      </c>
    </row>
    <row r="1706" spans="1:21">
      <c r="A1706" t="s">
        <v>1476</v>
      </c>
      <c r="B1706">
        <v>1705</v>
      </c>
      <c r="C1706" t="s">
        <v>7239</v>
      </c>
      <c r="D1706" t="s">
        <v>7240</v>
      </c>
      <c r="E1706" t="s">
        <v>469</v>
      </c>
      <c r="F1706">
        <v>20060302</v>
      </c>
      <c r="G1706" t="s">
        <v>7241</v>
      </c>
      <c r="H1706" t="s">
        <v>4497</v>
      </c>
      <c r="I1706" t="s">
        <v>2928</v>
      </c>
      <c r="M1706" t="str">
        <f t="shared" si="183"/>
        <v>川嶋</v>
      </c>
      <c r="N1706" t="str">
        <f t="shared" si="184"/>
        <v>望叶</v>
      </c>
      <c r="O1706" t="str">
        <f t="shared" si="185"/>
        <v>カワシマ</v>
      </c>
      <c r="P1706" t="str">
        <f t="shared" si="186"/>
        <v>ノゾミ</v>
      </c>
      <c r="Q1706">
        <f>IF($F1706="","",DATEDIF($R1706,①申込書!$D$3,"Y"))</f>
        <v>19</v>
      </c>
      <c r="R1706" t="str">
        <f t="shared" si="187"/>
        <v>2006/03/02</v>
      </c>
      <c r="S1706" t="str">
        <f t="shared" si="182"/>
        <v>和歌山</v>
      </c>
      <c r="T1706" t="str">
        <f>IFERROR(IF($G1706&lt;&gt;"",LEFT($G1706,11),IF(COUNTIF(②男子申込!$C:$C,$B1706)=1,INDEX(②男子申込!H:H,MATCH($B1706,②男子申込!$C:$C,0)),"")),"")</f>
        <v>00126278329</v>
      </c>
      <c r="U1706" t="str">
        <f t="shared" si="188"/>
        <v>和歌山大</v>
      </c>
    </row>
    <row r="1707" spans="1:21">
      <c r="A1707" t="s">
        <v>1476</v>
      </c>
      <c r="B1707">
        <v>1706</v>
      </c>
      <c r="C1707" t="s">
        <v>7242</v>
      </c>
      <c r="D1707" t="s">
        <v>7243</v>
      </c>
      <c r="E1707" t="s">
        <v>469</v>
      </c>
      <c r="F1707">
        <v>20041014</v>
      </c>
      <c r="G1707" t="s">
        <v>7244</v>
      </c>
      <c r="H1707" t="s">
        <v>643</v>
      </c>
      <c r="I1707" t="s">
        <v>725</v>
      </c>
      <c r="M1707" t="str">
        <f t="shared" si="183"/>
        <v>青木</v>
      </c>
      <c r="N1707" t="str">
        <f t="shared" si="184"/>
        <v>良真</v>
      </c>
      <c r="O1707" t="str">
        <f t="shared" si="185"/>
        <v>アオキ</v>
      </c>
      <c r="P1707" t="str">
        <f t="shared" si="186"/>
        <v>リョウマ</v>
      </c>
      <c r="Q1707">
        <f>IF($F1707="","",DATEDIF($R1707,①申込書!$D$3,"Y"))</f>
        <v>21</v>
      </c>
      <c r="R1707" t="str">
        <f t="shared" si="187"/>
        <v>2004/10/14</v>
      </c>
      <c r="S1707" t="str">
        <f t="shared" si="182"/>
        <v>和歌山</v>
      </c>
      <c r="T1707" t="str">
        <f>IFERROR(IF($G1707&lt;&gt;"",LEFT($G1707,11),IF(COUNTIF(②男子申込!$C:$C,$B1707)=1,INDEX(②男子申込!H:H,MATCH($B1707,②男子申込!$C:$C,0)),"")),"")</f>
        <v>00147472328</v>
      </c>
      <c r="U1707" t="str">
        <f t="shared" si="188"/>
        <v>和歌山大</v>
      </c>
    </row>
    <row r="1708" spans="1:21">
      <c r="A1708" t="s">
        <v>1476</v>
      </c>
      <c r="B1708">
        <v>1707</v>
      </c>
      <c r="C1708" t="s">
        <v>7245</v>
      </c>
      <c r="D1708" t="s">
        <v>7246</v>
      </c>
      <c r="E1708" t="s">
        <v>469</v>
      </c>
      <c r="F1708">
        <v>20051208</v>
      </c>
      <c r="G1708" t="s">
        <v>7247</v>
      </c>
      <c r="H1708" t="s">
        <v>1369</v>
      </c>
      <c r="I1708" t="s">
        <v>82</v>
      </c>
      <c r="M1708" t="str">
        <f t="shared" si="183"/>
        <v>川上</v>
      </c>
      <c r="N1708" t="str">
        <f t="shared" si="184"/>
        <v>大城</v>
      </c>
      <c r="O1708" t="str">
        <f t="shared" si="185"/>
        <v>カワカミ</v>
      </c>
      <c r="P1708" t="str">
        <f t="shared" si="186"/>
        <v>ダイキ</v>
      </c>
      <c r="Q1708">
        <f>IF($F1708="","",DATEDIF($R1708,①申込書!$D$3,"Y"))</f>
        <v>20</v>
      </c>
      <c r="R1708" t="str">
        <f t="shared" si="187"/>
        <v>2005/12/08</v>
      </c>
      <c r="S1708" t="str">
        <f t="shared" si="182"/>
        <v>和歌山</v>
      </c>
      <c r="T1708" t="str">
        <f>IFERROR(IF($G1708&lt;&gt;"",LEFT($G1708,11),IF(COUNTIF(②男子申込!$C:$C,$B1708)=1,INDEX(②男子申込!H:H,MATCH($B1708,②男子申込!$C:$C,0)),"")),"")</f>
        <v>00122393929</v>
      </c>
      <c r="U1708" t="str">
        <f t="shared" si="188"/>
        <v>和歌山大</v>
      </c>
    </row>
    <row r="1709" spans="1:21">
      <c r="A1709" t="s">
        <v>1476</v>
      </c>
      <c r="B1709">
        <v>1708</v>
      </c>
      <c r="C1709" t="s">
        <v>7248</v>
      </c>
      <c r="D1709" t="s">
        <v>7249</v>
      </c>
      <c r="E1709" t="s">
        <v>469</v>
      </c>
      <c r="F1709">
        <v>20050617</v>
      </c>
      <c r="G1709" t="s">
        <v>7250</v>
      </c>
      <c r="H1709" t="s">
        <v>1699</v>
      </c>
      <c r="I1709" t="s">
        <v>402</v>
      </c>
      <c r="M1709" t="str">
        <f t="shared" si="183"/>
        <v>臼井</v>
      </c>
      <c r="N1709" t="str">
        <f t="shared" si="184"/>
        <v>貴哉</v>
      </c>
      <c r="O1709" t="str">
        <f t="shared" si="185"/>
        <v>ウスイ</v>
      </c>
      <c r="P1709" t="str">
        <f t="shared" si="186"/>
        <v>タカヤ</v>
      </c>
      <c r="Q1709">
        <f>IF($F1709="","",DATEDIF($R1709,①申込書!$D$3,"Y"))</f>
        <v>20</v>
      </c>
      <c r="R1709" t="str">
        <f t="shared" si="187"/>
        <v>2005/06/17</v>
      </c>
      <c r="S1709" t="str">
        <f t="shared" si="182"/>
        <v>和歌山</v>
      </c>
      <c r="T1709" t="str">
        <f>IFERROR(IF($G1709&lt;&gt;"",LEFT($G1709,11),IF(COUNTIF(②男子申込!$C:$C,$B1709)=1,INDEX(②男子申込!H:H,MATCH($B1709,②男子申込!$C:$C,0)),"")),"")</f>
        <v>00123172016</v>
      </c>
      <c r="U1709" t="str">
        <f t="shared" si="188"/>
        <v>和歌山大</v>
      </c>
    </row>
    <row r="1710" spans="1:21">
      <c r="A1710" t="s">
        <v>1085</v>
      </c>
      <c r="B1710">
        <v>1709</v>
      </c>
      <c r="C1710" t="s">
        <v>2144</v>
      </c>
      <c r="D1710" t="s">
        <v>2145</v>
      </c>
      <c r="E1710" t="s">
        <v>97</v>
      </c>
      <c r="F1710">
        <v>20030410</v>
      </c>
      <c r="G1710" t="s">
        <v>11321</v>
      </c>
      <c r="H1710" t="s">
        <v>2146</v>
      </c>
      <c r="I1710" t="s">
        <v>653</v>
      </c>
      <c r="M1710" t="str">
        <f t="shared" si="183"/>
        <v>大國</v>
      </c>
      <c r="N1710" t="str">
        <f t="shared" si="184"/>
        <v>拓人</v>
      </c>
      <c r="O1710" t="str">
        <f t="shared" si="185"/>
        <v>オオクニ</v>
      </c>
      <c r="P1710" t="str">
        <f t="shared" si="186"/>
        <v>タクト</v>
      </c>
      <c r="Q1710">
        <f>IF($F1710="","",DATEDIF($R1710,①申込書!$D$3,"Y"))</f>
        <v>22</v>
      </c>
      <c r="R1710" t="str">
        <f t="shared" si="187"/>
        <v>2003/04/10</v>
      </c>
      <c r="S1710" t="str">
        <f t="shared" si="182"/>
        <v>兵庫</v>
      </c>
      <c r="T1710" t="str">
        <f>IFERROR(IF($G1710&lt;&gt;"",LEFT($G1710,11),IF(COUNTIF(②男子申込!$C:$C,$B1710)=1,INDEX(②男子申込!H:H,MATCH($B1710,②男子申込!$C:$C,0)),"")),"")</f>
        <v>00129915027</v>
      </c>
      <c r="U1710" t="str">
        <f t="shared" si="188"/>
        <v>甲南大</v>
      </c>
    </row>
    <row r="1711" spans="1:21">
      <c r="A1711" t="s">
        <v>1085</v>
      </c>
      <c r="B1711">
        <v>1710</v>
      </c>
      <c r="C1711" t="s">
        <v>2147</v>
      </c>
      <c r="D1711" t="s">
        <v>2148</v>
      </c>
      <c r="E1711" t="s">
        <v>99</v>
      </c>
      <c r="F1711">
        <v>20040302</v>
      </c>
      <c r="G1711" t="s">
        <v>11322</v>
      </c>
      <c r="H1711" t="s">
        <v>319</v>
      </c>
      <c r="I1711" t="s">
        <v>734</v>
      </c>
      <c r="M1711" t="str">
        <f t="shared" si="183"/>
        <v>竹内</v>
      </c>
      <c r="N1711" t="str">
        <f t="shared" si="184"/>
        <v>蓮</v>
      </c>
      <c r="O1711" t="str">
        <f t="shared" si="185"/>
        <v>タケウチ</v>
      </c>
      <c r="P1711" t="str">
        <f t="shared" si="186"/>
        <v>レン</v>
      </c>
      <c r="Q1711">
        <f>IF($F1711="","",DATEDIF($R1711,①申込書!$D$3,"Y"))</f>
        <v>21</v>
      </c>
      <c r="R1711" t="str">
        <f t="shared" si="187"/>
        <v>2004/03/02</v>
      </c>
      <c r="S1711" t="str">
        <f t="shared" si="182"/>
        <v>大阪</v>
      </c>
      <c r="T1711" t="str">
        <f>IFERROR(IF($G1711&lt;&gt;"",LEFT($G1711,11),IF(COUNTIF(②男子申込!$C:$C,$B1711)=1,INDEX(②男子申込!H:H,MATCH($B1711,②男子申込!$C:$C,0)),"")),"")</f>
        <v>00101590622</v>
      </c>
      <c r="U1711" t="str">
        <f t="shared" si="188"/>
        <v>甲南大</v>
      </c>
    </row>
    <row r="1712" spans="1:21">
      <c r="A1712" t="s">
        <v>1085</v>
      </c>
      <c r="B1712">
        <v>1711</v>
      </c>
      <c r="C1712" t="s">
        <v>4039</v>
      </c>
      <c r="D1712" t="s">
        <v>4040</v>
      </c>
      <c r="E1712" t="s">
        <v>97</v>
      </c>
      <c r="F1712">
        <v>20040427</v>
      </c>
      <c r="G1712" t="s">
        <v>11323</v>
      </c>
      <c r="H1712" t="s">
        <v>171</v>
      </c>
      <c r="I1712" t="s">
        <v>4041</v>
      </c>
      <c r="M1712" t="str">
        <f t="shared" si="183"/>
        <v>中尾</v>
      </c>
      <c r="N1712" t="str">
        <f t="shared" si="184"/>
        <v>恭吾</v>
      </c>
      <c r="O1712" t="str">
        <f t="shared" si="185"/>
        <v>ナカオ</v>
      </c>
      <c r="P1712" t="str">
        <f t="shared" si="186"/>
        <v>キョウゴ</v>
      </c>
      <c r="Q1712">
        <f>IF($F1712="","",DATEDIF($R1712,①申込書!$D$3,"Y"))</f>
        <v>21</v>
      </c>
      <c r="R1712" t="str">
        <f t="shared" si="187"/>
        <v>2004/04/27</v>
      </c>
      <c r="S1712" t="str">
        <f t="shared" si="182"/>
        <v>兵庫</v>
      </c>
      <c r="T1712" t="str">
        <f>IFERROR(IF($G1712&lt;&gt;"",LEFT($G1712,11),IF(COUNTIF(②男子申込!$C:$C,$B1712)=1,INDEX(②男子申込!H:H,MATCH($B1712,②男子申込!$C:$C,0)),"")),"")</f>
        <v>00116814021</v>
      </c>
      <c r="U1712" t="str">
        <f t="shared" si="188"/>
        <v>甲南大</v>
      </c>
    </row>
    <row r="1713" spans="1:21">
      <c r="A1713" t="s">
        <v>1085</v>
      </c>
      <c r="B1713">
        <v>1712</v>
      </c>
      <c r="C1713" t="s">
        <v>4042</v>
      </c>
      <c r="D1713" t="s">
        <v>4043</v>
      </c>
      <c r="E1713" t="s">
        <v>97</v>
      </c>
      <c r="F1713">
        <v>20041025</v>
      </c>
      <c r="G1713" t="s">
        <v>11324</v>
      </c>
      <c r="H1713" t="s">
        <v>553</v>
      </c>
      <c r="I1713" t="s">
        <v>4044</v>
      </c>
      <c r="M1713" t="str">
        <f t="shared" si="183"/>
        <v>相川</v>
      </c>
      <c r="N1713" t="str">
        <f t="shared" si="184"/>
        <v>翔一郎</v>
      </c>
      <c r="O1713" t="str">
        <f t="shared" si="185"/>
        <v>アイカワ</v>
      </c>
      <c r="P1713" t="str">
        <f t="shared" si="186"/>
        <v>ショウイチロウ</v>
      </c>
      <c r="Q1713">
        <f>IF($F1713="","",DATEDIF($R1713,①申込書!$D$3,"Y"))</f>
        <v>21</v>
      </c>
      <c r="R1713" t="str">
        <f t="shared" si="187"/>
        <v>2004/10/25</v>
      </c>
      <c r="S1713" t="str">
        <f t="shared" si="182"/>
        <v>兵庫</v>
      </c>
      <c r="T1713" t="str">
        <f>IFERROR(IF($G1713&lt;&gt;"",LEFT($G1713,11),IF(COUNTIF(②男子申込!$C:$C,$B1713)=1,INDEX(②男子申込!H:H,MATCH($B1713,②男子申込!$C:$C,0)),"")),"")</f>
        <v>00113062518</v>
      </c>
      <c r="U1713" t="str">
        <f t="shared" si="188"/>
        <v>甲南大</v>
      </c>
    </row>
    <row r="1714" spans="1:21">
      <c r="A1714" t="s">
        <v>1085</v>
      </c>
      <c r="B1714">
        <v>1713</v>
      </c>
      <c r="C1714" t="s">
        <v>4365</v>
      </c>
      <c r="D1714" t="s">
        <v>4366</v>
      </c>
      <c r="E1714" t="s">
        <v>97</v>
      </c>
      <c r="F1714">
        <v>20040214</v>
      </c>
      <c r="G1714" t="s">
        <v>11325</v>
      </c>
      <c r="H1714" t="s">
        <v>1661</v>
      </c>
      <c r="I1714" t="s">
        <v>578</v>
      </c>
      <c r="M1714" t="str">
        <f t="shared" si="183"/>
        <v>岸本</v>
      </c>
      <c r="N1714" t="str">
        <f t="shared" si="184"/>
        <v>翔太</v>
      </c>
      <c r="O1714" t="str">
        <f t="shared" si="185"/>
        <v>キシモト</v>
      </c>
      <c r="P1714" t="str">
        <f t="shared" si="186"/>
        <v>ショウタ</v>
      </c>
      <c r="Q1714">
        <f>IF($F1714="","",DATEDIF($R1714,①申込書!$D$3,"Y"))</f>
        <v>21</v>
      </c>
      <c r="R1714" t="str">
        <f t="shared" si="187"/>
        <v>2004/02/14</v>
      </c>
      <c r="S1714" t="str">
        <f t="shared" si="182"/>
        <v>兵庫</v>
      </c>
      <c r="T1714" t="str">
        <f>IFERROR(IF($G1714&lt;&gt;"",LEFT($G1714,11),IF(COUNTIF(②男子申込!$C:$C,$B1714)=1,INDEX(②男子申込!H:H,MATCH($B1714,②男子申込!$C:$C,0)),"")),"")</f>
        <v>00200033898</v>
      </c>
      <c r="U1714" t="str">
        <f t="shared" si="188"/>
        <v>甲南大</v>
      </c>
    </row>
    <row r="1715" spans="1:21">
      <c r="A1715" t="s">
        <v>1085</v>
      </c>
      <c r="B1715">
        <v>1714</v>
      </c>
      <c r="C1715" t="s">
        <v>4367</v>
      </c>
      <c r="D1715" t="s">
        <v>4368</v>
      </c>
      <c r="E1715" t="s">
        <v>97</v>
      </c>
      <c r="F1715">
        <v>20040603</v>
      </c>
      <c r="G1715" t="s">
        <v>11326</v>
      </c>
      <c r="H1715" t="s">
        <v>4369</v>
      </c>
      <c r="I1715" t="s">
        <v>82</v>
      </c>
      <c r="M1715" t="str">
        <f t="shared" si="183"/>
        <v>古越</v>
      </c>
      <c r="N1715" t="str">
        <f t="shared" si="184"/>
        <v>大輝</v>
      </c>
      <c r="O1715" t="str">
        <f t="shared" si="185"/>
        <v>フルコシ</v>
      </c>
      <c r="P1715" t="str">
        <f t="shared" si="186"/>
        <v>ダイキ</v>
      </c>
      <c r="Q1715">
        <f>IF($F1715="","",DATEDIF($R1715,①申込書!$D$3,"Y"))</f>
        <v>21</v>
      </c>
      <c r="R1715" t="str">
        <f t="shared" si="187"/>
        <v>2004/06/03</v>
      </c>
      <c r="S1715" t="str">
        <f t="shared" si="182"/>
        <v>兵庫</v>
      </c>
      <c r="T1715" t="str">
        <f>IFERROR(IF($G1715&lt;&gt;"",LEFT($G1715,11),IF(COUNTIF(②男子申込!$C:$C,$B1715)=1,INDEX(②男子申込!H:H,MATCH($B1715,②男子申込!$C:$C,0)),"")),"")</f>
        <v>00200033896</v>
      </c>
      <c r="U1715" t="str">
        <f t="shared" si="188"/>
        <v>甲南大</v>
      </c>
    </row>
    <row r="1716" spans="1:21">
      <c r="A1716" t="s">
        <v>1085</v>
      </c>
      <c r="B1716">
        <v>1715</v>
      </c>
      <c r="C1716" t="s">
        <v>4370</v>
      </c>
      <c r="D1716" t="s">
        <v>4371</v>
      </c>
      <c r="E1716" t="s">
        <v>97</v>
      </c>
      <c r="F1716">
        <v>20050317</v>
      </c>
      <c r="G1716" t="s">
        <v>11327</v>
      </c>
      <c r="H1716" t="s">
        <v>4372</v>
      </c>
      <c r="I1716" t="s">
        <v>648</v>
      </c>
      <c r="M1716" t="str">
        <f t="shared" si="183"/>
        <v>父川</v>
      </c>
      <c r="N1716" t="str">
        <f t="shared" si="184"/>
        <v>真宏</v>
      </c>
      <c r="O1716" t="str">
        <f t="shared" si="185"/>
        <v>チチカワ</v>
      </c>
      <c r="P1716" t="str">
        <f t="shared" si="186"/>
        <v>マヒロ</v>
      </c>
      <c r="Q1716">
        <f>IF($F1716="","",DATEDIF($R1716,①申込書!$D$3,"Y"))</f>
        <v>20</v>
      </c>
      <c r="R1716" t="str">
        <f t="shared" si="187"/>
        <v>2005/03/17</v>
      </c>
      <c r="S1716" t="str">
        <f t="shared" si="182"/>
        <v>兵庫</v>
      </c>
      <c r="T1716" t="str">
        <f>IFERROR(IF($G1716&lt;&gt;"",LEFT($G1716,11),IF(COUNTIF(②男子申込!$C:$C,$B1716)=1,INDEX(②男子申込!H:H,MATCH($B1716,②男子申込!$C:$C,0)),"")),"")</f>
        <v>00200033894</v>
      </c>
      <c r="U1716" t="str">
        <f t="shared" si="188"/>
        <v>甲南大</v>
      </c>
    </row>
    <row r="1717" spans="1:21">
      <c r="A1717" t="s">
        <v>1085</v>
      </c>
      <c r="B1717">
        <v>1716</v>
      </c>
      <c r="C1717" t="s">
        <v>4373</v>
      </c>
      <c r="D1717" t="s">
        <v>4374</v>
      </c>
      <c r="E1717" t="s">
        <v>97</v>
      </c>
      <c r="F1717">
        <v>20041107</v>
      </c>
      <c r="G1717" t="s">
        <v>11328</v>
      </c>
      <c r="H1717" t="s">
        <v>1888</v>
      </c>
      <c r="I1717" t="s">
        <v>236</v>
      </c>
      <c r="M1717" t="str">
        <f t="shared" si="183"/>
        <v>屋田</v>
      </c>
      <c r="N1717" t="str">
        <f t="shared" si="184"/>
        <v>優太</v>
      </c>
      <c r="O1717" t="str">
        <f t="shared" si="185"/>
        <v>オクダ</v>
      </c>
      <c r="P1717" t="str">
        <f t="shared" si="186"/>
        <v>ユウタ</v>
      </c>
      <c r="Q1717">
        <f>IF($F1717="","",DATEDIF($R1717,①申込書!$D$3,"Y"))</f>
        <v>21</v>
      </c>
      <c r="R1717" t="str">
        <f t="shared" si="187"/>
        <v>2004/11/07</v>
      </c>
      <c r="S1717" t="str">
        <f t="shared" si="182"/>
        <v>兵庫</v>
      </c>
      <c r="T1717" t="str">
        <f>IFERROR(IF($G1717&lt;&gt;"",LEFT($G1717,11),IF(COUNTIF(②男子申込!$C:$C,$B1717)=1,INDEX(②男子申込!H:H,MATCH($B1717,②男子申込!$C:$C,0)),"")),"")</f>
        <v>00200033893</v>
      </c>
      <c r="U1717" t="str">
        <f t="shared" si="188"/>
        <v>甲南大</v>
      </c>
    </row>
    <row r="1718" spans="1:21">
      <c r="A1718" t="s">
        <v>1085</v>
      </c>
      <c r="B1718">
        <v>1717</v>
      </c>
      <c r="C1718" t="s">
        <v>4375</v>
      </c>
      <c r="D1718" t="s">
        <v>4376</v>
      </c>
      <c r="E1718" t="s">
        <v>80</v>
      </c>
      <c r="F1718">
        <v>20020721</v>
      </c>
      <c r="G1718" t="s">
        <v>11329</v>
      </c>
      <c r="H1718" t="s">
        <v>4377</v>
      </c>
      <c r="I1718" t="s">
        <v>4378</v>
      </c>
      <c r="M1718" t="str">
        <f t="shared" si="183"/>
        <v>寺脇</v>
      </c>
      <c r="N1718" t="str">
        <f t="shared" si="184"/>
        <v>靖史</v>
      </c>
      <c r="O1718" t="str">
        <f t="shared" si="185"/>
        <v>テラワキ</v>
      </c>
      <c r="P1718" t="str">
        <f t="shared" si="186"/>
        <v>ヤスフミ</v>
      </c>
      <c r="Q1718">
        <f>IF($F1718="","",DATEDIF($R1718,①申込書!$D$3,"Y"))</f>
        <v>23</v>
      </c>
      <c r="R1718" t="str">
        <f t="shared" si="187"/>
        <v>2002/07/21</v>
      </c>
      <c r="S1718" t="str">
        <f t="shared" si="182"/>
        <v>滋賀</v>
      </c>
      <c r="T1718" t="str">
        <f>IFERROR(IF($G1718&lt;&gt;"",LEFT($G1718,11),IF(COUNTIF(②男子申込!$C:$C,$B1718)=1,INDEX(②男子申込!H:H,MATCH($B1718,②男子申込!$C:$C,0)),"")),"")</f>
        <v>00200032801</v>
      </c>
      <c r="U1718" t="str">
        <f t="shared" si="188"/>
        <v>甲南大</v>
      </c>
    </row>
    <row r="1719" spans="1:21">
      <c r="A1719" t="s">
        <v>1085</v>
      </c>
      <c r="B1719">
        <v>1718</v>
      </c>
      <c r="C1719" t="s">
        <v>4379</v>
      </c>
      <c r="D1719" t="s">
        <v>4380</v>
      </c>
      <c r="E1719" t="s">
        <v>116</v>
      </c>
      <c r="F1719">
        <v>20041119</v>
      </c>
      <c r="G1719" t="s">
        <v>11330</v>
      </c>
      <c r="H1719" t="s">
        <v>529</v>
      </c>
      <c r="I1719" t="s">
        <v>1019</v>
      </c>
      <c r="M1719" t="str">
        <f t="shared" si="183"/>
        <v>島田</v>
      </c>
      <c r="N1719" t="str">
        <f t="shared" si="184"/>
        <v>恭輔</v>
      </c>
      <c r="O1719" t="str">
        <f t="shared" si="185"/>
        <v>シマダ</v>
      </c>
      <c r="P1719" t="str">
        <f t="shared" si="186"/>
        <v>キョウスケ</v>
      </c>
      <c r="Q1719">
        <f>IF($F1719="","",DATEDIF($R1719,①申込書!$D$3,"Y"))</f>
        <v>21</v>
      </c>
      <c r="R1719" t="str">
        <f t="shared" si="187"/>
        <v>2004/11/19</v>
      </c>
      <c r="S1719" t="str">
        <f t="shared" si="182"/>
        <v>三重</v>
      </c>
      <c r="T1719" t="str">
        <f>IFERROR(IF($G1719&lt;&gt;"",LEFT($G1719,11),IF(COUNTIF(②男子申込!$C:$C,$B1719)=1,INDEX(②男子申込!H:H,MATCH($B1719,②男子申込!$C:$C,0)),"")),"")</f>
        <v>00200032798</v>
      </c>
      <c r="U1719" t="str">
        <f t="shared" si="188"/>
        <v>甲南大</v>
      </c>
    </row>
    <row r="1720" spans="1:21">
      <c r="A1720" t="s">
        <v>1085</v>
      </c>
      <c r="B1720">
        <v>1719</v>
      </c>
      <c r="C1720" t="s">
        <v>4381</v>
      </c>
      <c r="D1720" t="s">
        <v>4382</v>
      </c>
      <c r="E1720" t="s">
        <v>97</v>
      </c>
      <c r="F1720">
        <v>20040628</v>
      </c>
      <c r="G1720" t="s">
        <v>11331</v>
      </c>
      <c r="H1720" t="s">
        <v>1211</v>
      </c>
      <c r="I1720" t="s">
        <v>150</v>
      </c>
      <c r="M1720" t="str">
        <f t="shared" si="183"/>
        <v>野村</v>
      </c>
      <c r="N1720" t="str">
        <f t="shared" si="184"/>
        <v>怜</v>
      </c>
      <c r="O1720" t="str">
        <f t="shared" si="185"/>
        <v>ノムラ</v>
      </c>
      <c r="P1720" t="str">
        <f t="shared" si="186"/>
        <v>レイ</v>
      </c>
      <c r="Q1720">
        <f>IF($F1720="","",DATEDIF($R1720,①申込書!$D$3,"Y"))</f>
        <v>21</v>
      </c>
      <c r="R1720" t="str">
        <f t="shared" si="187"/>
        <v>2004/06/28</v>
      </c>
      <c r="S1720" t="str">
        <f t="shared" si="182"/>
        <v>兵庫</v>
      </c>
      <c r="T1720" t="str">
        <f>IFERROR(IF($G1720&lt;&gt;"",LEFT($G1720,11),IF(COUNTIF(②男子申込!$C:$C,$B1720)=1,INDEX(②男子申込!H:H,MATCH($B1720,②男子申込!$C:$C,0)),"")),"")</f>
        <v>00200032750</v>
      </c>
      <c r="U1720" t="str">
        <f t="shared" si="188"/>
        <v>甲南大</v>
      </c>
    </row>
    <row r="1721" spans="1:21">
      <c r="A1721" t="s">
        <v>1085</v>
      </c>
      <c r="B1721">
        <v>1720</v>
      </c>
      <c r="C1721" t="s">
        <v>8806</v>
      </c>
      <c r="D1721" t="s">
        <v>4383</v>
      </c>
      <c r="E1721" t="s">
        <v>97</v>
      </c>
      <c r="F1721">
        <v>20040822</v>
      </c>
      <c r="G1721" t="s">
        <v>11332</v>
      </c>
      <c r="H1721" t="s">
        <v>164</v>
      </c>
      <c r="I1721" t="s">
        <v>207</v>
      </c>
      <c r="M1721" t="str">
        <f t="shared" si="183"/>
        <v>阿部</v>
      </c>
      <c r="N1721" t="str">
        <f t="shared" si="184"/>
        <v>皓太</v>
      </c>
      <c r="O1721" t="str">
        <f t="shared" si="185"/>
        <v>アベ</v>
      </c>
      <c r="P1721" t="str">
        <f t="shared" si="186"/>
        <v>コウタ</v>
      </c>
      <c r="Q1721">
        <f>IF($F1721="","",DATEDIF($R1721,①申込書!$D$3,"Y"))</f>
        <v>21</v>
      </c>
      <c r="R1721" t="str">
        <f t="shared" si="187"/>
        <v>2004/08/22</v>
      </c>
      <c r="S1721" t="str">
        <f t="shared" si="182"/>
        <v>兵庫</v>
      </c>
      <c r="T1721" t="str">
        <f>IFERROR(IF($G1721&lt;&gt;"",LEFT($G1721,11),IF(COUNTIF(②男子申込!$C:$C,$B1721)=1,INDEX(②男子申込!H:H,MATCH($B1721,②男子申込!$C:$C,0)),"")),"")</f>
        <v>00200030764</v>
      </c>
      <c r="U1721" t="str">
        <f t="shared" si="188"/>
        <v>甲南大</v>
      </c>
    </row>
    <row r="1722" spans="1:21">
      <c r="A1722" t="s">
        <v>1085</v>
      </c>
      <c r="B1722">
        <v>1721</v>
      </c>
      <c r="C1722" t="s">
        <v>4493</v>
      </c>
      <c r="D1722" t="s">
        <v>4494</v>
      </c>
      <c r="E1722" t="s">
        <v>97</v>
      </c>
      <c r="F1722">
        <v>20040810</v>
      </c>
      <c r="G1722" t="s">
        <v>11333</v>
      </c>
      <c r="H1722" t="s">
        <v>232</v>
      </c>
      <c r="I1722" t="s">
        <v>84</v>
      </c>
      <c r="M1722" t="str">
        <f t="shared" si="183"/>
        <v>石原</v>
      </c>
      <c r="N1722" t="str">
        <f t="shared" si="184"/>
        <v>健太朗</v>
      </c>
      <c r="O1722" t="str">
        <f t="shared" si="185"/>
        <v>イシハラ</v>
      </c>
      <c r="P1722" t="str">
        <f t="shared" si="186"/>
        <v>ケンタロウ</v>
      </c>
      <c r="Q1722">
        <f>IF($F1722="","",DATEDIF($R1722,①申込書!$D$3,"Y"))</f>
        <v>21</v>
      </c>
      <c r="R1722" t="str">
        <f t="shared" si="187"/>
        <v>2004/08/10</v>
      </c>
      <c r="S1722" t="str">
        <f t="shared" si="182"/>
        <v>兵庫</v>
      </c>
      <c r="T1722" t="str">
        <f>IFERROR(IF($G1722&lt;&gt;"",LEFT($G1722,11),IF(COUNTIF(②男子申込!$C:$C,$B1722)=1,INDEX(②男子申込!H:H,MATCH($B1722,②男子申込!$C:$C,0)),"")),"")</f>
        <v>00200046944</v>
      </c>
      <c r="U1722" t="str">
        <f t="shared" si="188"/>
        <v>甲南大</v>
      </c>
    </row>
    <row r="1723" spans="1:21">
      <c r="A1723" t="s">
        <v>1085</v>
      </c>
      <c r="B1723">
        <v>1722</v>
      </c>
      <c r="C1723" t="s">
        <v>4926</v>
      </c>
      <c r="D1723" t="s">
        <v>4927</v>
      </c>
      <c r="E1723" t="s">
        <v>97</v>
      </c>
      <c r="F1723">
        <v>20030502</v>
      </c>
      <c r="G1723" t="s">
        <v>11334</v>
      </c>
      <c r="H1723" t="s">
        <v>576</v>
      </c>
      <c r="I1723" t="s">
        <v>514</v>
      </c>
      <c r="M1723" t="str">
        <f t="shared" si="183"/>
        <v>川端</v>
      </c>
      <c r="N1723" t="str">
        <f t="shared" si="184"/>
        <v>善</v>
      </c>
      <c r="O1723" t="str">
        <f t="shared" si="185"/>
        <v>カワバタ</v>
      </c>
      <c r="P1723" t="str">
        <f t="shared" si="186"/>
        <v>ゼン</v>
      </c>
      <c r="Q1723">
        <f>IF($F1723="","",DATEDIF($R1723,①申込書!$D$3,"Y"))</f>
        <v>22</v>
      </c>
      <c r="R1723" t="str">
        <f t="shared" si="187"/>
        <v>2003/05/02</v>
      </c>
      <c r="S1723" t="str">
        <f t="shared" si="182"/>
        <v>兵庫</v>
      </c>
      <c r="T1723" t="str">
        <f>IFERROR(IF($G1723&lt;&gt;"",LEFT($G1723,11),IF(COUNTIF(②男子申込!$C:$C,$B1723)=1,INDEX(②男子申込!H:H,MATCH($B1723,②男子申込!$C:$C,0)),"")),"")</f>
        <v>00000706334</v>
      </c>
      <c r="U1723" t="str">
        <f t="shared" si="188"/>
        <v>甲南大</v>
      </c>
    </row>
    <row r="1724" spans="1:21">
      <c r="A1724" t="s">
        <v>1085</v>
      </c>
      <c r="B1724">
        <v>1723</v>
      </c>
      <c r="C1724" t="s">
        <v>6033</v>
      </c>
      <c r="D1724" t="s">
        <v>6034</v>
      </c>
      <c r="E1724" t="s">
        <v>97</v>
      </c>
      <c r="F1724">
        <v>20051202</v>
      </c>
      <c r="G1724" t="s">
        <v>11335</v>
      </c>
      <c r="H1724" t="s">
        <v>791</v>
      </c>
      <c r="I1724" t="s">
        <v>6035</v>
      </c>
      <c r="M1724" t="str">
        <f t="shared" si="183"/>
        <v>村上</v>
      </c>
      <c r="N1724" t="str">
        <f t="shared" si="184"/>
        <v>堅亮</v>
      </c>
      <c r="O1724" t="str">
        <f t="shared" si="185"/>
        <v>ムラカミ</v>
      </c>
      <c r="P1724" t="str">
        <f t="shared" si="186"/>
        <v>ケンリョウ</v>
      </c>
      <c r="Q1724">
        <f>IF($F1724="","",DATEDIF($R1724,①申込書!$D$3,"Y"))</f>
        <v>20</v>
      </c>
      <c r="R1724" t="str">
        <f t="shared" si="187"/>
        <v>2005/12/02</v>
      </c>
      <c r="S1724" t="str">
        <f t="shared" si="182"/>
        <v>兵庫</v>
      </c>
      <c r="T1724" t="str">
        <f>IFERROR(IF($G1724&lt;&gt;"",LEFT($G1724,11),IF(COUNTIF(②男子申込!$C:$C,$B1724)=1,INDEX(②男子申込!H:H,MATCH($B1724,②男子申込!$C:$C,0)),"")),"")</f>
        <v>00123301717</v>
      </c>
      <c r="U1724" t="str">
        <f t="shared" si="188"/>
        <v>甲南大</v>
      </c>
    </row>
    <row r="1725" spans="1:21">
      <c r="A1725" t="s">
        <v>1085</v>
      </c>
      <c r="B1725">
        <v>1724</v>
      </c>
      <c r="C1725" t="s">
        <v>6533</v>
      </c>
      <c r="D1725" t="s">
        <v>6534</v>
      </c>
      <c r="E1725" t="s">
        <v>97</v>
      </c>
      <c r="F1725">
        <v>20060208</v>
      </c>
      <c r="G1725"/>
      <c r="H1725" t="s">
        <v>251</v>
      </c>
      <c r="I1725" t="s">
        <v>96</v>
      </c>
      <c r="M1725" t="str">
        <f t="shared" si="183"/>
        <v>坂口</v>
      </c>
      <c r="N1725" t="str">
        <f t="shared" si="184"/>
        <v>彰良</v>
      </c>
      <c r="O1725" t="str">
        <f t="shared" si="185"/>
        <v>サカグチ</v>
      </c>
      <c r="P1725" t="str">
        <f t="shared" si="186"/>
        <v>アキラ</v>
      </c>
      <c r="Q1725">
        <f>IF($F1725="","",DATEDIF($R1725,①申込書!$D$3,"Y"))</f>
        <v>19</v>
      </c>
      <c r="R1725" t="str">
        <f t="shared" si="187"/>
        <v>2006/02/08</v>
      </c>
      <c r="S1725" t="str">
        <f t="shared" si="182"/>
        <v>兵庫</v>
      </c>
      <c r="T1725" t="str">
        <f>IFERROR(IF($G1725&lt;&gt;"",LEFT($G1725,11),IF(COUNTIF(②男子申込!$C:$C,$B1725)=1,INDEX(②男子申込!H:H,MATCH($B1725,②男子申込!$C:$C,0)),"")),"")</f>
        <v/>
      </c>
      <c r="U1725" t="str">
        <f t="shared" si="188"/>
        <v>甲南大</v>
      </c>
    </row>
    <row r="1726" spans="1:21">
      <c r="A1726" t="s">
        <v>1085</v>
      </c>
      <c r="B1726">
        <v>1725</v>
      </c>
      <c r="C1726" t="s">
        <v>6535</v>
      </c>
      <c r="D1726" t="s">
        <v>6536</v>
      </c>
      <c r="E1726" t="s">
        <v>97</v>
      </c>
      <c r="F1726">
        <v>20050609</v>
      </c>
      <c r="G1726"/>
      <c r="H1726" t="s">
        <v>1935</v>
      </c>
      <c r="I1726" t="s">
        <v>579</v>
      </c>
      <c r="M1726" t="str">
        <f t="shared" si="183"/>
        <v>青山</v>
      </c>
      <c r="N1726" t="str">
        <f t="shared" si="184"/>
        <v>昇平</v>
      </c>
      <c r="O1726" t="str">
        <f t="shared" si="185"/>
        <v>アオヤマ</v>
      </c>
      <c r="P1726" t="str">
        <f t="shared" si="186"/>
        <v>ショウヘイ</v>
      </c>
      <c r="Q1726">
        <f>IF($F1726="","",DATEDIF($R1726,①申込書!$D$3,"Y"))</f>
        <v>20</v>
      </c>
      <c r="R1726" t="str">
        <f t="shared" si="187"/>
        <v>2005/06/09</v>
      </c>
      <c r="S1726" t="str">
        <f t="shared" si="182"/>
        <v>兵庫</v>
      </c>
      <c r="T1726" t="str">
        <f>IFERROR(IF($G1726&lt;&gt;"",LEFT($G1726,11),IF(COUNTIF(②男子申込!$C:$C,$B1726)=1,INDEX(②男子申込!H:H,MATCH($B1726,②男子申込!$C:$C,0)),"")),"")</f>
        <v/>
      </c>
      <c r="U1726" t="str">
        <f t="shared" si="188"/>
        <v>甲南大</v>
      </c>
    </row>
    <row r="1727" spans="1:21">
      <c r="A1727" t="s">
        <v>1085</v>
      </c>
      <c r="B1727">
        <v>1726</v>
      </c>
      <c r="C1727" t="s">
        <v>6537</v>
      </c>
      <c r="D1727" t="s">
        <v>6538</v>
      </c>
      <c r="E1727" t="s">
        <v>97</v>
      </c>
      <c r="F1727">
        <v>20060210</v>
      </c>
      <c r="G1727"/>
      <c r="H1727" t="s">
        <v>2992</v>
      </c>
      <c r="I1727" t="s">
        <v>194</v>
      </c>
      <c r="M1727" t="str">
        <f t="shared" si="183"/>
        <v>須多</v>
      </c>
      <c r="N1727" t="str">
        <f t="shared" si="184"/>
        <v>和希</v>
      </c>
      <c r="O1727" t="str">
        <f t="shared" si="185"/>
        <v>スダ</v>
      </c>
      <c r="P1727" t="str">
        <f t="shared" si="186"/>
        <v>カズキ</v>
      </c>
      <c r="Q1727">
        <f>IF($F1727="","",DATEDIF($R1727,①申込書!$D$3,"Y"))</f>
        <v>19</v>
      </c>
      <c r="R1727" t="str">
        <f t="shared" si="187"/>
        <v>2006/02/10</v>
      </c>
      <c r="S1727" t="str">
        <f t="shared" si="182"/>
        <v>兵庫</v>
      </c>
      <c r="T1727" t="str">
        <f>IFERROR(IF($G1727&lt;&gt;"",LEFT($G1727,11),IF(COUNTIF(②男子申込!$C:$C,$B1727)=1,INDEX(②男子申込!H:H,MATCH($B1727,②男子申込!$C:$C,0)),"")),"")</f>
        <v/>
      </c>
      <c r="U1727" t="str">
        <f t="shared" si="188"/>
        <v>甲南大</v>
      </c>
    </row>
    <row r="1728" spans="1:21">
      <c r="A1728" t="s">
        <v>1085</v>
      </c>
      <c r="B1728">
        <v>1727</v>
      </c>
      <c r="C1728" t="s">
        <v>6539</v>
      </c>
      <c r="D1728" t="s">
        <v>6540</v>
      </c>
      <c r="E1728" t="s">
        <v>97</v>
      </c>
      <c r="F1728">
        <v>20051024</v>
      </c>
      <c r="G1728"/>
      <c r="H1728" t="s">
        <v>6541</v>
      </c>
      <c r="I1728" t="s">
        <v>220</v>
      </c>
      <c r="M1728" t="str">
        <f t="shared" si="183"/>
        <v>野高</v>
      </c>
      <c r="N1728" t="str">
        <f t="shared" si="184"/>
        <v>廉央</v>
      </c>
      <c r="O1728" t="str">
        <f t="shared" si="185"/>
        <v>ノダカ</v>
      </c>
      <c r="P1728" t="str">
        <f t="shared" si="186"/>
        <v>レオ</v>
      </c>
      <c r="Q1728">
        <f>IF($F1728="","",DATEDIF($R1728,①申込書!$D$3,"Y"))</f>
        <v>20</v>
      </c>
      <c r="R1728" t="str">
        <f t="shared" si="187"/>
        <v>2005/10/24</v>
      </c>
      <c r="S1728" t="str">
        <f t="shared" si="182"/>
        <v>兵庫</v>
      </c>
      <c r="T1728" t="str">
        <f>IFERROR(IF($G1728&lt;&gt;"",LEFT($G1728,11),IF(COUNTIF(②男子申込!$C:$C,$B1728)=1,INDEX(②男子申込!H:H,MATCH($B1728,②男子申込!$C:$C,0)),"")),"")</f>
        <v/>
      </c>
      <c r="U1728" t="str">
        <f t="shared" si="188"/>
        <v>甲南大</v>
      </c>
    </row>
    <row r="1729" spans="1:21">
      <c r="A1729" t="s">
        <v>1085</v>
      </c>
      <c r="B1729">
        <v>1728</v>
      </c>
      <c r="C1729" t="s">
        <v>6542</v>
      </c>
      <c r="D1729" t="s">
        <v>6543</v>
      </c>
      <c r="E1729" t="s">
        <v>97</v>
      </c>
      <c r="F1729">
        <v>20050711</v>
      </c>
      <c r="G1729"/>
      <c r="H1729" t="s">
        <v>366</v>
      </c>
      <c r="I1729" t="s">
        <v>92</v>
      </c>
      <c r="M1729" t="str">
        <f t="shared" si="183"/>
        <v>石井</v>
      </c>
      <c r="N1729" t="str">
        <f t="shared" si="184"/>
        <v>佑樹</v>
      </c>
      <c r="O1729" t="str">
        <f t="shared" si="185"/>
        <v>イシイ</v>
      </c>
      <c r="P1729" t="str">
        <f t="shared" si="186"/>
        <v>ユウキ</v>
      </c>
      <c r="Q1729">
        <f>IF($F1729="","",DATEDIF($R1729,①申込書!$D$3,"Y"))</f>
        <v>20</v>
      </c>
      <c r="R1729" t="str">
        <f t="shared" si="187"/>
        <v>2005/07/11</v>
      </c>
      <c r="S1729" t="str">
        <f t="shared" si="182"/>
        <v>兵庫</v>
      </c>
      <c r="T1729" t="str">
        <f>IFERROR(IF($G1729&lt;&gt;"",LEFT($G1729,11),IF(COUNTIF(②男子申込!$C:$C,$B1729)=1,INDEX(②男子申込!H:H,MATCH($B1729,②男子申込!$C:$C,0)),"")),"")</f>
        <v/>
      </c>
      <c r="U1729" t="str">
        <f t="shared" si="188"/>
        <v>甲南大</v>
      </c>
    </row>
    <row r="1730" spans="1:21">
      <c r="A1730" t="s">
        <v>1085</v>
      </c>
      <c r="B1730">
        <v>1729</v>
      </c>
      <c r="C1730" t="s">
        <v>6857</v>
      </c>
      <c r="D1730" t="s">
        <v>6858</v>
      </c>
      <c r="E1730" t="s">
        <v>97</v>
      </c>
      <c r="F1730">
        <v>20050516</v>
      </c>
      <c r="G1730" t="s">
        <v>6859</v>
      </c>
      <c r="H1730" t="s">
        <v>209</v>
      </c>
      <c r="I1730" t="s">
        <v>370</v>
      </c>
      <c r="M1730" t="str">
        <f t="shared" si="183"/>
        <v>中田</v>
      </c>
      <c r="N1730" t="str">
        <f t="shared" si="184"/>
        <v>衆士</v>
      </c>
      <c r="O1730" t="str">
        <f t="shared" si="185"/>
        <v>ナカタ</v>
      </c>
      <c r="P1730" t="str">
        <f t="shared" si="186"/>
        <v>シュウト</v>
      </c>
      <c r="Q1730">
        <f>IF($F1730="","",DATEDIF($R1730,①申込書!$D$3,"Y"))</f>
        <v>20</v>
      </c>
      <c r="R1730" t="str">
        <f t="shared" si="187"/>
        <v>2005/05/16</v>
      </c>
      <c r="S1730" t="str">
        <f t="shared" ref="S1730:S1793" si="189">IFERROR(IF(OR($E1730="北海道",$E1730="学連"),$E1730,LEFT($E1730,LEN($E1730)-1)),"")</f>
        <v>兵庫</v>
      </c>
      <c r="T1730" t="str">
        <f>IFERROR(IF($G1730&lt;&gt;"",LEFT($G1730,11),IF(COUNTIF(②男子申込!$C:$C,$B1730)=1,INDEX(②男子申込!H:H,MATCH($B1730,②男子申込!$C:$C,0)),"")),"")</f>
        <v>00125355930</v>
      </c>
      <c r="U1730" t="str">
        <f t="shared" si="188"/>
        <v>甲南大</v>
      </c>
    </row>
    <row r="1731" spans="1:21">
      <c r="A1731" t="s">
        <v>1085</v>
      </c>
      <c r="B1731">
        <v>1730</v>
      </c>
      <c r="C1731" t="s">
        <v>6860</v>
      </c>
      <c r="D1731" t="s">
        <v>6861</v>
      </c>
      <c r="E1731" t="s">
        <v>97</v>
      </c>
      <c r="F1731">
        <v>20060318</v>
      </c>
      <c r="G1731" t="s">
        <v>6862</v>
      </c>
      <c r="H1731" t="s">
        <v>2627</v>
      </c>
      <c r="I1731" t="s">
        <v>3126</v>
      </c>
      <c r="M1731" t="str">
        <f t="shared" ref="M1731:M1794" si="190">IFERROR(LEFT($C1731,FIND("　",$C1731)-1),"")</f>
        <v>神澤</v>
      </c>
      <c r="N1731" t="str">
        <f t="shared" ref="N1731:N1794" si="191">IFERROR(RIGHT($C1731,LEN($C1731)-FIND("　",$C1731)),"")</f>
        <v>るか</v>
      </c>
      <c r="O1731" t="str">
        <f t="shared" ref="O1731:O1794" si="192">IFERROR(DBCS(LEFT($D1731,FIND(" ",$D1731)-1)),"")</f>
        <v>カンザワ</v>
      </c>
      <c r="P1731" t="str">
        <f t="shared" ref="P1731:P1794" si="193">IFERROR(DBCS(RIGHT($D1731,LEN($D1731)-FIND(" ",$D1731))),"")</f>
        <v>ルカ</v>
      </c>
      <c r="Q1731">
        <f>IF($F1731="","",DATEDIF($R1731,①申込書!$D$3,"Y"))</f>
        <v>19</v>
      </c>
      <c r="R1731" t="str">
        <f t="shared" ref="R1731:R1794" si="194">IF($F1731="","",LEFT($F1731,4)&amp;"/"&amp;MID($F1731,5,2)&amp;"/"&amp;RIGHT($F1731,2))</f>
        <v>2006/03/18</v>
      </c>
      <c r="S1731" t="str">
        <f t="shared" si="189"/>
        <v>兵庫</v>
      </c>
      <c r="T1731" t="str">
        <f>IFERROR(IF($G1731&lt;&gt;"",LEFT($G1731,11),IF(COUNTIF(②男子申込!$C:$C,$B1731)=1,INDEX(②男子申込!H:H,MATCH($B1731,②男子申込!$C:$C,0)),"")),"")</f>
        <v>00128951632</v>
      </c>
      <c r="U1731" t="str">
        <f t="shared" ref="U1731:U1794" si="195">IFERROR(LEFT($A1731,FIND("大学",$A1731))&amp;RIGHT($A1731,LEN($A1731)-FIND("大学",$A1731)-1),"")</f>
        <v>甲南大</v>
      </c>
    </row>
    <row r="1732" spans="1:21">
      <c r="A1732" t="s">
        <v>1085</v>
      </c>
      <c r="B1732">
        <v>1731</v>
      </c>
      <c r="C1732" t="s">
        <v>6863</v>
      </c>
      <c r="D1732" t="s">
        <v>8807</v>
      </c>
      <c r="E1732" t="s">
        <v>83</v>
      </c>
      <c r="F1732">
        <v>20050826</v>
      </c>
      <c r="G1732" t="s">
        <v>6864</v>
      </c>
      <c r="H1732" t="s">
        <v>2903</v>
      </c>
      <c r="I1732" t="s">
        <v>334</v>
      </c>
      <c r="M1732" t="str">
        <f t="shared" si="190"/>
        <v>藤山</v>
      </c>
      <c r="N1732" t="str">
        <f t="shared" si="191"/>
        <v>太地</v>
      </c>
      <c r="O1732" t="str">
        <f t="shared" si="192"/>
        <v>トヤマ</v>
      </c>
      <c r="P1732" t="str">
        <f t="shared" si="193"/>
        <v>タイチ</v>
      </c>
      <c r="Q1732">
        <f>IF($F1732="","",DATEDIF($R1732,①申込書!$D$3,"Y"))</f>
        <v>20</v>
      </c>
      <c r="R1732" t="str">
        <f t="shared" si="194"/>
        <v>2005/08/26</v>
      </c>
      <c r="S1732" t="str">
        <f t="shared" si="189"/>
        <v>奈良</v>
      </c>
      <c r="T1732" t="str">
        <f>IFERROR(IF($G1732&lt;&gt;"",LEFT($G1732,11),IF(COUNTIF(②男子申込!$C:$C,$B1732)=1,INDEX(②男子申込!H:H,MATCH($B1732,②男子申込!$C:$C,0)),"")),"")</f>
        <v>00157662229</v>
      </c>
      <c r="U1732" t="str">
        <f t="shared" si="195"/>
        <v>甲南大</v>
      </c>
    </row>
    <row r="1733" spans="1:21">
      <c r="A1733" t="s">
        <v>1085</v>
      </c>
      <c r="B1733">
        <v>1732</v>
      </c>
      <c r="C1733" t="s">
        <v>8808</v>
      </c>
      <c r="D1733" t="s">
        <v>8809</v>
      </c>
      <c r="E1733" t="s">
        <v>97</v>
      </c>
      <c r="F1733">
        <v>20050514</v>
      </c>
      <c r="G1733" t="s">
        <v>6865</v>
      </c>
      <c r="H1733" t="s">
        <v>6866</v>
      </c>
      <c r="I1733" t="s">
        <v>224</v>
      </c>
      <c r="M1733" t="str">
        <f t="shared" si="190"/>
        <v>里吉</v>
      </c>
      <c r="N1733" t="str">
        <f t="shared" si="191"/>
        <v>惠太</v>
      </c>
      <c r="O1733" t="str">
        <f t="shared" si="192"/>
        <v>サトヨシ</v>
      </c>
      <c r="P1733" t="str">
        <f t="shared" si="193"/>
        <v>ケイタ</v>
      </c>
      <c r="Q1733">
        <f>IF($F1733="","",DATEDIF($R1733,①申込書!$D$3,"Y"))</f>
        <v>20</v>
      </c>
      <c r="R1733" t="str">
        <f t="shared" si="194"/>
        <v>2005/05/14</v>
      </c>
      <c r="S1733" t="str">
        <f t="shared" si="189"/>
        <v>兵庫</v>
      </c>
      <c r="T1733" t="str">
        <f>IFERROR(IF($G1733&lt;&gt;"",LEFT($G1733,11),IF(COUNTIF(②男子申込!$C:$C,$B1733)=1,INDEX(②男子申込!H:H,MATCH($B1733,②男子申込!$C:$C,0)),"")),"")</f>
        <v>00130936931</v>
      </c>
      <c r="U1733" t="str">
        <f t="shared" si="195"/>
        <v>甲南大</v>
      </c>
    </row>
    <row r="1734" spans="1:21">
      <c r="A1734" t="s">
        <v>1085</v>
      </c>
      <c r="B1734">
        <v>1733</v>
      </c>
      <c r="C1734" t="s">
        <v>6867</v>
      </c>
      <c r="D1734" t="s">
        <v>8810</v>
      </c>
      <c r="E1734" t="s">
        <v>97</v>
      </c>
      <c r="F1734">
        <v>20060328</v>
      </c>
      <c r="G1734" t="s">
        <v>6868</v>
      </c>
      <c r="H1734" t="s">
        <v>845</v>
      </c>
      <c r="I1734" t="s">
        <v>1053</v>
      </c>
      <c r="M1734" t="str">
        <f t="shared" si="190"/>
        <v>鈴木</v>
      </c>
      <c r="N1734" t="str">
        <f t="shared" si="191"/>
        <v>智徳</v>
      </c>
      <c r="O1734" t="str">
        <f t="shared" si="192"/>
        <v>スズキ</v>
      </c>
      <c r="P1734" t="str">
        <f t="shared" si="193"/>
        <v>トモノリ</v>
      </c>
      <c r="Q1734">
        <f>IF($F1734="","",DATEDIF($R1734,①申込書!$D$3,"Y"))</f>
        <v>19</v>
      </c>
      <c r="R1734" t="str">
        <f t="shared" si="194"/>
        <v>2006/03/28</v>
      </c>
      <c r="S1734" t="str">
        <f t="shared" si="189"/>
        <v>兵庫</v>
      </c>
      <c r="T1734" t="str">
        <f>IFERROR(IF($G1734&lt;&gt;"",LEFT($G1734,11),IF(COUNTIF(②男子申込!$C:$C,$B1734)=1,INDEX(②男子申込!H:H,MATCH($B1734,②男子申込!$C:$C,0)),"")),"")</f>
        <v>00130937023</v>
      </c>
      <c r="U1734" t="str">
        <f t="shared" si="195"/>
        <v>甲南大</v>
      </c>
    </row>
    <row r="1735" spans="1:21">
      <c r="A1735" t="s">
        <v>1085</v>
      </c>
      <c r="B1735">
        <v>1734</v>
      </c>
      <c r="C1735" t="s">
        <v>6869</v>
      </c>
      <c r="D1735" t="s">
        <v>8811</v>
      </c>
      <c r="E1735" t="s">
        <v>99</v>
      </c>
      <c r="F1735">
        <v>20051103</v>
      </c>
      <c r="G1735" t="s">
        <v>6870</v>
      </c>
      <c r="H1735" t="s">
        <v>4542</v>
      </c>
      <c r="I1735" t="s">
        <v>6871</v>
      </c>
      <c r="M1735" t="str">
        <f t="shared" si="190"/>
        <v>石橋</v>
      </c>
      <c r="N1735" t="str">
        <f t="shared" si="191"/>
        <v>孝梓</v>
      </c>
      <c r="O1735" t="str">
        <f t="shared" si="192"/>
        <v>イシバシ</v>
      </c>
      <c r="P1735" t="str">
        <f t="shared" si="193"/>
        <v>タカシ</v>
      </c>
      <c r="Q1735">
        <f>IF($F1735="","",DATEDIF($R1735,①申込書!$D$3,"Y"))</f>
        <v>20</v>
      </c>
      <c r="R1735" t="str">
        <f t="shared" si="194"/>
        <v>2005/11/03</v>
      </c>
      <c r="S1735" t="str">
        <f t="shared" si="189"/>
        <v>大阪</v>
      </c>
      <c r="T1735" t="str">
        <f>IFERROR(IF($G1735&lt;&gt;"",LEFT($G1735,11),IF(COUNTIF(②男子申込!$C:$C,$B1735)=1,INDEX(②男子申込!H:H,MATCH($B1735,②男子申込!$C:$C,0)),"")),"")</f>
        <v>00200219601</v>
      </c>
      <c r="U1735" t="str">
        <f t="shared" si="195"/>
        <v>甲南大</v>
      </c>
    </row>
    <row r="1736" spans="1:21">
      <c r="A1736" t="s">
        <v>1085</v>
      </c>
      <c r="B1736">
        <v>1735</v>
      </c>
      <c r="C1736" t="s">
        <v>6872</v>
      </c>
      <c r="D1736" t="s">
        <v>6873</v>
      </c>
      <c r="E1736" t="s">
        <v>97</v>
      </c>
      <c r="F1736">
        <v>20060228</v>
      </c>
      <c r="G1736" t="s">
        <v>6874</v>
      </c>
      <c r="H1736" t="s">
        <v>6875</v>
      </c>
      <c r="I1736" t="s">
        <v>339</v>
      </c>
      <c r="M1736" t="str">
        <f t="shared" si="190"/>
        <v>宮松</v>
      </c>
      <c r="N1736" t="str">
        <f t="shared" si="191"/>
        <v>諒</v>
      </c>
      <c r="O1736" t="str">
        <f t="shared" si="192"/>
        <v>ミヤマツ</v>
      </c>
      <c r="P1736" t="str">
        <f t="shared" si="193"/>
        <v>リョウ</v>
      </c>
      <c r="Q1736">
        <f>IF($F1736="","",DATEDIF($R1736,①申込書!$D$3,"Y"))</f>
        <v>19</v>
      </c>
      <c r="R1736" t="str">
        <f t="shared" si="194"/>
        <v>2006/02/28</v>
      </c>
      <c r="S1736" t="str">
        <f t="shared" si="189"/>
        <v>兵庫</v>
      </c>
      <c r="T1736" t="str">
        <f>IFERROR(IF($G1736&lt;&gt;"",LEFT($G1736,11),IF(COUNTIF(②男子申込!$C:$C,$B1736)=1,INDEX(②男子申込!H:H,MATCH($B1736,②男子申込!$C:$C,0)),"")),"")</f>
        <v>00160620318</v>
      </c>
      <c r="U1736" t="str">
        <f t="shared" si="195"/>
        <v>甲南大</v>
      </c>
    </row>
    <row r="1737" spans="1:21">
      <c r="A1737" t="s">
        <v>1085</v>
      </c>
      <c r="B1737">
        <v>1736</v>
      </c>
      <c r="C1737" t="s">
        <v>6900</v>
      </c>
      <c r="D1737" t="s">
        <v>8812</v>
      </c>
      <c r="E1737" t="s">
        <v>99</v>
      </c>
      <c r="F1737">
        <v>20051007</v>
      </c>
      <c r="G1737" t="s">
        <v>6901</v>
      </c>
      <c r="H1737" t="s">
        <v>12281</v>
      </c>
      <c r="I1737" t="s">
        <v>462</v>
      </c>
      <c r="M1737" t="str">
        <f t="shared" si="190"/>
        <v>浦上</v>
      </c>
      <c r="N1737" t="str">
        <f t="shared" si="191"/>
        <v>大和</v>
      </c>
      <c r="O1737" t="str">
        <f t="shared" si="192"/>
        <v>ウラガミ</v>
      </c>
      <c r="P1737" t="str">
        <f t="shared" si="193"/>
        <v>ヤマト</v>
      </c>
      <c r="Q1737">
        <f>IF($F1737="","",DATEDIF($R1737,①申込書!$D$3,"Y"))</f>
        <v>20</v>
      </c>
      <c r="R1737" t="str">
        <f t="shared" si="194"/>
        <v>2005/10/07</v>
      </c>
      <c r="S1737" t="str">
        <f t="shared" si="189"/>
        <v>大阪</v>
      </c>
      <c r="T1737" t="str">
        <f>IFERROR(IF($G1737&lt;&gt;"",LEFT($G1737,11),IF(COUNTIF(②男子申込!$C:$C,$B1737)=1,INDEX(②男子申込!H:H,MATCH($B1737,②男子申込!$C:$C,0)),"")),"")</f>
        <v>00127592935</v>
      </c>
      <c r="U1737" t="str">
        <f t="shared" si="195"/>
        <v>甲南大</v>
      </c>
    </row>
    <row r="1738" spans="1:21">
      <c r="A1738" t="s">
        <v>1085</v>
      </c>
      <c r="B1738">
        <v>1737</v>
      </c>
      <c r="C1738" t="s">
        <v>6968</v>
      </c>
      <c r="D1738" t="s">
        <v>6969</v>
      </c>
      <c r="E1738" t="s">
        <v>83</v>
      </c>
      <c r="F1738">
        <v>20050629</v>
      </c>
      <c r="G1738" t="s">
        <v>6970</v>
      </c>
      <c r="H1738" t="s">
        <v>1460</v>
      </c>
      <c r="I1738" t="s">
        <v>360</v>
      </c>
      <c r="M1738" t="str">
        <f t="shared" si="190"/>
        <v>農本</v>
      </c>
      <c r="N1738" t="str">
        <f t="shared" si="191"/>
        <v>駿</v>
      </c>
      <c r="O1738" t="str">
        <f t="shared" si="192"/>
        <v>ノウモト</v>
      </c>
      <c r="P1738" t="str">
        <f t="shared" si="193"/>
        <v>シュン</v>
      </c>
      <c r="Q1738">
        <f>IF($F1738="","",DATEDIF($R1738,①申込書!$D$3,"Y"))</f>
        <v>20</v>
      </c>
      <c r="R1738" t="str">
        <f t="shared" si="194"/>
        <v>2005/06/29</v>
      </c>
      <c r="S1738" t="str">
        <f t="shared" si="189"/>
        <v>奈良</v>
      </c>
      <c r="T1738" t="str">
        <f>IFERROR(IF($G1738&lt;&gt;"",LEFT($G1738,11),IF(COUNTIF(②男子申込!$C:$C,$B1738)=1,INDEX(②男子申込!H:H,MATCH($B1738,②男子申込!$C:$C,0)),"")),"")</f>
        <v>00123747226</v>
      </c>
      <c r="U1738" t="str">
        <f t="shared" si="195"/>
        <v>甲南大</v>
      </c>
    </row>
    <row r="1739" spans="1:21">
      <c r="A1739" t="s">
        <v>1085</v>
      </c>
      <c r="B1739">
        <v>1738</v>
      </c>
      <c r="C1739" t="s">
        <v>6971</v>
      </c>
      <c r="D1739" t="s">
        <v>6972</v>
      </c>
      <c r="E1739" t="s">
        <v>99</v>
      </c>
      <c r="F1739">
        <v>20051107</v>
      </c>
      <c r="G1739" t="s">
        <v>6973</v>
      </c>
      <c r="H1739" t="s">
        <v>4219</v>
      </c>
      <c r="I1739" t="s">
        <v>130</v>
      </c>
      <c r="M1739" t="str">
        <f t="shared" si="190"/>
        <v>神本</v>
      </c>
      <c r="N1739" t="str">
        <f t="shared" si="191"/>
        <v>康介</v>
      </c>
      <c r="O1739" t="str">
        <f t="shared" si="192"/>
        <v>カミモト</v>
      </c>
      <c r="P1739" t="str">
        <f t="shared" si="193"/>
        <v>コウスケ</v>
      </c>
      <c r="Q1739">
        <f>IF($F1739="","",DATEDIF($R1739,①申込書!$D$3,"Y"))</f>
        <v>20</v>
      </c>
      <c r="R1739" t="str">
        <f t="shared" si="194"/>
        <v>2005/11/07</v>
      </c>
      <c r="S1739" t="str">
        <f t="shared" si="189"/>
        <v>大阪</v>
      </c>
      <c r="T1739" t="str">
        <f>IFERROR(IF($G1739&lt;&gt;"",LEFT($G1739,11),IF(COUNTIF(②男子申込!$C:$C,$B1739)=1,INDEX(②男子申込!H:H,MATCH($B1739,②男子申込!$C:$C,0)),"")),"")</f>
        <v>00160326927</v>
      </c>
      <c r="U1739" t="str">
        <f t="shared" si="195"/>
        <v>甲南大</v>
      </c>
    </row>
    <row r="1740" spans="1:21">
      <c r="A1740" t="s">
        <v>1085</v>
      </c>
      <c r="B1740">
        <v>1739</v>
      </c>
      <c r="C1740" t="s">
        <v>6974</v>
      </c>
      <c r="D1740" t="s">
        <v>6975</v>
      </c>
      <c r="E1740" t="s">
        <v>97</v>
      </c>
      <c r="F1740">
        <v>20051111</v>
      </c>
      <c r="G1740" t="s">
        <v>6976</v>
      </c>
      <c r="H1740" t="s">
        <v>6977</v>
      </c>
      <c r="I1740" t="s">
        <v>207</v>
      </c>
      <c r="M1740" t="str">
        <f t="shared" si="190"/>
        <v>溝下</v>
      </c>
      <c r="N1740" t="str">
        <f t="shared" si="191"/>
        <v>航太</v>
      </c>
      <c r="O1740" t="str">
        <f t="shared" si="192"/>
        <v>ミゾシタ</v>
      </c>
      <c r="P1740" t="str">
        <f t="shared" si="193"/>
        <v>コウタ</v>
      </c>
      <c r="Q1740">
        <f>IF($F1740="","",DATEDIF($R1740,①申込書!$D$3,"Y"))</f>
        <v>20</v>
      </c>
      <c r="R1740" t="str">
        <f t="shared" si="194"/>
        <v>2005/11/11</v>
      </c>
      <c r="S1740" t="str">
        <f t="shared" si="189"/>
        <v>兵庫</v>
      </c>
      <c r="T1740" t="str">
        <f>IFERROR(IF($G1740&lt;&gt;"",LEFT($G1740,11),IF(COUNTIF(②男子申込!$C:$C,$B1740)=1,INDEX(②男子申込!H:H,MATCH($B1740,②男子申込!$C:$C,0)),"")),"")</f>
        <v>00125279026</v>
      </c>
      <c r="U1740" t="str">
        <f t="shared" si="195"/>
        <v>甲南大</v>
      </c>
    </row>
    <row r="1741" spans="1:21">
      <c r="A1741" t="s">
        <v>1085</v>
      </c>
      <c r="B1741">
        <v>1740</v>
      </c>
      <c r="C1741" t="s">
        <v>8813</v>
      </c>
      <c r="D1741" t="s">
        <v>7637</v>
      </c>
      <c r="E1741" t="s">
        <v>97</v>
      </c>
      <c r="F1741">
        <v>20050527</v>
      </c>
      <c r="G1741" t="s">
        <v>7638</v>
      </c>
      <c r="H1741" t="s">
        <v>399</v>
      </c>
      <c r="I1741" t="s">
        <v>127</v>
      </c>
      <c r="M1741" t="str">
        <f t="shared" si="190"/>
        <v>江田</v>
      </c>
      <c r="N1741" t="str">
        <f t="shared" si="191"/>
        <v>裕人</v>
      </c>
      <c r="O1741" t="str">
        <f t="shared" si="192"/>
        <v>エダ</v>
      </c>
      <c r="P1741" t="str">
        <f t="shared" si="193"/>
        <v>ユウト</v>
      </c>
      <c r="Q1741">
        <f>IF($F1741="","",DATEDIF($R1741,①申込書!$D$3,"Y"))</f>
        <v>20</v>
      </c>
      <c r="R1741" t="str">
        <f t="shared" si="194"/>
        <v>2005/05/27</v>
      </c>
      <c r="S1741" t="str">
        <f t="shared" si="189"/>
        <v>兵庫</v>
      </c>
      <c r="T1741" t="str">
        <f>IFERROR(IF($G1741&lt;&gt;"",LEFT($G1741,11),IF(COUNTIF(②男子申込!$C:$C,$B1741)=1,INDEX(②男子申込!H:H,MATCH($B1741,②男子申込!$C:$C,0)),"")),"")</f>
        <v>00128391933</v>
      </c>
      <c r="U1741" t="str">
        <f t="shared" si="195"/>
        <v>甲南大</v>
      </c>
    </row>
    <row r="1742" spans="1:21">
      <c r="A1742" t="s">
        <v>1085</v>
      </c>
      <c r="B1742">
        <v>1741</v>
      </c>
      <c r="C1742" t="s">
        <v>7639</v>
      </c>
      <c r="D1742" t="s">
        <v>7640</v>
      </c>
      <c r="E1742" t="s">
        <v>97</v>
      </c>
      <c r="F1742">
        <v>20050619</v>
      </c>
      <c r="G1742" t="s">
        <v>7641</v>
      </c>
      <c r="H1742" t="s">
        <v>354</v>
      </c>
      <c r="I1742" t="s">
        <v>405</v>
      </c>
      <c r="M1742" t="str">
        <f t="shared" si="190"/>
        <v>田中</v>
      </c>
      <c r="N1742" t="str">
        <f t="shared" si="191"/>
        <v>大晴</v>
      </c>
      <c r="O1742" t="str">
        <f t="shared" si="192"/>
        <v>タナカ</v>
      </c>
      <c r="P1742" t="str">
        <f t="shared" si="193"/>
        <v>タイセイ</v>
      </c>
      <c r="Q1742">
        <f>IF($F1742="","",DATEDIF($R1742,①申込書!$D$3,"Y"))</f>
        <v>20</v>
      </c>
      <c r="R1742" t="str">
        <f t="shared" si="194"/>
        <v>2005/06/19</v>
      </c>
      <c r="S1742" t="str">
        <f t="shared" si="189"/>
        <v>兵庫</v>
      </c>
      <c r="T1742" t="str">
        <f>IFERROR(IF($G1742&lt;&gt;"",LEFT($G1742,11),IF(COUNTIF(②男子申込!$C:$C,$B1742)=1,INDEX(②男子申込!H:H,MATCH($B1742,②男子申込!$C:$C,0)),"")),"")</f>
        <v>00200310338</v>
      </c>
      <c r="U1742" t="str">
        <f t="shared" si="195"/>
        <v>甲南大</v>
      </c>
    </row>
    <row r="1743" spans="1:21">
      <c r="A1743" t="s">
        <v>1085</v>
      </c>
      <c r="B1743">
        <v>1742</v>
      </c>
      <c r="C1743" t="s">
        <v>8814</v>
      </c>
      <c r="D1743" t="s">
        <v>8815</v>
      </c>
      <c r="E1743" t="s">
        <v>97</v>
      </c>
      <c r="F1743">
        <v>20061115</v>
      </c>
      <c r="G1743"/>
      <c r="H1743" t="s">
        <v>333</v>
      </c>
      <c r="I1743" t="s">
        <v>115</v>
      </c>
      <c r="M1743" t="str">
        <f t="shared" si="190"/>
        <v>岡田</v>
      </c>
      <c r="N1743" t="str">
        <f t="shared" si="191"/>
        <v>晴希</v>
      </c>
      <c r="O1743" t="str">
        <f t="shared" si="192"/>
        <v>オカダ</v>
      </c>
      <c r="P1743" t="str">
        <f t="shared" si="193"/>
        <v>ハルキ</v>
      </c>
      <c r="Q1743">
        <f>IF($F1743="","",DATEDIF($R1743,①申込書!$D$3,"Y"))</f>
        <v>19</v>
      </c>
      <c r="R1743" t="str">
        <f t="shared" si="194"/>
        <v>2006/11/15</v>
      </c>
      <c r="S1743" t="str">
        <f t="shared" si="189"/>
        <v>兵庫</v>
      </c>
      <c r="T1743" t="str">
        <f>IFERROR(IF($G1743&lt;&gt;"",LEFT($G1743,11),IF(COUNTIF(②男子申込!$C:$C,$B1743)=1,INDEX(②男子申込!H:H,MATCH($B1743,②男子申込!$C:$C,0)),"")),"")</f>
        <v/>
      </c>
      <c r="U1743" t="str">
        <f t="shared" si="195"/>
        <v>甲南大</v>
      </c>
    </row>
    <row r="1744" spans="1:21">
      <c r="A1744" t="s">
        <v>1085</v>
      </c>
      <c r="B1744">
        <v>1743</v>
      </c>
      <c r="C1744" t="s">
        <v>8816</v>
      </c>
      <c r="D1744" t="s">
        <v>8817</v>
      </c>
      <c r="E1744" t="s">
        <v>132</v>
      </c>
      <c r="F1744">
        <v>20060627</v>
      </c>
      <c r="G1744"/>
      <c r="H1744" t="s">
        <v>12282</v>
      </c>
      <c r="I1744" t="s">
        <v>181</v>
      </c>
      <c r="M1744" t="str">
        <f t="shared" si="190"/>
        <v>上手</v>
      </c>
      <c r="N1744" t="str">
        <f t="shared" si="191"/>
        <v>晴登</v>
      </c>
      <c r="O1744" t="str">
        <f t="shared" si="192"/>
        <v>カミテ</v>
      </c>
      <c r="P1744" t="str">
        <f t="shared" si="193"/>
        <v>ハルト</v>
      </c>
      <c r="Q1744">
        <f>IF($F1744="","",DATEDIF($R1744,①申込書!$D$3,"Y"))</f>
        <v>19</v>
      </c>
      <c r="R1744" t="str">
        <f t="shared" si="194"/>
        <v>2006/06/27</v>
      </c>
      <c r="S1744" t="str">
        <f t="shared" si="189"/>
        <v>広島</v>
      </c>
      <c r="T1744" t="str">
        <f>IFERROR(IF($G1744&lt;&gt;"",LEFT($G1744,11),IF(COUNTIF(②男子申込!$C:$C,$B1744)=1,INDEX(②男子申込!H:H,MATCH($B1744,②男子申込!$C:$C,0)),"")),"")</f>
        <v/>
      </c>
      <c r="U1744" t="str">
        <f t="shared" si="195"/>
        <v>甲南大</v>
      </c>
    </row>
    <row r="1745" spans="1:21">
      <c r="A1745" t="s">
        <v>1085</v>
      </c>
      <c r="B1745">
        <v>1744</v>
      </c>
      <c r="C1745" t="s">
        <v>8818</v>
      </c>
      <c r="D1745" t="s">
        <v>8819</v>
      </c>
      <c r="E1745" t="s">
        <v>132</v>
      </c>
      <c r="F1745">
        <v>20060627</v>
      </c>
      <c r="G1745"/>
      <c r="H1745" t="s">
        <v>12282</v>
      </c>
      <c r="I1745" t="s">
        <v>105</v>
      </c>
      <c r="M1745" t="str">
        <f t="shared" si="190"/>
        <v>上手</v>
      </c>
      <c r="N1745" t="str">
        <f t="shared" si="191"/>
        <v>颯太</v>
      </c>
      <c r="O1745" t="str">
        <f t="shared" si="192"/>
        <v>カミテ</v>
      </c>
      <c r="P1745" t="str">
        <f t="shared" si="193"/>
        <v>ソウタ</v>
      </c>
      <c r="Q1745">
        <f>IF($F1745="","",DATEDIF($R1745,①申込書!$D$3,"Y"))</f>
        <v>19</v>
      </c>
      <c r="R1745" t="str">
        <f t="shared" si="194"/>
        <v>2006/06/27</v>
      </c>
      <c r="S1745" t="str">
        <f t="shared" si="189"/>
        <v>広島</v>
      </c>
      <c r="T1745" t="str">
        <f>IFERROR(IF($G1745&lt;&gt;"",LEFT($G1745,11),IF(COUNTIF(②男子申込!$C:$C,$B1745)=1,INDEX(②男子申込!H:H,MATCH($B1745,②男子申込!$C:$C,0)),"")),"")</f>
        <v/>
      </c>
      <c r="U1745" t="str">
        <f t="shared" si="195"/>
        <v>甲南大</v>
      </c>
    </row>
    <row r="1746" spans="1:21">
      <c r="A1746" t="s">
        <v>8820</v>
      </c>
      <c r="B1746">
        <v>1745</v>
      </c>
      <c r="C1746" t="s">
        <v>1588</v>
      </c>
      <c r="D1746" t="s">
        <v>1589</v>
      </c>
      <c r="E1746" t="s">
        <v>88</v>
      </c>
      <c r="F1746">
        <v>20020131</v>
      </c>
      <c r="G1746" t="s">
        <v>11336</v>
      </c>
      <c r="H1746" t="s">
        <v>616</v>
      </c>
      <c r="I1746" t="s">
        <v>1590</v>
      </c>
      <c r="M1746" t="str">
        <f t="shared" si="190"/>
        <v>辰巳</v>
      </c>
      <c r="N1746" t="str">
        <f t="shared" si="191"/>
        <v>開陸</v>
      </c>
      <c r="O1746" t="str">
        <f t="shared" si="192"/>
        <v>タツミ</v>
      </c>
      <c r="P1746" t="str">
        <f t="shared" si="193"/>
        <v>カイリ</v>
      </c>
      <c r="Q1746">
        <f>IF($F1746="","",DATEDIF($R1746,①申込書!$D$3,"Y"))</f>
        <v>23</v>
      </c>
      <c r="R1746" t="str">
        <f t="shared" si="194"/>
        <v>2002/01/31</v>
      </c>
      <c r="S1746" t="str">
        <f t="shared" si="189"/>
        <v>京都</v>
      </c>
      <c r="T1746" t="str">
        <f>IFERROR(IF($G1746&lt;&gt;"",LEFT($G1746,11),IF(COUNTIF(②男子申込!$C:$C,$B1746)=1,INDEX(②男子申込!H:H,MATCH($B1746,②男子申込!$C:$C,0)),"")),"")</f>
        <v>00154037020</v>
      </c>
      <c r="U1746" t="str">
        <f t="shared" si="195"/>
        <v>京都府立医科大</v>
      </c>
    </row>
    <row r="1747" spans="1:21">
      <c r="A1747" t="s">
        <v>8820</v>
      </c>
      <c r="B1747">
        <v>1746</v>
      </c>
      <c r="C1747" t="s">
        <v>1591</v>
      </c>
      <c r="D1747" t="s">
        <v>1592</v>
      </c>
      <c r="E1747" t="s">
        <v>88</v>
      </c>
      <c r="F1747">
        <v>20010706</v>
      </c>
      <c r="G1747" t="s">
        <v>11337</v>
      </c>
      <c r="H1747" t="s">
        <v>1593</v>
      </c>
      <c r="I1747" t="s">
        <v>1594</v>
      </c>
      <c r="M1747" t="str">
        <f t="shared" si="190"/>
        <v>南山</v>
      </c>
      <c r="N1747" t="str">
        <f t="shared" si="191"/>
        <v>大於起</v>
      </c>
      <c r="O1747" t="str">
        <f t="shared" si="192"/>
        <v>ミナミヤマ</v>
      </c>
      <c r="P1747" t="str">
        <f t="shared" si="193"/>
        <v>ヒロオキ</v>
      </c>
      <c r="Q1747">
        <f>IF($F1747="","",DATEDIF($R1747,①申込書!$D$3,"Y"))</f>
        <v>24</v>
      </c>
      <c r="R1747" t="str">
        <f t="shared" si="194"/>
        <v>2001/07/06</v>
      </c>
      <c r="S1747" t="str">
        <f t="shared" si="189"/>
        <v>京都</v>
      </c>
      <c r="T1747" t="str">
        <f>IFERROR(IF($G1747&lt;&gt;"",LEFT($G1747,11),IF(COUNTIF(②男子申込!$C:$C,$B1747)=1,INDEX(②男子申込!H:H,MATCH($B1747,②男子申込!$C:$C,0)),"")),"")</f>
        <v>00108140115</v>
      </c>
      <c r="U1747" t="str">
        <f t="shared" si="195"/>
        <v>京都府立医科大</v>
      </c>
    </row>
    <row r="1748" spans="1:21">
      <c r="A1748" t="s">
        <v>8820</v>
      </c>
      <c r="B1748">
        <v>1747</v>
      </c>
      <c r="C1748" t="s">
        <v>1595</v>
      </c>
      <c r="D1748" t="s">
        <v>1596</v>
      </c>
      <c r="E1748" t="s">
        <v>88</v>
      </c>
      <c r="F1748">
        <v>20020426</v>
      </c>
      <c r="G1748" t="s">
        <v>11338</v>
      </c>
      <c r="H1748" t="s">
        <v>643</v>
      </c>
      <c r="I1748" t="s">
        <v>98</v>
      </c>
      <c r="M1748" t="str">
        <f t="shared" si="190"/>
        <v>青木</v>
      </c>
      <c r="N1748" t="str">
        <f t="shared" si="191"/>
        <v>陸</v>
      </c>
      <c r="O1748" t="str">
        <f t="shared" si="192"/>
        <v>アオキ</v>
      </c>
      <c r="P1748" t="str">
        <f t="shared" si="193"/>
        <v>リク</v>
      </c>
      <c r="Q1748">
        <f>IF($F1748="","",DATEDIF($R1748,①申込書!$D$3,"Y"))</f>
        <v>23</v>
      </c>
      <c r="R1748" t="str">
        <f t="shared" si="194"/>
        <v>2002/04/26</v>
      </c>
      <c r="S1748" t="str">
        <f t="shared" si="189"/>
        <v>京都</v>
      </c>
      <c r="T1748" t="str">
        <f>IFERROR(IF($G1748&lt;&gt;"",LEFT($G1748,11),IF(COUNTIF(②男子申込!$C:$C,$B1748)=1,INDEX(②男子申込!H:H,MATCH($B1748,②男子申込!$C:$C,0)),"")),"")</f>
        <v>00107545931</v>
      </c>
      <c r="U1748" t="str">
        <f t="shared" si="195"/>
        <v>京都府立医科大</v>
      </c>
    </row>
    <row r="1749" spans="1:21">
      <c r="A1749" t="s">
        <v>8820</v>
      </c>
      <c r="B1749">
        <v>1748</v>
      </c>
      <c r="C1749" t="s">
        <v>4081</v>
      </c>
      <c r="D1749" t="s">
        <v>4082</v>
      </c>
      <c r="E1749" t="s">
        <v>85</v>
      </c>
      <c r="F1749">
        <v>20001130</v>
      </c>
      <c r="G1749" t="s">
        <v>11339</v>
      </c>
      <c r="H1749" t="s">
        <v>126</v>
      </c>
      <c r="I1749" t="s">
        <v>1827</v>
      </c>
      <c r="M1749" t="str">
        <f t="shared" si="190"/>
        <v>小島</v>
      </c>
      <c r="N1749" t="str">
        <f t="shared" si="191"/>
        <v>和矩</v>
      </c>
      <c r="O1749" t="str">
        <f t="shared" si="192"/>
        <v>コジマ</v>
      </c>
      <c r="P1749" t="str">
        <f t="shared" si="193"/>
        <v>カズノリ</v>
      </c>
      <c r="Q1749">
        <f>IF($F1749="","",DATEDIF($R1749,①申込書!$D$3,"Y"))</f>
        <v>25</v>
      </c>
      <c r="R1749" t="str">
        <f t="shared" si="194"/>
        <v>2000/11/30</v>
      </c>
      <c r="S1749" t="str">
        <f t="shared" si="189"/>
        <v>愛知</v>
      </c>
      <c r="T1749" t="str">
        <f>IFERROR(IF($G1749&lt;&gt;"",LEFT($G1749,11),IF(COUNTIF(②男子申込!$C:$C,$B1749)=1,INDEX(②男子申込!H:H,MATCH($B1749,②男子申込!$C:$C,0)),"")),"")</f>
        <v>00059845839</v>
      </c>
      <c r="U1749" t="str">
        <f t="shared" si="195"/>
        <v>京都府立医科大</v>
      </c>
    </row>
    <row r="1750" spans="1:21">
      <c r="A1750" t="s">
        <v>8820</v>
      </c>
      <c r="B1750">
        <v>1749</v>
      </c>
      <c r="C1750" t="s">
        <v>4083</v>
      </c>
      <c r="D1750" t="s">
        <v>4084</v>
      </c>
      <c r="E1750" t="s">
        <v>173</v>
      </c>
      <c r="F1750">
        <v>20021119</v>
      </c>
      <c r="G1750" t="s">
        <v>11340</v>
      </c>
      <c r="H1750" t="s">
        <v>340</v>
      </c>
      <c r="I1750" t="s">
        <v>662</v>
      </c>
      <c r="M1750" t="str">
        <f t="shared" si="190"/>
        <v>西尾</v>
      </c>
      <c r="N1750" t="str">
        <f t="shared" si="191"/>
        <v>亘</v>
      </c>
      <c r="O1750" t="str">
        <f t="shared" si="192"/>
        <v>ニシオ</v>
      </c>
      <c r="P1750" t="str">
        <f t="shared" si="193"/>
        <v>ワタル</v>
      </c>
      <c r="Q1750">
        <f>IF($F1750="","",DATEDIF($R1750,①申込書!$D$3,"Y"))</f>
        <v>23</v>
      </c>
      <c r="R1750" t="str">
        <f t="shared" si="194"/>
        <v>2002/11/19</v>
      </c>
      <c r="S1750" t="str">
        <f t="shared" si="189"/>
        <v>鳥取</v>
      </c>
      <c r="T1750" t="str">
        <f>IFERROR(IF($G1750&lt;&gt;"",LEFT($G1750,11),IF(COUNTIF(②男子申込!$C:$C,$B1750)=1,INDEX(②男子申込!H:H,MATCH($B1750,②男子申込!$C:$C,0)),"")),"")</f>
        <v>00088938238</v>
      </c>
      <c r="U1750" t="str">
        <f t="shared" si="195"/>
        <v>京都府立医科大</v>
      </c>
    </row>
    <row r="1751" spans="1:21">
      <c r="A1751" t="s">
        <v>8820</v>
      </c>
      <c r="B1751">
        <v>1750</v>
      </c>
      <c r="C1751" t="s">
        <v>4085</v>
      </c>
      <c r="D1751" t="s">
        <v>4086</v>
      </c>
      <c r="E1751" t="s">
        <v>88</v>
      </c>
      <c r="F1751">
        <v>20020711</v>
      </c>
      <c r="G1751" t="s">
        <v>11341</v>
      </c>
      <c r="H1751" t="s">
        <v>340</v>
      </c>
      <c r="I1751" t="s">
        <v>364</v>
      </c>
      <c r="M1751" t="str">
        <f t="shared" si="190"/>
        <v>西尾</v>
      </c>
      <c r="N1751" t="str">
        <f t="shared" si="191"/>
        <v>爽</v>
      </c>
      <c r="O1751" t="str">
        <f t="shared" si="192"/>
        <v>ニシオ</v>
      </c>
      <c r="P1751" t="str">
        <f t="shared" si="193"/>
        <v>ソウ</v>
      </c>
      <c r="Q1751">
        <f>IF($F1751="","",DATEDIF($R1751,①申込書!$D$3,"Y"))</f>
        <v>23</v>
      </c>
      <c r="R1751" t="str">
        <f t="shared" si="194"/>
        <v>2002/07/11</v>
      </c>
      <c r="S1751" t="str">
        <f t="shared" si="189"/>
        <v>京都</v>
      </c>
      <c r="T1751" t="str">
        <f>IFERROR(IF($G1751&lt;&gt;"",LEFT($G1751,11),IF(COUNTIF(②男子申込!$C:$C,$B1751)=1,INDEX(②男子申込!H:H,MATCH($B1751,②男子申込!$C:$C,0)),"")),"")</f>
        <v>00163862127</v>
      </c>
      <c r="U1751" t="str">
        <f t="shared" si="195"/>
        <v>京都府立医科大</v>
      </c>
    </row>
    <row r="1752" spans="1:21">
      <c r="A1752" t="s">
        <v>8820</v>
      </c>
      <c r="B1752">
        <v>1751</v>
      </c>
      <c r="C1752" t="s">
        <v>4087</v>
      </c>
      <c r="D1752" t="s">
        <v>4088</v>
      </c>
      <c r="E1752" t="s">
        <v>88</v>
      </c>
      <c r="F1752">
        <v>20030225</v>
      </c>
      <c r="G1752" t="s">
        <v>11342</v>
      </c>
      <c r="H1752" t="s">
        <v>1199</v>
      </c>
      <c r="I1752" t="s">
        <v>112</v>
      </c>
      <c r="M1752" t="str">
        <f t="shared" si="190"/>
        <v>沢井</v>
      </c>
      <c r="N1752" t="str">
        <f t="shared" si="191"/>
        <v>歩</v>
      </c>
      <c r="O1752" t="str">
        <f t="shared" si="192"/>
        <v>サワイ</v>
      </c>
      <c r="P1752" t="str">
        <f t="shared" si="193"/>
        <v>アユム</v>
      </c>
      <c r="Q1752">
        <f>IF($F1752="","",DATEDIF($R1752,①申込書!$D$3,"Y"))</f>
        <v>22</v>
      </c>
      <c r="R1752" t="str">
        <f t="shared" si="194"/>
        <v>2003/02/25</v>
      </c>
      <c r="S1752" t="str">
        <f t="shared" si="189"/>
        <v>京都</v>
      </c>
      <c r="T1752" t="str">
        <f>IFERROR(IF($G1752&lt;&gt;"",LEFT($G1752,11),IF(COUNTIF(②男子申込!$C:$C,$B1752)=1,INDEX(②男子申込!H:H,MATCH($B1752,②男子申込!$C:$C,0)),"")),"")</f>
        <v>00174375128</v>
      </c>
      <c r="U1752" t="str">
        <f t="shared" si="195"/>
        <v>京都府立医科大</v>
      </c>
    </row>
    <row r="1753" spans="1:21">
      <c r="A1753" t="s">
        <v>8820</v>
      </c>
      <c r="B1753">
        <v>1752</v>
      </c>
      <c r="C1753" t="s">
        <v>4089</v>
      </c>
      <c r="D1753" t="s">
        <v>4090</v>
      </c>
      <c r="E1753" t="s">
        <v>97</v>
      </c>
      <c r="F1753">
        <v>20031018</v>
      </c>
      <c r="G1753" t="s">
        <v>11343</v>
      </c>
      <c r="H1753" t="s">
        <v>766</v>
      </c>
      <c r="I1753" t="s">
        <v>936</v>
      </c>
      <c r="M1753" t="str">
        <f t="shared" si="190"/>
        <v>金澤</v>
      </c>
      <c r="N1753" t="str">
        <f t="shared" si="191"/>
        <v>冴治郎</v>
      </c>
      <c r="O1753" t="str">
        <f t="shared" si="192"/>
        <v>カナザワ</v>
      </c>
      <c r="P1753" t="str">
        <f t="shared" si="193"/>
        <v>コジロウ</v>
      </c>
      <c r="Q1753">
        <f>IF($F1753="","",DATEDIF($R1753,①申込書!$D$3,"Y"))</f>
        <v>22</v>
      </c>
      <c r="R1753" t="str">
        <f t="shared" si="194"/>
        <v>2003/10/18</v>
      </c>
      <c r="S1753" t="str">
        <f t="shared" si="189"/>
        <v>兵庫</v>
      </c>
      <c r="T1753" t="str">
        <f>IFERROR(IF($G1753&lt;&gt;"",LEFT($G1753,11),IF(COUNTIF(②男子申込!$C:$C,$B1753)=1,INDEX(②男子申込!H:H,MATCH($B1753,②男子申込!$C:$C,0)),"")),"")</f>
        <v>00109193124</v>
      </c>
      <c r="U1753" t="str">
        <f t="shared" si="195"/>
        <v>京都府立医科大</v>
      </c>
    </row>
    <row r="1754" spans="1:21">
      <c r="A1754" t="s">
        <v>8820</v>
      </c>
      <c r="B1754">
        <v>1753</v>
      </c>
      <c r="C1754" t="s">
        <v>8821</v>
      </c>
      <c r="D1754" t="s">
        <v>8822</v>
      </c>
      <c r="E1754" t="s">
        <v>88</v>
      </c>
      <c r="F1754">
        <v>20030604</v>
      </c>
      <c r="G1754" t="s">
        <v>11344</v>
      </c>
      <c r="H1754" t="s">
        <v>980</v>
      </c>
      <c r="I1754" t="s">
        <v>148</v>
      </c>
      <c r="M1754" t="str">
        <f t="shared" si="190"/>
        <v>土井</v>
      </c>
      <c r="N1754" t="str">
        <f t="shared" si="191"/>
        <v>遥介</v>
      </c>
      <c r="O1754" t="str">
        <f t="shared" si="192"/>
        <v>ドイ</v>
      </c>
      <c r="P1754" t="str">
        <f t="shared" si="193"/>
        <v>ヨウスケ</v>
      </c>
      <c r="Q1754">
        <f>IF($F1754="","",DATEDIF($R1754,①申込書!$D$3,"Y"))</f>
        <v>22</v>
      </c>
      <c r="R1754" t="str">
        <f t="shared" si="194"/>
        <v>2003/06/04</v>
      </c>
      <c r="S1754" t="str">
        <f t="shared" si="189"/>
        <v>京都</v>
      </c>
      <c r="T1754" t="str">
        <f>IFERROR(IF($G1754&lt;&gt;"",LEFT($G1754,11),IF(COUNTIF(②男子申込!$C:$C,$B1754)=1,INDEX(②男子申込!H:H,MATCH($B1754,②男子申込!$C:$C,0)),"")),"")</f>
        <v>00200082243</v>
      </c>
      <c r="U1754" t="str">
        <f t="shared" si="195"/>
        <v>京都府立医科大</v>
      </c>
    </row>
    <row r="1755" spans="1:21">
      <c r="A1755" t="s">
        <v>8820</v>
      </c>
      <c r="B1755">
        <v>1754</v>
      </c>
      <c r="C1755" t="s">
        <v>8823</v>
      </c>
      <c r="D1755" t="s">
        <v>8824</v>
      </c>
      <c r="E1755" t="s">
        <v>88</v>
      </c>
      <c r="F1755">
        <v>20040122</v>
      </c>
      <c r="G1755" t="s">
        <v>11345</v>
      </c>
      <c r="H1755" t="s">
        <v>340</v>
      </c>
      <c r="I1755" t="s">
        <v>127</v>
      </c>
      <c r="M1755" t="str">
        <f t="shared" si="190"/>
        <v>西尾</v>
      </c>
      <c r="N1755" t="str">
        <f t="shared" si="191"/>
        <v>優冬</v>
      </c>
      <c r="O1755" t="str">
        <f t="shared" si="192"/>
        <v>ニシオ</v>
      </c>
      <c r="P1755" t="str">
        <f t="shared" si="193"/>
        <v>ユウト</v>
      </c>
      <c r="Q1755">
        <f>IF($F1755="","",DATEDIF($R1755,①申込書!$D$3,"Y"))</f>
        <v>22</v>
      </c>
      <c r="R1755" t="str">
        <f t="shared" si="194"/>
        <v>2004/01/22</v>
      </c>
      <c r="S1755" t="str">
        <f t="shared" si="189"/>
        <v>京都</v>
      </c>
      <c r="T1755" t="str">
        <f>IFERROR(IF($G1755&lt;&gt;"",LEFT($G1755,11),IF(COUNTIF(②男子申込!$C:$C,$B1755)=1,INDEX(②男子申込!H:H,MATCH($B1755,②男子申込!$C:$C,0)),"")),"")</f>
        <v>00200082196</v>
      </c>
      <c r="U1755" t="str">
        <f t="shared" si="195"/>
        <v>京都府立医科大</v>
      </c>
    </row>
    <row r="1756" spans="1:21">
      <c r="A1756" t="s">
        <v>1161</v>
      </c>
      <c r="B1756">
        <v>1755</v>
      </c>
      <c r="C1756" t="s">
        <v>1729</v>
      </c>
      <c r="D1756" t="s">
        <v>1730</v>
      </c>
      <c r="E1756" t="s">
        <v>97</v>
      </c>
      <c r="F1756">
        <v>20030425</v>
      </c>
      <c r="G1756" t="s">
        <v>11346</v>
      </c>
      <c r="H1756" t="s">
        <v>1731</v>
      </c>
      <c r="I1756" t="s">
        <v>505</v>
      </c>
      <c r="M1756" t="str">
        <f t="shared" si="190"/>
        <v>木挽</v>
      </c>
      <c r="N1756" t="str">
        <f t="shared" si="191"/>
        <v>幹太</v>
      </c>
      <c r="O1756" t="str">
        <f t="shared" si="192"/>
        <v>コビキ</v>
      </c>
      <c r="P1756" t="str">
        <f t="shared" si="193"/>
        <v>カンタ</v>
      </c>
      <c r="Q1756">
        <f>IF($F1756="","",DATEDIF($R1756,①申込書!$D$3,"Y"))</f>
        <v>22</v>
      </c>
      <c r="R1756" t="str">
        <f t="shared" si="194"/>
        <v>2003/04/25</v>
      </c>
      <c r="S1756" t="str">
        <f t="shared" si="189"/>
        <v>兵庫</v>
      </c>
      <c r="T1756" t="str">
        <f>IFERROR(IF($G1756&lt;&gt;"",LEFT($G1756,11),IF(COUNTIF(②男子申込!$C:$C,$B1756)=1,INDEX(②男子申込!H:H,MATCH($B1756,②男子申込!$C:$C,0)),"")),"")</f>
        <v>00101977126</v>
      </c>
      <c r="U1756" t="str">
        <f t="shared" si="195"/>
        <v>神戸学院大</v>
      </c>
    </row>
    <row r="1757" spans="1:21">
      <c r="A1757" t="s">
        <v>1161</v>
      </c>
      <c r="B1757">
        <v>1756</v>
      </c>
      <c r="C1757" t="s">
        <v>1732</v>
      </c>
      <c r="D1757" t="s">
        <v>1733</v>
      </c>
      <c r="E1757" t="s">
        <v>97</v>
      </c>
      <c r="F1757">
        <v>20040120</v>
      </c>
      <c r="G1757" t="s">
        <v>11347</v>
      </c>
      <c r="H1757" t="s">
        <v>1734</v>
      </c>
      <c r="I1757" t="s">
        <v>1735</v>
      </c>
      <c r="M1757" t="str">
        <f t="shared" si="190"/>
        <v>並川</v>
      </c>
      <c r="N1757" t="str">
        <f t="shared" si="191"/>
        <v>颯晟</v>
      </c>
      <c r="O1757" t="str">
        <f t="shared" si="192"/>
        <v>ナミカワ</v>
      </c>
      <c r="P1757" t="str">
        <f t="shared" si="193"/>
        <v>ハヤセ</v>
      </c>
      <c r="Q1757">
        <f>IF($F1757="","",DATEDIF($R1757,①申込書!$D$3,"Y"))</f>
        <v>22</v>
      </c>
      <c r="R1757" t="str">
        <f t="shared" si="194"/>
        <v>2004/01/20</v>
      </c>
      <c r="S1757" t="str">
        <f t="shared" si="189"/>
        <v>兵庫</v>
      </c>
      <c r="T1757" t="str">
        <f>IFERROR(IF($G1757&lt;&gt;"",LEFT($G1757,11),IF(COUNTIF(②男子申込!$C:$C,$B1757)=1,INDEX(②男子申込!H:H,MATCH($B1757,②男子申込!$C:$C,0)),"")),"")</f>
        <v>00101785527</v>
      </c>
      <c r="U1757" t="str">
        <f t="shared" si="195"/>
        <v>神戸学院大</v>
      </c>
    </row>
    <row r="1758" spans="1:21">
      <c r="A1758" t="s">
        <v>1161</v>
      </c>
      <c r="B1758">
        <v>1757</v>
      </c>
      <c r="C1758" t="s">
        <v>1736</v>
      </c>
      <c r="D1758" t="s">
        <v>1737</v>
      </c>
      <c r="E1758" t="s">
        <v>97</v>
      </c>
      <c r="F1758">
        <v>20040331</v>
      </c>
      <c r="G1758" t="s">
        <v>11348</v>
      </c>
      <c r="H1758" t="s">
        <v>1030</v>
      </c>
      <c r="I1758" t="s">
        <v>1738</v>
      </c>
      <c r="M1758" t="str">
        <f t="shared" si="190"/>
        <v>堀</v>
      </c>
      <c r="N1758" t="str">
        <f t="shared" si="191"/>
        <v>匠舞</v>
      </c>
      <c r="O1758" t="str">
        <f t="shared" si="192"/>
        <v>ホリ</v>
      </c>
      <c r="P1758" t="str">
        <f t="shared" si="193"/>
        <v>ショウブ</v>
      </c>
      <c r="Q1758">
        <f>IF($F1758="","",DATEDIF($R1758,①申込書!$D$3,"Y"))</f>
        <v>21</v>
      </c>
      <c r="R1758" t="str">
        <f t="shared" si="194"/>
        <v>2004/03/31</v>
      </c>
      <c r="S1758" t="str">
        <f t="shared" si="189"/>
        <v>兵庫</v>
      </c>
      <c r="T1758" t="str">
        <f>IFERROR(IF($G1758&lt;&gt;"",LEFT($G1758,11),IF(COUNTIF(②男子申込!$C:$C,$B1758)=1,INDEX(②男子申込!H:H,MATCH($B1758,②男子申込!$C:$C,0)),"")),"")</f>
        <v>00104678632</v>
      </c>
      <c r="U1758" t="str">
        <f t="shared" si="195"/>
        <v>神戸学院大</v>
      </c>
    </row>
    <row r="1759" spans="1:21">
      <c r="A1759" t="s">
        <v>1161</v>
      </c>
      <c r="B1759">
        <v>1758</v>
      </c>
      <c r="C1759" t="s">
        <v>2179</v>
      </c>
      <c r="D1759" t="s">
        <v>2180</v>
      </c>
      <c r="E1759" t="s">
        <v>97</v>
      </c>
      <c r="F1759">
        <v>20030908</v>
      </c>
      <c r="G1759" t="s">
        <v>11349</v>
      </c>
      <c r="H1759" t="s">
        <v>2181</v>
      </c>
      <c r="I1759" t="s">
        <v>127</v>
      </c>
      <c r="M1759" t="str">
        <f t="shared" si="190"/>
        <v>段塚</v>
      </c>
      <c r="N1759" t="str">
        <f t="shared" si="191"/>
        <v>夢叶</v>
      </c>
      <c r="O1759" t="str">
        <f t="shared" si="192"/>
        <v>ダンツカ</v>
      </c>
      <c r="P1759" t="str">
        <f t="shared" si="193"/>
        <v>ユウト</v>
      </c>
      <c r="Q1759">
        <f>IF($F1759="","",DATEDIF($R1759,①申込書!$D$3,"Y"))</f>
        <v>22</v>
      </c>
      <c r="R1759" t="str">
        <f t="shared" si="194"/>
        <v>2003/09/08</v>
      </c>
      <c r="S1759" t="str">
        <f t="shared" si="189"/>
        <v>兵庫</v>
      </c>
      <c r="T1759" t="str">
        <f>IFERROR(IF($G1759&lt;&gt;"",LEFT($G1759,11),IF(COUNTIF(②男子申込!$C:$C,$B1759)=1,INDEX(②男子申込!H:H,MATCH($B1759,②男子申込!$C:$C,0)),"")),"")</f>
        <v>00133884532</v>
      </c>
      <c r="U1759" t="str">
        <f t="shared" si="195"/>
        <v>神戸学院大</v>
      </c>
    </row>
    <row r="1760" spans="1:21">
      <c r="A1760" t="s">
        <v>1161</v>
      </c>
      <c r="B1760">
        <v>1759</v>
      </c>
      <c r="C1760" t="s">
        <v>2182</v>
      </c>
      <c r="D1760" t="s">
        <v>2183</v>
      </c>
      <c r="E1760" t="s">
        <v>97</v>
      </c>
      <c r="F1760">
        <v>20030715</v>
      </c>
      <c r="G1760" t="s">
        <v>11350</v>
      </c>
      <c r="H1760" t="s">
        <v>1171</v>
      </c>
      <c r="I1760" t="s">
        <v>505</v>
      </c>
      <c r="M1760" t="str">
        <f t="shared" si="190"/>
        <v>小西</v>
      </c>
      <c r="N1760" t="str">
        <f t="shared" si="191"/>
        <v>勘太</v>
      </c>
      <c r="O1760" t="str">
        <f t="shared" si="192"/>
        <v>コニシ</v>
      </c>
      <c r="P1760" t="str">
        <f t="shared" si="193"/>
        <v>カンタ</v>
      </c>
      <c r="Q1760">
        <f>IF($F1760="","",DATEDIF($R1760,①申込書!$D$3,"Y"))</f>
        <v>22</v>
      </c>
      <c r="R1760" t="str">
        <f t="shared" si="194"/>
        <v>2003/07/15</v>
      </c>
      <c r="S1760" t="str">
        <f t="shared" si="189"/>
        <v>兵庫</v>
      </c>
      <c r="T1760" t="str">
        <f>IFERROR(IF($G1760&lt;&gt;"",LEFT($G1760,11),IF(COUNTIF(②男子申込!$C:$C,$B1760)=1,INDEX(②男子申込!H:H,MATCH($B1760,②男子申込!$C:$C,0)),"")),"")</f>
        <v>00104668227</v>
      </c>
      <c r="U1760" t="str">
        <f t="shared" si="195"/>
        <v>神戸学院大</v>
      </c>
    </row>
    <row r="1761" spans="1:21">
      <c r="A1761" t="s">
        <v>1161</v>
      </c>
      <c r="B1761">
        <v>1760</v>
      </c>
      <c r="C1761" t="s">
        <v>2184</v>
      </c>
      <c r="D1761" t="s">
        <v>2185</v>
      </c>
      <c r="E1761" t="s">
        <v>97</v>
      </c>
      <c r="F1761">
        <v>20030425</v>
      </c>
      <c r="G1761" t="s">
        <v>11351</v>
      </c>
      <c r="H1761" t="s">
        <v>1602</v>
      </c>
      <c r="I1761" t="s">
        <v>92</v>
      </c>
      <c r="M1761" t="str">
        <f t="shared" si="190"/>
        <v>北浦</v>
      </c>
      <c r="N1761" t="str">
        <f t="shared" si="191"/>
        <v>佑季</v>
      </c>
      <c r="O1761" t="str">
        <f t="shared" si="192"/>
        <v>キタウラ</v>
      </c>
      <c r="P1761" t="str">
        <f t="shared" si="193"/>
        <v>ユウキ</v>
      </c>
      <c r="Q1761">
        <f>IF($F1761="","",DATEDIF($R1761,①申込書!$D$3,"Y"))</f>
        <v>22</v>
      </c>
      <c r="R1761" t="str">
        <f t="shared" si="194"/>
        <v>2003/04/25</v>
      </c>
      <c r="S1761" t="str">
        <f t="shared" si="189"/>
        <v>兵庫</v>
      </c>
      <c r="T1761" t="str">
        <f>IFERROR(IF($G1761&lt;&gt;"",LEFT($G1761,11),IF(COUNTIF(②男子申込!$C:$C,$B1761)=1,INDEX(②男子申込!H:H,MATCH($B1761,②男子申込!$C:$C,0)),"")),"")</f>
        <v>00166881434</v>
      </c>
      <c r="U1761" t="str">
        <f t="shared" si="195"/>
        <v>神戸学院大</v>
      </c>
    </row>
    <row r="1762" spans="1:21">
      <c r="A1762" t="s">
        <v>1161</v>
      </c>
      <c r="B1762">
        <v>1761</v>
      </c>
      <c r="C1762" t="s">
        <v>2186</v>
      </c>
      <c r="D1762" t="s">
        <v>2187</v>
      </c>
      <c r="E1762" t="s">
        <v>97</v>
      </c>
      <c r="F1762">
        <v>20030428</v>
      </c>
      <c r="G1762" t="s">
        <v>11352</v>
      </c>
      <c r="H1762" t="s">
        <v>778</v>
      </c>
      <c r="I1762" t="s">
        <v>653</v>
      </c>
      <c r="M1762" t="str">
        <f t="shared" si="190"/>
        <v>北村</v>
      </c>
      <c r="N1762" t="str">
        <f t="shared" si="191"/>
        <v>拓斗</v>
      </c>
      <c r="O1762" t="str">
        <f t="shared" si="192"/>
        <v>キタムラ</v>
      </c>
      <c r="P1762" t="str">
        <f t="shared" si="193"/>
        <v>タクト</v>
      </c>
      <c r="Q1762">
        <f>IF($F1762="","",DATEDIF($R1762,①申込書!$D$3,"Y"))</f>
        <v>22</v>
      </c>
      <c r="R1762" t="str">
        <f t="shared" si="194"/>
        <v>2003/04/28</v>
      </c>
      <c r="S1762" t="str">
        <f t="shared" si="189"/>
        <v>兵庫</v>
      </c>
      <c r="T1762" t="str">
        <f>IFERROR(IF($G1762&lt;&gt;"",LEFT($G1762,11),IF(COUNTIF(②男子申込!$C:$C,$B1762)=1,INDEX(②男子申込!H:H,MATCH($B1762,②男子申込!$C:$C,0)),"")),"")</f>
        <v>00099431531</v>
      </c>
      <c r="U1762" t="str">
        <f t="shared" si="195"/>
        <v>神戸学院大</v>
      </c>
    </row>
    <row r="1763" spans="1:21">
      <c r="A1763" t="s">
        <v>1161</v>
      </c>
      <c r="B1763">
        <v>1762</v>
      </c>
      <c r="C1763" t="s">
        <v>2189</v>
      </c>
      <c r="D1763" t="s">
        <v>2190</v>
      </c>
      <c r="E1763" t="s">
        <v>97</v>
      </c>
      <c r="F1763">
        <v>20040126</v>
      </c>
      <c r="G1763" t="s">
        <v>11353</v>
      </c>
      <c r="H1763" t="s">
        <v>206</v>
      </c>
      <c r="I1763" t="s">
        <v>725</v>
      </c>
      <c r="M1763" t="str">
        <f t="shared" si="190"/>
        <v>山崎</v>
      </c>
      <c r="N1763" t="str">
        <f t="shared" si="191"/>
        <v>龍摩</v>
      </c>
      <c r="O1763" t="str">
        <f t="shared" si="192"/>
        <v>ヤマサキ</v>
      </c>
      <c r="P1763" t="str">
        <f t="shared" si="193"/>
        <v>リョウマ</v>
      </c>
      <c r="Q1763">
        <f>IF($F1763="","",DATEDIF($R1763,①申込書!$D$3,"Y"))</f>
        <v>21</v>
      </c>
      <c r="R1763" t="str">
        <f t="shared" si="194"/>
        <v>2004/01/26</v>
      </c>
      <c r="S1763" t="str">
        <f t="shared" si="189"/>
        <v>兵庫</v>
      </c>
      <c r="T1763" t="str">
        <f>IFERROR(IF($G1763&lt;&gt;"",LEFT($G1763,11),IF(COUNTIF(②男子申込!$C:$C,$B1763)=1,INDEX(②男子申込!H:H,MATCH($B1763,②男子申込!$C:$C,0)),"")),"")</f>
        <v>00134154321</v>
      </c>
      <c r="U1763" t="str">
        <f t="shared" si="195"/>
        <v>神戸学院大</v>
      </c>
    </row>
    <row r="1764" spans="1:21">
      <c r="A1764" t="s">
        <v>1161</v>
      </c>
      <c r="B1764">
        <v>1763</v>
      </c>
      <c r="C1764" t="s">
        <v>2192</v>
      </c>
      <c r="D1764" t="s">
        <v>2193</v>
      </c>
      <c r="E1764" t="s">
        <v>97</v>
      </c>
      <c r="F1764">
        <v>20040109</v>
      </c>
      <c r="G1764" t="s">
        <v>11354</v>
      </c>
      <c r="H1764" t="s">
        <v>2194</v>
      </c>
      <c r="I1764" t="s">
        <v>1329</v>
      </c>
      <c r="M1764" t="str">
        <f t="shared" si="190"/>
        <v>嶋</v>
      </c>
      <c r="N1764" t="str">
        <f t="shared" si="191"/>
        <v>航暢</v>
      </c>
      <c r="O1764" t="str">
        <f t="shared" si="192"/>
        <v>シマ</v>
      </c>
      <c r="P1764" t="str">
        <f t="shared" si="193"/>
        <v>カズマサ</v>
      </c>
      <c r="Q1764">
        <f>IF($F1764="","",DATEDIF($R1764,①申込書!$D$3,"Y"))</f>
        <v>22</v>
      </c>
      <c r="R1764" t="str">
        <f t="shared" si="194"/>
        <v>2004/01/09</v>
      </c>
      <c r="S1764" t="str">
        <f t="shared" si="189"/>
        <v>兵庫</v>
      </c>
      <c r="T1764" t="str">
        <f>IFERROR(IF($G1764&lt;&gt;"",LEFT($G1764,11),IF(COUNTIF(②男子申込!$C:$C,$B1764)=1,INDEX(②男子申込!H:H,MATCH($B1764,②男子申込!$C:$C,0)),"")),"")</f>
        <v>00139537230</v>
      </c>
      <c r="U1764" t="str">
        <f t="shared" si="195"/>
        <v>神戸学院大</v>
      </c>
    </row>
    <row r="1765" spans="1:21">
      <c r="A1765" t="s">
        <v>1161</v>
      </c>
      <c r="B1765">
        <v>1764</v>
      </c>
      <c r="C1765" t="s">
        <v>2625</v>
      </c>
      <c r="D1765" t="s">
        <v>2626</v>
      </c>
      <c r="E1765" t="s">
        <v>97</v>
      </c>
      <c r="F1765">
        <v>20030716</v>
      </c>
      <c r="G1765" t="s">
        <v>11355</v>
      </c>
      <c r="H1765" t="s">
        <v>1491</v>
      </c>
      <c r="I1765" t="s">
        <v>459</v>
      </c>
      <c r="M1765" t="str">
        <f t="shared" si="190"/>
        <v>桝谷</v>
      </c>
      <c r="N1765" t="str">
        <f t="shared" si="191"/>
        <v>佳生</v>
      </c>
      <c r="O1765" t="str">
        <f t="shared" si="192"/>
        <v>マスタニ</v>
      </c>
      <c r="P1765" t="str">
        <f t="shared" si="193"/>
        <v>カイ</v>
      </c>
      <c r="Q1765">
        <f>IF($F1765="","",DATEDIF($R1765,①申込書!$D$3,"Y"))</f>
        <v>22</v>
      </c>
      <c r="R1765" t="str">
        <f t="shared" si="194"/>
        <v>2003/07/16</v>
      </c>
      <c r="S1765" t="str">
        <f t="shared" si="189"/>
        <v>兵庫</v>
      </c>
      <c r="T1765" t="str">
        <f>IFERROR(IF($G1765&lt;&gt;"",LEFT($G1765,11),IF(COUNTIF(②男子申込!$C:$C,$B1765)=1,INDEX(②男子申込!H:H,MATCH($B1765,②男子申込!$C:$C,0)),"")),"")</f>
        <v>00105673931</v>
      </c>
      <c r="U1765" t="str">
        <f t="shared" si="195"/>
        <v>神戸学院大</v>
      </c>
    </row>
    <row r="1766" spans="1:21">
      <c r="A1766" t="s">
        <v>1161</v>
      </c>
      <c r="B1766">
        <v>1765</v>
      </c>
      <c r="C1766" t="s">
        <v>4149</v>
      </c>
      <c r="D1766" t="s">
        <v>4150</v>
      </c>
      <c r="E1766" t="s">
        <v>97</v>
      </c>
      <c r="F1766">
        <v>20030504</v>
      </c>
      <c r="G1766" t="s">
        <v>11356</v>
      </c>
      <c r="H1766" t="s">
        <v>4151</v>
      </c>
      <c r="I1766" t="s">
        <v>1148</v>
      </c>
      <c r="M1766" t="str">
        <f t="shared" si="190"/>
        <v>楠木</v>
      </c>
      <c r="N1766" t="str">
        <f t="shared" si="191"/>
        <v>太陽</v>
      </c>
      <c r="O1766" t="str">
        <f t="shared" si="192"/>
        <v>クスノキ</v>
      </c>
      <c r="P1766" t="str">
        <f t="shared" si="193"/>
        <v>タイヨウ</v>
      </c>
      <c r="Q1766">
        <f>IF($F1766="","",DATEDIF($R1766,①申込書!$D$3,"Y"))</f>
        <v>22</v>
      </c>
      <c r="R1766" t="str">
        <f t="shared" si="194"/>
        <v>2003/05/04</v>
      </c>
      <c r="S1766" t="str">
        <f t="shared" si="189"/>
        <v>兵庫</v>
      </c>
      <c r="T1766" t="str">
        <f>IFERROR(IF($G1766&lt;&gt;"",LEFT($G1766,11),IF(COUNTIF(②男子申込!$C:$C,$B1766)=1,INDEX(②男子申込!H:H,MATCH($B1766,②男子申込!$C:$C,0)),"")),"")</f>
        <v>00200012810</v>
      </c>
      <c r="U1766" t="str">
        <f t="shared" si="195"/>
        <v>神戸学院大</v>
      </c>
    </row>
    <row r="1767" spans="1:21">
      <c r="A1767" t="s">
        <v>1161</v>
      </c>
      <c r="B1767">
        <v>1766</v>
      </c>
      <c r="C1767" t="s">
        <v>4881</v>
      </c>
      <c r="D1767" t="s">
        <v>4882</v>
      </c>
      <c r="E1767" t="s">
        <v>97</v>
      </c>
      <c r="F1767">
        <v>20040730</v>
      </c>
      <c r="G1767" t="s">
        <v>11357</v>
      </c>
      <c r="H1767" t="s">
        <v>643</v>
      </c>
      <c r="I1767" t="s">
        <v>4883</v>
      </c>
      <c r="M1767" t="str">
        <f t="shared" si="190"/>
        <v>青木</v>
      </c>
      <c r="N1767" t="str">
        <f t="shared" si="191"/>
        <v>陽良</v>
      </c>
      <c r="O1767" t="str">
        <f t="shared" si="192"/>
        <v>アオキ</v>
      </c>
      <c r="P1767" t="str">
        <f t="shared" si="193"/>
        <v>タカラ</v>
      </c>
      <c r="Q1767">
        <f>IF($F1767="","",DATEDIF($R1767,①申込書!$D$3,"Y"))</f>
        <v>21</v>
      </c>
      <c r="R1767" t="str">
        <f t="shared" si="194"/>
        <v>2004/07/30</v>
      </c>
      <c r="S1767" t="str">
        <f t="shared" si="189"/>
        <v>兵庫</v>
      </c>
      <c r="T1767" t="str">
        <f>IFERROR(IF($G1767&lt;&gt;"",LEFT($G1767,11),IF(COUNTIF(②男子申込!$C:$C,$B1767)=1,INDEX(②男子申込!H:H,MATCH($B1767,②男子申込!$C:$C,0)),"")),"")</f>
        <v>00113385324</v>
      </c>
      <c r="U1767" t="str">
        <f t="shared" si="195"/>
        <v>神戸学院大</v>
      </c>
    </row>
    <row r="1768" spans="1:21">
      <c r="A1768" t="s">
        <v>1161</v>
      </c>
      <c r="B1768">
        <v>1767</v>
      </c>
      <c r="C1768" t="s">
        <v>4884</v>
      </c>
      <c r="D1768" t="s">
        <v>4885</v>
      </c>
      <c r="E1768" t="s">
        <v>369</v>
      </c>
      <c r="F1768">
        <v>20050117</v>
      </c>
      <c r="G1768" t="s">
        <v>11358</v>
      </c>
      <c r="H1768" t="s">
        <v>4886</v>
      </c>
      <c r="I1768" t="s">
        <v>592</v>
      </c>
      <c r="M1768" t="str">
        <f t="shared" si="190"/>
        <v>相原</v>
      </c>
      <c r="N1768" t="str">
        <f t="shared" si="191"/>
        <v>海斗</v>
      </c>
      <c r="O1768" t="str">
        <f t="shared" si="192"/>
        <v>アイバラ</v>
      </c>
      <c r="P1768" t="str">
        <f t="shared" si="193"/>
        <v>カイト</v>
      </c>
      <c r="Q1768">
        <f>IF($F1768="","",DATEDIF($R1768,①申込書!$D$3,"Y"))</f>
        <v>21</v>
      </c>
      <c r="R1768" t="str">
        <f t="shared" si="194"/>
        <v>2005/01/17</v>
      </c>
      <c r="S1768" t="str">
        <f t="shared" si="189"/>
        <v>愛媛</v>
      </c>
      <c r="T1768" t="str">
        <f>IFERROR(IF($G1768&lt;&gt;"",LEFT($G1768,11),IF(COUNTIF(②男子申込!$C:$C,$B1768)=1,INDEX(②男子申込!H:H,MATCH($B1768,②男子申込!$C:$C,0)),"")),"")</f>
        <v>00113588632</v>
      </c>
      <c r="U1768" t="str">
        <f t="shared" si="195"/>
        <v>神戸学院大</v>
      </c>
    </row>
    <row r="1769" spans="1:21">
      <c r="A1769" t="s">
        <v>1161</v>
      </c>
      <c r="B1769">
        <v>1768</v>
      </c>
      <c r="C1769" t="s">
        <v>4887</v>
      </c>
      <c r="D1769" t="s">
        <v>1665</v>
      </c>
      <c r="E1769" t="s">
        <v>97</v>
      </c>
      <c r="F1769">
        <v>20040923</v>
      </c>
      <c r="G1769" t="s">
        <v>11359</v>
      </c>
      <c r="H1769" t="s">
        <v>147</v>
      </c>
      <c r="I1769" t="s">
        <v>135</v>
      </c>
      <c r="M1769" t="str">
        <f t="shared" si="190"/>
        <v>中村</v>
      </c>
      <c r="N1769" t="str">
        <f t="shared" si="191"/>
        <v>公紀</v>
      </c>
      <c r="O1769" t="str">
        <f t="shared" si="192"/>
        <v>ナカムラ</v>
      </c>
      <c r="P1769" t="str">
        <f t="shared" si="193"/>
        <v>コウキ</v>
      </c>
      <c r="Q1769">
        <f>IF($F1769="","",DATEDIF($R1769,①申込書!$D$3,"Y"))</f>
        <v>21</v>
      </c>
      <c r="R1769" t="str">
        <f t="shared" si="194"/>
        <v>2004/09/23</v>
      </c>
      <c r="S1769" t="str">
        <f t="shared" si="189"/>
        <v>兵庫</v>
      </c>
      <c r="T1769" t="str">
        <f>IFERROR(IF($G1769&lt;&gt;"",LEFT($G1769,11),IF(COUNTIF(②男子申込!$C:$C,$B1769)=1,INDEX(②男子申込!H:H,MATCH($B1769,②男子申込!$C:$C,0)),"")),"")</f>
        <v>00115971731</v>
      </c>
      <c r="U1769" t="str">
        <f t="shared" si="195"/>
        <v>神戸学院大</v>
      </c>
    </row>
    <row r="1770" spans="1:21">
      <c r="A1770" t="s">
        <v>1161</v>
      </c>
      <c r="B1770">
        <v>1769</v>
      </c>
      <c r="C1770" t="s">
        <v>4888</v>
      </c>
      <c r="D1770" t="s">
        <v>4889</v>
      </c>
      <c r="E1770" t="s">
        <v>97</v>
      </c>
      <c r="F1770">
        <v>20040702</v>
      </c>
      <c r="G1770" t="s">
        <v>11360</v>
      </c>
      <c r="H1770" t="s">
        <v>182</v>
      </c>
      <c r="I1770" t="s">
        <v>1272</v>
      </c>
      <c r="M1770" t="str">
        <f t="shared" si="190"/>
        <v>山口</v>
      </c>
      <c r="N1770" t="str">
        <f t="shared" si="191"/>
        <v>悟</v>
      </c>
      <c r="O1770" t="str">
        <f t="shared" si="192"/>
        <v>ヤマグチ</v>
      </c>
      <c r="P1770" t="str">
        <f t="shared" si="193"/>
        <v>サトル</v>
      </c>
      <c r="Q1770">
        <f>IF($F1770="","",DATEDIF($R1770,①申込書!$D$3,"Y"))</f>
        <v>21</v>
      </c>
      <c r="R1770" t="str">
        <f t="shared" si="194"/>
        <v>2004/07/02</v>
      </c>
      <c r="S1770" t="str">
        <f t="shared" si="189"/>
        <v>兵庫</v>
      </c>
      <c r="T1770" t="str">
        <f>IFERROR(IF($G1770&lt;&gt;"",LEFT($G1770,11),IF(COUNTIF(②男子申込!$C:$C,$B1770)=1,INDEX(②男子申込!H:H,MATCH($B1770,②男子申込!$C:$C,0)),"")),"")</f>
        <v>00113979434</v>
      </c>
      <c r="U1770" t="str">
        <f t="shared" si="195"/>
        <v>神戸学院大</v>
      </c>
    </row>
    <row r="1771" spans="1:21">
      <c r="A1771" t="s">
        <v>1161</v>
      </c>
      <c r="B1771">
        <v>1770</v>
      </c>
      <c r="C1771" t="s">
        <v>4890</v>
      </c>
      <c r="D1771" t="s">
        <v>4891</v>
      </c>
      <c r="E1771" t="s">
        <v>97</v>
      </c>
      <c r="F1771">
        <v>20030520</v>
      </c>
      <c r="G1771" t="s">
        <v>11361</v>
      </c>
      <c r="H1771" t="s">
        <v>3901</v>
      </c>
      <c r="I1771" t="s">
        <v>322</v>
      </c>
      <c r="M1771" t="str">
        <f t="shared" si="190"/>
        <v>藤川</v>
      </c>
      <c r="N1771" t="str">
        <f t="shared" si="191"/>
        <v>大地</v>
      </c>
      <c r="O1771" t="str">
        <f t="shared" si="192"/>
        <v>フジカワ</v>
      </c>
      <c r="P1771" t="str">
        <f t="shared" si="193"/>
        <v>ダイチ</v>
      </c>
      <c r="Q1771">
        <f>IF($F1771="","",DATEDIF($R1771,①申込書!$D$3,"Y"))</f>
        <v>22</v>
      </c>
      <c r="R1771" t="str">
        <f t="shared" si="194"/>
        <v>2003/05/20</v>
      </c>
      <c r="S1771" t="str">
        <f t="shared" si="189"/>
        <v>兵庫</v>
      </c>
      <c r="T1771" t="str">
        <f>IFERROR(IF($G1771&lt;&gt;"",LEFT($G1771,11),IF(COUNTIF(②男子申込!$C:$C,$B1771)=1,INDEX(②男子申込!H:H,MATCH($B1771,②男子申込!$C:$C,0)),"")),"")</f>
        <v>00200058227</v>
      </c>
      <c r="U1771" t="str">
        <f t="shared" si="195"/>
        <v>神戸学院大</v>
      </c>
    </row>
    <row r="1772" spans="1:21">
      <c r="A1772" t="s">
        <v>1161</v>
      </c>
      <c r="B1772">
        <v>1771</v>
      </c>
      <c r="C1772" t="s">
        <v>4892</v>
      </c>
      <c r="D1772" t="s">
        <v>4893</v>
      </c>
      <c r="E1772" t="s">
        <v>97</v>
      </c>
      <c r="F1772">
        <v>20041112</v>
      </c>
      <c r="G1772" t="s">
        <v>11362</v>
      </c>
      <c r="H1772" t="s">
        <v>1659</v>
      </c>
      <c r="I1772" t="s">
        <v>135</v>
      </c>
      <c r="M1772" t="str">
        <f t="shared" si="190"/>
        <v>野上</v>
      </c>
      <c r="N1772" t="str">
        <f t="shared" si="191"/>
        <v>煌輝</v>
      </c>
      <c r="O1772" t="str">
        <f t="shared" si="192"/>
        <v>ノガミ</v>
      </c>
      <c r="P1772" t="str">
        <f t="shared" si="193"/>
        <v>コウキ</v>
      </c>
      <c r="Q1772">
        <f>IF($F1772="","",DATEDIF($R1772,①申込書!$D$3,"Y"))</f>
        <v>21</v>
      </c>
      <c r="R1772" t="str">
        <f t="shared" si="194"/>
        <v>2004/11/12</v>
      </c>
      <c r="S1772" t="str">
        <f t="shared" si="189"/>
        <v>兵庫</v>
      </c>
      <c r="T1772" t="str">
        <f>IFERROR(IF($G1772&lt;&gt;"",LEFT($G1772,11),IF(COUNTIF(②男子申込!$C:$C,$B1772)=1,INDEX(②男子申込!H:H,MATCH($B1772,②男子申込!$C:$C,0)),"")),"")</f>
        <v>00147509329</v>
      </c>
      <c r="U1772" t="str">
        <f t="shared" si="195"/>
        <v>神戸学院大</v>
      </c>
    </row>
    <row r="1773" spans="1:21">
      <c r="A1773" t="s">
        <v>1161</v>
      </c>
      <c r="B1773">
        <v>1772</v>
      </c>
      <c r="C1773" t="s">
        <v>5041</v>
      </c>
      <c r="D1773" t="s">
        <v>5042</v>
      </c>
      <c r="E1773" t="s">
        <v>97</v>
      </c>
      <c r="F1773">
        <v>20040427</v>
      </c>
      <c r="G1773" t="s">
        <v>11363</v>
      </c>
      <c r="H1773" t="s">
        <v>5043</v>
      </c>
      <c r="I1773" t="s">
        <v>578</v>
      </c>
      <c r="M1773" t="str">
        <f t="shared" si="190"/>
        <v>江金</v>
      </c>
      <c r="N1773" t="str">
        <f t="shared" si="191"/>
        <v>翔太</v>
      </c>
      <c r="O1773" t="str">
        <f t="shared" si="192"/>
        <v>エガネ</v>
      </c>
      <c r="P1773" t="str">
        <f t="shared" si="193"/>
        <v>ショウタ</v>
      </c>
      <c r="Q1773">
        <f>IF($F1773="","",DATEDIF($R1773,①申込書!$D$3,"Y"))</f>
        <v>21</v>
      </c>
      <c r="R1773" t="str">
        <f t="shared" si="194"/>
        <v>2004/04/27</v>
      </c>
      <c r="S1773" t="str">
        <f t="shared" si="189"/>
        <v>兵庫</v>
      </c>
      <c r="T1773" t="str">
        <f>IFERROR(IF($G1773&lt;&gt;"",LEFT($G1773,11),IF(COUNTIF(②男子申込!$C:$C,$B1773)=1,INDEX(②男子申込!H:H,MATCH($B1773,②男子申込!$C:$C,0)),"")),"")</f>
        <v>00115613522</v>
      </c>
      <c r="U1773" t="str">
        <f t="shared" si="195"/>
        <v>神戸学院大</v>
      </c>
    </row>
    <row r="1774" spans="1:21">
      <c r="A1774" t="s">
        <v>1161</v>
      </c>
      <c r="B1774">
        <v>1773</v>
      </c>
      <c r="C1774" t="s">
        <v>5044</v>
      </c>
      <c r="D1774" t="s">
        <v>2156</v>
      </c>
      <c r="E1774" t="s">
        <v>97</v>
      </c>
      <c r="F1774">
        <v>20041227</v>
      </c>
      <c r="G1774" t="s">
        <v>11364</v>
      </c>
      <c r="H1774" t="s">
        <v>474</v>
      </c>
      <c r="I1774" t="s">
        <v>540</v>
      </c>
      <c r="M1774" t="str">
        <f t="shared" si="190"/>
        <v>増田</v>
      </c>
      <c r="N1774" t="str">
        <f t="shared" si="191"/>
        <v>良暉</v>
      </c>
      <c r="O1774" t="str">
        <f t="shared" si="192"/>
        <v>マスダ</v>
      </c>
      <c r="P1774" t="str">
        <f t="shared" si="193"/>
        <v>ヨシキ</v>
      </c>
      <c r="Q1774">
        <f>IF($F1774="","",DATEDIF($R1774,①申込書!$D$3,"Y"))</f>
        <v>21</v>
      </c>
      <c r="R1774" t="str">
        <f t="shared" si="194"/>
        <v>2004/12/27</v>
      </c>
      <c r="S1774" t="str">
        <f t="shared" si="189"/>
        <v>兵庫</v>
      </c>
      <c r="T1774" t="str">
        <f>IFERROR(IF($G1774&lt;&gt;"",LEFT($G1774,11),IF(COUNTIF(②男子申込!$C:$C,$B1774)=1,INDEX(②男子申込!H:H,MATCH($B1774,②男子申込!$C:$C,0)),"")),"")</f>
        <v>00111009618</v>
      </c>
      <c r="U1774" t="str">
        <f t="shared" si="195"/>
        <v>神戸学院大</v>
      </c>
    </row>
    <row r="1775" spans="1:21">
      <c r="A1775" t="s">
        <v>1161</v>
      </c>
      <c r="B1775">
        <v>1774</v>
      </c>
      <c r="C1775" t="s">
        <v>5045</v>
      </c>
      <c r="D1775" t="s">
        <v>5046</v>
      </c>
      <c r="E1775" t="s">
        <v>97</v>
      </c>
      <c r="F1775">
        <v>20040120</v>
      </c>
      <c r="G1775" t="s">
        <v>11365</v>
      </c>
      <c r="H1775" t="s">
        <v>184</v>
      </c>
      <c r="I1775" t="s">
        <v>87</v>
      </c>
      <c r="M1775" t="str">
        <f t="shared" si="190"/>
        <v>樋口</v>
      </c>
      <c r="N1775" t="str">
        <f t="shared" si="191"/>
        <v>拓実</v>
      </c>
      <c r="O1775" t="str">
        <f t="shared" si="192"/>
        <v>ヒグチ</v>
      </c>
      <c r="P1775" t="str">
        <f t="shared" si="193"/>
        <v>タクミ</v>
      </c>
      <c r="Q1775">
        <f>IF($F1775="","",DATEDIF($R1775,①申込書!$D$3,"Y"))</f>
        <v>22</v>
      </c>
      <c r="R1775" t="str">
        <f t="shared" si="194"/>
        <v>2004/01/20</v>
      </c>
      <c r="S1775" t="str">
        <f t="shared" si="189"/>
        <v>兵庫</v>
      </c>
      <c r="T1775" t="str">
        <f>IFERROR(IF($G1775&lt;&gt;"",LEFT($G1775,11),IF(COUNTIF(②男子申込!$C:$C,$B1775)=1,INDEX(②男子申込!H:H,MATCH($B1775,②男子申込!$C:$C,0)),"")),"")</f>
        <v>00200088715</v>
      </c>
      <c r="U1775" t="str">
        <f t="shared" si="195"/>
        <v>神戸学院大</v>
      </c>
    </row>
    <row r="1776" spans="1:21">
      <c r="A1776" t="s">
        <v>1161</v>
      </c>
      <c r="B1776">
        <v>1775</v>
      </c>
      <c r="C1776" t="s">
        <v>5047</v>
      </c>
      <c r="D1776" t="s">
        <v>5048</v>
      </c>
      <c r="E1776" t="s">
        <v>97</v>
      </c>
      <c r="F1776">
        <v>20040428</v>
      </c>
      <c r="G1776" t="s">
        <v>11366</v>
      </c>
      <c r="H1776" t="s">
        <v>1364</v>
      </c>
      <c r="I1776" t="s">
        <v>1269</v>
      </c>
      <c r="M1776" t="str">
        <f t="shared" si="190"/>
        <v>玉井</v>
      </c>
      <c r="N1776" t="str">
        <f t="shared" si="191"/>
        <v>成樹</v>
      </c>
      <c r="O1776" t="str">
        <f t="shared" si="192"/>
        <v>タマイ</v>
      </c>
      <c r="P1776" t="str">
        <f t="shared" si="193"/>
        <v>ナルキ</v>
      </c>
      <c r="Q1776">
        <f>IF($F1776="","",DATEDIF($R1776,①申込書!$D$3,"Y"))</f>
        <v>21</v>
      </c>
      <c r="R1776" t="str">
        <f t="shared" si="194"/>
        <v>2004/04/28</v>
      </c>
      <c r="S1776" t="str">
        <f t="shared" si="189"/>
        <v>兵庫</v>
      </c>
      <c r="T1776" t="str">
        <f>IFERROR(IF($G1776&lt;&gt;"",LEFT($G1776,11),IF(COUNTIF(②男子申込!$C:$C,$B1776)=1,INDEX(②男子申込!H:H,MATCH($B1776,②男子申込!$C:$C,0)),"")),"")</f>
        <v>00146945332</v>
      </c>
      <c r="U1776" t="str">
        <f t="shared" si="195"/>
        <v>神戸学院大</v>
      </c>
    </row>
    <row r="1777" spans="1:21">
      <c r="A1777" t="s">
        <v>1161</v>
      </c>
      <c r="B1777">
        <v>1776</v>
      </c>
      <c r="C1777" t="s">
        <v>6041</v>
      </c>
      <c r="D1777" t="s">
        <v>6042</v>
      </c>
      <c r="E1777" t="s">
        <v>97</v>
      </c>
      <c r="F1777">
        <v>20041123</v>
      </c>
      <c r="G1777" t="s">
        <v>11367</v>
      </c>
      <c r="H1777" t="s">
        <v>6043</v>
      </c>
      <c r="I1777" t="s">
        <v>6044</v>
      </c>
      <c r="M1777" t="str">
        <f t="shared" si="190"/>
        <v>矢田</v>
      </c>
      <c r="N1777" t="str">
        <f t="shared" si="191"/>
        <v>一徳</v>
      </c>
      <c r="O1777" t="str">
        <f t="shared" si="192"/>
        <v>ヤタ</v>
      </c>
      <c r="P1777" t="str">
        <f t="shared" si="193"/>
        <v>イットク</v>
      </c>
      <c r="Q1777">
        <f>IF($F1777="","",DATEDIF($R1777,①申込書!$D$3,"Y"))</f>
        <v>21</v>
      </c>
      <c r="R1777" t="str">
        <f t="shared" si="194"/>
        <v>2004/11/23</v>
      </c>
      <c r="S1777" t="str">
        <f t="shared" si="189"/>
        <v>兵庫</v>
      </c>
      <c r="T1777" t="str">
        <f>IFERROR(IF($G1777&lt;&gt;"",LEFT($G1777,11),IF(COUNTIF(②男子申込!$C:$C,$B1777)=1,INDEX(②男子申込!H:H,MATCH($B1777,②男子申込!$C:$C,0)),"")),"")</f>
        <v>00117761528</v>
      </c>
      <c r="U1777" t="str">
        <f t="shared" si="195"/>
        <v>神戸学院大</v>
      </c>
    </row>
    <row r="1778" spans="1:21">
      <c r="A1778" t="s">
        <v>1161</v>
      </c>
      <c r="B1778">
        <v>1777</v>
      </c>
      <c r="C1778" t="s">
        <v>6045</v>
      </c>
      <c r="D1778" t="s">
        <v>6046</v>
      </c>
      <c r="E1778" t="s">
        <v>97</v>
      </c>
      <c r="F1778">
        <v>20050326</v>
      </c>
      <c r="G1778" t="s">
        <v>11368</v>
      </c>
      <c r="H1778" t="s">
        <v>1202</v>
      </c>
      <c r="I1778" t="s">
        <v>194</v>
      </c>
      <c r="M1778" t="str">
        <f t="shared" si="190"/>
        <v>横手</v>
      </c>
      <c r="N1778" t="str">
        <f t="shared" si="191"/>
        <v>一輝</v>
      </c>
      <c r="O1778" t="str">
        <f t="shared" si="192"/>
        <v>ヨコテ</v>
      </c>
      <c r="P1778" t="str">
        <f t="shared" si="193"/>
        <v>カズキ</v>
      </c>
      <c r="Q1778">
        <f>IF($F1778="","",DATEDIF($R1778,①申込書!$D$3,"Y"))</f>
        <v>20</v>
      </c>
      <c r="R1778" t="str">
        <f t="shared" si="194"/>
        <v>2005/03/26</v>
      </c>
      <c r="S1778" t="str">
        <f t="shared" si="189"/>
        <v>兵庫</v>
      </c>
      <c r="T1778" t="str">
        <f>IFERROR(IF($G1778&lt;&gt;"",LEFT($G1778,11),IF(COUNTIF(②男子申込!$C:$C,$B1778)=1,INDEX(②男子申込!H:H,MATCH($B1778,②男子申込!$C:$C,0)),"")),"")</f>
        <v>00115972328</v>
      </c>
      <c r="U1778" t="str">
        <f t="shared" si="195"/>
        <v>神戸学院大</v>
      </c>
    </row>
    <row r="1779" spans="1:21">
      <c r="A1779" t="s">
        <v>1161</v>
      </c>
      <c r="B1779">
        <v>1778</v>
      </c>
      <c r="C1779" t="s">
        <v>6047</v>
      </c>
      <c r="D1779" t="s">
        <v>6048</v>
      </c>
      <c r="E1779" t="s">
        <v>97</v>
      </c>
      <c r="F1779">
        <v>20010404</v>
      </c>
      <c r="G1779" t="s">
        <v>11369</v>
      </c>
      <c r="H1779" t="s">
        <v>6049</v>
      </c>
      <c r="I1779" t="s">
        <v>509</v>
      </c>
      <c r="M1779" t="str">
        <f t="shared" si="190"/>
        <v>速水</v>
      </c>
      <c r="N1779" t="str">
        <f t="shared" si="191"/>
        <v>修史</v>
      </c>
      <c r="O1779" t="str">
        <f t="shared" si="192"/>
        <v>ハヤミズ</v>
      </c>
      <c r="P1779" t="str">
        <f t="shared" si="193"/>
        <v>シュウジ</v>
      </c>
      <c r="Q1779">
        <f>IF($F1779="","",DATEDIF($R1779,①申込書!$D$3,"Y"))</f>
        <v>24</v>
      </c>
      <c r="R1779" t="str">
        <f t="shared" si="194"/>
        <v>2001/04/04</v>
      </c>
      <c r="S1779" t="str">
        <f t="shared" si="189"/>
        <v>兵庫</v>
      </c>
      <c r="T1779" t="str">
        <f>IFERROR(IF($G1779&lt;&gt;"",LEFT($G1779,11),IF(COUNTIF(②男子申込!$C:$C,$B1779)=1,INDEX(②男子申込!H:H,MATCH($B1779,②男子申込!$C:$C,0)),"")),"")</f>
        <v>00091953835</v>
      </c>
      <c r="U1779" t="str">
        <f t="shared" si="195"/>
        <v>神戸学院大</v>
      </c>
    </row>
    <row r="1780" spans="1:21">
      <c r="A1780" t="s">
        <v>1161</v>
      </c>
      <c r="B1780">
        <v>1779</v>
      </c>
      <c r="C1780" t="s">
        <v>7391</v>
      </c>
      <c r="D1780" t="s">
        <v>7392</v>
      </c>
      <c r="E1780" t="s">
        <v>97</v>
      </c>
      <c r="F1780">
        <v>20050728</v>
      </c>
      <c r="G1780" t="s">
        <v>7393</v>
      </c>
      <c r="H1780" t="s">
        <v>7394</v>
      </c>
      <c r="I1780" t="s">
        <v>564</v>
      </c>
      <c r="M1780" t="str">
        <f t="shared" si="190"/>
        <v>本山</v>
      </c>
      <c r="N1780" t="str">
        <f t="shared" si="191"/>
        <v>凱生</v>
      </c>
      <c r="O1780" t="str">
        <f t="shared" si="192"/>
        <v>モトヤマ</v>
      </c>
      <c r="P1780" t="str">
        <f t="shared" si="193"/>
        <v>カイセイ</v>
      </c>
      <c r="Q1780">
        <f>IF($F1780="","",DATEDIF($R1780,①申込書!$D$3,"Y"))</f>
        <v>20</v>
      </c>
      <c r="R1780" t="str">
        <f t="shared" si="194"/>
        <v>2005/07/28</v>
      </c>
      <c r="S1780" t="str">
        <f t="shared" si="189"/>
        <v>兵庫</v>
      </c>
      <c r="T1780" t="str">
        <f>IFERROR(IF($G1780&lt;&gt;"",LEFT($G1780,11),IF(COUNTIF(②男子申込!$C:$C,$B1780)=1,INDEX(②男子申込!H:H,MATCH($B1780,②男子申込!$C:$C,0)),"")),"")</f>
        <v>00129338329</v>
      </c>
      <c r="U1780" t="str">
        <f t="shared" si="195"/>
        <v>神戸学院大</v>
      </c>
    </row>
    <row r="1781" spans="1:21">
      <c r="A1781" t="s">
        <v>1161</v>
      </c>
      <c r="B1781">
        <v>1780</v>
      </c>
      <c r="C1781" t="s">
        <v>7395</v>
      </c>
      <c r="D1781" t="s">
        <v>7396</v>
      </c>
      <c r="E1781" t="s">
        <v>97</v>
      </c>
      <c r="F1781">
        <v>20050801</v>
      </c>
      <c r="G1781" t="s">
        <v>7397</v>
      </c>
      <c r="H1781" t="s">
        <v>12283</v>
      </c>
      <c r="I1781" t="s">
        <v>717</v>
      </c>
      <c r="M1781" t="str">
        <f t="shared" si="190"/>
        <v>島瀬</v>
      </c>
      <c r="N1781" t="str">
        <f t="shared" si="191"/>
        <v>裕次</v>
      </c>
      <c r="O1781" t="str">
        <f t="shared" si="192"/>
        <v>シマセ</v>
      </c>
      <c r="P1781" t="str">
        <f t="shared" si="193"/>
        <v>ユウジ</v>
      </c>
      <c r="Q1781">
        <f>IF($F1781="","",DATEDIF($R1781,①申込書!$D$3,"Y"))</f>
        <v>20</v>
      </c>
      <c r="R1781" t="str">
        <f t="shared" si="194"/>
        <v>2005/08/01</v>
      </c>
      <c r="S1781" t="str">
        <f t="shared" si="189"/>
        <v>兵庫</v>
      </c>
      <c r="T1781" t="str">
        <f>IFERROR(IF($G1781&lt;&gt;"",LEFT($G1781,11),IF(COUNTIF(②男子申込!$C:$C,$B1781)=1,INDEX(②男子申込!H:H,MATCH($B1781,②男子申込!$C:$C,0)),"")),"")</f>
        <v>00131362218</v>
      </c>
      <c r="U1781" t="str">
        <f t="shared" si="195"/>
        <v>神戸学院大</v>
      </c>
    </row>
    <row r="1782" spans="1:21">
      <c r="A1782" t="s">
        <v>1161</v>
      </c>
      <c r="B1782">
        <v>1781</v>
      </c>
      <c r="C1782" t="s">
        <v>7398</v>
      </c>
      <c r="D1782" t="s">
        <v>7399</v>
      </c>
      <c r="E1782" t="s">
        <v>97</v>
      </c>
      <c r="F1782">
        <v>20050425</v>
      </c>
      <c r="G1782" t="s">
        <v>7400</v>
      </c>
      <c r="H1782" t="s">
        <v>3444</v>
      </c>
      <c r="I1782" t="s">
        <v>510</v>
      </c>
      <c r="M1782" t="str">
        <f t="shared" si="190"/>
        <v>福島</v>
      </c>
      <c r="N1782" t="str">
        <f t="shared" si="191"/>
        <v>晴</v>
      </c>
      <c r="O1782" t="str">
        <f t="shared" si="192"/>
        <v>フクシマ</v>
      </c>
      <c r="P1782" t="str">
        <f t="shared" si="193"/>
        <v>ハル</v>
      </c>
      <c r="Q1782">
        <f>IF($F1782="","",DATEDIF($R1782,①申込書!$D$3,"Y"))</f>
        <v>20</v>
      </c>
      <c r="R1782" t="str">
        <f t="shared" si="194"/>
        <v>2005/04/25</v>
      </c>
      <c r="S1782" t="str">
        <f t="shared" si="189"/>
        <v>兵庫</v>
      </c>
      <c r="T1782" t="str">
        <f>IFERROR(IF($G1782&lt;&gt;"",LEFT($G1782,11),IF(COUNTIF(②男子申込!$C:$C,$B1782)=1,INDEX(②男子申込!H:H,MATCH($B1782,②男子申込!$C:$C,0)),"")),"")</f>
        <v>00140111088</v>
      </c>
      <c r="U1782" t="str">
        <f t="shared" si="195"/>
        <v>神戸学院大</v>
      </c>
    </row>
    <row r="1783" spans="1:21">
      <c r="A1783" t="s">
        <v>1161</v>
      </c>
      <c r="B1783">
        <v>1782</v>
      </c>
      <c r="C1783" t="s">
        <v>7401</v>
      </c>
      <c r="D1783" t="s">
        <v>7402</v>
      </c>
      <c r="E1783" t="s">
        <v>97</v>
      </c>
      <c r="F1783">
        <v>20050228</v>
      </c>
      <c r="G1783" t="s">
        <v>7403</v>
      </c>
      <c r="H1783" t="s">
        <v>1495</v>
      </c>
      <c r="I1783" t="s">
        <v>584</v>
      </c>
      <c r="M1783" t="str">
        <f t="shared" si="190"/>
        <v>下村</v>
      </c>
      <c r="N1783" t="str">
        <f t="shared" si="191"/>
        <v>響生</v>
      </c>
      <c r="O1783" t="str">
        <f t="shared" si="192"/>
        <v>シモムラ</v>
      </c>
      <c r="P1783" t="str">
        <f t="shared" si="193"/>
        <v>ヒビキ</v>
      </c>
      <c r="Q1783">
        <f>IF($F1783="","",DATEDIF($R1783,①申込書!$D$3,"Y"))</f>
        <v>20</v>
      </c>
      <c r="R1783" t="str">
        <f t="shared" si="194"/>
        <v>2005/02/28</v>
      </c>
      <c r="S1783" t="str">
        <f t="shared" si="189"/>
        <v>兵庫</v>
      </c>
      <c r="T1783" t="str">
        <f>IFERROR(IF($G1783&lt;&gt;"",LEFT($G1783,11),IF(COUNTIF(②男子申込!$C:$C,$B1783)=1,INDEX(②男子申込!H:H,MATCH($B1783,②男子申込!$C:$C,0)),"")),"")</f>
        <v>00164612929</v>
      </c>
      <c r="U1783" t="str">
        <f t="shared" si="195"/>
        <v>神戸学院大</v>
      </c>
    </row>
    <row r="1784" spans="1:21">
      <c r="A1784" t="s">
        <v>1161</v>
      </c>
      <c r="B1784">
        <v>1783</v>
      </c>
      <c r="C1784" t="s">
        <v>7404</v>
      </c>
      <c r="D1784" t="s">
        <v>7405</v>
      </c>
      <c r="E1784" t="s">
        <v>97</v>
      </c>
      <c r="F1784">
        <v>20040907</v>
      </c>
      <c r="G1784" t="s">
        <v>7406</v>
      </c>
      <c r="H1784" t="s">
        <v>7407</v>
      </c>
      <c r="I1784" t="s">
        <v>1398</v>
      </c>
      <c r="M1784" t="str">
        <f t="shared" si="190"/>
        <v>稲岡</v>
      </c>
      <c r="N1784" t="str">
        <f t="shared" si="191"/>
        <v>憲侑</v>
      </c>
      <c r="O1784" t="str">
        <f t="shared" si="192"/>
        <v>イナオカ</v>
      </c>
      <c r="P1784" t="str">
        <f t="shared" si="193"/>
        <v>ノリユキ</v>
      </c>
      <c r="Q1784">
        <f>IF($F1784="","",DATEDIF($R1784,①申込書!$D$3,"Y"))</f>
        <v>21</v>
      </c>
      <c r="R1784" t="str">
        <f t="shared" si="194"/>
        <v>2004/09/07</v>
      </c>
      <c r="S1784" t="str">
        <f t="shared" si="189"/>
        <v>兵庫</v>
      </c>
      <c r="T1784" t="str">
        <f>IFERROR(IF($G1784&lt;&gt;"",LEFT($G1784,11),IF(COUNTIF(②男子申込!$C:$C,$B1784)=1,INDEX(②男子申込!H:H,MATCH($B1784,②男子申込!$C:$C,0)),"")),"")</f>
        <v>00200279720</v>
      </c>
      <c r="U1784" t="str">
        <f t="shared" si="195"/>
        <v>神戸学院大</v>
      </c>
    </row>
    <row r="1785" spans="1:21">
      <c r="A1785" t="s">
        <v>1161</v>
      </c>
      <c r="B1785">
        <v>1784</v>
      </c>
      <c r="C1785" t="s">
        <v>7408</v>
      </c>
      <c r="D1785" t="s">
        <v>7409</v>
      </c>
      <c r="E1785" t="s">
        <v>97</v>
      </c>
      <c r="F1785">
        <v>20041029</v>
      </c>
      <c r="G1785" t="s">
        <v>7410</v>
      </c>
      <c r="H1785" t="s">
        <v>1016</v>
      </c>
      <c r="I1785" t="s">
        <v>1337</v>
      </c>
      <c r="M1785" t="str">
        <f t="shared" si="190"/>
        <v>辻</v>
      </c>
      <c r="N1785" t="str">
        <f t="shared" si="191"/>
        <v>飛向</v>
      </c>
      <c r="O1785" t="str">
        <f t="shared" si="192"/>
        <v>ツジ</v>
      </c>
      <c r="P1785" t="str">
        <f t="shared" si="193"/>
        <v>ヒナタ</v>
      </c>
      <c r="Q1785">
        <f>IF($F1785="","",DATEDIF($R1785,①申込書!$D$3,"Y"))</f>
        <v>21</v>
      </c>
      <c r="R1785" t="str">
        <f t="shared" si="194"/>
        <v>2004/10/29</v>
      </c>
      <c r="S1785" t="str">
        <f t="shared" si="189"/>
        <v>兵庫</v>
      </c>
      <c r="T1785" t="str">
        <f>IFERROR(IF($G1785&lt;&gt;"",LEFT($G1785,11),IF(COUNTIF(②男子申込!$C:$C,$B1785)=1,INDEX(②男子申込!H:H,MATCH($B1785,②男子申込!$C:$C,0)),"")),"")</f>
        <v>00119793232</v>
      </c>
      <c r="U1785" t="str">
        <f t="shared" si="195"/>
        <v>神戸学院大</v>
      </c>
    </row>
    <row r="1786" spans="1:21">
      <c r="A1786" t="s">
        <v>1161</v>
      </c>
      <c r="B1786">
        <v>1785</v>
      </c>
      <c r="C1786" t="s">
        <v>7645</v>
      </c>
      <c r="D1786" t="s">
        <v>8825</v>
      </c>
      <c r="E1786" t="s">
        <v>97</v>
      </c>
      <c r="F1786">
        <v>20050617</v>
      </c>
      <c r="G1786" t="s">
        <v>7646</v>
      </c>
      <c r="H1786" t="s">
        <v>1314</v>
      </c>
      <c r="I1786" t="s">
        <v>1320</v>
      </c>
      <c r="M1786" t="str">
        <f t="shared" si="190"/>
        <v>瀬川</v>
      </c>
      <c r="N1786" t="str">
        <f t="shared" si="191"/>
        <v>柊也</v>
      </c>
      <c r="O1786" t="str">
        <f t="shared" si="192"/>
        <v>セガワ</v>
      </c>
      <c r="P1786" t="str">
        <f t="shared" si="193"/>
        <v>シュウヤ</v>
      </c>
      <c r="Q1786">
        <f>IF($F1786="","",DATEDIF($R1786,①申込書!$D$3,"Y"))</f>
        <v>20</v>
      </c>
      <c r="R1786" t="str">
        <f t="shared" si="194"/>
        <v>2005/06/17</v>
      </c>
      <c r="S1786" t="str">
        <f t="shared" si="189"/>
        <v>兵庫</v>
      </c>
      <c r="T1786" t="str">
        <f>IFERROR(IF($G1786&lt;&gt;"",LEFT($G1786,11),IF(COUNTIF(②男子申込!$C:$C,$B1786)=1,INDEX(②男子申込!H:H,MATCH($B1786,②男子申込!$C:$C,0)),"")),"")</f>
        <v>00127021619</v>
      </c>
      <c r="U1786" t="str">
        <f t="shared" si="195"/>
        <v>神戸学院大</v>
      </c>
    </row>
    <row r="1787" spans="1:21">
      <c r="A1787" t="s">
        <v>1161</v>
      </c>
      <c r="B1787">
        <v>1786</v>
      </c>
      <c r="C1787" t="s">
        <v>7647</v>
      </c>
      <c r="D1787" t="s">
        <v>7648</v>
      </c>
      <c r="E1787" t="s">
        <v>97</v>
      </c>
      <c r="F1787">
        <v>20050804</v>
      </c>
      <c r="G1787" t="s">
        <v>7649</v>
      </c>
      <c r="H1787" t="s">
        <v>361</v>
      </c>
      <c r="I1787" t="s">
        <v>1108</v>
      </c>
      <c r="M1787" t="str">
        <f t="shared" si="190"/>
        <v>岡本</v>
      </c>
      <c r="N1787" t="str">
        <f t="shared" si="191"/>
        <v>風太</v>
      </c>
      <c r="O1787" t="str">
        <f t="shared" si="192"/>
        <v>オカモト</v>
      </c>
      <c r="P1787" t="str">
        <f t="shared" si="193"/>
        <v>フウタ</v>
      </c>
      <c r="Q1787">
        <f>IF($F1787="","",DATEDIF($R1787,①申込書!$D$3,"Y"))</f>
        <v>20</v>
      </c>
      <c r="R1787" t="str">
        <f t="shared" si="194"/>
        <v>2005/08/04</v>
      </c>
      <c r="S1787" t="str">
        <f t="shared" si="189"/>
        <v>兵庫</v>
      </c>
      <c r="T1787" t="str">
        <f>IFERROR(IF($G1787&lt;&gt;"",LEFT($G1787,11),IF(COUNTIF(②男子申込!$C:$C,$B1787)=1,INDEX(②男子申込!H:H,MATCH($B1787,②男子申込!$C:$C,0)),"")),"")</f>
        <v>00200311646</v>
      </c>
      <c r="U1787" t="str">
        <f t="shared" si="195"/>
        <v>神戸学院大</v>
      </c>
    </row>
    <row r="1788" spans="1:21">
      <c r="A1788" t="s">
        <v>1161</v>
      </c>
      <c r="B1788">
        <v>1787</v>
      </c>
      <c r="C1788" t="s">
        <v>8826</v>
      </c>
      <c r="D1788" t="s">
        <v>8827</v>
      </c>
      <c r="E1788" t="s">
        <v>97</v>
      </c>
      <c r="F1788">
        <v>20050328</v>
      </c>
      <c r="G1788" t="s">
        <v>11370</v>
      </c>
      <c r="H1788" t="s">
        <v>12284</v>
      </c>
      <c r="I1788" t="s">
        <v>141</v>
      </c>
      <c r="M1788" t="str">
        <f t="shared" si="190"/>
        <v>松上</v>
      </c>
      <c r="N1788" t="str">
        <f t="shared" si="191"/>
        <v>隼和</v>
      </c>
      <c r="O1788" t="str">
        <f t="shared" si="192"/>
        <v>マツガミ</v>
      </c>
      <c r="P1788" t="str">
        <f t="shared" si="193"/>
        <v>ハヤト</v>
      </c>
      <c r="Q1788">
        <f>IF($F1788="","",DATEDIF($R1788,①申込書!$D$3,"Y"))</f>
        <v>20</v>
      </c>
      <c r="R1788" t="str">
        <f t="shared" si="194"/>
        <v>2005/03/28</v>
      </c>
      <c r="S1788" t="str">
        <f t="shared" si="189"/>
        <v>兵庫</v>
      </c>
      <c r="T1788" t="str">
        <f>IFERROR(IF($G1788&lt;&gt;"",LEFT($G1788,11),IF(COUNTIF(②男子申込!$C:$C,$B1788)=1,INDEX(②男子申込!H:H,MATCH($B1788,②男子申込!$C:$C,0)),"")),"")</f>
        <v>00200321058</v>
      </c>
      <c r="U1788" t="str">
        <f t="shared" si="195"/>
        <v>神戸学院大</v>
      </c>
    </row>
    <row r="1789" spans="1:21">
      <c r="A1789" t="s">
        <v>1000</v>
      </c>
      <c r="B1789">
        <v>1788</v>
      </c>
      <c r="C1789" t="s">
        <v>1008</v>
      </c>
      <c r="D1789" t="s">
        <v>1009</v>
      </c>
      <c r="E1789" t="s">
        <v>80</v>
      </c>
      <c r="F1789">
        <v>20031222</v>
      </c>
      <c r="G1789" t="s">
        <v>11371</v>
      </c>
      <c r="H1789" t="s">
        <v>836</v>
      </c>
      <c r="I1789" t="s">
        <v>446</v>
      </c>
      <c r="M1789" t="str">
        <f t="shared" si="190"/>
        <v>入江</v>
      </c>
      <c r="N1789" t="str">
        <f t="shared" si="191"/>
        <v>聖空</v>
      </c>
      <c r="O1789" t="str">
        <f t="shared" si="192"/>
        <v>イリエ</v>
      </c>
      <c r="P1789" t="str">
        <f t="shared" si="193"/>
        <v>ソラ</v>
      </c>
      <c r="Q1789">
        <f>IF($F1789="","",DATEDIF($R1789,①申込書!$D$3,"Y"))</f>
        <v>22</v>
      </c>
      <c r="R1789" t="str">
        <f t="shared" si="194"/>
        <v>2003/12/22</v>
      </c>
      <c r="S1789" t="str">
        <f t="shared" si="189"/>
        <v>滋賀</v>
      </c>
      <c r="T1789" t="str">
        <f>IFERROR(IF($G1789&lt;&gt;"",LEFT($G1789,11),IF(COUNTIF(②男子申込!$C:$C,$B1789)=1,INDEX(②男子申込!H:H,MATCH($B1789,②男子申込!$C:$C,0)),"")),"")</f>
        <v>00099349135</v>
      </c>
      <c r="U1789" t="str">
        <f t="shared" si="195"/>
        <v>びわこ学院大</v>
      </c>
    </row>
    <row r="1790" spans="1:21">
      <c r="A1790" t="s">
        <v>1000</v>
      </c>
      <c r="B1790">
        <v>1789</v>
      </c>
      <c r="C1790" t="s">
        <v>1010</v>
      </c>
      <c r="D1790" t="s">
        <v>1011</v>
      </c>
      <c r="E1790" t="s">
        <v>97</v>
      </c>
      <c r="F1790">
        <v>20040117</v>
      </c>
      <c r="G1790" t="s">
        <v>11372</v>
      </c>
      <c r="H1790" t="s">
        <v>1012</v>
      </c>
      <c r="I1790" t="s">
        <v>1013</v>
      </c>
      <c r="M1790" t="str">
        <f t="shared" si="190"/>
        <v>髙</v>
      </c>
      <c r="N1790" t="str">
        <f t="shared" si="191"/>
        <v>聖翔</v>
      </c>
      <c r="O1790" t="str">
        <f t="shared" si="192"/>
        <v>タカ</v>
      </c>
      <c r="P1790" t="str">
        <f t="shared" si="193"/>
        <v>マサト</v>
      </c>
      <c r="Q1790">
        <f>IF($F1790="","",DATEDIF($R1790,①申込書!$D$3,"Y"))</f>
        <v>22</v>
      </c>
      <c r="R1790" t="str">
        <f t="shared" si="194"/>
        <v>2004/01/17</v>
      </c>
      <c r="S1790" t="str">
        <f t="shared" si="189"/>
        <v>兵庫</v>
      </c>
      <c r="T1790" t="str">
        <f>IFERROR(IF($G1790&lt;&gt;"",LEFT($G1790,11),IF(COUNTIF(②男子申込!$C:$C,$B1790)=1,INDEX(②男子申込!H:H,MATCH($B1790,②男子申込!$C:$C,0)),"")),"")</f>
        <v>00132273321</v>
      </c>
      <c r="U1790" t="str">
        <f t="shared" si="195"/>
        <v>びわこ学院大</v>
      </c>
    </row>
    <row r="1791" spans="1:21">
      <c r="A1791" t="s">
        <v>1000</v>
      </c>
      <c r="B1791">
        <v>1790</v>
      </c>
      <c r="C1791" t="s">
        <v>1014</v>
      </c>
      <c r="D1791" t="s">
        <v>1015</v>
      </c>
      <c r="E1791" t="s">
        <v>80</v>
      </c>
      <c r="F1791">
        <v>20031010</v>
      </c>
      <c r="G1791" t="s">
        <v>11373</v>
      </c>
      <c r="H1791" t="s">
        <v>1016</v>
      </c>
      <c r="I1791" t="s">
        <v>105</v>
      </c>
      <c r="M1791" t="str">
        <f t="shared" si="190"/>
        <v>辻</v>
      </c>
      <c r="N1791" t="str">
        <f t="shared" si="191"/>
        <v>蒼汰</v>
      </c>
      <c r="O1791" t="str">
        <f t="shared" si="192"/>
        <v>ツジ</v>
      </c>
      <c r="P1791" t="str">
        <f t="shared" si="193"/>
        <v>ソウタ</v>
      </c>
      <c r="Q1791">
        <f>IF($F1791="","",DATEDIF($R1791,①申込書!$D$3,"Y"))</f>
        <v>22</v>
      </c>
      <c r="R1791" t="str">
        <f t="shared" si="194"/>
        <v>2003/10/10</v>
      </c>
      <c r="S1791" t="str">
        <f t="shared" si="189"/>
        <v>滋賀</v>
      </c>
      <c r="T1791" t="str">
        <f>IFERROR(IF($G1791&lt;&gt;"",LEFT($G1791,11),IF(COUNTIF(②男子申込!$C:$C,$B1791)=1,INDEX(②男子申込!H:H,MATCH($B1791,②男子申込!$C:$C,0)),"")),"")</f>
        <v>00100322199</v>
      </c>
      <c r="U1791" t="str">
        <f t="shared" si="195"/>
        <v>びわこ学院大</v>
      </c>
    </row>
    <row r="1792" spans="1:21">
      <c r="A1792" t="s">
        <v>1000</v>
      </c>
      <c r="B1792">
        <v>1791</v>
      </c>
      <c r="C1792" t="s">
        <v>1017</v>
      </c>
      <c r="D1792" t="s">
        <v>1018</v>
      </c>
      <c r="E1792" t="s">
        <v>97</v>
      </c>
      <c r="F1792">
        <v>20040325</v>
      </c>
      <c r="G1792" t="s">
        <v>11374</v>
      </c>
      <c r="H1792" t="s">
        <v>929</v>
      </c>
      <c r="I1792" t="s">
        <v>1019</v>
      </c>
      <c r="M1792" t="str">
        <f t="shared" si="190"/>
        <v>寺本</v>
      </c>
      <c r="N1792" t="str">
        <f t="shared" si="191"/>
        <v>京介</v>
      </c>
      <c r="O1792" t="str">
        <f t="shared" si="192"/>
        <v>テラモト</v>
      </c>
      <c r="P1792" t="str">
        <f t="shared" si="193"/>
        <v>キョウスケ</v>
      </c>
      <c r="Q1792">
        <f>IF($F1792="","",DATEDIF($R1792,①申込書!$D$3,"Y"))</f>
        <v>21</v>
      </c>
      <c r="R1792" t="str">
        <f t="shared" si="194"/>
        <v>2004/03/25</v>
      </c>
      <c r="S1792" t="str">
        <f t="shared" si="189"/>
        <v>兵庫</v>
      </c>
      <c r="T1792" t="str">
        <f>IFERROR(IF($G1792&lt;&gt;"",LEFT($G1792,11),IF(COUNTIF(②男子申込!$C:$C,$B1792)=1,INDEX(②男子申込!H:H,MATCH($B1792,②男子申込!$C:$C,0)),"")),"")</f>
        <v>00104970324</v>
      </c>
      <c r="U1792" t="str">
        <f t="shared" si="195"/>
        <v>びわこ学院大</v>
      </c>
    </row>
    <row r="1793" spans="1:21">
      <c r="A1793" t="s">
        <v>1000</v>
      </c>
      <c r="B1793">
        <v>1792</v>
      </c>
      <c r="C1793" t="s">
        <v>1020</v>
      </c>
      <c r="D1793" t="s">
        <v>1021</v>
      </c>
      <c r="E1793" t="s">
        <v>88</v>
      </c>
      <c r="F1793">
        <v>20040224</v>
      </c>
      <c r="G1793" t="s">
        <v>11375</v>
      </c>
      <c r="H1793" t="s">
        <v>980</v>
      </c>
      <c r="I1793" t="s">
        <v>1022</v>
      </c>
      <c r="M1793" t="str">
        <f t="shared" si="190"/>
        <v>土井</v>
      </c>
      <c r="N1793" t="str">
        <f t="shared" si="191"/>
        <v>琉遠</v>
      </c>
      <c r="O1793" t="str">
        <f t="shared" si="192"/>
        <v>ドイ</v>
      </c>
      <c r="P1793" t="str">
        <f t="shared" si="193"/>
        <v>リオン</v>
      </c>
      <c r="Q1793">
        <f>IF($F1793="","",DATEDIF($R1793,①申込書!$D$3,"Y"))</f>
        <v>21</v>
      </c>
      <c r="R1793" t="str">
        <f t="shared" si="194"/>
        <v>2004/02/24</v>
      </c>
      <c r="S1793" t="str">
        <f t="shared" si="189"/>
        <v>京都</v>
      </c>
      <c r="T1793" t="str">
        <f>IFERROR(IF($G1793&lt;&gt;"",LEFT($G1793,11),IF(COUNTIF(②男子申込!$C:$C,$B1793)=1,INDEX(②男子申込!H:H,MATCH($B1793,②男子申込!$C:$C,0)),"")),"")</f>
        <v>00109146930</v>
      </c>
      <c r="U1793" t="str">
        <f t="shared" si="195"/>
        <v>びわこ学院大</v>
      </c>
    </row>
    <row r="1794" spans="1:21">
      <c r="A1794" t="s">
        <v>1000</v>
      </c>
      <c r="B1794">
        <v>1793</v>
      </c>
      <c r="C1794" t="s">
        <v>1951</v>
      </c>
      <c r="D1794" t="s">
        <v>1952</v>
      </c>
      <c r="E1794" t="s">
        <v>80</v>
      </c>
      <c r="F1794">
        <v>20030514</v>
      </c>
      <c r="G1794" t="s">
        <v>11376</v>
      </c>
      <c r="H1794" t="s">
        <v>136</v>
      </c>
      <c r="I1794" t="s">
        <v>215</v>
      </c>
      <c r="M1794" t="str">
        <f t="shared" si="190"/>
        <v>谷口</v>
      </c>
      <c r="N1794" t="str">
        <f t="shared" si="191"/>
        <v>知弘</v>
      </c>
      <c r="O1794" t="str">
        <f t="shared" si="192"/>
        <v>タニグチ</v>
      </c>
      <c r="P1794" t="str">
        <f t="shared" si="193"/>
        <v>トモヒロ</v>
      </c>
      <c r="Q1794">
        <f>IF($F1794="","",DATEDIF($R1794,①申込書!$D$3,"Y"))</f>
        <v>22</v>
      </c>
      <c r="R1794" t="str">
        <f t="shared" si="194"/>
        <v>2003/05/14</v>
      </c>
      <c r="S1794" t="str">
        <f t="shared" ref="S1794:S1857" si="196">IFERROR(IF(OR($E1794="北海道",$E1794="学連"),$E1794,LEFT($E1794,LEN($E1794)-1)),"")</f>
        <v>滋賀</v>
      </c>
      <c r="T1794" t="str">
        <f>IFERROR(IF($G1794&lt;&gt;"",LEFT($G1794,11),IF(COUNTIF(②男子申込!$C:$C,$B1794)=1,INDEX(②男子申込!H:H,MATCH($B1794,②男子申込!$C:$C,0)),"")),"")</f>
        <v>00166880332</v>
      </c>
      <c r="U1794" t="str">
        <f t="shared" si="195"/>
        <v>びわこ学院大</v>
      </c>
    </row>
    <row r="1795" spans="1:21">
      <c r="A1795" t="s">
        <v>1000</v>
      </c>
      <c r="B1795">
        <v>1794</v>
      </c>
      <c r="C1795" t="s">
        <v>3902</v>
      </c>
      <c r="D1795" t="s">
        <v>3903</v>
      </c>
      <c r="E1795" t="s">
        <v>83</v>
      </c>
      <c r="F1795">
        <v>20040405</v>
      </c>
      <c r="G1795" t="s">
        <v>11377</v>
      </c>
      <c r="H1795" t="s">
        <v>810</v>
      </c>
      <c r="I1795" t="s">
        <v>717</v>
      </c>
      <c r="M1795" t="str">
        <f t="shared" ref="M1795:M1858" si="197">IFERROR(LEFT($C1795,FIND("　",$C1795)-1),"")</f>
        <v>高橋</v>
      </c>
      <c r="N1795" t="str">
        <f t="shared" ref="N1795:N1858" si="198">IFERROR(RIGHT($C1795,LEN($C1795)-FIND("　",$C1795)),"")</f>
        <v>佑治</v>
      </c>
      <c r="O1795" t="str">
        <f t="shared" ref="O1795:O1858" si="199">IFERROR(DBCS(LEFT($D1795,FIND(" ",$D1795)-1)),"")</f>
        <v>タカハシ</v>
      </c>
      <c r="P1795" t="str">
        <f t="shared" ref="P1795:P1858" si="200">IFERROR(DBCS(RIGHT($D1795,LEN($D1795)-FIND(" ",$D1795))),"")</f>
        <v>ユウジ</v>
      </c>
      <c r="Q1795">
        <f>IF($F1795="","",DATEDIF($R1795,①申込書!$D$3,"Y"))</f>
        <v>21</v>
      </c>
      <c r="R1795" t="str">
        <f t="shared" ref="R1795:R1858" si="201">IF($F1795="","",LEFT($F1795,4)&amp;"/"&amp;MID($F1795,5,2)&amp;"/"&amp;RIGHT($F1795,2))</f>
        <v>2004/04/05</v>
      </c>
      <c r="S1795" t="str">
        <f t="shared" si="196"/>
        <v>奈良</v>
      </c>
      <c r="T1795" t="str">
        <f>IFERROR(IF($G1795&lt;&gt;"",LEFT($G1795,11),IF(COUNTIF(②男子申込!$C:$C,$B1795)=1,INDEX(②男子申込!H:H,MATCH($B1795,②男子申込!$C:$C,0)),"")),"")</f>
        <v>00116141620</v>
      </c>
      <c r="U1795" t="str">
        <f t="shared" ref="U1795:U1858" si="202">IFERROR(LEFT($A1795,FIND("大学",$A1795))&amp;RIGHT($A1795,LEN($A1795)-FIND("大学",$A1795)-1),"")</f>
        <v>びわこ学院大</v>
      </c>
    </row>
    <row r="1796" spans="1:21">
      <c r="A1796" t="s">
        <v>1000</v>
      </c>
      <c r="B1796">
        <v>1795</v>
      </c>
      <c r="C1796" t="s">
        <v>3904</v>
      </c>
      <c r="D1796" t="s">
        <v>3905</v>
      </c>
      <c r="E1796" t="s">
        <v>469</v>
      </c>
      <c r="F1796">
        <v>20041017</v>
      </c>
      <c r="G1796" t="s">
        <v>11378</v>
      </c>
      <c r="H1796" t="s">
        <v>3906</v>
      </c>
      <c r="I1796" t="s">
        <v>130</v>
      </c>
      <c r="M1796" t="str">
        <f t="shared" si="197"/>
        <v>三栖</v>
      </c>
      <c r="N1796" t="str">
        <f t="shared" si="198"/>
        <v>滉介</v>
      </c>
      <c r="O1796" t="str">
        <f t="shared" si="199"/>
        <v>ミス</v>
      </c>
      <c r="P1796" t="str">
        <f t="shared" si="200"/>
        <v>コウスケ</v>
      </c>
      <c r="Q1796">
        <f>IF($F1796="","",DATEDIF($R1796,①申込書!$D$3,"Y"))</f>
        <v>21</v>
      </c>
      <c r="R1796" t="str">
        <f t="shared" si="201"/>
        <v>2004/10/17</v>
      </c>
      <c r="S1796" t="str">
        <f t="shared" si="196"/>
        <v>和歌山</v>
      </c>
      <c r="T1796" t="str">
        <f>IFERROR(IF($G1796&lt;&gt;"",LEFT($G1796,11),IF(COUNTIF(②男子申込!$C:$C,$B1796)=1,INDEX(②男子申込!H:H,MATCH($B1796,②男子申込!$C:$C,0)),"")),"")</f>
        <v>00110077925</v>
      </c>
      <c r="U1796" t="str">
        <f t="shared" si="202"/>
        <v>びわこ学院大</v>
      </c>
    </row>
    <row r="1797" spans="1:21">
      <c r="A1797" t="s">
        <v>1000</v>
      </c>
      <c r="B1797">
        <v>1796</v>
      </c>
      <c r="C1797" t="s">
        <v>3907</v>
      </c>
      <c r="D1797" t="s">
        <v>3908</v>
      </c>
      <c r="E1797" t="s">
        <v>80</v>
      </c>
      <c r="F1797">
        <v>20040304</v>
      </c>
      <c r="G1797" t="s">
        <v>11379</v>
      </c>
      <c r="H1797" t="s">
        <v>3909</v>
      </c>
      <c r="I1797" t="s">
        <v>3910</v>
      </c>
      <c r="M1797" t="str">
        <f t="shared" si="197"/>
        <v>満嶌</v>
      </c>
      <c r="N1797" t="str">
        <f t="shared" si="198"/>
        <v>章稔</v>
      </c>
      <c r="O1797" t="str">
        <f t="shared" si="199"/>
        <v>マジマ</v>
      </c>
      <c r="P1797" t="str">
        <f t="shared" si="200"/>
        <v>アキトシ</v>
      </c>
      <c r="Q1797">
        <f>IF($F1797="","",DATEDIF($R1797,①申込書!$D$3,"Y"))</f>
        <v>21</v>
      </c>
      <c r="R1797" t="str">
        <f t="shared" si="201"/>
        <v>2004/03/04</v>
      </c>
      <c r="S1797" t="str">
        <f t="shared" si="196"/>
        <v>滋賀</v>
      </c>
      <c r="T1797" t="str">
        <f>IFERROR(IF($G1797&lt;&gt;"",LEFT($G1797,11),IF(COUNTIF(②男子申込!$C:$C,$B1797)=1,INDEX(②男子申込!H:H,MATCH($B1797,②男子申込!$C:$C,0)),"")),"")</f>
        <v>00200010113</v>
      </c>
      <c r="U1797" t="str">
        <f t="shared" si="202"/>
        <v>びわこ学院大</v>
      </c>
    </row>
    <row r="1798" spans="1:21">
      <c r="A1798" t="s">
        <v>1000</v>
      </c>
      <c r="B1798">
        <v>1797</v>
      </c>
      <c r="C1798" t="s">
        <v>3911</v>
      </c>
      <c r="D1798" t="s">
        <v>3912</v>
      </c>
      <c r="E1798" t="s">
        <v>80</v>
      </c>
      <c r="F1798">
        <v>20040612</v>
      </c>
      <c r="G1798" t="s">
        <v>11380</v>
      </c>
      <c r="H1798" t="s">
        <v>193</v>
      </c>
      <c r="I1798" t="s">
        <v>426</v>
      </c>
      <c r="M1798" t="str">
        <f t="shared" si="197"/>
        <v>小林</v>
      </c>
      <c r="N1798" t="str">
        <f t="shared" si="198"/>
        <v>俊輝</v>
      </c>
      <c r="O1798" t="str">
        <f t="shared" si="199"/>
        <v>コバヤシ</v>
      </c>
      <c r="P1798" t="str">
        <f t="shared" si="200"/>
        <v>トシキ</v>
      </c>
      <c r="Q1798">
        <f>IF($F1798="","",DATEDIF($R1798,①申込書!$D$3,"Y"))</f>
        <v>21</v>
      </c>
      <c r="R1798" t="str">
        <f t="shared" si="201"/>
        <v>2004/06/12</v>
      </c>
      <c r="S1798" t="str">
        <f t="shared" si="196"/>
        <v>滋賀</v>
      </c>
      <c r="T1798" t="str">
        <f>IFERROR(IF($G1798&lt;&gt;"",LEFT($G1798,11),IF(COUNTIF(②男子申込!$C:$C,$B1798)=1,INDEX(②男子申込!H:H,MATCH($B1798,②男子申込!$C:$C,0)),"")),"")</f>
        <v>00113150415</v>
      </c>
      <c r="U1798" t="str">
        <f t="shared" si="202"/>
        <v>びわこ学院大</v>
      </c>
    </row>
    <row r="1799" spans="1:21">
      <c r="A1799" t="s">
        <v>1000</v>
      </c>
      <c r="B1799">
        <v>1798</v>
      </c>
      <c r="C1799" t="s">
        <v>4439</v>
      </c>
      <c r="D1799" t="s">
        <v>4440</v>
      </c>
      <c r="E1799" t="s">
        <v>80</v>
      </c>
      <c r="F1799">
        <v>20050310</v>
      </c>
      <c r="G1799" t="s">
        <v>11381</v>
      </c>
      <c r="H1799" t="s">
        <v>4441</v>
      </c>
      <c r="I1799" t="s">
        <v>1215</v>
      </c>
      <c r="M1799" t="str">
        <f t="shared" si="197"/>
        <v>花染</v>
      </c>
      <c r="N1799" t="str">
        <f t="shared" si="198"/>
        <v>元太</v>
      </c>
      <c r="O1799" t="str">
        <f t="shared" si="199"/>
        <v>ハナゾメ</v>
      </c>
      <c r="P1799" t="str">
        <f t="shared" si="200"/>
        <v>ゲンタ</v>
      </c>
      <c r="Q1799">
        <f>IF($F1799="","",DATEDIF($R1799,①申込書!$D$3,"Y"))</f>
        <v>20</v>
      </c>
      <c r="R1799" t="str">
        <f t="shared" si="201"/>
        <v>2005/03/10</v>
      </c>
      <c r="S1799" t="str">
        <f t="shared" si="196"/>
        <v>滋賀</v>
      </c>
      <c r="T1799" t="str">
        <f>IFERROR(IF($G1799&lt;&gt;"",LEFT($G1799,11),IF(COUNTIF(②男子申込!$C:$C,$B1799)=1,INDEX(②男子申込!H:H,MATCH($B1799,②男子申込!$C:$C,0)),"")),"")</f>
        <v>00200039295</v>
      </c>
      <c r="U1799" t="str">
        <f t="shared" si="202"/>
        <v>びわこ学院大</v>
      </c>
    </row>
    <row r="1800" spans="1:21">
      <c r="A1800" t="s">
        <v>1000</v>
      </c>
      <c r="B1800">
        <v>1799</v>
      </c>
      <c r="C1800" t="s">
        <v>4624</v>
      </c>
      <c r="D1800" t="s">
        <v>4625</v>
      </c>
      <c r="E1800" t="s">
        <v>80</v>
      </c>
      <c r="F1800">
        <v>20040706</v>
      </c>
      <c r="G1800" t="s">
        <v>11382</v>
      </c>
      <c r="H1800" t="s">
        <v>4626</v>
      </c>
      <c r="I1800" t="s">
        <v>1226</v>
      </c>
      <c r="M1800" t="str">
        <f t="shared" si="197"/>
        <v>櫛間</v>
      </c>
      <c r="N1800" t="str">
        <f t="shared" si="198"/>
        <v>涼世</v>
      </c>
      <c r="O1800" t="str">
        <f t="shared" si="199"/>
        <v>クシマ</v>
      </c>
      <c r="P1800" t="str">
        <f t="shared" si="200"/>
        <v>リョウセイ</v>
      </c>
      <c r="Q1800">
        <f>IF($F1800="","",DATEDIF($R1800,①申込書!$D$3,"Y"))</f>
        <v>21</v>
      </c>
      <c r="R1800" t="str">
        <f t="shared" si="201"/>
        <v>2004/07/06</v>
      </c>
      <c r="S1800" t="str">
        <f t="shared" si="196"/>
        <v>滋賀</v>
      </c>
      <c r="T1800" t="str">
        <f>IFERROR(IF($G1800&lt;&gt;"",LEFT($G1800,11),IF(COUNTIF(②男子申込!$C:$C,$B1800)=1,INDEX(②男子申込!H:H,MATCH($B1800,②男子申込!$C:$C,0)),"")),"")</f>
        <v>00113150819</v>
      </c>
      <c r="U1800" t="str">
        <f t="shared" si="202"/>
        <v>びわこ学院大</v>
      </c>
    </row>
    <row r="1801" spans="1:21">
      <c r="A1801" t="s">
        <v>1000</v>
      </c>
      <c r="B1801">
        <v>1800</v>
      </c>
      <c r="C1801" t="s">
        <v>6994</v>
      </c>
      <c r="D1801" t="s">
        <v>8828</v>
      </c>
      <c r="E1801" t="s">
        <v>80</v>
      </c>
      <c r="F1801">
        <v>20050523</v>
      </c>
      <c r="G1801" t="s">
        <v>6995</v>
      </c>
      <c r="H1801" t="s">
        <v>2481</v>
      </c>
      <c r="I1801" t="s">
        <v>1492</v>
      </c>
      <c r="M1801" t="str">
        <f t="shared" si="197"/>
        <v>南場</v>
      </c>
      <c r="N1801" t="str">
        <f t="shared" si="198"/>
        <v>豪力</v>
      </c>
      <c r="O1801" t="str">
        <f t="shared" si="199"/>
        <v>ナンバ</v>
      </c>
      <c r="P1801" t="str">
        <f t="shared" si="200"/>
        <v>チカラ</v>
      </c>
      <c r="Q1801">
        <f>IF($F1801="","",DATEDIF($R1801,①申込書!$D$3,"Y"))</f>
        <v>20</v>
      </c>
      <c r="R1801" t="str">
        <f t="shared" si="201"/>
        <v>2005/05/23</v>
      </c>
      <c r="S1801" t="str">
        <f t="shared" si="196"/>
        <v>滋賀</v>
      </c>
      <c r="T1801" t="str">
        <f>IFERROR(IF($G1801&lt;&gt;"",LEFT($G1801,11),IF(COUNTIF(②男子申込!$C:$C,$B1801)=1,INDEX(②男子申込!H:H,MATCH($B1801,②男子申込!$C:$C,0)),"")),"")</f>
        <v>00133351824</v>
      </c>
      <c r="U1801" t="str">
        <f t="shared" si="202"/>
        <v>びわこ学院大</v>
      </c>
    </row>
    <row r="1802" spans="1:21">
      <c r="A1802" t="s">
        <v>1000</v>
      </c>
      <c r="B1802">
        <v>1801</v>
      </c>
      <c r="C1802" t="s">
        <v>6996</v>
      </c>
      <c r="D1802" t="s">
        <v>8829</v>
      </c>
      <c r="E1802" t="s">
        <v>80</v>
      </c>
      <c r="F1802">
        <v>20050517</v>
      </c>
      <c r="G1802" t="s">
        <v>6997</v>
      </c>
      <c r="H1802" t="s">
        <v>1024</v>
      </c>
      <c r="I1802" t="s">
        <v>387</v>
      </c>
      <c r="M1802" t="str">
        <f t="shared" si="197"/>
        <v>平尾</v>
      </c>
      <c r="N1802" t="str">
        <f t="shared" si="198"/>
        <v>優成</v>
      </c>
      <c r="O1802" t="str">
        <f t="shared" si="199"/>
        <v>ヒラオ</v>
      </c>
      <c r="P1802" t="str">
        <f t="shared" si="200"/>
        <v>ユウセイ</v>
      </c>
      <c r="Q1802">
        <f>IF($F1802="","",DATEDIF($R1802,①申込書!$D$3,"Y"))</f>
        <v>20</v>
      </c>
      <c r="R1802" t="str">
        <f t="shared" si="201"/>
        <v>2005/05/17</v>
      </c>
      <c r="S1802" t="str">
        <f t="shared" si="196"/>
        <v>滋賀</v>
      </c>
      <c r="T1802" t="str">
        <f>IFERROR(IF($G1802&lt;&gt;"",LEFT($G1802,11),IF(COUNTIF(②男子申込!$C:$C,$B1802)=1,INDEX(②男子申込!H:H,MATCH($B1802,②男子申込!$C:$C,0)),"")),"")</f>
        <v>00200205833</v>
      </c>
      <c r="U1802" t="str">
        <f t="shared" si="202"/>
        <v>びわこ学院大</v>
      </c>
    </row>
    <row r="1803" spans="1:21">
      <c r="A1803" t="s">
        <v>1000</v>
      </c>
      <c r="B1803">
        <v>1802</v>
      </c>
      <c r="C1803" t="s">
        <v>7606</v>
      </c>
      <c r="D1803" t="s">
        <v>7607</v>
      </c>
      <c r="E1803" t="s">
        <v>116</v>
      </c>
      <c r="F1803">
        <v>20050916</v>
      </c>
      <c r="G1803" t="s">
        <v>7608</v>
      </c>
      <c r="H1803" t="s">
        <v>1028</v>
      </c>
      <c r="I1803" t="s">
        <v>7466</v>
      </c>
      <c r="M1803" t="str">
        <f t="shared" si="197"/>
        <v>杉本</v>
      </c>
      <c r="N1803" t="str">
        <f t="shared" si="198"/>
        <v>直幸</v>
      </c>
      <c r="O1803" t="str">
        <f t="shared" si="199"/>
        <v>スギモト</v>
      </c>
      <c r="P1803" t="str">
        <f t="shared" si="200"/>
        <v>ナオユキ</v>
      </c>
      <c r="Q1803">
        <f>IF($F1803="","",DATEDIF($R1803,①申込書!$D$3,"Y"))</f>
        <v>20</v>
      </c>
      <c r="R1803" t="str">
        <f t="shared" si="201"/>
        <v>2005/09/16</v>
      </c>
      <c r="S1803" t="str">
        <f t="shared" si="196"/>
        <v>三重</v>
      </c>
      <c r="T1803" t="str">
        <f>IFERROR(IF($G1803&lt;&gt;"",LEFT($G1803,11),IF(COUNTIF(②男子申込!$C:$C,$B1803)=1,INDEX(②男子申込!H:H,MATCH($B1803,②男子申込!$C:$C,0)),"")),"")</f>
        <v>00124668532</v>
      </c>
      <c r="U1803" t="str">
        <f t="shared" si="202"/>
        <v>びわこ学院大</v>
      </c>
    </row>
    <row r="1804" spans="1:21">
      <c r="A1804" t="s">
        <v>1549</v>
      </c>
      <c r="B1804">
        <v>1803</v>
      </c>
      <c r="C1804" t="s">
        <v>1550</v>
      </c>
      <c r="D1804" t="s">
        <v>1551</v>
      </c>
      <c r="E1804" t="s">
        <v>3835</v>
      </c>
      <c r="F1804">
        <v>20020325</v>
      </c>
      <c r="G1804" t="s">
        <v>11383</v>
      </c>
      <c r="H1804" t="s">
        <v>619</v>
      </c>
      <c r="I1804" t="s">
        <v>355</v>
      </c>
      <c r="M1804" t="str">
        <f t="shared" si="197"/>
        <v>髙野</v>
      </c>
      <c r="N1804" t="str">
        <f t="shared" si="198"/>
        <v>龍也</v>
      </c>
      <c r="O1804" t="str">
        <f t="shared" si="199"/>
        <v>タカノ</v>
      </c>
      <c r="P1804" t="str">
        <f t="shared" si="200"/>
        <v>タツヤ</v>
      </c>
      <c r="Q1804">
        <f>IF($F1804="","",DATEDIF($R1804,①申込書!$D$3,"Y"))</f>
        <v>23</v>
      </c>
      <c r="R1804" t="str">
        <f t="shared" si="201"/>
        <v>2002/03/25</v>
      </c>
      <c r="S1804" t="str">
        <f t="shared" si="196"/>
        <v>学連</v>
      </c>
      <c r="T1804" t="str">
        <f>IFERROR(IF($G1804&lt;&gt;"",LEFT($G1804,11),IF(COUNTIF(②男子申込!$C:$C,$B1804)=1,INDEX(②男子申込!H:H,MATCH($B1804,②男子申込!$C:$C,0)),"")),"")</f>
        <v>00109144221</v>
      </c>
      <c r="U1804" t="str">
        <f t="shared" si="202"/>
        <v>京都府立大</v>
      </c>
    </row>
    <row r="1805" spans="1:21">
      <c r="A1805" t="s">
        <v>1549</v>
      </c>
      <c r="B1805">
        <v>1804</v>
      </c>
      <c r="C1805" t="s">
        <v>2655</v>
      </c>
      <c r="D1805" t="s">
        <v>2656</v>
      </c>
      <c r="E1805" t="s">
        <v>88</v>
      </c>
      <c r="F1805">
        <v>20030503</v>
      </c>
      <c r="G1805" t="s">
        <v>11384</v>
      </c>
      <c r="H1805" t="s">
        <v>2657</v>
      </c>
      <c r="I1805" t="s">
        <v>2658</v>
      </c>
      <c r="M1805" t="str">
        <f t="shared" si="197"/>
        <v>田岡</v>
      </c>
      <c r="N1805" t="str">
        <f t="shared" si="198"/>
        <v>信一</v>
      </c>
      <c r="O1805" t="str">
        <f t="shared" si="199"/>
        <v>タオカ</v>
      </c>
      <c r="P1805" t="str">
        <f t="shared" si="200"/>
        <v>シンイチ</v>
      </c>
      <c r="Q1805">
        <f>IF($F1805="","",DATEDIF($R1805,①申込書!$D$3,"Y"))</f>
        <v>22</v>
      </c>
      <c r="R1805" t="str">
        <f t="shared" si="201"/>
        <v>2003/05/03</v>
      </c>
      <c r="S1805" t="str">
        <f t="shared" si="196"/>
        <v>京都</v>
      </c>
      <c r="T1805" t="str">
        <f>IFERROR(IF($G1805&lt;&gt;"",LEFT($G1805,11),IF(COUNTIF(②男子申込!$C:$C,$B1805)=1,INDEX(②男子申込!H:H,MATCH($B1805,②男子申込!$C:$C,0)),"")),"")</f>
        <v>00134628327</v>
      </c>
      <c r="U1805" t="str">
        <f t="shared" si="202"/>
        <v>京都府立大</v>
      </c>
    </row>
    <row r="1806" spans="1:21">
      <c r="A1806" t="s">
        <v>1549</v>
      </c>
      <c r="B1806">
        <v>1805</v>
      </c>
      <c r="C1806" t="s">
        <v>4037</v>
      </c>
      <c r="D1806" t="s">
        <v>4038</v>
      </c>
      <c r="E1806" t="s">
        <v>88</v>
      </c>
      <c r="F1806">
        <v>20030814</v>
      </c>
      <c r="G1806" t="s">
        <v>11385</v>
      </c>
      <c r="H1806" t="s">
        <v>1001</v>
      </c>
      <c r="I1806" t="s">
        <v>339</v>
      </c>
      <c r="M1806" t="str">
        <f t="shared" si="197"/>
        <v>宮崎</v>
      </c>
      <c r="N1806" t="str">
        <f t="shared" si="198"/>
        <v>遼</v>
      </c>
      <c r="O1806" t="str">
        <f t="shared" si="199"/>
        <v>ミヤザキ</v>
      </c>
      <c r="P1806" t="str">
        <f t="shared" si="200"/>
        <v>リョウ</v>
      </c>
      <c r="Q1806">
        <f>IF($F1806="","",DATEDIF($R1806,①申込書!$D$3,"Y"))</f>
        <v>22</v>
      </c>
      <c r="R1806" t="str">
        <f t="shared" si="201"/>
        <v>2003/08/14</v>
      </c>
      <c r="S1806" t="str">
        <f t="shared" si="196"/>
        <v>京都</v>
      </c>
      <c r="T1806" t="str">
        <f>IFERROR(IF($G1806&lt;&gt;"",LEFT($G1806,11),IF(COUNTIF(②男子申込!$C:$C,$B1806)=1,INDEX(②男子申込!H:H,MATCH($B1806,②男子申込!$C:$C,0)),"")),"")</f>
        <v>00107531421</v>
      </c>
      <c r="U1806" t="str">
        <f t="shared" si="202"/>
        <v>京都府立大</v>
      </c>
    </row>
    <row r="1807" spans="1:21">
      <c r="A1807" t="s">
        <v>1549</v>
      </c>
      <c r="B1807">
        <v>1806</v>
      </c>
      <c r="C1807" t="s">
        <v>5031</v>
      </c>
      <c r="D1807" t="s">
        <v>5032</v>
      </c>
      <c r="E1807" t="s">
        <v>3835</v>
      </c>
      <c r="F1807">
        <v>20040915</v>
      </c>
      <c r="G1807" t="s">
        <v>11386</v>
      </c>
      <c r="H1807" t="s">
        <v>319</v>
      </c>
      <c r="I1807" t="s">
        <v>606</v>
      </c>
      <c r="M1807" t="str">
        <f t="shared" si="197"/>
        <v>竹内</v>
      </c>
      <c r="N1807" t="str">
        <f t="shared" si="198"/>
        <v>大輝</v>
      </c>
      <c r="O1807" t="str">
        <f t="shared" si="199"/>
        <v>タケウチ</v>
      </c>
      <c r="P1807" t="str">
        <f t="shared" si="200"/>
        <v>ヒロキ</v>
      </c>
      <c r="Q1807">
        <f>IF($F1807="","",DATEDIF($R1807,①申込書!$D$3,"Y"))</f>
        <v>21</v>
      </c>
      <c r="R1807" t="str">
        <f t="shared" si="201"/>
        <v>2004/09/15</v>
      </c>
      <c r="S1807" t="str">
        <f t="shared" si="196"/>
        <v>学連</v>
      </c>
      <c r="T1807" t="str">
        <f>IFERROR(IF($G1807&lt;&gt;"",LEFT($G1807,11),IF(COUNTIF(②男子申込!$C:$C,$B1807)=1,INDEX(②男子申込!H:H,MATCH($B1807,②男子申込!$C:$C,0)),"")),"")</f>
        <v>00146113117</v>
      </c>
      <c r="U1807" t="str">
        <f t="shared" si="202"/>
        <v>京都府立大</v>
      </c>
    </row>
    <row r="1808" spans="1:21">
      <c r="A1808" t="s">
        <v>1549</v>
      </c>
      <c r="B1808">
        <v>1807</v>
      </c>
      <c r="C1808" t="s">
        <v>7493</v>
      </c>
      <c r="D1808" t="s">
        <v>7494</v>
      </c>
      <c r="E1808" t="s">
        <v>3835</v>
      </c>
      <c r="F1808">
        <v>20050704</v>
      </c>
      <c r="G1808" t="s">
        <v>7495</v>
      </c>
      <c r="H1808" t="s">
        <v>2657</v>
      </c>
      <c r="I1808" t="s">
        <v>96</v>
      </c>
      <c r="M1808" t="str">
        <f t="shared" si="197"/>
        <v>田岡</v>
      </c>
      <c r="N1808" t="str">
        <f t="shared" si="198"/>
        <v>暁</v>
      </c>
      <c r="O1808" t="str">
        <f t="shared" si="199"/>
        <v>タオカ</v>
      </c>
      <c r="P1808" t="str">
        <f t="shared" si="200"/>
        <v>アキラ</v>
      </c>
      <c r="Q1808">
        <f>IF($F1808="","",DATEDIF($R1808,①申込書!$D$3,"Y"))</f>
        <v>20</v>
      </c>
      <c r="R1808" t="str">
        <f t="shared" si="201"/>
        <v>2005/07/04</v>
      </c>
      <c r="S1808" t="str">
        <f t="shared" si="196"/>
        <v>学連</v>
      </c>
      <c r="T1808" t="str">
        <f>IFERROR(IF($G1808&lt;&gt;"",LEFT($G1808,11),IF(COUNTIF(②男子申込!$C:$C,$B1808)=1,INDEX(②男子申込!H:H,MATCH($B1808,②男子申込!$C:$C,0)),"")),"")</f>
        <v>00124160519</v>
      </c>
      <c r="U1808" t="str">
        <f t="shared" si="202"/>
        <v>京都府立大</v>
      </c>
    </row>
    <row r="1809" spans="1:21">
      <c r="A1809" t="s">
        <v>1549</v>
      </c>
      <c r="B1809">
        <v>1808</v>
      </c>
      <c r="C1809" t="s">
        <v>7496</v>
      </c>
      <c r="D1809" t="s">
        <v>7497</v>
      </c>
      <c r="E1809" t="s">
        <v>3835</v>
      </c>
      <c r="F1809">
        <v>20050313</v>
      </c>
      <c r="G1809" t="s">
        <v>7498</v>
      </c>
      <c r="H1809" t="s">
        <v>307</v>
      </c>
      <c r="I1809" t="s">
        <v>127</v>
      </c>
      <c r="M1809" t="str">
        <f t="shared" si="197"/>
        <v>横田</v>
      </c>
      <c r="N1809" t="str">
        <f t="shared" si="198"/>
        <v>優斗</v>
      </c>
      <c r="O1809" t="str">
        <f t="shared" si="199"/>
        <v>ヨコタ</v>
      </c>
      <c r="P1809" t="str">
        <f t="shared" si="200"/>
        <v>ユウト</v>
      </c>
      <c r="Q1809">
        <f>IF($F1809="","",DATEDIF($R1809,①申込書!$D$3,"Y"))</f>
        <v>20</v>
      </c>
      <c r="R1809" t="str">
        <f t="shared" si="201"/>
        <v>2005/03/13</v>
      </c>
      <c r="S1809" t="str">
        <f t="shared" si="196"/>
        <v>学連</v>
      </c>
      <c r="T1809" t="str">
        <f>IFERROR(IF($G1809&lt;&gt;"",LEFT($G1809,11),IF(COUNTIF(②男子申込!$C:$C,$B1809)=1,INDEX(②男子申込!H:H,MATCH($B1809,②男子申込!$C:$C,0)),"")),"")</f>
        <v>00144612422</v>
      </c>
      <c r="U1809" t="str">
        <f t="shared" si="202"/>
        <v>京都府立大</v>
      </c>
    </row>
    <row r="1810" spans="1:21">
      <c r="A1810" t="s">
        <v>457</v>
      </c>
      <c r="B1810">
        <v>1809</v>
      </c>
      <c r="C1810" t="s">
        <v>493</v>
      </c>
      <c r="D1810" t="s">
        <v>494</v>
      </c>
      <c r="E1810" t="s">
        <v>97</v>
      </c>
      <c r="F1810">
        <v>20020713</v>
      </c>
      <c r="G1810" t="s">
        <v>11387</v>
      </c>
      <c r="H1810" t="s">
        <v>458</v>
      </c>
      <c r="I1810" t="s">
        <v>248</v>
      </c>
      <c r="M1810" t="str">
        <f t="shared" si="197"/>
        <v>坂本</v>
      </c>
      <c r="N1810" t="str">
        <f t="shared" si="198"/>
        <v>亘生</v>
      </c>
      <c r="O1810" t="str">
        <f t="shared" si="199"/>
        <v>サカモト</v>
      </c>
      <c r="P1810" t="str">
        <f t="shared" si="200"/>
        <v>コウセイ</v>
      </c>
      <c r="Q1810">
        <f>IF($F1810="","",DATEDIF($R1810,①申込書!$D$3,"Y"))</f>
        <v>23</v>
      </c>
      <c r="R1810" t="str">
        <f t="shared" si="201"/>
        <v>2002/07/13</v>
      </c>
      <c r="S1810" t="str">
        <f t="shared" si="196"/>
        <v>兵庫</v>
      </c>
      <c r="T1810" t="str">
        <f>IFERROR(IF($G1810&lt;&gt;"",LEFT($G1810,11),IF(COUNTIF(②男子申込!$C:$C,$B1810)=1,INDEX(②男子申込!H:H,MATCH($B1810,②男子申込!$C:$C,0)),"")),"")</f>
        <v>00088109228</v>
      </c>
      <c r="U1810" t="str">
        <f t="shared" si="202"/>
        <v>関西大</v>
      </c>
    </row>
    <row r="1811" spans="1:21">
      <c r="A1811" t="s">
        <v>1175</v>
      </c>
      <c r="B1811">
        <v>1810</v>
      </c>
      <c r="C1811" t="s">
        <v>1980</v>
      </c>
      <c r="D1811" t="s">
        <v>1981</v>
      </c>
      <c r="E1811" t="s">
        <v>99</v>
      </c>
      <c r="F1811">
        <v>20030812</v>
      </c>
      <c r="G1811" t="s">
        <v>11388</v>
      </c>
      <c r="H1811" t="s">
        <v>100</v>
      </c>
      <c r="I1811" t="s">
        <v>549</v>
      </c>
      <c r="M1811" t="str">
        <f t="shared" si="197"/>
        <v>齋藤</v>
      </c>
      <c r="N1811" t="str">
        <f t="shared" si="198"/>
        <v>圭人</v>
      </c>
      <c r="O1811" t="str">
        <f t="shared" si="199"/>
        <v>サイトウ</v>
      </c>
      <c r="P1811" t="str">
        <f t="shared" si="200"/>
        <v>ケイト</v>
      </c>
      <c r="Q1811">
        <f>IF($F1811="","",DATEDIF($R1811,①申込書!$D$3,"Y"))</f>
        <v>22</v>
      </c>
      <c r="R1811" t="str">
        <f t="shared" si="201"/>
        <v>2003/08/12</v>
      </c>
      <c r="S1811" t="str">
        <f t="shared" si="196"/>
        <v>大阪</v>
      </c>
      <c r="T1811" t="str">
        <f>IFERROR(IF($G1811&lt;&gt;"",LEFT($G1811,11),IF(COUNTIF(②男子申込!$C:$C,$B1811)=1,INDEX(②男子申込!H:H,MATCH($B1811,②男子申込!$C:$C,0)),"")),"")</f>
        <v>00138527026</v>
      </c>
      <c r="U1811" t="str">
        <f t="shared" si="202"/>
        <v>大阪産業大</v>
      </c>
    </row>
    <row r="1812" spans="1:21">
      <c r="A1812" t="s">
        <v>1175</v>
      </c>
      <c r="B1812">
        <v>1811</v>
      </c>
      <c r="C1812" t="s">
        <v>1181</v>
      </c>
      <c r="D1812" t="s">
        <v>1182</v>
      </c>
      <c r="E1812" t="s">
        <v>99</v>
      </c>
      <c r="F1812">
        <v>20030413</v>
      </c>
      <c r="G1812" t="s">
        <v>11389</v>
      </c>
      <c r="H1812" t="s">
        <v>1183</v>
      </c>
      <c r="I1812" t="s">
        <v>1013</v>
      </c>
      <c r="M1812" t="str">
        <f t="shared" si="197"/>
        <v>緒方</v>
      </c>
      <c r="N1812" t="str">
        <f t="shared" si="198"/>
        <v>将人</v>
      </c>
      <c r="O1812" t="str">
        <f t="shared" si="199"/>
        <v>オガタ</v>
      </c>
      <c r="P1812" t="str">
        <f t="shared" si="200"/>
        <v>マサト</v>
      </c>
      <c r="Q1812">
        <f>IF($F1812="","",DATEDIF($R1812,①申込書!$D$3,"Y"))</f>
        <v>22</v>
      </c>
      <c r="R1812" t="str">
        <f t="shared" si="201"/>
        <v>2003/04/13</v>
      </c>
      <c r="S1812" t="str">
        <f t="shared" si="196"/>
        <v>大阪</v>
      </c>
      <c r="T1812" t="str">
        <f>IFERROR(IF($G1812&lt;&gt;"",LEFT($G1812,11),IF(COUNTIF(②男子申込!$C:$C,$B1812)=1,INDEX(②男子申込!H:H,MATCH($B1812,②男子申込!$C:$C,0)),"")),"")</f>
        <v>00138522930</v>
      </c>
      <c r="U1812" t="str">
        <f t="shared" si="202"/>
        <v>大阪産業大</v>
      </c>
    </row>
    <row r="1813" spans="1:21">
      <c r="A1813" t="s">
        <v>1175</v>
      </c>
      <c r="B1813">
        <v>1812</v>
      </c>
      <c r="C1813" t="s">
        <v>1978</v>
      </c>
      <c r="D1813" t="s">
        <v>1979</v>
      </c>
      <c r="E1813" t="s">
        <v>83</v>
      </c>
      <c r="F1813">
        <v>20031105</v>
      </c>
      <c r="G1813" t="s">
        <v>11390</v>
      </c>
      <c r="H1813" t="s">
        <v>354</v>
      </c>
      <c r="I1813" t="s">
        <v>1359</v>
      </c>
      <c r="M1813" t="str">
        <f t="shared" si="197"/>
        <v>田中</v>
      </c>
      <c r="N1813" t="str">
        <f t="shared" si="198"/>
        <v>昇一</v>
      </c>
      <c r="O1813" t="str">
        <f t="shared" si="199"/>
        <v>タナカ</v>
      </c>
      <c r="P1813" t="str">
        <f t="shared" si="200"/>
        <v>ショウイチ</v>
      </c>
      <c r="Q1813">
        <f>IF($F1813="","",DATEDIF($R1813,①申込書!$D$3,"Y"))</f>
        <v>22</v>
      </c>
      <c r="R1813" t="str">
        <f t="shared" si="201"/>
        <v>2003/11/05</v>
      </c>
      <c r="S1813" t="str">
        <f t="shared" si="196"/>
        <v>奈良</v>
      </c>
      <c r="T1813" t="str">
        <f>IFERROR(IF($G1813&lt;&gt;"",LEFT($G1813,11),IF(COUNTIF(②男子申込!$C:$C,$B1813)=1,INDEX(②男子申込!H:H,MATCH($B1813,②男子申込!$C:$C,0)),"")),"")</f>
        <v>00105543220</v>
      </c>
      <c r="U1813" t="str">
        <f t="shared" si="202"/>
        <v>大阪産業大</v>
      </c>
    </row>
    <row r="1814" spans="1:21">
      <c r="A1814" t="s">
        <v>1175</v>
      </c>
      <c r="B1814">
        <v>1813</v>
      </c>
      <c r="C1814" t="s">
        <v>4064</v>
      </c>
      <c r="D1814" t="s">
        <v>4065</v>
      </c>
      <c r="E1814" t="s">
        <v>97</v>
      </c>
      <c r="F1814">
        <v>20041121</v>
      </c>
      <c r="G1814" t="s">
        <v>11391</v>
      </c>
      <c r="H1814" t="s">
        <v>377</v>
      </c>
      <c r="I1814" t="s">
        <v>364</v>
      </c>
      <c r="M1814" t="str">
        <f t="shared" si="197"/>
        <v>林</v>
      </c>
      <c r="N1814" t="str">
        <f t="shared" si="198"/>
        <v>奏</v>
      </c>
      <c r="O1814" t="str">
        <f t="shared" si="199"/>
        <v>ハヤシ</v>
      </c>
      <c r="P1814" t="str">
        <f t="shared" si="200"/>
        <v>ソウ</v>
      </c>
      <c r="Q1814">
        <f>IF($F1814="","",DATEDIF($R1814,①申込書!$D$3,"Y"))</f>
        <v>21</v>
      </c>
      <c r="R1814" t="str">
        <f t="shared" si="201"/>
        <v>2004/11/21</v>
      </c>
      <c r="S1814" t="str">
        <f t="shared" si="196"/>
        <v>兵庫</v>
      </c>
      <c r="T1814" t="str">
        <f>IFERROR(IF($G1814&lt;&gt;"",LEFT($G1814,11),IF(COUNTIF(②男子申込!$C:$C,$B1814)=1,INDEX(②男子申込!H:H,MATCH($B1814,②男子申込!$C:$C,0)),"")),"")</f>
        <v>00115303720</v>
      </c>
      <c r="U1814" t="str">
        <f t="shared" si="202"/>
        <v>大阪産業大</v>
      </c>
    </row>
    <row r="1815" spans="1:21">
      <c r="A1815" t="s">
        <v>1175</v>
      </c>
      <c r="B1815">
        <v>1814</v>
      </c>
      <c r="C1815" t="s">
        <v>4066</v>
      </c>
      <c r="D1815" t="s">
        <v>4067</v>
      </c>
      <c r="E1815" t="s">
        <v>80</v>
      </c>
      <c r="F1815">
        <v>20040919</v>
      </c>
      <c r="G1815" t="s">
        <v>11392</v>
      </c>
      <c r="H1815" t="s">
        <v>4068</v>
      </c>
      <c r="I1815" t="s">
        <v>127</v>
      </c>
      <c r="M1815" t="str">
        <f t="shared" si="197"/>
        <v>三塩</v>
      </c>
      <c r="N1815" t="str">
        <f t="shared" si="198"/>
        <v>雄斗</v>
      </c>
      <c r="O1815" t="str">
        <f t="shared" si="199"/>
        <v>ミシオ</v>
      </c>
      <c r="P1815" t="str">
        <f t="shared" si="200"/>
        <v>ユウト</v>
      </c>
      <c r="Q1815">
        <f>IF($F1815="","",DATEDIF($R1815,①申込書!$D$3,"Y"))</f>
        <v>21</v>
      </c>
      <c r="R1815" t="str">
        <f t="shared" si="201"/>
        <v>2004/09/19</v>
      </c>
      <c r="S1815" t="str">
        <f t="shared" si="196"/>
        <v>滋賀</v>
      </c>
      <c r="T1815" t="str">
        <f>IFERROR(IF($G1815&lt;&gt;"",LEFT($G1815,11),IF(COUNTIF(②男子申込!$C:$C,$B1815)=1,INDEX(②男子申込!H:H,MATCH($B1815,②男子申込!$C:$C,0)),"")),"")</f>
        <v>00113555929</v>
      </c>
      <c r="U1815" t="str">
        <f t="shared" si="202"/>
        <v>大阪産業大</v>
      </c>
    </row>
    <row r="1816" spans="1:21">
      <c r="A1816" t="s">
        <v>1175</v>
      </c>
      <c r="B1816">
        <v>1815</v>
      </c>
      <c r="C1816" t="s">
        <v>4069</v>
      </c>
      <c r="D1816" t="s">
        <v>4070</v>
      </c>
      <c r="E1816" t="s">
        <v>97</v>
      </c>
      <c r="F1816">
        <v>20040406</v>
      </c>
      <c r="G1816" t="s">
        <v>11393</v>
      </c>
      <c r="H1816" t="s">
        <v>1510</v>
      </c>
      <c r="I1816" t="s">
        <v>734</v>
      </c>
      <c r="M1816" t="str">
        <f t="shared" si="197"/>
        <v>福井</v>
      </c>
      <c r="N1816" t="str">
        <f t="shared" si="198"/>
        <v>蓮</v>
      </c>
      <c r="O1816" t="str">
        <f t="shared" si="199"/>
        <v>フクイ</v>
      </c>
      <c r="P1816" t="str">
        <f t="shared" si="200"/>
        <v>レン</v>
      </c>
      <c r="Q1816">
        <f>IF($F1816="","",DATEDIF($R1816,①申込書!$D$3,"Y"))</f>
        <v>21</v>
      </c>
      <c r="R1816" t="str">
        <f t="shared" si="201"/>
        <v>2004/04/06</v>
      </c>
      <c r="S1816" t="str">
        <f t="shared" si="196"/>
        <v>兵庫</v>
      </c>
      <c r="T1816" t="str">
        <f>IFERROR(IF($G1816&lt;&gt;"",LEFT($G1816,11),IF(COUNTIF(②男子申込!$C:$C,$B1816)=1,INDEX(②男子申込!H:H,MATCH($B1816,②男子申込!$C:$C,0)),"")),"")</f>
        <v>00116598232</v>
      </c>
      <c r="U1816" t="str">
        <f t="shared" si="202"/>
        <v>大阪産業大</v>
      </c>
    </row>
    <row r="1817" spans="1:21">
      <c r="A1817" t="s">
        <v>1175</v>
      </c>
      <c r="B1817">
        <v>1816</v>
      </c>
      <c r="C1817" t="s">
        <v>4071</v>
      </c>
      <c r="D1817" t="s">
        <v>4072</v>
      </c>
      <c r="E1817" t="s">
        <v>469</v>
      </c>
      <c r="F1817">
        <v>20050203</v>
      </c>
      <c r="G1817" t="s">
        <v>11394</v>
      </c>
      <c r="H1817" t="s">
        <v>12285</v>
      </c>
      <c r="I1817" t="s">
        <v>220</v>
      </c>
      <c r="M1817" t="str">
        <f t="shared" si="197"/>
        <v>堂野前</v>
      </c>
      <c r="N1817" t="str">
        <f t="shared" si="198"/>
        <v>玲乙</v>
      </c>
      <c r="O1817" t="str">
        <f t="shared" si="199"/>
        <v>ドウノマエ</v>
      </c>
      <c r="P1817" t="str">
        <f t="shared" si="200"/>
        <v>レオ</v>
      </c>
      <c r="Q1817">
        <f>IF($F1817="","",DATEDIF($R1817,①申込書!$D$3,"Y"))</f>
        <v>20</v>
      </c>
      <c r="R1817" t="str">
        <f t="shared" si="201"/>
        <v>2005/02/03</v>
      </c>
      <c r="S1817" t="str">
        <f t="shared" si="196"/>
        <v>和歌山</v>
      </c>
      <c r="T1817" t="str">
        <f>IFERROR(IF($G1817&lt;&gt;"",LEFT($G1817,11),IF(COUNTIF(②男子申込!$C:$C,$B1817)=1,INDEX(②男子申込!H:H,MATCH($B1817,②男子申込!$C:$C,0)),"")),"")</f>
        <v>00119013217</v>
      </c>
      <c r="U1817" t="str">
        <f t="shared" si="202"/>
        <v>大阪産業大</v>
      </c>
    </row>
    <row r="1818" spans="1:21">
      <c r="A1818" t="s">
        <v>1175</v>
      </c>
      <c r="B1818">
        <v>1817</v>
      </c>
      <c r="C1818" t="s">
        <v>4073</v>
      </c>
      <c r="D1818" t="s">
        <v>4074</v>
      </c>
      <c r="E1818" t="s">
        <v>88</v>
      </c>
      <c r="F1818">
        <v>20041010</v>
      </c>
      <c r="G1818" t="s">
        <v>11395</v>
      </c>
      <c r="H1818" t="s">
        <v>134</v>
      </c>
      <c r="I1818" t="s">
        <v>4075</v>
      </c>
      <c r="M1818" t="str">
        <f t="shared" si="197"/>
        <v>伊藤</v>
      </c>
      <c r="N1818" t="str">
        <f t="shared" si="198"/>
        <v>輝崇</v>
      </c>
      <c r="O1818" t="str">
        <f t="shared" si="199"/>
        <v>イトウ</v>
      </c>
      <c r="P1818" t="str">
        <f t="shared" si="200"/>
        <v>テルタカ</v>
      </c>
      <c r="Q1818">
        <f>IF($F1818="","",DATEDIF($R1818,①申込書!$D$3,"Y"))</f>
        <v>21</v>
      </c>
      <c r="R1818" t="str">
        <f t="shared" si="201"/>
        <v>2004/10/10</v>
      </c>
      <c r="S1818" t="str">
        <f t="shared" si="196"/>
        <v>京都</v>
      </c>
      <c r="T1818" t="str">
        <f>IFERROR(IF($G1818&lt;&gt;"",LEFT($G1818,11),IF(COUNTIF(②男子申込!$C:$C,$B1818)=1,INDEX(②男子申込!H:H,MATCH($B1818,②男子申込!$C:$C,0)),"")),"")</f>
        <v>00120031512</v>
      </c>
      <c r="U1818" t="str">
        <f t="shared" si="202"/>
        <v>大阪産業大</v>
      </c>
    </row>
    <row r="1819" spans="1:21">
      <c r="A1819" t="s">
        <v>1175</v>
      </c>
      <c r="B1819">
        <v>1818</v>
      </c>
      <c r="C1819" t="s">
        <v>4076</v>
      </c>
      <c r="D1819" t="s">
        <v>4077</v>
      </c>
      <c r="E1819" t="s">
        <v>99</v>
      </c>
      <c r="F1819">
        <v>20041129</v>
      </c>
      <c r="G1819" t="s">
        <v>11396</v>
      </c>
      <c r="H1819" t="s">
        <v>111</v>
      </c>
      <c r="I1819" t="s">
        <v>662</v>
      </c>
      <c r="M1819" t="str">
        <f t="shared" si="197"/>
        <v>山下</v>
      </c>
      <c r="N1819" t="str">
        <f t="shared" si="198"/>
        <v>航海</v>
      </c>
      <c r="O1819" t="str">
        <f t="shared" si="199"/>
        <v>ヤマシタ</v>
      </c>
      <c r="P1819" t="str">
        <f t="shared" si="200"/>
        <v>ワタル</v>
      </c>
      <c r="Q1819">
        <f>IF($F1819="","",DATEDIF($R1819,①申込書!$D$3,"Y"))</f>
        <v>21</v>
      </c>
      <c r="R1819" t="str">
        <f t="shared" si="201"/>
        <v>2004/11/29</v>
      </c>
      <c r="S1819" t="str">
        <f t="shared" si="196"/>
        <v>大阪</v>
      </c>
      <c r="T1819" t="str">
        <f>IFERROR(IF($G1819&lt;&gt;"",LEFT($G1819,11),IF(COUNTIF(②男子申込!$C:$C,$B1819)=1,INDEX(②男子申込!H:H,MATCH($B1819,②男子申込!$C:$C,0)),"")),"")</f>
        <v>00113562624</v>
      </c>
      <c r="U1819" t="str">
        <f t="shared" si="202"/>
        <v>大阪産業大</v>
      </c>
    </row>
    <row r="1820" spans="1:21">
      <c r="A1820" t="s">
        <v>1175</v>
      </c>
      <c r="B1820">
        <v>1819</v>
      </c>
      <c r="C1820" t="s">
        <v>4078</v>
      </c>
      <c r="D1820" t="s">
        <v>4079</v>
      </c>
      <c r="E1820" t="s">
        <v>97</v>
      </c>
      <c r="F1820">
        <v>20040707</v>
      </c>
      <c r="G1820" t="s">
        <v>11397</v>
      </c>
      <c r="H1820" t="s">
        <v>189</v>
      </c>
      <c r="I1820" t="s">
        <v>122</v>
      </c>
      <c r="M1820" t="str">
        <f t="shared" si="197"/>
        <v>藤本</v>
      </c>
      <c r="N1820" t="str">
        <f t="shared" si="198"/>
        <v>琉世</v>
      </c>
      <c r="O1820" t="str">
        <f t="shared" si="199"/>
        <v>フジモト</v>
      </c>
      <c r="P1820" t="str">
        <f t="shared" si="200"/>
        <v>リュウセイ</v>
      </c>
      <c r="Q1820">
        <f>IF($F1820="","",DATEDIF($R1820,①申込書!$D$3,"Y"))</f>
        <v>21</v>
      </c>
      <c r="R1820" t="str">
        <f t="shared" si="201"/>
        <v>2004/07/07</v>
      </c>
      <c r="S1820" t="str">
        <f t="shared" si="196"/>
        <v>兵庫</v>
      </c>
      <c r="T1820" t="str">
        <f>IFERROR(IF($G1820&lt;&gt;"",LEFT($G1820,11),IF(COUNTIF(②男子申込!$C:$C,$B1820)=1,INDEX(②男子申込!H:H,MATCH($B1820,②男子申込!$C:$C,0)),"")),"")</f>
        <v>00145795334</v>
      </c>
      <c r="U1820" t="str">
        <f t="shared" si="202"/>
        <v>大阪産業大</v>
      </c>
    </row>
    <row r="1821" spans="1:21">
      <c r="A1821" t="s">
        <v>1175</v>
      </c>
      <c r="B1821">
        <v>1820</v>
      </c>
      <c r="C1821" t="s">
        <v>4229</v>
      </c>
      <c r="D1821" t="s">
        <v>4230</v>
      </c>
      <c r="E1821" t="s">
        <v>99</v>
      </c>
      <c r="F1821">
        <v>20050117</v>
      </c>
      <c r="G1821" t="s">
        <v>11398</v>
      </c>
      <c r="H1821" t="s">
        <v>643</v>
      </c>
      <c r="I1821" t="s">
        <v>204</v>
      </c>
      <c r="M1821" t="str">
        <f t="shared" si="197"/>
        <v>青木</v>
      </c>
      <c r="N1821" t="str">
        <f t="shared" si="198"/>
        <v>誠太朗</v>
      </c>
      <c r="O1821" t="str">
        <f t="shared" si="199"/>
        <v>アオキ</v>
      </c>
      <c r="P1821" t="str">
        <f t="shared" si="200"/>
        <v>セイタロウ</v>
      </c>
      <c r="Q1821">
        <f>IF($F1821="","",DATEDIF($R1821,①申込書!$D$3,"Y"))</f>
        <v>21</v>
      </c>
      <c r="R1821" t="str">
        <f t="shared" si="201"/>
        <v>2005/01/17</v>
      </c>
      <c r="S1821" t="str">
        <f t="shared" si="196"/>
        <v>大阪</v>
      </c>
      <c r="T1821" t="str">
        <f>IFERROR(IF($G1821&lt;&gt;"",LEFT($G1821,11),IF(COUNTIF(②男子申込!$C:$C,$B1821)=1,INDEX(②男子申込!H:H,MATCH($B1821,②男子申込!$C:$C,0)),"")),"")</f>
        <v>00148284835</v>
      </c>
      <c r="U1821" t="str">
        <f t="shared" si="202"/>
        <v>大阪産業大</v>
      </c>
    </row>
    <row r="1822" spans="1:21">
      <c r="A1822" t="s">
        <v>1175</v>
      </c>
      <c r="B1822">
        <v>1821</v>
      </c>
      <c r="C1822" t="s">
        <v>4231</v>
      </c>
      <c r="D1822" t="s">
        <v>4232</v>
      </c>
      <c r="E1822" t="s">
        <v>99</v>
      </c>
      <c r="F1822">
        <v>20041115</v>
      </c>
      <c r="G1822" t="s">
        <v>11399</v>
      </c>
      <c r="H1822" t="s">
        <v>845</v>
      </c>
      <c r="I1822" t="s">
        <v>720</v>
      </c>
      <c r="M1822" t="str">
        <f t="shared" si="197"/>
        <v>鈴木</v>
      </c>
      <c r="N1822" t="str">
        <f t="shared" si="198"/>
        <v>仁</v>
      </c>
      <c r="O1822" t="str">
        <f t="shared" si="199"/>
        <v>スズキ</v>
      </c>
      <c r="P1822" t="str">
        <f t="shared" si="200"/>
        <v>ジン</v>
      </c>
      <c r="Q1822">
        <f>IF($F1822="","",DATEDIF($R1822,①申込書!$D$3,"Y"))</f>
        <v>21</v>
      </c>
      <c r="R1822" t="str">
        <f t="shared" si="201"/>
        <v>2004/11/15</v>
      </c>
      <c r="S1822" t="str">
        <f t="shared" si="196"/>
        <v>大阪</v>
      </c>
      <c r="T1822" t="str">
        <f>IFERROR(IF($G1822&lt;&gt;"",LEFT($G1822,11),IF(COUNTIF(②男子申込!$C:$C,$B1822)=1,INDEX(②男子申込!H:H,MATCH($B1822,②男子申込!$C:$C,0)),"")),"")</f>
        <v>00130994531</v>
      </c>
      <c r="U1822" t="str">
        <f t="shared" si="202"/>
        <v>大阪産業大</v>
      </c>
    </row>
    <row r="1823" spans="1:21">
      <c r="A1823" t="s">
        <v>1175</v>
      </c>
      <c r="B1823">
        <v>1822</v>
      </c>
      <c r="C1823" t="s">
        <v>4233</v>
      </c>
      <c r="D1823" t="s">
        <v>4234</v>
      </c>
      <c r="E1823" t="s">
        <v>99</v>
      </c>
      <c r="F1823">
        <v>20050301</v>
      </c>
      <c r="G1823" t="s">
        <v>11400</v>
      </c>
      <c r="H1823" t="s">
        <v>4235</v>
      </c>
      <c r="I1823" t="s">
        <v>127</v>
      </c>
      <c r="M1823" t="str">
        <f t="shared" si="197"/>
        <v>東道</v>
      </c>
      <c r="N1823" t="str">
        <f t="shared" si="198"/>
        <v>佑人</v>
      </c>
      <c r="O1823" t="str">
        <f t="shared" si="199"/>
        <v>ヒガシミチ</v>
      </c>
      <c r="P1823" t="str">
        <f t="shared" si="200"/>
        <v>ユウト</v>
      </c>
      <c r="Q1823">
        <f>IF($F1823="","",DATEDIF($R1823,①申込書!$D$3,"Y"))</f>
        <v>20</v>
      </c>
      <c r="R1823" t="str">
        <f t="shared" si="201"/>
        <v>2005/03/01</v>
      </c>
      <c r="S1823" t="str">
        <f t="shared" si="196"/>
        <v>大阪</v>
      </c>
      <c r="T1823" t="str">
        <f>IFERROR(IF($G1823&lt;&gt;"",LEFT($G1823,11),IF(COUNTIF(②男子申込!$C:$C,$B1823)=1,INDEX(②男子申込!H:H,MATCH($B1823,②男子申込!$C:$C,0)),"")),"")</f>
        <v>00115441925</v>
      </c>
      <c r="U1823" t="str">
        <f t="shared" si="202"/>
        <v>大阪産業大</v>
      </c>
    </row>
    <row r="1824" spans="1:21">
      <c r="A1824" t="s">
        <v>1175</v>
      </c>
      <c r="B1824">
        <v>1823</v>
      </c>
      <c r="C1824" t="s">
        <v>4562</v>
      </c>
      <c r="D1824" t="s">
        <v>4563</v>
      </c>
      <c r="E1824" t="s">
        <v>99</v>
      </c>
      <c r="F1824">
        <v>20050318</v>
      </c>
      <c r="G1824" t="s">
        <v>11401</v>
      </c>
      <c r="H1824" t="s">
        <v>4564</v>
      </c>
      <c r="I1824" t="s">
        <v>4565</v>
      </c>
      <c r="M1824" t="str">
        <f t="shared" si="197"/>
        <v>千葉</v>
      </c>
      <c r="N1824" t="str">
        <f t="shared" si="198"/>
        <v>敬純</v>
      </c>
      <c r="O1824" t="str">
        <f t="shared" si="199"/>
        <v>チバ</v>
      </c>
      <c r="P1824" t="str">
        <f t="shared" si="200"/>
        <v>タカスミ</v>
      </c>
      <c r="Q1824">
        <f>IF($F1824="","",DATEDIF($R1824,①申込書!$D$3,"Y"))</f>
        <v>20</v>
      </c>
      <c r="R1824" t="str">
        <f t="shared" si="201"/>
        <v>2005/03/18</v>
      </c>
      <c r="S1824" t="str">
        <f t="shared" si="196"/>
        <v>大阪</v>
      </c>
      <c r="T1824" t="str">
        <f>IFERROR(IF($G1824&lt;&gt;"",LEFT($G1824,11),IF(COUNTIF(②男子申込!$C:$C,$B1824)=1,INDEX(②男子申込!H:H,MATCH($B1824,②男子申込!$C:$C,0)),"")),"")</f>
        <v>00200065069</v>
      </c>
      <c r="U1824" t="str">
        <f t="shared" si="202"/>
        <v>大阪産業大</v>
      </c>
    </row>
    <row r="1825" spans="1:21">
      <c r="A1825" t="s">
        <v>1175</v>
      </c>
      <c r="B1825">
        <v>1824</v>
      </c>
      <c r="C1825" t="s">
        <v>4566</v>
      </c>
      <c r="D1825" t="s">
        <v>4567</v>
      </c>
      <c r="E1825" t="s">
        <v>99</v>
      </c>
      <c r="F1825">
        <v>20040511</v>
      </c>
      <c r="G1825" t="s">
        <v>11402</v>
      </c>
      <c r="H1825" t="s">
        <v>1028</v>
      </c>
      <c r="I1825" t="s">
        <v>824</v>
      </c>
      <c r="M1825" t="str">
        <f t="shared" si="197"/>
        <v>杉本</v>
      </c>
      <c r="N1825" t="str">
        <f t="shared" si="198"/>
        <v>麗也</v>
      </c>
      <c r="O1825" t="str">
        <f t="shared" si="199"/>
        <v>スギモト</v>
      </c>
      <c r="P1825" t="str">
        <f t="shared" si="200"/>
        <v>レイヤ</v>
      </c>
      <c r="Q1825">
        <f>IF($F1825="","",DATEDIF($R1825,①申込書!$D$3,"Y"))</f>
        <v>21</v>
      </c>
      <c r="R1825" t="str">
        <f t="shared" si="201"/>
        <v>2004/05/11</v>
      </c>
      <c r="S1825" t="str">
        <f t="shared" si="196"/>
        <v>大阪</v>
      </c>
      <c r="T1825" t="str">
        <f>IFERROR(IF($G1825&lt;&gt;"",LEFT($G1825,11),IF(COUNTIF(②男子申込!$C:$C,$B1825)=1,INDEX(②男子申込!H:H,MATCH($B1825,②男子申込!$C:$C,0)),"")),"")</f>
        <v>00115163118</v>
      </c>
      <c r="U1825" t="str">
        <f t="shared" si="202"/>
        <v>大阪産業大</v>
      </c>
    </row>
    <row r="1826" spans="1:21">
      <c r="A1826" t="s">
        <v>1175</v>
      </c>
      <c r="B1826">
        <v>1825</v>
      </c>
      <c r="C1826" t="s">
        <v>5051</v>
      </c>
      <c r="D1826" t="s">
        <v>5052</v>
      </c>
      <c r="E1826" t="s">
        <v>97</v>
      </c>
      <c r="F1826">
        <v>20040617</v>
      </c>
      <c r="G1826" t="s">
        <v>11403</v>
      </c>
      <c r="H1826" t="s">
        <v>256</v>
      </c>
      <c r="I1826" t="s">
        <v>92</v>
      </c>
      <c r="M1826" t="str">
        <f t="shared" si="197"/>
        <v>井上</v>
      </c>
      <c r="N1826" t="str">
        <f t="shared" si="198"/>
        <v>裕貴</v>
      </c>
      <c r="O1826" t="str">
        <f t="shared" si="199"/>
        <v>イノウエ</v>
      </c>
      <c r="P1826" t="str">
        <f t="shared" si="200"/>
        <v>ユウキ</v>
      </c>
      <c r="Q1826">
        <f>IF($F1826="","",DATEDIF($R1826,①申込書!$D$3,"Y"))</f>
        <v>21</v>
      </c>
      <c r="R1826" t="str">
        <f t="shared" si="201"/>
        <v>2004/06/17</v>
      </c>
      <c r="S1826" t="str">
        <f t="shared" si="196"/>
        <v>兵庫</v>
      </c>
      <c r="T1826" t="str">
        <f>IFERROR(IF($G1826&lt;&gt;"",LEFT($G1826,11),IF(COUNTIF(②男子申込!$C:$C,$B1826)=1,INDEX(②男子申込!H:H,MATCH($B1826,②男子申込!$C:$C,0)),"")),"")</f>
        <v>00111600615</v>
      </c>
      <c r="U1826" t="str">
        <f t="shared" si="202"/>
        <v>大阪産業大</v>
      </c>
    </row>
    <row r="1827" spans="1:21">
      <c r="A1827" t="s">
        <v>1175</v>
      </c>
      <c r="B1827">
        <v>1826</v>
      </c>
      <c r="C1827" t="s">
        <v>6050</v>
      </c>
      <c r="D1827" t="s">
        <v>6051</v>
      </c>
      <c r="E1827" t="s">
        <v>369</v>
      </c>
      <c r="F1827">
        <v>20050502</v>
      </c>
      <c r="G1827" t="s">
        <v>11404</v>
      </c>
      <c r="H1827" t="s">
        <v>477</v>
      </c>
      <c r="I1827" t="s">
        <v>128</v>
      </c>
      <c r="M1827" t="str">
        <f t="shared" si="197"/>
        <v>藤井</v>
      </c>
      <c r="N1827" t="str">
        <f t="shared" si="198"/>
        <v>一晴</v>
      </c>
      <c r="O1827" t="str">
        <f t="shared" si="199"/>
        <v>フジイ</v>
      </c>
      <c r="P1827" t="str">
        <f t="shared" si="200"/>
        <v>イッセイ</v>
      </c>
      <c r="Q1827">
        <f>IF($F1827="","",DATEDIF($R1827,①申込書!$D$3,"Y"))</f>
        <v>20</v>
      </c>
      <c r="R1827" t="str">
        <f t="shared" si="201"/>
        <v>2005/05/02</v>
      </c>
      <c r="S1827" t="str">
        <f t="shared" si="196"/>
        <v>愛媛</v>
      </c>
      <c r="T1827" t="str">
        <f>IFERROR(IF($G1827&lt;&gt;"",LEFT($G1827,11),IF(COUNTIF(②男子申込!$C:$C,$B1827)=1,INDEX(②男子申込!H:H,MATCH($B1827,②男子申込!$C:$C,0)),"")),"")</f>
        <v>00138007423</v>
      </c>
      <c r="U1827" t="str">
        <f t="shared" si="202"/>
        <v>大阪産業大</v>
      </c>
    </row>
    <row r="1828" spans="1:21">
      <c r="A1828" t="s">
        <v>1175</v>
      </c>
      <c r="B1828">
        <v>1827</v>
      </c>
      <c r="C1828" t="s">
        <v>6052</v>
      </c>
      <c r="D1828" t="s">
        <v>6053</v>
      </c>
      <c r="E1828" t="s">
        <v>733</v>
      </c>
      <c r="F1828">
        <v>20050828</v>
      </c>
      <c r="G1828" t="s">
        <v>11405</v>
      </c>
      <c r="H1828" t="s">
        <v>341</v>
      </c>
      <c r="I1828" t="s">
        <v>719</v>
      </c>
      <c r="M1828" t="str">
        <f t="shared" si="197"/>
        <v>前田</v>
      </c>
      <c r="N1828" t="str">
        <f t="shared" si="198"/>
        <v>真一郎</v>
      </c>
      <c r="O1828" t="str">
        <f t="shared" si="199"/>
        <v>マエダ</v>
      </c>
      <c r="P1828" t="str">
        <f t="shared" si="200"/>
        <v>シンイチロウ</v>
      </c>
      <c r="Q1828">
        <f>IF($F1828="","",DATEDIF($R1828,①申込書!$D$3,"Y"))</f>
        <v>20</v>
      </c>
      <c r="R1828" t="str">
        <f t="shared" si="201"/>
        <v>2005/08/28</v>
      </c>
      <c r="S1828" t="str">
        <f t="shared" si="196"/>
        <v>徳島</v>
      </c>
      <c r="T1828" t="str">
        <f>IFERROR(IF($G1828&lt;&gt;"",LEFT($G1828,11),IF(COUNTIF(②男子申込!$C:$C,$B1828)=1,INDEX(②男子申込!H:H,MATCH($B1828,②男子申込!$C:$C,0)),"")),"")</f>
        <v>00129901426</v>
      </c>
      <c r="U1828" t="str">
        <f t="shared" si="202"/>
        <v>大阪産業大</v>
      </c>
    </row>
    <row r="1829" spans="1:21">
      <c r="A1829" t="s">
        <v>1175</v>
      </c>
      <c r="B1829">
        <v>1828</v>
      </c>
      <c r="C1829" t="s">
        <v>6054</v>
      </c>
      <c r="D1829" t="s">
        <v>6055</v>
      </c>
      <c r="E1829" t="s">
        <v>97</v>
      </c>
      <c r="F1829">
        <v>20050608</v>
      </c>
      <c r="G1829" t="s">
        <v>11406</v>
      </c>
      <c r="H1829" t="s">
        <v>6056</v>
      </c>
      <c r="I1829" t="s">
        <v>6057</v>
      </c>
      <c r="M1829" t="str">
        <f t="shared" si="197"/>
        <v>三枝</v>
      </c>
      <c r="N1829" t="str">
        <f t="shared" si="198"/>
        <v>睦哉</v>
      </c>
      <c r="O1829" t="str">
        <f t="shared" si="199"/>
        <v>サイクサ</v>
      </c>
      <c r="P1829" t="str">
        <f t="shared" si="200"/>
        <v>チカヤ</v>
      </c>
      <c r="Q1829">
        <f>IF($F1829="","",DATEDIF($R1829,①申込書!$D$3,"Y"))</f>
        <v>20</v>
      </c>
      <c r="R1829" t="str">
        <f t="shared" si="201"/>
        <v>2005/06/08</v>
      </c>
      <c r="S1829" t="str">
        <f t="shared" si="196"/>
        <v>兵庫</v>
      </c>
      <c r="T1829" t="str">
        <f>IFERROR(IF($G1829&lt;&gt;"",LEFT($G1829,11),IF(COUNTIF(②男子申込!$C:$C,$B1829)=1,INDEX(②男子申込!H:H,MATCH($B1829,②男子申込!$C:$C,0)),"")),"")</f>
        <v>00157128125</v>
      </c>
      <c r="U1829" t="str">
        <f t="shared" si="202"/>
        <v>大阪産業大</v>
      </c>
    </row>
    <row r="1830" spans="1:21">
      <c r="A1830" t="s">
        <v>1175</v>
      </c>
      <c r="B1830">
        <v>1829</v>
      </c>
      <c r="C1830" t="s">
        <v>6058</v>
      </c>
      <c r="D1830" t="s">
        <v>6059</v>
      </c>
      <c r="E1830" t="s">
        <v>99</v>
      </c>
      <c r="F1830">
        <v>20051113</v>
      </c>
      <c r="G1830" t="s">
        <v>11407</v>
      </c>
      <c r="H1830" t="s">
        <v>967</v>
      </c>
      <c r="I1830" t="s">
        <v>334</v>
      </c>
      <c r="M1830" t="str">
        <f t="shared" si="197"/>
        <v>古野</v>
      </c>
      <c r="N1830" t="str">
        <f t="shared" si="198"/>
        <v>太一</v>
      </c>
      <c r="O1830" t="str">
        <f t="shared" si="199"/>
        <v>フルノ</v>
      </c>
      <c r="P1830" t="str">
        <f t="shared" si="200"/>
        <v>タイチ</v>
      </c>
      <c r="Q1830">
        <f>IF($F1830="","",DATEDIF($R1830,①申込書!$D$3,"Y"))</f>
        <v>20</v>
      </c>
      <c r="R1830" t="str">
        <f t="shared" si="201"/>
        <v>2005/11/13</v>
      </c>
      <c r="S1830" t="str">
        <f t="shared" si="196"/>
        <v>大阪</v>
      </c>
      <c r="T1830" t="str">
        <f>IFERROR(IF($G1830&lt;&gt;"",LEFT($G1830,11),IF(COUNTIF(②男子申込!$C:$C,$B1830)=1,INDEX(②男子申込!H:H,MATCH($B1830,②男子申込!$C:$C,0)),"")),"")</f>
        <v>00124297025</v>
      </c>
      <c r="U1830" t="str">
        <f t="shared" si="202"/>
        <v>大阪産業大</v>
      </c>
    </row>
    <row r="1831" spans="1:21">
      <c r="A1831" t="s">
        <v>1175</v>
      </c>
      <c r="B1831">
        <v>1830</v>
      </c>
      <c r="C1831" t="s">
        <v>6060</v>
      </c>
      <c r="D1831" t="s">
        <v>6061</v>
      </c>
      <c r="E1831" t="s">
        <v>97</v>
      </c>
      <c r="F1831">
        <v>20060204</v>
      </c>
      <c r="G1831" t="s">
        <v>11408</v>
      </c>
      <c r="H1831" t="s">
        <v>647</v>
      </c>
      <c r="I1831" t="s">
        <v>2040</v>
      </c>
      <c r="M1831" t="str">
        <f t="shared" si="197"/>
        <v>高山</v>
      </c>
      <c r="N1831" t="str">
        <f t="shared" si="198"/>
        <v>烈</v>
      </c>
      <c r="O1831" t="str">
        <f t="shared" si="199"/>
        <v>タカヤマ</v>
      </c>
      <c r="P1831" t="str">
        <f t="shared" si="200"/>
        <v>レツ</v>
      </c>
      <c r="Q1831">
        <f>IF($F1831="","",DATEDIF($R1831,①申込書!$D$3,"Y"))</f>
        <v>19</v>
      </c>
      <c r="R1831" t="str">
        <f t="shared" si="201"/>
        <v>2006/02/04</v>
      </c>
      <c r="S1831" t="str">
        <f t="shared" si="196"/>
        <v>兵庫</v>
      </c>
      <c r="T1831" t="str">
        <f>IFERROR(IF($G1831&lt;&gt;"",LEFT($G1831,11),IF(COUNTIF(②男子申込!$C:$C,$B1831)=1,INDEX(②男子申込!H:H,MATCH($B1831,②男子申込!$C:$C,0)),"")),"")</f>
        <v>00125623221</v>
      </c>
      <c r="U1831" t="str">
        <f t="shared" si="202"/>
        <v>大阪産業大</v>
      </c>
    </row>
    <row r="1832" spans="1:21">
      <c r="A1832" t="s">
        <v>1175</v>
      </c>
      <c r="B1832">
        <v>1831</v>
      </c>
      <c r="C1832" t="s">
        <v>6062</v>
      </c>
      <c r="D1832" t="s">
        <v>6063</v>
      </c>
      <c r="E1832" t="s">
        <v>99</v>
      </c>
      <c r="F1832">
        <v>20051230</v>
      </c>
      <c r="G1832" t="s">
        <v>11409</v>
      </c>
      <c r="H1832" t="s">
        <v>6064</v>
      </c>
      <c r="I1832" t="s">
        <v>617</v>
      </c>
      <c r="M1832" t="str">
        <f t="shared" si="197"/>
        <v>竹之内</v>
      </c>
      <c r="N1832" t="str">
        <f t="shared" si="198"/>
        <v>順也</v>
      </c>
      <c r="O1832" t="str">
        <f t="shared" si="199"/>
        <v>タケノウチ</v>
      </c>
      <c r="P1832" t="str">
        <f t="shared" si="200"/>
        <v>ジュンヤ</v>
      </c>
      <c r="Q1832">
        <f>IF($F1832="","",DATEDIF($R1832,①申込書!$D$3,"Y"))</f>
        <v>20</v>
      </c>
      <c r="R1832" t="str">
        <f t="shared" si="201"/>
        <v>2005/12/30</v>
      </c>
      <c r="S1832" t="str">
        <f t="shared" si="196"/>
        <v>大阪</v>
      </c>
      <c r="T1832" t="str">
        <f>IFERROR(IF($G1832&lt;&gt;"",LEFT($G1832,11),IF(COUNTIF(②男子申込!$C:$C,$B1832)=1,INDEX(②男子申込!H:H,MATCH($B1832,②男子申込!$C:$C,0)),"")),"")</f>
        <v>00127502320</v>
      </c>
      <c r="U1832" t="str">
        <f t="shared" si="202"/>
        <v>大阪産業大</v>
      </c>
    </row>
    <row r="1833" spans="1:21">
      <c r="A1833" t="s">
        <v>1175</v>
      </c>
      <c r="B1833">
        <v>1832</v>
      </c>
      <c r="C1833" t="s">
        <v>6089</v>
      </c>
      <c r="D1833" t="s">
        <v>8830</v>
      </c>
      <c r="E1833" t="s">
        <v>97</v>
      </c>
      <c r="F1833">
        <v>20050907</v>
      </c>
      <c r="G1833" t="s">
        <v>11410</v>
      </c>
      <c r="H1833" t="s">
        <v>162</v>
      </c>
      <c r="I1833" t="s">
        <v>387</v>
      </c>
      <c r="M1833" t="str">
        <f t="shared" si="197"/>
        <v>木村</v>
      </c>
      <c r="N1833" t="str">
        <f t="shared" si="198"/>
        <v>悠誠</v>
      </c>
      <c r="O1833" t="str">
        <f t="shared" si="199"/>
        <v>キムラ</v>
      </c>
      <c r="P1833" t="str">
        <f t="shared" si="200"/>
        <v>ユウセイ</v>
      </c>
      <c r="Q1833">
        <f>IF($F1833="","",DATEDIF($R1833,①申込書!$D$3,"Y"))</f>
        <v>20</v>
      </c>
      <c r="R1833" t="str">
        <f t="shared" si="201"/>
        <v>2005/09/07</v>
      </c>
      <c r="S1833" t="str">
        <f t="shared" si="196"/>
        <v>兵庫</v>
      </c>
      <c r="T1833" t="str">
        <f>IFERROR(IF($G1833&lt;&gt;"",LEFT($G1833,11),IF(COUNTIF(②男子申込!$C:$C,$B1833)=1,INDEX(②男子申込!H:H,MATCH($B1833,②男子申込!$C:$C,0)),"")),"")</f>
        <v>00174368837</v>
      </c>
      <c r="U1833" t="str">
        <f t="shared" si="202"/>
        <v>大阪産業大</v>
      </c>
    </row>
    <row r="1834" spans="1:21">
      <c r="A1834" t="s">
        <v>1175</v>
      </c>
      <c r="B1834">
        <v>1833</v>
      </c>
      <c r="C1834" t="s">
        <v>6184</v>
      </c>
      <c r="D1834" t="s">
        <v>6185</v>
      </c>
      <c r="E1834" t="s">
        <v>88</v>
      </c>
      <c r="F1834">
        <v>20060307</v>
      </c>
      <c r="G1834" t="s">
        <v>6186</v>
      </c>
      <c r="H1834" t="s">
        <v>471</v>
      </c>
      <c r="I1834" t="s">
        <v>367</v>
      </c>
      <c r="M1834" t="str">
        <f t="shared" si="197"/>
        <v>植村</v>
      </c>
      <c r="N1834" t="str">
        <f t="shared" si="198"/>
        <v>陸人</v>
      </c>
      <c r="O1834" t="str">
        <f t="shared" si="199"/>
        <v>ウエムラ</v>
      </c>
      <c r="P1834" t="str">
        <f t="shared" si="200"/>
        <v>リクト</v>
      </c>
      <c r="Q1834">
        <f>IF($F1834="","",DATEDIF($R1834,①申込書!$D$3,"Y"))</f>
        <v>19</v>
      </c>
      <c r="R1834" t="str">
        <f t="shared" si="201"/>
        <v>2006/03/07</v>
      </c>
      <c r="S1834" t="str">
        <f t="shared" si="196"/>
        <v>京都</v>
      </c>
      <c r="T1834" t="str">
        <f>IFERROR(IF($G1834&lt;&gt;"",LEFT($G1834,11),IF(COUNTIF(②男子申込!$C:$C,$B1834)=1,INDEX(②男子申込!H:H,MATCH($B1834,②男子申込!$C:$C,0)),"")),"")</f>
        <v>00154989238</v>
      </c>
      <c r="U1834" t="str">
        <f t="shared" si="202"/>
        <v>大阪産業大</v>
      </c>
    </row>
    <row r="1835" spans="1:21">
      <c r="A1835" t="s">
        <v>1175</v>
      </c>
      <c r="B1835">
        <v>1834</v>
      </c>
      <c r="C1835" t="s">
        <v>7477</v>
      </c>
      <c r="D1835" t="s">
        <v>7478</v>
      </c>
      <c r="E1835" t="s">
        <v>3835</v>
      </c>
      <c r="F1835">
        <v>20041011</v>
      </c>
      <c r="G1835" t="s">
        <v>7479</v>
      </c>
      <c r="H1835" t="s">
        <v>466</v>
      </c>
      <c r="I1835" t="s">
        <v>571</v>
      </c>
      <c r="M1835" t="str">
        <f t="shared" si="197"/>
        <v>名原</v>
      </c>
      <c r="N1835" t="str">
        <f t="shared" si="198"/>
        <v>弘晃</v>
      </c>
      <c r="O1835" t="str">
        <f t="shared" si="199"/>
        <v>ナバラ</v>
      </c>
      <c r="P1835" t="str">
        <f t="shared" si="200"/>
        <v>ヒロアキ</v>
      </c>
      <c r="Q1835">
        <f>IF($F1835="","",DATEDIF($R1835,①申込書!$D$3,"Y"))</f>
        <v>21</v>
      </c>
      <c r="R1835" t="str">
        <f t="shared" si="201"/>
        <v>2004/10/11</v>
      </c>
      <c r="S1835" t="str">
        <f t="shared" si="196"/>
        <v>学連</v>
      </c>
      <c r="T1835" t="str">
        <f>IFERROR(IF($G1835&lt;&gt;"",LEFT($G1835,11),IF(COUNTIF(②男子申込!$C:$C,$B1835)=1,INDEX(②男子申込!H:H,MATCH($B1835,②男子申込!$C:$C,0)),"")),"")</f>
        <v>00200294858</v>
      </c>
      <c r="U1835" t="str">
        <f t="shared" si="202"/>
        <v>大阪産業大</v>
      </c>
    </row>
    <row r="1836" spans="1:21">
      <c r="A1836" t="s">
        <v>1175</v>
      </c>
      <c r="B1836">
        <v>1835</v>
      </c>
      <c r="C1836" t="s">
        <v>8831</v>
      </c>
      <c r="D1836" t="s">
        <v>8832</v>
      </c>
      <c r="E1836" t="s">
        <v>733</v>
      </c>
      <c r="F1836">
        <v>20060425</v>
      </c>
      <c r="G1836" t="s">
        <v>11411</v>
      </c>
      <c r="H1836" t="s">
        <v>12286</v>
      </c>
      <c r="I1836" t="s">
        <v>12205</v>
      </c>
      <c r="M1836" t="str">
        <f t="shared" si="197"/>
        <v>七條</v>
      </c>
      <c r="N1836" t="str">
        <f t="shared" si="198"/>
        <v>颯太</v>
      </c>
      <c r="O1836" t="str">
        <f t="shared" si="199"/>
        <v>シチジョウ</v>
      </c>
      <c r="P1836" t="str">
        <f t="shared" si="200"/>
        <v>ソウタ</v>
      </c>
      <c r="Q1836">
        <f>IF($F1836="","",DATEDIF($R1836,①申込書!$D$3,"Y"))</f>
        <v>19</v>
      </c>
      <c r="R1836" t="str">
        <f t="shared" si="201"/>
        <v>2006/04/25</v>
      </c>
      <c r="S1836" t="str">
        <f t="shared" si="196"/>
        <v>徳島</v>
      </c>
      <c r="T1836" t="str">
        <f>IFERROR(IF($G1836&lt;&gt;"",LEFT($G1836,11),IF(COUNTIF(②男子申込!$C:$C,$B1836)=1,INDEX(②男子申込!H:H,MATCH($B1836,②男子申込!$C:$C,0)),"")),"")</f>
        <v>00140753323</v>
      </c>
      <c r="U1836" t="str">
        <f t="shared" si="202"/>
        <v>大阪産業大</v>
      </c>
    </row>
    <row r="1837" spans="1:21">
      <c r="A1837" t="s">
        <v>1175</v>
      </c>
      <c r="B1837">
        <v>1836</v>
      </c>
      <c r="C1837" t="s">
        <v>8833</v>
      </c>
      <c r="D1837" t="s">
        <v>8834</v>
      </c>
      <c r="E1837" t="s">
        <v>97</v>
      </c>
      <c r="F1837">
        <v>20060718</v>
      </c>
      <c r="G1837" t="s">
        <v>11412</v>
      </c>
      <c r="H1837" t="s">
        <v>12287</v>
      </c>
      <c r="I1837" t="s">
        <v>483</v>
      </c>
      <c r="M1837" t="str">
        <f t="shared" si="197"/>
        <v>古本</v>
      </c>
      <c r="N1837" t="str">
        <f t="shared" si="198"/>
        <v>一磨</v>
      </c>
      <c r="O1837" t="str">
        <f t="shared" si="199"/>
        <v>フルモト</v>
      </c>
      <c r="P1837" t="str">
        <f t="shared" si="200"/>
        <v>カズマ</v>
      </c>
      <c r="Q1837">
        <f>IF($F1837="","",DATEDIF($R1837,①申込書!$D$3,"Y"))</f>
        <v>19</v>
      </c>
      <c r="R1837" t="str">
        <f t="shared" si="201"/>
        <v>2006/07/18</v>
      </c>
      <c r="S1837" t="str">
        <f t="shared" si="196"/>
        <v>兵庫</v>
      </c>
      <c r="T1837" t="str">
        <f>IFERROR(IF($G1837&lt;&gt;"",LEFT($G1837,11),IF(COUNTIF(②男子申込!$C:$C,$B1837)=1,INDEX(②男子申込!H:H,MATCH($B1837,②男子申込!$C:$C,0)),"")),"")</f>
        <v>00165487031</v>
      </c>
      <c r="U1837" t="str">
        <f t="shared" si="202"/>
        <v>大阪産業大</v>
      </c>
    </row>
    <row r="1838" spans="1:21">
      <c r="A1838" t="s">
        <v>1175</v>
      </c>
      <c r="B1838">
        <v>1837</v>
      </c>
      <c r="C1838" t="s">
        <v>8835</v>
      </c>
      <c r="D1838" t="s">
        <v>8836</v>
      </c>
      <c r="E1838" t="s">
        <v>97</v>
      </c>
      <c r="F1838">
        <v>20070313</v>
      </c>
      <c r="G1838" t="s">
        <v>11413</v>
      </c>
      <c r="H1838" t="s">
        <v>12288</v>
      </c>
      <c r="I1838" t="s">
        <v>1050</v>
      </c>
      <c r="M1838" t="str">
        <f t="shared" si="197"/>
        <v>播摩</v>
      </c>
      <c r="N1838" t="str">
        <f t="shared" si="198"/>
        <v>奏人</v>
      </c>
      <c r="O1838" t="str">
        <f t="shared" si="199"/>
        <v>ハリマ</v>
      </c>
      <c r="P1838" t="str">
        <f t="shared" si="200"/>
        <v>カナト</v>
      </c>
      <c r="Q1838">
        <f>IF($F1838="","",DATEDIF($R1838,①申込書!$D$3,"Y"))</f>
        <v>18</v>
      </c>
      <c r="R1838" t="str">
        <f t="shared" si="201"/>
        <v>2007/03/13</v>
      </c>
      <c r="S1838" t="str">
        <f t="shared" si="196"/>
        <v>兵庫</v>
      </c>
      <c r="T1838" t="str">
        <f>IFERROR(IF($G1838&lt;&gt;"",LEFT($G1838,11),IF(COUNTIF(②男子申込!$C:$C,$B1838)=1,INDEX(②男子申込!H:H,MATCH($B1838,②男子申込!$C:$C,0)),"")),"")</f>
        <v>00135105520</v>
      </c>
      <c r="U1838" t="str">
        <f t="shared" si="202"/>
        <v>大阪産業大</v>
      </c>
    </row>
    <row r="1839" spans="1:21">
      <c r="A1839" t="s">
        <v>1175</v>
      </c>
      <c r="B1839">
        <v>1838</v>
      </c>
      <c r="C1839" t="s">
        <v>8837</v>
      </c>
      <c r="D1839" t="s">
        <v>8838</v>
      </c>
      <c r="E1839" t="s">
        <v>99</v>
      </c>
      <c r="F1839">
        <v>20061003</v>
      </c>
      <c r="G1839" t="s">
        <v>11414</v>
      </c>
      <c r="H1839" t="s">
        <v>12289</v>
      </c>
      <c r="I1839" t="s">
        <v>12290</v>
      </c>
      <c r="M1839" t="str">
        <f t="shared" si="197"/>
        <v>寺西</v>
      </c>
      <c r="N1839" t="str">
        <f t="shared" si="198"/>
        <v>心奈</v>
      </c>
      <c r="O1839" t="str">
        <f t="shared" si="199"/>
        <v>テラニシ</v>
      </c>
      <c r="P1839" t="str">
        <f t="shared" si="200"/>
        <v>ココナ</v>
      </c>
      <c r="Q1839">
        <f>IF($F1839="","",DATEDIF($R1839,①申込書!$D$3,"Y"))</f>
        <v>19</v>
      </c>
      <c r="R1839" t="str">
        <f t="shared" si="201"/>
        <v>2006/10/03</v>
      </c>
      <c r="S1839" t="str">
        <f t="shared" si="196"/>
        <v>大阪</v>
      </c>
      <c r="T1839" t="str">
        <f>IFERROR(IF($G1839&lt;&gt;"",LEFT($G1839,11),IF(COUNTIF(②男子申込!$C:$C,$B1839)=1,INDEX(②男子申込!H:H,MATCH($B1839,②男子申込!$C:$C,0)),"")),"")</f>
        <v>00136271626</v>
      </c>
      <c r="U1839" t="str">
        <f t="shared" si="202"/>
        <v>大阪産業大</v>
      </c>
    </row>
    <row r="1840" spans="1:21">
      <c r="A1840" t="s">
        <v>1175</v>
      </c>
      <c r="B1840">
        <v>1839</v>
      </c>
      <c r="C1840" t="s">
        <v>8839</v>
      </c>
      <c r="D1840" t="s">
        <v>8840</v>
      </c>
      <c r="E1840" t="s">
        <v>91</v>
      </c>
      <c r="F1840">
        <v>20061119</v>
      </c>
      <c r="G1840" t="s">
        <v>11415</v>
      </c>
      <c r="H1840" t="s">
        <v>354</v>
      </c>
      <c r="I1840" t="s">
        <v>275</v>
      </c>
      <c r="M1840" t="str">
        <f t="shared" si="197"/>
        <v>田中</v>
      </c>
      <c r="N1840" t="str">
        <f t="shared" si="198"/>
        <v>景</v>
      </c>
      <c r="O1840" t="str">
        <f t="shared" si="199"/>
        <v>タナカ</v>
      </c>
      <c r="P1840" t="str">
        <f t="shared" si="200"/>
        <v>ケイ</v>
      </c>
      <c r="Q1840">
        <f>IF($F1840="","",DATEDIF($R1840,①申込書!$D$3,"Y"))</f>
        <v>19</v>
      </c>
      <c r="R1840" t="str">
        <f t="shared" si="201"/>
        <v>2006/11/19</v>
      </c>
      <c r="S1840" t="str">
        <f t="shared" si="196"/>
        <v>香川</v>
      </c>
      <c r="T1840" t="str">
        <f>IFERROR(IF($G1840&lt;&gt;"",LEFT($G1840,11),IF(COUNTIF(②男子申込!$C:$C,$B1840)=1,INDEX(②男子申込!H:H,MATCH($B1840,②男子申込!$C:$C,0)),"")),"")</f>
        <v>00135114823</v>
      </c>
      <c r="U1840" t="str">
        <f t="shared" si="202"/>
        <v>大阪産業大</v>
      </c>
    </row>
    <row r="1841" spans="1:21">
      <c r="A1841" t="s">
        <v>1175</v>
      </c>
      <c r="B1841">
        <v>1840</v>
      </c>
      <c r="C1841" t="s">
        <v>8841</v>
      </c>
      <c r="D1841" t="s">
        <v>8842</v>
      </c>
      <c r="E1841" t="s">
        <v>99</v>
      </c>
      <c r="F1841">
        <v>20061112</v>
      </c>
      <c r="G1841" t="s">
        <v>11416</v>
      </c>
      <c r="H1841" t="s">
        <v>111</v>
      </c>
      <c r="I1841" t="s">
        <v>1337</v>
      </c>
      <c r="M1841" t="str">
        <f t="shared" si="197"/>
        <v>山下</v>
      </c>
      <c r="N1841" t="str">
        <f t="shared" si="198"/>
        <v>陽向</v>
      </c>
      <c r="O1841" t="str">
        <f t="shared" si="199"/>
        <v>ヤマシタ</v>
      </c>
      <c r="P1841" t="str">
        <f t="shared" si="200"/>
        <v>ヒナタ</v>
      </c>
      <c r="Q1841">
        <f>IF($F1841="","",DATEDIF($R1841,①申込書!$D$3,"Y"))</f>
        <v>19</v>
      </c>
      <c r="R1841" t="str">
        <f t="shared" si="201"/>
        <v>2006/11/12</v>
      </c>
      <c r="S1841" t="str">
        <f t="shared" si="196"/>
        <v>大阪</v>
      </c>
      <c r="T1841" t="str">
        <f>IFERROR(IF($G1841&lt;&gt;"",LEFT($G1841,11),IF(COUNTIF(②男子申込!$C:$C,$B1841)=1,INDEX(②男子申込!H:H,MATCH($B1841,②男子申込!$C:$C,0)),"")),"")</f>
        <v>00136116927</v>
      </c>
      <c r="U1841" t="str">
        <f t="shared" si="202"/>
        <v>大阪産業大</v>
      </c>
    </row>
    <row r="1842" spans="1:21">
      <c r="A1842" t="s">
        <v>1175</v>
      </c>
      <c r="B1842">
        <v>1841</v>
      </c>
      <c r="C1842" t="s">
        <v>8843</v>
      </c>
      <c r="D1842" t="s">
        <v>8844</v>
      </c>
      <c r="E1842" t="s">
        <v>97</v>
      </c>
      <c r="F1842">
        <v>20060911</v>
      </c>
      <c r="G1842" t="s">
        <v>11417</v>
      </c>
      <c r="H1842" t="s">
        <v>500</v>
      </c>
      <c r="I1842" t="s">
        <v>562</v>
      </c>
      <c r="M1842" t="str">
        <f t="shared" si="197"/>
        <v>足立</v>
      </c>
      <c r="N1842" t="str">
        <f t="shared" si="198"/>
        <v>涼太</v>
      </c>
      <c r="O1842" t="str">
        <f t="shared" si="199"/>
        <v>アダチ</v>
      </c>
      <c r="P1842" t="str">
        <f t="shared" si="200"/>
        <v>リョウタ</v>
      </c>
      <c r="Q1842">
        <f>IF($F1842="","",DATEDIF($R1842,①申込書!$D$3,"Y"))</f>
        <v>19</v>
      </c>
      <c r="R1842" t="str">
        <f t="shared" si="201"/>
        <v>2006/09/11</v>
      </c>
      <c r="S1842" t="str">
        <f t="shared" si="196"/>
        <v>兵庫</v>
      </c>
      <c r="T1842" t="str">
        <f>IFERROR(IF($G1842&lt;&gt;"",LEFT($G1842,11),IF(COUNTIF(②男子申込!$C:$C,$B1842)=1,INDEX(②男子申込!H:H,MATCH($B1842,②男子申込!$C:$C,0)),"")),"")</f>
        <v>00135362626</v>
      </c>
      <c r="U1842" t="str">
        <f t="shared" si="202"/>
        <v>大阪産業大</v>
      </c>
    </row>
    <row r="1843" spans="1:21">
      <c r="A1843" t="s">
        <v>1175</v>
      </c>
      <c r="B1843">
        <v>1842</v>
      </c>
      <c r="C1843" t="s">
        <v>8845</v>
      </c>
      <c r="D1843" t="s">
        <v>8846</v>
      </c>
      <c r="E1843" t="s">
        <v>88</v>
      </c>
      <c r="F1843">
        <v>20060822</v>
      </c>
      <c r="G1843" t="s">
        <v>11418</v>
      </c>
      <c r="H1843" t="s">
        <v>363</v>
      </c>
      <c r="I1843" t="s">
        <v>12291</v>
      </c>
      <c r="M1843" t="str">
        <f t="shared" si="197"/>
        <v>小嶋</v>
      </c>
      <c r="N1843" t="str">
        <f t="shared" si="198"/>
        <v>龍真</v>
      </c>
      <c r="O1843" t="str">
        <f t="shared" si="199"/>
        <v>オジマ</v>
      </c>
      <c r="P1843" t="str">
        <f t="shared" si="200"/>
        <v>タツマ</v>
      </c>
      <c r="Q1843">
        <f>IF($F1843="","",DATEDIF($R1843,①申込書!$D$3,"Y"))</f>
        <v>19</v>
      </c>
      <c r="R1843" t="str">
        <f t="shared" si="201"/>
        <v>2006/08/22</v>
      </c>
      <c r="S1843" t="str">
        <f t="shared" si="196"/>
        <v>京都</v>
      </c>
      <c r="T1843" t="str">
        <f>IFERROR(IF($G1843&lt;&gt;"",LEFT($G1843,11),IF(COUNTIF(②男子申込!$C:$C,$B1843)=1,INDEX(②男子申込!H:H,MATCH($B1843,②男子申込!$C:$C,0)),"")),"")</f>
        <v>00168345027</v>
      </c>
      <c r="U1843" t="str">
        <f t="shared" si="202"/>
        <v>大阪産業大</v>
      </c>
    </row>
    <row r="1844" spans="1:21">
      <c r="A1844" t="s">
        <v>1175</v>
      </c>
      <c r="B1844">
        <v>1843</v>
      </c>
      <c r="C1844" t="s">
        <v>8847</v>
      </c>
      <c r="D1844" t="s">
        <v>8848</v>
      </c>
      <c r="E1844" t="s">
        <v>88</v>
      </c>
      <c r="F1844">
        <v>20060413</v>
      </c>
      <c r="G1844" t="s">
        <v>11419</v>
      </c>
      <c r="H1844" t="s">
        <v>12292</v>
      </c>
      <c r="I1844" t="s">
        <v>181</v>
      </c>
      <c r="M1844" t="str">
        <f t="shared" si="197"/>
        <v>石賀</v>
      </c>
      <c r="N1844" t="str">
        <f t="shared" si="198"/>
        <v>遙斗</v>
      </c>
      <c r="O1844" t="str">
        <f t="shared" si="199"/>
        <v>イシガ</v>
      </c>
      <c r="P1844" t="str">
        <f t="shared" si="200"/>
        <v>ハルト</v>
      </c>
      <c r="Q1844">
        <f>IF($F1844="","",DATEDIF($R1844,①申込書!$D$3,"Y"))</f>
        <v>19</v>
      </c>
      <c r="R1844" t="str">
        <f t="shared" si="201"/>
        <v>2006/04/13</v>
      </c>
      <c r="S1844" t="str">
        <f t="shared" si="196"/>
        <v>京都</v>
      </c>
      <c r="T1844" t="str">
        <f>IFERROR(IF($G1844&lt;&gt;"",LEFT($G1844,11),IF(COUNTIF(②男子申込!$C:$C,$B1844)=1,INDEX(②男子申込!H:H,MATCH($B1844,②男子申込!$C:$C,0)),"")),"")</f>
        <v>00142889840</v>
      </c>
      <c r="U1844" t="str">
        <f t="shared" si="202"/>
        <v>大阪産業大</v>
      </c>
    </row>
    <row r="1845" spans="1:21">
      <c r="A1845" t="s">
        <v>1175</v>
      </c>
      <c r="B1845">
        <v>1844</v>
      </c>
      <c r="C1845" t="s">
        <v>8849</v>
      </c>
      <c r="D1845" t="s">
        <v>8850</v>
      </c>
      <c r="E1845" t="s">
        <v>83</v>
      </c>
      <c r="F1845">
        <v>20070301</v>
      </c>
      <c r="G1845" t="s">
        <v>11420</v>
      </c>
      <c r="H1845" t="s">
        <v>778</v>
      </c>
      <c r="I1845" t="s">
        <v>1897</v>
      </c>
      <c r="M1845" t="str">
        <f t="shared" si="197"/>
        <v>北村</v>
      </c>
      <c r="N1845" t="str">
        <f t="shared" si="198"/>
        <v>珀斗</v>
      </c>
      <c r="O1845" t="str">
        <f t="shared" si="199"/>
        <v>キタムラ</v>
      </c>
      <c r="P1845" t="str">
        <f t="shared" si="200"/>
        <v>ハクト</v>
      </c>
      <c r="Q1845">
        <f>IF($F1845="","",DATEDIF($R1845,①申込書!$D$3,"Y"))</f>
        <v>18</v>
      </c>
      <c r="R1845" t="str">
        <f t="shared" si="201"/>
        <v>2007/03/01</v>
      </c>
      <c r="S1845" t="str">
        <f t="shared" si="196"/>
        <v>奈良</v>
      </c>
      <c r="T1845" t="str">
        <f>IFERROR(IF($G1845&lt;&gt;"",LEFT($G1845,11),IF(COUNTIF(②男子申込!$C:$C,$B1845)=1,INDEX(②男子申込!H:H,MATCH($B1845,②男子申込!$C:$C,0)),"")),"")</f>
        <v>00139911731</v>
      </c>
      <c r="U1845" t="str">
        <f t="shared" si="202"/>
        <v>大阪産業大</v>
      </c>
    </row>
    <row r="1846" spans="1:21">
      <c r="A1846" t="s">
        <v>1553</v>
      </c>
      <c r="B1846">
        <v>1845</v>
      </c>
      <c r="C1846" t="s">
        <v>1556</v>
      </c>
      <c r="D1846" t="s">
        <v>1557</v>
      </c>
      <c r="E1846" t="s">
        <v>88</v>
      </c>
      <c r="F1846">
        <v>20031007</v>
      </c>
      <c r="G1846" t="s">
        <v>11421</v>
      </c>
      <c r="H1846" t="s">
        <v>727</v>
      </c>
      <c r="I1846" t="s">
        <v>720</v>
      </c>
      <c r="M1846" t="str">
        <f t="shared" si="197"/>
        <v>平井</v>
      </c>
      <c r="N1846" t="str">
        <f t="shared" si="198"/>
        <v>迅</v>
      </c>
      <c r="O1846" t="str">
        <f t="shared" si="199"/>
        <v>ヒライ</v>
      </c>
      <c r="P1846" t="str">
        <f t="shared" si="200"/>
        <v>ジン</v>
      </c>
      <c r="Q1846">
        <f>IF($F1846="","",DATEDIF($R1846,①申込書!$D$3,"Y"))</f>
        <v>22</v>
      </c>
      <c r="R1846" t="str">
        <f t="shared" si="201"/>
        <v>2003/10/07</v>
      </c>
      <c r="S1846" t="str">
        <f t="shared" si="196"/>
        <v>京都</v>
      </c>
      <c r="T1846" t="str">
        <f>IFERROR(IF($G1846&lt;&gt;"",LEFT($G1846,11),IF(COUNTIF(②男子申込!$C:$C,$B1846)=1,INDEX(②男子申込!H:H,MATCH($B1846,②男子申込!$C:$C,0)),"")),"")</f>
        <v>00132469631</v>
      </c>
      <c r="U1846" t="str">
        <f t="shared" si="202"/>
        <v>佛教大</v>
      </c>
    </row>
    <row r="1847" spans="1:21">
      <c r="A1847" t="s">
        <v>1553</v>
      </c>
      <c r="B1847">
        <v>1846</v>
      </c>
      <c r="C1847" t="s">
        <v>6077</v>
      </c>
      <c r="D1847" t="s">
        <v>1725</v>
      </c>
      <c r="E1847" t="s">
        <v>88</v>
      </c>
      <c r="F1847">
        <v>20030801</v>
      </c>
      <c r="G1847" t="s">
        <v>11422</v>
      </c>
      <c r="H1847" t="s">
        <v>500</v>
      </c>
      <c r="I1847" t="s">
        <v>1135</v>
      </c>
      <c r="M1847" t="str">
        <f t="shared" si="197"/>
        <v>足立</v>
      </c>
      <c r="N1847" t="str">
        <f t="shared" si="198"/>
        <v>奏太</v>
      </c>
      <c r="O1847" t="str">
        <f t="shared" si="199"/>
        <v>アダチ</v>
      </c>
      <c r="P1847" t="str">
        <f t="shared" si="200"/>
        <v>カナタ</v>
      </c>
      <c r="Q1847">
        <f>IF($F1847="","",DATEDIF($R1847,①申込書!$D$3,"Y"))</f>
        <v>22</v>
      </c>
      <c r="R1847" t="str">
        <f t="shared" si="201"/>
        <v>2003/08/01</v>
      </c>
      <c r="S1847" t="str">
        <f t="shared" si="196"/>
        <v>京都</v>
      </c>
      <c r="T1847" t="str">
        <f>IFERROR(IF($G1847&lt;&gt;"",LEFT($G1847,11),IF(COUNTIF(②男子申込!$C:$C,$B1847)=1,INDEX(②男子申込!H:H,MATCH($B1847,②男子申込!$C:$C,0)),"")),"")</f>
        <v>00107865936</v>
      </c>
      <c r="U1847" t="str">
        <f t="shared" si="202"/>
        <v>佛教大</v>
      </c>
    </row>
    <row r="1848" spans="1:21">
      <c r="A1848" t="s">
        <v>1553</v>
      </c>
      <c r="B1848">
        <v>1847</v>
      </c>
      <c r="C1848" t="s">
        <v>2082</v>
      </c>
      <c r="D1848" t="s">
        <v>2083</v>
      </c>
      <c r="E1848" t="s">
        <v>88</v>
      </c>
      <c r="F1848">
        <v>20030901</v>
      </c>
      <c r="G1848" t="s">
        <v>11423</v>
      </c>
      <c r="H1848" t="s">
        <v>1086</v>
      </c>
      <c r="I1848" t="s">
        <v>127</v>
      </c>
      <c r="M1848" t="str">
        <f t="shared" si="197"/>
        <v>村田</v>
      </c>
      <c r="N1848" t="str">
        <f t="shared" si="198"/>
        <v>悠人</v>
      </c>
      <c r="O1848" t="str">
        <f t="shared" si="199"/>
        <v>ムラタ</v>
      </c>
      <c r="P1848" t="str">
        <f t="shared" si="200"/>
        <v>ユウト</v>
      </c>
      <c r="Q1848">
        <f>IF($F1848="","",DATEDIF($R1848,①申込書!$D$3,"Y"))</f>
        <v>22</v>
      </c>
      <c r="R1848" t="str">
        <f t="shared" si="201"/>
        <v>2003/09/01</v>
      </c>
      <c r="S1848" t="str">
        <f t="shared" si="196"/>
        <v>京都</v>
      </c>
      <c r="T1848" t="str">
        <f>IFERROR(IF($G1848&lt;&gt;"",LEFT($G1848,11),IF(COUNTIF(②男子申込!$C:$C,$B1848)=1,INDEX(②男子申込!H:H,MATCH($B1848,②男子申込!$C:$C,0)),"")),"")</f>
        <v>00138255529</v>
      </c>
      <c r="U1848" t="str">
        <f t="shared" si="202"/>
        <v>佛教大</v>
      </c>
    </row>
    <row r="1849" spans="1:21">
      <c r="A1849" t="s">
        <v>1553</v>
      </c>
      <c r="B1849">
        <v>1848</v>
      </c>
      <c r="C1849" t="s">
        <v>2084</v>
      </c>
      <c r="D1849" t="s">
        <v>2085</v>
      </c>
      <c r="E1849" t="s">
        <v>99</v>
      </c>
      <c r="F1849">
        <v>20030416</v>
      </c>
      <c r="G1849" t="s">
        <v>11424</v>
      </c>
      <c r="H1849" t="s">
        <v>4053</v>
      </c>
      <c r="I1849" t="s">
        <v>115</v>
      </c>
      <c r="M1849" t="str">
        <f t="shared" si="197"/>
        <v>神田</v>
      </c>
      <c r="N1849" t="str">
        <f t="shared" si="198"/>
        <v>遥輝</v>
      </c>
      <c r="O1849" t="str">
        <f t="shared" si="199"/>
        <v>カンダ</v>
      </c>
      <c r="P1849" t="str">
        <f t="shared" si="200"/>
        <v>ハルキ</v>
      </c>
      <c r="Q1849">
        <f>IF($F1849="","",DATEDIF($R1849,①申込書!$D$3,"Y"))</f>
        <v>22</v>
      </c>
      <c r="R1849" t="str">
        <f t="shared" si="201"/>
        <v>2003/04/16</v>
      </c>
      <c r="S1849" t="str">
        <f t="shared" si="196"/>
        <v>大阪</v>
      </c>
      <c r="T1849" t="str">
        <f>IFERROR(IF($G1849&lt;&gt;"",LEFT($G1849,11),IF(COUNTIF(②男子申込!$C:$C,$B1849)=1,INDEX(②男子申込!H:H,MATCH($B1849,②男子申込!$C:$C,0)),"")),"")</f>
        <v>00112337120</v>
      </c>
      <c r="U1849" t="str">
        <f t="shared" si="202"/>
        <v>佛教大</v>
      </c>
    </row>
    <row r="1850" spans="1:21">
      <c r="A1850" t="s">
        <v>1553</v>
      </c>
      <c r="B1850">
        <v>1849</v>
      </c>
      <c r="C1850" t="s">
        <v>2086</v>
      </c>
      <c r="D1850" t="s">
        <v>2087</v>
      </c>
      <c r="E1850" t="s">
        <v>88</v>
      </c>
      <c r="F1850">
        <v>20030826</v>
      </c>
      <c r="G1850" t="s">
        <v>11425</v>
      </c>
      <c r="H1850" t="s">
        <v>189</v>
      </c>
      <c r="I1850" t="s">
        <v>302</v>
      </c>
      <c r="M1850" t="str">
        <f t="shared" si="197"/>
        <v>藤本</v>
      </c>
      <c r="N1850" t="str">
        <f t="shared" si="198"/>
        <v>真吾</v>
      </c>
      <c r="O1850" t="str">
        <f t="shared" si="199"/>
        <v>フジモト</v>
      </c>
      <c r="P1850" t="str">
        <f t="shared" si="200"/>
        <v>シンゴ</v>
      </c>
      <c r="Q1850">
        <f>IF($F1850="","",DATEDIF($R1850,①申込書!$D$3,"Y"))</f>
        <v>22</v>
      </c>
      <c r="R1850" t="str">
        <f t="shared" si="201"/>
        <v>2003/08/26</v>
      </c>
      <c r="S1850" t="str">
        <f t="shared" si="196"/>
        <v>京都</v>
      </c>
      <c r="T1850" t="str">
        <f>IFERROR(IF($G1850&lt;&gt;"",LEFT($G1850,11),IF(COUNTIF(②男子申込!$C:$C,$B1850)=1,INDEX(②男子申込!H:H,MATCH($B1850,②男子申込!$C:$C,0)),"")),"")</f>
        <v>00108126321</v>
      </c>
      <c r="U1850" t="str">
        <f t="shared" si="202"/>
        <v>佛教大</v>
      </c>
    </row>
    <row r="1851" spans="1:21">
      <c r="A1851" t="s">
        <v>1553</v>
      </c>
      <c r="B1851">
        <v>1850</v>
      </c>
      <c r="C1851" t="s">
        <v>2088</v>
      </c>
      <c r="D1851" t="s">
        <v>2089</v>
      </c>
      <c r="E1851" t="s">
        <v>469</v>
      </c>
      <c r="F1851">
        <v>20030908</v>
      </c>
      <c r="G1851" t="s">
        <v>11426</v>
      </c>
      <c r="H1851" t="s">
        <v>100</v>
      </c>
      <c r="I1851" t="s">
        <v>1363</v>
      </c>
      <c r="M1851" t="str">
        <f t="shared" si="197"/>
        <v>齋藤</v>
      </c>
      <c r="N1851" t="str">
        <f t="shared" si="198"/>
        <v>拳</v>
      </c>
      <c r="O1851" t="str">
        <f t="shared" si="199"/>
        <v>サイトウ</v>
      </c>
      <c r="P1851" t="str">
        <f t="shared" si="200"/>
        <v>ケン</v>
      </c>
      <c r="Q1851">
        <f>IF($F1851="","",DATEDIF($R1851,①申込書!$D$3,"Y"))</f>
        <v>22</v>
      </c>
      <c r="R1851" t="str">
        <f t="shared" si="201"/>
        <v>2003/09/08</v>
      </c>
      <c r="S1851" t="str">
        <f t="shared" si="196"/>
        <v>和歌山</v>
      </c>
      <c r="T1851" t="str">
        <f>IFERROR(IF($G1851&lt;&gt;"",LEFT($G1851,11),IF(COUNTIF(②男子申込!$C:$C,$B1851)=1,INDEX(②男子申込!H:H,MATCH($B1851,②男子申込!$C:$C,0)),"")),"")</f>
        <v>00133972530</v>
      </c>
      <c r="U1851" t="str">
        <f t="shared" si="202"/>
        <v>佛教大</v>
      </c>
    </row>
    <row r="1852" spans="1:21">
      <c r="A1852" t="s">
        <v>1553</v>
      </c>
      <c r="B1852">
        <v>1851</v>
      </c>
      <c r="C1852" t="s">
        <v>2091</v>
      </c>
      <c r="D1852" t="s">
        <v>2092</v>
      </c>
      <c r="E1852" t="s">
        <v>88</v>
      </c>
      <c r="F1852">
        <v>20030726</v>
      </c>
      <c r="G1852" t="s">
        <v>11427</v>
      </c>
      <c r="H1852" t="s">
        <v>361</v>
      </c>
      <c r="I1852" t="s">
        <v>2093</v>
      </c>
      <c r="M1852" t="str">
        <f t="shared" si="197"/>
        <v>岡本</v>
      </c>
      <c r="N1852" t="str">
        <f t="shared" si="198"/>
        <v>啓志</v>
      </c>
      <c r="O1852" t="str">
        <f t="shared" si="199"/>
        <v>オカモト</v>
      </c>
      <c r="P1852" t="str">
        <f t="shared" si="200"/>
        <v>ケイシ</v>
      </c>
      <c r="Q1852">
        <f>IF($F1852="","",DATEDIF($R1852,①申込書!$D$3,"Y"))</f>
        <v>22</v>
      </c>
      <c r="R1852" t="str">
        <f t="shared" si="201"/>
        <v>2003/07/26</v>
      </c>
      <c r="S1852" t="str">
        <f t="shared" si="196"/>
        <v>京都</v>
      </c>
      <c r="T1852" t="str">
        <f>IFERROR(IF($G1852&lt;&gt;"",LEFT($G1852,11),IF(COUNTIF(②男子申込!$C:$C,$B1852)=1,INDEX(②男子申込!H:H,MATCH($B1852,②男子申込!$C:$C,0)),"")),"")</f>
        <v>00133353321</v>
      </c>
      <c r="U1852" t="str">
        <f t="shared" si="202"/>
        <v>佛教大</v>
      </c>
    </row>
    <row r="1853" spans="1:21">
      <c r="A1853" t="s">
        <v>1553</v>
      </c>
      <c r="B1853">
        <v>1852</v>
      </c>
      <c r="C1853" t="s">
        <v>4054</v>
      </c>
      <c r="D1853" t="s">
        <v>4055</v>
      </c>
      <c r="E1853" t="s">
        <v>88</v>
      </c>
      <c r="F1853">
        <v>20050201</v>
      </c>
      <c r="G1853" t="s">
        <v>11428</v>
      </c>
      <c r="H1853" t="s">
        <v>317</v>
      </c>
      <c r="I1853" t="s">
        <v>578</v>
      </c>
      <c r="M1853" t="str">
        <f t="shared" si="197"/>
        <v>森本</v>
      </c>
      <c r="N1853" t="str">
        <f t="shared" si="198"/>
        <v>翔太</v>
      </c>
      <c r="O1853" t="str">
        <f t="shared" si="199"/>
        <v>モリモト</v>
      </c>
      <c r="P1853" t="str">
        <f t="shared" si="200"/>
        <v>ショウタ</v>
      </c>
      <c r="Q1853">
        <f>IF($F1853="","",DATEDIF($R1853,①申込書!$D$3,"Y"))</f>
        <v>20</v>
      </c>
      <c r="R1853" t="str">
        <f t="shared" si="201"/>
        <v>2005/02/01</v>
      </c>
      <c r="S1853" t="str">
        <f t="shared" si="196"/>
        <v>京都</v>
      </c>
      <c r="T1853" t="str">
        <f>IFERROR(IF($G1853&lt;&gt;"",LEFT($G1853,11),IF(COUNTIF(②男子申込!$C:$C,$B1853)=1,INDEX(②男子申込!H:H,MATCH($B1853,②男子申込!$C:$C,0)),"")),"")</f>
        <v>00119305221</v>
      </c>
      <c r="U1853" t="str">
        <f t="shared" si="202"/>
        <v>佛教大</v>
      </c>
    </row>
    <row r="1854" spans="1:21">
      <c r="A1854" t="s">
        <v>1553</v>
      </c>
      <c r="B1854">
        <v>1853</v>
      </c>
      <c r="C1854" t="s">
        <v>4056</v>
      </c>
      <c r="D1854" t="s">
        <v>4057</v>
      </c>
      <c r="E1854" t="s">
        <v>88</v>
      </c>
      <c r="F1854">
        <v>20040602</v>
      </c>
      <c r="G1854" t="s">
        <v>11429</v>
      </c>
      <c r="H1854" t="s">
        <v>832</v>
      </c>
      <c r="I1854" t="s">
        <v>4058</v>
      </c>
      <c r="M1854" t="str">
        <f t="shared" si="197"/>
        <v>白井</v>
      </c>
      <c r="N1854" t="str">
        <f t="shared" si="198"/>
        <v>皇美都</v>
      </c>
      <c r="O1854" t="str">
        <f t="shared" si="199"/>
        <v>シライ</v>
      </c>
      <c r="P1854" t="str">
        <f t="shared" si="200"/>
        <v>オミト</v>
      </c>
      <c r="Q1854">
        <f>IF($F1854="","",DATEDIF($R1854,①申込書!$D$3,"Y"))</f>
        <v>21</v>
      </c>
      <c r="R1854" t="str">
        <f t="shared" si="201"/>
        <v>2004/06/02</v>
      </c>
      <c r="S1854" t="str">
        <f t="shared" si="196"/>
        <v>京都</v>
      </c>
      <c r="T1854" t="str">
        <f>IFERROR(IF($G1854&lt;&gt;"",LEFT($G1854,11),IF(COUNTIF(②男子申込!$C:$C,$B1854)=1,INDEX(②男子申込!H:H,MATCH($B1854,②男子申込!$C:$C,0)),"")),"")</f>
        <v>00119920123</v>
      </c>
      <c r="U1854" t="str">
        <f t="shared" si="202"/>
        <v>佛教大</v>
      </c>
    </row>
    <row r="1855" spans="1:21">
      <c r="A1855" t="s">
        <v>1553</v>
      </c>
      <c r="B1855">
        <v>1854</v>
      </c>
      <c r="C1855" t="s">
        <v>4059</v>
      </c>
      <c r="D1855" t="s">
        <v>4060</v>
      </c>
      <c r="E1855" t="s">
        <v>88</v>
      </c>
      <c r="F1855">
        <v>20040918</v>
      </c>
      <c r="G1855" t="s">
        <v>11430</v>
      </c>
      <c r="H1855" t="s">
        <v>118</v>
      </c>
      <c r="I1855" t="s">
        <v>4061</v>
      </c>
      <c r="M1855" t="str">
        <f t="shared" si="197"/>
        <v>森田</v>
      </c>
      <c r="N1855" t="str">
        <f t="shared" si="198"/>
        <v>えん</v>
      </c>
      <c r="O1855" t="str">
        <f t="shared" si="199"/>
        <v>モリタ</v>
      </c>
      <c r="P1855" t="str">
        <f t="shared" si="200"/>
        <v>エン</v>
      </c>
      <c r="Q1855">
        <f>IF($F1855="","",DATEDIF($R1855,①申込書!$D$3,"Y"))</f>
        <v>21</v>
      </c>
      <c r="R1855" t="str">
        <f t="shared" si="201"/>
        <v>2004/09/18</v>
      </c>
      <c r="S1855" t="str">
        <f t="shared" si="196"/>
        <v>京都</v>
      </c>
      <c r="T1855" t="str">
        <f>IFERROR(IF($G1855&lt;&gt;"",LEFT($G1855,11),IF(COUNTIF(②男子申込!$C:$C,$B1855)=1,INDEX(②男子申込!H:H,MATCH($B1855,②男子申込!$C:$C,0)),"")),"")</f>
        <v>00151067323</v>
      </c>
      <c r="U1855" t="str">
        <f t="shared" si="202"/>
        <v>佛教大</v>
      </c>
    </row>
    <row r="1856" spans="1:21">
      <c r="A1856" t="s">
        <v>1553</v>
      </c>
      <c r="B1856">
        <v>1855</v>
      </c>
      <c r="C1856" t="s">
        <v>4469</v>
      </c>
      <c r="D1856" t="s">
        <v>4470</v>
      </c>
      <c r="E1856" t="s">
        <v>97</v>
      </c>
      <c r="F1856">
        <v>20040829</v>
      </c>
      <c r="G1856" t="s">
        <v>11431</v>
      </c>
      <c r="H1856" t="s">
        <v>256</v>
      </c>
      <c r="I1856" t="s">
        <v>207</v>
      </c>
      <c r="M1856" t="str">
        <f t="shared" si="197"/>
        <v>井上</v>
      </c>
      <c r="N1856" t="str">
        <f t="shared" si="198"/>
        <v>晃汰</v>
      </c>
      <c r="O1856" t="str">
        <f t="shared" si="199"/>
        <v>イノウエ</v>
      </c>
      <c r="P1856" t="str">
        <f t="shared" si="200"/>
        <v>コウタ</v>
      </c>
      <c r="Q1856">
        <f>IF($F1856="","",DATEDIF($R1856,①申込書!$D$3,"Y"))</f>
        <v>21</v>
      </c>
      <c r="R1856" t="str">
        <f t="shared" si="201"/>
        <v>2004/08/29</v>
      </c>
      <c r="S1856" t="str">
        <f t="shared" si="196"/>
        <v>兵庫</v>
      </c>
      <c r="T1856" t="str">
        <f>IFERROR(IF($G1856&lt;&gt;"",LEFT($G1856,11),IF(COUNTIF(②男子申込!$C:$C,$B1856)=1,INDEX(②男子申込!H:H,MATCH($B1856,②男子申込!$C:$C,0)),"")),"")</f>
        <v>00114436221</v>
      </c>
      <c r="U1856" t="str">
        <f t="shared" si="202"/>
        <v>佛教大</v>
      </c>
    </row>
    <row r="1857" spans="1:21">
      <c r="A1857" t="s">
        <v>1553</v>
      </c>
      <c r="B1857">
        <v>1856</v>
      </c>
      <c r="C1857" t="s">
        <v>4837</v>
      </c>
      <c r="D1857" t="s">
        <v>4838</v>
      </c>
      <c r="E1857" t="s">
        <v>88</v>
      </c>
      <c r="F1857">
        <v>20041102</v>
      </c>
      <c r="G1857" t="s">
        <v>11432</v>
      </c>
      <c r="H1857" t="s">
        <v>1814</v>
      </c>
      <c r="I1857" t="s">
        <v>4839</v>
      </c>
      <c r="M1857" t="str">
        <f t="shared" si="197"/>
        <v>村山</v>
      </c>
      <c r="N1857" t="str">
        <f t="shared" si="198"/>
        <v>心太</v>
      </c>
      <c r="O1857" t="str">
        <f t="shared" si="199"/>
        <v>ムラヤマ</v>
      </c>
      <c r="P1857" t="str">
        <f t="shared" si="200"/>
        <v>シンタ</v>
      </c>
      <c r="Q1857">
        <f>IF($F1857="","",DATEDIF($R1857,①申込書!$D$3,"Y"))</f>
        <v>21</v>
      </c>
      <c r="R1857" t="str">
        <f t="shared" si="201"/>
        <v>2004/11/02</v>
      </c>
      <c r="S1857" t="str">
        <f t="shared" si="196"/>
        <v>京都</v>
      </c>
      <c r="T1857" t="str">
        <f>IFERROR(IF($G1857&lt;&gt;"",LEFT($G1857,11),IF(COUNTIF(②男子申込!$C:$C,$B1857)=1,INDEX(②男子申込!H:H,MATCH($B1857,②男子申込!$C:$C,0)),"")),"")</f>
        <v>00119306020</v>
      </c>
      <c r="U1857" t="str">
        <f t="shared" si="202"/>
        <v>佛教大</v>
      </c>
    </row>
    <row r="1858" spans="1:21">
      <c r="A1858" t="s">
        <v>1553</v>
      </c>
      <c r="B1858">
        <v>1857</v>
      </c>
      <c r="C1858" t="s">
        <v>4973</v>
      </c>
      <c r="D1858" t="s">
        <v>4974</v>
      </c>
      <c r="E1858" t="s">
        <v>3835</v>
      </c>
      <c r="F1858">
        <v>20041205</v>
      </c>
      <c r="G1858" t="s">
        <v>11433</v>
      </c>
      <c r="H1858" t="s">
        <v>1487</v>
      </c>
      <c r="I1858" t="s">
        <v>446</v>
      </c>
      <c r="M1858" t="str">
        <f t="shared" si="197"/>
        <v>吉村</v>
      </c>
      <c r="N1858" t="str">
        <f t="shared" si="198"/>
        <v>青空</v>
      </c>
      <c r="O1858" t="str">
        <f t="shared" si="199"/>
        <v>ヨシムラ</v>
      </c>
      <c r="P1858" t="str">
        <f t="shared" si="200"/>
        <v>ソラ</v>
      </c>
      <c r="Q1858">
        <f>IF($F1858="","",DATEDIF($R1858,①申込書!$D$3,"Y"))</f>
        <v>21</v>
      </c>
      <c r="R1858" t="str">
        <f t="shared" si="201"/>
        <v>2004/12/05</v>
      </c>
      <c r="S1858" t="str">
        <f t="shared" ref="S1858:S1921" si="203">IFERROR(IF(OR($E1858="北海道",$E1858="学連"),$E1858,LEFT($E1858,LEN($E1858)-1)),"")</f>
        <v>学連</v>
      </c>
      <c r="T1858" t="str">
        <f>IFERROR(IF($G1858&lt;&gt;"",LEFT($G1858,11),IF(COUNTIF(②男子申込!$C:$C,$B1858)=1,INDEX(②男子申込!H:H,MATCH($B1858,②男子申込!$C:$C,0)),"")),"")</f>
        <v>00120551620</v>
      </c>
      <c r="U1858" t="str">
        <f t="shared" si="202"/>
        <v>佛教大</v>
      </c>
    </row>
    <row r="1859" spans="1:21">
      <c r="A1859" t="s">
        <v>1553</v>
      </c>
      <c r="B1859">
        <v>1858</v>
      </c>
      <c r="C1859" t="s">
        <v>4975</v>
      </c>
      <c r="D1859" t="s">
        <v>4976</v>
      </c>
      <c r="E1859" t="s">
        <v>3835</v>
      </c>
      <c r="F1859">
        <v>20041112</v>
      </c>
      <c r="G1859" t="s">
        <v>11434</v>
      </c>
      <c r="H1859" t="s">
        <v>810</v>
      </c>
      <c r="I1859" t="s">
        <v>220</v>
      </c>
      <c r="M1859" t="str">
        <f t="shared" ref="M1859:M1922" si="204">IFERROR(LEFT($C1859,FIND("　",$C1859)-1),"")</f>
        <v>高橋</v>
      </c>
      <c r="N1859" t="str">
        <f t="shared" ref="N1859:N1922" si="205">IFERROR(RIGHT($C1859,LEN($C1859)-FIND("　",$C1859)),"")</f>
        <v>伶旺</v>
      </c>
      <c r="O1859" t="str">
        <f t="shared" ref="O1859:O1922" si="206">IFERROR(DBCS(LEFT($D1859,FIND(" ",$D1859)-1)),"")</f>
        <v>タカハシ</v>
      </c>
      <c r="P1859" t="str">
        <f t="shared" ref="P1859:P1922" si="207">IFERROR(DBCS(RIGHT($D1859,LEN($D1859)-FIND(" ",$D1859))),"")</f>
        <v>レオ</v>
      </c>
      <c r="Q1859">
        <f>IF($F1859="","",DATEDIF($R1859,①申込書!$D$3,"Y"))</f>
        <v>21</v>
      </c>
      <c r="R1859" t="str">
        <f t="shared" ref="R1859:R1922" si="208">IF($F1859="","",LEFT($F1859,4)&amp;"/"&amp;MID($F1859,5,2)&amp;"/"&amp;RIGHT($F1859,2))</f>
        <v>2004/11/12</v>
      </c>
      <c r="S1859" t="str">
        <f t="shared" si="203"/>
        <v>学連</v>
      </c>
      <c r="T1859" t="str">
        <f>IFERROR(IF($G1859&lt;&gt;"",LEFT($G1859,11),IF(COUNTIF(②男子申込!$C:$C,$B1859)=1,INDEX(②男子申込!H:H,MATCH($B1859,②男子申込!$C:$C,0)),"")),"")</f>
        <v>00120037821</v>
      </c>
      <c r="U1859" t="str">
        <f t="shared" ref="U1859:U1922" si="209">IFERROR(LEFT($A1859,FIND("大学",$A1859))&amp;RIGHT($A1859,LEN($A1859)-FIND("大学",$A1859)-1),"")</f>
        <v>佛教大</v>
      </c>
    </row>
    <row r="1860" spans="1:21">
      <c r="A1860" t="s">
        <v>1553</v>
      </c>
      <c r="B1860">
        <v>1859</v>
      </c>
      <c r="C1860" t="s">
        <v>4977</v>
      </c>
      <c r="D1860" t="s">
        <v>4978</v>
      </c>
      <c r="E1860" t="s">
        <v>3835</v>
      </c>
      <c r="F1860">
        <v>20041015</v>
      </c>
      <c r="G1860" t="s">
        <v>11435</v>
      </c>
      <c r="H1860" t="s">
        <v>86</v>
      </c>
      <c r="I1860" t="s">
        <v>2358</v>
      </c>
      <c r="M1860" t="str">
        <f t="shared" si="204"/>
        <v>藤田</v>
      </c>
      <c r="N1860" t="str">
        <f t="shared" si="205"/>
        <v>大二朗</v>
      </c>
      <c r="O1860" t="str">
        <f t="shared" si="206"/>
        <v>フジタ</v>
      </c>
      <c r="P1860" t="str">
        <f t="shared" si="207"/>
        <v>ダイジロウ</v>
      </c>
      <c r="Q1860">
        <f>IF($F1860="","",DATEDIF($R1860,①申込書!$D$3,"Y"))</f>
        <v>21</v>
      </c>
      <c r="R1860" t="str">
        <f t="shared" si="208"/>
        <v>2004/10/15</v>
      </c>
      <c r="S1860" t="str">
        <f t="shared" si="203"/>
        <v>学連</v>
      </c>
      <c r="T1860" t="str">
        <f>IFERROR(IF($G1860&lt;&gt;"",LEFT($G1860,11),IF(COUNTIF(②男子申込!$C:$C,$B1860)=1,INDEX(②男子申込!H:H,MATCH($B1860,②男子申込!$C:$C,0)),"")),"")</f>
        <v>00113556425</v>
      </c>
      <c r="U1860" t="str">
        <f t="shared" si="209"/>
        <v>佛教大</v>
      </c>
    </row>
    <row r="1861" spans="1:21">
      <c r="A1861" t="s">
        <v>1553</v>
      </c>
      <c r="B1861">
        <v>1860</v>
      </c>
      <c r="C1861" t="s">
        <v>6078</v>
      </c>
      <c r="D1861" t="s">
        <v>6079</v>
      </c>
      <c r="E1861" t="s">
        <v>88</v>
      </c>
      <c r="F1861">
        <v>20050721</v>
      </c>
      <c r="G1861" t="s">
        <v>11436</v>
      </c>
      <c r="H1861" t="s">
        <v>1483</v>
      </c>
      <c r="I1861" t="s">
        <v>135</v>
      </c>
      <c r="M1861" t="str">
        <f t="shared" si="204"/>
        <v>白石</v>
      </c>
      <c r="N1861" t="str">
        <f t="shared" si="205"/>
        <v>香葵</v>
      </c>
      <c r="O1861" t="str">
        <f t="shared" si="206"/>
        <v>シライシ</v>
      </c>
      <c r="P1861" t="str">
        <f t="shared" si="207"/>
        <v>コウキ</v>
      </c>
      <c r="Q1861">
        <f>IF($F1861="","",DATEDIF($R1861,①申込書!$D$3,"Y"))</f>
        <v>20</v>
      </c>
      <c r="R1861" t="str">
        <f t="shared" si="208"/>
        <v>2005/07/21</v>
      </c>
      <c r="S1861" t="str">
        <f t="shared" si="203"/>
        <v>京都</v>
      </c>
      <c r="T1861" t="str">
        <f>IFERROR(IF($G1861&lt;&gt;"",LEFT($G1861,11),IF(COUNTIF(②男子申込!$C:$C,$B1861)=1,INDEX(②男子申込!H:H,MATCH($B1861,②男子申込!$C:$C,0)),"")),"")</f>
        <v>00087268637</v>
      </c>
      <c r="U1861" t="str">
        <f t="shared" si="209"/>
        <v>佛教大</v>
      </c>
    </row>
    <row r="1862" spans="1:21">
      <c r="A1862" t="s">
        <v>1553</v>
      </c>
      <c r="B1862">
        <v>1861</v>
      </c>
      <c r="C1862" t="s">
        <v>6080</v>
      </c>
      <c r="D1862" t="s">
        <v>6081</v>
      </c>
      <c r="E1862" t="s">
        <v>88</v>
      </c>
      <c r="F1862">
        <v>20060324</v>
      </c>
      <c r="G1862" t="s">
        <v>11437</v>
      </c>
      <c r="H1862" t="s">
        <v>6082</v>
      </c>
      <c r="I1862" t="s">
        <v>6083</v>
      </c>
      <c r="M1862" t="str">
        <f t="shared" si="204"/>
        <v>弓削</v>
      </c>
      <c r="N1862" t="str">
        <f t="shared" si="205"/>
        <v>晴慈</v>
      </c>
      <c r="O1862" t="str">
        <f t="shared" si="206"/>
        <v>ユゲ</v>
      </c>
      <c r="P1862" t="str">
        <f t="shared" si="207"/>
        <v>ハルヨシ</v>
      </c>
      <c r="Q1862">
        <f>IF($F1862="","",DATEDIF($R1862,①申込書!$D$3,"Y"))</f>
        <v>19</v>
      </c>
      <c r="R1862" t="str">
        <f t="shared" si="208"/>
        <v>2006/03/24</v>
      </c>
      <c r="S1862" t="str">
        <f t="shared" si="203"/>
        <v>京都</v>
      </c>
      <c r="T1862" t="str">
        <f>IFERROR(IF($G1862&lt;&gt;"",LEFT($G1862,11),IF(COUNTIF(②男子申込!$C:$C,$B1862)=1,INDEX(②男子申込!H:H,MATCH($B1862,②男子申込!$C:$C,0)),"")),"")</f>
        <v>00131088425</v>
      </c>
      <c r="U1862" t="str">
        <f t="shared" si="209"/>
        <v>佛教大</v>
      </c>
    </row>
    <row r="1863" spans="1:21">
      <c r="A1863" t="s">
        <v>1553</v>
      </c>
      <c r="B1863">
        <v>1862</v>
      </c>
      <c r="C1863" t="s">
        <v>6084</v>
      </c>
      <c r="D1863" t="s">
        <v>6085</v>
      </c>
      <c r="E1863" t="s">
        <v>3835</v>
      </c>
      <c r="F1863">
        <v>20030506</v>
      </c>
      <c r="G1863" t="s">
        <v>11438</v>
      </c>
      <c r="H1863" t="s">
        <v>6086</v>
      </c>
      <c r="I1863" t="s">
        <v>110</v>
      </c>
      <c r="M1863" t="str">
        <f t="shared" si="204"/>
        <v>廣渡</v>
      </c>
      <c r="N1863" t="str">
        <f t="shared" si="205"/>
        <v>剛志</v>
      </c>
      <c r="O1863" t="str">
        <f t="shared" si="206"/>
        <v>ヒロワタリ</v>
      </c>
      <c r="P1863" t="str">
        <f t="shared" si="207"/>
        <v>ツヨシ</v>
      </c>
      <c r="Q1863">
        <f>IF($F1863="","",DATEDIF($R1863,①申込書!$D$3,"Y"))</f>
        <v>22</v>
      </c>
      <c r="R1863" t="str">
        <f t="shared" si="208"/>
        <v>2003/05/06</v>
      </c>
      <c r="S1863" t="str">
        <f t="shared" si="203"/>
        <v>学連</v>
      </c>
      <c r="T1863" t="str">
        <f>IFERROR(IF($G1863&lt;&gt;"",LEFT($G1863,11),IF(COUNTIF(②男子申込!$C:$C,$B1863)=1,INDEX(②男子申込!H:H,MATCH($B1863,②男子申込!$C:$C,0)),"")),"")</f>
        <v>00200051259</v>
      </c>
      <c r="U1863" t="str">
        <f t="shared" si="209"/>
        <v>佛教大</v>
      </c>
    </row>
    <row r="1864" spans="1:21">
      <c r="A1864" t="s">
        <v>1553</v>
      </c>
      <c r="B1864">
        <v>1863</v>
      </c>
      <c r="C1864" t="s">
        <v>6301</v>
      </c>
      <c r="D1864" t="s">
        <v>6302</v>
      </c>
      <c r="E1864" t="s">
        <v>88</v>
      </c>
      <c r="F1864">
        <v>20050523</v>
      </c>
      <c r="G1864" t="s">
        <v>11439</v>
      </c>
      <c r="H1864" t="s">
        <v>6303</v>
      </c>
      <c r="I1864" t="s">
        <v>229</v>
      </c>
      <c r="M1864" t="str">
        <f t="shared" si="204"/>
        <v>松久</v>
      </c>
      <c r="N1864" t="str">
        <f t="shared" si="205"/>
        <v>航太朗</v>
      </c>
      <c r="O1864" t="str">
        <f t="shared" si="206"/>
        <v>マツヒサ</v>
      </c>
      <c r="P1864" t="str">
        <f t="shared" si="207"/>
        <v>コウタロウ</v>
      </c>
      <c r="Q1864">
        <f>IF($F1864="","",DATEDIF($R1864,①申込書!$D$3,"Y"))</f>
        <v>20</v>
      </c>
      <c r="R1864" t="str">
        <f t="shared" si="208"/>
        <v>2005/05/23</v>
      </c>
      <c r="S1864" t="str">
        <f t="shared" si="203"/>
        <v>京都</v>
      </c>
      <c r="T1864" t="str">
        <f>IFERROR(IF($G1864&lt;&gt;"",LEFT($G1864,11),IF(COUNTIF(②男子申込!$C:$C,$B1864)=1,INDEX(②男子申込!H:H,MATCH($B1864,②男子申込!$C:$C,0)),"")),"")</f>
        <v>00200145698</v>
      </c>
      <c r="U1864" t="str">
        <f t="shared" si="209"/>
        <v>佛教大</v>
      </c>
    </row>
    <row r="1865" spans="1:21">
      <c r="A1865" t="s">
        <v>1553</v>
      </c>
      <c r="B1865">
        <v>1864</v>
      </c>
      <c r="C1865" t="s">
        <v>6898</v>
      </c>
      <c r="D1865" t="s">
        <v>6899</v>
      </c>
      <c r="E1865" t="s">
        <v>88</v>
      </c>
      <c r="F1865">
        <v>20050402</v>
      </c>
      <c r="G1865" t="s">
        <v>11440</v>
      </c>
      <c r="H1865" t="s">
        <v>118</v>
      </c>
      <c r="I1865" t="s">
        <v>141</v>
      </c>
      <c r="M1865" t="str">
        <f t="shared" si="204"/>
        <v>森田</v>
      </c>
      <c r="N1865" t="str">
        <f t="shared" si="205"/>
        <v>隼斗</v>
      </c>
      <c r="O1865" t="str">
        <f t="shared" si="206"/>
        <v>モリタ</v>
      </c>
      <c r="P1865" t="str">
        <f t="shared" si="207"/>
        <v>ハヤト</v>
      </c>
      <c r="Q1865">
        <f>IF($F1865="","",DATEDIF($R1865,①申込書!$D$3,"Y"))</f>
        <v>20</v>
      </c>
      <c r="R1865" t="str">
        <f t="shared" si="208"/>
        <v>2005/04/02</v>
      </c>
      <c r="S1865" t="str">
        <f t="shared" si="203"/>
        <v>京都</v>
      </c>
      <c r="T1865" t="str">
        <f>IFERROR(IF($G1865&lt;&gt;"",LEFT($G1865,11),IF(COUNTIF(②男子申込!$C:$C,$B1865)=1,INDEX(②男子申込!H:H,MATCH($B1865,②男子申込!$C:$C,0)),"")),"")</f>
        <v>00130963628</v>
      </c>
      <c r="U1865" t="str">
        <f t="shared" si="209"/>
        <v>佛教大</v>
      </c>
    </row>
    <row r="1866" spans="1:21">
      <c r="A1866" t="s">
        <v>1553</v>
      </c>
      <c r="B1866">
        <v>1865</v>
      </c>
      <c r="C1866" t="s">
        <v>7482</v>
      </c>
      <c r="D1866" t="s">
        <v>7483</v>
      </c>
      <c r="E1866" t="s">
        <v>88</v>
      </c>
      <c r="F1866">
        <v>20050918</v>
      </c>
      <c r="G1866" t="s">
        <v>11441</v>
      </c>
      <c r="H1866" t="s">
        <v>848</v>
      </c>
      <c r="I1866" t="s">
        <v>7484</v>
      </c>
      <c r="M1866" t="str">
        <f t="shared" si="204"/>
        <v>永田</v>
      </c>
      <c r="N1866" t="str">
        <f t="shared" si="205"/>
        <v>翔洋</v>
      </c>
      <c r="O1866" t="str">
        <f t="shared" si="206"/>
        <v>ナガタ</v>
      </c>
      <c r="P1866" t="str">
        <f t="shared" si="207"/>
        <v>ショウヨウ</v>
      </c>
      <c r="Q1866">
        <f>IF($F1866="","",DATEDIF($R1866,①申込書!$D$3,"Y"))</f>
        <v>20</v>
      </c>
      <c r="R1866" t="str">
        <f t="shared" si="208"/>
        <v>2005/09/18</v>
      </c>
      <c r="S1866" t="str">
        <f t="shared" si="203"/>
        <v>京都</v>
      </c>
      <c r="T1866" t="str">
        <f>IFERROR(IF($G1866&lt;&gt;"",LEFT($G1866,11),IF(COUNTIF(②男子申込!$C:$C,$B1866)=1,INDEX(②男子申込!H:H,MATCH($B1866,②男子申込!$C:$C,0)),"")),"")</f>
        <v>00131085220</v>
      </c>
      <c r="U1866" t="str">
        <f t="shared" si="209"/>
        <v>佛教大</v>
      </c>
    </row>
    <row r="1867" spans="1:21">
      <c r="A1867" t="s">
        <v>1553</v>
      </c>
      <c r="B1867">
        <v>1866</v>
      </c>
      <c r="C1867" t="s">
        <v>8851</v>
      </c>
      <c r="D1867" t="s">
        <v>8852</v>
      </c>
      <c r="E1867" t="s">
        <v>88</v>
      </c>
      <c r="F1867">
        <v>20061006</v>
      </c>
      <c r="G1867"/>
      <c r="H1867" t="s">
        <v>395</v>
      </c>
      <c r="I1867" t="s">
        <v>506</v>
      </c>
      <c r="M1867" t="str">
        <f t="shared" si="204"/>
        <v>山岸</v>
      </c>
      <c r="N1867" t="str">
        <f t="shared" si="205"/>
        <v>諒也</v>
      </c>
      <c r="O1867" t="str">
        <f t="shared" si="206"/>
        <v>ヤマギシ</v>
      </c>
      <c r="P1867" t="str">
        <f t="shared" si="207"/>
        <v>リョウヤ</v>
      </c>
      <c r="Q1867">
        <f>IF($F1867="","",DATEDIF($R1867,①申込書!$D$3,"Y"))</f>
        <v>19</v>
      </c>
      <c r="R1867" t="str">
        <f t="shared" si="208"/>
        <v>2006/10/06</v>
      </c>
      <c r="S1867" t="str">
        <f t="shared" si="203"/>
        <v>京都</v>
      </c>
      <c r="T1867" t="str">
        <f>IFERROR(IF($G1867&lt;&gt;"",LEFT($G1867,11),IF(COUNTIF(②男子申込!$C:$C,$B1867)=1,INDEX(②男子申込!H:H,MATCH($B1867,②男子申込!$C:$C,0)),"")),"")</f>
        <v/>
      </c>
      <c r="U1867" t="str">
        <f t="shared" si="209"/>
        <v>佛教大</v>
      </c>
    </row>
    <row r="1868" spans="1:21">
      <c r="A1868" t="s">
        <v>1553</v>
      </c>
      <c r="B1868">
        <v>1867</v>
      </c>
      <c r="C1868" t="s">
        <v>8853</v>
      </c>
      <c r="D1868" t="s">
        <v>8854</v>
      </c>
      <c r="E1868" t="s">
        <v>88</v>
      </c>
      <c r="F1868">
        <v>20060616</v>
      </c>
      <c r="G1868"/>
      <c r="H1868" t="s">
        <v>2226</v>
      </c>
      <c r="I1868" t="s">
        <v>92</v>
      </c>
      <c r="M1868" t="str">
        <f t="shared" si="204"/>
        <v>水田</v>
      </c>
      <c r="N1868" t="str">
        <f t="shared" si="205"/>
        <v>優貴</v>
      </c>
      <c r="O1868" t="str">
        <f t="shared" si="206"/>
        <v>ミズタ</v>
      </c>
      <c r="P1868" t="str">
        <f t="shared" si="207"/>
        <v>ユウキ</v>
      </c>
      <c r="Q1868">
        <f>IF($F1868="","",DATEDIF($R1868,①申込書!$D$3,"Y"))</f>
        <v>19</v>
      </c>
      <c r="R1868" t="str">
        <f t="shared" si="208"/>
        <v>2006/06/16</v>
      </c>
      <c r="S1868" t="str">
        <f t="shared" si="203"/>
        <v>京都</v>
      </c>
      <c r="T1868" t="str">
        <f>IFERROR(IF($G1868&lt;&gt;"",LEFT($G1868,11),IF(COUNTIF(②男子申込!$C:$C,$B1868)=1,INDEX(②男子申込!H:H,MATCH($B1868,②男子申込!$C:$C,0)),"")),"")</f>
        <v/>
      </c>
      <c r="U1868" t="str">
        <f t="shared" si="209"/>
        <v>佛教大</v>
      </c>
    </row>
    <row r="1869" spans="1:21">
      <c r="A1869" t="s">
        <v>1553</v>
      </c>
      <c r="B1869">
        <v>1868</v>
      </c>
      <c r="C1869" t="s">
        <v>8855</v>
      </c>
      <c r="D1869" t="s">
        <v>8856</v>
      </c>
      <c r="E1869" t="s">
        <v>88</v>
      </c>
      <c r="F1869">
        <v>20070116</v>
      </c>
      <c r="G1869"/>
      <c r="H1869" t="s">
        <v>508</v>
      </c>
      <c r="I1869" t="s">
        <v>446</v>
      </c>
      <c r="M1869" t="str">
        <f t="shared" si="204"/>
        <v>高岡</v>
      </c>
      <c r="N1869" t="str">
        <f t="shared" si="205"/>
        <v>颯良</v>
      </c>
      <c r="O1869" t="str">
        <f t="shared" si="206"/>
        <v>タカオカ</v>
      </c>
      <c r="P1869" t="str">
        <f t="shared" si="207"/>
        <v>ソラ</v>
      </c>
      <c r="Q1869">
        <f>IF($F1869="","",DATEDIF($R1869,①申込書!$D$3,"Y"))</f>
        <v>19</v>
      </c>
      <c r="R1869" t="str">
        <f t="shared" si="208"/>
        <v>2007/01/16</v>
      </c>
      <c r="S1869" t="str">
        <f t="shared" si="203"/>
        <v>京都</v>
      </c>
      <c r="T1869" t="str">
        <f>IFERROR(IF($G1869&lt;&gt;"",LEFT($G1869,11),IF(COUNTIF(②男子申込!$C:$C,$B1869)=1,INDEX(②男子申込!H:H,MATCH($B1869,②男子申込!$C:$C,0)),"")),"")</f>
        <v/>
      </c>
      <c r="U1869" t="str">
        <f t="shared" si="209"/>
        <v>佛教大</v>
      </c>
    </row>
    <row r="1870" spans="1:21">
      <c r="A1870" t="s">
        <v>1185</v>
      </c>
      <c r="B1870">
        <v>1869</v>
      </c>
      <c r="C1870" t="s">
        <v>1188</v>
      </c>
      <c r="D1870" t="s">
        <v>1189</v>
      </c>
      <c r="E1870" t="s">
        <v>99</v>
      </c>
      <c r="F1870">
        <v>20031015</v>
      </c>
      <c r="G1870" t="s">
        <v>11442</v>
      </c>
      <c r="H1870" t="s">
        <v>345</v>
      </c>
      <c r="I1870" t="s">
        <v>1013</v>
      </c>
      <c r="M1870" t="str">
        <f t="shared" si="204"/>
        <v>濱田</v>
      </c>
      <c r="N1870" t="str">
        <f t="shared" si="205"/>
        <v>雅人</v>
      </c>
      <c r="O1870" t="str">
        <f t="shared" si="206"/>
        <v>ハマダ</v>
      </c>
      <c r="P1870" t="str">
        <f t="shared" si="207"/>
        <v>マサト</v>
      </c>
      <c r="Q1870">
        <f>IF($F1870="","",DATEDIF($R1870,①申込書!$D$3,"Y"))</f>
        <v>22</v>
      </c>
      <c r="R1870" t="str">
        <f t="shared" si="208"/>
        <v>2003/10/15</v>
      </c>
      <c r="S1870" t="str">
        <f t="shared" si="203"/>
        <v>大阪</v>
      </c>
      <c r="T1870" t="str">
        <f>IFERROR(IF($G1870&lt;&gt;"",LEFT($G1870,11),IF(COUNTIF(②男子申込!$C:$C,$B1870)=1,INDEX(②男子申込!H:H,MATCH($B1870,②男子申込!$C:$C,0)),"")),"")</f>
        <v>00102853322</v>
      </c>
      <c r="U1870" t="str">
        <f t="shared" si="209"/>
        <v>桃山学院大</v>
      </c>
    </row>
    <row r="1871" spans="1:21">
      <c r="A1871" t="s">
        <v>1185</v>
      </c>
      <c r="B1871">
        <v>1870</v>
      </c>
      <c r="C1871" t="s">
        <v>2051</v>
      </c>
      <c r="D1871" t="s">
        <v>2052</v>
      </c>
      <c r="E1871" t="s">
        <v>99</v>
      </c>
      <c r="F1871">
        <v>20030827</v>
      </c>
      <c r="G1871" t="s">
        <v>11443</v>
      </c>
      <c r="H1871" t="s">
        <v>214</v>
      </c>
      <c r="I1871" t="s">
        <v>161</v>
      </c>
      <c r="M1871" t="str">
        <f t="shared" si="204"/>
        <v>山元</v>
      </c>
      <c r="N1871" t="str">
        <f t="shared" si="205"/>
        <v>悠也</v>
      </c>
      <c r="O1871" t="str">
        <f t="shared" si="206"/>
        <v>ヤマモト</v>
      </c>
      <c r="P1871" t="str">
        <f t="shared" si="207"/>
        <v>ユウヤ</v>
      </c>
      <c r="Q1871">
        <f>IF($F1871="","",DATEDIF($R1871,①申込書!$D$3,"Y"))</f>
        <v>22</v>
      </c>
      <c r="R1871" t="str">
        <f t="shared" si="208"/>
        <v>2003/08/27</v>
      </c>
      <c r="S1871" t="str">
        <f t="shared" si="203"/>
        <v>大阪</v>
      </c>
      <c r="T1871" t="str">
        <f>IFERROR(IF($G1871&lt;&gt;"",LEFT($G1871,11),IF(COUNTIF(②男子申込!$C:$C,$B1871)=1,INDEX(②男子申込!H:H,MATCH($B1871,②男子申込!$C:$C,0)),"")),"")</f>
        <v>00102111066</v>
      </c>
      <c r="U1871" t="str">
        <f t="shared" si="209"/>
        <v>桃山学院大</v>
      </c>
    </row>
    <row r="1872" spans="1:21">
      <c r="A1872" t="s">
        <v>1185</v>
      </c>
      <c r="B1872">
        <v>1871</v>
      </c>
      <c r="C1872" t="s">
        <v>2053</v>
      </c>
      <c r="D1872" t="s">
        <v>2054</v>
      </c>
      <c r="E1872" t="s">
        <v>99</v>
      </c>
      <c r="F1872">
        <v>20030730</v>
      </c>
      <c r="G1872" t="s">
        <v>11444</v>
      </c>
      <c r="H1872" t="s">
        <v>1743</v>
      </c>
      <c r="I1872" t="s">
        <v>127</v>
      </c>
      <c r="M1872" t="str">
        <f t="shared" si="204"/>
        <v>赤井</v>
      </c>
      <c r="N1872" t="str">
        <f t="shared" si="205"/>
        <v>優斗</v>
      </c>
      <c r="O1872" t="str">
        <f t="shared" si="206"/>
        <v>アカイ</v>
      </c>
      <c r="P1872" t="str">
        <f t="shared" si="207"/>
        <v>ユウト</v>
      </c>
      <c r="Q1872">
        <f>IF($F1872="","",DATEDIF($R1872,①申込書!$D$3,"Y"))</f>
        <v>22</v>
      </c>
      <c r="R1872" t="str">
        <f t="shared" si="208"/>
        <v>2003/07/30</v>
      </c>
      <c r="S1872" t="str">
        <f t="shared" si="203"/>
        <v>大阪</v>
      </c>
      <c r="T1872" t="str">
        <f>IFERROR(IF($G1872&lt;&gt;"",LEFT($G1872,11),IF(COUNTIF(②男子申込!$C:$C,$B1872)=1,INDEX(②男子申込!H:H,MATCH($B1872,②男子申込!$C:$C,0)),"")),"")</f>
        <v>00101960421</v>
      </c>
      <c r="U1872" t="str">
        <f t="shared" si="209"/>
        <v>桃山学院大</v>
      </c>
    </row>
    <row r="1873" spans="1:21">
      <c r="A1873" t="s">
        <v>1185</v>
      </c>
      <c r="B1873">
        <v>1872</v>
      </c>
      <c r="C1873" t="s">
        <v>2055</v>
      </c>
      <c r="D1873" t="s">
        <v>2056</v>
      </c>
      <c r="E1873" t="s">
        <v>99</v>
      </c>
      <c r="F1873">
        <v>20030827</v>
      </c>
      <c r="G1873" t="s">
        <v>11445</v>
      </c>
      <c r="H1873" t="s">
        <v>605</v>
      </c>
      <c r="I1873" t="s">
        <v>161</v>
      </c>
      <c r="M1873" t="str">
        <f t="shared" si="204"/>
        <v>中西</v>
      </c>
      <c r="N1873" t="str">
        <f t="shared" si="205"/>
        <v>優弥</v>
      </c>
      <c r="O1873" t="str">
        <f t="shared" si="206"/>
        <v>ナカニシ</v>
      </c>
      <c r="P1873" t="str">
        <f t="shared" si="207"/>
        <v>ユウヤ</v>
      </c>
      <c r="Q1873">
        <f>IF($F1873="","",DATEDIF($R1873,①申込書!$D$3,"Y"))</f>
        <v>22</v>
      </c>
      <c r="R1873" t="str">
        <f t="shared" si="208"/>
        <v>2003/08/27</v>
      </c>
      <c r="S1873" t="str">
        <f t="shared" si="203"/>
        <v>大阪</v>
      </c>
      <c r="T1873" t="str">
        <f>IFERROR(IF($G1873&lt;&gt;"",LEFT($G1873,11),IF(COUNTIF(②男子申込!$C:$C,$B1873)=1,INDEX(②男子申込!H:H,MATCH($B1873,②男子申込!$C:$C,0)),"")),"")</f>
        <v>00141391120</v>
      </c>
      <c r="U1873" t="str">
        <f t="shared" si="209"/>
        <v>桃山学院大</v>
      </c>
    </row>
    <row r="1874" spans="1:21">
      <c r="A1874" t="s">
        <v>1185</v>
      </c>
      <c r="B1874">
        <v>1873</v>
      </c>
      <c r="C1874" t="s">
        <v>4411</v>
      </c>
      <c r="D1874" t="s">
        <v>4412</v>
      </c>
      <c r="E1874" t="s">
        <v>99</v>
      </c>
      <c r="F1874">
        <v>20040410</v>
      </c>
      <c r="G1874" t="s">
        <v>11446</v>
      </c>
      <c r="H1874" t="s">
        <v>3597</v>
      </c>
      <c r="I1874" t="s">
        <v>1272</v>
      </c>
      <c r="M1874" t="str">
        <f t="shared" si="204"/>
        <v>川股</v>
      </c>
      <c r="N1874" t="str">
        <f t="shared" si="205"/>
        <v>哲瑠</v>
      </c>
      <c r="O1874" t="str">
        <f t="shared" si="206"/>
        <v>カワマタ</v>
      </c>
      <c r="P1874" t="str">
        <f t="shared" si="207"/>
        <v>サトル</v>
      </c>
      <c r="Q1874">
        <f>IF($F1874="","",DATEDIF($R1874,①申込書!$D$3,"Y"))</f>
        <v>21</v>
      </c>
      <c r="R1874" t="str">
        <f t="shared" si="208"/>
        <v>2004/04/10</v>
      </c>
      <c r="S1874" t="str">
        <f t="shared" si="203"/>
        <v>大阪</v>
      </c>
      <c r="T1874" t="str">
        <f>IFERROR(IF($G1874&lt;&gt;"",LEFT($G1874,11),IF(COUNTIF(②男子申込!$C:$C,$B1874)=1,INDEX(②男子申込!H:H,MATCH($B1874,②男子申込!$C:$C,0)),"")),"")</f>
        <v>00200037891</v>
      </c>
      <c r="U1874" t="str">
        <f t="shared" si="209"/>
        <v>桃山学院大</v>
      </c>
    </row>
    <row r="1875" spans="1:21">
      <c r="A1875" t="s">
        <v>1185</v>
      </c>
      <c r="B1875">
        <v>1874</v>
      </c>
      <c r="C1875" t="s">
        <v>4413</v>
      </c>
      <c r="D1875" t="s">
        <v>4414</v>
      </c>
      <c r="E1875" t="s">
        <v>99</v>
      </c>
      <c r="F1875">
        <v>20041231</v>
      </c>
      <c r="G1875" t="s">
        <v>11447</v>
      </c>
      <c r="H1875" t="s">
        <v>3977</v>
      </c>
      <c r="I1875" t="s">
        <v>582</v>
      </c>
      <c r="M1875" t="str">
        <f t="shared" si="204"/>
        <v>在津</v>
      </c>
      <c r="N1875" t="str">
        <f t="shared" si="205"/>
        <v>壮真</v>
      </c>
      <c r="O1875" t="str">
        <f t="shared" si="206"/>
        <v>ザイツ</v>
      </c>
      <c r="P1875" t="str">
        <f t="shared" si="207"/>
        <v>ソウマ</v>
      </c>
      <c r="Q1875">
        <f>IF($F1875="","",DATEDIF($R1875,①申込書!$D$3,"Y"))</f>
        <v>21</v>
      </c>
      <c r="R1875" t="str">
        <f t="shared" si="208"/>
        <v>2004/12/31</v>
      </c>
      <c r="S1875" t="str">
        <f t="shared" si="203"/>
        <v>大阪</v>
      </c>
      <c r="T1875" t="str">
        <f>IFERROR(IF($G1875&lt;&gt;"",LEFT($G1875,11),IF(COUNTIF(②男子申込!$C:$C,$B1875)=1,INDEX(②男子申込!H:H,MATCH($B1875,②男子申込!$C:$C,0)),"")),"")</f>
        <v>00116968536</v>
      </c>
      <c r="U1875" t="str">
        <f t="shared" si="209"/>
        <v>桃山学院大</v>
      </c>
    </row>
    <row r="1876" spans="1:21">
      <c r="A1876" t="s">
        <v>1185</v>
      </c>
      <c r="B1876">
        <v>1875</v>
      </c>
      <c r="C1876" t="s">
        <v>4832</v>
      </c>
      <c r="D1876" t="s">
        <v>4833</v>
      </c>
      <c r="E1876" t="s">
        <v>99</v>
      </c>
      <c r="F1876">
        <v>20050303</v>
      </c>
      <c r="G1876" t="s">
        <v>11448</v>
      </c>
      <c r="H1876" t="s">
        <v>1132</v>
      </c>
      <c r="I1876" t="s">
        <v>582</v>
      </c>
      <c r="M1876" t="str">
        <f t="shared" si="204"/>
        <v>松下</v>
      </c>
      <c r="N1876" t="str">
        <f t="shared" si="205"/>
        <v>惺真</v>
      </c>
      <c r="O1876" t="str">
        <f t="shared" si="206"/>
        <v>マツシタ</v>
      </c>
      <c r="P1876" t="str">
        <f t="shared" si="207"/>
        <v>ソウマ</v>
      </c>
      <c r="Q1876">
        <f>IF($F1876="","",DATEDIF($R1876,①申込書!$D$3,"Y"))</f>
        <v>20</v>
      </c>
      <c r="R1876" t="str">
        <f t="shared" si="208"/>
        <v>2005/03/03</v>
      </c>
      <c r="S1876" t="str">
        <f t="shared" si="203"/>
        <v>大阪</v>
      </c>
      <c r="T1876" t="str">
        <f>IFERROR(IF($G1876&lt;&gt;"",LEFT($G1876,11),IF(COUNTIF(②男子申込!$C:$C,$B1876)=1,INDEX(②男子申込!H:H,MATCH($B1876,②男子申込!$C:$C,0)),"")),"")</f>
        <v>00200084179</v>
      </c>
      <c r="U1876" t="str">
        <f t="shared" si="209"/>
        <v>桃山学院大</v>
      </c>
    </row>
    <row r="1877" spans="1:21">
      <c r="A1877" t="s">
        <v>1185</v>
      </c>
      <c r="B1877">
        <v>1876</v>
      </c>
      <c r="C1877" t="s">
        <v>4834</v>
      </c>
      <c r="D1877" t="s">
        <v>4835</v>
      </c>
      <c r="E1877" t="s">
        <v>99</v>
      </c>
      <c r="F1877">
        <v>20040830</v>
      </c>
      <c r="G1877" t="s">
        <v>11449</v>
      </c>
      <c r="H1877" t="s">
        <v>842</v>
      </c>
      <c r="I1877" t="s">
        <v>562</v>
      </c>
      <c r="M1877" t="str">
        <f t="shared" si="204"/>
        <v>長谷川</v>
      </c>
      <c r="N1877" t="str">
        <f t="shared" si="205"/>
        <v>椋大</v>
      </c>
      <c r="O1877" t="str">
        <f t="shared" si="206"/>
        <v>ハセガワ</v>
      </c>
      <c r="P1877" t="str">
        <f t="shared" si="207"/>
        <v>リョウタ</v>
      </c>
      <c r="Q1877">
        <f>IF($F1877="","",DATEDIF($R1877,①申込書!$D$3,"Y"))</f>
        <v>21</v>
      </c>
      <c r="R1877" t="str">
        <f t="shared" si="208"/>
        <v>2004/08/30</v>
      </c>
      <c r="S1877" t="str">
        <f t="shared" si="203"/>
        <v>大阪</v>
      </c>
      <c r="T1877" t="str">
        <f>IFERROR(IF($G1877&lt;&gt;"",LEFT($G1877,11),IF(COUNTIF(②男子申込!$C:$C,$B1877)=1,INDEX(②男子申込!H:H,MATCH($B1877,②男子申込!$C:$C,0)),"")),"")</f>
        <v>00115103011</v>
      </c>
      <c r="U1877" t="str">
        <f t="shared" si="209"/>
        <v>桃山学院大</v>
      </c>
    </row>
    <row r="1878" spans="1:21">
      <c r="A1878" t="s">
        <v>1185</v>
      </c>
      <c r="B1878">
        <v>1877</v>
      </c>
      <c r="C1878" t="s">
        <v>6789</v>
      </c>
      <c r="D1878" t="s">
        <v>6790</v>
      </c>
      <c r="E1878" t="s">
        <v>3835</v>
      </c>
      <c r="F1878">
        <v>20050526</v>
      </c>
      <c r="G1878" t="s">
        <v>6791</v>
      </c>
      <c r="H1878" t="s">
        <v>6792</v>
      </c>
      <c r="I1878" t="s">
        <v>468</v>
      </c>
      <c r="M1878" t="str">
        <f t="shared" si="204"/>
        <v>勝本</v>
      </c>
      <c r="N1878" t="str">
        <f t="shared" si="205"/>
        <v>健斗</v>
      </c>
      <c r="O1878" t="str">
        <f t="shared" si="206"/>
        <v>カツモト</v>
      </c>
      <c r="P1878" t="str">
        <f t="shared" si="207"/>
        <v>ケント</v>
      </c>
      <c r="Q1878">
        <f>IF($F1878="","",DATEDIF($R1878,①申込書!$D$3,"Y"))</f>
        <v>20</v>
      </c>
      <c r="R1878" t="str">
        <f t="shared" si="208"/>
        <v>2005/05/26</v>
      </c>
      <c r="S1878" t="str">
        <f t="shared" si="203"/>
        <v>学連</v>
      </c>
      <c r="T1878" t="str">
        <f>IFERROR(IF($G1878&lt;&gt;"",LEFT($G1878,11),IF(COUNTIF(②男子申込!$C:$C,$B1878)=1,INDEX(②男子申込!H:H,MATCH($B1878,②男子申込!$C:$C,0)),"")),"")</f>
        <v>00159420021</v>
      </c>
      <c r="U1878" t="str">
        <f t="shared" si="209"/>
        <v>桃山学院大</v>
      </c>
    </row>
    <row r="1879" spans="1:21">
      <c r="A1879" t="s">
        <v>1185</v>
      </c>
      <c r="B1879">
        <v>1878</v>
      </c>
      <c r="C1879" t="s">
        <v>6793</v>
      </c>
      <c r="D1879" t="s">
        <v>6794</v>
      </c>
      <c r="E1879" t="s">
        <v>3835</v>
      </c>
      <c r="F1879">
        <v>20050618</v>
      </c>
      <c r="G1879" t="s">
        <v>6795</v>
      </c>
      <c r="H1879" t="s">
        <v>500</v>
      </c>
      <c r="I1879" t="s">
        <v>400</v>
      </c>
      <c r="M1879" t="str">
        <f t="shared" si="204"/>
        <v>足立</v>
      </c>
      <c r="N1879" t="str">
        <f t="shared" si="205"/>
        <v>雅典</v>
      </c>
      <c r="O1879" t="str">
        <f t="shared" si="206"/>
        <v>アダチ</v>
      </c>
      <c r="P1879" t="str">
        <f t="shared" si="207"/>
        <v>マサノリ</v>
      </c>
      <c r="Q1879">
        <f>IF($F1879="","",DATEDIF($R1879,①申込書!$D$3,"Y"))</f>
        <v>20</v>
      </c>
      <c r="R1879" t="str">
        <f t="shared" si="208"/>
        <v>2005/06/18</v>
      </c>
      <c r="S1879" t="str">
        <f t="shared" si="203"/>
        <v>学連</v>
      </c>
      <c r="T1879" t="str">
        <f>IFERROR(IF($G1879&lt;&gt;"",LEFT($G1879,11),IF(COUNTIF(②男子申込!$C:$C,$B1879)=1,INDEX(②男子申込!H:H,MATCH($B1879,②男子申込!$C:$C,0)),"")),"")</f>
        <v>00128131218</v>
      </c>
      <c r="U1879" t="str">
        <f t="shared" si="209"/>
        <v>桃山学院大</v>
      </c>
    </row>
    <row r="1880" spans="1:21">
      <c r="A1880" t="s">
        <v>1185</v>
      </c>
      <c r="B1880">
        <v>1879</v>
      </c>
      <c r="C1880" t="s">
        <v>7099</v>
      </c>
      <c r="D1880" t="s">
        <v>7100</v>
      </c>
      <c r="E1880" t="s">
        <v>3835</v>
      </c>
      <c r="F1880">
        <v>20030921</v>
      </c>
      <c r="G1880" t="s">
        <v>7101</v>
      </c>
      <c r="H1880" t="s">
        <v>214</v>
      </c>
      <c r="I1880" t="s">
        <v>773</v>
      </c>
      <c r="M1880" t="str">
        <f t="shared" si="204"/>
        <v>山本</v>
      </c>
      <c r="N1880" t="str">
        <f t="shared" si="205"/>
        <v>陽太</v>
      </c>
      <c r="O1880" t="str">
        <f t="shared" si="206"/>
        <v>ヤマモト</v>
      </c>
      <c r="P1880" t="str">
        <f t="shared" si="207"/>
        <v>ヨウタ</v>
      </c>
      <c r="Q1880">
        <f>IF($F1880="","",DATEDIF($R1880,①申込書!$D$3,"Y"))</f>
        <v>22</v>
      </c>
      <c r="R1880" t="str">
        <f t="shared" si="208"/>
        <v>2003/09/21</v>
      </c>
      <c r="S1880" t="str">
        <f t="shared" si="203"/>
        <v>学連</v>
      </c>
      <c r="T1880" t="str">
        <f>IFERROR(IF($G1880&lt;&gt;"",LEFT($G1880,11),IF(COUNTIF(②男子申込!$C:$C,$B1880)=1,INDEX(②男子申込!H:H,MATCH($B1880,②男子申込!$C:$C,0)),"")),"")</f>
        <v>00200258355</v>
      </c>
      <c r="U1880" t="str">
        <f t="shared" si="209"/>
        <v>桃山学院大</v>
      </c>
    </row>
    <row r="1881" spans="1:21">
      <c r="A1881" t="s">
        <v>1185</v>
      </c>
      <c r="B1881">
        <v>1880</v>
      </c>
      <c r="C1881" t="s">
        <v>7102</v>
      </c>
      <c r="D1881" t="s">
        <v>7103</v>
      </c>
      <c r="E1881" t="s">
        <v>3835</v>
      </c>
      <c r="F1881">
        <v>20050512</v>
      </c>
      <c r="G1881" t="s">
        <v>7104</v>
      </c>
      <c r="H1881" t="s">
        <v>7105</v>
      </c>
      <c r="I1881" t="s">
        <v>1046</v>
      </c>
      <c r="M1881" t="str">
        <f t="shared" si="204"/>
        <v>射場</v>
      </c>
      <c r="N1881" t="str">
        <f t="shared" si="205"/>
        <v>政利</v>
      </c>
      <c r="O1881" t="str">
        <f t="shared" si="206"/>
        <v>イバ</v>
      </c>
      <c r="P1881" t="str">
        <f t="shared" si="207"/>
        <v>マサトシ</v>
      </c>
      <c r="Q1881">
        <f>IF($F1881="","",DATEDIF($R1881,①申込書!$D$3,"Y"))</f>
        <v>20</v>
      </c>
      <c r="R1881" t="str">
        <f t="shared" si="208"/>
        <v>2005/05/12</v>
      </c>
      <c r="S1881" t="str">
        <f t="shared" si="203"/>
        <v>学連</v>
      </c>
      <c r="T1881" t="str">
        <f>IFERROR(IF($G1881&lt;&gt;"",LEFT($G1881,11),IF(COUNTIF(②男子申込!$C:$C,$B1881)=1,INDEX(②男子申込!H:H,MATCH($B1881,②男子申込!$C:$C,0)),"")),"")</f>
        <v>00128721425</v>
      </c>
      <c r="U1881" t="str">
        <f t="shared" si="209"/>
        <v>桃山学院大</v>
      </c>
    </row>
    <row r="1882" spans="1:21">
      <c r="A1882" t="s">
        <v>1185</v>
      </c>
      <c r="B1882">
        <v>1881</v>
      </c>
      <c r="C1882" t="s">
        <v>2073</v>
      </c>
      <c r="D1882" t="s">
        <v>2074</v>
      </c>
      <c r="E1882" t="s">
        <v>3835</v>
      </c>
      <c r="F1882">
        <v>20060121</v>
      </c>
      <c r="G1882" t="s">
        <v>11450</v>
      </c>
      <c r="H1882" t="s">
        <v>354</v>
      </c>
      <c r="I1882" t="s">
        <v>582</v>
      </c>
      <c r="M1882" t="str">
        <f t="shared" si="204"/>
        <v>田中</v>
      </c>
      <c r="N1882" t="str">
        <f t="shared" si="205"/>
        <v>颯真</v>
      </c>
      <c r="O1882" t="str">
        <f t="shared" si="206"/>
        <v>タナカ</v>
      </c>
      <c r="P1882" t="str">
        <f t="shared" si="207"/>
        <v>ソウマ</v>
      </c>
      <c r="Q1882">
        <f>IF($F1882="","",DATEDIF($R1882,①申込書!$D$3,"Y"))</f>
        <v>20</v>
      </c>
      <c r="R1882" t="str">
        <f t="shared" si="208"/>
        <v>2006/01/21</v>
      </c>
      <c r="S1882" t="str">
        <f t="shared" si="203"/>
        <v>学連</v>
      </c>
      <c r="T1882" t="str">
        <f>IFERROR(IF($G1882&lt;&gt;"",LEFT($G1882,11),IF(COUNTIF(②男子申込!$C:$C,$B1882)=1,INDEX(②男子申込!H:H,MATCH($B1882,②男子申込!$C:$C,0)),"")),"")</f>
        <v>00200321536</v>
      </c>
      <c r="U1882" t="str">
        <f t="shared" si="209"/>
        <v>桃山学院大</v>
      </c>
    </row>
    <row r="1883" spans="1:21">
      <c r="A1883" t="s">
        <v>1451</v>
      </c>
      <c r="B1883">
        <v>1882</v>
      </c>
      <c r="C1883" t="s">
        <v>2470</v>
      </c>
      <c r="D1883" t="s">
        <v>2471</v>
      </c>
      <c r="E1883" t="s">
        <v>99</v>
      </c>
      <c r="F1883">
        <v>20030919</v>
      </c>
      <c r="G1883" t="s">
        <v>11451</v>
      </c>
      <c r="H1883" t="s">
        <v>2472</v>
      </c>
      <c r="I1883" t="s">
        <v>2473</v>
      </c>
      <c r="M1883" t="str">
        <f t="shared" si="204"/>
        <v>宮口</v>
      </c>
      <c r="N1883" t="str">
        <f t="shared" si="205"/>
        <v>絹道</v>
      </c>
      <c r="O1883" t="str">
        <f t="shared" si="206"/>
        <v>ミヤグチ</v>
      </c>
      <c r="P1883" t="str">
        <f t="shared" si="207"/>
        <v>マサミチ</v>
      </c>
      <c r="Q1883">
        <f>IF($F1883="","",DATEDIF($R1883,①申込書!$D$3,"Y"))</f>
        <v>22</v>
      </c>
      <c r="R1883" t="str">
        <f t="shared" si="208"/>
        <v>2003/09/19</v>
      </c>
      <c r="S1883" t="str">
        <f t="shared" si="203"/>
        <v>大阪</v>
      </c>
      <c r="T1883" t="str">
        <f>IFERROR(IF($G1883&lt;&gt;"",LEFT($G1883,11),IF(COUNTIF(②男子申込!$C:$C,$B1883)=1,INDEX(②男子申込!H:H,MATCH($B1883,②男子申込!$C:$C,0)),"")),"")</f>
        <v>00133558227</v>
      </c>
      <c r="U1883" t="str">
        <f t="shared" si="209"/>
        <v>関西外国語大</v>
      </c>
    </row>
    <row r="1884" spans="1:21">
      <c r="A1884" t="s">
        <v>1451</v>
      </c>
      <c r="B1884">
        <v>1883</v>
      </c>
      <c r="C1884" t="s">
        <v>2474</v>
      </c>
      <c r="D1884" t="s">
        <v>2475</v>
      </c>
      <c r="E1884" t="s">
        <v>99</v>
      </c>
      <c r="F1884">
        <v>20030408</v>
      </c>
      <c r="G1884" t="s">
        <v>11452</v>
      </c>
      <c r="H1884" t="s">
        <v>2232</v>
      </c>
      <c r="I1884" t="s">
        <v>220</v>
      </c>
      <c r="M1884" t="str">
        <f t="shared" si="204"/>
        <v>細川</v>
      </c>
      <c r="N1884" t="str">
        <f t="shared" si="205"/>
        <v>怜央</v>
      </c>
      <c r="O1884" t="str">
        <f t="shared" si="206"/>
        <v>ホソカワ</v>
      </c>
      <c r="P1884" t="str">
        <f t="shared" si="207"/>
        <v>レオ</v>
      </c>
      <c r="Q1884">
        <f>IF($F1884="","",DATEDIF($R1884,①申込書!$D$3,"Y"))</f>
        <v>22</v>
      </c>
      <c r="R1884" t="str">
        <f t="shared" si="208"/>
        <v>2003/04/08</v>
      </c>
      <c r="S1884" t="str">
        <f t="shared" si="203"/>
        <v>大阪</v>
      </c>
      <c r="T1884" t="str">
        <f>IFERROR(IF($G1884&lt;&gt;"",LEFT($G1884,11),IF(COUNTIF(②男子申込!$C:$C,$B1884)=1,INDEX(②男子申込!H:H,MATCH($B1884,②男子申込!$C:$C,0)),"")),"")</f>
        <v>00100847828</v>
      </c>
      <c r="U1884" t="str">
        <f t="shared" si="209"/>
        <v>関西外国語大</v>
      </c>
    </row>
    <row r="1885" spans="1:21">
      <c r="A1885" t="s">
        <v>1451</v>
      </c>
      <c r="B1885">
        <v>1884</v>
      </c>
      <c r="C1885" t="s">
        <v>2476</v>
      </c>
      <c r="D1885" t="s">
        <v>2477</v>
      </c>
      <c r="E1885" t="s">
        <v>99</v>
      </c>
      <c r="F1885">
        <v>20030903</v>
      </c>
      <c r="G1885" t="s">
        <v>11453</v>
      </c>
      <c r="H1885" t="s">
        <v>2478</v>
      </c>
      <c r="I1885" t="s">
        <v>87</v>
      </c>
      <c r="M1885" t="str">
        <f t="shared" si="204"/>
        <v>白川</v>
      </c>
      <c r="N1885" t="str">
        <f t="shared" si="205"/>
        <v>拓実</v>
      </c>
      <c r="O1885" t="str">
        <f t="shared" si="206"/>
        <v>シラカワ</v>
      </c>
      <c r="P1885" t="str">
        <f t="shared" si="207"/>
        <v>タクミ</v>
      </c>
      <c r="Q1885">
        <f>IF($F1885="","",DATEDIF($R1885,①申込書!$D$3,"Y"))</f>
        <v>22</v>
      </c>
      <c r="R1885" t="str">
        <f t="shared" si="208"/>
        <v>2003/09/03</v>
      </c>
      <c r="S1885" t="str">
        <f t="shared" si="203"/>
        <v>大阪</v>
      </c>
      <c r="T1885" t="str">
        <f>IFERROR(IF($G1885&lt;&gt;"",LEFT($G1885,11),IF(COUNTIF(②男子申込!$C:$C,$B1885)=1,INDEX(②男子申込!H:H,MATCH($B1885,②男子申込!$C:$C,0)),"")),"")</f>
        <v>00102703922</v>
      </c>
      <c r="U1885" t="str">
        <f t="shared" si="209"/>
        <v>関西外国語大</v>
      </c>
    </row>
    <row r="1886" spans="1:21">
      <c r="A1886" t="s">
        <v>1451</v>
      </c>
      <c r="B1886">
        <v>1885</v>
      </c>
      <c r="C1886" t="s">
        <v>2479</v>
      </c>
      <c r="D1886" t="s">
        <v>2480</v>
      </c>
      <c r="E1886" t="s">
        <v>91</v>
      </c>
      <c r="F1886">
        <v>20040111</v>
      </c>
      <c r="G1886" t="s">
        <v>11454</v>
      </c>
      <c r="H1886" t="s">
        <v>2481</v>
      </c>
      <c r="I1886" t="s">
        <v>105</v>
      </c>
      <c r="M1886" t="str">
        <f t="shared" si="204"/>
        <v>難波</v>
      </c>
      <c r="N1886" t="str">
        <f t="shared" si="205"/>
        <v>颯太</v>
      </c>
      <c r="O1886" t="str">
        <f t="shared" si="206"/>
        <v>ナンバ</v>
      </c>
      <c r="P1886" t="str">
        <f t="shared" si="207"/>
        <v>ソウタ</v>
      </c>
      <c r="Q1886">
        <f>IF($F1886="","",DATEDIF($R1886,①申込書!$D$3,"Y"))</f>
        <v>22</v>
      </c>
      <c r="R1886" t="str">
        <f t="shared" si="208"/>
        <v>2004/01/11</v>
      </c>
      <c r="S1886" t="str">
        <f t="shared" si="203"/>
        <v>香川</v>
      </c>
      <c r="T1886" t="str">
        <f>IFERROR(IF($G1886&lt;&gt;"",LEFT($G1886,11),IF(COUNTIF(②男子申込!$C:$C,$B1886)=1,INDEX(②男子申込!H:H,MATCH($B1886,②男子申込!$C:$C,0)),"")),"")</f>
        <v>00099685643</v>
      </c>
      <c r="U1886" t="str">
        <f t="shared" si="209"/>
        <v>関西外国語大</v>
      </c>
    </row>
    <row r="1887" spans="1:21">
      <c r="A1887" t="s">
        <v>1451</v>
      </c>
      <c r="B1887">
        <v>1886</v>
      </c>
      <c r="C1887" t="s">
        <v>8857</v>
      </c>
      <c r="D1887" t="s">
        <v>2483</v>
      </c>
      <c r="E1887" t="s">
        <v>88</v>
      </c>
      <c r="F1887">
        <v>20030811</v>
      </c>
      <c r="G1887" t="s">
        <v>11455</v>
      </c>
      <c r="H1887" t="s">
        <v>2469</v>
      </c>
      <c r="I1887" t="s">
        <v>546</v>
      </c>
      <c r="M1887" t="str">
        <f t="shared" si="204"/>
        <v>髙田</v>
      </c>
      <c r="N1887" t="str">
        <f t="shared" si="205"/>
        <v>虎雅</v>
      </c>
      <c r="O1887" t="str">
        <f t="shared" si="206"/>
        <v>タカタ</v>
      </c>
      <c r="P1887" t="str">
        <f t="shared" si="207"/>
        <v>タイガ</v>
      </c>
      <c r="Q1887">
        <f>IF($F1887="","",DATEDIF($R1887,①申込書!$D$3,"Y"))</f>
        <v>22</v>
      </c>
      <c r="R1887" t="str">
        <f t="shared" si="208"/>
        <v>2003/08/11</v>
      </c>
      <c r="S1887" t="str">
        <f t="shared" si="203"/>
        <v>京都</v>
      </c>
      <c r="T1887" t="str">
        <f>IFERROR(IF($G1887&lt;&gt;"",LEFT($G1887,11),IF(COUNTIF(②男子申込!$C:$C,$B1887)=1,INDEX(②男子申込!H:H,MATCH($B1887,②男子申込!$C:$C,0)),"")),"")</f>
        <v>00096820126</v>
      </c>
      <c r="U1887" t="str">
        <f t="shared" si="209"/>
        <v>関西外国語大</v>
      </c>
    </row>
    <row r="1888" spans="1:21">
      <c r="A1888" t="s">
        <v>1451</v>
      </c>
      <c r="B1888">
        <v>1887</v>
      </c>
      <c r="C1888" t="s">
        <v>4352</v>
      </c>
      <c r="D1888" t="s">
        <v>4353</v>
      </c>
      <c r="E1888" t="s">
        <v>99</v>
      </c>
      <c r="F1888">
        <v>20040525</v>
      </c>
      <c r="G1888" t="s">
        <v>11456</v>
      </c>
      <c r="H1888" t="s">
        <v>4354</v>
      </c>
      <c r="I1888" t="s">
        <v>1090</v>
      </c>
      <c r="M1888" t="str">
        <f t="shared" si="204"/>
        <v>川東</v>
      </c>
      <c r="N1888" t="str">
        <f t="shared" si="205"/>
        <v>世汰</v>
      </c>
      <c r="O1888" t="str">
        <f t="shared" si="206"/>
        <v>カワヒガシ</v>
      </c>
      <c r="P1888" t="str">
        <f t="shared" si="207"/>
        <v>セイタ</v>
      </c>
      <c r="Q1888">
        <f>IF($F1888="","",DATEDIF($R1888,①申込書!$D$3,"Y"))</f>
        <v>21</v>
      </c>
      <c r="R1888" t="str">
        <f t="shared" si="208"/>
        <v>2004/05/25</v>
      </c>
      <c r="S1888" t="str">
        <f t="shared" si="203"/>
        <v>大阪</v>
      </c>
      <c r="T1888" t="str">
        <f>IFERROR(IF($G1888&lt;&gt;"",LEFT($G1888,11),IF(COUNTIF(②男子申込!$C:$C,$B1888)=1,INDEX(②男子申込!H:H,MATCH($B1888,②男子申込!$C:$C,0)),"")),"")</f>
        <v>00200038899</v>
      </c>
      <c r="U1888" t="str">
        <f t="shared" si="209"/>
        <v>関西外国語大</v>
      </c>
    </row>
    <row r="1889" spans="1:21">
      <c r="A1889" t="s">
        <v>1451</v>
      </c>
      <c r="B1889">
        <v>1888</v>
      </c>
      <c r="C1889" t="s">
        <v>4471</v>
      </c>
      <c r="D1889" t="s">
        <v>4472</v>
      </c>
      <c r="E1889" t="s">
        <v>170</v>
      </c>
      <c r="F1889">
        <v>20030428</v>
      </c>
      <c r="G1889" t="s">
        <v>11457</v>
      </c>
      <c r="H1889" t="s">
        <v>4473</v>
      </c>
      <c r="I1889" t="s">
        <v>207</v>
      </c>
      <c r="M1889" t="str">
        <f t="shared" si="204"/>
        <v>白濱</v>
      </c>
      <c r="N1889" t="str">
        <f t="shared" si="205"/>
        <v>紘太</v>
      </c>
      <c r="O1889" t="str">
        <f t="shared" si="206"/>
        <v>シラハマ</v>
      </c>
      <c r="P1889" t="str">
        <f t="shared" si="207"/>
        <v>コウタ</v>
      </c>
      <c r="Q1889">
        <f>IF($F1889="","",DATEDIF($R1889,①申込書!$D$3,"Y"))</f>
        <v>22</v>
      </c>
      <c r="R1889" t="str">
        <f t="shared" si="208"/>
        <v>2003/04/28</v>
      </c>
      <c r="S1889" t="str">
        <f t="shared" si="203"/>
        <v>福岡</v>
      </c>
      <c r="T1889" t="str">
        <f>IFERROR(IF($G1889&lt;&gt;"",LEFT($G1889,11),IF(COUNTIF(②男子申込!$C:$C,$B1889)=1,INDEX(②男子申込!H:H,MATCH($B1889,②男子申込!$C:$C,0)),"")),"")</f>
        <v>00200049675</v>
      </c>
      <c r="U1889" t="str">
        <f t="shared" si="209"/>
        <v>関西外国語大</v>
      </c>
    </row>
    <row r="1890" spans="1:21">
      <c r="A1890" t="s">
        <v>1451</v>
      </c>
      <c r="B1890">
        <v>1889</v>
      </c>
      <c r="C1890" t="s">
        <v>5027</v>
      </c>
      <c r="D1890" t="s">
        <v>5028</v>
      </c>
      <c r="E1890" t="s">
        <v>3835</v>
      </c>
      <c r="F1890">
        <v>20041203</v>
      </c>
      <c r="G1890" t="s">
        <v>11458</v>
      </c>
      <c r="H1890" t="s">
        <v>791</v>
      </c>
      <c r="I1890" t="s">
        <v>846</v>
      </c>
      <c r="M1890" t="str">
        <f t="shared" si="204"/>
        <v>村上</v>
      </c>
      <c r="N1890" t="str">
        <f t="shared" si="205"/>
        <v>陽太郎</v>
      </c>
      <c r="O1890" t="str">
        <f t="shared" si="206"/>
        <v>ムラカミ</v>
      </c>
      <c r="P1890" t="str">
        <f t="shared" si="207"/>
        <v>ヨウタロウ</v>
      </c>
      <c r="Q1890">
        <f>IF($F1890="","",DATEDIF($R1890,①申込書!$D$3,"Y"))</f>
        <v>21</v>
      </c>
      <c r="R1890" t="str">
        <f t="shared" si="208"/>
        <v>2004/12/03</v>
      </c>
      <c r="S1890" t="str">
        <f t="shared" si="203"/>
        <v>学連</v>
      </c>
      <c r="T1890" t="str">
        <f>IFERROR(IF($G1890&lt;&gt;"",LEFT($G1890,11),IF(COUNTIF(②男子申込!$C:$C,$B1890)=1,INDEX(②男子申込!H:H,MATCH($B1890,②男子申込!$C:$C,0)),"")),"")</f>
        <v>00200166192</v>
      </c>
      <c r="U1890" t="str">
        <f t="shared" si="209"/>
        <v>関西外国語大</v>
      </c>
    </row>
    <row r="1891" spans="1:21">
      <c r="A1891" t="s">
        <v>1451</v>
      </c>
      <c r="B1891">
        <v>1890</v>
      </c>
      <c r="C1891" t="s">
        <v>6304</v>
      </c>
      <c r="D1891" t="s">
        <v>6305</v>
      </c>
      <c r="E1891" t="s">
        <v>99</v>
      </c>
      <c r="F1891">
        <v>20050510</v>
      </c>
      <c r="G1891" t="s">
        <v>6306</v>
      </c>
      <c r="H1891" t="s">
        <v>371</v>
      </c>
      <c r="I1891" t="s">
        <v>1002</v>
      </c>
      <c r="M1891" t="str">
        <f t="shared" si="204"/>
        <v>佐藤</v>
      </c>
      <c r="N1891" t="str">
        <f t="shared" si="205"/>
        <v>琉輝也</v>
      </c>
      <c r="O1891" t="str">
        <f t="shared" si="206"/>
        <v>サトウ</v>
      </c>
      <c r="P1891" t="str">
        <f t="shared" si="207"/>
        <v>ルキヤ</v>
      </c>
      <c r="Q1891">
        <f>IF($F1891="","",DATEDIF($R1891,①申込書!$D$3,"Y"))</f>
        <v>20</v>
      </c>
      <c r="R1891" t="str">
        <f t="shared" si="208"/>
        <v>2005/05/10</v>
      </c>
      <c r="S1891" t="str">
        <f t="shared" si="203"/>
        <v>大阪</v>
      </c>
      <c r="T1891" t="str">
        <f>IFERROR(IF($G1891&lt;&gt;"",LEFT($G1891,11),IF(COUNTIF(②男子申込!$C:$C,$B1891)=1,INDEX(②男子申込!H:H,MATCH($B1891,②男子申込!$C:$C,0)),"")),"")</f>
        <v>00124937329</v>
      </c>
      <c r="U1891" t="str">
        <f t="shared" si="209"/>
        <v>関西外国語大</v>
      </c>
    </row>
    <row r="1892" spans="1:21">
      <c r="A1892" t="s">
        <v>1451</v>
      </c>
      <c r="B1892">
        <v>1891</v>
      </c>
      <c r="C1892" t="s">
        <v>6307</v>
      </c>
      <c r="D1892" t="s">
        <v>6308</v>
      </c>
      <c r="E1892" t="s">
        <v>99</v>
      </c>
      <c r="F1892">
        <v>20020503</v>
      </c>
      <c r="G1892" t="s">
        <v>6309</v>
      </c>
      <c r="H1892" t="s">
        <v>1636</v>
      </c>
      <c r="I1892" t="s">
        <v>6310</v>
      </c>
      <c r="M1892" t="str">
        <f t="shared" si="204"/>
        <v>杉浦</v>
      </c>
      <c r="N1892" t="str">
        <f t="shared" si="205"/>
        <v>哲太</v>
      </c>
      <c r="O1892" t="str">
        <f t="shared" si="206"/>
        <v>スギウラ</v>
      </c>
      <c r="P1892" t="str">
        <f t="shared" si="207"/>
        <v>テッタ</v>
      </c>
      <c r="Q1892">
        <f>IF($F1892="","",DATEDIF($R1892,①申込書!$D$3,"Y"))</f>
        <v>23</v>
      </c>
      <c r="R1892" t="str">
        <f t="shared" si="208"/>
        <v>2002/05/03</v>
      </c>
      <c r="S1892" t="str">
        <f t="shared" si="203"/>
        <v>大阪</v>
      </c>
      <c r="T1892" t="str">
        <f>IFERROR(IF($G1892&lt;&gt;"",LEFT($G1892,11),IF(COUNTIF(②男子申込!$C:$C,$B1892)=1,INDEX(②男子申込!H:H,MATCH($B1892,②男子申込!$C:$C,0)),"")),"")</f>
        <v>00200206174</v>
      </c>
      <c r="U1892" t="str">
        <f t="shared" si="209"/>
        <v>関西外国語大</v>
      </c>
    </row>
    <row r="1893" spans="1:21">
      <c r="A1893" t="s">
        <v>1451</v>
      </c>
      <c r="B1893">
        <v>1892</v>
      </c>
      <c r="C1893" t="s">
        <v>6832</v>
      </c>
      <c r="D1893" t="s">
        <v>6833</v>
      </c>
      <c r="E1893" t="s">
        <v>88</v>
      </c>
      <c r="F1893">
        <v>20050516</v>
      </c>
      <c r="G1893" t="s">
        <v>11459</v>
      </c>
      <c r="H1893" t="s">
        <v>6834</v>
      </c>
      <c r="I1893" t="s">
        <v>636</v>
      </c>
      <c r="M1893" t="str">
        <f t="shared" si="204"/>
        <v>小牧</v>
      </c>
      <c r="N1893" t="str">
        <f t="shared" si="205"/>
        <v>蒼翔</v>
      </c>
      <c r="O1893" t="str">
        <f t="shared" si="206"/>
        <v>コマキ</v>
      </c>
      <c r="P1893" t="str">
        <f t="shared" si="207"/>
        <v>アオト</v>
      </c>
      <c r="Q1893">
        <f>IF($F1893="","",DATEDIF($R1893,①申込書!$D$3,"Y"))</f>
        <v>20</v>
      </c>
      <c r="R1893" t="str">
        <f t="shared" si="208"/>
        <v>2005/05/16</v>
      </c>
      <c r="S1893" t="str">
        <f t="shared" si="203"/>
        <v>京都</v>
      </c>
      <c r="T1893" t="str">
        <f>IFERROR(IF($G1893&lt;&gt;"",LEFT($G1893,11),IF(COUNTIF(②男子申込!$C:$C,$B1893)=1,INDEX(②男子申込!H:H,MATCH($B1893,②男子申込!$C:$C,0)),"")),"")</f>
        <v>00131570017</v>
      </c>
      <c r="U1893" t="str">
        <f t="shared" si="209"/>
        <v>関西外国語大</v>
      </c>
    </row>
    <row r="1894" spans="1:21">
      <c r="A1894" t="s">
        <v>1451</v>
      </c>
      <c r="B1894">
        <v>1893</v>
      </c>
      <c r="C1894" t="s">
        <v>6835</v>
      </c>
      <c r="D1894" t="s">
        <v>6836</v>
      </c>
      <c r="E1894" t="s">
        <v>610</v>
      </c>
      <c r="F1894">
        <v>20050824</v>
      </c>
      <c r="G1894" t="s">
        <v>11460</v>
      </c>
      <c r="H1894" t="s">
        <v>5726</v>
      </c>
      <c r="I1894" t="s">
        <v>1256</v>
      </c>
      <c r="M1894" t="str">
        <f t="shared" si="204"/>
        <v>有村</v>
      </c>
      <c r="N1894" t="str">
        <f t="shared" si="205"/>
        <v>優咲</v>
      </c>
      <c r="O1894" t="str">
        <f t="shared" si="206"/>
        <v>アリムラ</v>
      </c>
      <c r="P1894" t="str">
        <f t="shared" si="207"/>
        <v>ユウサク</v>
      </c>
      <c r="Q1894">
        <f>IF($F1894="","",DATEDIF($R1894,①申込書!$D$3,"Y"))</f>
        <v>20</v>
      </c>
      <c r="R1894" t="str">
        <f t="shared" si="208"/>
        <v>2005/08/24</v>
      </c>
      <c r="S1894" t="str">
        <f t="shared" si="203"/>
        <v>鹿児島</v>
      </c>
      <c r="T1894" t="str">
        <f>IFERROR(IF($G1894&lt;&gt;"",LEFT($G1894,11),IF(COUNTIF(②男子申込!$C:$C,$B1894)=1,INDEX(②男子申込!H:H,MATCH($B1894,②男子申込!$C:$C,0)),"")),"")</f>
        <v>00129534226</v>
      </c>
      <c r="U1894" t="str">
        <f t="shared" si="209"/>
        <v>関西外国語大</v>
      </c>
    </row>
    <row r="1895" spans="1:21">
      <c r="A1895" t="s">
        <v>1451</v>
      </c>
      <c r="B1895">
        <v>1894</v>
      </c>
      <c r="C1895" t="s">
        <v>7285</v>
      </c>
      <c r="D1895" t="s">
        <v>7286</v>
      </c>
      <c r="E1895" t="s">
        <v>3835</v>
      </c>
      <c r="F1895">
        <v>20051117</v>
      </c>
      <c r="G1895" t="s">
        <v>7287</v>
      </c>
      <c r="H1895" t="s">
        <v>372</v>
      </c>
      <c r="I1895" t="s">
        <v>823</v>
      </c>
      <c r="M1895" t="str">
        <f t="shared" si="204"/>
        <v>荻野</v>
      </c>
      <c r="N1895" t="str">
        <f t="shared" si="205"/>
        <v>颯亮</v>
      </c>
      <c r="O1895" t="str">
        <f t="shared" si="206"/>
        <v>オギノ</v>
      </c>
      <c r="P1895" t="str">
        <f t="shared" si="207"/>
        <v>ソウスケ</v>
      </c>
      <c r="Q1895">
        <f>IF($F1895="","",DATEDIF($R1895,①申込書!$D$3,"Y"))</f>
        <v>20</v>
      </c>
      <c r="R1895" t="str">
        <f t="shared" si="208"/>
        <v>2005/11/17</v>
      </c>
      <c r="S1895" t="str">
        <f t="shared" si="203"/>
        <v>学連</v>
      </c>
      <c r="T1895" t="str">
        <f>IFERROR(IF($G1895&lt;&gt;"",LEFT($G1895,11),IF(COUNTIF(②男子申込!$C:$C,$B1895)=1,INDEX(②男子申込!H:H,MATCH($B1895,②男子申込!$C:$C,0)),"")),"")</f>
        <v>00200273665</v>
      </c>
      <c r="U1895" t="str">
        <f t="shared" si="209"/>
        <v>関西外国語大</v>
      </c>
    </row>
    <row r="1896" spans="1:21">
      <c r="A1896" t="s">
        <v>1051</v>
      </c>
      <c r="B1896">
        <v>1895</v>
      </c>
      <c r="C1896" t="s">
        <v>1056</v>
      </c>
      <c r="D1896" t="s">
        <v>1057</v>
      </c>
      <c r="E1896" t="s">
        <v>97</v>
      </c>
      <c r="F1896">
        <v>20020727</v>
      </c>
      <c r="G1896" t="s">
        <v>11461</v>
      </c>
      <c r="H1896" t="s">
        <v>1058</v>
      </c>
      <c r="I1896" t="s">
        <v>148</v>
      </c>
      <c r="M1896" t="str">
        <f t="shared" si="204"/>
        <v>池本</v>
      </c>
      <c r="N1896" t="str">
        <f t="shared" si="205"/>
        <v>陽介</v>
      </c>
      <c r="O1896" t="str">
        <f t="shared" si="206"/>
        <v>イケモト</v>
      </c>
      <c r="P1896" t="str">
        <f t="shared" si="207"/>
        <v>ヨウスケ</v>
      </c>
      <c r="Q1896">
        <f>IF($F1896="","",DATEDIF($R1896,①申込書!$D$3,"Y"))</f>
        <v>23</v>
      </c>
      <c r="R1896" t="str">
        <f t="shared" si="208"/>
        <v>2002/07/27</v>
      </c>
      <c r="S1896" t="str">
        <f t="shared" si="203"/>
        <v>兵庫</v>
      </c>
      <c r="T1896" t="str">
        <f>IFERROR(IF($G1896&lt;&gt;"",LEFT($G1896,11),IF(COUNTIF(②男子申込!$C:$C,$B1896)=1,INDEX(②男子申込!H:H,MATCH($B1896,②男子申込!$C:$C,0)),"")),"")</f>
        <v>00087270327</v>
      </c>
      <c r="U1896" t="str">
        <f t="shared" si="209"/>
        <v>兵庫県立大</v>
      </c>
    </row>
    <row r="1897" spans="1:21">
      <c r="A1897" t="s">
        <v>1051</v>
      </c>
      <c r="B1897">
        <v>1896</v>
      </c>
      <c r="C1897" t="s">
        <v>1059</v>
      </c>
      <c r="D1897" t="s">
        <v>1060</v>
      </c>
      <c r="E1897" t="s">
        <v>97</v>
      </c>
      <c r="F1897">
        <v>20021202</v>
      </c>
      <c r="G1897" t="s">
        <v>11462</v>
      </c>
      <c r="H1897" t="s">
        <v>464</v>
      </c>
      <c r="I1897" t="s">
        <v>648</v>
      </c>
      <c r="M1897" t="str">
        <f t="shared" si="204"/>
        <v>原</v>
      </c>
      <c r="N1897" t="str">
        <f t="shared" si="205"/>
        <v>麻嘉</v>
      </c>
      <c r="O1897" t="str">
        <f t="shared" si="206"/>
        <v>ハラ</v>
      </c>
      <c r="P1897" t="str">
        <f t="shared" si="207"/>
        <v>マヒロ</v>
      </c>
      <c r="Q1897">
        <f>IF($F1897="","",DATEDIF($R1897,①申込書!$D$3,"Y"))</f>
        <v>23</v>
      </c>
      <c r="R1897" t="str">
        <f t="shared" si="208"/>
        <v>2002/12/02</v>
      </c>
      <c r="S1897" t="str">
        <f t="shared" si="203"/>
        <v>兵庫</v>
      </c>
      <c r="T1897" t="str">
        <f>IFERROR(IF($G1897&lt;&gt;"",LEFT($G1897,11),IF(COUNTIF(②男子申込!$C:$C,$B1897)=1,INDEX(②男子申込!H:H,MATCH($B1897,②男子申込!$C:$C,0)),"")),"")</f>
        <v>00087690636</v>
      </c>
      <c r="U1897" t="str">
        <f t="shared" si="209"/>
        <v>兵庫県立大</v>
      </c>
    </row>
    <row r="1898" spans="1:21">
      <c r="A1898" t="s">
        <v>1051</v>
      </c>
      <c r="B1898">
        <v>1897</v>
      </c>
      <c r="C1898" t="s">
        <v>2246</v>
      </c>
      <c r="D1898" t="s">
        <v>2247</v>
      </c>
      <c r="E1898" t="s">
        <v>97</v>
      </c>
      <c r="F1898">
        <v>20040103</v>
      </c>
      <c r="G1898" t="s">
        <v>11463</v>
      </c>
      <c r="H1898" t="s">
        <v>2248</v>
      </c>
      <c r="I1898" t="s">
        <v>571</v>
      </c>
      <c r="M1898" t="str">
        <f t="shared" si="204"/>
        <v>葛西</v>
      </c>
      <c r="N1898" t="str">
        <f t="shared" si="205"/>
        <v>央明</v>
      </c>
      <c r="O1898" t="str">
        <f t="shared" si="206"/>
        <v>カサイ</v>
      </c>
      <c r="P1898" t="str">
        <f t="shared" si="207"/>
        <v>ヒロアキ</v>
      </c>
      <c r="Q1898">
        <f>IF($F1898="","",DATEDIF($R1898,①申込書!$D$3,"Y"))</f>
        <v>22</v>
      </c>
      <c r="R1898" t="str">
        <f t="shared" si="208"/>
        <v>2004/01/03</v>
      </c>
      <c r="S1898" t="str">
        <f t="shared" si="203"/>
        <v>兵庫</v>
      </c>
      <c r="T1898" t="str">
        <f>IFERROR(IF($G1898&lt;&gt;"",LEFT($G1898,11),IF(COUNTIF(②男子申込!$C:$C,$B1898)=1,INDEX(②男子申込!H:H,MATCH($B1898,②男子申込!$C:$C,0)),"")),"")</f>
        <v>00105594428</v>
      </c>
      <c r="U1898" t="str">
        <f t="shared" si="209"/>
        <v>兵庫県立大</v>
      </c>
    </row>
    <row r="1899" spans="1:21">
      <c r="A1899" t="s">
        <v>1051</v>
      </c>
      <c r="B1899">
        <v>1898</v>
      </c>
      <c r="C1899" t="s">
        <v>2249</v>
      </c>
      <c r="D1899" t="s">
        <v>2250</v>
      </c>
      <c r="E1899" t="s">
        <v>97</v>
      </c>
      <c r="F1899">
        <v>20040121</v>
      </c>
      <c r="G1899" t="s">
        <v>11464</v>
      </c>
      <c r="H1899" t="s">
        <v>2251</v>
      </c>
      <c r="I1899" t="s">
        <v>87</v>
      </c>
      <c r="M1899" t="str">
        <f t="shared" si="204"/>
        <v>北垣</v>
      </c>
      <c r="N1899" t="str">
        <f t="shared" si="205"/>
        <v>拓己</v>
      </c>
      <c r="O1899" t="str">
        <f t="shared" si="206"/>
        <v>キタガキ</v>
      </c>
      <c r="P1899" t="str">
        <f t="shared" si="207"/>
        <v>タクミ</v>
      </c>
      <c r="Q1899">
        <f>IF($F1899="","",DATEDIF($R1899,①申込書!$D$3,"Y"))</f>
        <v>22</v>
      </c>
      <c r="R1899" t="str">
        <f t="shared" si="208"/>
        <v>2004/01/21</v>
      </c>
      <c r="S1899" t="str">
        <f t="shared" si="203"/>
        <v>兵庫</v>
      </c>
      <c r="T1899" t="str">
        <f>IFERROR(IF($G1899&lt;&gt;"",LEFT($G1899,11),IF(COUNTIF(②男子申込!$C:$C,$B1899)=1,INDEX(②男子申込!H:H,MATCH($B1899,②男子申込!$C:$C,0)),"")),"")</f>
        <v>00104670422</v>
      </c>
      <c r="U1899" t="str">
        <f t="shared" si="209"/>
        <v>兵庫県立大</v>
      </c>
    </row>
    <row r="1900" spans="1:21">
      <c r="A1900" t="s">
        <v>1051</v>
      </c>
      <c r="B1900">
        <v>1899</v>
      </c>
      <c r="C1900" t="s">
        <v>4063</v>
      </c>
      <c r="D1900" t="s">
        <v>2252</v>
      </c>
      <c r="E1900" t="s">
        <v>97</v>
      </c>
      <c r="F1900">
        <v>20021008</v>
      </c>
      <c r="G1900" t="s">
        <v>11465</v>
      </c>
      <c r="H1900" t="s">
        <v>1184</v>
      </c>
      <c r="I1900" t="s">
        <v>556</v>
      </c>
      <c r="M1900" t="str">
        <f t="shared" si="204"/>
        <v>黒瀬</v>
      </c>
      <c r="N1900" t="str">
        <f t="shared" si="205"/>
        <v>拓真</v>
      </c>
      <c r="O1900" t="str">
        <f t="shared" si="206"/>
        <v>クロセ</v>
      </c>
      <c r="P1900" t="str">
        <f t="shared" si="207"/>
        <v>タクマ</v>
      </c>
      <c r="Q1900">
        <f>IF($F1900="","",DATEDIF($R1900,①申込書!$D$3,"Y"))</f>
        <v>23</v>
      </c>
      <c r="R1900" t="str">
        <f t="shared" si="208"/>
        <v>2002/10/08</v>
      </c>
      <c r="S1900" t="str">
        <f t="shared" si="203"/>
        <v>兵庫</v>
      </c>
      <c r="T1900" t="str">
        <f>IFERROR(IF($G1900&lt;&gt;"",LEFT($G1900,11),IF(COUNTIF(②男子申込!$C:$C,$B1900)=1,INDEX(②男子申込!H:H,MATCH($B1900,②男子申込!$C:$C,0)),"")),"")</f>
        <v>00122330011</v>
      </c>
      <c r="U1900" t="str">
        <f t="shared" si="209"/>
        <v>兵庫県立大</v>
      </c>
    </row>
    <row r="1901" spans="1:21">
      <c r="A1901" t="s">
        <v>1051</v>
      </c>
      <c r="B1901">
        <v>1900</v>
      </c>
      <c r="C1901" t="s">
        <v>2253</v>
      </c>
      <c r="D1901" t="s">
        <v>2254</v>
      </c>
      <c r="E1901" t="s">
        <v>97</v>
      </c>
      <c r="F1901">
        <v>20031112</v>
      </c>
      <c r="G1901" t="s">
        <v>11466</v>
      </c>
      <c r="H1901" t="s">
        <v>1166</v>
      </c>
      <c r="I1901" t="s">
        <v>224</v>
      </c>
      <c r="M1901" t="str">
        <f t="shared" si="204"/>
        <v>近藤</v>
      </c>
      <c r="N1901" t="str">
        <f t="shared" si="205"/>
        <v>啓太</v>
      </c>
      <c r="O1901" t="str">
        <f t="shared" si="206"/>
        <v>コンドウ</v>
      </c>
      <c r="P1901" t="str">
        <f t="shared" si="207"/>
        <v>ケイタ</v>
      </c>
      <c r="Q1901">
        <f>IF($F1901="","",DATEDIF($R1901,①申込書!$D$3,"Y"))</f>
        <v>22</v>
      </c>
      <c r="R1901" t="str">
        <f t="shared" si="208"/>
        <v>2003/11/12</v>
      </c>
      <c r="S1901" t="str">
        <f t="shared" si="203"/>
        <v>兵庫</v>
      </c>
      <c r="T1901" t="str">
        <f>IFERROR(IF($G1901&lt;&gt;"",LEFT($G1901,11),IF(COUNTIF(②男子申込!$C:$C,$B1901)=1,INDEX(②男子申込!H:H,MATCH($B1901,②男子申込!$C:$C,0)),"")),"")</f>
        <v>00137351121</v>
      </c>
      <c r="U1901" t="str">
        <f t="shared" si="209"/>
        <v>兵庫県立大</v>
      </c>
    </row>
    <row r="1902" spans="1:21">
      <c r="A1902" t="s">
        <v>1051</v>
      </c>
      <c r="B1902">
        <v>1901</v>
      </c>
      <c r="C1902" t="s">
        <v>2255</v>
      </c>
      <c r="D1902" t="s">
        <v>2256</v>
      </c>
      <c r="E1902" t="s">
        <v>97</v>
      </c>
      <c r="F1902">
        <v>20031121</v>
      </c>
      <c r="G1902" t="s">
        <v>11467</v>
      </c>
      <c r="H1902" t="s">
        <v>118</v>
      </c>
      <c r="I1902" t="s">
        <v>275</v>
      </c>
      <c r="M1902" t="str">
        <f t="shared" si="204"/>
        <v>森田</v>
      </c>
      <c r="N1902" t="str">
        <f t="shared" si="205"/>
        <v>慧</v>
      </c>
      <c r="O1902" t="str">
        <f t="shared" si="206"/>
        <v>モリタ</v>
      </c>
      <c r="P1902" t="str">
        <f t="shared" si="207"/>
        <v>ケイ</v>
      </c>
      <c r="Q1902">
        <f>IF($F1902="","",DATEDIF($R1902,①申込書!$D$3,"Y"))</f>
        <v>22</v>
      </c>
      <c r="R1902" t="str">
        <f t="shared" si="208"/>
        <v>2003/11/21</v>
      </c>
      <c r="S1902" t="str">
        <f t="shared" si="203"/>
        <v>兵庫</v>
      </c>
      <c r="T1902" t="str">
        <f>IFERROR(IF($G1902&lt;&gt;"",LEFT($G1902,11),IF(COUNTIF(②男子申込!$C:$C,$B1902)=1,INDEX(②男子申込!H:H,MATCH($B1902,②男子申込!$C:$C,0)),"")),"")</f>
        <v>00116994535</v>
      </c>
      <c r="U1902" t="str">
        <f t="shared" si="209"/>
        <v>兵庫県立大</v>
      </c>
    </row>
    <row r="1903" spans="1:21">
      <c r="A1903" t="s">
        <v>1051</v>
      </c>
      <c r="B1903">
        <v>1902</v>
      </c>
      <c r="C1903" t="s">
        <v>2257</v>
      </c>
      <c r="D1903" t="s">
        <v>2258</v>
      </c>
      <c r="E1903" t="s">
        <v>97</v>
      </c>
      <c r="F1903">
        <v>20031209</v>
      </c>
      <c r="G1903" t="s">
        <v>11468</v>
      </c>
      <c r="H1903" t="s">
        <v>243</v>
      </c>
      <c r="I1903" t="s">
        <v>2259</v>
      </c>
      <c r="M1903" t="str">
        <f t="shared" si="204"/>
        <v>渡辺</v>
      </c>
      <c r="N1903" t="str">
        <f t="shared" si="205"/>
        <v>直意</v>
      </c>
      <c r="O1903" t="str">
        <f t="shared" si="206"/>
        <v>ワタナベ</v>
      </c>
      <c r="P1903" t="str">
        <f t="shared" si="207"/>
        <v>ナオイ</v>
      </c>
      <c r="Q1903">
        <f>IF($F1903="","",DATEDIF($R1903,①申込書!$D$3,"Y"))</f>
        <v>22</v>
      </c>
      <c r="R1903" t="str">
        <f t="shared" si="208"/>
        <v>2003/12/09</v>
      </c>
      <c r="S1903" t="str">
        <f t="shared" si="203"/>
        <v>兵庫</v>
      </c>
      <c r="T1903" t="str">
        <f>IFERROR(IF($G1903&lt;&gt;"",LEFT($G1903,11),IF(COUNTIF(②男子申込!$C:$C,$B1903)=1,INDEX(②男子申込!H:H,MATCH($B1903,②男子申込!$C:$C,0)),"")),"")</f>
        <v>00116224420</v>
      </c>
      <c r="U1903" t="str">
        <f t="shared" si="209"/>
        <v>兵庫県立大</v>
      </c>
    </row>
    <row r="1904" spans="1:21">
      <c r="A1904" t="s">
        <v>1051</v>
      </c>
      <c r="B1904">
        <v>1903</v>
      </c>
      <c r="C1904" t="s">
        <v>2492</v>
      </c>
      <c r="D1904" t="s">
        <v>2493</v>
      </c>
      <c r="E1904" t="s">
        <v>97</v>
      </c>
      <c r="F1904">
        <v>20030620</v>
      </c>
      <c r="G1904" t="s">
        <v>11469</v>
      </c>
      <c r="H1904" t="s">
        <v>354</v>
      </c>
      <c r="I1904" t="s">
        <v>348</v>
      </c>
      <c r="M1904" t="str">
        <f t="shared" si="204"/>
        <v>田中</v>
      </c>
      <c r="N1904" t="str">
        <f t="shared" si="205"/>
        <v>修平</v>
      </c>
      <c r="O1904" t="str">
        <f t="shared" si="206"/>
        <v>タナカ</v>
      </c>
      <c r="P1904" t="str">
        <f t="shared" si="207"/>
        <v>シュウヘイ</v>
      </c>
      <c r="Q1904">
        <f>IF($F1904="","",DATEDIF($R1904,①申込書!$D$3,"Y"))</f>
        <v>22</v>
      </c>
      <c r="R1904" t="str">
        <f t="shared" si="208"/>
        <v>2003/06/20</v>
      </c>
      <c r="S1904" t="str">
        <f t="shared" si="203"/>
        <v>兵庫</v>
      </c>
      <c r="T1904" t="str">
        <f>IFERROR(IF($G1904&lt;&gt;"",LEFT($G1904,11),IF(COUNTIF(②男子申込!$C:$C,$B1904)=1,INDEX(②男子申込!H:H,MATCH($B1904,②男子申込!$C:$C,0)),"")),"")</f>
        <v>00135597939</v>
      </c>
      <c r="U1904" t="str">
        <f t="shared" si="209"/>
        <v>兵庫県立大</v>
      </c>
    </row>
    <row r="1905" spans="1:21">
      <c r="A1905" t="s">
        <v>1051</v>
      </c>
      <c r="B1905">
        <v>1904</v>
      </c>
      <c r="C1905" t="s">
        <v>2494</v>
      </c>
      <c r="D1905" t="s">
        <v>2495</v>
      </c>
      <c r="E1905" t="s">
        <v>97</v>
      </c>
      <c r="F1905">
        <v>20031220</v>
      </c>
      <c r="G1905" t="s">
        <v>11470</v>
      </c>
      <c r="H1905" t="s">
        <v>570</v>
      </c>
      <c r="I1905" t="s">
        <v>146</v>
      </c>
      <c r="M1905" t="str">
        <f t="shared" si="204"/>
        <v>畑</v>
      </c>
      <c r="N1905" t="str">
        <f t="shared" si="205"/>
        <v>諒太郎</v>
      </c>
      <c r="O1905" t="str">
        <f t="shared" si="206"/>
        <v>ハタ</v>
      </c>
      <c r="P1905" t="str">
        <f t="shared" si="207"/>
        <v>リョウタロウ</v>
      </c>
      <c r="Q1905">
        <f>IF($F1905="","",DATEDIF($R1905,①申込書!$D$3,"Y"))</f>
        <v>22</v>
      </c>
      <c r="R1905" t="str">
        <f t="shared" si="208"/>
        <v>2003/12/20</v>
      </c>
      <c r="S1905" t="str">
        <f t="shared" si="203"/>
        <v>兵庫</v>
      </c>
      <c r="T1905" t="str">
        <f>IFERROR(IF($G1905&lt;&gt;"",LEFT($G1905,11),IF(COUNTIF(②男子申込!$C:$C,$B1905)=1,INDEX(②男子申込!H:H,MATCH($B1905,②男子申込!$C:$C,0)),"")),"")</f>
        <v>00100231077</v>
      </c>
      <c r="U1905" t="str">
        <f t="shared" si="209"/>
        <v>兵庫県立大</v>
      </c>
    </row>
    <row r="1906" spans="1:21">
      <c r="A1906" t="s">
        <v>1051</v>
      </c>
      <c r="B1906">
        <v>1905</v>
      </c>
      <c r="C1906" t="s">
        <v>4415</v>
      </c>
      <c r="D1906" t="s">
        <v>4416</v>
      </c>
      <c r="E1906" t="s">
        <v>97</v>
      </c>
      <c r="F1906">
        <v>20041117</v>
      </c>
      <c r="G1906" t="s">
        <v>11471</v>
      </c>
      <c r="H1906" t="s">
        <v>4417</v>
      </c>
      <c r="I1906" t="s">
        <v>248</v>
      </c>
      <c r="M1906" t="str">
        <f t="shared" si="204"/>
        <v>沖中</v>
      </c>
      <c r="N1906" t="str">
        <f t="shared" si="205"/>
        <v>康生</v>
      </c>
      <c r="O1906" t="str">
        <f t="shared" si="206"/>
        <v>オキナカ</v>
      </c>
      <c r="P1906" t="str">
        <f t="shared" si="207"/>
        <v>コウセイ</v>
      </c>
      <c r="Q1906">
        <f>IF($F1906="","",DATEDIF($R1906,①申込書!$D$3,"Y"))</f>
        <v>21</v>
      </c>
      <c r="R1906" t="str">
        <f t="shared" si="208"/>
        <v>2004/11/17</v>
      </c>
      <c r="S1906" t="str">
        <f t="shared" si="203"/>
        <v>兵庫</v>
      </c>
      <c r="T1906" t="str">
        <f>IFERROR(IF($G1906&lt;&gt;"",LEFT($G1906,11),IF(COUNTIF(②男子申込!$C:$C,$B1906)=1,INDEX(②男子申込!H:H,MATCH($B1906,②男子申込!$C:$C,0)),"")),"")</f>
        <v>00111593222</v>
      </c>
      <c r="U1906" t="str">
        <f t="shared" si="209"/>
        <v>兵庫県立大</v>
      </c>
    </row>
    <row r="1907" spans="1:21">
      <c r="A1907" t="s">
        <v>1051</v>
      </c>
      <c r="B1907">
        <v>1906</v>
      </c>
      <c r="C1907" t="s">
        <v>4464</v>
      </c>
      <c r="D1907" t="s">
        <v>4465</v>
      </c>
      <c r="E1907" t="s">
        <v>99</v>
      </c>
      <c r="F1907">
        <v>20041001</v>
      </c>
      <c r="G1907" t="s">
        <v>11472</v>
      </c>
      <c r="H1907" t="s">
        <v>4466</v>
      </c>
      <c r="I1907" t="s">
        <v>1530</v>
      </c>
      <c r="M1907" t="str">
        <f t="shared" si="204"/>
        <v>光隨</v>
      </c>
      <c r="N1907" t="str">
        <f t="shared" si="205"/>
        <v>隼弥</v>
      </c>
      <c r="O1907" t="str">
        <f t="shared" si="206"/>
        <v>コウズイ</v>
      </c>
      <c r="P1907" t="str">
        <f t="shared" si="207"/>
        <v>シュンヤ</v>
      </c>
      <c r="Q1907">
        <f>IF($F1907="","",DATEDIF($R1907,①申込書!$D$3,"Y"))</f>
        <v>21</v>
      </c>
      <c r="R1907" t="str">
        <f t="shared" si="208"/>
        <v>2004/10/01</v>
      </c>
      <c r="S1907" t="str">
        <f t="shared" si="203"/>
        <v>大阪</v>
      </c>
      <c r="T1907" t="str">
        <f>IFERROR(IF($G1907&lt;&gt;"",LEFT($G1907,11),IF(COUNTIF(②男子申込!$C:$C,$B1907)=1,INDEX(②男子申込!H:H,MATCH($B1907,②男子申込!$C:$C,0)),"")),"")</f>
        <v>00113002815</v>
      </c>
      <c r="U1907" t="str">
        <f t="shared" si="209"/>
        <v>兵庫県立大</v>
      </c>
    </row>
    <row r="1908" spans="1:21">
      <c r="A1908" t="s">
        <v>1051</v>
      </c>
      <c r="B1908">
        <v>1907</v>
      </c>
      <c r="C1908" t="s">
        <v>4798</v>
      </c>
      <c r="D1908" t="s">
        <v>4799</v>
      </c>
      <c r="E1908" t="s">
        <v>97</v>
      </c>
      <c r="F1908">
        <v>20040312</v>
      </c>
      <c r="G1908" t="s">
        <v>11473</v>
      </c>
      <c r="H1908" t="s">
        <v>376</v>
      </c>
      <c r="I1908" t="s">
        <v>181</v>
      </c>
      <c r="M1908" t="str">
        <f t="shared" si="204"/>
        <v>髙田</v>
      </c>
      <c r="N1908" t="str">
        <f t="shared" si="205"/>
        <v>陽人</v>
      </c>
      <c r="O1908" t="str">
        <f t="shared" si="206"/>
        <v>タカダ</v>
      </c>
      <c r="P1908" t="str">
        <f t="shared" si="207"/>
        <v>ハルト</v>
      </c>
      <c r="Q1908">
        <f>IF($F1908="","",DATEDIF($R1908,①申込書!$D$3,"Y"))</f>
        <v>21</v>
      </c>
      <c r="R1908" t="str">
        <f t="shared" si="208"/>
        <v>2004/03/12</v>
      </c>
      <c r="S1908" t="str">
        <f t="shared" si="203"/>
        <v>兵庫</v>
      </c>
      <c r="T1908" t="str">
        <f>IFERROR(IF($G1908&lt;&gt;"",LEFT($G1908,11),IF(COUNTIF(②男子申込!$C:$C,$B1908)=1,INDEX(②男子申込!H:H,MATCH($B1908,②男子申込!$C:$C,0)),"")),"")</f>
        <v>00200087757</v>
      </c>
      <c r="U1908" t="str">
        <f t="shared" si="209"/>
        <v>兵庫県立大</v>
      </c>
    </row>
    <row r="1909" spans="1:21">
      <c r="A1909" t="s">
        <v>1051</v>
      </c>
      <c r="B1909">
        <v>1908</v>
      </c>
      <c r="C1909" t="s">
        <v>4800</v>
      </c>
      <c r="D1909" t="s">
        <v>4801</v>
      </c>
      <c r="E1909" t="s">
        <v>97</v>
      </c>
      <c r="F1909">
        <v>20040823</v>
      </c>
      <c r="G1909" t="s">
        <v>11474</v>
      </c>
      <c r="H1909" t="s">
        <v>2232</v>
      </c>
      <c r="I1909" t="s">
        <v>571</v>
      </c>
      <c r="M1909" t="str">
        <f t="shared" si="204"/>
        <v>細川</v>
      </c>
      <c r="N1909" t="str">
        <f t="shared" si="205"/>
        <v>裕明</v>
      </c>
      <c r="O1909" t="str">
        <f t="shared" si="206"/>
        <v>ホソカワ</v>
      </c>
      <c r="P1909" t="str">
        <f t="shared" si="207"/>
        <v>ヒロアキ</v>
      </c>
      <c r="Q1909">
        <f>IF($F1909="","",DATEDIF($R1909,①申込書!$D$3,"Y"))</f>
        <v>21</v>
      </c>
      <c r="R1909" t="str">
        <f t="shared" si="208"/>
        <v>2004/08/23</v>
      </c>
      <c r="S1909" t="str">
        <f t="shared" si="203"/>
        <v>兵庫</v>
      </c>
      <c r="T1909" t="str">
        <f>IFERROR(IF($G1909&lt;&gt;"",LEFT($G1909,11),IF(COUNTIF(②男子申込!$C:$C,$B1909)=1,INDEX(②男子申込!H:H,MATCH($B1909,②男子申込!$C:$C,0)),"")),"")</f>
        <v>00200087721</v>
      </c>
      <c r="U1909" t="str">
        <f t="shared" si="209"/>
        <v>兵庫県立大</v>
      </c>
    </row>
    <row r="1910" spans="1:21">
      <c r="A1910" t="s">
        <v>1051</v>
      </c>
      <c r="B1910">
        <v>1909</v>
      </c>
      <c r="C1910" t="s">
        <v>4802</v>
      </c>
      <c r="D1910" t="s">
        <v>4803</v>
      </c>
      <c r="E1910" t="s">
        <v>99</v>
      </c>
      <c r="F1910">
        <v>20030827</v>
      </c>
      <c r="G1910" t="s">
        <v>11475</v>
      </c>
      <c r="H1910" t="s">
        <v>3105</v>
      </c>
      <c r="I1910" t="s">
        <v>4804</v>
      </c>
      <c r="M1910" t="str">
        <f t="shared" si="204"/>
        <v>鎌田</v>
      </c>
      <c r="N1910" t="str">
        <f t="shared" si="205"/>
        <v>理郎</v>
      </c>
      <c r="O1910" t="str">
        <f t="shared" si="206"/>
        <v>カマダ</v>
      </c>
      <c r="P1910" t="str">
        <f t="shared" si="207"/>
        <v>ミチロウ</v>
      </c>
      <c r="Q1910">
        <f>IF($F1910="","",DATEDIF($R1910,①申込書!$D$3,"Y"))</f>
        <v>22</v>
      </c>
      <c r="R1910" t="str">
        <f t="shared" si="208"/>
        <v>2003/08/27</v>
      </c>
      <c r="S1910" t="str">
        <f t="shared" si="203"/>
        <v>大阪</v>
      </c>
      <c r="T1910" t="str">
        <f>IFERROR(IF($G1910&lt;&gt;"",LEFT($G1910,11),IF(COUNTIF(②男子申込!$C:$C,$B1910)=1,INDEX(②男子申込!H:H,MATCH($B1910,②男子申込!$C:$C,0)),"")),"")</f>
        <v>00200087674</v>
      </c>
      <c r="U1910" t="str">
        <f t="shared" si="209"/>
        <v>兵庫県立大</v>
      </c>
    </row>
    <row r="1911" spans="1:21">
      <c r="A1911" t="s">
        <v>1051</v>
      </c>
      <c r="B1911">
        <v>1910</v>
      </c>
      <c r="C1911" t="s">
        <v>4805</v>
      </c>
      <c r="D1911" t="s">
        <v>4806</v>
      </c>
      <c r="E1911" t="s">
        <v>97</v>
      </c>
      <c r="F1911">
        <v>20040416</v>
      </c>
      <c r="G1911" t="s">
        <v>11476</v>
      </c>
      <c r="H1911" t="s">
        <v>89</v>
      </c>
      <c r="I1911" t="s">
        <v>244</v>
      </c>
      <c r="M1911" t="str">
        <f t="shared" si="204"/>
        <v>原田</v>
      </c>
      <c r="N1911" t="str">
        <f t="shared" si="205"/>
        <v>大輝</v>
      </c>
      <c r="O1911" t="str">
        <f t="shared" si="206"/>
        <v>ハラダ</v>
      </c>
      <c r="P1911" t="str">
        <f t="shared" si="207"/>
        <v>タイキ</v>
      </c>
      <c r="Q1911">
        <f>IF($F1911="","",DATEDIF($R1911,①申込書!$D$3,"Y"))</f>
        <v>21</v>
      </c>
      <c r="R1911" t="str">
        <f t="shared" si="208"/>
        <v>2004/04/16</v>
      </c>
      <c r="S1911" t="str">
        <f t="shared" si="203"/>
        <v>兵庫</v>
      </c>
      <c r="T1911" t="str">
        <f>IFERROR(IF($G1911&lt;&gt;"",LEFT($G1911,11),IF(COUNTIF(②男子申込!$C:$C,$B1911)=1,INDEX(②男子申込!H:H,MATCH($B1911,②男子申込!$C:$C,0)),"")),"")</f>
        <v>00117522826</v>
      </c>
      <c r="U1911" t="str">
        <f t="shared" si="209"/>
        <v>兵庫県立大</v>
      </c>
    </row>
    <row r="1912" spans="1:21">
      <c r="A1912" t="s">
        <v>1051</v>
      </c>
      <c r="B1912">
        <v>1911</v>
      </c>
      <c r="C1912" t="s">
        <v>4807</v>
      </c>
      <c r="D1912" t="s">
        <v>4808</v>
      </c>
      <c r="E1912" t="s">
        <v>97</v>
      </c>
      <c r="F1912">
        <v>20040606</v>
      </c>
      <c r="G1912" t="s">
        <v>11477</v>
      </c>
      <c r="H1912" t="s">
        <v>292</v>
      </c>
      <c r="I1912" t="s">
        <v>348</v>
      </c>
      <c r="M1912" t="str">
        <f t="shared" si="204"/>
        <v>木下</v>
      </c>
      <c r="N1912" t="str">
        <f t="shared" si="205"/>
        <v>秀平</v>
      </c>
      <c r="O1912" t="str">
        <f t="shared" si="206"/>
        <v>キノシタ</v>
      </c>
      <c r="P1912" t="str">
        <f t="shared" si="207"/>
        <v>シュウヘイ</v>
      </c>
      <c r="Q1912">
        <f>IF($F1912="","",DATEDIF($R1912,①申込書!$D$3,"Y"))</f>
        <v>21</v>
      </c>
      <c r="R1912" t="str">
        <f t="shared" si="208"/>
        <v>2004/06/06</v>
      </c>
      <c r="S1912" t="str">
        <f t="shared" si="203"/>
        <v>兵庫</v>
      </c>
      <c r="T1912" t="str">
        <f>IFERROR(IF($G1912&lt;&gt;"",LEFT($G1912,11),IF(COUNTIF(②男子申込!$C:$C,$B1912)=1,INDEX(②男子申込!H:H,MATCH($B1912,②男子申込!$C:$C,0)),"")),"")</f>
        <v>00117303217</v>
      </c>
      <c r="U1912" t="str">
        <f t="shared" si="209"/>
        <v>兵庫県立大</v>
      </c>
    </row>
    <row r="1913" spans="1:21">
      <c r="A1913" t="s">
        <v>1051</v>
      </c>
      <c r="B1913">
        <v>1912</v>
      </c>
      <c r="C1913" t="s">
        <v>4809</v>
      </c>
      <c r="D1913" t="s">
        <v>4810</v>
      </c>
      <c r="E1913" t="s">
        <v>97</v>
      </c>
      <c r="F1913">
        <v>20050121</v>
      </c>
      <c r="G1913" t="s">
        <v>11478</v>
      </c>
      <c r="H1913" t="s">
        <v>371</v>
      </c>
      <c r="I1913" t="s">
        <v>1025</v>
      </c>
      <c r="M1913" t="str">
        <f t="shared" si="204"/>
        <v>佐藤</v>
      </c>
      <c r="N1913" t="str">
        <f t="shared" si="205"/>
        <v>秀磨</v>
      </c>
      <c r="O1913" t="str">
        <f t="shared" si="206"/>
        <v>サトウ</v>
      </c>
      <c r="P1913" t="str">
        <f t="shared" si="207"/>
        <v>シュウマ</v>
      </c>
      <c r="Q1913">
        <f>IF($F1913="","",DATEDIF($R1913,①申込書!$D$3,"Y"))</f>
        <v>21</v>
      </c>
      <c r="R1913" t="str">
        <f t="shared" si="208"/>
        <v>2005/01/21</v>
      </c>
      <c r="S1913" t="str">
        <f t="shared" si="203"/>
        <v>兵庫</v>
      </c>
      <c r="T1913" t="str">
        <f>IFERROR(IF($G1913&lt;&gt;"",LEFT($G1913,11),IF(COUNTIF(②男子申込!$C:$C,$B1913)=1,INDEX(②男子申込!H:H,MATCH($B1913,②男子申込!$C:$C,0)),"")),"")</f>
        <v>00114697634</v>
      </c>
      <c r="U1913" t="str">
        <f t="shared" si="209"/>
        <v>兵庫県立大</v>
      </c>
    </row>
    <row r="1914" spans="1:21">
      <c r="A1914" t="s">
        <v>1051</v>
      </c>
      <c r="B1914">
        <v>1913</v>
      </c>
      <c r="C1914" t="s">
        <v>4811</v>
      </c>
      <c r="D1914" t="s">
        <v>4812</v>
      </c>
      <c r="E1914" t="s">
        <v>97</v>
      </c>
      <c r="F1914">
        <v>20041101</v>
      </c>
      <c r="G1914" t="s">
        <v>11479</v>
      </c>
      <c r="H1914" t="s">
        <v>2924</v>
      </c>
      <c r="I1914" t="s">
        <v>1819</v>
      </c>
      <c r="M1914" t="str">
        <f t="shared" si="204"/>
        <v>新井</v>
      </c>
      <c r="N1914" t="str">
        <f t="shared" si="205"/>
        <v>和彬</v>
      </c>
      <c r="O1914" t="str">
        <f t="shared" si="206"/>
        <v>アライ</v>
      </c>
      <c r="P1914" t="str">
        <f t="shared" si="207"/>
        <v>カズアキ</v>
      </c>
      <c r="Q1914">
        <f>IF($F1914="","",DATEDIF($R1914,①申込書!$D$3,"Y"))</f>
        <v>21</v>
      </c>
      <c r="R1914" t="str">
        <f t="shared" si="208"/>
        <v>2004/11/01</v>
      </c>
      <c r="S1914" t="str">
        <f t="shared" si="203"/>
        <v>兵庫</v>
      </c>
      <c r="T1914" t="str">
        <f>IFERROR(IF($G1914&lt;&gt;"",LEFT($G1914,11),IF(COUNTIF(②男子申込!$C:$C,$B1914)=1,INDEX(②男子申込!H:H,MATCH($B1914,②男子申込!$C:$C,0)),"")),"")</f>
        <v>00113240819</v>
      </c>
      <c r="U1914" t="str">
        <f t="shared" si="209"/>
        <v>兵庫県立大</v>
      </c>
    </row>
    <row r="1915" spans="1:21">
      <c r="A1915" t="s">
        <v>1051</v>
      </c>
      <c r="B1915">
        <v>1914</v>
      </c>
      <c r="C1915" t="s">
        <v>4813</v>
      </c>
      <c r="D1915" t="s">
        <v>4814</v>
      </c>
      <c r="E1915" t="s">
        <v>97</v>
      </c>
      <c r="F1915">
        <v>20040730</v>
      </c>
      <c r="G1915" t="s">
        <v>11480</v>
      </c>
      <c r="H1915" t="s">
        <v>121</v>
      </c>
      <c r="I1915" t="s">
        <v>355</v>
      </c>
      <c r="M1915" t="str">
        <f t="shared" si="204"/>
        <v>吉田</v>
      </c>
      <c r="N1915" t="str">
        <f t="shared" si="205"/>
        <v>達哉</v>
      </c>
      <c r="O1915" t="str">
        <f t="shared" si="206"/>
        <v>ヨシダ</v>
      </c>
      <c r="P1915" t="str">
        <f t="shared" si="207"/>
        <v>タツヤ</v>
      </c>
      <c r="Q1915">
        <f>IF($F1915="","",DATEDIF($R1915,①申込書!$D$3,"Y"))</f>
        <v>21</v>
      </c>
      <c r="R1915" t="str">
        <f t="shared" si="208"/>
        <v>2004/07/30</v>
      </c>
      <c r="S1915" t="str">
        <f t="shared" si="203"/>
        <v>兵庫</v>
      </c>
      <c r="T1915" t="str">
        <f>IFERROR(IF($G1915&lt;&gt;"",LEFT($G1915,11),IF(COUNTIF(②男子申込!$C:$C,$B1915)=1,INDEX(②男子申込!H:H,MATCH($B1915,②男子申込!$C:$C,0)),"")),"")</f>
        <v>00110949630</v>
      </c>
      <c r="U1915" t="str">
        <f t="shared" si="209"/>
        <v>兵庫県立大</v>
      </c>
    </row>
    <row r="1916" spans="1:21">
      <c r="A1916" t="s">
        <v>1051</v>
      </c>
      <c r="B1916">
        <v>1915</v>
      </c>
      <c r="C1916" t="s">
        <v>5029</v>
      </c>
      <c r="D1916" t="s">
        <v>5030</v>
      </c>
      <c r="E1916" t="s">
        <v>97</v>
      </c>
      <c r="F1916">
        <v>20040923</v>
      </c>
      <c r="G1916" t="s">
        <v>11481</v>
      </c>
      <c r="H1916" t="s">
        <v>4158</v>
      </c>
      <c r="I1916" t="s">
        <v>1163</v>
      </c>
      <c r="M1916" t="str">
        <f t="shared" si="204"/>
        <v>小池</v>
      </c>
      <c r="N1916" t="str">
        <f t="shared" si="205"/>
        <v>一功</v>
      </c>
      <c r="O1916" t="str">
        <f t="shared" si="206"/>
        <v>コイケ</v>
      </c>
      <c r="P1916" t="str">
        <f t="shared" si="207"/>
        <v>カズナリ</v>
      </c>
      <c r="Q1916">
        <f>IF($F1916="","",DATEDIF($R1916,①申込書!$D$3,"Y"))</f>
        <v>21</v>
      </c>
      <c r="R1916" t="str">
        <f t="shared" si="208"/>
        <v>2004/09/23</v>
      </c>
      <c r="S1916" t="str">
        <f t="shared" si="203"/>
        <v>兵庫</v>
      </c>
      <c r="T1916" t="str">
        <f>IFERROR(IF($G1916&lt;&gt;"",LEFT($G1916,11),IF(COUNTIF(②男子申込!$C:$C,$B1916)=1,INDEX(②男子申込!H:H,MATCH($B1916,②男子申込!$C:$C,0)),"")),"")</f>
        <v>00200166328</v>
      </c>
      <c r="U1916" t="str">
        <f t="shared" si="209"/>
        <v>兵庫県立大</v>
      </c>
    </row>
    <row r="1917" spans="1:21">
      <c r="A1917" t="s">
        <v>1051</v>
      </c>
      <c r="B1917">
        <v>1916</v>
      </c>
      <c r="C1917" t="s">
        <v>6754</v>
      </c>
      <c r="D1917" t="s">
        <v>6755</v>
      </c>
      <c r="E1917" t="s">
        <v>3835</v>
      </c>
      <c r="F1917">
        <v>20050928</v>
      </c>
      <c r="G1917" t="s">
        <v>11482</v>
      </c>
      <c r="H1917" t="s">
        <v>572</v>
      </c>
      <c r="I1917" t="s">
        <v>847</v>
      </c>
      <c r="M1917" t="str">
        <f t="shared" si="204"/>
        <v>奥村</v>
      </c>
      <c r="N1917" t="str">
        <f t="shared" si="205"/>
        <v>俊太</v>
      </c>
      <c r="O1917" t="str">
        <f t="shared" si="206"/>
        <v>オクムラ</v>
      </c>
      <c r="P1917" t="str">
        <f t="shared" si="207"/>
        <v>シュンタ</v>
      </c>
      <c r="Q1917">
        <f>IF($F1917="","",DATEDIF($R1917,①申込書!$D$3,"Y"))</f>
        <v>20</v>
      </c>
      <c r="R1917" t="str">
        <f t="shared" si="208"/>
        <v>2005/09/28</v>
      </c>
      <c r="S1917" t="str">
        <f t="shared" si="203"/>
        <v>学連</v>
      </c>
      <c r="T1917" t="str">
        <f>IFERROR(IF($G1917&lt;&gt;"",LEFT($G1917,11),IF(COUNTIF(②男子申込!$C:$C,$B1917)=1,INDEX(②男子申込!H:H,MATCH($B1917,②男子申込!$C:$C,0)),"")),"")</f>
        <v>00153791834</v>
      </c>
      <c r="U1917" t="str">
        <f t="shared" si="209"/>
        <v>兵庫県立大</v>
      </c>
    </row>
    <row r="1918" spans="1:21">
      <c r="A1918" t="s">
        <v>1051</v>
      </c>
      <c r="B1918">
        <v>1917</v>
      </c>
      <c r="C1918" t="s">
        <v>6756</v>
      </c>
      <c r="D1918" t="s">
        <v>6757</v>
      </c>
      <c r="E1918" t="s">
        <v>3835</v>
      </c>
      <c r="F1918">
        <v>20051219</v>
      </c>
      <c r="G1918" t="s">
        <v>11483</v>
      </c>
      <c r="H1918" t="s">
        <v>1586</v>
      </c>
      <c r="I1918" t="s">
        <v>234</v>
      </c>
      <c r="M1918" t="str">
        <f t="shared" si="204"/>
        <v>井口</v>
      </c>
      <c r="N1918" t="str">
        <f t="shared" si="205"/>
        <v>了輔</v>
      </c>
      <c r="O1918" t="str">
        <f t="shared" si="206"/>
        <v>イグチ</v>
      </c>
      <c r="P1918" t="str">
        <f t="shared" si="207"/>
        <v>リョウスケ</v>
      </c>
      <c r="Q1918">
        <f>IF($F1918="","",DATEDIF($R1918,①申込書!$D$3,"Y"))</f>
        <v>20</v>
      </c>
      <c r="R1918" t="str">
        <f t="shared" si="208"/>
        <v>2005/12/19</v>
      </c>
      <c r="S1918" t="str">
        <f t="shared" si="203"/>
        <v>学連</v>
      </c>
      <c r="T1918" t="str">
        <f>IFERROR(IF($G1918&lt;&gt;"",LEFT($G1918,11),IF(COUNTIF(②男子申込!$C:$C,$B1918)=1,INDEX(②男子申込!H:H,MATCH($B1918,②男子申込!$C:$C,0)),"")),"")</f>
        <v>00130905826</v>
      </c>
      <c r="U1918" t="str">
        <f t="shared" si="209"/>
        <v>兵庫県立大</v>
      </c>
    </row>
    <row r="1919" spans="1:21">
      <c r="A1919" t="s">
        <v>1051</v>
      </c>
      <c r="B1919">
        <v>1918</v>
      </c>
      <c r="C1919" t="s">
        <v>6758</v>
      </c>
      <c r="D1919" t="s">
        <v>6759</v>
      </c>
      <c r="E1919" t="s">
        <v>3835</v>
      </c>
      <c r="F1919">
        <v>20050712</v>
      </c>
      <c r="G1919" t="s">
        <v>11484</v>
      </c>
      <c r="H1919" t="s">
        <v>6760</v>
      </c>
      <c r="I1919" t="s">
        <v>6761</v>
      </c>
      <c r="M1919" t="str">
        <f t="shared" si="204"/>
        <v>藤尾</v>
      </c>
      <c r="N1919" t="str">
        <f t="shared" si="205"/>
        <v>伊三郎</v>
      </c>
      <c r="O1919" t="str">
        <f t="shared" si="206"/>
        <v>フジオ</v>
      </c>
      <c r="P1919" t="str">
        <f t="shared" si="207"/>
        <v>イサブロウ</v>
      </c>
      <c r="Q1919">
        <f>IF($F1919="","",DATEDIF($R1919,①申込書!$D$3,"Y"))</f>
        <v>20</v>
      </c>
      <c r="R1919" t="str">
        <f t="shared" si="208"/>
        <v>2005/07/12</v>
      </c>
      <c r="S1919" t="str">
        <f t="shared" si="203"/>
        <v>学連</v>
      </c>
      <c r="T1919" t="str">
        <f>IFERROR(IF($G1919&lt;&gt;"",LEFT($G1919,11),IF(COUNTIF(②男子申込!$C:$C,$B1919)=1,INDEX(②男子申込!H:H,MATCH($B1919,②男子申込!$C:$C,0)),"")),"")</f>
        <v>00137086530</v>
      </c>
      <c r="U1919" t="str">
        <f t="shared" si="209"/>
        <v>兵庫県立大</v>
      </c>
    </row>
    <row r="1920" spans="1:21">
      <c r="A1920" t="s">
        <v>1051</v>
      </c>
      <c r="B1920">
        <v>1919</v>
      </c>
      <c r="C1920" t="s">
        <v>6762</v>
      </c>
      <c r="D1920" t="s">
        <v>6763</v>
      </c>
      <c r="E1920" t="s">
        <v>3835</v>
      </c>
      <c r="F1920">
        <v>20060213</v>
      </c>
      <c r="G1920" t="s">
        <v>11485</v>
      </c>
      <c r="H1920" t="s">
        <v>6764</v>
      </c>
      <c r="I1920" t="s">
        <v>181</v>
      </c>
      <c r="M1920" t="str">
        <f t="shared" si="204"/>
        <v>窪井</v>
      </c>
      <c r="N1920" t="str">
        <f t="shared" si="205"/>
        <v>晴大</v>
      </c>
      <c r="O1920" t="str">
        <f t="shared" si="206"/>
        <v>クボイ</v>
      </c>
      <c r="P1920" t="str">
        <f t="shared" si="207"/>
        <v>ハルト</v>
      </c>
      <c r="Q1920">
        <f>IF($F1920="","",DATEDIF($R1920,①申込書!$D$3,"Y"))</f>
        <v>19</v>
      </c>
      <c r="R1920" t="str">
        <f t="shared" si="208"/>
        <v>2006/02/13</v>
      </c>
      <c r="S1920" t="str">
        <f t="shared" si="203"/>
        <v>学連</v>
      </c>
      <c r="T1920" t="str">
        <f>IFERROR(IF($G1920&lt;&gt;"",LEFT($G1920,11),IF(COUNTIF(②男子申込!$C:$C,$B1920)=1,INDEX(②男子申込!H:H,MATCH($B1920,②男子申込!$C:$C,0)),"")),"")</f>
        <v>00126964836</v>
      </c>
      <c r="U1920" t="str">
        <f t="shared" si="209"/>
        <v>兵庫県立大</v>
      </c>
    </row>
    <row r="1921" spans="1:21">
      <c r="A1921" t="s">
        <v>1051</v>
      </c>
      <c r="B1921">
        <v>1920</v>
      </c>
      <c r="C1921" t="s">
        <v>7115</v>
      </c>
      <c r="D1921" t="s">
        <v>7116</v>
      </c>
      <c r="E1921" t="s">
        <v>3835</v>
      </c>
      <c r="F1921">
        <v>20050526</v>
      </c>
      <c r="G1921" t="s">
        <v>7117</v>
      </c>
      <c r="H1921" t="s">
        <v>134</v>
      </c>
      <c r="I1921" t="s">
        <v>315</v>
      </c>
      <c r="M1921" t="str">
        <f t="shared" si="204"/>
        <v>伊藤</v>
      </c>
      <c r="N1921" t="str">
        <f t="shared" si="205"/>
        <v>太輔</v>
      </c>
      <c r="O1921" t="str">
        <f t="shared" si="206"/>
        <v>イトウ</v>
      </c>
      <c r="P1921" t="str">
        <f t="shared" si="207"/>
        <v>タイスケ</v>
      </c>
      <c r="Q1921">
        <f>IF($F1921="","",DATEDIF($R1921,①申込書!$D$3,"Y"))</f>
        <v>20</v>
      </c>
      <c r="R1921" t="str">
        <f t="shared" si="208"/>
        <v>2005/05/26</v>
      </c>
      <c r="S1921" t="str">
        <f t="shared" si="203"/>
        <v>学連</v>
      </c>
      <c r="T1921" t="str">
        <f>IFERROR(IF($G1921&lt;&gt;"",LEFT($G1921,11),IF(COUNTIF(②男子申込!$C:$C,$B1921)=1,INDEX(②男子申込!H:H,MATCH($B1921,②男子申込!$C:$C,0)),"")),"")</f>
        <v>00125073119</v>
      </c>
      <c r="U1921" t="str">
        <f t="shared" si="209"/>
        <v>兵庫県立大</v>
      </c>
    </row>
    <row r="1922" spans="1:21">
      <c r="A1922" t="s">
        <v>1051</v>
      </c>
      <c r="B1922">
        <v>1921</v>
      </c>
      <c r="C1922" t="s">
        <v>7118</v>
      </c>
      <c r="D1922" t="s">
        <v>7119</v>
      </c>
      <c r="E1922" t="s">
        <v>3835</v>
      </c>
      <c r="F1922">
        <v>20040831</v>
      </c>
      <c r="G1922" t="s">
        <v>7120</v>
      </c>
      <c r="H1922" t="s">
        <v>1581</v>
      </c>
      <c r="I1922" t="s">
        <v>127</v>
      </c>
      <c r="M1922" t="str">
        <f t="shared" si="204"/>
        <v>堀内</v>
      </c>
      <c r="N1922" t="str">
        <f t="shared" si="205"/>
        <v>悠斗</v>
      </c>
      <c r="O1922" t="str">
        <f t="shared" si="206"/>
        <v>ホリウチ</v>
      </c>
      <c r="P1922" t="str">
        <f t="shared" si="207"/>
        <v>ユウト</v>
      </c>
      <c r="Q1922">
        <f>IF($F1922="","",DATEDIF($R1922,①申込書!$D$3,"Y"))</f>
        <v>21</v>
      </c>
      <c r="R1922" t="str">
        <f t="shared" si="208"/>
        <v>2004/08/31</v>
      </c>
      <c r="S1922" t="str">
        <f t="shared" ref="S1922:S1985" si="210">IFERROR(IF(OR($E1922="北海道",$E1922="学連"),$E1922,LEFT($E1922,LEN($E1922)-1)),"")</f>
        <v>学連</v>
      </c>
      <c r="T1922" t="str">
        <f>IFERROR(IF($G1922&lt;&gt;"",LEFT($G1922,11),IF(COUNTIF(②男子申込!$C:$C,$B1922)=1,INDEX(②男子申込!H:H,MATCH($B1922,②男子申込!$C:$C,0)),"")),"")</f>
        <v>00113035114</v>
      </c>
      <c r="U1922" t="str">
        <f t="shared" si="209"/>
        <v>兵庫県立大</v>
      </c>
    </row>
    <row r="1923" spans="1:21">
      <c r="A1923" t="s">
        <v>1051</v>
      </c>
      <c r="B1923">
        <v>1922</v>
      </c>
      <c r="C1923" t="s">
        <v>7121</v>
      </c>
      <c r="D1923" t="s">
        <v>7122</v>
      </c>
      <c r="E1923" t="s">
        <v>3835</v>
      </c>
      <c r="F1923">
        <v>20060213</v>
      </c>
      <c r="G1923" t="s">
        <v>7123</v>
      </c>
      <c r="H1923" t="s">
        <v>165</v>
      </c>
      <c r="I1923" t="s">
        <v>7124</v>
      </c>
      <c r="M1923" t="str">
        <f t="shared" ref="M1923:M1986" si="211">IFERROR(LEFT($C1923,FIND("　",$C1923)-1),"")</f>
        <v>山中</v>
      </c>
      <c r="N1923" t="str">
        <f t="shared" ref="N1923:N1986" si="212">IFERROR(RIGHT($C1923,LEN($C1923)-FIND("　",$C1923)),"")</f>
        <v>東</v>
      </c>
      <c r="O1923" t="str">
        <f t="shared" ref="O1923:O1986" si="213">IFERROR(DBCS(LEFT($D1923,FIND(" ",$D1923)-1)),"")</f>
        <v>ヤマナカ</v>
      </c>
      <c r="P1923" t="str">
        <f t="shared" ref="P1923:P1986" si="214">IFERROR(DBCS(RIGHT($D1923,LEN($D1923)-FIND(" ",$D1923))),"")</f>
        <v>アズマ</v>
      </c>
      <c r="Q1923">
        <f>IF($F1923="","",DATEDIF($R1923,①申込書!$D$3,"Y"))</f>
        <v>19</v>
      </c>
      <c r="R1923" t="str">
        <f t="shared" ref="R1923:R1986" si="215">IF($F1923="","",LEFT($F1923,4)&amp;"/"&amp;MID($F1923,5,2)&amp;"/"&amp;RIGHT($F1923,2))</f>
        <v>2006/02/13</v>
      </c>
      <c r="S1923" t="str">
        <f t="shared" si="210"/>
        <v>学連</v>
      </c>
      <c r="T1923" t="str">
        <f>IFERROR(IF($G1923&lt;&gt;"",LEFT($G1923,11),IF(COUNTIF(②男子申込!$C:$C,$B1923)=1,INDEX(②男子申込!H:H,MATCH($B1923,②男子申込!$C:$C,0)),"")),"")</f>
        <v>00200262921</v>
      </c>
      <c r="U1923" t="str">
        <f t="shared" ref="U1923:U1986" si="216">IFERROR(LEFT($A1923,FIND("大学",$A1923))&amp;RIGHT($A1923,LEN($A1923)-FIND("大学",$A1923)-1),"")</f>
        <v>兵庫県立大</v>
      </c>
    </row>
    <row r="1924" spans="1:21">
      <c r="A1924" t="s">
        <v>1051</v>
      </c>
      <c r="B1924">
        <v>1923</v>
      </c>
      <c r="C1924" t="s">
        <v>7125</v>
      </c>
      <c r="D1924" t="s">
        <v>7126</v>
      </c>
      <c r="E1924" t="s">
        <v>3835</v>
      </c>
      <c r="F1924">
        <v>20041105</v>
      </c>
      <c r="G1924" t="s">
        <v>7127</v>
      </c>
      <c r="H1924" t="s">
        <v>7128</v>
      </c>
      <c r="I1924" t="s">
        <v>446</v>
      </c>
      <c r="M1924" t="str">
        <f t="shared" si="211"/>
        <v>釜平</v>
      </c>
      <c r="N1924" t="str">
        <f t="shared" si="212"/>
        <v>蒼空</v>
      </c>
      <c r="O1924" t="str">
        <f t="shared" si="213"/>
        <v>カマヒラ</v>
      </c>
      <c r="P1924" t="str">
        <f t="shared" si="214"/>
        <v>ソラ</v>
      </c>
      <c r="Q1924">
        <f>IF($F1924="","",DATEDIF($R1924,①申込書!$D$3,"Y"))</f>
        <v>21</v>
      </c>
      <c r="R1924" t="str">
        <f t="shared" si="215"/>
        <v>2004/11/05</v>
      </c>
      <c r="S1924" t="str">
        <f t="shared" si="210"/>
        <v>学連</v>
      </c>
      <c r="T1924" t="str">
        <f>IFERROR(IF($G1924&lt;&gt;"",LEFT($G1924,11),IF(COUNTIF(②男子申込!$C:$C,$B1924)=1,INDEX(②男子申込!H:H,MATCH($B1924,②男子申込!$C:$C,0)),"")),"")</f>
        <v>00200262927</v>
      </c>
      <c r="U1924" t="str">
        <f t="shared" si="216"/>
        <v>兵庫県立大</v>
      </c>
    </row>
    <row r="1925" spans="1:21">
      <c r="A1925" t="s">
        <v>1051</v>
      </c>
      <c r="B1925">
        <v>1924</v>
      </c>
      <c r="C1925" t="s">
        <v>7129</v>
      </c>
      <c r="D1925" t="s">
        <v>7130</v>
      </c>
      <c r="E1925" t="s">
        <v>3835</v>
      </c>
      <c r="F1925">
        <v>20051207</v>
      </c>
      <c r="G1925" t="s">
        <v>7131</v>
      </c>
      <c r="H1925" t="s">
        <v>590</v>
      </c>
      <c r="I1925" t="s">
        <v>1055</v>
      </c>
      <c r="M1925" t="str">
        <f t="shared" si="211"/>
        <v>加治</v>
      </c>
      <c r="N1925" t="str">
        <f t="shared" si="212"/>
        <v>大武</v>
      </c>
      <c r="O1925" t="str">
        <f t="shared" si="213"/>
        <v>カジ</v>
      </c>
      <c r="P1925" t="str">
        <f t="shared" si="214"/>
        <v>ヒロム</v>
      </c>
      <c r="Q1925">
        <f>IF($F1925="","",DATEDIF($R1925,①申込書!$D$3,"Y"))</f>
        <v>20</v>
      </c>
      <c r="R1925" t="str">
        <f t="shared" si="215"/>
        <v>2005/12/07</v>
      </c>
      <c r="S1925" t="str">
        <f t="shared" si="210"/>
        <v>学連</v>
      </c>
      <c r="T1925" t="str">
        <f>IFERROR(IF($G1925&lt;&gt;"",LEFT($G1925,11),IF(COUNTIF(②男子申込!$C:$C,$B1925)=1,INDEX(②男子申込!H:H,MATCH($B1925,②男子申込!$C:$C,0)),"")),"")</f>
        <v>00123902926</v>
      </c>
      <c r="U1925" t="str">
        <f t="shared" si="216"/>
        <v>兵庫県立大</v>
      </c>
    </row>
    <row r="1926" spans="1:21">
      <c r="A1926" t="s">
        <v>1051</v>
      </c>
      <c r="B1926">
        <v>1925</v>
      </c>
      <c r="C1926" t="s">
        <v>7132</v>
      </c>
      <c r="D1926" t="s">
        <v>7133</v>
      </c>
      <c r="E1926" t="s">
        <v>3835</v>
      </c>
      <c r="F1926">
        <v>20050528</v>
      </c>
      <c r="G1926" t="s">
        <v>7134</v>
      </c>
      <c r="H1926" t="s">
        <v>730</v>
      </c>
      <c r="I1926" t="s">
        <v>611</v>
      </c>
      <c r="M1926" t="str">
        <f t="shared" si="211"/>
        <v>牧田</v>
      </c>
      <c r="N1926" t="str">
        <f t="shared" si="212"/>
        <v>一樹</v>
      </c>
      <c r="O1926" t="str">
        <f t="shared" si="213"/>
        <v>マキタ</v>
      </c>
      <c r="P1926" t="str">
        <f t="shared" si="214"/>
        <v>イツキ</v>
      </c>
      <c r="Q1926">
        <f>IF($F1926="","",DATEDIF($R1926,①申込書!$D$3,"Y"))</f>
        <v>20</v>
      </c>
      <c r="R1926" t="str">
        <f t="shared" si="215"/>
        <v>2005/05/28</v>
      </c>
      <c r="S1926" t="str">
        <f t="shared" si="210"/>
        <v>学連</v>
      </c>
      <c r="T1926" t="str">
        <f>IFERROR(IF($G1926&lt;&gt;"",LEFT($G1926,11),IF(COUNTIF(②男子申込!$C:$C,$B1926)=1,INDEX(②男子申込!H:H,MATCH($B1926,②男子申込!$C:$C,0)),"")),"")</f>
        <v>00163004115</v>
      </c>
      <c r="U1926" t="str">
        <f t="shared" si="216"/>
        <v>兵庫県立大</v>
      </c>
    </row>
    <row r="1927" spans="1:21">
      <c r="A1927" t="s">
        <v>1051</v>
      </c>
      <c r="B1927">
        <v>1926</v>
      </c>
      <c r="C1927" t="s">
        <v>8858</v>
      </c>
      <c r="D1927" t="s">
        <v>7135</v>
      </c>
      <c r="E1927" t="s">
        <v>3835</v>
      </c>
      <c r="F1927">
        <v>20050702</v>
      </c>
      <c r="G1927" t="s">
        <v>7136</v>
      </c>
      <c r="H1927" t="s">
        <v>3165</v>
      </c>
      <c r="I1927" t="s">
        <v>334</v>
      </c>
      <c r="M1927" t="str">
        <f t="shared" si="211"/>
        <v>脇阪</v>
      </c>
      <c r="N1927" t="str">
        <f t="shared" si="212"/>
        <v>泰地</v>
      </c>
      <c r="O1927" t="str">
        <f t="shared" si="213"/>
        <v>ワキサカ</v>
      </c>
      <c r="P1927" t="str">
        <f t="shared" si="214"/>
        <v>タイチ</v>
      </c>
      <c r="Q1927">
        <f>IF($F1927="","",DATEDIF($R1927,①申込書!$D$3,"Y"))</f>
        <v>20</v>
      </c>
      <c r="R1927" t="str">
        <f t="shared" si="215"/>
        <v>2005/07/02</v>
      </c>
      <c r="S1927" t="str">
        <f t="shared" si="210"/>
        <v>学連</v>
      </c>
      <c r="T1927" t="str">
        <f>IFERROR(IF($G1927&lt;&gt;"",LEFT($G1927,11),IF(COUNTIF(②男子申込!$C:$C,$B1927)=1,INDEX(②男子申込!H:H,MATCH($B1927,②男子申込!$C:$C,0)),"")),"")</f>
        <v>00128536429</v>
      </c>
      <c r="U1927" t="str">
        <f t="shared" si="216"/>
        <v>兵庫県立大</v>
      </c>
    </row>
    <row r="1928" spans="1:21">
      <c r="A1928" t="s">
        <v>1051</v>
      </c>
      <c r="B1928">
        <v>1927</v>
      </c>
      <c r="C1928" t="s">
        <v>7137</v>
      </c>
      <c r="D1928" t="s">
        <v>7138</v>
      </c>
      <c r="E1928" t="s">
        <v>3835</v>
      </c>
      <c r="F1928">
        <v>20050816</v>
      </c>
      <c r="G1928" t="s">
        <v>7139</v>
      </c>
      <c r="H1928" t="s">
        <v>625</v>
      </c>
      <c r="I1928" t="s">
        <v>161</v>
      </c>
      <c r="M1928" t="str">
        <f t="shared" si="211"/>
        <v>三木</v>
      </c>
      <c r="N1928" t="str">
        <f t="shared" si="212"/>
        <v>悠也</v>
      </c>
      <c r="O1928" t="str">
        <f t="shared" si="213"/>
        <v>ミキ</v>
      </c>
      <c r="P1928" t="str">
        <f t="shared" si="214"/>
        <v>ユウヤ</v>
      </c>
      <c r="Q1928">
        <f>IF($F1928="","",DATEDIF($R1928,①申込書!$D$3,"Y"))</f>
        <v>20</v>
      </c>
      <c r="R1928" t="str">
        <f t="shared" si="215"/>
        <v>2005/08/16</v>
      </c>
      <c r="S1928" t="str">
        <f t="shared" si="210"/>
        <v>学連</v>
      </c>
      <c r="T1928" t="str">
        <f>IFERROR(IF($G1928&lt;&gt;"",LEFT($G1928,11),IF(COUNTIF(②男子申込!$C:$C,$B1928)=1,INDEX(②男子申込!H:H,MATCH($B1928,②男子申込!$C:$C,0)),"")),"")</f>
        <v>00126432422</v>
      </c>
      <c r="U1928" t="str">
        <f t="shared" si="216"/>
        <v>兵庫県立大</v>
      </c>
    </row>
    <row r="1929" spans="1:21">
      <c r="A1929" t="s">
        <v>1051</v>
      </c>
      <c r="B1929">
        <v>1928</v>
      </c>
      <c r="C1929" t="s">
        <v>7601</v>
      </c>
      <c r="D1929" t="s">
        <v>7602</v>
      </c>
      <c r="E1929" t="s">
        <v>3835</v>
      </c>
      <c r="F1929">
        <v>20060215</v>
      </c>
      <c r="G1929" t="s">
        <v>7603</v>
      </c>
      <c r="H1929" t="s">
        <v>7604</v>
      </c>
      <c r="I1929" t="s">
        <v>7605</v>
      </c>
      <c r="M1929" t="str">
        <f t="shared" si="211"/>
        <v>蓑輪</v>
      </c>
      <c r="N1929" t="str">
        <f t="shared" si="212"/>
        <v>達灯</v>
      </c>
      <c r="O1929" t="str">
        <f t="shared" si="213"/>
        <v>ミノワ</v>
      </c>
      <c r="P1929" t="str">
        <f t="shared" si="214"/>
        <v>タツトウ</v>
      </c>
      <c r="Q1929">
        <f>IF($F1929="","",DATEDIF($R1929,①申込書!$D$3,"Y"))</f>
        <v>19</v>
      </c>
      <c r="R1929" t="str">
        <f t="shared" si="215"/>
        <v>2006/02/15</v>
      </c>
      <c r="S1929" t="str">
        <f t="shared" si="210"/>
        <v>学連</v>
      </c>
      <c r="T1929" t="str">
        <f>IFERROR(IF($G1929&lt;&gt;"",LEFT($G1929,11),IF(COUNTIF(②男子申込!$C:$C,$B1929)=1,INDEX(②男子申込!H:H,MATCH($B1929,②男子申込!$C:$C,0)),"")),"")</f>
        <v>00130574424</v>
      </c>
      <c r="U1929" t="str">
        <f t="shared" si="216"/>
        <v>兵庫県立大</v>
      </c>
    </row>
    <row r="1930" spans="1:21">
      <c r="A1930" t="s">
        <v>1085</v>
      </c>
      <c r="B1930">
        <v>1929</v>
      </c>
      <c r="C1930" t="s">
        <v>8859</v>
      </c>
      <c r="D1930" t="s">
        <v>8860</v>
      </c>
      <c r="E1930" t="s">
        <v>97</v>
      </c>
      <c r="F1930">
        <v>20061109</v>
      </c>
      <c r="G1930"/>
      <c r="H1930" t="s">
        <v>12293</v>
      </c>
      <c r="I1930" t="s">
        <v>510</v>
      </c>
      <c r="M1930" t="str">
        <f t="shared" si="211"/>
        <v>岩出</v>
      </c>
      <c r="N1930" t="str">
        <f t="shared" si="212"/>
        <v>悠</v>
      </c>
      <c r="O1930" t="str">
        <f t="shared" si="213"/>
        <v>イワデ</v>
      </c>
      <c r="P1930" t="str">
        <f t="shared" si="214"/>
        <v>ハル</v>
      </c>
      <c r="Q1930">
        <f>IF($F1930="","",DATEDIF($R1930,①申込書!$D$3,"Y"))</f>
        <v>19</v>
      </c>
      <c r="R1930" t="str">
        <f t="shared" si="215"/>
        <v>2006/11/09</v>
      </c>
      <c r="S1930" t="str">
        <f t="shared" si="210"/>
        <v>兵庫</v>
      </c>
      <c r="T1930" t="str">
        <f>IFERROR(IF($G1930&lt;&gt;"",LEFT($G1930,11),IF(COUNTIF(②男子申込!$C:$C,$B1930)=1,INDEX(②男子申込!H:H,MATCH($B1930,②男子申込!$C:$C,0)),"")),"")</f>
        <v/>
      </c>
      <c r="U1930" t="str">
        <f t="shared" si="216"/>
        <v>甲南大</v>
      </c>
    </row>
    <row r="1931" spans="1:21">
      <c r="A1931" t="s">
        <v>1085</v>
      </c>
      <c r="B1931">
        <v>1930</v>
      </c>
      <c r="C1931" t="s">
        <v>8861</v>
      </c>
      <c r="D1931" t="s">
        <v>8862</v>
      </c>
      <c r="E1931" t="s">
        <v>97</v>
      </c>
      <c r="F1931">
        <v>20060826</v>
      </c>
      <c r="G1931"/>
      <c r="H1931" t="s">
        <v>189</v>
      </c>
      <c r="I1931" t="s">
        <v>880</v>
      </c>
      <c r="M1931" t="str">
        <f t="shared" si="211"/>
        <v>藤本</v>
      </c>
      <c r="N1931" t="str">
        <f t="shared" si="212"/>
        <v>圭亮</v>
      </c>
      <c r="O1931" t="str">
        <f t="shared" si="213"/>
        <v>フジモト</v>
      </c>
      <c r="P1931" t="str">
        <f t="shared" si="214"/>
        <v>ケイスケ</v>
      </c>
      <c r="Q1931">
        <f>IF($F1931="","",DATEDIF($R1931,①申込書!$D$3,"Y"))</f>
        <v>19</v>
      </c>
      <c r="R1931" t="str">
        <f t="shared" si="215"/>
        <v>2006/08/26</v>
      </c>
      <c r="S1931" t="str">
        <f t="shared" si="210"/>
        <v>兵庫</v>
      </c>
      <c r="T1931" t="str">
        <f>IFERROR(IF($G1931&lt;&gt;"",LEFT($G1931,11),IF(COUNTIF(②男子申込!$C:$C,$B1931)=1,INDEX(②男子申込!H:H,MATCH($B1931,②男子申込!$C:$C,0)),"")),"")</f>
        <v/>
      </c>
      <c r="U1931" t="str">
        <f t="shared" si="216"/>
        <v>甲南大</v>
      </c>
    </row>
    <row r="1932" spans="1:21">
      <c r="A1932" t="s">
        <v>554</v>
      </c>
      <c r="B1932">
        <v>1931</v>
      </c>
      <c r="C1932" t="s">
        <v>8863</v>
      </c>
      <c r="D1932" t="s">
        <v>8864</v>
      </c>
      <c r="E1932" t="s">
        <v>469</v>
      </c>
      <c r="F1932">
        <v>20070322</v>
      </c>
      <c r="G1932" t="s">
        <v>11486</v>
      </c>
      <c r="H1932" t="s">
        <v>630</v>
      </c>
      <c r="I1932" t="s">
        <v>3168</v>
      </c>
      <c r="M1932" t="str">
        <f t="shared" si="211"/>
        <v>加藤</v>
      </c>
      <c r="N1932" t="str">
        <f t="shared" si="212"/>
        <v>希歩</v>
      </c>
      <c r="O1932" t="str">
        <f t="shared" si="213"/>
        <v>カトウ</v>
      </c>
      <c r="P1932" t="str">
        <f t="shared" si="214"/>
        <v>ノア</v>
      </c>
      <c r="Q1932">
        <f>IF($F1932="","",DATEDIF($R1932,①申込書!$D$3,"Y"))</f>
        <v>18</v>
      </c>
      <c r="R1932" t="str">
        <f t="shared" si="215"/>
        <v>2007/03/22</v>
      </c>
      <c r="S1932" t="str">
        <f t="shared" si="210"/>
        <v>和歌山</v>
      </c>
      <c r="T1932" t="str">
        <f>IFERROR(IF($G1932&lt;&gt;"",LEFT($G1932,11),IF(COUNTIF(②男子申込!$C:$C,$B1932)=1,INDEX(②男子申込!H:H,MATCH($B1932,②男子申込!$C:$C,0)),"")),"")</f>
        <v>00141199934</v>
      </c>
      <c r="U1932" t="str">
        <f t="shared" si="216"/>
        <v>大阪体育大</v>
      </c>
    </row>
    <row r="1933" spans="1:21">
      <c r="A1933"/>
      <c r="B1933"/>
      <c r="C1933"/>
      <c r="D1933"/>
      <c r="E1933"/>
      <c r="F1933"/>
      <c r="G1933"/>
      <c r="H1933"/>
      <c r="I1933"/>
      <c r="M1933" t="str">
        <f t="shared" si="211"/>
        <v/>
      </c>
      <c r="N1933" t="str">
        <f t="shared" si="212"/>
        <v/>
      </c>
      <c r="O1933" t="str">
        <f t="shared" si="213"/>
        <v/>
      </c>
      <c r="P1933" t="str">
        <f t="shared" si="214"/>
        <v/>
      </c>
      <c r="Q1933" t="str">
        <f>IF($F1933="","",DATEDIF($R1933,①申込書!$D$3,"Y"))</f>
        <v/>
      </c>
      <c r="R1933" t="str">
        <f t="shared" si="215"/>
        <v/>
      </c>
      <c r="S1933" t="str">
        <f t="shared" si="210"/>
        <v/>
      </c>
      <c r="T1933" t="str">
        <f>IFERROR(IF($G1933&lt;&gt;"",LEFT($G1933,11),IF(COUNTIF(②男子申込!$C:$C,$B1933)=1,INDEX(②男子申込!H:H,MATCH($B1933,②男子申込!$C:$C,0)),"")),"")</f>
        <v/>
      </c>
      <c r="U1933" t="str">
        <f t="shared" si="216"/>
        <v/>
      </c>
    </row>
    <row r="1934" spans="1:21">
      <c r="A1934" t="s">
        <v>1170</v>
      </c>
      <c r="B1934">
        <v>1933</v>
      </c>
      <c r="C1934" t="s">
        <v>2333</v>
      </c>
      <c r="D1934" t="s">
        <v>2334</v>
      </c>
      <c r="E1934" t="s">
        <v>97</v>
      </c>
      <c r="F1934">
        <v>20040305</v>
      </c>
      <c r="G1934" t="s">
        <v>11487</v>
      </c>
      <c r="H1934" t="s">
        <v>2335</v>
      </c>
      <c r="I1934" t="s">
        <v>2336</v>
      </c>
      <c r="M1934" t="str">
        <f t="shared" si="211"/>
        <v>福村</v>
      </c>
      <c r="N1934" t="str">
        <f t="shared" si="212"/>
        <v>仁紀</v>
      </c>
      <c r="O1934" t="str">
        <f t="shared" si="213"/>
        <v>フクムラ</v>
      </c>
      <c r="P1934" t="str">
        <f t="shared" si="214"/>
        <v>ヒトキ</v>
      </c>
      <c r="Q1934">
        <f>IF($F1934="","",DATEDIF($R1934,①申込書!$D$3,"Y"))</f>
        <v>21</v>
      </c>
      <c r="R1934" t="str">
        <f t="shared" si="215"/>
        <v>2004/03/05</v>
      </c>
      <c r="S1934" t="str">
        <f t="shared" si="210"/>
        <v>兵庫</v>
      </c>
      <c r="T1934" t="str">
        <f>IFERROR(IF($G1934&lt;&gt;"",LEFT($G1934,11),IF(COUNTIF(②男子申込!$C:$C,$B1934)=1,INDEX(②男子申込!H:H,MATCH($B1934,②男子申込!$C:$C,0)),"")),"")</f>
        <v>00144209929</v>
      </c>
      <c r="U1934" t="str">
        <f t="shared" si="216"/>
        <v>流通科学大</v>
      </c>
    </row>
    <row r="1935" spans="1:21">
      <c r="A1935" t="s">
        <v>1170</v>
      </c>
      <c r="B1935">
        <v>1934</v>
      </c>
      <c r="C1935" t="s">
        <v>2337</v>
      </c>
      <c r="D1935" t="s">
        <v>2338</v>
      </c>
      <c r="E1935" t="s">
        <v>97</v>
      </c>
      <c r="F1935">
        <v>20030905</v>
      </c>
      <c r="G1935" t="s">
        <v>11488</v>
      </c>
      <c r="H1935" t="s">
        <v>873</v>
      </c>
      <c r="I1935" t="s">
        <v>744</v>
      </c>
      <c r="M1935" t="str">
        <f t="shared" si="211"/>
        <v>宮園</v>
      </c>
      <c r="N1935" t="str">
        <f t="shared" si="212"/>
        <v>晃人</v>
      </c>
      <c r="O1935" t="str">
        <f t="shared" si="213"/>
        <v>ミヤゾノ</v>
      </c>
      <c r="P1935" t="str">
        <f t="shared" si="214"/>
        <v>アキト</v>
      </c>
      <c r="Q1935">
        <f>IF($F1935="","",DATEDIF($R1935,①申込書!$D$3,"Y"))</f>
        <v>22</v>
      </c>
      <c r="R1935" t="str">
        <f t="shared" si="215"/>
        <v>2003/09/05</v>
      </c>
      <c r="S1935" t="str">
        <f t="shared" si="210"/>
        <v>兵庫</v>
      </c>
      <c r="T1935" t="str">
        <f>IFERROR(IF($G1935&lt;&gt;"",LEFT($G1935,11),IF(COUNTIF(②男子申込!$C:$C,$B1935)=1,INDEX(②男子申込!H:H,MATCH($B1935,②男子申込!$C:$C,0)),"")),"")</f>
        <v>00105443522</v>
      </c>
      <c r="U1935" t="str">
        <f t="shared" si="216"/>
        <v>流通科学大</v>
      </c>
    </row>
    <row r="1936" spans="1:21">
      <c r="A1936" t="s">
        <v>1170</v>
      </c>
      <c r="B1936">
        <v>1935</v>
      </c>
      <c r="C1936" t="s">
        <v>2339</v>
      </c>
      <c r="D1936" t="s">
        <v>2340</v>
      </c>
      <c r="E1936" t="s">
        <v>97</v>
      </c>
      <c r="F1936">
        <v>20030723</v>
      </c>
      <c r="G1936" t="s">
        <v>11489</v>
      </c>
      <c r="H1936" t="s">
        <v>2341</v>
      </c>
      <c r="I1936" t="s">
        <v>578</v>
      </c>
      <c r="M1936" t="str">
        <f t="shared" si="211"/>
        <v>杉谷</v>
      </c>
      <c r="N1936" t="str">
        <f t="shared" si="212"/>
        <v>将太</v>
      </c>
      <c r="O1936" t="str">
        <f t="shared" si="213"/>
        <v>スギタニ</v>
      </c>
      <c r="P1936" t="str">
        <f t="shared" si="214"/>
        <v>ショウタ</v>
      </c>
      <c r="Q1936">
        <f>IF($F1936="","",DATEDIF($R1936,①申込書!$D$3,"Y"))</f>
        <v>22</v>
      </c>
      <c r="R1936" t="str">
        <f t="shared" si="215"/>
        <v>2003/07/23</v>
      </c>
      <c r="S1936" t="str">
        <f t="shared" si="210"/>
        <v>兵庫</v>
      </c>
      <c r="T1936" t="str">
        <f>IFERROR(IF($G1936&lt;&gt;"",LEFT($G1936,11),IF(COUNTIF(②男子申込!$C:$C,$B1936)=1,INDEX(②男子申込!H:H,MATCH($B1936,②男子申込!$C:$C,0)),"")),"")</f>
        <v>00133658531</v>
      </c>
      <c r="U1936" t="str">
        <f t="shared" si="216"/>
        <v>流通科学大</v>
      </c>
    </row>
    <row r="1937" spans="1:21">
      <c r="A1937" t="s">
        <v>1170</v>
      </c>
      <c r="B1937">
        <v>1936</v>
      </c>
      <c r="C1937" t="s">
        <v>4467</v>
      </c>
      <c r="D1937" t="s">
        <v>4468</v>
      </c>
      <c r="E1937" t="s">
        <v>97</v>
      </c>
      <c r="F1937">
        <v>20040404</v>
      </c>
      <c r="G1937" t="s">
        <v>11490</v>
      </c>
      <c r="H1937" t="s">
        <v>243</v>
      </c>
      <c r="I1937" t="s">
        <v>207</v>
      </c>
      <c r="M1937" t="str">
        <f t="shared" si="211"/>
        <v>渡邊</v>
      </c>
      <c r="N1937" t="str">
        <f t="shared" si="212"/>
        <v>航多</v>
      </c>
      <c r="O1937" t="str">
        <f t="shared" si="213"/>
        <v>ワタナベ</v>
      </c>
      <c r="P1937" t="str">
        <f t="shared" si="214"/>
        <v>コウタ</v>
      </c>
      <c r="Q1937">
        <f>IF($F1937="","",DATEDIF($R1937,①申込書!$D$3,"Y"))</f>
        <v>21</v>
      </c>
      <c r="R1937" t="str">
        <f t="shared" si="215"/>
        <v>2004/04/04</v>
      </c>
      <c r="S1937" t="str">
        <f t="shared" si="210"/>
        <v>兵庫</v>
      </c>
      <c r="T1937" t="str">
        <f>IFERROR(IF($G1937&lt;&gt;"",LEFT($G1937,11),IF(COUNTIF(②男子申込!$C:$C,$B1937)=1,INDEX(②男子申込!H:H,MATCH($B1937,②男子申込!$C:$C,0)),"")),"")</f>
        <v>00115603420</v>
      </c>
      <c r="U1937" t="str">
        <f t="shared" si="216"/>
        <v>流通科学大</v>
      </c>
    </row>
    <row r="1938" spans="1:21">
      <c r="A1938" t="s">
        <v>1170</v>
      </c>
      <c r="B1938">
        <v>1937</v>
      </c>
      <c r="C1938" t="s">
        <v>4815</v>
      </c>
      <c r="D1938" t="s">
        <v>4816</v>
      </c>
      <c r="E1938" t="s">
        <v>97</v>
      </c>
      <c r="F1938">
        <v>20041027</v>
      </c>
      <c r="G1938" t="s">
        <v>11491</v>
      </c>
      <c r="H1938" t="s">
        <v>4817</v>
      </c>
      <c r="I1938" t="s">
        <v>105</v>
      </c>
      <c r="M1938" t="str">
        <f t="shared" si="211"/>
        <v>松谷</v>
      </c>
      <c r="N1938" t="str">
        <f t="shared" si="212"/>
        <v>颯汰</v>
      </c>
      <c r="O1938" t="str">
        <f t="shared" si="213"/>
        <v>マツタニ</v>
      </c>
      <c r="P1938" t="str">
        <f t="shared" si="214"/>
        <v>ソウタ</v>
      </c>
      <c r="Q1938">
        <f>IF($F1938="","",DATEDIF($R1938,①申込書!$D$3,"Y"))</f>
        <v>21</v>
      </c>
      <c r="R1938" t="str">
        <f t="shared" si="215"/>
        <v>2004/10/27</v>
      </c>
      <c r="S1938" t="str">
        <f t="shared" si="210"/>
        <v>兵庫</v>
      </c>
      <c r="T1938" t="str">
        <f>IFERROR(IF($G1938&lt;&gt;"",LEFT($G1938,11),IF(COUNTIF(②男子申込!$C:$C,$B1938)=1,INDEX(②男子申込!H:H,MATCH($B1938,②男子申込!$C:$C,0)),"")),"")</f>
        <v>00116216825</v>
      </c>
      <c r="U1938" t="str">
        <f t="shared" si="216"/>
        <v>流通科学大</v>
      </c>
    </row>
    <row r="1939" spans="1:21">
      <c r="A1939" t="s">
        <v>1170</v>
      </c>
      <c r="B1939">
        <v>1938</v>
      </c>
      <c r="C1939" t="s">
        <v>4818</v>
      </c>
      <c r="D1939" t="s">
        <v>4819</v>
      </c>
      <c r="E1939" t="s">
        <v>97</v>
      </c>
      <c r="F1939">
        <v>20040805</v>
      </c>
      <c r="G1939" t="s">
        <v>11492</v>
      </c>
      <c r="H1939" t="s">
        <v>4820</v>
      </c>
      <c r="I1939" t="s">
        <v>130</v>
      </c>
      <c r="M1939" t="str">
        <f t="shared" si="211"/>
        <v>能津</v>
      </c>
      <c r="N1939" t="str">
        <f t="shared" si="212"/>
        <v>昴輔</v>
      </c>
      <c r="O1939" t="str">
        <f t="shared" si="213"/>
        <v>ノウヅ</v>
      </c>
      <c r="P1939" t="str">
        <f t="shared" si="214"/>
        <v>コウスケ</v>
      </c>
      <c r="Q1939">
        <f>IF($F1939="","",DATEDIF($R1939,①申込書!$D$3,"Y"))</f>
        <v>21</v>
      </c>
      <c r="R1939" t="str">
        <f t="shared" si="215"/>
        <v>2004/08/05</v>
      </c>
      <c r="S1939" t="str">
        <f t="shared" si="210"/>
        <v>兵庫</v>
      </c>
      <c r="T1939" t="str">
        <f>IFERROR(IF($G1939&lt;&gt;"",LEFT($G1939,11),IF(COUNTIF(②男子申込!$C:$C,$B1939)=1,INDEX(②男子申込!H:H,MATCH($B1939,②男子申込!$C:$C,0)),"")),"")</f>
        <v>00114584730</v>
      </c>
      <c r="U1939" t="str">
        <f t="shared" si="216"/>
        <v>流通科学大</v>
      </c>
    </row>
    <row r="1940" spans="1:21">
      <c r="A1940" t="s">
        <v>1170</v>
      </c>
      <c r="B1940">
        <v>1939</v>
      </c>
      <c r="C1940" t="s">
        <v>6065</v>
      </c>
      <c r="D1940" t="s">
        <v>6066</v>
      </c>
      <c r="E1940" t="s">
        <v>97</v>
      </c>
      <c r="F1940">
        <v>20050408</v>
      </c>
      <c r="G1940" t="s">
        <v>11493</v>
      </c>
      <c r="H1940" t="s">
        <v>657</v>
      </c>
      <c r="I1940" t="s">
        <v>194</v>
      </c>
      <c r="M1940" t="str">
        <f t="shared" si="211"/>
        <v>谷</v>
      </c>
      <c r="N1940" t="str">
        <f t="shared" si="212"/>
        <v>一輝</v>
      </c>
      <c r="O1940" t="str">
        <f t="shared" si="213"/>
        <v>タニ</v>
      </c>
      <c r="P1940" t="str">
        <f t="shared" si="214"/>
        <v>カズキ</v>
      </c>
      <c r="Q1940">
        <f>IF($F1940="","",DATEDIF($R1940,①申込書!$D$3,"Y"))</f>
        <v>20</v>
      </c>
      <c r="R1940" t="str">
        <f t="shared" si="215"/>
        <v>2005/04/08</v>
      </c>
      <c r="S1940" t="str">
        <f t="shared" si="210"/>
        <v>兵庫</v>
      </c>
      <c r="T1940" t="str">
        <f>IFERROR(IF($G1940&lt;&gt;"",LEFT($G1940,11),IF(COUNTIF(②男子申込!$C:$C,$B1940)=1,INDEX(②男子申込!H:H,MATCH($B1940,②男子申込!$C:$C,0)),"")),"")</f>
        <v>00126169328</v>
      </c>
      <c r="U1940" t="str">
        <f t="shared" si="216"/>
        <v>流通科学大</v>
      </c>
    </row>
    <row r="1941" spans="1:21">
      <c r="A1941" t="s">
        <v>1170</v>
      </c>
      <c r="B1941">
        <v>1940</v>
      </c>
      <c r="C1941" t="s">
        <v>6087</v>
      </c>
      <c r="D1941" t="s">
        <v>6088</v>
      </c>
      <c r="E1941" t="s">
        <v>97</v>
      </c>
      <c r="F1941">
        <v>20040927</v>
      </c>
      <c r="G1941" t="s">
        <v>11494</v>
      </c>
      <c r="H1941" t="s">
        <v>728</v>
      </c>
      <c r="I1941" t="s">
        <v>84</v>
      </c>
      <c r="M1941" t="str">
        <f t="shared" si="211"/>
        <v>前川</v>
      </c>
      <c r="N1941" t="str">
        <f t="shared" si="212"/>
        <v>賢太郎</v>
      </c>
      <c r="O1941" t="str">
        <f t="shared" si="213"/>
        <v>マエカワ</v>
      </c>
      <c r="P1941" t="str">
        <f t="shared" si="214"/>
        <v>ケンタロウ</v>
      </c>
      <c r="Q1941">
        <f>IF($F1941="","",DATEDIF($R1941,①申込書!$D$3,"Y"))</f>
        <v>21</v>
      </c>
      <c r="R1941" t="str">
        <f t="shared" si="215"/>
        <v>2004/09/27</v>
      </c>
      <c r="S1941" t="str">
        <f t="shared" si="210"/>
        <v>兵庫</v>
      </c>
      <c r="T1941" t="str">
        <f>IFERROR(IF($G1941&lt;&gt;"",LEFT($G1941,11),IF(COUNTIF(②男子申込!$C:$C,$B1941)=1,INDEX(②男子申込!H:H,MATCH($B1941,②男子申込!$C:$C,0)),"")),"")</f>
        <v>00113179325</v>
      </c>
      <c r="U1941" t="str">
        <f t="shared" si="216"/>
        <v>流通科学大</v>
      </c>
    </row>
    <row r="1942" spans="1:21">
      <c r="A1942" t="s">
        <v>1170</v>
      </c>
      <c r="B1942">
        <v>1941</v>
      </c>
      <c r="C1942" t="s">
        <v>8865</v>
      </c>
      <c r="D1942" t="s">
        <v>8866</v>
      </c>
      <c r="E1942" t="s">
        <v>97</v>
      </c>
      <c r="F1942">
        <v>20061030</v>
      </c>
      <c r="G1942"/>
      <c r="H1942" t="s">
        <v>214</v>
      </c>
      <c r="I1942" t="s">
        <v>884</v>
      </c>
      <c r="M1942" t="str">
        <f t="shared" si="211"/>
        <v>山本</v>
      </c>
      <c r="N1942" t="str">
        <f t="shared" si="212"/>
        <v>玲慈</v>
      </c>
      <c r="O1942" t="str">
        <f t="shared" si="213"/>
        <v>ヤマモト</v>
      </c>
      <c r="P1942" t="str">
        <f t="shared" si="214"/>
        <v>レイジ</v>
      </c>
      <c r="Q1942">
        <f>IF($F1942="","",DATEDIF($R1942,①申込書!$D$3,"Y"))</f>
        <v>19</v>
      </c>
      <c r="R1942" t="str">
        <f t="shared" si="215"/>
        <v>2006/10/30</v>
      </c>
      <c r="S1942" t="str">
        <f t="shared" si="210"/>
        <v>兵庫</v>
      </c>
      <c r="T1942" t="str">
        <f>IFERROR(IF($G1942&lt;&gt;"",LEFT($G1942,11),IF(COUNTIF(②男子申込!$C:$C,$B1942)=1,INDEX(②男子申込!H:H,MATCH($B1942,②男子申込!$C:$C,0)),"")),"")</f>
        <v/>
      </c>
      <c r="U1942" t="str">
        <f t="shared" si="216"/>
        <v>流通科学大</v>
      </c>
    </row>
    <row r="1943" spans="1:21">
      <c r="A1943" t="s">
        <v>1170</v>
      </c>
      <c r="B1943">
        <v>1942</v>
      </c>
      <c r="C1943" t="s">
        <v>8867</v>
      </c>
      <c r="D1943" t="s">
        <v>8868</v>
      </c>
      <c r="E1943" t="s">
        <v>97</v>
      </c>
      <c r="F1943">
        <v>20060706</v>
      </c>
      <c r="G1943" t="s">
        <v>11495</v>
      </c>
      <c r="H1943" t="s">
        <v>7084</v>
      </c>
      <c r="I1943" t="s">
        <v>562</v>
      </c>
      <c r="M1943" t="str">
        <f t="shared" si="211"/>
        <v>瀨戸</v>
      </c>
      <c r="N1943" t="str">
        <f t="shared" si="212"/>
        <v>亮大</v>
      </c>
      <c r="O1943" t="str">
        <f t="shared" si="213"/>
        <v>セト</v>
      </c>
      <c r="P1943" t="str">
        <f t="shared" si="214"/>
        <v>リョウタ</v>
      </c>
      <c r="Q1943">
        <f>IF($F1943="","",DATEDIF($R1943,①申込書!$D$3,"Y"))</f>
        <v>19</v>
      </c>
      <c r="R1943" t="str">
        <f t="shared" si="215"/>
        <v>2006/07/06</v>
      </c>
      <c r="S1943" t="str">
        <f t="shared" si="210"/>
        <v>兵庫</v>
      </c>
      <c r="T1943" t="str">
        <f>IFERROR(IF($G1943&lt;&gt;"",LEFT($G1943,11),IF(COUNTIF(②男子申込!$C:$C,$B1943)=1,INDEX(②男子申込!H:H,MATCH($B1943,②男子申込!$C:$C,0)),"")),"")</f>
        <v>00139278737</v>
      </c>
      <c r="U1943" t="str">
        <f t="shared" si="216"/>
        <v>流通科学大</v>
      </c>
    </row>
    <row r="1944" spans="1:21">
      <c r="A1944" t="s">
        <v>714</v>
      </c>
      <c r="B1944">
        <v>1943</v>
      </c>
      <c r="C1944" t="s">
        <v>1956</v>
      </c>
      <c r="D1944" t="s">
        <v>1957</v>
      </c>
      <c r="E1944" t="s">
        <v>138</v>
      </c>
      <c r="F1944">
        <v>20040118</v>
      </c>
      <c r="G1944" t="s">
        <v>11496</v>
      </c>
      <c r="H1944" t="s">
        <v>1958</v>
      </c>
      <c r="I1944" t="s">
        <v>349</v>
      </c>
      <c r="M1944" t="str">
        <f t="shared" si="211"/>
        <v>安福</v>
      </c>
      <c r="N1944" t="str">
        <f t="shared" si="212"/>
        <v>柊汰</v>
      </c>
      <c r="O1944" t="str">
        <f t="shared" si="213"/>
        <v>アブク</v>
      </c>
      <c r="P1944" t="str">
        <f t="shared" si="214"/>
        <v>シュウタ</v>
      </c>
      <c r="Q1944">
        <f>IF($F1944="","",DATEDIF($R1944,①申込書!$D$3,"Y"))</f>
        <v>22</v>
      </c>
      <c r="R1944" t="str">
        <f t="shared" si="215"/>
        <v>2004/01/18</v>
      </c>
      <c r="S1944" t="str">
        <f t="shared" si="210"/>
        <v>岡山</v>
      </c>
      <c r="T1944" t="str">
        <f>IFERROR(IF($G1944&lt;&gt;"",LEFT($G1944,11),IF(COUNTIF(②男子申込!$C:$C,$B1944)=1,INDEX(②男子申込!H:H,MATCH($B1944,②男子申込!$C:$C,0)),"")),"")</f>
        <v>00116553728</v>
      </c>
      <c r="U1944" t="str">
        <f t="shared" si="216"/>
        <v>大阪学院大</v>
      </c>
    </row>
    <row r="1945" spans="1:21">
      <c r="A1945" t="s">
        <v>714</v>
      </c>
      <c r="B1945">
        <v>1944</v>
      </c>
      <c r="C1945" t="s">
        <v>1333</v>
      </c>
      <c r="D1945" t="s">
        <v>1334</v>
      </c>
      <c r="E1945" t="s">
        <v>99</v>
      </c>
      <c r="F1945">
        <v>20031016</v>
      </c>
      <c r="G1945" t="s">
        <v>11497</v>
      </c>
      <c r="H1945" t="s">
        <v>329</v>
      </c>
      <c r="I1945" t="s">
        <v>175</v>
      </c>
      <c r="M1945" t="str">
        <f t="shared" si="211"/>
        <v>今井</v>
      </c>
      <c r="N1945" t="str">
        <f t="shared" si="212"/>
        <v>智也</v>
      </c>
      <c r="O1945" t="str">
        <f t="shared" si="213"/>
        <v>イマイ</v>
      </c>
      <c r="P1945" t="str">
        <f t="shared" si="214"/>
        <v>トモヤ</v>
      </c>
      <c r="Q1945">
        <f>IF($F1945="","",DATEDIF($R1945,①申込書!$D$3,"Y"))</f>
        <v>22</v>
      </c>
      <c r="R1945" t="str">
        <f t="shared" si="215"/>
        <v>2003/10/16</v>
      </c>
      <c r="S1945" t="str">
        <f t="shared" si="210"/>
        <v>大阪</v>
      </c>
      <c r="T1945" t="str">
        <f>IFERROR(IF($G1945&lt;&gt;"",LEFT($G1945,11),IF(COUNTIF(②男子申込!$C:$C,$B1945)=1,INDEX(②男子申込!H:H,MATCH($B1945,②男子申込!$C:$C,0)),"")),"")</f>
        <v>00100265317</v>
      </c>
      <c r="U1945" t="str">
        <f t="shared" si="216"/>
        <v>大阪学院大</v>
      </c>
    </row>
    <row r="1946" spans="1:21">
      <c r="A1946" t="s">
        <v>714</v>
      </c>
      <c r="B1946">
        <v>1945</v>
      </c>
      <c r="C1946" t="s">
        <v>4045</v>
      </c>
      <c r="D1946" t="s">
        <v>4046</v>
      </c>
      <c r="E1946" t="s">
        <v>80</v>
      </c>
      <c r="F1946">
        <v>20030701</v>
      </c>
      <c r="G1946" t="s">
        <v>11498</v>
      </c>
      <c r="H1946" t="s">
        <v>4047</v>
      </c>
      <c r="I1946" t="s">
        <v>141</v>
      </c>
      <c r="M1946" t="str">
        <f t="shared" si="211"/>
        <v>菊河</v>
      </c>
      <c r="N1946" t="str">
        <f t="shared" si="212"/>
        <v>隼人</v>
      </c>
      <c r="O1946" t="str">
        <f t="shared" si="213"/>
        <v>キクカワ</v>
      </c>
      <c r="P1946" t="str">
        <f t="shared" si="214"/>
        <v>ハヤト</v>
      </c>
      <c r="Q1946">
        <f>IF($F1946="","",DATEDIF($R1946,①申込書!$D$3,"Y"))</f>
        <v>22</v>
      </c>
      <c r="R1946" t="str">
        <f t="shared" si="215"/>
        <v>2003/07/01</v>
      </c>
      <c r="S1946" t="str">
        <f t="shared" si="210"/>
        <v>滋賀</v>
      </c>
      <c r="T1946" t="str">
        <f>IFERROR(IF($G1946&lt;&gt;"",LEFT($G1946,11),IF(COUNTIF(②男子申込!$C:$C,$B1946)=1,INDEX(②男子申込!H:H,MATCH($B1946,②男子申込!$C:$C,0)),"")),"")</f>
        <v>00100593018</v>
      </c>
      <c r="U1946" t="str">
        <f t="shared" si="216"/>
        <v>大阪学院大</v>
      </c>
    </row>
    <row r="1947" spans="1:21">
      <c r="A1947" t="s">
        <v>714</v>
      </c>
      <c r="B1947">
        <v>1946</v>
      </c>
      <c r="C1947" t="s">
        <v>1324</v>
      </c>
      <c r="D1947" t="s">
        <v>1325</v>
      </c>
      <c r="E1947" t="s">
        <v>99</v>
      </c>
      <c r="F1947">
        <v>20030902</v>
      </c>
      <c r="G1947" t="s">
        <v>11499</v>
      </c>
      <c r="H1947" t="s">
        <v>461</v>
      </c>
      <c r="I1947" t="s">
        <v>322</v>
      </c>
      <c r="M1947" t="str">
        <f t="shared" si="211"/>
        <v>高木</v>
      </c>
      <c r="N1947" t="str">
        <f t="shared" si="212"/>
        <v>大地</v>
      </c>
      <c r="O1947" t="str">
        <f t="shared" si="213"/>
        <v>タカギ</v>
      </c>
      <c r="P1947" t="str">
        <f t="shared" si="214"/>
        <v>ダイチ</v>
      </c>
      <c r="Q1947">
        <f>IF($F1947="","",DATEDIF($R1947,①申込書!$D$3,"Y"))</f>
        <v>22</v>
      </c>
      <c r="R1947" t="str">
        <f t="shared" si="215"/>
        <v>2003/09/02</v>
      </c>
      <c r="S1947" t="str">
        <f t="shared" si="210"/>
        <v>大阪</v>
      </c>
      <c r="T1947" t="str">
        <f>IFERROR(IF($G1947&lt;&gt;"",LEFT($G1947,11),IF(COUNTIF(②男子申込!$C:$C,$B1947)=1,INDEX(②男子申込!H:H,MATCH($B1947,②男子申込!$C:$C,0)),"")),"")</f>
        <v>00164789338</v>
      </c>
      <c r="U1947" t="str">
        <f t="shared" si="216"/>
        <v>大阪学院大</v>
      </c>
    </row>
    <row r="1948" spans="1:21">
      <c r="A1948" t="s">
        <v>714</v>
      </c>
      <c r="B1948">
        <v>1947</v>
      </c>
      <c r="C1948" t="s">
        <v>1954</v>
      </c>
      <c r="D1948" t="s">
        <v>1955</v>
      </c>
      <c r="E1948" t="s">
        <v>99</v>
      </c>
      <c r="F1948">
        <v>20040219</v>
      </c>
      <c r="G1948" t="s">
        <v>11500</v>
      </c>
      <c r="H1948" t="s">
        <v>978</v>
      </c>
      <c r="I1948" t="s">
        <v>194</v>
      </c>
      <c r="M1948" t="str">
        <f t="shared" si="211"/>
        <v>塚元</v>
      </c>
      <c r="N1948" t="str">
        <f t="shared" si="212"/>
        <v>一輝</v>
      </c>
      <c r="O1948" t="str">
        <f t="shared" si="213"/>
        <v>ツカモト</v>
      </c>
      <c r="P1948" t="str">
        <f t="shared" si="214"/>
        <v>カズキ</v>
      </c>
      <c r="Q1948">
        <f>IF($F1948="","",DATEDIF($R1948,①申込書!$D$3,"Y"))</f>
        <v>21</v>
      </c>
      <c r="R1948" t="str">
        <f t="shared" si="215"/>
        <v>2004/02/19</v>
      </c>
      <c r="S1948" t="str">
        <f t="shared" si="210"/>
        <v>大阪</v>
      </c>
      <c r="T1948" t="str">
        <f>IFERROR(IF($G1948&lt;&gt;"",LEFT($G1948,11),IF(COUNTIF(②男子申込!$C:$C,$B1948)=1,INDEX(②男子申込!H:H,MATCH($B1948,②男子申込!$C:$C,0)),"")),"")</f>
        <v>00102019518</v>
      </c>
      <c r="U1948" t="str">
        <f t="shared" si="216"/>
        <v>大阪学院大</v>
      </c>
    </row>
    <row r="1949" spans="1:21">
      <c r="A1949" t="s">
        <v>714</v>
      </c>
      <c r="B1949">
        <v>1948</v>
      </c>
      <c r="C1949" t="s">
        <v>1335</v>
      </c>
      <c r="D1949" t="s">
        <v>1336</v>
      </c>
      <c r="E1949" t="s">
        <v>99</v>
      </c>
      <c r="F1949">
        <v>20030711</v>
      </c>
      <c r="G1949" t="s">
        <v>11501</v>
      </c>
      <c r="H1949" t="s">
        <v>980</v>
      </c>
      <c r="I1949" t="s">
        <v>1337</v>
      </c>
      <c r="M1949" t="str">
        <f t="shared" si="211"/>
        <v>土井</v>
      </c>
      <c r="N1949" t="str">
        <f t="shared" si="212"/>
        <v>陽向</v>
      </c>
      <c r="O1949" t="str">
        <f t="shared" si="213"/>
        <v>ドイ</v>
      </c>
      <c r="P1949" t="str">
        <f t="shared" si="214"/>
        <v>ヒナタ</v>
      </c>
      <c r="Q1949">
        <f>IF($F1949="","",DATEDIF($R1949,①申込書!$D$3,"Y"))</f>
        <v>22</v>
      </c>
      <c r="R1949" t="str">
        <f t="shared" si="215"/>
        <v>2003/07/11</v>
      </c>
      <c r="S1949" t="str">
        <f t="shared" si="210"/>
        <v>大阪</v>
      </c>
      <c r="T1949" t="str">
        <f>IFERROR(IF($G1949&lt;&gt;"",LEFT($G1949,11),IF(COUNTIF(②男子申込!$C:$C,$B1949)=1,INDEX(②男子申込!H:H,MATCH($B1949,②男子申込!$C:$C,0)),"")),"")</f>
        <v>00101612516</v>
      </c>
      <c r="U1949" t="str">
        <f t="shared" si="216"/>
        <v>大阪学院大</v>
      </c>
    </row>
    <row r="1950" spans="1:21">
      <c r="A1950" t="s">
        <v>714</v>
      </c>
      <c r="B1950">
        <v>1949</v>
      </c>
      <c r="C1950" t="s">
        <v>1326</v>
      </c>
      <c r="D1950" t="s">
        <v>1327</v>
      </c>
      <c r="E1950" t="s">
        <v>97</v>
      </c>
      <c r="F1950">
        <v>20031123</v>
      </c>
      <c r="G1950" t="s">
        <v>11502</v>
      </c>
      <c r="H1950" t="s">
        <v>189</v>
      </c>
      <c r="I1950" t="s">
        <v>1328</v>
      </c>
      <c r="M1950" t="str">
        <f t="shared" si="211"/>
        <v>藤本</v>
      </c>
      <c r="N1950" t="str">
        <f t="shared" si="212"/>
        <v>真生</v>
      </c>
      <c r="O1950" t="str">
        <f t="shared" si="213"/>
        <v>フジモト</v>
      </c>
      <c r="P1950" t="str">
        <f t="shared" si="214"/>
        <v>マナセ</v>
      </c>
      <c r="Q1950">
        <f>IF($F1950="","",DATEDIF($R1950,①申込書!$D$3,"Y"))</f>
        <v>22</v>
      </c>
      <c r="R1950" t="str">
        <f t="shared" si="215"/>
        <v>2003/11/23</v>
      </c>
      <c r="S1950" t="str">
        <f t="shared" si="210"/>
        <v>兵庫</v>
      </c>
      <c r="T1950" t="str">
        <f>IFERROR(IF($G1950&lt;&gt;"",LEFT($G1950,11),IF(COUNTIF(②男子申込!$C:$C,$B1950)=1,INDEX(②男子申込!H:H,MATCH($B1950,②男子申込!$C:$C,0)),"")),"")</f>
        <v>00105506825</v>
      </c>
      <c r="U1950" t="str">
        <f t="shared" si="216"/>
        <v>大阪学院大</v>
      </c>
    </row>
    <row r="1951" spans="1:21">
      <c r="A1951" t="s">
        <v>714</v>
      </c>
      <c r="B1951">
        <v>1950</v>
      </c>
      <c r="C1951" t="s">
        <v>1330</v>
      </c>
      <c r="D1951" t="s">
        <v>1331</v>
      </c>
      <c r="E1951" t="s">
        <v>97</v>
      </c>
      <c r="F1951">
        <v>20030410</v>
      </c>
      <c r="G1951" t="s">
        <v>11503</v>
      </c>
      <c r="H1951" t="s">
        <v>1332</v>
      </c>
      <c r="I1951" t="s">
        <v>127</v>
      </c>
      <c r="M1951" t="str">
        <f t="shared" si="211"/>
        <v>森永</v>
      </c>
      <c r="N1951" t="str">
        <f t="shared" si="212"/>
        <v>悠斗</v>
      </c>
      <c r="O1951" t="str">
        <f t="shared" si="213"/>
        <v>モリナガ</v>
      </c>
      <c r="P1951" t="str">
        <f t="shared" si="214"/>
        <v>ユウト</v>
      </c>
      <c r="Q1951">
        <f>IF($F1951="","",DATEDIF($R1951,①申込書!$D$3,"Y"))</f>
        <v>22</v>
      </c>
      <c r="R1951" t="str">
        <f t="shared" si="215"/>
        <v>2003/04/10</v>
      </c>
      <c r="S1951" t="str">
        <f t="shared" si="210"/>
        <v>兵庫</v>
      </c>
      <c r="T1951" t="str">
        <f>IFERROR(IF($G1951&lt;&gt;"",LEFT($G1951,11),IF(COUNTIF(②男子申込!$C:$C,$B1951)=1,INDEX(②男子申込!H:H,MATCH($B1951,②男子申込!$C:$C,0)),"")),"")</f>
        <v>00099388138</v>
      </c>
      <c r="U1951" t="str">
        <f t="shared" si="216"/>
        <v>大阪学院大</v>
      </c>
    </row>
    <row r="1952" spans="1:21">
      <c r="A1952" t="s">
        <v>714</v>
      </c>
      <c r="B1952">
        <v>1951</v>
      </c>
      <c r="C1952" t="s">
        <v>4548</v>
      </c>
      <c r="D1952" t="s">
        <v>4549</v>
      </c>
      <c r="E1952" t="s">
        <v>99</v>
      </c>
      <c r="F1952">
        <v>20040602</v>
      </c>
      <c r="G1952" t="s">
        <v>11504</v>
      </c>
      <c r="H1952" t="s">
        <v>164</v>
      </c>
      <c r="I1952" t="s">
        <v>653</v>
      </c>
      <c r="M1952" t="str">
        <f t="shared" si="211"/>
        <v>阿部</v>
      </c>
      <c r="N1952" t="str">
        <f t="shared" si="212"/>
        <v>拓斗</v>
      </c>
      <c r="O1952" t="str">
        <f t="shared" si="213"/>
        <v>アベ</v>
      </c>
      <c r="P1952" t="str">
        <f t="shared" si="214"/>
        <v>タクト</v>
      </c>
      <c r="Q1952">
        <f>IF($F1952="","",DATEDIF($R1952,①申込書!$D$3,"Y"))</f>
        <v>21</v>
      </c>
      <c r="R1952" t="str">
        <f t="shared" si="215"/>
        <v>2004/06/02</v>
      </c>
      <c r="S1952" t="str">
        <f t="shared" si="210"/>
        <v>大阪</v>
      </c>
      <c r="T1952" t="str">
        <f>IFERROR(IF($G1952&lt;&gt;"",LEFT($G1952,11),IF(COUNTIF(②男子申込!$C:$C,$B1952)=1,INDEX(②男子申込!H:H,MATCH($B1952,②男子申込!$C:$C,0)),"")),"")</f>
        <v>00117164020</v>
      </c>
      <c r="U1952" t="str">
        <f t="shared" si="216"/>
        <v>大阪学院大</v>
      </c>
    </row>
    <row r="1953" spans="1:21">
      <c r="A1953" t="s">
        <v>714</v>
      </c>
      <c r="B1953">
        <v>1952</v>
      </c>
      <c r="C1953" t="s">
        <v>4545</v>
      </c>
      <c r="D1953" t="s">
        <v>4546</v>
      </c>
      <c r="E1953" t="s">
        <v>99</v>
      </c>
      <c r="F1953">
        <v>20041201</v>
      </c>
      <c r="G1953" t="s">
        <v>11505</v>
      </c>
      <c r="H1953" t="s">
        <v>4547</v>
      </c>
      <c r="I1953" t="s">
        <v>207</v>
      </c>
      <c r="M1953" t="str">
        <f t="shared" si="211"/>
        <v>猪狩</v>
      </c>
      <c r="N1953" t="str">
        <f t="shared" si="212"/>
        <v>宏太</v>
      </c>
      <c r="O1953" t="str">
        <f t="shared" si="213"/>
        <v>イガリ</v>
      </c>
      <c r="P1953" t="str">
        <f t="shared" si="214"/>
        <v>コウタ</v>
      </c>
      <c r="Q1953">
        <f>IF($F1953="","",DATEDIF($R1953,①申込書!$D$3,"Y"))</f>
        <v>21</v>
      </c>
      <c r="R1953" t="str">
        <f t="shared" si="215"/>
        <v>2004/12/01</v>
      </c>
      <c r="S1953" t="str">
        <f t="shared" si="210"/>
        <v>大阪</v>
      </c>
      <c r="T1953" t="str">
        <f>IFERROR(IF($G1953&lt;&gt;"",LEFT($G1953,11),IF(COUNTIF(②男子申込!$C:$C,$B1953)=1,INDEX(②男子申込!H:H,MATCH($B1953,②男子申込!$C:$C,0)),"")),"")</f>
        <v>00200051238</v>
      </c>
      <c r="U1953" t="str">
        <f t="shared" si="216"/>
        <v>大阪学院大</v>
      </c>
    </row>
    <row r="1954" spans="1:21">
      <c r="A1954" t="s">
        <v>714</v>
      </c>
      <c r="B1954">
        <v>1953</v>
      </c>
      <c r="C1954" t="s">
        <v>4048</v>
      </c>
      <c r="D1954" t="s">
        <v>4049</v>
      </c>
      <c r="E1954" t="s">
        <v>99</v>
      </c>
      <c r="F1954">
        <v>20040406</v>
      </c>
      <c r="G1954" t="s">
        <v>11506</v>
      </c>
      <c r="H1954" t="s">
        <v>4050</v>
      </c>
      <c r="I1954" t="s">
        <v>161</v>
      </c>
      <c r="M1954" t="str">
        <f t="shared" si="211"/>
        <v>笹原</v>
      </c>
      <c r="N1954" t="str">
        <f t="shared" si="212"/>
        <v>裕也</v>
      </c>
      <c r="O1954" t="str">
        <f t="shared" si="213"/>
        <v>ササハラ</v>
      </c>
      <c r="P1954" t="str">
        <f t="shared" si="214"/>
        <v>ユウヤ</v>
      </c>
      <c r="Q1954">
        <f>IF($F1954="","",DATEDIF($R1954,①申込書!$D$3,"Y"))</f>
        <v>21</v>
      </c>
      <c r="R1954" t="str">
        <f t="shared" si="215"/>
        <v>2004/04/06</v>
      </c>
      <c r="S1954" t="str">
        <f t="shared" si="210"/>
        <v>大阪</v>
      </c>
      <c r="T1954" t="str">
        <f>IFERROR(IF($G1954&lt;&gt;"",LEFT($G1954,11),IF(COUNTIF(②男子申込!$C:$C,$B1954)=1,INDEX(②男子申込!H:H,MATCH($B1954,②男子申込!$C:$C,0)),"")),"")</f>
        <v>00200009796</v>
      </c>
      <c r="U1954" t="str">
        <f t="shared" si="216"/>
        <v>大阪学院大</v>
      </c>
    </row>
    <row r="1955" spans="1:21">
      <c r="A1955" t="s">
        <v>714</v>
      </c>
      <c r="B1955">
        <v>1954</v>
      </c>
      <c r="C1955" t="s">
        <v>4550</v>
      </c>
      <c r="D1955" t="s">
        <v>4551</v>
      </c>
      <c r="E1955" t="s">
        <v>97</v>
      </c>
      <c r="F1955">
        <v>20040413</v>
      </c>
      <c r="G1955" t="s">
        <v>11507</v>
      </c>
      <c r="H1955" t="s">
        <v>167</v>
      </c>
      <c r="I1955" t="s">
        <v>623</v>
      </c>
      <c r="M1955" t="str">
        <f t="shared" si="211"/>
        <v>中山</v>
      </c>
      <c r="N1955" t="str">
        <f t="shared" si="212"/>
        <v>純</v>
      </c>
      <c r="O1955" t="str">
        <f t="shared" si="213"/>
        <v>ナカヤマ</v>
      </c>
      <c r="P1955" t="str">
        <f t="shared" si="214"/>
        <v>ジュン</v>
      </c>
      <c r="Q1955">
        <f>IF($F1955="","",DATEDIF($R1955,①申込書!$D$3,"Y"))</f>
        <v>21</v>
      </c>
      <c r="R1955" t="str">
        <f t="shared" si="215"/>
        <v>2004/04/13</v>
      </c>
      <c r="S1955" t="str">
        <f t="shared" si="210"/>
        <v>兵庫</v>
      </c>
      <c r="T1955" t="str">
        <f>IFERROR(IF($G1955&lt;&gt;"",LEFT($G1955,11),IF(COUNTIF(②男子申込!$C:$C,$B1955)=1,INDEX(②男子申込!H:H,MATCH($B1955,②男子申込!$C:$C,0)),"")),"")</f>
        <v>00114588027</v>
      </c>
      <c r="U1955" t="str">
        <f t="shared" si="216"/>
        <v>大阪学院大</v>
      </c>
    </row>
    <row r="1956" spans="1:21">
      <c r="A1956" t="s">
        <v>714</v>
      </c>
      <c r="B1956">
        <v>1955</v>
      </c>
      <c r="C1956" t="s">
        <v>4051</v>
      </c>
      <c r="D1956" t="s">
        <v>4052</v>
      </c>
      <c r="E1956" t="s">
        <v>99</v>
      </c>
      <c r="F1956">
        <v>20050301</v>
      </c>
      <c r="G1956" t="s">
        <v>11508</v>
      </c>
      <c r="H1956" t="s">
        <v>842</v>
      </c>
      <c r="I1956" t="s">
        <v>374</v>
      </c>
      <c r="M1956" t="str">
        <f t="shared" si="211"/>
        <v>長谷川</v>
      </c>
      <c r="N1956" t="str">
        <f t="shared" si="212"/>
        <v>優馬</v>
      </c>
      <c r="O1956" t="str">
        <f t="shared" si="213"/>
        <v>ハセガワ</v>
      </c>
      <c r="P1956" t="str">
        <f t="shared" si="214"/>
        <v>ユウマ</v>
      </c>
      <c r="Q1956">
        <f>IF($F1956="","",DATEDIF($R1956,①申込書!$D$3,"Y"))</f>
        <v>20</v>
      </c>
      <c r="R1956" t="str">
        <f t="shared" si="215"/>
        <v>2005/03/01</v>
      </c>
      <c r="S1956" t="str">
        <f t="shared" si="210"/>
        <v>大阪</v>
      </c>
      <c r="T1956" t="str">
        <f>IFERROR(IF($G1956&lt;&gt;"",LEFT($G1956,11),IF(COUNTIF(②男子申込!$C:$C,$B1956)=1,INDEX(②男子申込!H:H,MATCH($B1956,②男子申込!$C:$C,0)),"")),"")</f>
        <v>00111351012</v>
      </c>
      <c r="U1956" t="str">
        <f t="shared" si="216"/>
        <v>大阪学院大</v>
      </c>
    </row>
    <row r="1957" spans="1:21">
      <c r="A1957" t="s">
        <v>714</v>
      </c>
      <c r="B1957">
        <v>1956</v>
      </c>
      <c r="C1957" t="s">
        <v>6768</v>
      </c>
      <c r="D1957" t="s">
        <v>6769</v>
      </c>
      <c r="E1957" t="s">
        <v>99</v>
      </c>
      <c r="F1957">
        <v>20060119</v>
      </c>
      <c r="G1957" t="s">
        <v>6770</v>
      </c>
      <c r="H1957" t="s">
        <v>2081</v>
      </c>
      <c r="I1957" t="s">
        <v>328</v>
      </c>
      <c r="M1957" t="str">
        <f t="shared" si="211"/>
        <v>大矢</v>
      </c>
      <c r="N1957" t="str">
        <f t="shared" si="212"/>
        <v>元気</v>
      </c>
      <c r="O1957" t="str">
        <f t="shared" si="213"/>
        <v>オオヤ</v>
      </c>
      <c r="P1957" t="str">
        <f t="shared" si="214"/>
        <v>ゲンキ</v>
      </c>
      <c r="Q1957">
        <f>IF($F1957="","",DATEDIF($R1957,①申込書!$D$3,"Y"))</f>
        <v>20</v>
      </c>
      <c r="R1957" t="str">
        <f t="shared" si="215"/>
        <v>2006/01/19</v>
      </c>
      <c r="S1957" t="str">
        <f t="shared" si="210"/>
        <v>大阪</v>
      </c>
      <c r="T1957" t="str">
        <f>IFERROR(IF($G1957&lt;&gt;"",LEFT($G1957,11),IF(COUNTIF(②男子申込!$C:$C,$B1957)=1,INDEX(②男子申込!H:H,MATCH($B1957,②男子申込!$C:$C,0)),"")),"")</f>
        <v>00162740424</v>
      </c>
      <c r="U1957" t="str">
        <f t="shared" si="216"/>
        <v>大阪学院大</v>
      </c>
    </row>
    <row r="1958" spans="1:21">
      <c r="A1958" t="s">
        <v>714</v>
      </c>
      <c r="B1958">
        <v>1957</v>
      </c>
      <c r="C1958" t="s">
        <v>6771</v>
      </c>
      <c r="D1958" t="s">
        <v>6772</v>
      </c>
      <c r="E1958" t="s">
        <v>97</v>
      </c>
      <c r="F1958">
        <v>20050928</v>
      </c>
      <c r="G1958" t="s">
        <v>6773</v>
      </c>
      <c r="H1958" t="s">
        <v>6774</v>
      </c>
      <c r="I1958" t="s">
        <v>3910</v>
      </c>
      <c r="M1958" t="str">
        <f t="shared" si="211"/>
        <v>小野山</v>
      </c>
      <c r="N1958" t="str">
        <f t="shared" si="212"/>
        <v>明寿</v>
      </c>
      <c r="O1958" t="str">
        <f t="shared" si="213"/>
        <v>オノヤマ</v>
      </c>
      <c r="P1958" t="str">
        <f t="shared" si="214"/>
        <v>アキトシ</v>
      </c>
      <c r="Q1958">
        <f>IF($F1958="","",DATEDIF($R1958,①申込書!$D$3,"Y"))</f>
        <v>20</v>
      </c>
      <c r="R1958" t="str">
        <f t="shared" si="215"/>
        <v>2005/09/28</v>
      </c>
      <c r="S1958" t="str">
        <f t="shared" si="210"/>
        <v>兵庫</v>
      </c>
      <c r="T1958" t="str">
        <f>IFERROR(IF($G1958&lt;&gt;"",LEFT($G1958,11),IF(COUNTIF(②男子申込!$C:$C,$B1958)=1,INDEX(②男子申込!H:H,MATCH($B1958,②男子申込!$C:$C,0)),"")),"")</f>
        <v>00125639026</v>
      </c>
      <c r="U1958" t="str">
        <f t="shared" si="216"/>
        <v>大阪学院大</v>
      </c>
    </row>
    <row r="1959" spans="1:21">
      <c r="A1959" t="s">
        <v>714</v>
      </c>
      <c r="B1959">
        <v>1958</v>
      </c>
      <c r="C1959" t="s">
        <v>6775</v>
      </c>
      <c r="D1959" t="s">
        <v>6776</v>
      </c>
      <c r="E1959" t="s">
        <v>99</v>
      </c>
      <c r="F1959">
        <v>20060211</v>
      </c>
      <c r="G1959" t="s">
        <v>6777</v>
      </c>
      <c r="H1959" t="s">
        <v>1434</v>
      </c>
      <c r="I1959" t="s">
        <v>6778</v>
      </c>
      <c r="M1959" t="str">
        <f t="shared" si="211"/>
        <v>川居</v>
      </c>
      <c r="N1959" t="str">
        <f t="shared" si="212"/>
        <v>睦弥</v>
      </c>
      <c r="O1959" t="str">
        <f t="shared" si="213"/>
        <v>カワイ</v>
      </c>
      <c r="P1959" t="str">
        <f t="shared" si="214"/>
        <v>ムツヤ</v>
      </c>
      <c r="Q1959">
        <f>IF($F1959="","",DATEDIF($R1959,①申込書!$D$3,"Y"))</f>
        <v>19</v>
      </c>
      <c r="R1959" t="str">
        <f t="shared" si="215"/>
        <v>2006/02/11</v>
      </c>
      <c r="S1959" t="str">
        <f t="shared" si="210"/>
        <v>大阪</v>
      </c>
      <c r="T1959" t="str">
        <f>IFERROR(IF($G1959&lt;&gt;"",LEFT($G1959,11),IF(COUNTIF(②男子申込!$C:$C,$B1959)=1,INDEX(②男子申込!H:H,MATCH($B1959,②男子申込!$C:$C,0)),"")),"")</f>
        <v>00127145020</v>
      </c>
      <c r="U1959" t="str">
        <f t="shared" si="216"/>
        <v>大阪学院大</v>
      </c>
    </row>
    <row r="1960" spans="1:21">
      <c r="A1960" t="s">
        <v>714</v>
      </c>
      <c r="B1960">
        <v>1959</v>
      </c>
      <c r="C1960" t="s">
        <v>6779</v>
      </c>
      <c r="D1960" t="s">
        <v>6780</v>
      </c>
      <c r="E1960" t="s">
        <v>97</v>
      </c>
      <c r="F1960">
        <v>20050514</v>
      </c>
      <c r="G1960" t="s">
        <v>6781</v>
      </c>
      <c r="H1960" t="s">
        <v>6782</v>
      </c>
      <c r="I1960" t="s">
        <v>127</v>
      </c>
      <c r="M1960" t="str">
        <f t="shared" si="211"/>
        <v>新澤</v>
      </c>
      <c r="N1960" t="str">
        <f t="shared" si="212"/>
        <v>悠人</v>
      </c>
      <c r="O1960" t="str">
        <f t="shared" si="213"/>
        <v>ニイザワ</v>
      </c>
      <c r="P1960" t="str">
        <f t="shared" si="214"/>
        <v>ユウト</v>
      </c>
      <c r="Q1960">
        <f>IF($F1960="","",DATEDIF($R1960,①申込書!$D$3,"Y"))</f>
        <v>20</v>
      </c>
      <c r="R1960" t="str">
        <f t="shared" si="215"/>
        <v>2005/05/14</v>
      </c>
      <c r="S1960" t="str">
        <f t="shared" si="210"/>
        <v>兵庫</v>
      </c>
      <c r="T1960" t="str">
        <f>IFERROR(IF($G1960&lt;&gt;"",LEFT($G1960,11),IF(COUNTIF(②男子申込!$C:$C,$B1960)=1,INDEX(②男子申込!H:H,MATCH($B1960,②男子申込!$C:$C,0)),"")),"")</f>
        <v>00125082220</v>
      </c>
      <c r="U1960" t="str">
        <f t="shared" si="216"/>
        <v>大阪学院大</v>
      </c>
    </row>
    <row r="1961" spans="1:21">
      <c r="A1961" t="s">
        <v>714</v>
      </c>
      <c r="B1961">
        <v>1960</v>
      </c>
      <c r="C1961" t="s">
        <v>6783</v>
      </c>
      <c r="D1961" t="s">
        <v>6784</v>
      </c>
      <c r="E1961" t="s">
        <v>99</v>
      </c>
      <c r="F1961">
        <v>20050402</v>
      </c>
      <c r="G1961" t="s">
        <v>6785</v>
      </c>
      <c r="H1961" t="s">
        <v>849</v>
      </c>
      <c r="I1961" t="s">
        <v>130</v>
      </c>
      <c r="M1961" t="str">
        <f t="shared" si="211"/>
        <v>野田</v>
      </c>
      <c r="N1961" t="str">
        <f t="shared" si="212"/>
        <v>康介</v>
      </c>
      <c r="O1961" t="str">
        <f t="shared" si="213"/>
        <v>ノダ</v>
      </c>
      <c r="P1961" t="str">
        <f t="shared" si="214"/>
        <v>コウスケ</v>
      </c>
      <c r="Q1961">
        <f>IF($F1961="","",DATEDIF($R1961,①申込書!$D$3,"Y"))</f>
        <v>20</v>
      </c>
      <c r="R1961" t="str">
        <f t="shared" si="215"/>
        <v>2005/04/02</v>
      </c>
      <c r="S1961" t="str">
        <f t="shared" si="210"/>
        <v>大阪</v>
      </c>
      <c r="T1961" t="str">
        <f>IFERROR(IF($G1961&lt;&gt;"",LEFT($G1961,11),IF(COUNTIF(②男子申込!$C:$C,$B1961)=1,INDEX(②男子申込!H:H,MATCH($B1961,②男子申込!$C:$C,0)),"")),"")</f>
        <v>00200206683</v>
      </c>
      <c r="U1961" t="str">
        <f t="shared" si="216"/>
        <v>大阪学院大</v>
      </c>
    </row>
    <row r="1962" spans="1:21">
      <c r="A1962" t="s">
        <v>714</v>
      </c>
      <c r="B1962">
        <v>1961</v>
      </c>
      <c r="C1962" t="s">
        <v>6786</v>
      </c>
      <c r="D1962" t="s">
        <v>6787</v>
      </c>
      <c r="E1962" t="s">
        <v>99</v>
      </c>
      <c r="F1962">
        <v>20050410</v>
      </c>
      <c r="G1962" t="s">
        <v>6788</v>
      </c>
      <c r="H1962" t="s">
        <v>474</v>
      </c>
      <c r="I1962" t="s">
        <v>127</v>
      </c>
      <c r="M1962" t="str">
        <f t="shared" si="211"/>
        <v>舛田</v>
      </c>
      <c r="N1962" t="str">
        <f t="shared" si="212"/>
        <v>優翔</v>
      </c>
      <c r="O1962" t="str">
        <f t="shared" si="213"/>
        <v>マスダ</v>
      </c>
      <c r="P1962" t="str">
        <f t="shared" si="214"/>
        <v>ユウト</v>
      </c>
      <c r="Q1962">
        <f>IF($F1962="","",DATEDIF($R1962,①申込書!$D$3,"Y"))</f>
        <v>20</v>
      </c>
      <c r="R1962" t="str">
        <f t="shared" si="215"/>
        <v>2005/04/10</v>
      </c>
      <c r="S1962" t="str">
        <f t="shared" si="210"/>
        <v>大阪</v>
      </c>
      <c r="T1962" t="str">
        <f>IFERROR(IF($G1962&lt;&gt;"",LEFT($G1962,11),IF(COUNTIF(②男子申込!$C:$C,$B1962)=1,INDEX(②男子申込!H:H,MATCH($B1962,②男子申込!$C:$C,0)),"")),"")</f>
        <v>00200207416</v>
      </c>
      <c r="U1962" t="str">
        <f t="shared" si="216"/>
        <v>大阪学院大</v>
      </c>
    </row>
    <row r="1963" spans="1:21">
      <c r="A1963" t="s">
        <v>714</v>
      </c>
      <c r="B1963">
        <v>1962</v>
      </c>
      <c r="C1963" t="s">
        <v>7611</v>
      </c>
      <c r="D1963" t="s">
        <v>7612</v>
      </c>
      <c r="E1963" t="s">
        <v>185</v>
      </c>
      <c r="F1963">
        <v>20050403</v>
      </c>
      <c r="G1963" t="s">
        <v>7613</v>
      </c>
      <c r="H1963" t="s">
        <v>147</v>
      </c>
      <c r="I1963" t="s">
        <v>2093</v>
      </c>
      <c r="M1963" t="str">
        <f t="shared" si="211"/>
        <v>中村</v>
      </c>
      <c r="N1963" t="str">
        <f t="shared" si="212"/>
        <v>圭思</v>
      </c>
      <c r="O1963" t="str">
        <f t="shared" si="213"/>
        <v>ナカムラ</v>
      </c>
      <c r="P1963" t="str">
        <f t="shared" si="214"/>
        <v>ケイシ</v>
      </c>
      <c r="Q1963">
        <f>IF($F1963="","",DATEDIF($R1963,①申込書!$D$3,"Y"))</f>
        <v>20</v>
      </c>
      <c r="R1963" t="str">
        <f t="shared" si="215"/>
        <v>2005/04/03</v>
      </c>
      <c r="S1963" t="str">
        <f t="shared" si="210"/>
        <v>富山</v>
      </c>
      <c r="T1963" t="str">
        <f>IFERROR(IF($G1963&lt;&gt;"",LEFT($G1963,11),IF(COUNTIF(②男子申込!$C:$C,$B1963)=1,INDEX(②男子申込!H:H,MATCH($B1963,②男子申込!$C:$C,0)),"")),"")</f>
        <v>00131106618</v>
      </c>
      <c r="U1963" t="str">
        <f t="shared" si="216"/>
        <v>大阪学院大</v>
      </c>
    </row>
    <row r="1964" spans="1:21">
      <c r="A1964" t="s">
        <v>1190</v>
      </c>
      <c r="B1964">
        <v>1963</v>
      </c>
      <c r="C1964" t="s">
        <v>1193</v>
      </c>
      <c r="D1964" t="s">
        <v>1194</v>
      </c>
      <c r="E1964" t="s">
        <v>99</v>
      </c>
      <c r="F1964">
        <v>20030217</v>
      </c>
      <c r="G1964" t="s">
        <v>11509</v>
      </c>
      <c r="H1964" t="s">
        <v>1195</v>
      </c>
      <c r="I1964" t="s">
        <v>892</v>
      </c>
      <c r="M1964" t="str">
        <f t="shared" si="211"/>
        <v>長島</v>
      </c>
      <c r="N1964" t="str">
        <f t="shared" si="212"/>
        <v>聖</v>
      </c>
      <c r="O1964" t="str">
        <f t="shared" si="213"/>
        <v>ナガシマ</v>
      </c>
      <c r="P1964" t="str">
        <f t="shared" si="214"/>
        <v>ヒジリ</v>
      </c>
      <c r="Q1964">
        <f>IF($F1964="","",DATEDIF($R1964,①申込書!$D$3,"Y"))</f>
        <v>22</v>
      </c>
      <c r="R1964" t="str">
        <f t="shared" si="215"/>
        <v>2003/02/17</v>
      </c>
      <c r="S1964" t="str">
        <f t="shared" si="210"/>
        <v>大阪</v>
      </c>
      <c r="T1964" t="str">
        <f>IFERROR(IF($G1964&lt;&gt;"",LEFT($G1964,11),IF(COUNTIF(②男子申込!$C:$C,$B1964)=1,INDEX(②男子申込!H:H,MATCH($B1964,②男子申込!$C:$C,0)),"")),"")</f>
        <v>00108318627</v>
      </c>
      <c r="U1964" t="str">
        <f t="shared" si="216"/>
        <v>大阪成蹊大</v>
      </c>
    </row>
    <row r="1965" spans="1:21">
      <c r="A1965" t="s">
        <v>1190</v>
      </c>
      <c r="B1965">
        <v>1964</v>
      </c>
      <c r="C1965" t="s">
        <v>2216</v>
      </c>
      <c r="D1965" t="s">
        <v>2217</v>
      </c>
      <c r="E1965" t="s">
        <v>99</v>
      </c>
      <c r="F1965">
        <v>20030726</v>
      </c>
      <c r="G1965" t="s">
        <v>11510</v>
      </c>
      <c r="H1965" t="s">
        <v>883</v>
      </c>
      <c r="I1965" t="s">
        <v>374</v>
      </c>
      <c r="M1965" t="str">
        <f t="shared" si="211"/>
        <v>河崎</v>
      </c>
      <c r="N1965" t="str">
        <f t="shared" si="212"/>
        <v>侑真</v>
      </c>
      <c r="O1965" t="str">
        <f t="shared" si="213"/>
        <v>カワサキ</v>
      </c>
      <c r="P1965" t="str">
        <f t="shared" si="214"/>
        <v>ユウマ</v>
      </c>
      <c r="Q1965">
        <f>IF($F1965="","",DATEDIF($R1965,①申込書!$D$3,"Y"))</f>
        <v>22</v>
      </c>
      <c r="R1965" t="str">
        <f t="shared" si="215"/>
        <v>2003/07/26</v>
      </c>
      <c r="S1965" t="str">
        <f t="shared" si="210"/>
        <v>大阪</v>
      </c>
      <c r="T1965" t="str">
        <f>IFERROR(IF($G1965&lt;&gt;"",LEFT($G1965,11),IF(COUNTIF(②男子申込!$C:$C,$B1965)=1,INDEX(②男子申込!H:H,MATCH($B1965,②男子申込!$C:$C,0)),"")),"")</f>
        <v>00105067625</v>
      </c>
      <c r="U1965" t="str">
        <f t="shared" si="216"/>
        <v>大阪成蹊大</v>
      </c>
    </row>
    <row r="1966" spans="1:21">
      <c r="A1966" t="s">
        <v>1190</v>
      </c>
      <c r="B1966">
        <v>1965</v>
      </c>
      <c r="C1966" t="s">
        <v>2218</v>
      </c>
      <c r="D1966" t="s">
        <v>2219</v>
      </c>
      <c r="E1966" t="s">
        <v>99</v>
      </c>
      <c r="F1966">
        <v>20040117</v>
      </c>
      <c r="G1966" t="s">
        <v>11511</v>
      </c>
      <c r="H1966" t="s">
        <v>2220</v>
      </c>
      <c r="I1966" t="s">
        <v>891</v>
      </c>
      <c r="M1966" t="str">
        <f t="shared" si="211"/>
        <v>前口</v>
      </c>
      <c r="N1966" t="str">
        <f t="shared" si="212"/>
        <v>将志</v>
      </c>
      <c r="O1966" t="str">
        <f t="shared" si="213"/>
        <v>マエグチ</v>
      </c>
      <c r="P1966" t="str">
        <f t="shared" si="214"/>
        <v>マサシ</v>
      </c>
      <c r="Q1966">
        <f>IF($F1966="","",DATEDIF($R1966,①申込書!$D$3,"Y"))</f>
        <v>22</v>
      </c>
      <c r="R1966" t="str">
        <f t="shared" si="215"/>
        <v>2004/01/17</v>
      </c>
      <c r="S1966" t="str">
        <f t="shared" si="210"/>
        <v>大阪</v>
      </c>
      <c r="T1966" t="str">
        <f>IFERROR(IF($G1966&lt;&gt;"",LEFT($G1966,11),IF(COUNTIF(②男子申込!$C:$C,$B1966)=1,INDEX(②男子申込!H:H,MATCH($B1966,②男子申込!$C:$C,0)),"")),"")</f>
        <v>00102418824</v>
      </c>
      <c r="U1966" t="str">
        <f t="shared" si="216"/>
        <v>大阪成蹊大</v>
      </c>
    </row>
    <row r="1967" spans="1:21">
      <c r="A1967" t="s">
        <v>1190</v>
      </c>
      <c r="B1967">
        <v>1966</v>
      </c>
      <c r="C1967" t="s">
        <v>2630</v>
      </c>
      <c r="D1967" t="s">
        <v>2631</v>
      </c>
      <c r="E1967" t="s">
        <v>99</v>
      </c>
      <c r="F1967">
        <v>20031022</v>
      </c>
      <c r="G1967" t="s">
        <v>11512</v>
      </c>
      <c r="H1967" t="s">
        <v>164</v>
      </c>
      <c r="I1967" t="s">
        <v>540</v>
      </c>
      <c r="M1967" t="str">
        <f t="shared" si="211"/>
        <v>阿部</v>
      </c>
      <c r="N1967" t="str">
        <f t="shared" si="212"/>
        <v>慶己</v>
      </c>
      <c r="O1967" t="str">
        <f t="shared" si="213"/>
        <v>アベ</v>
      </c>
      <c r="P1967" t="str">
        <f t="shared" si="214"/>
        <v>ヨシキ</v>
      </c>
      <c r="Q1967">
        <f>IF($F1967="","",DATEDIF($R1967,①申込書!$D$3,"Y"))</f>
        <v>22</v>
      </c>
      <c r="R1967" t="str">
        <f t="shared" si="215"/>
        <v>2003/10/22</v>
      </c>
      <c r="S1967" t="str">
        <f t="shared" si="210"/>
        <v>大阪</v>
      </c>
      <c r="T1967" t="str">
        <f>IFERROR(IF($G1967&lt;&gt;"",LEFT($G1967,11),IF(COUNTIF(②男子申込!$C:$C,$B1967)=1,INDEX(②男子申込!H:H,MATCH($B1967,②男子申込!$C:$C,0)),"")),"")</f>
        <v>00173647735</v>
      </c>
      <c r="U1967" t="str">
        <f t="shared" si="216"/>
        <v>大阪成蹊大</v>
      </c>
    </row>
    <row r="1968" spans="1:21">
      <c r="A1968" t="s">
        <v>1190</v>
      </c>
      <c r="B1968">
        <v>1967</v>
      </c>
      <c r="C1968" t="s">
        <v>4641</v>
      </c>
      <c r="D1968" t="s">
        <v>4642</v>
      </c>
      <c r="E1968" t="s">
        <v>97</v>
      </c>
      <c r="F1968">
        <v>20040520</v>
      </c>
      <c r="G1968" t="s">
        <v>11513</v>
      </c>
      <c r="H1968" t="s">
        <v>1567</v>
      </c>
      <c r="I1968" t="s">
        <v>2269</v>
      </c>
      <c r="M1968" t="str">
        <f t="shared" si="211"/>
        <v>阿嘉</v>
      </c>
      <c r="N1968" t="str">
        <f t="shared" si="212"/>
        <v>克浩</v>
      </c>
      <c r="O1968" t="str">
        <f t="shared" si="213"/>
        <v>アガ</v>
      </c>
      <c r="P1968" t="str">
        <f t="shared" si="214"/>
        <v>カツヒロ</v>
      </c>
      <c r="Q1968">
        <f>IF($F1968="","",DATEDIF($R1968,①申込書!$D$3,"Y"))</f>
        <v>21</v>
      </c>
      <c r="R1968" t="str">
        <f t="shared" si="215"/>
        <v>2004/05/20</v>
      </c>
      <c r="S1968" t="str">
        <f t="shared" si="210"/>
        <v>兵庫</v>
      </c>
      <c r="T1968" t="str">
        <f>IFERROR(IF($G1968&lt;&gt;"",LEFT($G1968,11),IF(COUNTIF(②男子申込!$C:$C,$B1968)=1,INDEX(②男子申込!H:H,MATCH($B1968,②男子申込!$C:$C,0)),"")),"")</f>
        <v>00200065346</v>
      </c>
      <c r="U1968" t="str">
        <f t="shared" si="216"/>
        <v>大阪成蹊大</v>
      </c>
    </row>
    <row r="1969" spans="1:21">
      <c r="A1969" t="s">
        <v>1190</v>
      </c>
      <c r="B1969">
        <v>1968</v>
      </c>
      <c r="C1969" t="s">
        <v>4643</v>
      </c>
      <c r="D1969" t="s">
        <v>4644</v>
      </c>
      <c r="E1969" t="s">
        <v>88</v>
      </c>
      <c r="F1969">
        <v>20050218</v>
      </c>
      <c r="G1969" t="s">
        <v>11514</v>
      </c>
      <c r="H1969" t="s">
        <v>354</v>
      </c>
      <c r="I1969" t="s">
        <v>352</v>
      </c>
      <c r="M1969" t="str">
        <f t="shared" si="211"/>
        <v>田中</v>
      </c>
      <c r="N1969" t="str">
        <f t="shared" si="212"/>
        <v>琉喜</v>
      </c>
      <c r="O1969" t="str">
        <f t="shared" si="213"/>
        <v>タナカ</v>
      </c>
      <c r="P1969" t="str">
        <f t="shared" si="214"/>
        <v>リュウキ</v>
      </c>
      <c r="Q1969">
        <f>IF($F1969="","",DATEDIF($R1969,①申込書!$D$3,"Y"))</f>
        <v>20</v>
      </c>
      <c r="R1969" t="str">
        <f t="shared" si="215"/>
        <v>2005/02/18</v>
      </c>
      <c r="S1969" t="str">
        <f t="shared" si="210"/>
        <v>京都</v>
      </c>
      <c r="T1969" t="str">
        <f>IFERROR(IF($G1969&lt;&gt;"",LEFT($G1969,11),IF(COUNTIF(②男子申込!$C:$C,$B1969)=1,INDEX(②男子申込!H:H,MATCH($B1969,②男子申込!$C:$C,0)),"")),"")</f>
        <v>00200048787</v>
      </c>
      <c r="U1969" t="str">
        <f t="shared" si="216"/>
        <v>大阪成蹊大</v>
      </c>
    </row>
    <row r="1970" spans="1:21">
      <c r="A1970" t="s">
        <v>1190</v>
      </c>
      <c r="B1970">
        <v>1969</v>
      </c>
      <c r="C1970" t="s">
        <v>4645</v>
      </c>
      <c r="D1970" t="s">
        <v>4646</v>
      </c>
      <c r="E1970" t="s">
        <v>99</v>
      </c>
      <c r="F1970">
        <v>20040917</v>
      </c>
      <c r="G1970" t="s">
        <v>11515</v>
      </c>
      <c r="H1970" t="s">
        <v>429</v>
      </c>
      <c r="I1970" t="s">
        <v>181</v>
      </c>
      <c r="M1970" t="str">
        <f t="shared" si="211"/>
        <v>太田</v>
      </c>
      <c r="N1970" t="str">
        <f t="shared" si="212"/>
        <v>遙人</v>
      </c>
      <c r="O1970" t="str">
        <f t="shared" si="213"/>
        <v>オオタ</v>
      </c>
      <c r="P1970" t="str">
        <f t="shared" si="214"/>
        <v>ハルト</v>
      </c>
      <c r="Q1970">
        <f>IF($F1970="","",DATEDIF($R1970,①申込書!$D$3,"Y"))</f>
        <v>21</v>
      </c>
      <c r="R1970" t="str">
        <f t="shared" si="215"/>
        <v>2004/09/17</v>
      </c>
      <c r="S1970" t="str">
        <f t="shared" si="210"/>
        <v>大阪</v>
      </c>
      <c r="T1970" t="str">
        <f>IFERROR(IF($G1970&lt;&gt;"",LEFT($G1970,11),IF(COUNTIF(②男子申込!$C:$C,$B1970)=1,INDEX(②男子申込!H:H,MATCH($B1970,②男子申込!$C:$C,0)),"")),"")</f>
        <v>00200044584</v>
      </c>
      <c r="U1970" t="str">
        <f t="shared" si="216"/>
        <v>大阪成蹊大</v>
      </c>
    </row>
    <row r="1971" spans="1:21">
      <c r="A1971" t="s">
        <v>1190</v>
      </c>
      <c r="B1971">
        <v>1970</v>
      </c>
      <c r="C1971" t="s">
        <v>4647</v>
      </c>
      <c r="D1971" t="s">
        <v>4648</v>
      </c>
      <c r="E1971" t="s">
        <v>97</v>
      </c>
      <c r="F1971">
        <v>20040916</v>
      </c>
      <c r="G1971" t="s">
        <v>11516</v>
      </c>
      <c r="H1971" t="s">
        <v>193</v>
      </c>
      <c r="I1971" t="s">
        <v>617</v>
      </c>
      <c r="M1971" t="str">
        <f t="shared" si="211"/>
        <v>小林</v>
      </c>
      <c r="N1971" t="str">
        <f t="shared" si="212"/>
        <v>純也</v>
      </c>
      <c r="O1971" t="str">
        <f t="shared" si="213"/>
        <v>コバヤシ</v>
      </c>
      <c r="P1971" t="str">
        <f t="shared" si="214"/>
        <v>ジュンヤ</v>
      </c>
      <c r="Q1971">
        <f>IF($F1971="","",DATEDIF($R1971,①申込書!$D$3,"Y"))</f>
        <v>21</v>
      </c>
      <c r="R1971" t="str">
        <f t="shared" si="215"/>
        <v>2004/09/16</v>
      </c>
      <c r="S1971" t="str">
        <f t="shared" si="210"/>
        <v>兵庫</v>
      </c>
      <c r="T1971" t="str">
        <f>IFERROR(IF($G1971&lt;&gt;"",LEFT($G1971,11),IF(COUNTIF(②男子申込!$C:$C,$B1971)=1,INDEX(②男子申込!H:H,MATCH($B1971,②男子申込!$C:$C,0)),"")),"")</f>
        <v>00200044585</v>
      </c>
      <c r="U1971" t="str">
        <f t="shared" si="216"/>
        <v>大阪成蹊大</v>
      </c>
    </row>
    <row r="1972" spans="1:21">
      <c r="A1972" t="s">
        <v>1190</v>
      </c>
      <c r="B1972">
        <v>1971</v>
      </c>
      <c r="C1972" t="s">
        <v>5040</v>
      </c>
      <c r="D1972" t="s">
        <v>239</v>
      </c>
      <c r="E1972" t="s">
        <v>97</v>
      </c>
      <c r="F1972">
        <v>20041113</v>
      </c>
      <c r="G1972" t="s">
        <v>11517</v>
      </c>
      <c r="H1972" t="s">
        <v>240</v>
      </c>
      <c r="I1972" t="s">
        <v>115</v>
      </c>
      <c r="M1972" t="str">
        <f t="shared" si="211"/>
        <v>栗本</v>
      </c>
      <c r="N1972" t="str">
        <f t="shared" si="212"/>
        <v>悠生</v>
      </c>
      <c r="O1972" t="str">
        <f t="shared" si="213"/>
        <v>クリモト</v>
      </c>
      <c r="P1972" t="str">
        <f t="shared" si="214"/>
        <v>ハルキ</v>
      </c>
      <c r="Q1972">
        <f>IF($F1972="","",DATEDIF($R1972,①申込書!$D$3,"Y"))</f>
        <v>21</v>
      </c>
      <c r="R1972" t="str">
        <f t="shared" si="215"/>
        <v>2004/11/13</v>
      </c>
      <c r="S1972" t="str">
        <f t="shared" si="210"/>
        <v>兵庫</v>
      </c>
      <c r="T1972" t="str">
        <f>IFERROR(IF($G1972&lt;&gt;"",LEFT($G1972,11),IF(COUNTIF(②男子申込!$C:$C,$B1972)=1,INDEX(②男子申込!H:H,MATCH($B1972,②男子申込!$C:$C,0)),"")),"")</f>
        <v>00200159081</v>
      </c>
      <c r="U1972" t="str">
        <f t="shared" si="216"/>
        <v>大阪成蹊大</v>
      </c>
    </row>
    <row r="1973" spans="1:21">
      <c r="A1973" t="s">
        <v>1190</v>
      </c>
      <c r="B1973">
        <v>1972</v>
      </c>
      <c r="C1973" t="s">
        <v>6828</v>
      </c>
      <c r="D1973" t="s">
        <v>6829</v>
      </c>
      <c r="E1973" t="s">
        <v>3835</v>
      </c>
      <c r="F1973">
        <v>20051021</v>
      </c>
      <c r="G1973" t="s">
        <v>6830</v>
      </c>
      <c r="H1973" t="s">
        <v>361</v>
      </c>
      <c r="I1973" t="s">
        <v>6831</v>
      </c>
      <c r="M1973" t="str">
        <f t="shared" si="211"/>
        <v>岡本</v>
      </c>
      <c r="N1973" t="str">
        <f t="shared" si="212"/>
        <v>真空</v>
      </c>
      <c r="O1973" t="str">
        <f t="shared" si="213"/>
        <v>オカモト</v>
      </c>
      <c r="P1973" t="str">
        <f t="shared" si="214"/>
        <v>マソラ</v>
      </c>
      <c r="Q1973">
        <f>IF($F1973="","",DATEDIF($R1973,①申込書!$D$3,"Y"))</f>
        <v>20</v>
      </c>
      <c r="R1973" t="str">
        <f t="shared" si="215"/>
        <v>2005/10/21</v>
      </c>
      <c r="S1973" t="str">
        <f t="shared" si="210"/>
        <v>学連</v>
      </c>
      <c r="T1973" t="str">
        <f>IFERROR(IF($G1973&lt;&gt;"",LEFT($G1973,11),IF(COUNTIF(②男子申込!$C:$C,$B1973)=1,INDEX(②男子申込!H:H,MATCH($B1973,②男子申込!$C:$C,0)),"")),"")</f>
        <v>00131346119</v>
      </c>
      <c r="U1973" t="str">
        <f t="shared" si="216"/>
        <v>大阪成蹊大</v>
      </c>
    </row>
    <row r="1974" spans="1:21">
      <c r="A1974" t="s">
        <v>1190</v>
      </c>
      <c r="B1974">
        <v>1973</v>
      </c>
      <c r="C1974" t="s">
        <v>7508</v>
      </c>
      <c r="D1974" t="s">
        <v>7509</v>
      </c>
      <c r="E1974" t="s">
        <v>99</v>
      </c>
      <c r="F1974">
        <v>20050927</v>
      </c>
      <c r="G1974" t="s">
        <v>7510</v>
      </c>
      <c r="H1974" t="s">
        <v>7511</v>
      </c>
      <c r="I1974" t="s">
        <v>339</v>
      </c>
      <c r="M1974" t="str">
        <f t="shared" si="211"/>
        <v>山森</v>
      </c>
      <c r="N1974" t="str">
        <f t="shared" si="212"/>
        <v>涼風</v>
      </c>
      <c r="O1974" t="str">
        <f t="shared" si="213"/>
        <v>ヤマモリ</v>
      </c>
      <c r="P1974" t="str">
        <f t="shared" si="214"/>
        <v>リョウ</v>
      </c>
      <c r="Q1974">
        <f>IF($F1974="","",DATEDIF($R1974,①申込書!$D$3,"Y"))</f>
        <v>20</v>
      </c>
      <c r="R1974" t="str">
        <f t="shared" si="215"/>
        <v>2005/09/27</v>
      </c>
      <c r="S1974" t="str">
        <f t="shared" si="210"/>
        <v>大阪</v>
      </c>
      <c r="T1974" t="str">
        <f>IFERROR(IF($G1974&lt;&gt;"",LEFT($G1974,11),IF(COUNTIF(②男子申込!$C:$C,$B1974)=1,INDEX(②男子申込!H:H,MATCH($B1974,②男子申込!$C:$C,0)),"")),"")</f>
        <v>00158760936</v>
      </c>
      <c r="U1974" t="str">
        <f t="shared" si="216"/>
        <v>大阪成蹊大</v>
      </c>
    </row>
    <row r="1975" spans="1:21">
      <c r="A1975" t="s">
        <v>1190</v>
      </c>
      <c r="B1975">
        <v>1974</v>
      </c>
      <c r="C1975" t="s">
        <v>7512</v>
      </c>
      <c r="D1975" t="s">
        <v>7513</v>
      </c>
      <c r="E1975" t="s">
        <v>99</v>
      </c>
      <c r="F1975">
        <v>20060208</v>
      </c>
      <c r="G1975" t="s">
        <v>7514</v>
      </c>
      <c r="H1975" t="s">
        <v>111</v>
      </c>
      <c r="I1975" t="s">
        <v>82</v>
      </c>
      <c r="M1975" t="str">
        <f t="shared" si="211"/>
        <v>山下</v>
      </c>
      <c r="N1975" t="str">
        <f t="shared" si="212"/>
        <v>大輝</v>
      </c>
      <c r="O1975" t="str">
        <f t="shared" si="213"/>
        <v>ヤマシタ</v>
      </c>
      <c r="P1975" t="str">
        <f t="shared" si="214"/>
        <v>ダイキ</v>
      </c>
      <c r="Q1975">
        <f>IF($F1975="","",DATEDIF($R1975,①申込書!$D$3,"Y"))</f>
        <v>19</v>
      </c>
      <c r="R1975" t="str">
        <f t="shared" si="215"/>
        <v>2006/02/08</v>
      </c>
      <c r="S1975" t="str">
        <f t="shared" si="210"/>
        <v>大阪</v>
      </c>
      <c r="T1975" t="str">
        <f>IFERROR(IF($G1975&lt;&gt;"",LEFT($G1975,11),IF(COUNTIF(②男子申込!$C:$C,$B1975)=1,INDEX(②男子申込!H:H,MATCH($B1975,②男子申込!$C:$C,0)),"")),"")</f>
        <v>00128634327</v>
      </c>
      <c r="U1975" t="str">
        <f t="shared" si="216"/>
        <v>大阪成蹊大</v>
      </c>
    </row>
    <row r="1976" spans="1:21">
      <c r="A1976" t="s">
        <v>1545</v>
      </c>
      <c r="B1976">
        <v>1975</v>
      </c>
      <c r="C1976" t="s">
        <v>2662</v>
      </c>
      <c r="D1976" t="s">
        <v>2663</v>
      </c>
      <c r="E1976" t="s">
        <v>88</v>
      </c>
      <c r="F1976">
        <v>20030718</v>
      </c>
      <c r="G1976" t="s">
        <v>11518</v>
      </c>
      <c r="H1976" t="s">
        <v>768</v>
      </c>
      <c r="I1976" t="s">
        <v>2664</v>
      </c>
      <c r="M1976" t="str">
        <f t="shared" si="211"/>
        <v>黒木</v>
      </c>
      <c r="N1976" t="str">
        <f t="shared" si="212"/>
        <v>俊吾</v>
      </c>
      <c r="O1976" t="str">
        <f t="shared" si="213"/>
        <v>クロキ</v>
      </c>
      <c r="P1976" t="str">
        <f t="shared" si="214"/>
        <v>シュンゴ</v>
      </c>
      <c r="Q1976">
        <f>IF($F1976="","",DATEDIF($R1976,①申込書!$D$3,"Y"))</f>
        <v>22</v>
      </c>
      <c r="R1976" t="str">
        <f t="shared" si="215"/>
        <v>2003/07/18</v>
      </c>
      <c r="S1976" t="str">
        <f t="shared" si="210"/>
        <v>京都</v>
      </c>
      <c r="T1976" t="str">
        <f>IFERROR(IF($G1976&lt;&gt;"",LEFT($G1976,11),IF(COUNTIF(②男子申込!$C:$C,$B1976)=1,INDEX(②男子申込!H:H,MATCH($B1976,②男子申込!$C:$C,0)),"")),"")</f>
        <v>00174440222</v>
      </c>
      <c r="U1976" t="str">
        <f t="shared" si="216"/>
        <v>京都外国語大</v>
      </c>
    </row>
    <row r="1977" spans="1:21">
      <c r="A1977" t="s">
        <v>1545</v>
      </c>
      <c r="B1977">
        <v>1976</v>
      </c>
      <c r="C1977" t="s">
        <v>2665</v>
      </c>
      <c r="D1977" t="s">
        <v>2666</v>
      </c>
      <c r="E1977" t="s">
        <v>88</v>
      </c>
      <c r="F1977">
        <v>20040222</v>
      </c>
      <c r="G1977" t="s">
        <v>11519</v>
      </c>
      <c r="H1977" t="s">
        <v>2194</v>
      </c>
      <c r="I1977" t="s">
        <v>1337</v>
      </c>
      <c r="M1977" t="str">
        <f t="shared" si="211"/>
        <v>島</v>
      </c>
      <c r="N1977" t="str">
        <f t="shared" si="212"/>
        <v>向陽</v>
      </c>
      <c r="O1977" t="str">
        <f t="shared" si="213"/>
        <v>シマ</v>
      </c>
      <c r="P1977" t="str">
        <f t="shared" si="214"/>
        <v>ヒナタ</v>
      </c>
      <c r="Q1977">
        <f>IF($F1977="","",DATEDIF($R1977,①申込書!$D$3,"Y"))</f>
        <v>21</v>
      </c>
      <c r="R1977" t="str">
        <f t="shared" si="215"/>
        <v>2004/02/22</v>
      </c>
      <c r="S1977" t="str">
        <f t="shared" si="210"/>
        <v>京都</v>
      </c>
      <c r="T1977" t="str">
        <f>IFERROR(IF($G1977&lt;&gt;"",LEFT($G1977,11),IF(COUNTIF(②男子申込!$C:$C,$B1977)=1,INDEX(②男子申込!H:H,MATCH($B1977,②男子申込!$C:$C,0)),"")),"")</f>
        <v>00106226926</v>
      </c>
      <c r="U1977" t="str">
        <f t="shared" si="216"/>
        <v>京都外国語大</v>
      </c>
    </row>
    <row r="1978" spans="1:21">
      <c r="A1978" t="s">
        <v>1545</v>
      </c>
      <c r="B1978">
        <v>1977</v>
      </c>
      <c r="C1978" t="s">
        <v>5053</v>
      </c>
      <c r="D1978" t="s">
        <v>5054</v>
      </c>
      <c r="E1978" t="s">
        <v>3835</v>
      </c>
      <c r="F1978">
        <v>20040408</v>
      </c>
      <c r="G1978" t="s">
        <v>11520</v>
      </c>
      <c r="H1978" t="s">
        <v>649</v>
      </c>
      <c r="I1978" t="s">
        <v>92</v>
      </c>
      <c r="M1978" t="str">
        <f t="shared" si="211"/>
        <v>小森</v>
      </c>
      <c r="N1978" t="str">
        <f t="shared" si="212"/>
        <v>優輝</v>
      </c>
      <c r="O1978" t="str">
        <f t="shared" si="213"/>
        <v>コモリ</v>
      </c>
      <c r="P1978" t="str">
        <f t="shared" si="214"/>
        <v>ユウキ</v>
      </c>
      <c r="Q1978">
        <f>IF($F1978="","",DATEDIF($R1978,①申込書!$D$3,"Y"))</f>
        <v>21</v>
      </c>
      <c r="R1978" t="str">
        <f t="shared" si="215"/>
        <v>2004/04/08</v>
      </c>
      <c r="S1978" t="str">
        <f t="shared" si="210"/>
        <v>学連</v>
      </c>
      <c r="T1978" t="str">
        <f>IFERROR(IF($G1978&lt;&gt;"",LEFT($G1978,11),IF(COUNTIF(②男子申込!$C:$C,$B1978)=1,INDEX(②男子申込!H:H,MATCH($B1978,②男子申込!$C:$C,0)),"")),"")</f>
        <v>00118293630</v>
      </c>
      <c r="U1978" t="str">
        <f t="shared" si="216"/>
        <v>京都外国語大</v>
      </c>
    </row>
    <row r="1979" spans="1:21">
      <c r="A1979" t="s">
        <v>1545</v>
      </c>
      <c r="B1979">
        <v>1978</v>
      </c>
      <c r="C1979" t="s">
        <v>5055</v>
      </c>
      <c r="D1979" t="s">
        <v>5056</v>
      </c>
      <c r="E1979" t="s">
        <v>3835</v>
      </c>
      <c r="F1979">
        <v>20041204</v>
      </c>
      <c r="G1979" t="s">
        <v>11521</v>
      </c>
      <c r="H1979" t="s">
        <v>5057</v>
      </c>
      <c r="I1979" t="s">
        <v>5058</v>
      </c>
      <c r="M1979" t="str">
        <f t="shared" si="211"/>
        <v>花尾</v>
      </c>
      <c r="N1979" t="str">
        <f t="shared" si="212"/>
        <v>宏仁</v>
      </c>
      <c r="O1979" t="str">
        <f t="shared" si="213"/>
        <v>ハナオ</v>
      </c>
      <c r="P1979" t="str">
        <f t="shared" si="214"/>
        <v>ヒロマサ</v>
      </c>
      <c r="Q1979">
        <f>IF($F1979="","",DATEDIF($R1979,①申込書!$D$3,"Y"))</f>
        <v>21</v>
      </c>
      <c r="R1979" t="str">
        <f t="shared" si="215"/>
        <v>2004/12/04</v>
      </c>
      <c r="S1979" t="str">
        <f t="shared" si="210"/>
        <v>学連</v>
      </c>
      <c r="T1979" t="str">
        <f>IFERROR(IF($G1979&lt;&gt;"",LEFT($G1979,11),IF(COUNTIF(②男子申込!$C:$C,$B1979)=1,INDEX(②男子申込!H:H,MATCH($B1979,②男子申込!$C:$C,0)),"")),"")</f>
        <v>00151289935</v>
      </c>
      <c r="U1979" t="str">
        <f t="shared" si="216"/>
        <v>京都外国語大</v>
      </c>
    </row>
    <row r="1980" spans="1:21">
      <c r="A1980" t="s">
        <v>1545</v>
      </c>
      <c r="B1980">
        <v>1979</v>
      </c>
      <c r="C1980" t="s">
        <v>7617</v>
      </c>
      <c r="D1980" t="s">
        <v>7618</v>
      </c>
      <c r="E1980" t="s">
        <v>3835</v>
      </c>
      <c r="F1980">
        <v>20050504</v>
      </c>
      <c r="G1980" t="s">
        <v>7619</v>
      </c>
      <c r="H1980" t="s">
        <v>205</v>
      </c>
      <c r="I1980" t="s">
        <v>2090</v>
      </c>
      <c r="M1980" t="str">
        <f t="shared" si="211"/>
        <v>松田</v>
      </c>
      <c r="N1980" t="str">
        <f t="shared" si="212"/>
        <v>一太</v>
      </c>
      <c r="O1980" t="str">
        <f t="shared" si="213"/>
        <v>マツダ</v>
      </c>
      <c r="P1980" t="str">
        <f t="shared" si="214"/>
        <v>イチタ</v>
      </c>
      <c r="Q1980">
        <f>IF($F1980="","",DATEDIF($R1980,①申込書!$D$3,"Y"))</f>
        <v>20</v>
      </c>
      <c r="R1980" t="str">
        <f t="shared" si="215"/>
        <v>2005/05/04</v>
      </c>
      <c r="S1980" t="str">
        <f t="shared" si="210"/>
        <v>学連</v>
      </c>
      <c r="T1980" t="str">
        <f>IFERROR(IF($G1980&lt;&gt;"",LEFT($G1980,11),IF(COUNTIF(②男子申込!$C:$C,$B1980)=1,INDEX(②男子申込!H:H,MATCH($B1980,②男子申込!$C:$C,0)),"")),"")</f>
        <v>00200307790</v>
      </c>
      <c r="U1980" t="str">
        <f t="shared" si="216"/>
        <v>京都外国語大</v>
      </c>
    </row>
    <row r="1981" spans="1:21">
      <c r="A1981" t="s">
        <v>1545</v>
      </c>
      <c r="B1981">
        <v>1980</v>
      </c>
      <c r="C1981" t="s">
        <v>7620</v>
      </c>
      <c r="D1981" t="s">
        <v>7621</v>
      </c>
      <c r="E1981" t="s">
        <v>3835</v>
      </c>
      <c r="F1981">
        <v>20050527</v>
      </c>
      <c r="G1981" t="s">
        <v>7622</v>
      </c>
      <c r="H1981" t="s">
        <v>7623</v>
      </c>
      <c r="I1981" t="s">
        <v>244</v>
      </c>
      <c r="M1981" t="str">
        <f t="shared" si="211"/>
        <v>徳島</v>
      </c>
      <c r="N1981" t="str">
        <f t="shared" si="212"/>
        <v>泰生</v>
      </c>
      <c r="O1981" t="str">
        <f t="shared" si="213"/>
        <v>トクシマ</v>
      </c>
      <c r="P1981" t="str">
        <f t="shared" si="214"/>
        <v>タイキ</v>
      </c>
      <c r="Q1981">
        <f>IF($F1981="","",DATEDIF($R1981,①申込書!$D$3,"Y"))</f>
        <v>20</v>
      </c>
      <c r="R1981" t="str">
        <f t="shared" si="215"/>
        <v>2005/05/27</v>
      </c>
      <c r="S1981" t="str">
        <f t="shared" si="210"/>
        <v>学連</v>
      </c>
      <c r="T1981" t="str">
        <f>IFERROR(IF($G1981&lt;&gt;"",LEFT($G1981,11),IF(COUNTIF(②男子申込!$C:$C,$B1981)=1,INDEX(②男子申込!H:H,MATCH($B1981,②男子申込!$C:$C,0)),"")),"")</f>
        <v>00200307791</v>
      </c>
      <c r="U1981" t="str">
        <f t="shared" si="216"/>
        <v>京都外国語大</v>
      </c>
    </row>
    <row r="1982" spans="1:21">
      <c r="A1982" t="s">
        <v>1545</v>
      </c>
      <c r="B1982">
        <v>1981</v>
      </c>
      <c r="C1982" t="s">
        <v>7624</v>
      </c>
      <c r="D1982" t="s">
        <v>7625</v>
      </c>
      <c r="E1982" t="s">
        <v>3835</v>
      </c>
      <c r="F1982">
        <v>20050528</v>
      </c>
      <c r="G1982" t="s">
        <v>7626</v>
      </c>
      <c r="H1982" t="s">
        <v>7627</v>
      </c>
      <c r="I1982" t="s">
        <v>387</v>
      </c>
      <c r="M1982" t="str">
        <f t="shared" si="211"/>
        <v>星川</v>
      </c>
      <c r="N1982" t="str">
        <f t="shared" si="212"/>
        <v>優生</v>
      </c>
      <c r="O1982" t="str">
        <f t="shared" si="213"/>
        <v>ホシカワ</v>
      </c>
      <c r="P1982" t="str">
        <f t="shared" si="214"/>
        <v>ユウセイ</v>
      </c>
      <c r="Q1982">
        <f>IF($F1982="","",DATEDIF($R1982,①申込書!$D$3,"Y"))</f>
        <v>20</v>
      </c>
      <c r="R1982" t="str">
        <f t="shared" si="215"/>
        <v>2005/05/28</v>
      </c>
      <c r="S1982" t="str">
        <f t="shared" si="210"/>
        <v>学連</v>
      </c>
      <c r="T1982" t="str">
        <f>IFERROR(IF($G1982&lt;&gt;"",LEFT($G1982,11),IF(COUNTIF(②男子申込!$C:$C,$B1982)=1,INDEX(②男子申込!H:H,MATCH($B1982,②男子申込!$C:$C,0)),"")),"")</f>
        <v>00200307792</v>
      </c>
      <c r="U1982" t="str">
        <f t="shared" si="216"/>
        <v>京都外国語大</v>
      </c>
    </row>
    <row r="1983" spans="1:21">
      <c r="A1983" t="s">
        <v>1545</v>
      </c>
      <c r="B1983">
        <v>1982</v>
      </c>
      <c r="C1983" t="s">
        <v>7628</v>
      </c>
      <c r="D1983" t="s">
        <v>7629</v>
      </c>
      <c r="E1983" t="s">
        <v>3835</v>
      </c>
      <c r="F1983">
        <v>20050528</v>
      </c>
      <c r="G1983" t="s">
        <v>7630</v>
      </c>
      <c r="H1983" t="s">
        <v>7631</v>
      </c>
      <c r="I1983" t="s">
        <v>7632</v>
      </c>
      <c r="M1983" t="str">
        <f t="shared" si="211"/>
        <v>古中</v>
      </c>
      <c r="N1983" t="str">
        <f t="shared" si="212"/>
        <v>睦人</v>
      </c>
      <c r="O1983" t="str">
        <f t="shared" si="213"/>
        <v>フルナカ</v>
      </c>
      <c r="P1983" t="str">
        <f t="shared" si="214"/>
        <v>ムツト</v>
      </c>
      <c r="Q1983">
        <f>IF($F1983="","",DATEDIF($R1983,①申込書!$D$3,"Y"))</f>
        <v>20</v>
      </c>
      <c r="R1983" t="str">
        <f t="shared" si="215"/>
        <v>2005/05/28</v>
      </c>
      <c r="S1983" t="str">
        <f t="shared" si="210"/>
        <v>学連</v>
      </c>
      <c r="T1983" t="str">
        <f>IFERROR(IF($G1983&lt;&gt;"",LEFT($G1983,11),IF(COUNTIF(②男子申込!$C:$C,$B1983)=1,INDEX(②男子申込!H:H,MATCH($B1983,②男子申込!$C:$C,0)),"")),"")</f>
        <v>00200307793</v>
      </c>
      <c r="U1983" t="str">
        <f t="shared" si="216"/>
        <v>京都外国語大</v>
      </c>
    </row>
    <row r="1984" spans="1:21">
      <c r="A1984" t="s">
        <v>1545</v>
      </c>
      <c r="B1984">
        <v>1983</v>
      </c>
      <c r="C1984" t="s">
        <v>7633</v>
      </c>
      <c r="D1984" t="s">
        <v>7634</v>
      </c>
      <c r="E1984" t="s">
        <v>3835</v>
      </c>
      <c r="F1984">
        <v>20060304</v>
      </c>
      <c r="G1984" t="s">
        <v>7635</v>
      </c>
      <c r="H1984" t="s">
        <v>214</v>
      </c>
      <c r="I1984" t="s">
        <v>7636</v>
      </c>
      <c r="M1984" t="str">
        <f t="shared" si="211"/>
        <v>山本</v>
      </c>
      <c r="N1984" t="str">
        <f t="shared" si="212"/>
        <v>明生</v>
      </c>
      <c r="O1984" t="str">
        <f t="shared" si="213"/>
        <v>ヤマモト</v>
      </c>
      <c r="P1984" t="str">
        <f t="shared" si="214"/>
        <v>アキオ</v>
      </c>
      <c r="Q1984">
        <f>IF($F1984="","",DATEDIF($R1984,①申込書!$D$3,"Y"))</f>
        <v>19</v>
      </c>
      <c r="R1984" t="str">
        <f t="shared" si="215"/>
        <v>2006/03/04</v>
      </c>
      <c r="S1984" t="str">
        <f t="shared" si="210"/>
        <v>学連</v>
      </c>
      <c r="T1984" t="str">
        <f>IFERROR(IF($G1984&lt;&gt;"",LEFT($G1984,11),IF(COUNTIF(②男子申込!$C:$C,$B1984)=1,INDEX(②男子申込!H:H,MATCH($B1984,②男子申込!$C:$C,0)),"")),"")</f>
        <v>00129207829</v>
      </c>
      <c r="U1984" t="str">
        <f t="shared" si="216"/>
        <v>京都外国語大</v>
      </c>
    </row>
    <row r="1985" spans="1:21">
      <c r="A1985" t="s">
        <v>1692</v>
      </c>
      <c r="B1985">
        <v>1984</v>
      </c>
      <c r="C1985" t="s">
        <v>1693</v>
      </c>
      <c r="D1985" t="s">
        <v>1694</v>
      </c>
      <c r="E1985" t="s">
        <v>88</v>
      </c>
      <c r="F1985">
        <v>20000506</v>
      </c>
      <c r="G1985" t="s">
        <v>11522</v>
      </c>
      <c r="H1985" t="s">
        <v>1695</v>
      </c>
      <c r="I1985" t="s">
        <v>1696</v>
      </c>
      <c r="M1985" t="str">
        <f t="shared" si="211"/>
        <v>栗山</v>
      </c>
      <c r="N1985" t="str">
        <f t="shared" si="212"/>
        <v>玲温</v>
      </c>
      <c r="O1985" t="str">
        <f t="shared" si="213"/>
        <v>クリヤマ</v>
      </c>
      <c r="P1985" t="str">
        <f t="shared" si="214"/>
        <v>レオン</v>
      </c>
      <c r="Q1985">
        <f>IF($F1985="","",DATEDIF($R1985,①申込書!$D$3,"Y"))</f>
        <v>25</v>
      </c>
      <c r="R1985" t="str">
        <f t="shared" si="215"/>
        <v>2000/05/06</v>
      </c>
      <c r="S1985" t="str">
        <f t="shared" si="210"/>
        <v>京都</v>
      </c>
      <c r="T1985" t="str">
        <f>IFERROR(IF($G1985&lt;&gt;"",LEFT($G1985,11),IF(COUNTIF(②男子申込!$C:$C,$B1985)=1,INDEX(②男子申込!H:H,MATCH($B1985,②男子申込!$C:$C,0)),"")),"")</f>
        <v>00100375117</v>
      </c>
      <c r="U1985" t="str">
        <f t="shared" si="216"/>
        <v>京都工芸繊維大</v>
      </c>
    </row>
    <row r="1986" spans="1:21">
      <c r="A1986" t="s">
        <v>1692</v>
      </c>
      <c r="B1986">
        <v>1985</v>
      </c>
      <c r="C1986" t="s">
        <v>1697</v>
      </c>
      <c r="D1986" t="s">
        <v>1698</v>
      </c>
      <c r="E1986" t="s">
        <v>88</v>
      </c>
      <c r="F1986">
        <v>20010405</v>
      </c>
      <c r="G1986" t="s">
        <v>11523</v>
      </c>
      <c r="H1986" t="s">
        <v>1699</v>
      </c>
      <c r="I1986" t="s">
        <v>357</v>
      </c>
      <c r="M1986" t="str">
        <f t="shared" si="211"/>
        <v>臼井</v>
      </c>
      <c r="N1986" t="str">
        <f t="shared" si="212"/>
        <v>健悟</v>
      </c>
      <c r="O1986" t="str">
        <f t="shared" si="213"/>
        <v>ウスイ</v>
      </c>
      <c r="P1986" t="str">
        <f t="shared" si="214"/>
        <v>ケンゴ</v>
      </c>
      <c r="Q1986">
        <f>IF($F1986="","",DATEDIF($R1986,①申込書!$D$3,"Y"))</f>
        <v>24</v>
      </c>
      <c r="R1986" t="str">
        <f t="shared" si="215"/>
        <v>2001/04/05</v>
      </c>
      <c r="S1986" t="str">
        <f t="shared" ref="S1986:S2049" si="217">IFERROR(IF(OR($E1986="北海道",$E1986="学連"),$E1986,LEFT($E1986,LEN($E1986)-1)),"")</f>
        <v>京都</v>
      </c>
      <c r="T1986" t="str">
        <f>IFERROR(IF($G1986&lt;&gt;"",LEFT($G1986,11),IF(COUNTIF(②男子申込!$C:$C,$B1986)=1,INDEX(②男子申込!H:H,MATCH($B1986,②男子申込!$C:$C,0)),"")),"")</f>
        <v>00153670729</v>
      </c>
      <c r="U1986" t="str">
        <f t="shared" si="216"/>
        <v>京都工芸繊維大</v>
      </c>
    </row>
    <row r="1987" spans="1:21">
      <c r="A1987" t="s">
        <v>1692</v>
      </c>
      <c r="B1987">
        <v>1986</v>
      </c>
      <c r="C1987" t="s">
        <v>1700</v>
      </c>
      <c r="D1987" t="s">
        <v>1701</v>
      </c>
      <c r="E1987" t="s">
        <v>97</v>
      </c>
      <c r="F1987">
        <v>20011130</v>
      </c>
      <c r="G1987" t="s">
        <v>11524</v>
      </c>
      <c r="H1987" t="s">
        <v>1702</v>
      </c>
      <c r="I1987" t="s">
        <v>207</v>
      </c>
      <c r="M1987" t="str">
        <f t="shared" ref="M1987:M2050" si="218">IFERROR(LEFT($C1987,FIND("　",$C1987)-1),"")</f>
        <v>白矢</v>
      </c>
      <c r="N1987" t="str">
        <f t="shared" ref="N1987:N2050" si="219">IFERROR(RIGHT($C1987,LEN($C1987)-FIND("　",$C1987)),"")</f>
        <v>昂汰</v>
      </c>
      <c r="O1987" t="str">
        <f t="shared" ref="O1987:O2050" si="220">IFERROR(DBCS(LEFT($D1987,FIND(" ",$D1987)-1)),"")</f>
        <v>シラヤ</v>
      </c>
      <c r="P1987" t="str">
        <f t="shared" ref="P1987:P2050" si="221">IFERROR(DBCS(RIGHT($D1987,LEN($D1987)-FIND(" ",$D1987))),"")</f>
        <v>コウタ</v>
      </c>
      <c r="Q1987">
        <f>IF($F1987="","",DATEDIF($R1987,①申込書!$D$3,"Y"))</f>
        <v>24</v>
      </c>
      <c r="R1987" t="str">
        <f t="shared" ref="R1987:R2050" si="222">IF($F1987="","",LEFT($F1987,4)&amp;"/"&amp;MID($F1987,5,2)&amp;"/"&amp;RIGHT($F1987,2))</f>
        <v>2001/11/30</v>
      </c>
      <c r="S1987" t="str">
        <f t="shared" si="217"/>
        <v>兵庫</v>
      </c>
      <c r="T1987" t="str">
        <f>IFERROR(IF($G1987&lt;&gt;"",LEFT($G1987,11),IF(COUNTIF(②男子申込!$C:$C,$B1987)=1,INDEX(②男子申込!H:H,MATCH($B1987,②男子申込!$C:$C,0)),"")),"")</f>
        <v>00077881233</v>
      </c>
      <c r="U1987" t="str">
        <f t="shared" ref="U1987:U2050" si="223">IFERROR(LEFT($A1987,FIND("大学",$A1987))&amp;RIGHT($A1987,LEN($A1987)-FIND("大学",$A1987)-1),"")</f>
        <v>京都工芸繊維大</v>
      </c>
    </row>
    <row r="1988" spans="1:21">
      <c r="A1988" t="s">
        <v>1692</v>
      </c>
      <c r="B1988">
        <v>1987</v>
      </c>
      <c r="C1988" t="s">
        <v>1703</v>
      </c>
      <c r="D1988" t="s">
        <v>1704</v>
      </c>
      <c r="E1988" t="s">
        <v>88</v>
      </c>
      <c r="F1988">
        <v>19990719</v>
      </c>
      <c r="G1988" t="s">
        <v>11525</v>
      </c>
      <c r="H1988" t="s">
        <v>1705</v>
      </c>
      <c r="I1988" t="s">
        <v>105</v>
      </c>
      <c r="M1988" t="str">
        <f t="shared" si="218"/>
        <v>松永</v>
      </c>
      <c r="N1988" t="str">
        <f t="shared" si="219"/>
        <v>宗大</v>
      </c>
      <c r="O1988" t="str">
        <f t="shared" si="220"/>
        <v>マツナガ</v>
      </c>
      <c r="P1988" t="str">
        <f t="shared" si="221"/>
        <v>ソウタ</v>
      </c>
      <c r="Q1988">
        <f>IF($F1988="","",DATEDIF($R1988,①申込書!$D$3,"Y"))</f>
        <v>26</v>
      </c>
      <c r="R1988" t="str">
        <f t="shared" si="222"/>
        <v>1999/07/19</v>
      </c>
      <c r="S1988" t="str">
        <f t="shared" si="217"/>
        <v>京都</v>
      </c>
      <c r="T1988" t="str">
        <f>IFERROR(IF($G1988&lt;&gt;"",LEFT($G1988,11),IF(COUNTIF(②男子申込!$C:$C,$B1988)=1,INDEX(②男子申込!H:H,MATCH($B1988,②男子申込!$C:$C,0)),"")),"")</f>
        <v>00090590225</v>
      </c>
      <c r="U1988" t="str">
        <f t="shared" si="223"/>
        <v>京都工芸繊維大</v>
      </c>
    </row>
    <row r="1989" spans="1:21">
      <c r="A1989" t="s">
        <v>1692</v>
      </c>
      <c r="B1989">
        <v>1988</v>
      </c>
      <c r="C1989" t="s">
        <v>1706</v>
      </c>
      <c r="D1989" t="s">
        <v>1707</v>
      </c>
      <c r="E1989" t="s">
        <v>88</v>
      </c>
      <c r="F1989">
        <v>20020720</v>
      </c>
      <c r="G1989" t="s">
        <v>11526</v>
      </c>
      <c r="H1989" t="s">
        <v>933</v>
      </c>
      <c r="I1989" t="s">
        <v>4080</v>
      </c>
      <c r="M1989" t="str">
        <f t="shared" si="218"/>
        <v>安井</v>
      </c>
      <c r="N1989" t="str">
        <f t="shared" si="219"/>
        <v>涼音</v>
      </c>
      <c r="O1989" t="str">
        <f t="shared" si="220"/>
        <v>ヤスイ</v>
      </c>
      <c r="P1989" t="str">
        <f t="shared" si="221"/>
        <v>リョオ</v>
      </c>
      <c r="Q1989">
        <f>IF($F1989="","",DATEDIF($R1989,①申込書!$D$3,"Y"))</f>
        <v>23</v>
      </c>
      <c r="R1989" t="str">
        <f t="shared" si="222"/>
        <v>2002/07/20</v>
      </c>
      <c r="S1989" t="str">
        <f t="shared" si="217"/>
        <v>京都</v>
      </c>
      <c r="T1989" t="str">
        <f>IFERROR(IF($G1989&lt;&gt;"",LEFT($G1989,11),IF(COUNTIF(②男子申込!$C:$C,$B1989)=1,INDEX(②男子申込!H:H,MATCH($B1989,②男子申込!$C:$C,0)),"")),"")</f>
        <v>00107530824</v>
      </c>
      <c r="U1989" t="str">
        <f t="shared" si="223"/>
        <v>京都工芸繊維大</v>
      </c>
    </row>
    <row r="1990" spans="1:21">
      <c r="A1990" t="s">
        <v>1692</v>
      </c>
      <c r="B1990">
        <v>1989</v>
      </c>
      <c r="C1990" t="s">
        <v>2443</v>
      </c>
      <c r="D1990" t="s">
        <v>2444</v>
      </c>
      <c r="E1990" t="s">
        <v>88</v>
      </c>
      <c r="F1990">
        <v>20030918</v>
      </c>
      <c r="G1990" t="s">
        <v>11527</v>
      </c>
      <c r="H1990" t="s">
        <v>778</v>
      </c>
      <c r="I1990" t="s">
        <v>360</v>
      </c>
      <c r="M1990" t="str">
        <f t="shared" si="218"/>
        <v>北村</v>
      </c>
      <c r="N1990" t="str">
        <f t="shared" si="219"/>
        <v>駿</v>
      </c>
      <c r="O1990" t="str">
        <f t="shared" si="220"/>
        <v>キタムラ</v>
      </c>
      <c r="P1990" t="str">
        <f t="shared" si="221"/>
        <v>シュン</v>
      </c>
      <c r="Q1990">
        <f>IF($F1990="","",DATEDIF($R1990,①申込書!$D$3,"Y"))</f>
        <v>22</v>
      </c>
      <c r="R1990" t="str">
        <f t="shared" si="222"/>
        <v>2003/09/18</v>
      </c>
      <c r="S1990" t="str">
        <f t="shared" si="217"/>
        <v>京都</v>
      </c>
      <c r="T1990" t="str">
        <f>IFERROR(IF($G1990&lt;&gt;"",LEFT($G1990,11),IF(COUNTIF(②男子申込!$C:$C,$B1990)=1,INDEX(②男子申込!H:H,MATCH($B1990,②男子申込!$C:$C,0)),"")),"")</f>
        <v>00137044625</v>
      </c>
      <c r="U1990" t="str">
        <f t="shared" si="223"/>
        <v>京都工芸繊維大</v>
      </c>
    </row>
    <row r="1991" spans="1:21">
      <c r="A1991"/>
      <c r="B1991"/>
      <c r="C1991"/>
      <c r="D1991"/>
      <c r="E1991"/>
      <c r="F1991"/>
      <c r="G1991"/>
      <c r="H1991"/>
      <c r="I1991"/>
      <c r="M1991" t="str">
        <f t="shared" si="218"/>
        <v/>
      </c>
      <c r="N1991" t="str">
        <f t="shared" si="219"/>
        <v/>
      </c>
      <c r="O1991" t="str">
        <f t="shared" si="220"/>
        <v/>
      </c>
      <c r="P1991" t="str">
        <f t="shared" si="221"/>
        <v/>
      </c>
      <c r="Q1991" t="str">
        <f>IF($F1991="","",DATEDIF($R1991,①申込書!$D$3,"Y"))</f>
        <v/>
      </c>
      <c r="R1991" t="str">
        <f t="shared" si="222"/>
        <v/>
      </c>
      <c r="S1991" t="str">
        <f t="shared" si="217"/>
        <v/>
      </c>
      <c r="T1991" t="str">
        <f>IFERROR(IF($G1991&lt;&gt;"",LEFT($G1991,11),IF(COUNTIF(②男子申込!$C:$C,$B1991)=1,INDEX(②男子申込!H:H,MATCH($B1991,②男子申込!$C:$C,0)),"")),"")</f>
        <v/>
      </c>
      <c r="U1991" t="str">
        <f t="shared" si="223"/>
        <v/>
      </c>
    </row>
    <row r="1992" spans="1:21">
      <c r="A1992"/>
      <c r="B1992"/>
      <c r="C1992"/>
      <c r="D1992"/>
      <c r="E1992"/>
      <c r="F1992"/>
      <c r="G1992"/>
      <c r="H1992"/>
      <c r="I1992"/>
      <c r="M1992" t="str">
        <f t="shared" si="218"/>
        <v/>
      </c>
      <c r="N1992" t="str">
        <f t="shared" si="219"/>
        <v/>
      </c>
      <c r="O1992" t="str">
        <f t="shared" si="220"/>
        <v/>
      </c>
      <c r="P1992" t="str">
        <f t="shared" si="221"/>
        <v/>
      </c>
      <c r="Q1992" t="str">
        <f>IF($F1992="","",DATEDIF($R1992,①申込書!$D$3,"Y"))</f>
        <v/>
      </c>
      <c r="R1992" t="str">
        <f t="shared" si="222"/>
        <v/>
      </c>
      <c r="S1992" t="str">
        <f t="shared" si="217"/>
        <v/>
      </c>
      <c r="T1992" t="str">
        <f>IFERROR(IF($G1992&lt;&gt;"",LEFT($G1992,11),IF(COUNTIF(②男子申込!$C:$C,$B1992)=1,INDEX(②男子申込!H:H,MATCH($B1992,②男子申込!$C:$C,0)),"")),"")</f>
        <v/>
      </c>
      <c r="U1992" t="str">
        <f t="shared" si="223"/>
        <v/>
      </c>
    </row>
    <row r="1993" spans="1:21">
      <c r="A1993" t="s">
        <v>1692</v>
      </c>
      <c r="B1993">
        <v>1992</v>
      </c>
      <c r="C1993" t="s">
        <v>7581</v>
      </c>
      <c r="D1993" t="s">
        <v>7582</v>
      </c>
      <c r="E1993" t="s">
        <v>3835</v>
      </c>
      <c r="F1993">
        <v>20050718</v>
      </c>
      <c r="G1993" t="s">
        <v>7583</v>
      </c>
      <c r="H1993" t="s">
        <v>7584</v>
      </c>
      <c r="I1993" t="s">
        <v>1407</v>
      </c>
      <c r="M1993" t="str">
        <f t="shared" si="218"/>
        <v>小峰</v>
      </c>
      <c r="N1993" t="str">
        <f t="shared" si="219"/>
        <v>蒼平</v>
      </c>
      <c r="O1993" t="str">
        <f t="shared" si="220"/>
        <v>コミネ</v>
      </c>
      <c r="P1993" t="str">
        <f t="shared" si="221"/>
        <v>ソウヘイ</v>
      </c>
      <c r="Q1993">
        <f>IF($F1993="","",DATEDIF($R1993,①申込書!$D$3,"Y"))</f>
        <v>20</v>
      </c>
      <c r="R1993" t="str">
        <f t="shared" si="222"/>
        <v>2005/07/18</v>
      </c>
      <c r="S1993" t="str">
        <f t="shared" si="217"/>
        <v>学連</v>
      </c>
      <c r="T1993" t="str">
        <f>IFERROR(IF($G1993&lt;&gt;"",LEFT($G1993,11),IF(COUNTIF(②男子申込!$C:$C,$B1993)=1,INDEX(②男子申込!H:H,MATCH($B1993,②男子申込!$C:$C,0)),"")),"")</f>
        <v>00123533623</v>
      </c>
      <c r="U1993" t="str">
        <f t="shared" si="223"/>
        <v>京都工芸繊維大</v>
      </c>
    </row>
    <row r="1994" spans="1:21">
      <c r="A1994" t="s">
        <v>1692</v>
      </c>
      <c r="B1994">
        <v>1993</v>
      </c>
      <c r="C1994" t="s">
        <v>7585</v>
      </c>
      <c r="D1994" t="s">
        <v>7586</v>
      </c>
      <c r="E1994" t="s">
        <v>3835</v>
      </c>
      <c r="F1994">
        <v>20050526</v>
      </c>
      <c r="G1994" t="s">
        <v>7587</v>
      </c>
      <c r="H1994" t="s">
        <v>7588</v>
      </c>
      <c r="I1994" t="s">
        <v>90</v>
      </c>
      <c r="M1994" t="str">
        <f t="shared" si="218"/>
        <v>門野</v>
      </c>
      <c r="N1994" t="str">
        <f t="shared" si="219"/>
        <v>稜平</v>
      </c>
      <c r="O1994" t="str">
        <f t="shared" si="220"/>
        <v>カドノ</v>
      </c>
      <c r="P1994" t="str">
        <f t="shared" si="221"/>
        <v>リョウヘイ</v>
      </c>
      <c r="Q1994">
        <f>IF($F1994="","",DATEDIF($R1994,①申込書!$D$3,"Y"))</f>
        <v>20</v>
      </c>
      <c r="R1994" t="str">
        <f t="shared" si="222"/>
        <v>2005/05/26</v>
      </c>
      <c r="S1994" t="str">
        <f t="shared" si="217"/>
        <v>学連</v>
      </c>
      <c r="T1994" t="str">
        <f>IFERROR(IF($G1994&lt;&gt;"",LEFT($G1994,11),IF(COUNTIF(②男子申込!$C:$C,$B1994)=1,INDEX(②男子申込!H:H,MATCH($B1994,②男子申込!$C:$C,0)),"")),"")</f>
        <v>00125052015</v>
      </c>
      <c r="U1994" t="str">
        <f t="shared" si="223"/>
        <v>京都工芸繊維大</v>
      </c>
    </row>
    <row r="1995" spans="1:21">
      <c r="A1995" t="s">
        <v>1692</v>
      </c>
      <c r="B1995">
        <v>1994</v>
      </c>
      <c r="C1995" t="s">
        <v>8869</v>
      </c>
      <c r="D1995" t="s">
        <v>7589</v>
      </c>
      <c r="E1995" t="s">
        <v>3835</v>
      </c>
      <c r="F1995">
        <v>20060103</v>
      </c>
      <c r="G1995" t="s">
        <v>7590</v>
      </c>
      <c r="H1995" t="s">
        <v>100</v>
      </c>
      <c r="I1995" t="s">
        <v>611</v>
      </c>
      <c r="M1995" t="str">
        <f t="shared" si="218"/>
        <v>齊藤</v>
      </c>
      <c r="N1995" t="str">
        <f t="shared" si="219"/>
        <v>樹生</v>
      </c>
      <c r="O1995" t="str">
        <f t="shared" si="220"/>
        <v>サイトウ</v>
      </c>
      <c r="P1995" t="str">
        <f t="shared" si="221"/>
        <v>イツキ</v>
      </c>
      <c r="Q1995">
        <f>IF($F1995="","",DATEDIF($R1995,①申込書!$D$3,"Y"))</f>
        <v>20</v>
      </c>
      <c r="R1995" t="str">
        <f t="shared" si="222"/>
        <v>2006/01/03</v>
      </c>
      <c r="S1995" t="str">
        <f t="shared" si="217"/>
        <v>学連</v>
      </c>
      <c r="T1995" t="str">
        <f>IFERROR(IF($G1995&lt;&gt;"",LEFT($G1995,11),IF(COUNTIF(②男子申込!$C:$C,$B1995)=1,INDEX(②男子申込!H:H,MATCH($B1995,②男子申込!$C:$C,0)),"")),"")</f>
        <v>00124890832</v>
      </c>
      <c r="U1995" t="str">
        <f t="shared" si="223"/>
        <v>京都工芸繊維大</v>
      </c>
    </row>
    <row r="1996" spans="1:21">
      <c r="A1996" t="s">
        <v>1692</v>
      </c>
      <c r="B1996">
        <v>1995</v>
      </c>
      <c r="C1996" t="s">
        <v>7591</v>
      </c>
      <c r="D1996" t="s">
        <v>7592</v>
      </c>
      <c r="E1996" t="s">
        <v>3835</v>
      </c>
      <c r="F1996">
        <v>20050730</v>
      </c>
      <c r="G1996" t="s">
        <v>7593</v>
      </c>
      <c r="H1996" t="s">
        <v>7594</v>
      </c>
      <c r="I1996" t="s">
        <v>479</v>
      </c>
      <c r="M1996" t="str">
        <f t="shared" si="218"/>
        <v>橋爪</v>
      </c>
      <c r="N1996" t="str">
        <f t="shared" si="219"/>
        <v>啓太朗</v>
      </c>
      <c r="O1996" t="str">
        <f t="shared" si="220"/>
        <v>ハシヅメ</v>
      </c>
      <c r="P1996" t="str">
        <f t="shared" si="221"/>
        <v>ケイタロウ</v>
      </c>
      <c r="Q1996">
        <f>IF($F1996="","",DATEDIF($R1996,①申込書!$D$3,"Y"))</f>
        <v>20</v>
      </c>
      <c r="R1996" t="str">
        <f t="shared" si="222"/>
        <v>2005/07/30</v>
      </c>
      <c r="S1996" t="str">
        <f t="shared" si="217"/>
        <v>学連</v>
      </c>
      <c r="T1996" t="str">
        <f>IFERROR(IF($G1996&lt;&gt;"",LEFT($G1996,11),IF(COUNTIF(②男子申込!$C:$C,$B1996)=1,INDEX(②男子申込!H:H,MATCH($B1996,②男子申込!$C:$C,0)),"")),"")</f>
        <v>00130853929</v>
      </c>
      <c r="U1996" t="str">
        <f t="shared" si="223"/>
        <v>京都工芸繊維大</v>
      </c>
    </row>
    <row r="1997" spans="1:21">
      <c r="A1997" t="s">
        <v>1692</v>
      </c>
      <c r="B1997">
        <v>1996</v>
      </c>
      <c r="C1997" t="s">
        <v>7595</v>
      </c>
      <c r="D1997" t="s">
        <v>7596</v>
      </c>
      <c r="E1997" t="s">
        <v>3835</v>
      </c>
      <c r="F1997">
        <v>20051121</v>
      </c>
      <c r="G1997" t="s">
        <v>7597</v>
      </c>
      <c r="H1997" t="s">
        <v>1662</v>
      </c>
      <c r="I1997" t="s">
        <v>135</v>
      </c>
      <c r="M1997" t="str">
        <f t="shared" si="218"/>
        <v>小泉</v>
      </c>
      <c r="N1997" t="str">
        <f t="shared" si="219"/>
        <v>航輝</v>
      </c>
      <c r="O1997" t="str">
        <f t="shared" si="220"/>
        <v>コイズミ</v>
      </c>
      <c r="P1997" t="str">
        <f t="shared" si="221"/>
        <v>コウキ</v>
      </c>
      <c r="Q1997">
        <f>IF($F1997="","",DATEDIF($R1997,①申込書!$D$3,"Y"))</f>
        <v>20</v>
      </c>
      <c r="R1997" t="str">
        <f t="shared" si="222"/>
        <v>2005/11/21</v>
      </c>
      <c r="S1997" t="str">
        <f t="shared" si="217"/>
        <v>学連</v>
      </c>
      <c r="T1997" t="str">
        <f>IFERROR(IF($G1997&lt;&gt;"",LEFT($G1997,11),IF(COUNTIF(②男子申込!$C:$C,$B1997)=1,INDEX(②男子申込!H:H,MATCH($B1997,②男子申込!$C:$C,0)),"")),"")</f>
        <v>00155630323</v>
      </c>
      <c r="U1997" t="str">
        <f t="shared" si="223"/>
        <v>京都工芸繊維大</v>
      </c>
    </row>
    <row r="1998" spans="1:21">
      <c r="A1998" t="s">
        <v>1692</v>
      </c>
      <c r="B1998">
        <v>1997</v>
      </c>
      <c r="C1998" t="s">
        <v>7598</v>
      </c>
      <c r="D1998" t="s">
        <v>8870</v>
      </c>
      <c r="E1998" t="s">
        <v>3835</v>
      </c>
      <c r="F1998">
        <v>20050702</v>
      </c>
      <c r="G1998" t="s">
        <v>7599</v>
      </c>
      <c r="H1998" t="s">
        <v>7600</v>
      </c>
      <c r="I1998" t="s">
        <v>244</v>
      </c>
      <c r="M1998" t="str">
        <f t="shared" si="218"/>
        <v>根塚</v>
      </c>
      <c r="N1998" t="str">
        <f t="shared" si="219"/>
        <v>大暉</v>
      </c>
      <c r="O1998" t="str">
        <f t="shared" si="220"/>
        <v>ネヅカ</v>
      </c>
      <c r="P1998" t="str">
        <f t="shared" si="221"/>
        <v>タイキ</v>
      </c>
      <c r="Q1998">
        <f>IF($F1998="","",DATEDIF($R1998,①申込書!$D$3,"Y"))</f>
        <v>20</v>
      </c>
      <c r="R1998" t="str">
        <f t="shared" si="222"/>
        <v>2005/07/02</v>
      </c>
      <c r="S1998" t="str">
        <f t="shared" si="217"/>
        <v>学連</v>
      </c>
      <c r="T1998" t="str">
        <f>IFERROR(IF($G1998&lt;&gt;"",LEFT($G1998,11),IF(COUNTIF(②男子申込!$C:$C,$B1998)=1,INDEX(②男子申込!H:H,MATCH($B1998,②男子申込!$C:$C,0)),"")),"")</f>
        <v>00158774537</v>
      </c>
      <c r="U1998" t="str">
        <f t="shared" si="223"/>
        <v>京都工芸繊維大</v>
      </c>
    </row>
    <row r="1999" spans="1:21">
      <c r="A1999" t="s">
        <v>1692</v>
      </c>
      <c r="B1999">
        <v>1998</v>
      </c>
      <c r="C1999" t="s">
        <v>930</v>
      </c>
      <c r="D1999" t="s">
        <v>8871</v>
      </c>
      <c r="E1999" t="s">
        <v>97</v>
      </c>
      <c r="F1999">
        <v>20000603</v>
      </c>
      <c r="G1999" t="s">
        <v>11528</v>
      </c>
      <c r="H1999" t="s">
        <v>931</v>
      </c>
      <c r="I1999" t="s">
        <v>932</v>
      </c>
      <c r="M1999" t="str">
        <f t="shared" si="218"/>
        <v>堀田</v>
      </c>
      <c r="N1999" t="str">
        <f t="shared" si="219"/>
        <v>和志</v>
      </c>
      <c r="O1999" t="str">
        <f t="shared" si="220"/>
        <v/>
      </c>
      <c r="P1999" t="str">
        <f t="shared" si="221"/>
        <v/>
      </c>
      <c r="Q1999">
        <f>IF($F1999="","",DATEDIF($R1999,①申込書!$D$3,"Y"))</f>
        <v>25</v>
      </c>
      <c r="R1999" t="str">
        <f t="shared" si="222"/>
        <v>2000/06/03</v>
      </c>
      <c r="S1999" t="str">
        <f t="shared" si="217"/>
        <v>兵庫</v>
      </c>
      <c r="T1999" t="str">
        <f>IFERROR(IF($G1999&lt;&gt;"",LEFT($G1999,11),IF(COUNTIF(②男子申込!$C:$C,$B1999)=1,INDEX(②男子申込!H:H,MATCH($B1999,②男子申込!$C:$C,0)),"")),"")</f>
        <v>00070816830</v>
      </c>
      <c r="U1999" t="str">
        <f t="shared" si="223"/>
        <v>京都工芸繊維大</v>
      </c>
    </row>
    <row r="2000" spans="1:21">
      <c r="A2000" t="s">
        <v>1474</v>
      </c>
      <c r="B2000">
        <v>1999</v>
      </c>
      <c r="C2000" t="s">
        <v>2124</v>
      </c>
      <c r="D2000" t="s">
        <v>2125</v>
      </c>
      <c r="E2000" t="s">
        <v>88</v>
      </c>
      <c r="F2000">
        <v>20040317</v>
      </c>
      <c r="G2000"/>
      <c r="H2000" t="s">
        <v>756</v>
      </c>
      <c r="I2000" t="s">
        <v>923</v>
      </c>
      <c r="M2000" t="str">
        <f t="shared" si="218"/>
        <v>松原</v>
      </c>
      <c r="N2000" t="str">
        <f t="shared" si="219"/>
        <v>慎之介</v>
      </c>
      <c r="O2000" t="str">
        <f t="shared" si="220"/>
        <v>マツバラ</v>
      </c>
      <c r="P2000" t="str">
        <f t="shared" si="221"/>
        <v>シンノスケ</v>
      </c>
      <c r="Q2000">
        <f>IF($F2000="","",DATEDIF($R2000,①申込書!$D$3,"Y"))</f>
        <v>21</v>
      </c>
      <c r="R2000" t="str">
        <f t="shared" si="222"/>
        <v>2004/03/17</v>
      </c>
      <c r="S2000" t="str">
        <f t="shared" si="217"/>
        <v>京都</v>
      </c>
      <c r="T2000" t="str">
        <f>IFERROR(IF($G2000&lt;&gt;"",LEFT($G2000,11),IF(COUNTIF(②男子申込!$C:$C,$B2000)=1,INDEX(②男子申込!H:H,MATCH($B2000,②男子申込!$C:$C,0)),"")),"")</f>
        <v/>
      </c>
      <c r="U2000" t="str">
        <f t="shared" si="223"/>
        <v>京都橘大</v>
      </c>
    </row>
    <row r="2001" spans="1:21">
      <c r="A2001" t="s">
        <v>1474</v>
      </c>
      <c r="B2001">
        <v>2000</v>
      </c>
      <c r="C2001" t="s">
        <v>4091</v>
      </c>
      <c r="D2001" t="s">
        <v>4092</v>
      </c>
      <c r="E2001" t="s">
        <v>88</v>
      </c>
      <c r="F2001">
        <v>20040107</v>
      </c>
      <c r="G2001" t="s">
        <v>11529</v>
      </c>
      <c r="H2001" t="s">
        <v>4093</v>
      </c>
      <c r="I2001" t="s">
        <v>578</v>
      </c>
      <c r="M2001" t="str">
        <f t="shared" si="218"/>
        <v>蛭田</v>
      </c>
      <c r="N2001" t="str">
        <f t="shared" si="219"/>
        <v>翔太</v>
      </c>
      <c r="O2001" t="str">
        <f t="shared" si="220"/>
        <v>ヒルタ</v>
      </c>
      <c r="P2001" t="str">
        <f t="shared" si="221"/>
        <v>ショウタ</v>
      </c>
      <c r="Q2001">
        <f>IF($F2001="","",DATEDIF($R2001,①申込書!$D$3,"Y"))</f>
        <v>22</v>
      </c>
      <c r="R2001" t="str">
        <f t="shared" si="222"/>
        <v>2004/01/07</v>
      </c>
      <c r="S2001" t="str">
        <f t="shared" si="217"/>
        <v>京都</v>
      </c>
      <c r="T2001" t="str">
        <f>IFERROR(IF($G2001&lt;&gt;"",LEFT($G2001,11),IF(COUNTIF(②男子申込!$C:$C,$B2001)=1,INDEX(②男子申込!H:H,MATCH($B2001,②男子申込!$C:$C,0)),"")),"")</f>
        <v>00105896029</v>
      </c>
      <c r="U2001" t="str">
        <f t="shared" si="223"/>
        <v>京都橘大</v>
      </c>
    </row>
    <row r="2002" spans="1:21">
      <c r="A2002" t="s">
        <v>1474</v>
      </c>
      <c r="B2002">
        <v>2001</v>
      </c>
      <c r="C2002" t="s">
        <v>2127</v>
      </c>
      <c r="D2002" t="s">
        <v>2128</v>
      </c>
      <c r="E2002" t="s">
        <v>88</v>
      </c>
      <c r="F2002">
        <v>20030625</v>
      </c>
      <c r="G2002" t="s">
        <v>11530</v>
      </c>
      <c r="H2002" t="s">
        <v>634</v>
      </c>
      <c r="I2002" t="s">
        <v>717</v>
      </c>
      <c r="M2002" t="str">
        <f t="shared" si="218"/>
        <v>池田</v>
      </c>
      <c r="N2002" t="str">
        <f t="shared" si="219"/>
        <v>悠司</v>
      </c>
      <c r="O2002" t="str">
        <f t="shared" si="220"/>
        <v>イケダ</v>
      </c>
      <c r="P2002" t="str">
        <f t="shared" si="221"/>
        <v>ユウジ</v>
      </c>
      <c r="Q2002">
        <f>IF($F2002="","",DATEDIF($R2002,①申込書!$D$3,"Y"))</f>
        <v>22</v>
      </c>
      <c r="R2002" t="str">
        <f t="shared" si="222"/>
        <v>2003/06/25</v>
      </c>
      <c r="S2002" t="str">
        <f t="shared" si="217"/>
        <v>京都</v>
      </c>
      <c r="T2002" t="str">
        <f>IFERROR(IF($G2002&lt;&gt;"",LEFT($G2002,11),IF(COUNTIF(②男子申込!$C:$C,$B2002)=1,INDEX(②男子申込!H:H,MATCH($B2002,②男子申込!$C:$C,0)),"")),"")</f>
        <v>00166881333</v>
      </c>
      <c r="U2002" t="str">
        <f t="shared" si="223"/>
        <v>京都橘大</v>
      </c>
    </row>
    <row r="2003" spans="1:21">
      <c r="A2003" t="s">
        <v>1474</v>
      </c>
      <c r="B2003">
        <v>2002</v>
      </c>
      <c r="C2003" t="s">
        <v>4998</v>
      </c>
      <c r="D2003" t="s">
        <v>4698</v>
      </c>
      <c r="E2003" t="s">
        <v>3835</v>
      </c>
      <c r="F2003">
        <v>20040620</v>
      </c>
      <c r="G2003" t="s">
        <v>11531</v>
      </c>
      <c r="H2003" t="s">
        <v>214</v>
      </c>
      <c r="I2003" t="s">
        <v>505</v>
      </c>
      <c r="M2003" t="str">
        <f t="shared" si="218"/>
        <v>山本</v>
      </c>
      <c r="N2003" t="str">
        <f t="shared" si="219"/>
        <v>幹太</v>
      </c>
      <c r="O2003" t="str">
        <f t="shared" si="220"/>
        <v>ヤマモト</v>
      </c>
      <c r="P2003" t="str">
        <f t="shared" si="221"/>
        <v>カンタ</v>
      </c>
      <c r="Q2003">
        <f>IF($F2003="","",DATEDIF($R2003,①申込書!$D$3,"Y"))</f>
        <v>21</v>
      </c>
      <c r="R2003" t="str">
        <f t="shared" si="222"/>
        <v>2004/06/20</v>
      </c>
      <c r="S2003" t="str">
        <f t="shared" si="217"/>
        <v>学連</v>
      </c>
      <c r="T2003" t="str">
        <f>IFERROR(IF($G2003&lt;&gt;"",LEFT($G2003,11),IF(COUNTIF(②男子申込!$C:$C,$B2003)=1,INDEX(②男子申込!H:H,MATCH($B2003,②男子申込!$C:$C,0)),"")),"")</f>
        <v>00200153585</v>
      </c>
      <c r="U2003" t="str">
        <f t="shared" si="223"/>
        <v>京都橘大</v>
      </c>
    </row>
    <row r="2004" spans="1:21">
      <c r="A2004" t="s">
        <v>1474</v>
      </c>
      <c r="B2004">
        <v>2003</v>
      </c>
      <c r="C2004" t="s">
        <v>1213</v>
      </c>
      <c r="D2004" t="s">
        <v>1214</v>
      </c>
      <c r="E2004" t="s">
        <v>3835</v>
      </c>
      <c r="F2004">
        <v>20040426</v>
      </c>
      <c r="G2004" t="s">
        <v>11532</v>
      </c>
      <c r="H2004" t="s">
        <v>114</v>
      </c>
      <c r="I2004" t="s">
        <v>127</v>
      </c>
      <c r="M2004" t="str">
        <f t="shared" si="218"/>
        <v>福田</v>
      </c>
      <c r="N2004" t="str">
        <f t="shared" si="219"/>
        <v>悠翔</v>
      </c>
      <c r="O2004" t="str">
        <f t="shared" si="220"/>
        <v>フクダ</v>
      </c>
      <c r="P2004" t="str">
        <f t="shared" si="221"/>
        <v>ユウト</v>
      </c>
      <c r="Q2004">
        <f>IF($F2004="","",DATEDIF($R2004,①申込書!$D$3,"Y"))</f>
        <v>21</v>
      </c>
      <c r="R2004" t="str">
        <f t="shared" si="222"/>
        <v>2004/04/26</v>
      </c>
      <c r="S2004" t="str">
        <f t="shared" si="217"/>
        <v>学連</v>
      </c>
      <c r="T2004" t="str">
        <f>IFERROR(IF($G2004&lt;&gt;"",LEFT($G2004,11),IF(COUNTIF(②男子申込!$C:$C,$B2004)=1,INDEX(②男子申込!H:H,MATCH($B2004,②男子申込!$C:$C,0)),"")),"")</f>
        <v>00200153586</v>
      </c>
      <c r="U2004" t="str">
        <f t="shared" si="223"/>
        <v>京都橘大</v>
      </c>
    </row>
    <row r="2005" spans="1:21">
      <c r="A2005" t="s">
        <v>1474</v>
      </c>
      <c r="B2005">
        <v>2004</v>
      </c>
      <c r="C2005" t="s">
        <v>4999</v>
      </c>
      <c r="D2005" t="s">
        <v>5000</v>
      </c>
      <c r="E2005" t="s">
        <v>3835</v>
      </c>
      <c r="F2005">
        <v>20040818</v>
      </c>
      <c r="G2005" t="s">
        <v>11533</v>
      </c>
      <c r="H2005" t="s">
        <v>171</v>
      </c>
      <c r="I2005" t="s">
        <v>5001</v>
      </c>
      <c r="M2005" t="str">
        <f t="shared" si="218"/>
        <v>中尾</v>
      </c>
      <c r="N2005" t="str">
        <f t="shared" si="219"/>
        <v>帆孝</v>
      </c>
      <c r="O2005" t="str">
        <f t="shared" si="220"/>
        <v>ナカオ</v>
      </c>
      <c r="P2005" t="str">
        <f t="shared" si="221"/>
        <v>ホダカ</v>
      </c>
      <c r="Q2005">
        <f>IF($F2005="","",DATEDIF($R2005,①申込書!$D$3,"Y"))</f>
        <v>21</v>
      </c>
      <c r="R2005" t="str">
        <f t="shared" si="222"/>
        <v>2004/08/18</v>
      </c>
      <c r="S2005" t="str">
        <f t="shared" si="217"/>
        <v>学連</v>
      </c>
      <c r="T2005" t="str">
        <f>IFERROR(IF($G2005&lt;&gt;"",LEFT($G2005,11),IF(COUNTIF(②男子申込!$C:$C,$B2005)=1,INDEX(②男子申込!H:H,MATCH($B2005,②男子申込!$C:$C,0)),"")),"")</f>
        <v>00200153589</v>
      </c>
      <c r="U2005" t="str">
        <f t="shared" si="223"/>
        <v>京都橘大</v>
      </c>
    </row>
    <row r="2006" spans="1:21">
      <c r="A2006" t="s">
        <v>1474</v>
      </c>
      <c r="B2006">
        <v>2005</v>
      </c>
      <c r="C2006" t="s">
        <v>5002</v>
      </c>
      <c r="D2006" t="s">
        <v>5003</v>
      </c>
      <c r="E2006" t="s">
        <v>3835</v>
      </c>
      <c r="F2006">
        <v>20040612</v>
      </c>
      <c r="G2006" t="s">
        <v>11534</v>
      </c>
      <c r="H2006" t="s">
        <v>3177</v>
      </c>
      <c r="I2006" t="s">
        <v>729</v>
      </c>
      <c r="M2006" t="str">
        <f t="shared" si="218"/>
        <v>多井</v>
      </c>
      <c r="N2006" t="str">
        <f t="shared" si="219"/>
        <v>翔</v>
      </c>
      <c r="O2006" t="str">
        <f t="shared" si="220"/>
        <v>タイ</v>
      </c>
      <c r="P2006" t="str">
        <f t="shared" si="221"/>
        <v>ショウ</v>
      </c>
      <c r="Q2006">
        <f>IF($F2006="","",DATEDIF($R2006,①申込書!$D$3,"Y"))</f>
        <v>21</v>
      </c>
      <c r="R2006" t="str">
        <f t="shared" si="222"/>
        <v>2004/06/12</v>
      </c>
      <c r="S2006" t="str">
        <f t="shared" si="217"/>
        <v>学連</v>
      </c>
      <c r="T2006" t="str">
        <f>IFERROR(IF($G2006&lt;&gt;"",LEFT($G2006,11),IF(COUNTIF(②男子申込!$C:$C,$B2006)=1,INDEX(②男子申込!H:H,MATCH($B2006,②男子申込!$C:$C,0)),"")),"")</f>
        <v>00200153591</v>
      </c>
      <c r="U2006" t="str">
        <f t="shared" si="223"/>
        <v>京都橘大</v>
      </c>
    </row>
    <row r="2007" spans="1:21">
      <c r="A2007" t="s">
        <v>1474</v>
      </c>
      <c r="B2007">
        <v>2006</v>
      </c>
      <c r="C2007" t="s">
        <v>5004</v>
      </c>
      <c r="D2007" t="s">
        <v>5005</v>
      </c>
      <c r="E2007" t="s">
        <v>3835</v>
      </c>
      <c r="F2007">
        <v>20040506</v>
      </c>
      <c r="G2007" t="s">
        <v>11535</v>
      </c>
      <c r="H2007" t="s">
        <v>111</v>
      </c>
      <c r="I2007" t="s">
        <v>468</v>
      </c>
      <c r="M2007" t="str">
        <f t="shared" si="218"/>
        <v>山下</v>
      </c>
      <c r="N2007" t="str">
        <f t="shared" si="219"/>
        <v>堅大</v>
      </c>
      <c r="O2007" t="str">
        <f t="shared" si="220"/>
        <v>ヤマシタ</v>
      </c>
      <c r="P2007" t="str">
        <f t="shared" si="221"/>
        <v>ケント</v>
      </c>
      <c r="Q2007">
        <f>IF($F2007="","",DATEDIF($R2007,①申込書!$D$3,"Y"))</f>
        <v>21</v>
      </c>
      <c r="R2007" t="str">
        <f t="shared" si="222"/>
        <v>2004/05/06</v>
      </c>
      <c r="S2007" t="str">
        <f t="shared" si="217"/>
        <v>学連</v>
      </c>
      <c r="T2007" t="str">
        <f>IFERROR(IF($G2007&lt;&gt;"",LEFT($G2007,11),IF(COUNTIF(②男子申込!$C:$C,$B2007)=1,INDEX(②男子申込!H:H,MATCH($B2007,②男子申込!$C:$C,0)),"")),"")</f>
        <v>00200153594</v>
      </c>
      <c r="U2007" t="str">
        <f t="shared" si="223"/>
        <v>京都橘大</v>
      </c>
    </row>
    <row r="2008" spans="1:21">
      <c r="A2008" t="s">
        <v>1474</v>
      </c>
      <c r="B2008">
        <v>2007</v>
      </c>
      <c r="C2008" t="s">
        <v>5006</v>
      </c>
      <c r="D2008" t="s">
        <v>5007</v>
      </c>
      <c r="E2008" t="s">
        <v>3835</v>
      </c>
      <c r="F2008">
        <v>20040220</v>
      </c>
      <c r="G2008" t="s">
        <v>11536</v>
      </c>
      <c r="H2008" t="s">
        <v>107</v>
      </c>
      <c r="I2008" t="s">
        <v>161</v>
      </c>
      <c r="M2008" t="str">
        <f t="shared" si="218"/>
        <v>中川</v>
      </c>
      <c r="N2008" t="str">
        <f t="shared" si="219"/>
        <v>祐矢</v>
      </c>
      <c r="O2008" t="str">
        <f t="shared" si="220"/>
        <v>ナカガワ</v>
      </c>
      <c r="P2008" t="str">
        <f t="shared" si="221"/>
        <v>ユウヤ</v>
      </c>
      <c r="Q2008">
        <f>IF($F2008="","",DATEDIF($R2008,①申込書!$D$3,"Y"))</f>
        <v>21</v>
      </c>
      <c r="R2008" t="str">
        <f t="shared" si="222"/>
        <v>2004/02/20</v>
      </c>
      <c r="S2008" t="str">
        <f t="shared" si="217"/>
        <v>学連</v>
      </c>
      <c r="T2008" t="str">
        <f>IFERROR(IF($G2008&lt;&gt;"",LEFT($G2008,11),IF(COUNTIF(②男子申込!$C:$C,$B2008)=1,INDEX(②男子申込!H:H,MATCH($B2008,②男子申込!$C:$C,0)),"")),"")</f>
        <v>00200153606</v>
      </c>
      <c r="U2008" t="str">
        <f t="shared" si="223"/>
        <v>京都橘大</v>
      </c>
    </row>
    <row r="2009" spans="1:21">
      <c r="A2009" t="s">
        <v>1474</v>
      </c>
      <c r="B2009">
        <v>2008</v>
      </c>
      <c r="C2009" t="s">
        <v>5008</v>
      </c>
      <c r="D2009" t="s">
        <v>5009</v>
      </c>
      <c r="E2009" t="s">
        <v>3835</v>
      </c>
      <c r="F2009">
        <v>20040810</v>
      </c>
      <c r="G2009" t="s">
        <v>11537</v>
      </c>
      <c r="H2009" t="s">
        <v>5010</v>
      </c>
      <c r="I2009" t="s">
        <v>353</v>
      </c>
      <c r="M2009" t="str">
        <f t="shared" si="218"/>
        <v>岩戸</v>
      </c>
      <c r="N2009" t="str">
        <f t="shared" si="219"/>
        <v>康平</v>
      </c>
      <c r="O2009" t="str">
        <f t="shared" si="220"/>
        <v>イワト</v>
      </c>
      <c r="P2009" t="str">
        <f t="shared" si="221"/>
        <v>コウヘイ</v>
      </c>
      <c r="Q2009">
        <f>IF($F2009="","",DATEDIF($R2009,①申込書!$D$3,"Y"))</f>
        <v>21</v>
      </c>
      <c r="R2009" t="str">
        <f t="shared" si="222"/>
        <v>2004/08/10</v>
      </c>
      <c r="S2009" t="str">
        <f t="shared" si="217"/>
        <v>学連</v>
      </c>
      <c r="T2009" t="str">
        <f>IFERROR(IF($G2009&lt;&gt;"",LEFT($G2009,11),IF(COUNTIF(②男子申込!$C:$C,$B2009)=1,INDEX(②男子申込!H:H,MATCH($B2009,②男子申込!$C:$C,0)),"")),"")</f>
        <v>00200151607</v>
      </c>
      <c r="U2009" t="str">
        <f t="shared" si="223"/>
        <v>京都橘大</v>
      </c>
    </row>
    <row r="2010" spans="1:21">
      <c r="A2010" t="s">
        <v>1474</v>
      </c>
      <c r="B2010">
        <v>2009</v>
      </c>
      <c r="C2010" t="s">
        <v>5011</v>
      </c>
      <c r="D2010" t="s">
        <v>5012</v>
      </c>
      <c r="E2010" t="s">
        <v>3835</v>
      </c>
      <c r="F2010">
        <v>20050331</v>
      </c>
      <c r="G2010" t="s">
        <v>11538</v>
      </c>
      <c r="H2010" t="s">
        <v>449</v>
      </c>
      <c r="I2010" t="s">
        <v>556</v>
      </c>
      <c r="M2010" t="str">
        <f t="shared" si="218"/>
        <v>毛利</v>
      </c>
      <c r="N2010" t="str">
        <f t="shared" si="219"/>
        <v>拓真</v>
      </c>
      <c r="O2010" t="str">
        <f t="shared" si="220"/>
        <v>モウリ</v>
      </c>
      <c r="P2010" t="str">
        <f t="shared" si="221"/>
        <v>タクマ</v>
      </c>
      <c r="Q2010">
        <f>IF($F2010="","",DATEDIF($R2010,①申込書!$D$3,"Y"))</f>
        <v>20</v>
      </c>
      <c r="R2010" t="str">
        <f t="shared" si="222"/>
        <v>2005/03/31</v>
      </c>
      <c r="S2010" t="str">
        <f t="shared" si="217"/>
        <v>学連</v>
      </c>
      <c r="T2010" t="str">
        <f>IFERROR(IF($G2010&lt;&gt;"",LEFT($G2010,11),IF(COUNTIF(②男子申込!$C:$C,$B2010)=1,INDEX(②男子申込!H:H,MATCH($B2010,②男子申込!$C:$C,0)),"")),"")</f>
        <v>00200153608</v>
      </c>
      <c r="U2010" t="str">
        <f t="shared" si="223"/>
        <v>京都橘大</v>
      </c>
    </row>
    <row r="2011" spans="1:21">
      <c r="A2011" t="s">
        <v>1474</v>
      </c>
      <c r="B2011">
        <v>2010</v>
      </c>
      <c r="C2011" t="s">
        <v>7556</v>
      </c>
      <c r="D2011" t="s">
        <v>7557</v>
      </c>
      <c r="E2011" t="s">
        <v>80</v>
      </c>
      <c r="F2011">
        <v>20050927</v>
      </c>
      <c r="G2011" t="s">
        <v>7558</v>
      </c>
      <c r="H2011" t="s">
        <v>7559</v>
      </c>
      <c r="I2011" t="s">
        <v>87</v>
      </c>
      <c r="M2011" t="str">
        <f t="shared" si="218"/>
        <v>榎原</v>
      </c>
      <c r="N2011" t="str">
        <f t="shared" si="219"/>
        <v>拓海</v>
      </c>
      <c r="O2011" t="str">
        <f t="shared" si="220"/>
        <v>エバラ</v>
      </c>
      <c r="P2011" t="str">
        <f t="shared" si="221"/>
        <v>タクミ</v>
      </c>
      <c r="Q2011">
        <f>IF($F2011="","",DATEDIF($R2011,①申込書!$D$3,"Y"))</f>
        <v>20</v>
      </c>
      <c r="R2011" t="str">
        <f t="shared" si="222"/>
        <v>2005/09/27</v>
      </c>
      <c r="S2011" t="str">
        <f t="shared" si="217"/>
        <v>滋賀</v>
      </c>
      <c r="T2011" t="str">
        <f>IFERROR(IF($G2011&lt;&gt;"",LEFT($G2011,11),IF(COUNTIF(②男子申込!$C:$C,$B2011)=1,INDEX(②男子申込!H:H,MATCH($B2011,②男子申込!$C:$C,0)),"")),"")</f>
        <v>00154792432</v>
      </c>
      <c r="U2011" t="str">
        <f t="shared" si="223"/>
        <v>京都橘大</v>
      </c>
    </row>
    <row r="2012" spans="1:21">
      <c r="A2012" t="s">
        <v>1474</v>
      </c>
      <c r="B2012">
        <v>2011</v>
      </c>
      <c r="C2012" t="s">
        <v>7560</v>
      </c>
      <c r="D2012" t="s">
        <v>7561</v>
      </c>
      <c r="E2012" t="s">
        <v>97</v>
      </c>
      <c r="F2012">
        <v>20051002</v>
      </c>
      <c r="G2012" t="s">
        <v>7562</v>
      </c>
      <c r="H2012" t="s">
        <v>139</v>
      </c>
      <c r="I2012" t="s">
        <v>7563</v>
      </c>
      <c r="M2012" t="str">
        <f t="shared" si="218"/>
        <v>大石</v>
      </c>
      <c r="N2012" t="str">
        <f t="shared" si="219"/>
        <v>壮紀</v>
      </c>
      <c r="O2012" t="str">
        <f t="shared" si="220"/>
        <v>オオイシ</v>
      </c>
      <c r="P2012" t="str">
        <f t="shared" si="221"/>
        <v>ソウキ</v>
      </c>
      <c r="Q2012">
        <f>IF($F2012="","",DATEDIF($R2012,①申込書!$D$3,"Y"))</f>
        <v>20</v>
      </c>
      <c r="R2012" t="str">
        <f t="shared" si="222"/>
        <v>2005/10/02</v>
      </c>
      <c r="S2012" t="str">
        <f t="shared" si="217"/>
        <v>兵庫</v>
      </c>
      <c r="T2012" t="str">
        <f>IFERROR(IF($G2012&lt;&gt;"",LEFT($G2012,11),IF(COUNTIF(②男子申込!$C:$C,$B2012)=1,INDEX(②男子申込!H:H,MATCH($B2012,②男子申込!$C:$C,0)),"")),"")</f>
        <v>00128453730</v>
      </c>
      <c r="U2012" t="str">
        <f t="shared" si="223"/>
        <v>京都橘大</v>
      </c>
    </row>
    <row r="2013" spans="1:21">
      <c r="A2013" t="s">
        <v>1474</v>
      </c>
      <c r="B2013">
        <v>2012</v>
      </c>
      <c r="C2013" t="s">
        <v>7564</v>
      </c>
      <c r="D2013" t="s">
        <v>7565</v>
      </c>
      <c r="E2013" t="s">
        <v>80</v>
      </c>
      <c r="F2013">
        <v>20051227</v>
      </c>
      <c r="G2013" t="s">
        <v>7566</v>
      </c>
      <c r="H2013" t="s">
        <v>3355</v>
      </c>
      <c r="I2013" t="s">
        <v>891</v>
      </c>
      <c r="M2013" t="str">
        <f t="shared" si="218"/>
        <v>大道</v>
      </c>
      <c r="N2013" t="str">
        <f t="shared" si="219"/>
        <v>真史</v>
      </c>
      <c r="O2013" t="str">
        <f t="shared" si="220"/>
        <v>オオミチ</v>
      </c>
      <c r="P2013" t="str">
        <f t="shared" si="221"/>
        <v>マサシ</v>
      </c>
      <c r="Q2013">
        <f>IF($F2013="","",DATEDIF($R2013,①申込書!$D$3,"Y"))</f>
        <v>20</v>
      </c>
      <c r="R2013" t="str">
        <f t="shared" si="222"/>
        <v>2005/12/27</v>
      </c>
      <c r="S2013" t="str">
        <f t="shared" si="217"/>
        <v>滋賀</v>
      </c>
      <c r="T2013" t="str">
        <f>IFERROR(IF($G2013&lt;&gt;"",LEFT($G2013,11),IF(COUNTIF(②男子申込!$C:$C,$B2013)=1,INDEX(②男子申込!H:H,MATCH($B2013,②男子申込!$C:$C,0)),"")),"")</f>
        <v>00126025925</v>
      </c>
      <c r="U2013" t="str">
        <f t="shared" si="223"/>
        <v>京都橘大</v>
      </c>
    </row>
    <row r="2014" spans="1:21">
      <c r="A2014" t="s">
        <v>1474</v>
      </c>
      <c r="B2014">
        <v>2013</v>
      </c>
      <c r="C2014" t="s">
        <v>7567</v>
      </c>
      <c r="D2014" t="s">
        <v>1093</v>
      </c>
      <c r="E2014" t="s">
        <v>88</v>
      </c>
      <c r="F2014">
        <v>20050922</v>
      </c>
      <c r="G2014" t="s">
        <v>7568</v>
      </c>
      <c r="H2014" t="s">
        <v>126</v>
      </c>
      <c r="I2014" t="s">
        <v>578</v>
      </c>
      <c r="M2014" t="str">
        <f t="shared" si="218"/>
        <v>小島</v>
      </c>
      <c r="N2014" t="str">
        <f t="shared" si="219"/>
        <v>翔太</v>
      </c>
      <c r="O2014" t="str">
        <f t="shared" si="220"/>
        <v>コジマ</v>
      </c>
      <c r="P2014" t="str">
        <f t="shared" si="221"/>
        <v>ショウタ</v>
      </c>
      <c r="Q2014">
        <f>IF($F2014="","",DATEDIF($R2014,①申込書!$D$3,"Y"))</f>
        <v>20</v>
      </c>
      <c r="R2014" t="str">
        <f t="shared" si="222"/>
        <v>2005/09/22</v>
      </c>
      <c r="S2014" t="str">
        <f t="shared" si="217"/>
        <v>京都</v>
      </c>
      <c r="T2014" t="str">
        <f>IFERROR(IF($G2014&lt;&gt;"",LEFT($G2014,11),IF(COUNTIF(②男子申込!$C:$C,$B2014)=1,INDEX(②男子申込!H:H,MATCH($B2014,②男子申込!$C:$C,0)),"")),"")</f>
        <v>00200299684</v>
      </c>
      <c r="U2014" t="str">
        <f t="shared" si="223"/>
        <v>京都橘大</v>
      </c>
    </row>
    <row r="2015" spans="1:21">
      <c r="A2015" t="s">
        <v>1474</v>
      </c>
      <c r="B2015">
        <v>2014</v>
      </c>
      <c r="C2015" t="s">
        <v>7569</v>
      </c>
      <c r="D2015" t="s">
        <v>7570</v>
      </c>
      <c r="E2015" t="s">
        <v>88</v>
      </c>
      <c r="F2015">
        <v>20050605</v>
      </c>
      <c r="G2015" t="s">
        <v>11539</v>
      </c>
      <c r="H2015" t="s">
        <v>638</v>
      </c>
      <c r="I2015" t="s">
        <v>289</v>
      </c>
      <c r="M2015" t="str">
        <f t="shared" si="218"/>
        <v>西</v>
      </c>
      <c r="N2015" t="str">
        <f t="shared" si="219"/>
        <v>瑞稀</v>
      </c>
      <c r="O2015" t="str">
        <f t="shared" si="220"/>
        <v>ニシ</v>
      </c>
      <c r="P2015" t="str">
        <f t="shared" si="221"/>
        <v>ミズキ</v>
      </c>
      <c r="Q2015">
        <f>IF($F2015="","",DATEDIF($R2015,①申込書!$D$3,"Y"))</f>
        <v>20</v>
      </c>
      <c r="R2015" t="str">
        <f t="shared" si="222"/>
        <v>2005/06/05</v>
      </c>
      <c r="S2015" t="str">
        <f t="shared" si="217"/>
        <v>京都</v>
      </c>
      <c r="T2015" t="str">
        <f>IFERROR(IF($G2015&lt;&gt;"",LEFT($G2015,11),IF(COUNTIF(②男子申込!$C:$C,$B2015)=1,INDEX(②男子申込!H:H,MATCH($B2015,②男子申込!$C:$C,0)),"")),"")</f>
        <v>00131330920</v>
      </c>
      <c r="U2015" t="str">
        <f t="shared" si="223"/>
        <v>京都橘大</v>
      </c>
    </row>
    <row r="2016" spans="1:21">
      <c r="A2016" t="s">
        <v>1474</v>
      </c>
      <c r="B2016">
        <v>2015</v>
      </c>
      <c r="C2016" t="s">
        <v>7567</v>
      </c>
      <c r="D2016" t="s">
        <v>1093</v>
      </c>
      <c r="E2016" t="s">
        <v>88</v>
      </c>
      <c r="F2016">
        <v>20050922</v>
      </c>
      <c r="G2016" t="s">
        <v>7568</v>
      </c>
      <c r="H2016" t="s">
        <v>126</v>
      </c>
      <c r="I2016" t="s">
        <v>578</v>
      </c>
      <c r="M2016" t="str">
        <f t="shared" si="218"/>
        <v>小島</v>
      </c>
      <c r="N2016" t="str">
        <f t="shared" si="219"/>
        <v>翔太</v>
      </c>
      <c r="O2016" t="str">
        <f t="shared" si="220"/>
        <v>コジマ</v>
      </c>
      <c r="P2016" t="str">
        <f t="shared" si="221"/>
        <v>ショウタ</v>
      </c>
      <c r="Q2016">
        <f>IF($F2016="","",DATEDIF($R2016,①申込書!$D$3,"Y"))</f>
        <v>20</v>
      </c>
      <c r="R2016" t="str">
        <f t="shared" si="222"/>
        <v>2005/09/22</v>
      </c>
      <c r="S2016" t="str">
        <f t="shared" si="217"/>
        <v>京都</v>
      </c>
      <c r="T2016" t="str">
        <f>IFERROR(IF($G2016&lt;&gt;"",LEFT($G2016,11),IF(COUNTIF(②男子申込!$C:$C,$B2016)=1,INDEX(②男子申込!H:H,MATCH($B2016,②男子申込!$C:$C,0)),"")),"")</f>
        <v>00200299684</v>
      </c>
      <c r="U2016" t="str">
        <f t="shared" si="223"/>
        <v>京都橘大</v>
      </c>
    </row>
    <row r="2017" spans="1:21">
      <c r="A2017" t="s">
        <v>1474</v>
      </c>
      <c r="B2017">
        <v>2016</v>
      </c>
      <c r="C2017" t="s">
        <v>7654</v>
      </c>
      <c r="D2017" t="s">
        <v>7655</v>
      </c>
      <c r="E2017" t="s">
        <v>80</v>
      </c>
      <c r="F2017">
        <v>20040427</v>
      </c>
      <c r="G2017" t="s">
        <v>7656</v>
      </c>
      <c r="H2017" t="s">
        <v>5814</v>
      </c>
      <c r="I2017" t="s">
        <v>6121</v>
      </c>
      <c r="M2017" t="str">
        <f t="shared" si="218"/>
        <v>角田</v>
      </c>
      <c r="N2017" t="str">
        <f t="shared" si="219"/>
        <v>大心</v>
      </c>
      <c r="O2017" t="str">
        <f t="shared" si="220"/>
        <v>スミダ</v>
      </c>
      <c r="P2017" t="str">
        <f t="shared" si="221"/>
        <v>タイシン</v>
      </c>
      <c r="Q2017">
        <f>IF($F2017="","",DATEDIF($R2017,①申込書!$D$3,"Y"))</f>
        <v>21</v>
      </c>
      <c r="R2017" t="str">
        <f t="shared" si="222"/>
        <v>2004/04/27</v>
      </c>
      <c r="S2017" t="str">
        <f t="shared" si="217"/>
        <v>滋賀</v>
      </c>
      <c r="T2017" t="str">
        <f>IFERROR(IF($G2017&lt;&gt;"",LEFT($G2017,11),IF(COUNTIF(②男子申込!$C:$C,$B2017)=1,INDEX(②男子申込!H:H,MATCH($B2017,②男子申込!$C:$C,0)),"")),"")</f>
        <v>00200311173</v>
      </c>
      <c r="U2017" t="str">
        <f t="shared" si="223"/>
        <v>京都橘大</v>
      </c>
    </row>
    <row r="2018" spans="1:21">
      <c r="A2018" t="s">
        <v>1552</v>
      </c>
      <c r="B2018">
        <v>2017</v>
      </c>
      <c r="C2018" t="s">
        <v>4841</v>
      </c>
      <c r="D2018" t="s">
        <v>4842</v>
      </c>
      <c r="E2018" t="s">
        <v>88</v>
      </c>
      <c r="F2018">
        <v>20010111</v>
      </c>
      <c r="G2018" t="s">
        <v>11540</v>
      </c>
      <c r="H2018" t="s">
        <v>292</v>
      </c>
      <c r="I2018" t="s">
        <v>215</v>
      </c>
      <c r="M2018" t="str">
        <f t="shared" si="218"/>
        <v>木下</v>
      </c>
      <c r="N2018" t="str">
        <f t="shared" si="219"/>
        <v>智弘</v>
      </c>
      <c r="O2018" t="str">
        <f t="shared" si="220"/>
        <v>キノシタ</v>
      </c>
      <c r="P2018" t="str">
        <f t="shared" si="221"/>
        <v>トモヒロ</v>
      </c>
      <c r="Q2018">
        <f>IF($F2018="","",DATEDIF($R2018,①申込書!$D$3,"Y"))</f>
        <v>25</v>
      </c>
      <c r="R2018" t="str">
        <f t="shared" si="222"/>
        <v>2001/01/11</v>
      </c>
      <c r="S2018" t="str">
        <f t="shared" si="217"/>
        <v>京都</v>
      </c>
      <c r="T2018" t="str">
        <f>IFERROR(IF($G2018&lt;&gt;"",LEFT($G2018,11),IF(COUNTIF(②男子申込!$C:$C,$B2018)=1,INDEX(②男子申込!H:H,MATCH($B2018,②男子申込!$C:$C,0)),"")),"")</f>
        <v>00200109327</v>
      </c>
      <c r="U2018" t="str">
        <f t="shared" si="223"/>
        <v>京都薬科大</v>
      </c>
    </row>
    <row r="2019" spans="1:21">
      <c r="A2019" t="s">
        <v>1552</v>
      </c>
      <c r="B2019">
        <v>2018</v>
      </c>
      <c r="C2019" t="s">
        <v>4843</v>
      </c>
      <c r="D2019" t="s">
        <v>4844</v>
      </c>
      <c r="E2019" t="s">
        <v>88</v>
      </c>
      <c r="F2019">
        <v>20020124</v>
      </c>
      <c r="G2019" t="s">
        <v>11541</v>
      </c>
      <c r="H2019" t="s">
        <v>288</v>
      </c>
      <c r="I2019" t="s">
        <v>1872</v>
      </c>
      <c r="M2019" t="str">
        <f t="shared" si="218"/>
        <v>上田</v>
      </c>
      <c r="N2019" t="str">
        <f t="shared" si="219"/>
        <v>龍英</v>
      </c>
      <c r="O2019" t="str">
        <f t="shared" si="220"/>
        <v>ウエダ</v>
      </c>
      <c r="P2019" t="str">
        <f t="shared" si="221"/>
        <v>リュウエイ</v>
      </c>
      <c r="Q2019">
        <f>IF($F2019="","",DATEDIF($R2019,①申込書!$D$3,"Y"))</f>
        <v>24</v>
      </c>
      <c r="R2019" t="str">
        <f t="shared" si="222"/>
        <v>2002/01/24</v>
      </c>
      <c r="S2019" t="str">
        <f t="shared" si="217"/>
        <v>京都</v>
      </c>
      <c r="T2019" t="str">
        <f>IFERROR(IF($G2019&lt;&gt;"",LEFT($G2019,11),IF(COUNTIF(②男子申込!$C:$C,$B2019)=1,INDEX(②男子申込!H:H,MATCH($B2019,②男子申込!$C:$C,0)),"")),"")</f>
        <v>00200109344</v>
      </c>
      <c r="U2019" t="str">
        <f t="shared" si="223"/>
        <v>京都薬科大</v>
      </c>
    </row>
    <row r="2020" spans="1:21">
      <c r="A2020" t="s">
        <v>1552</v>
      </c>
      <c r="B2020">
        <v>2019</v>
      </c>
      <c r="C2020" t="s">
        <v>4845</v>
      </c>
      <c r="D2020" t="s">
        <v>4846</v>
      </c>
      <c r="E2020" t="s">
        <v>88</v>
      </c>
      <c r="F2020">
        <v>20050118</v>
      </c>
      <c r="G2020" t="s">
        <v>11542</v>
      </c>
      <c r="H2020" t="s">
        <v>4847</v>
      </c>
      <c r="I2020" t="s">
        <v>394</v>
      </c>
      <c r="M2020" t="str">
        <f t="shared" si="218"/>
        <v>市瀬</v>
      </c>
      <c r="N2020" t="str">
        <f t="shared" si="219"/>
        <v>俊介</v>
      </c>
      <c r="O2020" t="str">
        <f t="shared" si="220"/>
        <v>イチノセ</v>
      </c>
      <c r="P2020" t="str">
        <f t="shared" si="221"/>
        <v>シュンスケ</v>
      </c>
      <c r="Q2020">
        <f>IF($F2020="","",DATEDIF($R2020,①申込書!$D$3,"Y"))</f>
        <v>21</v>
      </c>
      <c r="R2020" t="str">
        <f t="shared" si="222"/>
        <v>2005/01/18</v>
      </c>
      <c r="S2020" t="str">
        <f t="shared" si="217"/>
        <v>京都</v>
      </c>
      <c r="T2020" t="str">
        <f>IFERROR(IF($G2020&lt;&gt;"",LEFT($G2020,11),IF(COUNTIF(②男子申込!$C:$C,$B2020)=1,INDEX(②男子申込!H:H,MATCH($B2020,②男子申込!$C:$C,0)),"")),"")</f>
        <v>00200102365</v>
      </c>
      <c r="U2020" t="str">
        <f t="shared" si="223"/>
        <v>京都薬科大</v>
      </c>
    </row>
    <row r="2021" spans="1:21">
      <c r="A2021" t="s">
        <v>1552</v>
      </c>
      <c r="B2021">
        <v>2020</v>
      </c>
      <c r="C2021" t="s">
        <v>4848</v>
      </c>
      <c r="D2021" t="s">
        <v>4849</v>
      </c>
      <c r="E2021" t="s">
        <v>88</v>
      </c>
      <c r="F2021">
        <v>20041229</v>
      </c>
      <c r="G2021" t="s">
        <v>11543</v>
      </c>
      <c r="H2021" t="s">
        <v>3032</v>
      </c>
      <c r="I2021" t="s">
        <v>98</v>
      </c>
      <c r="M2021" t="str">
        <f t="shared" si="218"/>
        <v>岡﨑</v>
      </c>
      <c r="N2021" t="str">
        <f t="shared" si="219"/>
        <v>陸</v>
      </c>
      <c r="O2021" t="str">
        <f t="shared" si="220"/>
        <v>オカザキ</v>
      </c>
      <c r="P2021" t="str">
        <f t="shared" si="221"/>
        <v>リク</v>
      </c>
      <c r="Q2021">
        <f>IF($F2021="","",DATEDIF($R2021,①申込書!$D$3,"Y"))</f>
        <v>21</v>
      </c>
      <c r="R2021" t="str">
        <f t="shared" si="222"/>
        <v>2004/12/29</v>
      </c>
      <c r="S2021" t="str">
        <f t="shared" si="217"/>
        <v>京都</v>
      </c>
      <c r="T2021" t="str">
        <f>IFERROR(IF($G2021&lt;&gt;"",LEFT($G2021,11),IF(COUNTIF(②男子申込!$C:$C,$B2021)=1,INDEX(②男子申込!H:H,MATCH($B2021,②男子申込!$C:$C,0)),"")),"")</f>
        <v>00150446525</v>
      </c>
      <c r="U2021" t="str">
        <f t="shared" si="223"/>
        <v>京都薬科大</v>
      </c>
    </row>
    <row r="2022" spans="1:21">
      <c r="A2022" t="s">
        <v>1552</v>
      </c>
      <c r="B2022">
        <v>2021</v>
      </c>
      <c r="C2022" t="s">
        <v>4850</v>
      </c>
      <c r="D2022" t="s">
        <v>4851</v>
      </c>
      <c r="E2022" t="s">
        <v>88</v>
      </c>
      <c r="F2022">
        <v>20031006</v>
      </c>
      <c r="G2022" t="s">
        <v>11544</v>
      </c>
      <c r="H2022" t="s">
        <v>4852</v>
      </c>
      <c r="I2022" t="s">
        <v>606</v>
      </c>
      <c r="M2022" t="str">
        <f t="shared" si="218"/>
        <v>手鹿</v>
      </c>
      <c r="N2022" t="str">
        <f t="shared" si="219"/>
        <v>宏輝</v>
      </c>
      <c r="O2022" t="str">
        <f t="shared" si="220"/>
        <v>テガ</v>
      </c>
      <c r="P2022" t="str">
        <f t="shared" si="221"/>
        <v>ヒロキ</v>
      </c>
      <c r="Q2022">
        <f>IF($F2022="","",DATEDIF($R2022,①申込書!$D$3,"Y"))</f>
        <v>22</v>
      </c>
      <c r="R2022" t="str">
        <f t="shared" si="222"/>
        <v>2003/10/06</v>
      </c>
      <c r="S2022" t="str">
        <f t="shared" si="217"/>
        <v>京都</v>
      </c>
      <c r="T2022" t="str">
        <f>IFERROR(IF($G2022&lt;&gt;"",LEFT($G2022,11),IF(COUNTIF(②男子申込!$C:$C,$B2022)=1,INDEX(②男子申込!H:H,MATCH($B2022,②男子申込!$C:$C,0)),"")),"")</f>
        <v>00200102407</v>
      </c>
      <c r="U2022" t="str">
        <f t="shared" si="223"/>
        <v>京都薬科大</v>
      </c>
    </row>
    <row r="2023" spans="1:21">
      <c r="A2023" t="s">
        <v>1552</v>
      </c>
      <c r="B2023">
        <v>2022</v>
      </c>
      <c r="C2023" t="s">
        <v>4853</v>
      </c>
      <c r="D2023" t="s">
        <v>4854</v>
      </c>
      <c r="E2023" t="s">
        <v>88</v>
      </c>
      <c r="F2023">
        <v>20030604</v>
      </c>
      <c r="G2023" t="s">
        <v>11545</v>
      </c>
      <c r="H2023" t="s">
        <v>695</v>
      </c>
      <c r="I2023" t="s">
        <v>4855</v>
      </c>
      <c r="M2023" t="str">
        <f t="shared" si="218"/>
        <v>梅本</v>
      </c>
      <c r="N2023" t="str">
        <f t="shared" si="219"/>
        <v>直明</v>
      </c>
      <c r="O2023" t="str">
        <f t="shared" si="220"/>
        <v>ウメモト</v>
      </c>
      <c r="P2023" t="str">
        <f t="shared" si="221"/>
        <v>ナオアキ</v>
      </c>
      <c r="Q2023">
        <f>IF($F2023="","",DATEDIF($R2023,①申込書!$D$3,"Y"))</f>
        <v>22</v>
      </c>
      <c r="R2023" t="str">
        <f t="shared" si="222"/>
        <v>2003/06/04</v>
      </c>
      <c r="S2023" t="str">
        <f t="shared" si="217"/>
        <v>京都</v>
      </c>
      <c r="T2023" t="str">
        <f>IFERROR(IF($G2023&lt;&gt;"",LEFT($G2023,11),IF(COUNTIF(②男子申込!$C:$C,$B2023)=1,INDEX(②男子申込!H:H,MATCH($B2023,②男子申込!$C:$C,0)),"")),"")</f>
        <v>00200102427</v>
      </c>
      <c r="U2023" t="str">
        <f t="shared" si="223"/>
        <v>京都薬科大</v>
      </c>
    </row>
    <row r="2024" spans="1:21">
      <c r="A2024" t="s">
        <v>1552</v>
      </c>
      <c r="B2024">
        <v>2023</v>
      </c>
      <c r="C2024" t="s">
        <v>4996</v>
      </c>
      <c r="D2024" t="s">
        <v>4997</v>
      </c>
      <c r="E2024" t="s">
        <v>88</v>
      </c>
      <c r="F2024">
        <v>20040811</v>
      </c>
      <c r="G2024" t="s">
        <v>11546</v>
      </c>
      <c r="H2024" t="s">
        <v>203</v>
      </c>
      <c r="I2024" t="s">
        <v>776</v>
      </c>
      <c r="M2024" t="str">
        <f t="shared" si="218"/>
        <v>西村</v>
      </c>
      <c r="N2024" t="str">
        <f t="shared" si="219"/>
        <v>典晃</v>
      </c>
      <c r="O2024" t="str">
        <f t="shared" si="220"/>
        <v>ニシムラ</v>
      </c>
      <c r="P2024" t="str">
        <f t="shared" si="221"/>
        <v>ノリアキ</v>
      </c>
      <c r="Q2024">
        <f>IF($F2024="","",DATEDIF($R2024,①申込書!$D$3,"Y"))</f>
        <v>21</v>
      </c>
      <c r="R2024" t="str">
        <f t="shared" si="222"/>
        <v>2004/08/11</v>
      </c>
      <c r="S2024" t="str">
        <f t="shared" si="217"/>
        <v>京都</v>
      </c>
      <c r="T2024" t="str">
        <f>IFERROR(IF($G2024&lt;&gt;"",LEFT($G2024,11),IF(COUNTIF(②男子申込!$C:$C,$B2024)=1,INDEX(②男子申込!H:H,MATCH($B2024,②男子申込!$C:$C,0)),"")),"")</f>
        <v>00200165159</v>
      </c>
      <c r="U2024" t="str">
        <f t="shared" si="223"/>
        <v>京都薬科大</v>
      </c>
    </row>
    <row r="2025" spans="1:21">
      <c r="A2025" t="s">
        <v>1552</v>
      </c>
      <c r="B2025">
        <v>2024</v>
      </c>
      <c r="C2025" t="s">
        <v>6067</v>
      </c>
      <c r="D2025" t="s">
        <v>5068</v>
      </c>
      <c r="E2025" t="s">
        <v>88</v>
      </c>
      <c r="F2025">
        <v>20050113</v>
      </c>
      <c r="G2025" t="s">
        <v>11547</v>
      </c>
      <c r="H2025" t="s">
        <v>256</v>
      </c>
      <c r="I2025" t="s">
        <v>758</v>
      </c>
      <c r="M2025" t="str">
        <f t="shared" si="218"/>
        <v>井上</v>
      </c>
      <c r="N2025" t="str">
        <f t="shared" si="219"/>
        <v>唯都</v>
      </c>
      <c r="O2025" t="str">
        <f t="shared" si="220"/>
        <v>イノウエ</v>
      </c>
      <c r="P2025" t="str">
        <f t="shared" si="221"/>
        <v>ユイト</v>
      </c>
      <c r="Q2025">
        <f>IF($F2025="","",DATEDIF($R2025,①申込書!$D$3,"Y"))</f>
        <v>21</v>
      </c>
      <c r="R2025" t="str">
        <f t="shared" si="222"/>
        <v>2005/01/13</v>
      </c>
      <c r="S2025" t="str">
        <f t="shared" si="217"/>
        <v>京都</v>
      </c>
      <c r="T2025" t="str">
        <f>IFERROR(IF($G2025&lt;&gt;"",LEFT($G2025,11),IF(COUNTIF(②男子申込!$C:$C,$B2025)=1,INDEX(②男子申込!H:H,MATCH($B2025,②男子申込!$C:$C,0)),"")),"")</f>
        <v>00200176396</v>
      </c>
      <c r="U2025" t="str">
        <f t="shared" si="223"/>
        <v>京都薬科大</v>
      </c>
    </row>
    <row r="2026" spans="1:21">
      <c r="A2026" t="s">
        <v>1552</v>
      </c>
      <c r="B2026">
        <v>2025</v>
      </c>
      <c r="C2026" t="s">
        <v>6068</v>
      </c>
      <c r="D2026" t="s">
        <v>6069</v>
      </c>
      <c r="E2026" t="s">
        <v>88</v>
      </c>
      <c r="F2026">
        <v>20040509</v>
      </c>
      <c r="G2026" t="s">
        <v>11548</v>
      </c>
      <c r="H2026" t="s">
        <v>6070</v>
      </c>
      <c r="I2026" t="s">
        <v>696</v>
      </c>
      <c r="M2026" t="str">
        <f t="shared" si="218"/>
        <v>萬野</v>
      </c>
      <c r="N2026" t="str">
        <f t="shared" si="219"/>
        <v>喜洸</v>
      </c>
      <c r="O2026" t="str">
        <f t="shared" si="220"/>
        <v>マンノ</v>
      </c>
      <c r="P2026" t="str">
        <f t="shared" si="221"/>
        <v>ヨシヒロ</v>
      </c>
      <c r="Q2026">
        <f>IF($F2026="","",DATEDIF($R2026,①申込書!$D$3,"Y"))</f>
        <v>21</v>
      </c>
      <c r="R2026" t="str">
        <f t="shared" si="222"/>
        <v>2004/05/09</v>
      </c>
      <c r="S2026" t="str">
        <f t="shared" si="217"/>
        <v>京都</v>
      </c>
      <c r="T2026" t="str">
        <f>IFERROR(IF($G2026&lt;&gt;"",LEFT($G2026,11),IF(COUNTIF(②男子申込!$C:$C,$B2026)=1,INDEX(②男子申込!H:H,MATCH($B2026,②男子申込!$C:$C,0)),"")),"")</f>
        <v>00200188777</v>
      </c>
      <c r="U2026" t="str">
        <f t="shared" si="223"/>
        <v>京都薬科大</v>
      </c>
    </row>
    <row r="2027" spans="1:21">
      <c r="A2027" t="s">
        <v>1552</v>
      </c>
      <c r="B2027">
        <v>2026</v>
      </c>
      <c r="C2027" t="s">
        <v>7024</v>
      </c>
      <c r="D2027" t="s">
        <v>8872</v>
      </c>
      <c r="E2027" t="s">
        <v>88</v>
      </c>
      <c r="F2027">
        <v>20051114</v>
      </c>
      <c r="G2027" t="s">
        <v>11549</v>
      </c>
      <c r="H2027" t="s">
        <v>2369</v>
      </c>
      <c r="I2027" t="s">
        <v>386</v>
      </c>
      <c r="M2027" t="str">
        <f t="shared" si="218"/>
        <v>清永</v>
      </c>
      <c r="N2027" t="str">
        <f t="shared" si="219"/>
        <v>真矢</v>
      </c>
      <c r="O2027" t="str">
        <f t="shared" si="220"/>
        <v>キヨナガ</v>
      </c>
      <c r="P2027" t="str">
        <f t="shared" si="221"/>
        <v>シンヤ</v>
      </c>
      <c r="Q2027">
        <f>IF($F2027="","",DATEDIF($R2027,①申込書!$D$3,"Y"))</f>
        <v>20</v>
      </c>
      <c r="R2027" t="str">
        <f t="shared" si="222"/>
        <v>2005/11/14</v>
      </c>
      <c r="S2027" t="str">
        <f t="shared" si="217"/>
        <v>京都</v>
      </c>
      <c r="T2027" t="str">
        <f>IFERROR(IF($G2027&lt;&gt;"",LEFT($G2027,11),IF(COUNTIF(②男子申込!$C:$C,$B2027)=1,INDEX(②男子申込!H:H,MATCH($B2027,②男子申込!$C:$C,0)),"")),"")</f>
        <v>00125996638</v>
      </c>
      <c r="U2027" t="str">
        <f t="shared" si="223"/>
        <v>京都薬科大</v>
      </c>
    </row>
    <row r="2028" spans="1:21">
      <c r="A2028" t="s">
        <v>1552</v>
      </c>
      <c r="B2028">
        <v>2027</v>
      </c>
      <c r="C2028" t="s">
        <v>7025</v>
      </c>
      <c r="D2028" t="s">
        <v>8873</v>
      </c>
      <c r="E2028" t="s">
        <v>88</v>
      </c>
      <c r="F2028">
        <v>20050501</v>
      </c>
      <c r="G2028" t="s">
        <v>11550</v>
      </c>
      <c r="H2028" t="s">
        <v>7026</v>
      </c>
      <c r="I2028" t="s">
        <v>346</v>
      </c>
      <c r="M2028" t="str">
        <f t="shared" si="218"/>
        <v>塩見</v>
      </c>
      <c r="N2028" t="str">
        <f t="shared" si="219"/>
        <v>章悟</v>
      </c>
      <c r="O2028" t="str">
        <f t="shared" si="220"/>
        <v>シオミ</v>
      </c>
      <c r="P2028" t="str">
        <f t="shared" si="221"/>
        <v>ショウゴ</v>
      </c>
      <c r="Q2028">
        <f>IF($F2028="","",DATEDIF($R2028,①申込書!$D$3,"Y"))</f>
        <v>20</v>
      </c>
      <c r="R2028" t="str">
        <f t="shared" si="222"/>
        <v>2005/05/01</v>
      </c>
      <c r="S2028" t="str">
        <f t="shared" si="217"/>
        <v>京都</v>
      </c>
      <c r="T2028" t="str">
        <f>IFERROR(IF($G2028&lt;&gt;"",LEFT($G2028,11),IF(COUNTIF(②男子申込!$C:$C,$B2028)=1,INDEX(②男子申込!H:H,MATCH($B2028,②男子申込!$C:$C,0)),"")),"")</f>
        <v>00158766235</v>
      </c>
      <c r="U2028" t="str">
        <f t="shared" si="223"/>
        <v>京都薬科大</v>
      </c>
    </row>
    <row r="2029" spans="1:21">
      <c r="A2029" t="s">
        <v>1552</v>
      </c>
      <c r="B2029">
        <v>2028</v>
      </c>
      <c r="C2029" t="s">
        <v>7027</v>
      </c>
      <c r="D2029" t="s">
        <v>8874</v>
      </c>
      <c r="E2029" t="s">
        <v>88</v>
      </c>
      <c r="F2029">
        <v>20050916</v>
      </c>
      <c r="G2029" t="s">
        <v>11551</v>
      </c>
      <c r="H2029" t="s">
        <v>7028</v>
      </c>
      <c r="I2029" t="s">
        <v>135</v>
      </c>
      <c r="M2029" t="str">
        <f t="shared" si="218"/>
        <v>小澤</v>
      </c>
      <c r="N2029" t="str">
        <f t="shared" si="219"/>
        <v>光輝</v>
      </c>
      <c r="O2029" t="str">
        <f t="shared" si="220"/>
        <v>コザワ</v>
      </c>
      <c r="P2029" t="str">
        <f t="shared" si="221"/>
        <v>コウキ</v>
      </c>
      <c r="Q2029">
        <f>IF($F2029="","",DATEDIF($R2029,①申込書!$D$3,"Y"))</f>
        <v>20</v>
      </c>
      <c r="R2029" t="str">
        <f t="shared" si="222"/>
        <v>2005/09/16</v>
      </c>
      <c r="S2029" t="str">
        <f t="shared" si="217"/>
        <v>京都</v>
      </c>
      <c r="T2029" t="str">
        <f>IFERROR(IF($G2029&lt;&gt;"",LEFT($G2029,11),IF(COUNTIF(②男子申込!$C:$C,$B2029)=1,INDEX(②男子申込!H:H,MATCH($B2029,②男子申込!$C:$C,0)),"")),"")</f>
        <v>00133451825</v>
      </c>
      <c r="U2029" t="str">
        <f t="shared" si="223"/>
        <v>京都薬科大</v>
      </c>
    </row>
    <row r="2030" spans="1:21">
      <c r="A2030" t="s">
        <v>1552</v>
      </c>
      <c r="B2030">
        <v>2029</v>
      </c>
      <c r="C2030" t="s">
        <v>7029</v>
      </c>
      <c r="D2030" t="s">
        <v>8875</v>
      </c>
      <c r="E2030" t="s">
        <v>88</v>
      </c>
      <c r="F2030">
        <v>20030613</v>
      </c>
      <c r="G2030" t="s">
        <v>11552</v>
      </c>
      <c r="H2030" t="s">
        <v>319</v>
      </c>
      <c r="I2030" t="s">
        <v>7030</v>
      </c>
      <c r="M2030" t="str">
        <f t="shared" si="218"/>
        <v>竹内</v>
      </c>
      <c r="N2030" t="str">
        <f t="shared" si="219"/>
        <v>皓哉</v>
      </c>
      <c r="O2030" t="str">
        <f t="shared" si="220"/>
        <v>タケウチ</v>
      </c>
      <c r="P2030" t="str">
        <f t="shared" si="221"/>
        <v>コウヤ</v>
      </c>
      <c r="Q2030">
        <f>IF($F2030="","",DATEDIF($R2030,①申込書!$D$3,"Y"))</f>
        <v>22</v>
      </c>
      <c r="R2030" t="str">
        <f t="shared" si="222"/>
        <v>2003/06/13</v>
      </c>
      <c r="S2030" t="str">
        <f t="shared" si="217"/>
        <v>京都</v>
      </c>
      <c r="T2030" t="str">
        <f>IFERROR(IF($G2030&lt;&gt;"",LEFT($G2030,11),IF(COUNTIF(②男子申込!$C:$C,$B2030)=1,INDEX(②男子申込!H:H,MATCH($B2030,②男子申込!$C:$C,0)),"")),"")</f>
        <v>00200262987</v>
      </c>
      <c r="U2030" t="str">
        <f t="shared" si="223"/>
        <v>京都薬科大</v>
      </c>
    </row>
    <row r="2031" spans="1:21">
      <c r="A2031" t="s">
        <v>1552</v>
      </c>
      <c r="B2031">
        <v>2030</v>
      </c>
      <c r="C2031" t="s">
        <v>8876</v>
      </c>
      <c r="D2031" t="s">
        <v>8877</v>
      </c>
      <c r="E2031" t="s">
        <v>88</v>
      </c>
      <c r="F2031">
        <v>20030220</v>
      </c>
      <c r="G2031"/>
      <c r="H2031" t="s">
        <v>12294</v>
      </c>
      <c r="I2031" t="s">
        <v>555</v>
      </c>
      <c r="M2031" t="str">
        <f t="shared" si="218"/>
        <v>若野</v>
      </c>
      <c r="N2031" t="str">
        <f t="shared" si="219"/>
        <v>直人</v>
      </c>
      <c r="O2031" t="str">
        <f t="shared" si="220"/>
        <v>ワカノ</v>
      </c>
      <c r="P2031" t="str">
        <f t="shared" si="221"/>
        <v>ナオト</v>
      </c>
      <c r="Q2031">
        <f>IF($F2031="","",DATEDIF($R2031,①申込書!$D$3,"Y"))</f>
        <v>22</v>
      </c>
      <c r="R2031" t="str">
        <f t="shared" si="222"/>
        <v>2003/02/20</v>
      </c>
      <c r="S2031" t="str">
        <f t="shared" si="217"/>
        <v>京都</v>
      </c>
      <c r="T2031" t="str">
        <f>IFERROR(IF($G2031&lt;&gt;"",LEFT($G2031,11),IF(COUNTIF(②男子申込!$C:$C,$B2031)=1,INDEX(②男子申込!H:H,MATCH($B2031,②男子申込!$C:$C,0)),"")),"")</f>
        <v/>
      </c>
      <c r="U2031" t="str">
        <f t="shared" si="223"/>
        <v>京都薬科大</v>
      </c>
    </row>
    <row r="2032" spans="1:21">
      <c r="A2032" t="s">
        <v>1560</v>
      </c>
      <c r="B2032">
        <v>2031</v>
      </c>
      <c r="C2032" t="s">
        <v>1561</v>
      </c>
      <c r="D2032" t="s">
        <v>1562</v>
      </c>
      <c r="E2032" t="s">
        <v>3835</v>
      </c>
      <c r="F2032">
        <v>19961001</v>
      </c>
      <c r="G2032" t="s">
        <v>11553</v>
      </c>
      <c r="H2032" t="s">
        <v>842</v>
      </c>
      <c r="I2032" t="s">
        <v>322</v>
      </c>
      <c r="M2032" t="str">
        <f t="shared" si="218"/>
        <v>長谷川</v>
      </c>
      <c r="N2032" t="str">
        <f t="shared" si="219"/>
        <v>大智</v>
      </c>
      <c r="O2032" t="str">
        <f t="shared" si="220"/>
        <v>ハセガワ</v>
      </c>
      <c r="P2032" t="str">
        <f t="shared" si="221"/>
        <v>ダイチ</v>
      </c>
      <c r="Q2032">
        <f>IF($F2032="","",DATEDIF($R2032,①申込書!$D$3,"Y"))</f>
        <v>29</v>
      </c>
      <c r="R2032" t="str">
        <f t="shared" si="222"/>
        <v>1996/10/01</v>
      </c>
      <c r="S2032" t="str">
        <f t="shared" si="217"/>
        <v>学連</v>
      </c>
      <c r="T2032" t="str">
        <f>IFERROR(IF($G2032&lt;&gt;"",LEFT($G2032,11),IF(COUNTIF(②男子申込!$C:$C,$B2032)=1,INDEX(②男子申込!H:H,MATCH($B2032,②男子申込!$C:$C,0)),"")),"")</f>
        <v>00046583834</v>
      </c>
      <c r="U2032" t="str">
        <f t="shared" si="223"/>
        <v>滋賀医科大</v>
      </c>
    </row>
    <row r="2033" spans="1:21">
      <c r="A2033" t="s">
        <v>1560</v>
      </c>
      <c r="B2033">
        <v>2032</v>
      </c>
      <c r="C2033" t="s">
        <v>6405</v>
      </c>
      <c r="D2033" t="s">
        <v>6406</v>
      </c>
      <c r="E2033" t="s">
        <v>80</v>
      </c>
      <c r="F2033">
        <v>20001027</v>
      </c>
      <c r="G2033" t="s">
        <v>6407</v>
      </c>
      <c r="H2033" t="s">
        <v>147</v>
      </c>
      <c r="I2033" t="s">
        <v>84</v>
      </c>
      <c r="M2033" t="str">
        <f t="shared" si="218"/>
        <v>中村</v>
      </c>
      <c r="N2033" t="str">
        <f t="shared" si="219"/>
        <v>憲太郎</v>
      </c>
      <c r="O2033" t="str">
        <f t="shared" si="220"/>
        <v>ナカムラ</v>
      </c>
      <c r="P2033" t="str">
        <f t="shared" si="221"/>
        <v>ケンタロウ</v>
      </c>
      <c r="Q2033">
        <f>IF($F2033="","",DATEDIF($R2033,①申込書!$D$3,"Y"))</f>
        <v>25</v>
      </c>
      <c r="R2033" t="str">
        <f t="shared" si="222"/>
        <v>2000/10/27</v>
      </c>
      <c r="S2033" t="str">
        <f t="shared" si="217"/>
        <v>滋賀</v>
      </c>
      <c r="T2033" t="str">
        <f>IFERROR(IF($G2033&lt;&gt;"",LEFT($G2033,11),IF(COUNTIF(②男子申込!$C:$C,$B2033)=1,INDEX(②男子申込!H:H,MATCH($B2033,②男子申込!$C:$C,0)),"")),"")</f>
        <v>00200088313</v>
      </c>
      <c r="U2033" t="str">
        <f t="shared" si="223"/>
        <v>滋賀医科大</v>
      </c>
    </row>
    <row r="2034" spans="1:21">
      <c r="A2034" t="s">
        <v>1560</v>
      </c>
      <c r="B2034">
        <v>2033</v>
      </c>
      <c r="C2034" t="s">
        <v>8878</v>
      </c>
      <c r="D2034" t="s">
        <v>8879</v>
      </c>
      <c r="E2034" t="s">
        <v>80</v>
      </c>
      <c r="F2034">
        <v>20000528</v>
      </c>
      <c r="G2034" t="s">
        <v>11554</v>
      </c>
      <c r="H2034" t="s">
        <v>810</v>
      </c>
      <c r="I2034" t="s">
        <v>611</v>
      </c>
      <c r="M2034" t="str">
        <f t="shared" si="218"/>
        <v>髙橋</v>
      </c>
      <c r="N2034" t="str">
        <f t="shared" si="219"/>
        <v>樹</v>
      </c>
      <c r="O2034" t="str">
        <f t="shared" si="220"/>
        <v>タカハシ</v>
      </c>
      <c r="P2034" t="str">
        <f t="shared" si="221"/>
        <v>イツキ</v>
      </c>
      <c r="Q2034">
        <f>IF($F2034="","",DATEDIF($R2034,①申込書!$D$3,"Y"))</f>
        <v>25</v>
      </c>
      <c r="R2034" t="str">
        <f t="shared" si="222"/>
        <v>2000/05/28</v>
      </c>
      <c r="S2034" t="str">
        <f t="shared" si="217"/>
        <v>滋賀</v>
      </c>
      <c r="T2034" t="str">
        <f>IFERROR(IF($G2034&lt;&gt;"",LEFT($G2034,11),IF(COUNTIF(②男子申込!$C:$C,$B2034)=1,INDEX(②男子申込!H:H,MATCH($B2034,②男子申込!$C:$C,0)),"")),"")</f>
        <v>00070299734</v>
      </c>
      <c r="U2034" t="str">
        <f t="shared" si="223"/>
        <v>滋賀医科大</v>
      </c>
    </row>
    <row r="2035" spans="1:21">
      <c r="A2035" t="s">
        <v>1560</v>
      </c>
      <c r="B2035">
        <v>2034</v>
      </c>
      <c r="C2035" t="s">
        <v>8880</v>
      </c>
      <c r="D2035" t="s">
        <v>8881</v>
      </c>
      <c r="E2035" t="s">
        <v>80</v>
      </c>
      <c r="F2035">
        <v>20001204</v>
      </c>
      <c r="G2035" t="s">
        <v>11555</v>
      </c>
      <c r="H2035" t="s">
        <v>12295</v>
      </c>
      <c r="I2035" t="s">
        <v>374</v>
      </c>
      <c r="M2035" t="str">
        <f t="shared" si="218"/>
        <v>市井</v>
      </c>
      <c r="N2035" t="str">
        <f t="shared" si="219"/>
        <v>祐雅</v>
      </c>
      <c r="O2035" t="str">
        <f t="shared" si="220"/>
        <v>イチイ</v>
      </c>
      <c r="P2035" t="str">
        <f t="shared" si="221"/>
        <v>ユウマ</v>
      </c>
      <c r="Q2035">
        <f>IF($F2035="","",DATEDIF($R2035,①申込書!$D$3,"Y"))</f>
        <v>25</v>
      </c>
      <c r="R2035" t="str">
        <f t="shared" si="222"/>
        <v>2000/12/04</v>
      </c>
      <c r="S2035" t="str">
        <f t="shared" si="217"/>
        <v>滋賀</v>
      </c>
      <c r="T2035" t="str">
        <f>IFERROR(IF($G2035&lt;&gt;"",LEFT($G2035,11),IF(COUNTIF(②男子申込!$C:$C,$B2035)=1,INDEX(②男子申込!H:H,MATCH($B2035,②男子申込!$C:$C,0)),"")),"")</f>
        <v>00098330326</v>
      </c>
      <c r="U2035" t="str">
        <f t="shared" si="223"/>
        <v>滋賀医科大</v>
      </c>
    </row>
    <row r="2036" spans="1:21">
      <c r="A2036" t="s">
        <v>1572</v>
      </c>
      <c r="B2036">
        <v>2035</v>
      </c>
      <c r="C2036" t="s">
        <v>1573</v>
      </c>
      <c r="D2036" t="s">
        <v>1574</v>
      </c>
      <c r="E2036" t="s">
        <v>80</v>
      </c>
      <c r="F2036">
        <v>20010615</v>
      </c>
      <c r="G2036" t="s">
        <v>11556</v>
      </c>
      <c r="H2036" t="s">
        <v>313</v>
      </c>
      <c r="I2036" t="s">
        <v>1575</v>
      </c>
      <c r="M2036" t="str">
        <f t="shared" si="218"/>
        <v>藤木</v>
      </c>
      <c r="N2036" t="str">
        <f t="shared" si="219"/>
        <v>悠理</v>
      </c>
      <c r="O2036" t="str">
        <f t="shared" si="220"/>
        <v>フジキ</v>
      </c>
      <c r="P2036" t="str">
        <f t="shared" si="221"/>
        <v>ユウリ</v>
      </c>
      <c r="Q2036">
        <f>IF($F2036="","",DATEDIF($R2036,①申込書!$D$3,"Y"))</f>
        <v>24</v>
      </c>
      <c r="R2036" t="str">
        <f t="shared" si="222"/>
        <v>2001/06/15</v>
      </c>
      <c r="S2036" t="str">
        <f t="shared" si="217"/>
        <v>滋賀</v>
      </c>
      <c r="T2036" t="str">
        <f>IFERROR(IF($G2036&lt;&gt;"",LEFT($G2036,11),IF(COUNTIF(②男子申込!$C:$C,$B2036)=1,INDEX(②男子申込!H:H,MATCH($B2036,②男子申込!$C:$C,0)),"")),"")</f>
        <v>00077060727</v>
      </c>
      <c r="U2036" t="str">
        <f t="shared" si="223"/>
        <v>滋賀県立大</v>
      </c>
    </row>
    <row r="2037" spans="1:21">
      <c r="A2037" t="s">
        <v>1572</v>
      </c>
      <c r="B2037">
        <v>2036</v>
      </c>
      <c r="C2037" t="s">
        <v>1577</v>
      </c>
      <c r="D2037" t="s">
        <v>1578</v>
      </c>
      <c r="E2037" t="s">
        <v>80</v>
      </c>
      <c r="F2037">
        <v>20021224</v>
      </c>
      <c r="G2037" t="s">
        <v>11557</v>
      </c>
      <c r="H2037" t="s">
        <v>515</v>
      </c>
      <c r="I2037" t="s">
        <v>98</v>
      </c>
      <c r="M2037" t="str">
        <f t="shared" si="218"/>
        <v>吉岡</v>
      </c>
      <c r="N2037" t="str">
        <f t="shared" si="219"/>
        <v>流空</v>
      </c>
      <c r="O2037" t="str">
        <f t="shared" si="220"/>
        <v>ヨシオカ</v>
      </c>
      <c r="P2037" t="str">
        <f t="shared" si="221"/>
        <v>リク</v>
      </c>
      <c r="Q2037">
        <f>IF($F2037="","",DATEDIF($R2037,①申込書!$D$3,"Y"))</f>
        <v>23</v>
      </c>
      <c r="R2037" t="str">
        <f t="shared" si="222"/>
        <v>2002/12/24</v>
      </c>
      <c r="S2037" t="str">
        <f t="shared" si="217"/>
        <v>滋賀</v>
      </c>
      <c r="T2037" t="str">
        <f>IFERROR(IF($G2037&lt;&gt;"",LEFT($G2037,11),IF(COUNTIF(②男子申込!$C:$C,$B2037)=1,INDEX(②男子申込!H:H,MATCH($B2037,②男子申込!$C:$C,0)),"")),"")</f>
        <v>00103314618</v>
      </c>
      <c r="U2037" t="str">
        <f t="shared" si="223"/>
        <v>滋賀県立大</v>
      </c>
    </row>
    <row r="2038" spans="1:21">
      <c r="A2038" t="s">
        <v>1572</v>
      </c>
      <c r="B2038">
        <v>2037</v>
      </c>
      <c r="C2038" t="s">
        <v>4495</v>
      </c>
      <c r="D2038" t="s">
        <v>4496</v>
      </c>
      <c r="E2038" t="s">
        <v>80</v>
      </c>
      <c r="F2038">
        <v>20020522</v>
      </c>
      <c r="G2038" t="s">
        <v>11558</v>
      </c>
      <c r="H2038" t="s">
        <v>4497</v>
      </c>
      <c r="I2038" t="s">
        <v>130</v>
      </c>
      <c r="M2038" t="str">
        <f t="shared" si="218"/>
        <v>河島</v>
      </c>
      <c r="N2038" t="str">
        <f t="shared" si="219"/>
        <v>光佑</v>
      </c>
      <c r="O2038" t="str">
        <f t="shared" si="220"/>
        <v>カワシマ</v>
      </c>
      <c r="P2038" t="str">
        <f t="shared" si="221"/>
        <v>コウスケ</v>
      </c>
      <c r="Q2038">
        <f>IF($F2038="","",DATEDIF($R2038,①申込書!$D$3,"Y"))</f>
        <v>23</v>
      </c>
      <c r="R2038" t="str">
        <f t="shared" si="222"/>
        <v>2002/05/22</v>
      </c>
      <c r="S2038" t="str">
        <f t="shared" si="217"/>
        <v>滋賀</v>
      </c>
      <c r="T2038" t="str">
        <f>IFERROR(IF($G2038&lt;&gt;"",LEFT($G2038,11),IF(COUNTIF(②男子申込!$C:$C,$B2038)=1,INDEX(②男子申込!H:H,MATCH($B2038,②男子申込!$C:$C,0)),"")),"")</f>
        <v>00200046738</v>
      </c>
      <c r="U2038" t="str">
        <f t="shared" si="223"/>
        <v>滋賀県立大</v>
      </c>
    </row>
    <row r="2039" spans="1:21">
      <c r="A2039" t="s">
        <v>1572</v>
      </c>
      <c r="B2039">
        <v>2038</v>
      </c>
      <c r="C2039" t="s">
        <v>2403</v>
      </c>
      <c r="D2039" t="s">
        <v>2404</v>
      </c>
      <c r="E2039" t="s">
        <v>80</v>
      </c>
      <c r="F2039">
        <v>20030922</v>
      </c>
      <c r="G2039" t="s">
        <v>11559</v>
      </c>
      <c r="H2039" t="s">
        <v>2405</v>
      </c>
      <c r="I2039" t="s">
        <v>505</v>
      </c>
      <c r="M2039" t="str">
        <f t="shared" si="218"/>
        <v>竹上</v>
      </c>
      <c r="N2039" t="str">
        <f t="shared" si="219"/>
        <v>寛建</v>
      </c>
      <c r="O2039" t="str">
        <f t="shared" si="220"/>
        <v>タケガミ</v>
      </c>
      <c r="P2039" t="str">
        <f t="shared" si="221"/>
        <v>カンタ</v>
      </c>
      <c r="Q2039">
        <f>IF($F2039="","",DATEDIF($R2039,①申込書!$D$3,"Y"))</f>
        <v>22</v>
      </c>
      <c r="R2039" t="str">
        <f t="shared" si="222"/>
        <v>2003/09/22</v>
      </c>
      <c r="S2039" t="str">
        <f t="shared" si="217"/>
        <v>滋賀</v>
      </c>
      <c r="T2039" t="str">
        <f>IFERROR(IF($G2039&lt;&gt;"",LEFT($G2039,11),IF(COUNTIF(②男子申込!$C:$C,$B2039)=1,INDEX(②男子申込!H:H,MATCH($B2039,②男子申込!$C:$C,0)),"")),"")</f>
        <v>00100056921</v>
      </c>
      <c r="U2039" t="str">
        <f t="shared" si="223"/>
        <v>滋賀県立大</v>
      </c>
    </row>
    <row r="2040" spans="1:21">
      <c r="A2040" t="s">
        <v>1572</v>
      </c>
      <c r="B2040">
        <v>2039</v>
      </c>
      <c r="C2040" t="s">
        <v>2496</v>
      </c>
      <c r="D2040" t="s">
        <v>2497</v>
      </c>
      <c r="E2040" t="s">
        <v>80</v>
      </c>
      <c r="F2040">
        <v>20030606</v>
      </c>
      <c r="G2040" t="s">
        <v>11560</v>
      </c>
      <c r="H2040" t="s">
        <v>2498</v>
      </c>
      <c r="I2040" t="s">
        <v>426</v>
      </c>
      <c r="M2040" t="str">
        <f t="shared" si="218"/>
        <v>浅沼</v>
      </c>
      <c r="N2040" t="str">
        <f t="shared" si="219"/>
        <v>紀貴</v>
      </c>
      <c r="O2040" t="str">
        <f t="shared" si="220"/>
        <v>アサヌマ</v>
      </c>
      <c r="P2040" t="str">
        <f t="shared" si="221"/>
        <v>トシキ</v>
      </c>
      <c r="Q2040">
        <f>IF($F2040="","",DATEDIF($R2040,①申込書!$D$3,"Y"))</f>
        <v>22</v>
      </c>
      <c r="R2040" t="str">
        <f t="shared" si="222"/>
        <v>2003/06/06</v>
      </c>
      <c r="S2040" t="str">
        <f t="shared" si="217"/>
        <v>滋賀</v>
      </c>
      <c r="T2040" t="str">
        <f>IFERROR(IF($G2040&lt;&gt;"",LEFT($G2040,11),IF(COUNTIF(②男子申込!$C:$C,$B2040)=1,INDEX(②男子申込!H:H,MATCH($B2040,②男子申込!$C:$C,0)),"")),"")</f>
        <v>00101703214</v>
      </c>
      <c r="U2040" t="str">
        <f t="shared" si="223"/>
        <v>滋賀県立大</v>
      </c>
    </row>
    <row r="2041" spans="1:21">
      <c r="A2041" t="s">
        <v>1572</v>
      </c>
      <c r="B2041">
        <v>2040</v>
      </c>
      <c r="C2041" t="s">
        <v>2499</v>
      </c>
      <c r="D2041" t="s">
        <v>2500</v>
      </c>
      <c r="E2041" t="s">
        <v>80</v>
      </c>
      <c r="F2041">
        <v>20030708</v>
      </c>
      <c r="G2041" t="s">
        <v>11561</v>
      </c>
      <c r="H2041" t="s">
        <v>2501</v>
      </c>
      <c r="I2041" t="s">
        <v>353</v>
      </c>
      <c r="M2041" t="str">
        <f t="shared" si="218"/>
        <v>八若</v>
      </c>
      <c r="N2041" t="str">
        <f t="shared" si="219"/>
        <v>航平</v>
      </c>
      <c r="O2041" t="str">
        <f t="shared" si="220"/>
        <v>ヤワカ</v>
      </c>
      <c r="P2041" t="str">
        <f t="shared" si="221"/>
        <v>コウヘイ</v>
      </c>
      <c r="Q2041">
        <f>IF($F2041="","",DATEDIF($R2041,①申込書!$D$3,"Y"))</f>
        <v>22</v>
      </c>
      <c r="R2041" t="str">
        <f t="shared" si="222"/>
        <v>2003/07/08</v>
      </c>
      <c r="S2041" t="str">
        <f t="shared" si="217"/>
        <v>滋賀</v>
      </c>
      <c r="T2041" t="str">
        <f>IFERROR(IF($G2041&lt;&gt;"",LEFT($G2041,11),IF(COUNTIF(②男子申込!$C:$C,$B2041)=1,INDEX(②男子申込!H:H,MATCH($B2041,②男子申込!$C:$C,0)),"")),"")</f>
        <v>00101632821</v>
      </c>
      <c r="U2041" t="str">
        <f t="shared" si="223"/>
        <v>滋賀県立大</v>
      </c>
    </row>
    <row r="2042" spans="1:21">
      <c r="A2042" t="s">
        <v>1572</v>
      </c>
      <c r="B2042">
        <v>2041</v>
      </c>
      <c r="C2042" t="s">
        <v>2502</v>
      </c>
      <c r="D2042" t="s">
        <v>2503</v>
      </c>
      <c r="E2042" t="s">
        <v>80</v>
      </c>
      <c r="F2042">
        <v>20030627</v>
      </c>
      <c r="G2042" t="s">
        <v>11562</v>
      </c>
      <c r="H2042" t="s">
        <v>449</v>
      </c>
      <c r="I2042" t="s">
        <v>141</v>
      </c>
      <c r="M2042" t="str">
        <f t="shared" si="218"/>
        <v>森</v>
      </c>
      <c r="N2042" t="str">
        <f t="shared" si="219"/>
        <v>颯人</v>
      </c>
      <c r="O2042" t="str">
        <f t="shared" si="220"/>
        <v>モリ</v>
      </c>
      <c r="P2042" t="str">
        <f t="shared" si="221"/>
        <v>ハヤト</v>
      </c>
      <c r="Q2042">
        <f>IF($F2042="","",DATEDIF($R2042,①申込書!$D$3,"Y"))</f>
        <v>22</v>
      </c>
      <c r="R2042" t="str">
        <f t="shared" si="222"/>
        <v>2003/06/27</v>
      </c>
      <c r="S2042" t="str">
        <f t="shared" si="217"/>
        <v>滋賀</v>
      </c>
      <c r="T2042" t="str">
        <f>IFERROR(IF($G2042&lt;&gt;"",LEFT($G2042,11),IF(COUNTIF(②男子申込!$C:$C,$B2042)=1,INDEX(②男子申込!H:H,MATCH($B2042,②男子申込!$C:$C,0)),"")),"")</f>
        <v>00106190825</v>
      </c>
      <c r="U2042" t="str">
        <f t="shared" si="223"/>
        <v>滋賀県立大</v>
      </c>
    </row>
    <row r="2043" spans="1:21">
      <c r="A2043" t="s">
        <v>1572</v>
      </c>
      <c r="B2043">
        <v>2042</v>
      </c>
      <c r="C2043" t="s">
        <v>4498</v>
      </c>
      <c r="D2043" t="s">
        <v>4499</v>
      </c>
      <c r="E2043" t="s">
        <v>80</v>
      </c>
      <c r="F2043">
        <v>20050105</v>
      </c>
      <c r="G2043" t="s">
        <v>11563</v>
      </c>
      <c r="H2043" t="s">
        <v>214</v>
      </c>
      <c r="I2043" t="s">
        <v>387</v>
      </c>
      <c r="M2043" t="str">
        <f t="shared" si="218"/>
        <v>山本</v>
      </c>
      <c r="N2043" t="str">
        <f t="shared" si="219"/>
        <v>侑生</v>
      </c>
      <c r="O2043" t="str">
        <f t="shared" si="220"/>
        <v>ヤマモト</v>
      </c>
      <c r="P2043" t="str">
        <f t="shared" si="221"/>
        <v>ユウセイ</v>
      </c>
      <c r="Q2043">
        <f>IF($F2043="","",DATEDIF($R2043,①申込書!$D$3,"Y"))</f>
        <v>21</v>
      </c>
      <c r="R2043" t="str">
        <f t="shared" si="222"/>
        <v>2005/01/05</v>
      </c>
      <c r="S2043" t="str">
        <f t="shared" si="217"/>
        <v>滋賀</v>
      </c>
      <c r="T2043" t="str">
        <f>IFERROR(IF($G2043&lt;&gt;"",LEFT($G2043,11),IF(COUNTIF(②男子申込!$C:$C,$B2043)=1,INDEX(②男子申込!H:H,MATCH($B2043,②男子申込!$C:$C,0)),"")),"")</f>
        <v>00145447126</v>
      </c>
      <c r="U2043" t="str">
        <f t="shared" si="223"/>
        <v>滋賀県立大</v>
      </c>
    </row>
    <row r="2044" spans="1:21">
      <c r="A2044" t="s">
        <v>1572</v>
      </c>
      <c r="B2044">
        <v>2043</v>
      </c>
      <c r="C2044" t="s">
        <v>4500</v>
      </c>
      <c r="D2044" t="s">
        <v>4501</v>
      </c>
      <c r="E2044" t="s">
        <v>80</v>
      </c>
      <c r="F2044">
        <v>20040604</v>
      </c>
      <c r="G2044" t="s">
        <v>11564</v>
      </c>
      <c r="H2044" t="s">
        <v>1176</v>
      </c>
      <c r="I2044" t="s">
        <v>582</v>
      </c>
      <c r="M2044" t="str">
        <f t="shared" si="218"/>
        <v>大森</v>
      </c>
      <c r="N2044" t="str">
        <f t="shared" si="219"/>
        <v>颯馬</v>
      </c>
      <c r="O2044" t="str">
        <f t="shared" si="220"/>
        <v>オオモリ</v>
      </c>
      <c r="P2044" t="str">
        <f t="shared" si="221"/>
        <v>ソウマ</v>
      </c>
      <c r="Q2044">
        <f>IF($F2044="","",DATEDIF($R2044,①申込書!$D$3,"Y"))</f>
        <v>21</v>
      </c>
      <c r="R2044" t="str">
        <f t="shared" si="222"/>
        <v>2004/06/04</v>
      </c>
      <c r="S2044" t="str">
        <f t="shared" si="217"/>
        <v>滋賀</v>
      </c>
      <c r="T2044" t="str">
        <f>IFERROR(IF($G2044&lt;&gt;"",LEFT($G2044,11),IF(COUNTIF(②男子申込!$C:$C,$B2044)=1,INDEX(②男子申込!H:H,MATCH($B2044,②男子申込!$C:$C,0)),"")),"")</f>
        <v>00119308022</v>
      </c>
      <c r="U2044" t="str">
        <f t="shared" si="223"/>
        <v>滋賀県立大</v>
      </c>
    </row>
    <row r="2045" spans="1:21">
      <c r="A2045" t="s">
        <v>1572</v>
      </c>
      <c r="B2045">
        <v>2044</v>
      </c>
      <c r="C2045" t="s">
        <v>4502</v>
      </c>
      <c r="D2045" t="s">
        <v>4503</v>
      </c>
      <c r="E2045" t="s">
        <v>80</v>
      </c>
      <c r="F2045">
        <v>20041105</v>
      </c>
      <c r="G2045" t="s">
        <v>11565</v>
      </c>
      <c r="H2045" t="s">
        <v>186</v>
      </c>
      <c r="I2045" t="s">
        <v>651</v>
      </c>
      <c r="M2045" t="str">
        <f t="shared" si="218"/>
        <v>石川</v>
      </c>
      <c r="N2045" t="str">
        <f t="shared" si="219"/>
        <v>直樹</v>
      </c>
      <c r="O2045" t="str">
        <f t="shared" si="220"/>
        <v>イシカワ</v>
      </c>
      <c r="P2045" t="str">
        <f t="shared" si="221"/>
        <v>ナオキ</v>
      </c>
      <c r="Q2045">
        <f>IF($F2045="","",DATEDIF($R2045,①申込書!$D$3,"Y"))</f>
        <v>21</v>
      </c>
      <c r="R2045" t="str">
        <f t="shared" si="222"/>
        <v>2004/11/05</v>
      </c>
      <c r="S2045" t="str">
        <f t="shared" si="217"/>
        <v>滋賀</v>
      </c>
      <c r="T2045" t="str">
        <f>IFERROR(IF($G2045&lt;&gt;"",LEFT($G2045,11),IF(COUNTIF(②男子申込!$C:$C,$B2045)=1,INDEX(②男子申込!H:H,MATCH($B2045,②男子申込!$C:$C,0)),"")),"")</f>
        <v>00112081417</v>
      </c>
      <c r="U2045" t="str">
        <f t="shared" si="223"/>
        <v>滋賀県立大</v>
      </c>
    </row>
    <row r="2046" spans="1:21">
      <c r="A2046" t="s">
        <v>1572</v>
      </c>
      <c r="B2046">
        <v>2045</v>
      </c>
      <c r="C2046" t="s">
        <v>4836</v>
      </c>
      <c r="D2046" t="s">
        <v>982</v>
      </c>
      <c r="E2046" t="s">
        <v>80</v>
      </c>
      <c r="F2046">
        <v>20040611</v>
      </c>
      <c r="G2046" t="s">
        <v>11566</v>
      </c>
      <c r="H2046" t="s">
        <v>162</v>
      </c>
      <c r="I2046" t="s">
        <v>459</v>
      </c>
      <c r="M2046" t="str">
        <f t="shared" si="218"/>
        <v>木村</v>
      </c>
      <c r="N2046" t="str">
        <f t="shared" si="219"/>
        <v>快</v>
      </c>
      <c r="O2046" t="str">
        <f t="shared" si="220"/>
        <v>キムラ</v>
      </c>
      <c r="P2046" t="str">
        <f t="shared" si="221"/>
        <v>カイ</v>
      </c>
      <c r="Q2046">
        <f>IF($F2046="","",DATEDIF($R2046,①申込書!$D$3,"Y"))</f>
        <v>21</v>
      </c>
      <c r="R2046" t="str">
        <f t="shared" si="222"/>
        <v>2004/06/11</v>
      </c>
      <c r="S2046" t="str">
        <f t="shared" si="217"/>
        <v>滋賀</v>
      </c>
      <c r="T2046" t="str">
        <f>IFERROR(IF($G2046&lt;&gt;"",LEFT($G2046,11),IF(COUNTIF(②男子申込!$C:$C,$B2046)=1,INDEX(②男子申込!H:H,MATCH($B2046,②男子申込!$C:$C,0)),"")),"")</f>
        <v>00112592323</v>
      </c>
      <c r="U2046" t="str">
        <f t="shared" si="223"/>
        <v>滋賀県立大</v>
      </c>
    </row>
    <row r="2047" spans="1:21">
      <c r="A2047" t="s">
        <v>1572</v>
      </c>
      <c r="B2047">
        <v>2046</v>
      </c>
      <c r="C2047" t="s">
        <v>6962</v>
      </c>
      <c r="D2047" t="s">
        <v>6963</v>
      </c>
      <c r="E2047" t="s">
        <v>80</v>
      </c>
      <c r="F2047">
        <v>20060228</v>
      </c>
      <c r="G2047" t="s">
        <v>11567</v>
      </c>
      <c r="H2047" t="s">
        <v>93</v>
      </c>
      <c r="I2047" t="s">
        <v>367</v>
      </c>
      <c r="M2047" t="str">
        <f t="shared" si="218"/>
        <v>山田</v>
      </c>
      <c r="N2047" t="str">
        <f t="shared" si="219"/>
        <v>陸翔</v>
      </c>
      <c r="O2047" t="str">
        <f t="shared" si="220"/>
        <v>ヤマダ</v>
      </c>
      <c r="P2047" t="str">
        <f t="shared" si="221"/>
        <v>リクト</v>
      </c>
      <c r="Q2047">
        <f>IF($F2047="","",DATEDIF($R2047,①申込書!$D$3,"Y"))</f>
        <v>19</v>
      </c>
      <c r="R2047" t="str">
        <f t="shared" si="222"/>
        <v>2006/02/28</v>
      </c>
      <c r="S2047" t="str">
        <f t="shared" si="217"/>
        <v>滋賀</v>
      </c>
      <c r="T2047" t="str">
        <f>IFERROR(IF($G2047&lt;&gt;"",LEFT($G2047,11),IF(COUNTIF(②男子申込!$C:$C,$B2047)=1,INDEX(②男子申込!H:H,MATCH($B2047,②男子申込!$C:$C,0)),"")),"")</f>
        <v>00154641829</v>
      </c>
      <c r="U2047" t="str">
        <f t="shared" si="223"/>
        <v>滋賀県立大</v>
      </c>
    </row>
    <row r="2048" spans="1:21">
      <c r="A2048" t="s">
        <v>1572</v>
      </c>
      <c r="B2048">
        <v>2047</v>
      </c>
      <c r="C2048" t="s">
        <v>6964</v>
      </c>
      <c r="D2048" t="s">
        <v>6965</v>
      </c>
      <c r="E2048" t="s">
        <v>80</v>
      </c>
      <c r="F2048">
        <v>20051207</v>
      </c>
      <c r="G2048" t="s">
        <v>11568</v>
      </c>
      <c r="H2048" t="s">
        <v>2277</v>
      </c>
      <c r="I2048" t="s">
        <v>556</v>
      </c>
      <c r="M2048" t="str">
        <f t="shared" si="218"/>
        <v>今城</v>
      </c>
      <c r="N2048" t="str">
        <f t="shared" si="219"/>
        <v>拓磨</v>
      </c>
      <c r="O2048" t="str">
        <f t="shared" si="220"/>
        <v>イマジョウ</v>
      </c>
      <c r="P2048" t="str">
        <f t="shared" si="221"/>
        <v>タクマ</v>
      </c>
      <c r="Q2048">
        <f>IF($F2048="","",DATEDIF($R2048,①申込書!$D$3,"Y"))</f>
        <v>20</v>
      </c>
      <c r="R2048" t="str">
        <f t="shared" si="222"/>
        <v>2005/12/07</v>
      </c>
      <c r="S2048" t="str">
        <f t="shared" si="217"/>
        <v>滋賀</v>
      </c>
      <c r="T2048" t="str">
        <f>IFERROR(IF($G2048&lt;&gt;"",LEFT($G2048,11),IF(COUNTIF(②男子申込!$C:$C,$B2048)=1,INDEX(②男子申込!H:H,MATCH($B2048,②男子申込!$C:$C,0)),"")),"")</f>
        <v>00200230219</v>
      </c>
      <c r="U2048" t="str">
        <f t="shared" si="223"/>
        <v>滋賀県立大</v>
      </c>
    </row>
    <row r="2049" spans="1:21">
      <c r="A2049" t="s">
        <v>1572</v>
      </c>
      <c r="B2049">
        <v>2048</v>
      </c>
      <c r="C2049" t="s">
        <v>7153</v>
      </c>
      <c r="D2049" t="s">
        <v>7154</v>
      </c>
      <c r="E2049" t="s">
        <v>80</v>
      </c>
      <c r="F2049">
        <v>20051107</v>
      </c>
      <c r="G2049" t="s">
        <v>7155</v>
      </c>
      <c r="H2049" t="s">
        <v>162</v>
      </c>
      <c r="I2049" t="s">
        <v>562</v>
      </c>
      <c r="M2049" t="str">
        <f t="shared" si="218"/>
        <v>木村</v>
      </c>
      <c r="N2049" t="str">
        <f t="shared" si="219"/>
        <v>亮汰</v>
      </c>
      <c r="O2049" t="str">
        <f t="shared" si="220"/>
        <v>キムラ</v>
      </c>
      <c r="P2049" t="str">
        <f t="shared" si="221"/>
        <v>リョウタ</v>
      </c>
      <c r="Q2049">
        <f>IF($F2049="","",DATEDIF($R2049,①申込書!$D$3,"Y"))</f>
        <v>20</v>
      </c>
      <c r="R2049" t="str">
        <f t="shared" si="222"/>
        <v>2005/11/07</v>
      </c>
      <c r="S2049" t="str">
        <f t="shared" si="217"/>
        <v>滋賀</v>
      </c>
      <c r="T2049" t="str">
        <f>IFERROR(IF($G2049&lt;&gt;"",LEFT($G2049,11),IF(COUNTIF(②男子申込!$C:$C,$B2049)=1,INDEX(②男子申込!H:H,MATCH($B2049,②男子申込!$C:$C,0)),"")),"")</f>
        <v>00159367839</v>
      </c>
      <c r="U2049" t="str">
        <f t="shared" si="223"/>
        <v>滋賀県立大</v>
      </c>
    </row>
    <row r="2050" spans="1:21">
      <c r="A2050" t="s">
        <v>1579</v>
      </c>
      <c r="B2050">
        <v>2049</v>
      </c>
      <c r="C2050" t="s">
        <v>5075</v>
      </c>
      <c r="D2050" t="s">
        <v>5076</v>
      </c>
      <c r="E2050" t="s">
        <v>80</v>
      </c>
      <c r="F2050">
        <v>20050314</v>
      </c>
      <c r="G2050" t="s">
        <v>11569</v>
      </c>
      <c r="H2050" t="s">
        <v>5077</v>
      </c>
      <c r="I2050" t="s">
        <v>257</v>
      </c>
      <c r="M2050" t="str">
        <f t="shared" si="218"/>
        <v>吉屋</v>
      </c>
      <c r="N2050" t="str">
        <f t="shared" si="219"/>
        <v>隆太</v>
      </c>
      <c r="O2050" t="str">
        <f t="shared" si="220"/>
        <v>ヨシヤ</v>
      </c>
      <c r="P2050" t="str">
        <f t="shared" si="221"/>
        <v>リュウタ</v>
      </c>
      <c r="Q2050">
        <f>IF($F2050="","",DATEDIF($R2050,①申込書!$D$3,"Y"))</f>
        <v>20</v>
      </c>
      <c r="R2050" t="str">
        <f t="shared" si="222"/>
        <v>2005/03/14</v>
      </c>
      <c r="S2050" t="str">
        <f t="shared" ref="S2050:S2113" si="224">IFERROR(IF(OR($E2050="北海道",$E2050="学連"),$E2050,LEFT($E2050,LEN($E2050)-1)),"")</f>
        <v>滋賀</v>
      </c>
      <c r="T2050" t="str">
        <f>IFERROR(IF($G2050&lt;&gt;"",LEFT($G2050,11),IF(COUNTIF(②男子申込!$C:$C,$B2050)=1,INDEX(②男子申込!H:H,MATCH($B2050,②男子申込!$C:$C,0)),"")),"")</f>
        <v>00144705526</v>
      </c>
      <c r="U2050" t="str">
        <f t="shared" si="223"/>
        <v>滋賀大</v>
      </c>
    </row>
    <row r="2051" spans="1:21">
      <c r="A2051" t="s">
        <v>1454</v>
      </c>
      <c r="B2051">
        <v>2050</v>
      </c>
      <c r="C2051" t="s">
        <v>2418</v>
      </c>
      <c r="D2051" t="s">
        <v>2419</v>
      </c>
      <c r="E2051" t="s">
        <v>99</v>
      </c>
      <c r="F2051">
        <v>20030813</v>
      </c>
      <c r="G2051" t="s">
        <v>4098</v>
      </c>
      <c r="H2051" t="s">
        <v>2420</v>
      </c>
      <c r="I2051" t="s">
        <v>2421</v>
      </c>
      <c r="M2051" t="str">
        <f t="shared" ref="M2051:M2114" si="225">IFERROR(LEFT($C2051,FIND("　",$C2051)-1),"")</f>
        <v>滝本</v>
      </c>
      <c r="N2051" t="str">
        <f t="shared" ref="N2051:N2114" si="226">IFERROR(RIGHT($C2051,LEN($C2051)-FIND("　",$C2051)),"")</f>
        <v>恵果</v>
      </c>
      <c r="O2051" t="str">
        <f t="shared" ref="O2051:O2114" si="227">IFERROR(DBCS(LEFT($D2051,FIND(" ",$D2051)-1)),"")</f>
        <v>タキモト</v>
      </c>
      <c r="P2051" t="str">
        <f t="shared" ref="P2051:P2114" si="228">IFERROR(DBCS(RIGHT($D2051,LEN($D2051)-FIND(" ",$D2051))),"")</f>
        <v>ケイカ</v>
      </c>
      <c r="Q2051">
        <f>IF($F2051="","",DATEDIF($R2051,①申込書!$D$3,"Y"))</f>
        <v>22</v>
      </c>
      <c r="R2051" t="str">
        <f t="shared" ref="R2051:R2114" si="229">IF($F2051="","",LEFT($F2051,4)&amp;"/"&amp;MID($F2051,5,2)&amp;"/"&amp;RIGHT($F2051,2))</f>
        <v>2003/08/13</v>
      </c>
      <c r="S2051" t="str">
        <f t="shared" si="224"/>
        <v>大阪</v>
      </c>
      <c r="T2051" t="str">
        <f>IFERROR(IF($G2051&lt;&gt;"",LEFT($G2051,11),IF(COUNTIF(②男子申込!$C:$C,$B2051)=1,INDEX(②男子申込!H:H,MATCH($B2051,②男子申込!$C:$C,0)),"")),"")</f>
        <v>00103948429</v>
      </c>
      <c r="U2051" t="str">
        <f t="shared" ref="U2051:U2114" si="230">IFERROR(LEFT($A2051,FIND("大学",$A2051))&amp;RIGHT($A2051,LEN($A2051)-FIND("大学",$A2051)-1),"")</f>
        <v>追手門学院大</v>
      </c>
    </row>
    <row r="2052" spans="1:21">
      <c r="A2052" t="s">
        <v>1454</v>
      </c>
      <c r="B2052">
        <v>2051</v>
      </c>
      <c r="C2052" t="s">
        <v>2422</v>
      </c>
      <c r="D2052" t="s">
        <v>2423</v>
      </c>
      <c r="E2052" t="s">
        <v>99</v>
      </c>
      <c r="F2052">
        <v>20030725</v>
      </c>
      <c r="G2052" t="s">
        <v>11570</v>
      </c>
      <c r="H2052" t="s">
        <v>354</v>
      </c>
      <c r="I2052" t="s">
        <v>446</v>
      </c>
      <c r="M2052" t="str">
        <f t="shared" si="225"/>
        <v>田中</v>
      </c>
      <c r="N2052" t="str">
        <f t="shared" si="226"/>
        <v>大空</v>
      </c>
      <c r="O2052" t="str">
        <f t="shared" si="227"/>
        <v>タナカ</v>
      </c>
      <c r="P2052" t="str">
        <f t="shared" si="228"/>
        <v>ソラ</v>
      </c>
      <c r="Q2052">
        <f>IF($F2052="","",DATEDIF($R2052,①申込書!$D$3,"Y"))</f>
        <v>22</v>
      </c>
      <c r="R2052" t="str">
        <f t="shared" si="229"/>
        <v>2003/07/25</v>
      </c>
      <c r="S2052" t="str">
        <f t="shared" si="224"/>
        <v>大阪</v>
      </c>
      <c r="T2052" t="str">
        <f>IFERROR(IF($G2052&lt;&gt;"",LEFT($G2052,11),IF(COUNTIF(②男子申込!$C:$C,$B2052)=1,INDEX(②男子申込!H:H,MATCH($B2052,②男子申込!$C:$C,0)),"")),"")</f>
        <v>00133540925</v>
      </c>
      <c r="U2052" t="str">
        <f t="shared" si="230"/>
        <v>追手門学院大</v>
      </c>
    </row>
    <row r="2053" spans="1:21">
      <c r="A2053" t="s">
        <v>1454</v>
      </c>
      <c r="B2053">
        <v>2052</v>
      </c>
      <c r="C2053" t="s">
        <v>2534</v>
      </c>
      <c r="D2053" t="s">
        <v>2535</v>
      </c>
      <c r="E2053" t="s">
        <v>99</v>
      </c>
      <c r="F2053">
        <v>20030801</v>
      </c>
      <c r="G2053" t="s">
        <v>4099</v>
      </c>
      <c r="H2053" t="s">
        <v>214</v>
      </c>
      <c r="I2053" t="s">
        <v>352</v>
      </c>
      <c r="M2053" t="str">
        <f t="shared" si="225"/>
        <v>山本</v>
      </c>
      <c r="N2053" t="str">
        <f t="shared" si="226"/>
        <v>琉稀</v>
      </c>
      <c r="O2053" t="str">
        <f t="shared" si="227"/>
        <v>ヤマモト</v>
      </c>
      <c r="P2053" t="str">
        <f t="shared" si="228"/>
        <v>リュウキ</v>
      </c>
      <c r="Q2053">
        <f>IF($F2053="","",DATEDIF($R2053,①申込書!$D$3,"Y"))</f>
        <v>22</v>
      </c>
      <c r="R2053" t="str">
        <f t="shared" si="229"/>
        <v>2003/08/01</v>
      </c>
      <c r="S2053" t="str">
        <f t="shared" si="224"/>
        <v>大阪</v>
      </c>
      <c r="T2053" t="str">
        <f>IFERROR(IF($G2053&lt;&gt;"",LEFT($G2053,11),IF(COUNTIF(②男子申込!$C:$C,$B2053)=1,INDEX(②男子申込!H:H,MATCH($B2053,②男子申込!$C:$C,0)),"")),"")</f>
        <v>00105961224</v>
      </c>
      <c r="U2053" t="str">
        <f t="shared" si="230"/>
        <v>追手門学院大</v>
      </c>
    </row>
    <row r="2054" spans="1:21">
      <c r="A2054" t="s">
        <v>1454</v>
      </c>
      <c r="B2054">
        <v>2053</v>
      </c>
      <c r="C2054" t="s">
        <v>4604</v>
      </c>
      <c r="D2054" t="s">
        <v>4605</v>
      </c>
      <c r="E2054" t="s">
        <v>99</v>
      </c>
      <c r="F2054">
        <v>20041231</v>
      </c>
      <c r="G2054" t="s">
        <v>11571</v>
      </c>
      <c r="H2054" t="s">
        <v>2645</v>
      </c>
      <c r="I2054" t="s">
        <v>135</v>
      </c>
      <c r="M2054" t="str">
        <f t="shared" si="225"/>
        <v>東</v>
      </c>
      <c r="N2054" t="str">
        <f t="shared" si="226"/>
        <v>虹希</v>
      </c>
      <c r="O2054" t="str">
        <f t="shared" si="227"/>
        <v>ヒガシ</v>
      </c>
      <c r="P2054" t="str">
        <f t="shared" si="228"/>
        <v>コウキ</v>
      </c>
      <c r="Q2054">
        <f>IF($F2054="","",DATEDIF($R2054,①申込書!$D$3,"Y"))</f>
        <v>21</v>
      </c>
      <c r="R2054" t="str">
        <f t="shared" si="229"/>
        <v>2004/12/31</v>
      </c>
      <c r="S2054" t="str">
        <f t="shared" si="224"/>
        <v>大阪</v>
      </c>
      <c r="T2054" t="str">
        <f>IFERROR(IF($G2054&lt;&gt;"",LEFT($G2054,11),IF(COUNTIF(②男子申込!$C:$C,$B2054)=1,INDEX(②男子申込!H:H,MATCH($B2054,②男子申込!$C:$C,0)),"")),"")</f>
        <v>00150506623</v>
      </c>
      <c r="U2054" t="str">
        <f t="shared" si="230"/>
        <v>追手門学院大</v>
      </c>
    </row>
    <row r="2055" spans="1:21">
      <c r="A2055" t="s">
        <v>1454</v>
      </c>
      <c r="B2055">
        <v>2054</v>
      </c>
      <c r="C2055" t="s">
        <v>4606</v>
      </c>
      <c r="D2055" t="s">
        <v>4607</v>
      </c>
      <c r="E2055" t="s">
        <v>97</v>
      </c>
      <c r="F2055">
        <v>20041218</v>
      </c>
      <c r="G2055" t="s">
        <v>4608</v>
      </c>
      <c r="H2055" t="s">
        <v>4609</v>
      </c>
      <c r="I2055" t="s">
        <v>3393</v>
      </c>
      <c r="M2055" t="str">
        <f t="shared" si="225"/>
        <v>和島</v>
      </c>
      <c r="N2055" t="str">
        <f t="shared" si="226"/>
        <v>優羽</v>
      </c>
      <c r="O2055" t="str">
        <f t="shared" si="227"/>
        <v>ワジマ</v>
      </c>
      <c r="P2055" t="str">
        <f t="shared" si="228"/>
        <v>ユウハ</v>
      </c>
      <c r="Q2055">
        <f>IF($F2055="","",DATEDIF($R2055,①申込書!$D$3,"Y"))</f>
        <v>21</v>
      </c>
      <c r="R2055" t="str">
        <f t="shared" si="229"/>
        <v>2004/12/18</v>
      </c>
      <c r="S2055" t="str">
        <f t="shared" si="224"/>
        <v>兵庫</v>
      </c>
      <c r="T2055" t="str">
        <f>IFERROR(IF($G2055&lt;&gt;"",LEFT($G2055,11),IF(COUNTIF(②男子申込!$C:$C,$B2055)=1,INDEX(②男子申込!H:H,MATCH($B2055,②男子申込!$C:$C,0)),"")),"")</f>
        <v>00123806121</v>
      </c>
      <c r="U2055" t="str">
        <f t="shared" si="230"/>
        <v>追手門学院大</v>
      </c>
    </row>
    <row r="2056" spans="1:21">
      <c r="A2056" t="s">
        <v>1454</v>
      </c>
      <c r="B2056">
        <v>2055</v>
      </c>
      <c r="C2056" t="s">
        <v>4610</v>
      </c>
      <c r="D2056" t="s">
        <v>4611</v>
      </c>
      <c r="E2056" t="s">
        <v>97</v>
      </c>
      <c r="F2056">
        <v>20041007</v>
      </c>
      <c r="G2056" t="s">
        <v>11572</v>
      </c>
      <c r="H2056" t="s">
        <v>4095</v>
      </c>
      <c r="I2056" t="s">
        <v>2928</v>
      </c>
      <c r="M2056" t="str">
        <f t="shared" si="225"/>
        <v>髙谷</v>
      </c>
      <c r="N2056" t="str">
        <f t="shared" si="226"/>
        <v>望巳</v>
      </c>
      <c r="O2056" t="str">
        <f t="shared" si="227"/>
        <v>タカタニ</v>
      </c>
      <c r="P2056" t="str">
        <f t="shared" si="228"/>
        <v>ノゾミ</v>
      </c>
      <c r="Q2056">
        <f>IF($F2056="","",DATEDIF($R2056,①申込書!$D$3,"Y"))</f>
        <v>21</v>
      </c>
      <c r="R2056" t="str">
        <f t="shared" si="229"/>
        <v>2004/10/07</v>
      </c>
      <c r="S2056" t="str">
        <f t="shared" si="224"/>
        <v>兵庫</v>
      </c>
      <c r="T2056" t="str">
        <f>IFERROR(IF($G2056&lt;&gt;"",LEFT($G2056,11),IF(COUNTIF(②男子申込!$C:$C,$B2056)=1,INDEX(②男子申込!H:H,MATCH($B2056,②男子申込!$C:$C,0)),"")),"")</f>
        <v>00117307928</v>
      </c>
      <c r="U2056" t="str">
        <f t="shared" si="230"/>
        <v>追手門学院大</v>
      </c>
    </row>
    <row r="2057" spans="1:21">
      <c r="A2057" t="s">
        <v>1454</v>
      </c>
      <c r="B2057">
        <v>2056</v>
      </c>
      <c r="C2057" t="s">
        <v>4612</v>
      </c>
      <c r="D2057" t="s">
        <v>4613</v>
      </c>
      <c r="E2057" t="s">
        <v>99</v>
      </c>
      <c r="F2057">
        <v>20040601</v>
      </c>
      <c r="G2057" t="s">
        <v>4614</v>
      </c>
      <c r="H2057" t="s">
        <v>4615</v>
      </c>
      <c r="I2057" t="s">
        <v>105</v>
      </c>
      <c r="M2057" t="str">
        <f t="shared" si="225"/>
        <v>寅丸</v>
      </c>
      <c r="N2057" t="str">
        <f t="shared" si="226"/>
        <v>颯太</v>
      </c>
      <c r="O2057" t="str">
        <f t="shared" si="227"/>
        <v>トラマル</v>
      </c>
      <c r="P2057" t="str">
        <f t="shared" si="228"/>
        <v>ソウタ</v>
      </c>
      <c r="Q2057">
        <f>IF($F2057="","",DATEDIF($R2057,①申込書!$D$3,"Y"))</f>
        <v>21</v>
      </c>
      <c r="R2057" t="str">
        <f t="shared" si="229"/>
        <v>2004/06/01</v>
      </c>
      <c r="S2057" t="str">
        <f t="shared" si="224"/>
        <v>大阪</v>
      </c>
      <c r="T2057" t="str">
        <f>IFERROR(IF($G2057&lt;&gt;"",LEFT($G2057,11),IF(COUNTIF(②男子申込!$C:$C,$B2057)=1,INDEX(②男子申込!H:H,MATCH($B2057,②男子申込!$C:$C,0)),"")),"")</f>
        <v>00115365728</v>
      </c>
      <c r="U2057" t="str">
        <f t="shared" si="230"/>
        <v>追手門学院大</v>
      </c>
    </row>
    <row r="2058" spans="1:21">
      <c r="A2058" t="s">
        <v>1454</v>
      </c>
      <c r="B2058">
        <v>2057</v>
      </c>
      <c r="C2058" t="s">
        <v>4616</v>
      </c>
      <c r="D2058" t="s">
        <v>4617</v>
      </c>
      <c r="E2058" t="s">
        <v>80</v>
      </c>
      <c r="F2058">
        <v>20040614</v>
      </c>
      <c r="G2058" t="s">
        <v>4618</v>
      </c>
      <c r="H2058" t="s">
        <v>4619</v>
      </c>
      <c r="I2058" t="s">
        <v>426</v>
      </c>
      <c r="M2058" t="str">
        <f t="shared" si="225"/>
        <v>吉留</v>
      </c>
      <c r="N2058" t="str">
        <f t="shared" si="226"/>
        <v>利樹</v>
      </c>
      <c r="O2058" t="str">
        <f t="shared" si="227"/>
        <v>ヨシドメ</v>
      </c>
      <c r="P2058" t="str">
        <f t="shared" si="228"/>
        <v>トシキ</v>
      </c>
      <c r="Q2058">
        <f>IF($F2058="","",DATEDIF($R2058,①申込書!$D$3,"Y"))</f>
        <v>21</v>
      </c>
      <c r="R2058" t="str">
        <f t="shared" si="229"/>
        <v>2004/06/14</v>
      </c>
      <c r="S2058" t="str">
        <f t="shared" si="224"/>
        <v>滋賀</v>
      </c>
      <c r="T2058" t="str">
        <f>IFERROR(IF($G2058&lt;&gt;"",LEFT($G2058,11),IF(COUNTIF(②男子申込!$C:$C,$B2058)=1,INDEX(②男子申込!H:H,MATCH($B2058,②男子申込!$C:$C,0)),"")),"")</f>
        <v>00110899937</v>
      </c>
      <c r="U2058" t="str">
        <f t="shared" si="230"/>
        <v>追手門学院大</v>
      </c>
    </row>
    <row r="2059" spans="1:21">
      <c r="A2059" t="s">
        <v>1454</v>
      </c>
      <c r="B2059">
        <v>2058</v>
      </c>
      <c r="C2059" t="s">
        <v>6073</v>
      </c>
      <c r="D2059" t="s">
        <v>6074</v>
      </c>
      <c r="E2059" t="s">
        <v>99</v>
      </c>
      <c r="F2059">
        <v>20040214</v>
      </c>
      <c r="G2059" t="s">
        <v>11573</v>
      </c>
      <c r="H2059" t="s">
        <v>6075</v>
      </c>
      <c r="I2059" t="s">
        <v>362</v>
      </c>
      <c r="M2059" t="str">
        <f t="shared" si="225"/>
        <v>塩谷</v>
      </c>
      <c r="N2059" t="str">
        <f t="shared" si="226"/>
        <v>直弥</v>
      </c>
      <c r="O2059" t="str">
        <f t="shared" si="227"/>
        <v>シオタニ</v>
      </c>
      <c r="P2059" t="str">
        <f t="shared" si="228"/>
        <v>ナオヤ</v>
      </c>
      <c r="Q2059">
        <f>IF($F2059="","",DATEDIF($R2059,①申込書!$D$3,"Y"))</f>
        <v>21</v>
      </c>
      <c r="R2059" t="str">
        <f t="shared" si="229"/>
        <v>2004/02/14</v>
      </c>
      <c r="S2059" t="str">
        <f t="shared" si="224"/>
        <v>大阪</v>
      </c>
      <c r="T2059" t="str">
        <f>IFERROR(IF($G2059&lt;&gt;"",LEFT($G2059,11),IF(COUNTIF(②男子申込!$C:$C,$B2059)=1,INDEX(②男子申込!H:H,MATCH($B2059,②男子申込!$C:$C,0)),"")),"")</f>
        <v>00100742519</v>
      </c>
      <c r="U2059" t="str">
        <f t="shared" si="230"/>
        <v>追手門学院大</v>
      </c>
    </row>
    <row r="2060" spans="1:21">
      <c r="A2060" t="s">
        <v>1454</v>
      </c>
      <c r="B2060">
        <v>2059</v>
      </c>
      <c r="C2060" t="s">
        <v>6847</v>
      </c>
      <c r="D2060" t="s">
        <v>6848</v>
      </c>
      <c r="E2060" t="s">
        <v>469</v>
      </c>
      <c r="F2060">
        <v>20050417</v>
      </c>
      <c r="G2060" t="s">
        <v>6849</v>
      </c>
      <c r="H2060" t="s">
        <v>1294</v>
      </c>
      <c r="I2060" t="s">
        <v>402</v>
      </c>
      <c r="M2060" t="str">
        <f t="shared" si="225"/>
        <v>濵﨑</v>
      </c>
      <c r="N2060" t="str">
        <f t="shared" si="226"/>
        <v>隆哉</v>
      </c>
      <c r="O2060" t="str">
        <f t="shared" si="227"/>
        <v>ハマサキ</v>
      </c>
      <c r="P2060" t="str">
        <f t="shared" si="228"/>
        <v>タカヤ</v>
      </c>
      <c r="Q2060">
        <f>IF($F2060="","",DATEDIF($R2060,①申込書!$D$3,"Y"))</f>
        <v>20</v>
      </c>
      <c r="R2060" t="str">
        <f t="shared" si="229"/>
        <v>2005/04/17</v>
      </c>
      <c r="S2060" t="str">
        <f t="shared" si="224"/>
        <v>和歌山</v>
      </c>
      <c r="T2060" t="str">
        <f>IFERROR(IF($G2060&lt;&gt;"",LEFT($G2060,11),IF(COUNTIF(②男子申込!$C:$C,$B2060)=1,INDEX(②男子申込!H:H,MATCH($B2060,②男子申込!$C:$C,0)),"")),"")</f>
        <v>00130752220</v>
      </c>
      <c r="U2060" t="str">
        <f t="shared" si="230"/>
        <v>追手門学院大</v>
      </c>
    </row>
    <row r="2061" spans="1:21">
      <c r="A2061" t="s">
        <v>1454</v>
      </c>
      <c r="B2061">
        <v>2060</v>
      </c>
      <c r="C2061" t="s">
        <v>6850</v>
      </c>
      <c r="D2061" t="s">
        <v>6851</v>
      </c>
      <c r="E2061" t="s">
        <v>97</v>
      </c>
      <c r="F2061">
        <v>20051019</v>
      </c>
      <c r="G2061" t="s">
        <v>6852</v>
      </c>
      <c r="H2061" t="s">
        <v>3444</v>
      </c>
      <c r="I2061" t="s">
        <v>386</v>
      </c>
      <c r="M2061" t="str">
        <f t="shared" si="225"/>
        <v>福島</v>
      </c>
      <c r="N2061" t="str">
        <f t="shared" si="226"/>
        <v>慎也</v>
      </c>
      <c r="O2061" t="str">
        <f t="shared" si="227"/>
        <v>フクシマ</v>
      </c>
      <c r="P2061" t="str">
        <f t="shared" si="228"/>
        <v>シンヤ</v>
      </c>
      <c r="Q2061">
        <f>IF($F2061="","",DATEDIF($R2061,①申込書!$D$3,"Y"))</f>
        <v>20</v>
      </c>
      <c r="R2061" t="str">
        <f t="shared" si="229"/>
        <v>2005/10/19</v>
      </c>
      <c r="S2061" t="str">
        <f t="shared" si="224"/>
        <v>兵庫</v>
      </c>
      <c r="T2061" t="str">
        <f>IFERROR(IF($G2061&lt;&gt;"",LEFT($G2061,11),IF(COUNTIF(②男子申込!$C:$C,$B2061)=1,INDEX(②男子申込!H:H,MATCH($B2061,②男子申込!$C:$C,0)),"")),"")</f>
        <v>00154822224</v>
      </c>
      <c r="U2061" t="str">
        <f t="shared" si="230"/>
        <v>追手門学院大</v>
      </c>
    </row>
    <row r="2062" spans="1:21">
      <c r="A2062" t="s">
        <v>1454</v>
      </c>
      <c r="B2062">
        <v>2061</v>
      </c>
      <c r="C2062" t="s">
        <v>6853</v>
      </c>
      <c r="D2062" t="s">
        <v>6854</v>
      </c>
      <c r="E2062" t="s">
        <v>99</v>
      </c>
      <c r="F2062">
        <v>20050701</v>
      </c>
      <c r="G2062" t="s">
        <v>6855</v>
      </c>
      <c r="H2062" t="s">
        <v>6856</v>
      </c>
      <c r="I2062" t="s">
        <v>1256</v>
      </c>
      <c r="M2062" t="str">
        <f t="shared" si="225"/>
        <v>三久保</v>
      </c>
      <c r="N2062" t="str">
        <f t="shared" si="226"/>
        <v>祐咲</v>
      </c>
      <c r="O2062" t="str">
        <f t="shared" si="227"/>
        <v>ミクボ</v>
      </c>
      <c r="P2062" t="str">
        <f t="shared" si="228"/>
        <v>ユウサク</v>
      </c>
      <c r="Q2062">
        <f>IF($F2062="","",DATEDIF($R2062,①申込書!$D$3,"Y"))</f>
        <v>20</v>
      </c>
      <c r="R2062" t="str">
        <f t="shared" si="229"/>
        <v>2005/07/01</v>
      </c>
      <c r="S2062" t="str">
        <f t="shared" si="224"/>
        <v>大阪</v>
      </c>
      <c r="T2062" t="str">
        <f>IFERROR(IF($G2062&lt;&gt;"",LEFT($G2062,11),IF(COUNTIF(②男子申込!$C:$C,$B2062)=1,INDEX(②男子申込!H:H,MATCH($B2062,②男子申込!$C:$C,0)),"")),"")</f>
        <v>00155601018</v>
      </c>
      <c r="U2062" t="str">
        <f t="shared" si="230"/>
        <v>追手門学院大</v>
      </c>
    </row>
    <row r="2063" spans="1:21">
      <c r="A2063" t="s">
        <v>1454</v>
      </c>
      <c r="B2063">
        <v>2062</v>
      </c>
      <c r="C2063" t="s">
        <v>8882</v>
      </c>
      <c r="D2063" t="s">
        <v>8883</v>
      </c>
      <c r="E2063" t="s">
        <v>99</v>
      </c>
      <c r="F2063">
        <v>20050810</v>
      </c>
      <c r="G2063"/>
      <c r="H2063" t="s">
        <v>12296</v>
      </c>
      <c r="I2063" t="s">
        <v>244</v>
      </c>
      <c r="M2063" t="str">
        <f t="shared" si="225"/>
        <v>造座</v>
      </c>
      <c r="N2063" t="str">
        <f t="shared" si="226"/>
        <v>大輝</v>
      </c>
      <c r="O2063" t="str">
        <f t="shared" si="227"/>
        <v>ゾウザ</v>
      </c>
      <c r="P2063" t="str">
        <f t="shared" si="228"/>
        <v>タイキ</v>
      </c>
      <c r="Q2063">
        <f>IF($F2063="","",DATEDIF($R2063,①申込書!$D$3,"Y"))</f>
        <v>20</v>
      </c>
      <c r="R2063" t="str">
        <f t="shared" si="229"/>
        <v>2005/08/10</v>
      </c>
      <c r="S2063" t="str">
        <f t="shared" si="224"/>
        <v>大阪</v>
      </c>
      <c r="T2063" t="str">
        <f>IFERROR(IF($G2063&lt;&gt;"",LEFT($G2063,11),IF(COUNTIF(②男子申込!$C:$C,$B2063)=1,INDEX(②男子申込!H:H,MATCH($B2063,②男子申込!$C:$C,0)),"")),"")</f>
        <v/>
      </c>
      <c r="U2063" t="str">
        <f t="shared" si="230"/>
        <v>追手門学院大</v>
      </c>
    </row>
    <row r="2064" spans="1:21">
      <c r="A2064" t="s">
        <v>1585</v>
      </c>
      <c r="B2064">
        <v>2063</v>
      </c>
      <c r="C2064" t="s">
        <v>2538</v>
      </c>
      <c r="D2064" t="s">
        <v>2539</v>
      </c>
      <c r="E2064" t="s">
        <v>102</v>
      </c>
      <c r="F2064">
        <v>20030818</v>
      </c>
      <c r="G2064" t="s">
        <v>11574</v>
      </c>
      <c r="H2064" t="s">
        <v>2540</v>
      </c>
      <c r="I2064" t="s">
        <v>923</v>
      </c>
      <c r="M2064" t="str">
        <f t="shared" si="225"/>
        <v>佐地</v>
      </c>
      <c r="N2064" t="str">
        <f t="shared" si="226"/>
        <v>伸之輔</v>
      </c>
      <c r="O2064" t="str">
        <f t="shared" si="227"/>
        <v>サチ</v>
      </c>
      <c r="P2064" t="str">
        <f t="shared" si="228"/>
        <v>シンノスケ</v>
      </c>
      <c r="Q2064">
        <f>IF($F2064="","",DATEDIF($R2064,①申込書!$D$3,"Y"))</f>
        <v>22</v>
      </c>
      <c r="R2064" t="str">
        <f t="shared" si="229"/>
        <v>2003/08/18</v>
      </c>
      <c r="S2064" t="str">
        <f t="shared" si="224"/>
        <v>静岡</v>
      </c>
      <c r="T2064" t="str">
        <f>IFERROR(IF($G2064&lt;&gt;"",LEFT($G2064,11),IF(COUNTIF(②男子申込!$C:$C,$B2064)=1,INDEX(②男子申込!H:H,MATCH($B2064,②男子申込!$C:$C,0)),"")),"")</f>
        <v>00142978839</v>
      </c>
      <c r="U2064" t="str">
        <f t="shared" si="230"/>
        <v>大阪大谷大</v>
      </c>
    </row>
    <row r="2065" spans="1:21">
      <c r="A2065" t="s">
        <v>1585</v>
      </c>
      <c r="B2065">
        <v>2064</v>
      </c>
      <c r="C2065" t="s">
        <v>7276</v>
      </c>
      <c r="D2065" t="s">
        <v>7277</v>
      </c>
      <c r="E2065" t="s">
        <v>469</v>
      </c>
      <c r="F2065">
        <v>20050625</v>
      </c>
      <c r="G2065"/>
      <c r="H2065" t="s">
        <v>121</v>
      </c>
      <c r="I2065" t="s">
        <v>679</v>
      </c>
      <c r="M2065" t="str">
        <f t="shared" si="225"/>
        <v>吉田</v>
      </c>
      <c r="N2065" t="str">
        <f t="shared" si="226"/>
        <v>知史</v>
      </c>
      <c r="O2065" t="str">
        <f t="shared" si="227"/>
        <v>ヨシダ</v>
      </c>
      <c r="P2065" t="str">
        <f t="shared" si="228"/>
        <v>トモヒト</v>
      </c>
      <c r="Q2065">
        <f>IF($F2065="","",DATEDIF($R2065,①申込書!$D$3,"Y"))</f>
        <v>20</v>
      </c>
      <c r="R2065" t="str">
        <f t="shared" si="229"/>
        <v>2005/06/25</v>
      </c>
      <c r="S2065" t="str">
        <f t="shared" si="224"/>
        <v>和歌山</v>
      </c>
      <c r="T2065" t="str">
        <f>IFERROR(IF($G2065&lt;&gt;"",LEFT($G2065,11),IF(COUNTIF(②男子申込!$C:$C,$B2065)=1,INDEX(②男子申込!H:H,MATCH($B2065,②男子申込!$C:$C,0)),"")),"")</f>
        <v/>
      </c>
      <c r="U2065" t="str">
        <f t="shared" si="230"/>
        <v>大阪大谷大</v>
      </c>
    </row>
    <row r="2066" spans="1:21">
      <c r="A2066" t="s">
        <v>1585</v>
      </c>
      <c r="B2066">
        <v>2065</v>
      </c>
      <c r="C2066" t="s">
        <v>8884</v>
      </c>
      <c r="D2066" t="s">
        <v>8885</v>
      </c>
      <c r="E2066" t="s">
        <v>99</v>
      </c>
      <c r="F2066">
        <v>20070308</v>
      </c>
      <c r="G2066" t="s">
        <v>11575</v>
      </c>
      <c r="H2066" t="s">
        <v>12297</v>
      </c>
      <c r="I2066" t="s">
        <v>660</v>
      </c>
      <c r="M2066" t="str">
        <f t="shared" si="225"/>
        <v>門馬</v>
      </c>
      <c r="N2066" t="str">
        <f t="shared" si="226"/>
        <v>兜馬</v>
      </c>
      <c r="O2066" t="str">
        <f t="shared" si="227"/>
        <v>カドマ</v>
      </c>
      <c r="P2066" t="str">
        <f t="shared" si="228"/>
        <v>トウマ</v>
      </c>
      <c r="Q2066">
        <f>IF($F2066="","",DATEDIF($R2066,①申込書!$D$3,"Y"))</f>
        <v>18</v>
      </c>
      <c r="R2066" t="str">
        <f t="shared" si="229"/>
        <v>2007/03/08</v>
      </c>
      <c r="S2066" t="str">
        <f t="shared" si="224"/>
        <v>大阪</v>
      </c>
      <c r="T2066" t="str">
        <f>IFERROR(IF($G2066&lt;&gt;"",LEFT($G2066,11),IF(COUNTIF(②男子申込!$C:$C,$B2066)=1,INDEX(②男子申込!H:H,MATCH($B2066,②男子申込!$C:$C,0)),"")),"")</f>
        <v>00134928027</v>
      </c>
      <c r="U2066" t="str">
        <f t="shared" si="230"/>
        <v>大阪大谷大</v>
      </c>
    </row>
    <row r="2067" spans="1:21">
      <c r="A2067" t="s">
        <v>78</v>
      </c>
      <c r="B2067">
        <v>2066</v>
      </c>
      <c r="C2067" t="s">
        <v>8886</v>
      </c>
      <c r="D2067" t="s">
        <v>8887</v>
      </c>
      <c r="E2067" t="s">
        <v>88</v>
      </c>
      <c r="F2067">
        <v>20060626</v>
      </c>
      <c r="G2067" t="s">
        <v>11576</v>
      </c>
      <c r="H2067" t="s">
        <v>12298</v>
      </c>
      <c r="I2067" t="s">
        <v>640</v>
      </c>
      <c r="M2067" t="str">
        <f t="shared" si="225"/>
        <v>矢谷</v>
      </c>
      <c r="N2067" t="str">
        <f t="shared" si="226"/>
        <v>隆斗</v>
      </c>
      <c r="O2067" t="str">
        <f t="shared" si="227"/>
        <v>ヤタニ</v>
      </c>
      <c r="P2067" t="str">
        <f t="shared" si="228"/>
        <v>リュウト</v>
      </c>
      <c r="Q2067">
        <f>IF($F2067="","",DATEDIF($R2067,①申込書!$D$3,"Y"))</f>
        <v>19</v>
      </c>
      <c r="R2067" t="str">
        <f t="shared" si="229"/>
        <v>2006/06/26</v>
      </c>
      <c r="S2067" t="str">
        <f t="shared" si="224"/>
        <v>京都</v>
      </c>
      <c r="T2067" t="str">
        <f>IFERROR(IF($G2067&lt;&gt;"",LEFT($G2067,11),IF(COUNTIF(②男子申込!$C:$C,$B2067)=1,INDEX(②男子申込!H:H,MATCH($B2067,②男子申込!$C:$C,0)),"")),"")</f>
        <v>00142191422</v>
      </c>
      <c r="U2067" t="str">
        <f t="shared" si="230"/>
        <v>立命館大</v>
      </c>
    </row>
    <row r="2068" spans="1:21">
      <c r="A2068" t="s">
        <v>78</v>
      </c>
      <c r="B2068">
        <v>2067</v>
      </c>
      <c r="C2068" t="s">
        <v>8888</v>
      </c>
      <c r="D2068" t="s">
        <v>8889</v>
      </c>
      <c r="E2068" t="s">
        <v>102</v>
      </c>
      <c r="F2068">
        <v>20070219</v>
      </c>
      <c r="G2068" t="s">
        <v>11577</v>
      </c>
      <c r="H2068" t="s">
        <v>93</v>
      </c>
      <c r="I2068" t="s">
        <v>194</v>
      </c>
      <c r="M2068" t="str">
        <f t="shared" si="225"/>
        <v>山田</v>
      </c>
      <c r="N2068" t="str">
        <f t="shared" si="226"/>
        <v>翔月</v>
      </c>
      <c r="O2068" t="str">
        <f t="shared" si="227"/>
        <v>ヤマダ</v>
      </c>
      <c r="P2068" t="str">
        <f t="shared" si="228"/>
        <v>カヅキ</v>
      </c>
      <c r="Q2068">
        <f>IF($F2068="","",DATEDIF($R2068,①申込書!$D$3,"Y"))</f>
        <v>18</v>
      </c>
      <c r="R2068" t="str">
        <f t="shared" si="229"/>
        <v>2007/02/19</v>
      </c>
      <c r="S2068" t="str">
        <f t="shared" si="224"/>
        <v>静岡</v>
      </c>
      <c r="T2068" t="str">
        <f>IFERROR(IF($G2068&lt;&gt;"",LEFT($G2068,11),IF(COUNTIF(②男子申込!$C:$C,$B2068)=1,INDEX(②男子申込!H:H,MATCH($B2068,②男子申込!$C:$C,0)),"")),"")</f>
        <v>00137253526</v>
      </c>
      <c r="U2068" t="str">
        <f t="shared" si="230"/>
        <v>立命館大</v>
      </c>
    </row>
    <row r="2069" spans="1:21">
      <c r="A2069" t="s">
        <v>78</v>
      </c>
      <c r="B2069">
        <v>2068</v>
      </c>
      <c r="C2069" t="s">
        <v>8890</v>
      </c>
      <c r="D2069" t="s">
        <v>8891</v>
      </c>
      <c r="E2069" t="s">
        <v>79</v>
      </c>
      <c r="F2069">
        <v>20061128</v>
      </c>
      <c r="G2069" t="s">
        <v>11578</v>
      </c>
      <c r="H2069" t="s">
        <v>3663</v>
      </c>
      <c r="I2069" t="s">
        <v>422</v>
      </c>
      <c r="M2069" t="str">
        <f t="shared" si="225"/>
        <v>末永</v>
      </c>
      <c r="N2069" t="str">
        <f t="shared" si="226"/>
        <v>智士</v>
      </c>
      <c r="O2069" t="str">
        <f t="shared" si="227"/>
        <v>スエナガ</v>
      </c>
      <c r="P2069" t="str">
        <f t="shared" si="228"/>
        <v>サトシ</v>
      </c>
      <c r="Q2069">
        <f>IF($F2069="","",DATEDIF($R2069,①申込書!$D$3,"Y"))</f>
        <v>19</v>
      </c>
      <c r="R2069" t="str">
        <f t="shared" si="229"/>
        <v>2006/11/28</v>
      </c>
      <c r="S2069" t="str">
        <f t="shared" si="224"/>
        <v>岐阜</v>
      </c>
      <c r="T2069" t="str">
        <f>IFERROR(IF($G2069&lt;&gt;"",LEFT($G2069,11),IF(COUNTIF(②男子申込!$C:$C,$B2069)=1,INDEX(②男子申込!H:H,MATCH($B2069,②男子申込!$C:$C,0)),"")),"")</f>
        <v>00137751024</v>
      </c>
      <c r="U2069" t="str">
        <f t="shared" si="230"/>
        <v>立命館大</v>
      </c>
    </row>
    <row r="2070" spans="1:21">
      <c r="A2070" t="s">
        <v>78</v>
      </c>
      <c r="B2070">
        <v>2069</v>
      </c>
      <c r="C2070" t="s">
        <v>8892</v>
      </c>
      <c r="D2070" t="s">
        <v>8893</v>
      </c>
      <c r="E2070" t="s">
        <v>116</v>
      </c>
      <c r="F2070">
        <v>20061229</v>
      </c>
      <c r="G2070" t="s">
        <v>11579</v>
      </c>
      <c r="H2070" t="s">
        <v>12299</v>
      </c>
      <c r="I2070" t="s">
        <v>220</v>
      </c>
      <c r="M2070" t="str">
        <f t="shared" si="225"/>
        <v>地主</v>
      </c>
      <c r="N2070" t="str">
        <f t="shared" si="226"/>
        <v>怜央</v>
      </c>
      <c r="O2070" t="str">
        <f t="shared" si="227"/>
        <v>ジヌシ</v>
      </c>
      <c r="P2070" t="str">
        <f t="shared" si="228"/>
        <v>レオ</v>
      </c>
      <c r="Q2070">
        <f>IF($F2070="","",DATEDIF($R2070,①申込書!$D$3,"Y"))</f>
        <v>19</v>
      </c>
      <c r="R2070" t="str">
        <f t="shared" si="229"/>
        <v>2006/12/29</v>
      </c>
      <c r="S2070" t="str">
        <f t="shared" si="224"/>
        <v>三重</v>
      </c>
      <c r="T2070" t="str">
        <f>IFERROR(IF($G2070&lt;&gt;"",LEFT($G2070,11),IF(COUNTIF(②男子申込!$C:$C,$B2070)=1,INDEX(②男子申込!H:H,MATCH($B2070,②男子申込!$C:$C,0)),"")),"")</f>
        <v>00137992637</v>
      </c>
      <c r="U2070" t="str">
        <f t="shared" si="230"/>
        <v>立命館大</v>
      </c>
    </row>
    <row r="2071" spans="1:21">
      <c r="A2071" t="s">
        <v>78</v>
      </c>
      <c r="B2071">
        <v>2070</v>
      </c>
      <c r="C2071" t="s">
        <v>8894</v>
      </c>
      <c r="D2071" t="s">
        <v>8895</v>
      </c>
      <c r="E2071" t="s">
        <v>369</v>
      </c>
      <c r="F2071">
        <v>20060728</v>
      </c>
      <c r="G2071" t="s">
        <v>11580</v>
      </c>
      <c r="H2071" t="s">
        <v>223</v>
      </c>
      <c r="I2071" t="s">
        <v>207</v>
      </c>
      <c r="M2071" t="str">
        <f t="shared" si="225"/>
        <v>橋本</v>
      </c>
      <c r="N2071" t="str">
        <f t="shared" si="226"/>
        <v>康汰</v>
      </c>
      <c r="O2071" t="str">
        <f t="shared" si="227"/>
        <v>ハシモト</v>
      </c>
      <c r="P2071" t="str">
        <f t="shared" si="228"/>
        <v>コウタ</v>
      </c>
      <c r="Q2071">
        <f>IF($F2071="","",DATEDIF($R2071,①申込書!$D$3,"Y"))</f>
        <v>19</v>
      </c>
      <c r="R2071" t="str">
        <f t="shared" si="229"/>
        <v>2006/07/28</v>
      </c>
      <c r="S2071" t="str">
        <f t="shared" si="224"/>
        <v>愛媛</v>
      </c>
      <c r="T2071" t="str">
        <f>IFERROR(IF($G2071&lt;&gt;"",LEFT($G2071,11),IF(COUNTIF(②男子申込!$C:$C,$B2071)=1,INDEX(②男子申込!H:H,MATCH($B2071,②男子申込!$C:$C,0)),"")),"")</f>
        <v>00137274327</v>
      </c>
      <c r="U2071" t="str">
        <f t="shared" si="230"/>
        <v>立命館大</v>
      </c>
    </row>
    <row r="2072" spans="1:21">
      <c r="A2072" t="s">
        <v>78</v>
      </c>
      <c r="B2072">
        <v>2071</v>
      </c>
      <c r="C2072" s="58" t="s">
        <v>8896</v>
      </c>
      <c r="D2072" t="s">
        <v>8897</v>
      </c>
      <c r="E2072" t="s">
        <v>85</v>
      </c>
      <c r="F2072">
        <v>20060516</v>
      </c>
      <c r="G2072" t="s">
        <v>11581</v>
      </c>
      <c r="H2072" t="s">
        <v>602</v>
      </c>
      <c r="I2072" t="s">
        <v>1590</v>
      </c>
      <c r="M2072" t="str">
        <f t="shared" si="225"/>
        <v>森下</v>
      </c>
      <c r="N2072" t="str">
        <f t="shared" si="226"/>
        <v>開陸</v>
      </c>
      <c r="O2072" t="str">
        <f t="shared" si="227"/>
        <v>モリシタ</v>
      </c>
      <c r="P2072" t="str">
        <f t="shared" si="228"/>
        <v>カイリ</v>
      </c>
      <c r="Q2072">
        <f>IF($F2072="","",DATEDIF($R2072,①申込書!$D$3,"Y"))</f>
        <v>19</v>
      </c>
      <c r="R2072" t="str">
        <f t="shared" si="229"/>
        <v>2006/05/16</v>
      </c>
      <c r="S2072" t="str">
        <f t="shared" si="224"/>
        <v>愛知</v>
      </c>
      <c r="T2072" t="str">
        <f>IFERROR(IF($G2072&lt;&gt;"",LEFT($G2072,11),IF(COUNTIF(②男子申込!$C:$C,$B2072)=1,INDEX(②男子申込!H:H,MATCH($B2072,②男子申込!$C:$C,0)),"")),"")</f>
        <v>00136729331</v>
      </c>
      <c r="U2072" t="str">
        <f t="shared" si="230"/>
        <v>立命館大</v>
      </c>
    </row>
    <row r="2073" spans="1:21">
      <c r="A2073" t="s">
        <v>1476</v>
      </c>
      <c r="B2073">
        <v>2072</v>
      </c>
      <c r="C2073" t="s">
        <v>8898</v>
      </c>
      <c r="D2073" t="s">
        <v>8899</v>
      </c>
      <c r="E2073" t="s">
        <v>469</v>
      </c>
      <c r="F2073">
        <v>20070118</v>
      </c>
      <c r="G2073" t="s">
        <v>11582</v>
      </c>
      <c r="H2073" t="s">
        <v>12300</v>
      </c>
      <c r="I2073" t="s">
        <v>127</v>
      </c>
      <c r="M2073" t="str">
        <f t="shared" si="225"/>
        <v>塚田</v>
      </c>
      <c r="N2073" t="str">
        <f t="shared" si="226"/>
        <v>雄斗</v>
      </c>
      <c r="O2073" t="str">
        <f t="shared" si="227"/>
        <v>ツカダ</v>
      </c>
      <c r="P2073" t="str">
        <f t="shared" si="228"/>
        <v>ユウト</v>
      </c>
      <c r="Q2073">
        <f>IF($F2073="","",DATEDIF($R2073,①申込書!$D$3,"Y"))</f>
        <v>19</v>
      </c>
      <c r="R2073" t="str">
        <f t="shared" si="229"/>
        <v>2007/01/18</v>
      </c>
      <c r="S2073" t="str">
        <f t="shared" si="224"/>
        <v>和歌山</v>
      </c>
      <c r="T2073" t="str">
        <f>IFERROR(IF($G2073&lt;&gt;"",LEFT($G2073,11),IF(COUNTIF(②男子申込!$C:$C,$B2073)=1,INDEX(②男子申込!H:H,MATCH($B2073,②男子申込!$C:$C,0)),"")),"")</f>
        <v>00165535025</v>
      </c>
      <c r="U2073" t="str">
        <f t="shared" si="230"/>
        <v>和歌山大</v>
      </c>
    </row>
    <row r="2074" spans="1:21">
      <c r="A2074"/>
      <c r="B2074"/>
      <c r="C2074"/>
      <c r="D2074"/>
      <c r="E2074"/>
      <c r="F2074"/>
      <c r="G2074"/>
      <c r="H2074"/>
      <c r="I2074"/>
      <c r="M2074" t="str">
        <f t="shared" si="225"/>
        <v/>
      </c>
      <c r="N2074" t="str">
        <f t="shared" si="226"/>
        <v/>
      </c>
      <c r="O2074" t="str">
        <f t="shared" si="227"/>
        <v/>
      </c>
      <c r="P2074" t="str">
        <f t="shared" si="228"/>
        <v/>
      </c>
      <c r="Q2074" t="str">
        <f>IF($F2074="","",DATEDIF($R2074,①申込書!$D$3,"Y"))</f>
        <v/>
      </c>
      <c r="R2074" t="str">
        <f t="shared" si="229"/>
        <v/>
      </c>
      <c r="S2074" t="str">
        <f t="shared" si="224"/>
        <v/>
      </c>
      <c r="T2074" t="str">
        <f>IFERROR(IF($G2074&lt;&gt;"",LEFT($G2074,11),IF(COUNTIF(②男子申込!$C:$C,$B2074)=1,INDEX(②男子申込!H:H,MATCH($B2074,②男子申込!$C:$C,0)),"")),"")</f>
        <v/>
      </c>
      <c r="U2074" t="str">
        <f t="shared" si="230"/>
        <v/>
      </c>
    </row>
    <row r="2075" spans="1:21">
      <c r="A2075"/>
      <c r="B2075"/>
      <c r="C2075"/>
      <c r="D2075"/>
      <c r="E2075"/>
      <c r="F2075"/>
      <c r="G2075"/>
      <c r="H2075"/>
      <c r="I2075"/>
      <c r="M2075" t="str">
        <f t="shared" si="225"/>
        <v/>
      </c>
      <c r="N2075" t="str">
        <f t="shared" si="226"/>
        <v/>
      </c>
      <c r="O2075" t="str">
        <f t="shared" si="227"/>
        <v/>
      </c>
      <c r="P2075" t="str">
        <f t="shared" si="228"/>
        <v/>
      </c>
      <c r="Q2075" t="str">
        <f>IF($F2075="","",DATEDIF($R2075,①申込書!$D$3,"Y"))</f>
        <v/>
      </c>
      <c r="R2075" t="str">
        <f t="shared" si="229"/>
        <v/>
      </c>
      <c r="S2075" t="str">
        <f t="shared" si="224"/>
        <v/>
      </c>
      <c r="T2075" t="str">
        <f>IFERROR(IF($G2075&lt;&gt;"",LEFT($G2075,11),IF(COUNTIF(②男子申込!$C:$C,$B2075)=1,INDEX(②男子申込!H:H,MATCH($B2075,②男子申込!$C:$C,0)),"")),"")</f>
        <v/>
      </c>
      <c r="U2075" t="str">
        <f t="shared" si="230"/>
        <v/>
      </c>
    </row>
    <row r="2076" spans="1:21">
      <c r="A2076" t="s">
        <v>1198</v>
      </c>
      <c r="B2076">
        <v>2075</v>
      </c>
      <c r="C2076" t="s">
        <v>2632</v>
      </c>
      <c r="D2076" t="s">
        <v>2633</v>
      </c>
      <c r="E2076" t="s">
        <v>3835</v>
      </c>
      <c r="F2076">
        <v>20040312</v>
      </c>
      <c r="G2076" t="s">
        <v>11583</v>
      </c>
      <c r="H2076" t="s">
        <v>2634</v>
      </c>
      <c r="I2076" t="s">
        <v>608</v>
      </c>
      <c r="M2076" t="str">
        <f t="shared" si="225"/>
        <v>三富</v>
      </c>
      <c r="N2076" t="str">
        <f t="shared" si="226"/>
        <v>慎</v>
      </c>
      <c r="O2076" t="str">
        <f t="shared" si="227"/>
        <v>ミトミ</v>
      </c>
      <c r="P2076" t="str">
        <f t="shared" si="228"/>
        <v>シン</v>
      </c>
      <c r="Q2076">
        <f>IF($F2076="","",DATEDIF($R2076,①申込書!$D$3,"Y"))</f>
        <v>21</v>
      </c>
      <c r="R2076" t="str">
        <f t="shared" si="229"/>
        <v>2004/03/12</v>
      </c>
      <c r="S2076" t="str">
        <f t="shared" si="224"/>
        <v>学連</v>
      </c>
      <c r="T2076" t="str">
        <f>IFERROR(IF($G2076&lt;&gt;"",LEFT($G2076,11),IF(COUNTIF(②男子申込!$C:$C,$B2076)=1,INDEX(②男子申込!H:H,MATCH($B2076,②男子申込!$C:$C,0)),"")),"")</f>
        <v>00100647220</v>
      </c>
      <c r="U2076" t="str">
        <f t="shared" si="230"/>
        <v>大阪工業大</v>
      </c>
    </row>
    <row r="2077" spans="1:21">
      <c r="A2077" t="s">
        <v>1198</v>
      </c>
      <c r="B2077">
        <v>2076</v>
      </c>
      <c r="C2077" t="s">
        <v>4950</v>
      </c>
      <c r="D2077" t="s">
        <v>4951</v>
      </c>
      <c r="E2077" t="s">
        <v>3835</v>
      </c>
      <c r="F2077">
        <v>20041003</v>
      </c>
      <c r="G2077" t="s">
        <v>11584</v>
      </c>
      <c r="H2077" t="s">
        <v>4952</v>
      </c>
      <c r="I2077" t="s">
        <v>204</v>
      </c>
      <c r="M2077" t="str">
        <f t="shared" si="225"/>
        <v>米谷</v>
      </c>
      <c r="N2077" t="str">
        <f t="shared" si="226"/>
        <v>誠太郎</v>
      </c>
      <c r="O2077" t="str">
        <f t="shared" si="227"/>
        <v>ヨネタニ</v>
      </c>
      <c r="P2077" t="str">
        <f t="shared" si="228"/>
        <v>セイタロウ</v>
      </c>
      <c r="Q2077">
        <f>IF($F2077="","",DATEDIF($R2077,①申込書!$D$3,"Y"))</f>
        <v>21</v>
      </c>
      <c r="R2077" t="str">
        <f t="shared" si="229"/>
        <v>2004/10/03</v>
      </c>
      <c r="S2077" t="str">
        <f t="shared" si="224"/>
        <v>学連</v>
      </c>
      <c r="T2077" t="str">
        <f>IFERROR(IF($G2077&lt;&gt;"",LEFT($G2077,11),IF(COUNTIF(②男子申込!$C:$C,$B2077)=1,INDEX(②男子申込!H:H,MATCH($B2077,②男子申込!$C:$C,0)),"")),"")</f>
        <v>00111406215</v>
      </c>
      <c r="U2077" t="str">
        <f t="shared" si="230"/>
        <v>大阪工業大</v>
      </c>
    </row>
    <row r="2078" spans="1:21">
      <c r="A2078" t="s">
        <v>1198</v>
      </c>
      <c r="B2078">
        <v>2077</v>
      </c>
      <c r="C2078" t="s">
        <v>4953</v>
      </c>
      <c r="D2078" t="s">
        <v>4954</v>
      </c>
      <c r="E2078" t="s">
        <v>3835</v>
      </c>
      <c r="F2078">
        <v>20041213</v>
      </c>
      <c r="G2078" t="s">
        <v>11585</v>
      </c>
      <c r="H2078" t="s">
        <v>2601</v>
      </c>
      <c r="I2078" t="s">
        <v>2817</v>
      </c>
      <c r="M2078" t="str">
        <f t="shared" si="225"/>
        <v>寺下</v>
      </c>
      <c r="N2078" t="str">
        <f t="shared" si="226"/>
        <v>世成</v>
      </c>
      <c r="O2078" t="str">
        <f t="shared" si="227"/>
        <v>テラシタ</v>
      </c>
      <c r="P2078" t="str">
        <f t="shared" si="228"/>
        <v>セナ</v>
      </c>
      <c r="Q2078">
        <f>IF($F2078="","",DATEDIF($R2078,①申込書!$D$3,"Y"))</f>
        <v>21</v>
      </c>
      <c r="R2078" t="str">
        <f t="shared" si="229"/>
        <v>2004/12/13</v>
      </c>
      <c r="S2078" t="str">
        <f t="shared" si="224"/>
        <v>学連</v>
      </c>
      <c r="T2078" t="str">
        <f>IFERROR(IF($G2078&lt;&gt;"",LEFT($G2078,11),IF(COUNTIF(②男子申込!$C:$C,$B2078)=1,INDEX(②男子申込!H:H,MATCH($B2078,②男子申込!$C:$C,0)),"")),"")</f>
        <v>00111983730</v>
      </c>
      <c r="U2078" t="str">
        <f t="shared" si="230"/>
        <v>大阪工業大</v>
      </c>
    </row>
    <row r="2079" spans="1:21">
      <c r="A2079" t="s">
        <v>1198</v>
      </c>
      <c r="B2079">
        <v>2078</v>
      </c>
      <c r="C2079" t="s">
        <v>4955</v>
      </c>
      <c r="D2079" t="s">
        <v>4956</v>
      </c>
      <c r="E2079" t="s">
        <v>3835</v>
      </c>
      <c r="F2079">
        <v>20040827</v>
      </c>
      <c r="G2079" t="s">
        <v>11586</v>
      </c>
      <c r="H2079" t="s">
        <v>4957</v>
      </c>
      <c r="I2079" t="s">
        <v>181</v>
      </c>
      <c r="M2079" t="str">
        <f t="shared" si="225"/>
        <v>叶井</v>
      </c>
      <c r="N2079" t="str">
        <f t="shared" si="226"/>
        <v>暖人</v>
      </c>
      <c r="O2079" t="str">
        <f t="shared" si="227"/>
        <v>カノイ</v>
      </c>
      <c r="P2079" t="str">
        <f t="shared" si="228"/>
        <v>ハルト</v>
      </c>
      <c r="Q2079">
        <f>IF($F2079="","",DATEDIF($R2079,①申込書!$D$3,"Y"))</f>
        <v>21</v>
      </c>
      <c r="R2079" t="str">
        <f t="shared" si="229"/>
        <v>2004/08/27</v>
      </c>
      <c r="S2079" t="str">
        <f t="shared" si="224"/>
        <v>学連</v>
      </c>
      <c r="T2079" t="str">
        <f>IFERROR(IF($G2079&lt;&gt;"",LEFT($G2079,11),IF(COUNTIF(②男子申込!$C:$C,$B2079)=1,INDEX(②男子申込!H:H,MATCH($B2079,②男子申込!$C:$C,0)),"")),"")</f>
        <v>00117513321</v>
      </c>
      <c r="U2079" t="str">
        <f t="shared" si="230"/>
        <v>大阪工業大</v>
      </c>
    </row>
    <row r="2080" spans="1:21">
      <c r="A2080" t="s">
        <v>1198</v>
      </c>
      <c r="B2080">
        <v>2079</v>
      </c>
      <c r="C2080" t="s">
        <v>4958</v>
      </c>
      <c r="D2080" t="s">
        <v>4959</v>
      </c>
      <c r="E2080" t="s">
        <v>3835</v>
      </c>
      <c r="F2080">
        <v>20040419</v>
      </c>
      <c r="G2080" t="s">
        <v>11587</v>
      </c>
      <c r="H2080" t="s">
        <v>1361</v>
      </c>
      <c r="I2080" t="s">
        <v>465</v>
      </c>
      <c r="M2080" t="str">
        <f t="shared" si="225"/>
        <v>大淵</v>
      </c>
      <c r="N2080" t="str">
        <f t="shared" si="226"/>
        <v>裕翔</v>
      </c>
      <c r="O2080" t="str">
        <f t="shared" si="227"/>
        <v>オオフチ</v>
      </c>
      <c r="P2080" t="str">
        <f t="shared" si="228"/>
        <v>ヒロト</v>
      </c>
      <c r="Q2080">
        <f>IF($F2080="","",DATEDIF($R2080,①申込書!$D$3,"Y"))</f>
        <v>21</v>
      </c>
      <c r="R2080" t="str">
        <f t="shared" si="229"/>
        <v>2004/04/19</v>
      </c>
      <c r="S2080" t="str">
        <f t="shared" si="224"/>
        <v>学連</v>
      </c>
      <c r="T2080" t="str">
        <f>IFERROR(IF($G2080&lt;&gt;"",LEFT($G2080,11),IF(COUNTIF(②男子申込!$C:$C,$B2080)=1,INDEX(②男子申込!H:H,MATCH($B2080,②男子申込!$C:$C,0)),"")),"")</f>
        <v>00129123422</v>
      </c>
      <c r="U2080" t="str">
        <f t="shared" si="230"/>
        <v>大阪工業大</v>
      </c>
    </row>
    <row r="2081" spans="1:21">
      <c r="A2081" t="s">
        <v>1198</v>
      </c>
      <c r="B2081">
        <v>2080</v>
      </c>
      <c r="C2081" t="s">
        <v>4960</v>
      </c>
      <c r="D2081" t="s">
        <v>4961</v>
      </c>
      <c r="E2081" t="s">
        <v>3835</v>
      </c>
      <c r="F2081">
        <v>20040405</v>
      </c>
      <c r="G2081" t="s">
        <v>11588</v>
      </c>
      <c r="H2081" t="s">
        <v>2077</v>
      </c>
      <c r="I2081" t="s">
        <v>578</v>
      </c>
      <c r="M2081" t="str">
        <f t="shared" si="225"/>
        <v>田渕</v>
      </c>
      <c r="N2081" t="str">
        <f t="shared" si="226"/>
        <v>翔大</v>
      </c>
      <c r="O2081" t="str">
        <f t="shared" si="227"/>
        <v>タブチ</v>
      </c>
      <c r="P2081" t="str">
        <f t="shared" si="228"/>
        <v>ショウタ</v>
      </c>
      <c r="Q2081">
        <f>IF($F2081="","",DATEDIF($R2081,①申込書!$D$3,"Y"))</f>
        <v>21</v>
      </c>
      <c r="R2081" t="str">
        <f t="shared" si="229"/>
        <v>2004/04/05</v>
      </c>
      <c r="S2081" t="str">
        <f t="shared" si="224"/>
        <v>学連</v>
      </c>
      <c r="T2081" t="str">
        <f>IFERROR(IF($G2081&lt;&gt;"",LEFT($G2081,11),IF(COUNTIF(②男子申込!$C:$C,$B2081)=1,INDEX(②男子申込!H:H,MATCH($B2081,②男子申込!$C:$C,0)),"")),"")</f>
        <v>00146662934</v>
      </c>
      <c r="U2081" t="str">
        <f t="shared" si="230"/>
        <v>大阪工業大</v>
      </c>
    </row>
    <row r="2082" spans="1:21">
      <c r="A2082" t="s">
        <v>1198</v>
      </c>
      <c r="B2082">
        <v>2081</v>
      </c>
      <c r="C2082" t="s">
        <v>4962</v>
      </c>
      <c r="D2082" t="s">
        <v>4963</v>
      </c>
      <c r="E2082" t="s">
        <v>3835</v>
      </c>
      <c r="F2082">
        <v>20030711</v>
      </c>
      <c r="G2082" t="s">
        <v>11589</v>
      </c>
      <c r="H2082" t="s">
        <v>849</v>
      </c>
      <c r="I2082" t="s">
        <v>4964</v>
      </c>
      <c r="M2082" t="str">
        <f t="shared" si="225"/>
        <v>野田</v>
      </c>
      <c r="N2082" t="str">
        <f t="shared" si="226"/>
        <v>夏矢</v>
      </c>
      <c r="O2082" t="str">
        <f t="shared" si="227"/>
        <v>ノダ</v>
      </c>
      <c r="P2082" t="str">
        <f t="shared" si="228"/>
        <v>ナツヤ</v>
      </c>
      <c r="Q2082">
        <f>IF($F2082="","",DATEDIF($R2082,①申込書!$D$3,"Y"))</f>
        <v>22</v>
      </c>
      <c r="R2082" t="str">
        <f t="shared" si="229"/>
        <v>2003/07/11</v>
      </c>
      <c r="S2082" t="str">
        <f t="shared" si="224"/>
        <v>学連</v>
      </c>
      <c r="T2082" t="str">
        <f>IFERROR(IF($G2082&lt;&gt;"",LEFT($G2082,11),IF(COUNTIF(②男子申込!$C:$C,$B2082)=1,INDEX(②男子申込!H:H,MATCH($B2082,②男子申込!$C:$C,0)),"")),"")</f>
        <v>00200134208</v>
      </c>
      <c r="U2082" t="str">
        <f t="shared" si="230"/>
        <v>大阪工業大</v>
      </c>
    </row>
    <row r="2083" spans="1:21">
      <c r="A2083" t="s">
        <v>1198</v>
      </c>
      <c r="B2083">
        <v>2082</v>
      </c>
      <c r="C2083" t="s">
        <v>5016</v>
      </c>
      <c r="D2083" t="s">
        <v>5017</v>
      </c>
      <c r="E2083" t="s">
        <v>3835</v>
      </c>
      <c r="F2083">
        <v>20050109</v>
      </c>
      <c r="G2083" t="s">
        <v>11590</v>
      </c>
      <c r="H2083" t="s">
        <v>5018</v>
      </c>
      <c r="I2083" t="s">
        <v>578</v>
      </c>
      <c r="M2083" t="str">
        <f t="shared" si="225"/>
        <v>菅原</v>
      </c>
      <c r="N2083" t="str">
        <f t="shared" si="226"/>
        <v>翔太</v>
      </c>
      <c r="O2083" t="str">
        <f t="shared" si="227"/>
        <v>スガハラ</v>
      </c>
      <c r="P2083" t="str">
        <f t="shared" si="228"/>
        <v>ショウタ</v>
      </c>
      <c r="Q2083">
        <f>IF($F2083="","",DATEDIF($R2083,①申込書!$D$3,"Y"))</f>
        <v>21</v>
      </c>
      <c r="R2083" t="str">
        <f t="shared" si="229"/>
        <v>2005/01/09</v>
      </c>
      <c r="S2083" t="str">
        <f t="shared" si="224"/>
        <v>学連</v>
      </c>
      <c r="T2083" t="str">
        <f>IFERROR(IF($G2083&lt;&gt;"",LEFT($G2083,11),IF(COUNTIF(②男子申込!$C:$C,$B2083)=1,INDEX(②男子申込!H:H,MATCH($B2083,②男子申込!$C:$C,0)),"")),"")</f>
        <v>00115639429</v>
      </c>
      <c r="U2083" t="str">
        <f t="shared" si="230"/>
        <v>大阪工業大</v>
      </c>
    </row>
    <row r="2084" spans="1:21">
      <c r="A2084"/>
      <c r="B2084"/>
      <c r="C2084"/>
      <c r="D2084"/>
      <c r="E2084"/>
      <c r="F2084"/>
      <c r="G2084"/>
      <c r="H2084"/>
      <c r="I2084"/>
      <c r="M2084" t="str">
        <f t="shared" si="225"/>
        <v/>
      </c>
      <c r="N2084" t="str">
        <f t="shared" si="226"/>
        <v/>
      </c>
      <c r="O2084" t="str">
        <f t="shared" si="227"/>
        <v/>
      </c>
      <c r="P2084" t="str">
        <f t="shared" si="228"/>
        <v/>
      </c>
      <c r="Q2084" t="str">
        <f>IF($F2084="","",DATEDIF($R2084,①申込書!$D$3,"Y"))</f>
        <v/>
      </c>
      <c r="R2084" t="str">
        <f t="shared" si="229"/>
        <v/>
      </c>
      <c r="S2084" t="str">
        <f t="shared" si="224"/>
        <v/>
      </c>
      <c r="T2084" t="str">
        <f>IFERROR(IF($G2084&lt;&gt;"",LEFT($G2084,11),IF(COUNTIF(②男子申込!$C:$C,$B2084)=1,INDEX(②男子申込!H:H,MATCH($B2084,②男子申込!$C:$C,0)),"")),"")</f>
        <v/>
      </c>
      <c r="U2084" t="str">
        <f t="shared" si="230"/>
        <v/>
      </c>
    </row>
    <row r="2085" spans="1:21">
      <c r="A2085" t="s">
        <v>1198</v>
      </c>
      <c r="B2085">
        <v>2084</v>
      </c>
      <c r="C2085" t="s">
        <v>2635</v>
      </c>
      <c r="D2085" t="s">
        <v>2636</v>
      </c>
      <c r="E2085" t="s">
        <v>3835</v>
      </c>
      <c r="F2085">
        <v>20030606</v>
      </c>
      <c r="G2085" t="s">
        <v>11591</v>
      </c>
      <c r="H2085" t="s">
        <v>585</v>
      </c>
      <c r="I2085" t="s">
        <v>578</v>
      </c>
      <c r="M2085" t="str">
        <f t="shared" si="225"/>
        <v>古閑</v>
      </c>
      <c r="N2085" t="str">
        <f t="shared" si="226"/>
        <v>翔大</v>
      </c>
      <c r="O2085" t="str">
        <f t="shared" si="227"/>
        <v>コガ</v>
      </c>
      <c r="P2085" t="str">
        <f t="shared" si="228"/>
        <v>ショウタ</v>
      </c>
      <c r="Q2085">
        <f>IF($F2085="","",DATEDIF($R2085,①申込書!$D$3,"Y"))</f>
        <v>22</v>
      </c>
      <c r="R2085" t="str">
        <f t="shared" si="229"/>
        <v>2003/06/06</v>
      </c>
      <c r="S2085" t="str">
        <f t="shared" si="224"/>
        <v>学連</v>
      </c>
      <c r="T2085" t="str">
        <f>IFERROR(IF($G2085&lt;&gt;"",LEFT($G2085,11),IF(COUNTIF(②男子申込!$C:$C,$B2085)=1,INDEX(②男子申込!H:H,MATCH($B2085,②男子申込!$C:$C,0)),"")),"")</f>
        <v>00101852926</v>
      </c>
      <c r="U2085" t="str">
        <f t="shared" si="230"/>
        <v>大阪工業大</v>
      </c>
    </row>
    <row r="2086" spans="1:21">
      <c r="A2086" t="s">
        <v>1198</v>
      </c>
      <c r="B2086">
        <v>2085</v>
      </c>
      <c r="C2086" t="s">
        <v>6156</v>
      </c>
      <c r="D2086" t="s">
        <v>6157</v>
      </c>
      <c r="E2086" t="s">
        <v>3835</v>
      </c>
      <c r="F2086">
        <v>20051218</v>
      </c>
      <c r="G2086" t="s">
        <v>6158</v>
      </c>
      <c r="H2086" t="s">
        <v>3822</v>
      </c>
      <c r="I2086" t="s">
        <v>98</v>
      </c>
      <c r="M2086" t="str">
        <f t="shared" si="225"/>
        <v>武井</v>
      </c>
      <c r="N2086" t="str">
        <f t="shared" si="226"/>
        <v>璃久</v>
      </c>
      <c r="O2086" t="str">
        <f t="shared" si="227"/>
        <v>タケイ</v>
      </c>
      <c r="P2086" t="str">
        <f t="shared" si="228"/>
        <v>リク</v>
      </c>
      <c r="Q2086">
        <f>IF($F2086="","",DATEDIF($R2086,①申込書!$D$3,"Y"))</f>
        <v>20</v>
      </c>
      <c r="R2086" t="str">
        <f t="shared" si="229"/>
        <v>2005/12/18</v>
      </c>
      <c r="S2086" t="str">
        <f t="shared" si="224"/>
        <v>学連</v>
      </c>
      <c r="T2086" t="str">
        <f>IFERROR(IF($G2086&lt;&gt;"",LEFT($G2086,11),IF(COUNTIF(②男子申込!$C:$C,$B2086)=1,INDEX(②男子申込!H:H,MATCH($B2086,②男子申込!$C:$C,0)),"")),"")</f>
        <v>00128571630</v>
      </c>
      <c r="U2086" t="str">
        <f t="shared" si="230"/>
        <v>大阪工業大</v>
      </c>
    </row>
    <row r="2087" spans="1:21">
      <c r="A2087"/>
      <c r="B2087"/>
      <c r="C2087"/>
      <c r="D2087"/>
      <c r="E2087"/>
      <c r="F2087"/>
      <c r="G2087"/>
      <c r="H2087"/>
      <c r="I2087"/>
      <c r="M2087" t="str">
        <f t="shared" si="225"/>
        <v/>
      </c>
      <c r="N2087" t="str">
        <f t="shared" si="226"/>
        <v/>
      </c>
      <c r="O2087" t="str">
        <f t="shared" si="227"/>
        <v/>
      </c>
      <c r="P2087" t="str">
        <f t="shared" si="228"/>
        <v/>
      </c>
      <c r="Q2087" t="str">
        <f>IF($F2087="","",DATEDIF($R2087,①申込書!$D$3,"Y"))</f>
        <v/>
      </c>
      <c r="R2087" t="str">
        <f t="shared" si="229"/>
        <v/>
      </c>
      <c r="S2087" t="str">
        <f t="shared" si="224"/>
        <v/>
      </c>
      <c r="T2087" t="str">
        <f>IFERROR(IF($G2087&lt;&gt;"",LEFT($G2087,11),IF(COUNTIF(②男子申込!$C:$C,$B2087)=1,INDEX(②男子申込!H:H,MATCH($B2087,②男子申込!$C:$C,0)),"")),"")</f>
        <v/>
      </c>
      <c r="U2087" t="str">
        <f t="shared" si="230"/>
        <v/>
      </c>
    </row>
    <row r="2088" spans="1:21">
      <c r="A2088" t="s">
        <v>1198</v>
      </c>
      <c r="B2088">
        <v>2087</v>
      </c>
      <c r="C2088" t="s">
        <v>7515</v>
      </c>
      <c r="D2088" t="s">
        <v>7516</v>
      </c>
      <c r="E2088" t="s">
        <v>3835</v>
      </c>
      <c r="F2088">
        <v>20050316</v>
      </c>
      <c r="G2088" t="s">
        <v>7517</v>
      </c>
      <c r="H2088" t="s">
        <v>4422</v>
      </c>
      <c r="I2088" t="s">
        <v>540</v>
      </c>
      <c r="M2088" t="str">
        <f t="shared" si="225"/>
        <v>上垣</v>
      </c>
      <c r="N2088" t="str">
        <f t="shared" si="226"/>
        <v>好生</v>
      </c>
      <c r="O2088" t="str">
        <f t="shared" si="227"/>
        <v>ウエガキ</v>
      </c>
      <c r="P2088" t="str">
        <f t="shared" si="228"/>
        <v>ヨシキ</v>
      </c>
      <c r="Q2088">
        <f>IF($F2088="","",DATEDIF($R2088,①申込書!$D$3,"Y"))</f>
        <v>20</v>
      </c>
      <c r="R2088" t="str">
        <f t="shared" si="229"/>
        <v>2005/03/16</v>
      </c>
      <c r="S2088" t="str">
        <f t="shared" si="224"/>
        <v>学連</v>
      </c>
      <c r="T2088" t="str">
        <f>IFERROR(IF($G2088&lt;&gt;"",LEFT($G2088,11),IF(COUNTIF(②男子申込!$C:$C,$B2088)=1,INDEX(②男子申込!H:H,MATCH($B2088,②男子申込!$C:$C,0)),"")),"")</f>
        <v>00114445524</v>
      </c>
      <c r="U2088" t="str">
        <f t="shared" si="230"/>
        <v>大阪工業大</v>
      </c>
    </row>
    <row r="2089" spans="1:21">
      <c r="A2089" t="s">
        <v>1198</v>
      </c>
      <c r="B2089">
        <v>2088</v>
      </c>
      <c r="C2089" t="s">
        <v>7518</v>
      </c>
      <c r="D2089" t="s">
        <v>7519</v>
      </c>
      <c r="E2089" t="s">
        <v>3835</v>
      </c>
      <c r="F2089">
        <v>20050724</v>
      </c>
      <c r="G2089" t="s">
        <v>7520</v>
      </c>
      <c r="H2089" t="s">
        <v>1583</v>
      </c>
      <c r="I2089" t="s">
        <v>3930</v>
      </c>
      <c r="M2089" t="str">
        <f t="shared" si="225"/>
        <v>吉原</v>
      </c>
      <c r="N2089" t="str">
        <f t="shared" si="226"/>
        <v>陽大</v>
      </c>
      <c r="O2089" t="str">
        <f t="shared" si="227"/>
        <v>ヨシハラ</v>
      </c>
      <c r="P2089" t="str">
        <f t="shared" si="228"/>
        <v>サンタ</v>
      </c>
      <c r="Q2089">
        <f>IF($F2089="","",DATEDIF($R2089,①申込書!$D$3,"Y"))</f>
        <v>20</v>
      </c>
      <c r="R2089" t="str">
        <f t="shared" si="229"/>
        <v>2005/07/24</v>
      </c>
      <c r="S2089" t="str">
        <f t="shared" si="224"/>
        <v>学連</v>
      </c>
      <c r="T2089" t="str">
        <f>IFERROR(IF($G2089&lt;&gt;"",LEFT($G2089,11),IF(COUNTIF(②男子申込!$C:$C,$B2089)=1,INDEX(②男子申込!H:H,MATCH($B2089,②男子申込!$C:$C,0)),"")),"")</f>
        <v>00125640523</v>
      </c>
      <c r="U2089" t="str">
        <f t="shared" si="230"/>
        <v>大阪工業大</v>
      </c>
    </row>
    <row r="2090" spans="1:21">
      <c r="A2090"/>
      <c r="B2090"/>
      <c r="C2090"/>
      <c r="D2090"/>
      <c r="E2090"/>
      <c r="F2090"/>
      <c r="G2090"/>
      <c r="H2090"/>
      <c r="I2090"/>
      <c r="M2090" t="str">
        <f t="shared" si="225"/>
        <v/>
      </c>
      <c r="N2090" t="str">
        <f t="shared" si="226"/>
        <v/>
      </c>
      <c r="O2090" t="str">
        <f t="shared" si="227"/>
        <v/>
      </c>
      <c r="P2090" t="str">
        <f t="shared" si="228"/>
        <v/>
      </c>
      <c r="Q2090" t="str">
        <f>IF($F2090="","",DATEDIF($R2090,①申込書!$D$3,"Y"))</f>
        <v/>
      </c>
      <c r="R2090" t="str">
        <f t="shared" si="229"/>
        <v/>
      </c>
      <c r="S2090" t="str">
        <f t="shared" si="224"/>
        <v/>
      </c>
      <c r="T2090" t="str">
        <f>IFERROR(IF($G2090&lt;&gt;"",LEFT($G2090,11),IF(COUNTIF(②男子申込!$C:$C,$B2090)=1,INDEX(②男子申込!H:H,MATCH($B2090,②男子申込!$C:$C,0)),"")),"")</f>
        <v/>
      </c>
      <c r="U2090" t="str">
        <f t="shared" si="230"/>
        <v/>
      </c>
    </row>
    <row r="2091" spans="1:21">
      <c r="A2091" t="s">
        <v>1198</v>
      </c>
      <c r="B2091">
        <v>2090</v>
      </c>
      <c r="C2091" t="s">
        <v>7521</v>
      </c>
      <c r="D2091" t="s">
        <v>7522</v>
      </c>
      <c r="E2091" t="s">
        <v>3835</v>
      </c>
      <c r="F2091">
        <v>20000502</v>
      </c>
      <c r="G2091" t="s">
        <v>7523</v>
      </c>
      <c r="H2091" t="s">
        <v>1605</v>
      </c>
      <c r="I2091" t="s">
        <v>346</v>
      </c>
      <c r="M2091" t="str">
        <f t="shared" si="225"/>
        <v>水谷</v>
      </c>
      <c r="N2091" t="str">
        <f t="shared" si="226"/>
        <v>匠吾</v>
      </c>
      <c r="O2091" t="str">
        <f t="shared" si="227"/>
        <v>ミズタニ</v>
      </c>
      <c r="P2091" t="str">
        <f t="shared" si="228"/>
        <v>ショウゴ</v>
      </c>
      <c r="Q2091">
        <f>IF($F2091="","",DATEDIF($R2091,①申込書!$D$3,"Y"))</f>
        <v>25</v>
      </c>
      <c r="R2091" t="str">
        <f t="shared" si="229"/>
        <v>2000/05/02</v>
      </c>
      <c r="S2091" t="str">
        <f t="shared" si="224"/>
        <v>学連</v>
      </c>
      <c r="T2091" t="str">
        <f>IFERROR(IF($G2091&lt;&gt;"",LEFT($G2091,11),IF(COUNTIF(②男子申込!$C:$C,$B2091)=1,INDEX(②男子申込!H:H,MATCH($B2091,②男子申込!$C:$C,0)),"")),"")</f>
        <v>00200298171</v>
      </c>
      <c r="U2091" t="str">
        <f t="shared" si="230"/>
        <v>大阪工業大</v>
      </c>
    </row>
    <row r="2092" spans="1:21">
      <c r="A2092" t="s">
        <v>1198</v>
      </c>
      <c r="B2092">
        <v>2091</v>
      </c>
      <c r="C2092" t="s">
        <v>7524</v>
      </c>
      <c r="D2092" t="s">
        <v>7525</v>
      </c>
      <c r="E2092" t="s">
        <v>3835</v>
      </c>
      <c r="F2092">
        <v>20060318</v>
      </c>
      <c r="G2092" t="s">
        <v>7526</v>
      </c>
      <c r="H2092" t="s">
        <v>467</v>
      </c>
      <c r="I2092" t="s">
        <v>82</v>
      </c>
      <c r="M2092" t="str">
        <f t="shared" si="225"/>
        <v>佐々木</v>
      </c>
      <c r="N2092" t="str">
        <f t="shared" si="226"/>
        <v>大輝</v>
      </c>
      <c r="O2092" t="str">
        <f t="shared" si="227"/>
        <v>ササキ</v>
      </c>
      <c r="P2092" t="str">
        <f t="shared" si="228"/>
        <v>ダイキ</v>
      </c>
      <c r="Q2092">
        <f>IF($F2092="","",DATEDIF($R2092,①申込書!$D$3,"Y"))</f>
        <v>19</v>
      </c>
      <c r="R2092" t="str">
        <f t="shared" si="229"/>
        <v>2006/03/18</v>
      </c>
      <c r="S2092" t="str">
        <f t="shared" si="224"/>
        <v>学連</v>
      </c>
      <c r="T2092" t="str">
        <f>IFERROR(IF($G2092&lt;&gt;"",LEFT($G2092,11),IF(COUNTIF(②男子申込!$C:$C,$B2092)=1,INDEX(②男子申込!H:H,MATCH($B2092,②男子申込!$C:$C,0)),"")),"")</f>
        <v>00200299413</v>
      </c>
      <c r="U2092" t="str">
        <f t="shared" si="230"/>
        <v>大阪工業大</v>
      </c>
    </row>
    <row r="2093" spans="1:21">
      <c r="A2093" t="s">
        <v>1198</v>
      </c>
      <c r="B2093">
        <v>2092</v>
      </c>
      <c r="C2093" t="s">
        <v>7571</v>
      </c>
      <c r="D2093" t="s">
        <v>7572</v>
      </c>
      <c r="E2093" t="s">
        <v>3835</v>
      </c>
      <c r="F2093">
        <v>20050721</v>
      </c>
      <c r="G2093" t="s">
        <v>7573</v>
      </c>
      <c r="H2093" t="s">
        <v>7574</v>
      </c>
      <c r="I2093" t="s">
        <v>12301</v>
      </c>
      <c r="M2093" t="str">
        <f t="shared" si="225"/>
        <v>林口</v>
      </c>
      <c r="N2093" t="str">
        <f t="shared" si="226"/>
        <v>京平</v>
      </c>
      <c r="O2093" t="str">
        <f t="shared" si="227"/>
        <v>ハヤシグチ</v>
      </c>
      <c r="P2093" t="str">
        <f t="shared" si="228"/>
        <v>キョウヘイ</v>
      </c>
      <c r="Q2093">
        <f>IF($F2093="","",DATEDIF($R2093,①申込書!$D$3,"Y"))</f>
        <v>20</v>
      </c>
      <c r="R2093" t="str">
        <f t="shared" si="229"/>
        <v>2005/07/21</v>
      </c>
      <c r="S2093" t="str">
        <f t="shared" si="224"/>
        <v>学連</v>
      </c>
      <c r="T2093" t="str">
        <f>IFERROR(IF($G2093&lt;&gt;"",LEFT($G2093,11),IF(COUNTIF(②男子申込!$C:$C,$B2093)=1,INDEX(②男子申込!H:H,MATCH($B2093,②男子申込!$C:$C,0)),"")),"")</f>
        <v>00122774730</v>
      </c>
      <c r="U2093" t="str">
        <f t="shared" si="230"/>
        <v>大阪工業大</v>
      </c>
    </row>
    <row r="2094" spans="1:21">
      <c r="A2094" t="s">
        <v>1198</v>
      </c>
      <c r="B2094">
        <v>2093</v>
      </c>
      <c r="C2094" t="s">
        <v>7642</v>
      </c>
      <c r="D2094" t="s">
        <v>7643</v>
      </c>
      <c r="E2094" t="s">
        <v>3835</v>
      </c>
      <c r="F2094">
        <v>20051021</v>
      </c>
      <c r="G2094" t="s">
        <v>7644</v>
      </c>
      <c r="H2094" t="s">
        <v>4915</v>
      </c>
      <c r="I2094" t="s">
        <v>82</v>
      </c>
      <c r="M2094" t="str">
        <f t="shared" si="225"/>
        <v>佐古</v>
      </c>
      <c r="N2094" t="str">
        <f t="shared" si="226"/>
        <v>大樹</v>
      </c>
      <c r="O2094" t="str">
        <f t="shared" si="227"/>
        <v>サコ</v>
      </c>
      <c r="P2094" t="str">
        <f t="shared" si="228"/>
        <v>ダイキ</v>
      </c>
      <c r="Q2094">
        <f>IF($F2094="","",DATEDIF($R2094,①申込書!$D$3,"Y"))</f>
        <v>20</v>
      </c>
      <c r="R2094" t="str">
        <f t="shared" si="229"/>
        <v>2005/10/21</v>
      </c>
      <c r="S2094" t="str">
        <f t="shared" si="224"/>
        <v>学連</v>
      </c>
      <c r="T2094" t="str">
        <f>IFERROR(IF($G2094&lt;&gt;"",LEFT($G2094,11),IF(COUNTIF(②男子申込!$C:$C,$B2094)=1,INDEX(②男子申込!H:H,MATCH($B2094,②男子申込!$C:$C,0)),"")),"")</f>
        <v>00127178329</v>
      </c>
      <c r="U2094" t="str">
        <f t="shared" si="230"/>
        <v>大阪工業大</v>
      </c>
    </row>
    <row r="2095" spans="1:21">
      <c r="A2095" t="s">
        <v>1198</v>
      </c>
      <c r="B2095">
        <v>2094</v>
      </c>
      <c r="C2095" t="s">
        <v>8900</v>
      </c>
      <c r="D2095" t="s">
        <v>8901</v>
      </c>
      <c r="E2095" t="s">
        <v>97</v>
      </c>
      <c r="F2095">
        <v>20050404</v>
      </c>
      <c r="G2095"/>
      <c r="H2095" t="s">
        <v>6238</v>
      </c>
      <c r="I2095" t="s">
        <v>12302</v>
      </c>
      <c r="M2095" t="str">
        <f t="shared" si="225"/>
        <v>小濱</v>
      </c>
      <c r="N2095" t="str">
        <f t="shared" si="226"/>
        <v>秀太</v>
      </c>
      <c r="O2095" t="str">
        <f t="shared" si="227"/>
        <v>コハマ</v>
      </c>
      <c r="P2095" t="str">
        <f t="shared" si="228"/>
        <v>シュウタ</v>
      </c>
      <c r="Q2095">
        <f>IF($F2095="","",DATEDIF($R2095,①申込書!$D$3,"Y"))</f>
        <v>20</v>
      </c>
      <c r="R2095" t="str">
        <f t="shared" si="229"/>
        <v>2005/04/04</v>
      </c>
      <c r="S2095" t="str">
        <f t="shared" si="224"/>
        <v>兵庫</v>
      </c>
      <c r="T2095" t="str">
        <f>IFERROR(IF($G2095&lt;&gt;"",LEFT($G2095,11),IF(COUNTIF(②男子申込!$C:$C,$B2095)=1,INDEX(②男子申込!H:H,MATCH($B2095,②男子申込!$C:$C,0)),"")),"")</f>
        <v/>
      </c>
      <c r="U2095" t="str">
        <f t="shared" si="230"/>
        <v>大阪工業大</v>
      </c>
    </row>
    <row r="2096" spans="1:21">
      <c r="A2096" t="s">
        <v>312</v>
      </c>
      <c r="B2096">
        <v>2095</v>
      </c>
      <c r="C2096" t="s">
        <v>8902</v>
      </c>
      <c r="D2096" t="s">
        <v>1150</v>
      </c>
      <c r="E2096" t="s">
        <v>180</v>
      </c>
      <c r="F2096">
        <v>20060418</v>
      </c>
      <c r="G2096" t="s">
        <v>11592</v>
      </c>
      <c r="H2096" t="s">
        <v>134</v>
      </c>
      <c r="I2096" t="s">
        <v>556</v>
      </c>
      <c r="M2096" t="str">
        <f t="shared" si="225"/>
        <v>伊藤</v>
      </c>
      <c r="N2096" t="str">
        <f t="shared" si="226"/>
        <v>巧真</v>
      </c>
      <c r="O2096" t="str">
        <f t="shared" si="227"/>
        <v>イトウ</v>
      </c>
      <c r="P2096" t="str">
        <f t="shared" si="228"/>
        <v>タクマ</v>
      </c>
      <c r="Q2096">
        <f>IF($F2096="","",DATEDIF($R2096,①申込書!$D$3,"Y"))</f>
        <v>19</v>
      </c>
      <c r="R2096" t="str">
        <f t="shared" si="229"/>
        <v>2006/04/18</v>
      </c>
      <c r="S2096" t="str">
        <f t="shared" si="224"/>
        <v>北海道</v>
      </c>
      <c r="T2096" t="str">
        <f>IFERROR(IF($G2096&lt;&gt;"",LEFT($G2096,11),IF(COUNTIF(②男子申込!$C:$C,$B2096)=1,INDEX(②男子申込!H:H,MATCH($B2096,②男子申込!$C:$C,0)),"")),"")</f>
        <v>00136946534</v>
      </c>
      <c r="U2096" t="str">
        <f t="shared" si="230"/>
        <v>関西学院大</v>
      </c>
    </row>
    <row r="2097" spans="1:21">
      <c r="A2097" t="s">
        <v>1104</v>
      </c>
      <c r="B2097">
        <v>2096</v>
      </c>
      <c r="C2097" t="s">
        <v>8903</v>
      </c>
      <c r="D2097" t="s">
        <v>8904</v>
      </c>
      <c r="E2097" t="s">
        <v>97</v>
      </c>
      <c r="F2097">
        <v>20060607</v>
      </c>
      <c r="G2097"/>
      <c r="H2097" t="s">
        <v>883</v>
      </c>
      <c r="I2097" t="s">
        <v>117</v>
      </c>
      <c r="M2097" t="str">
        <f t="shared" si="225"/>
        <v>川﨑</v>
      </c>
      <c r="N2097" t="str">
        <f t="shared" si="226"/>
        <v>雄介</v>
      </c>
      <c r="O2097" t="str">
        <f t="shared" si="227"/>
        <v>カワサキ</v>
      </c>
      <c r="P2097" t="str">
        <f t="shared" si="228"/>
        <v>ユウスケ</v>
      </c>
      <c r="Q2097">
        <f>IF($F2097="","",DATEDIF($R2097,①申込書!$D$3,"Y"))</f>
        <v>19</v>
      </c>
      <c r="R2097" t="str">
        <f t="shared" si="229"/>
        <v>2006/06/07</v>
      </c>
      <c r="S2097" t="str">
        <f t="shared" si="224"/>
        <v>兵庫</v>
      </c>
      <c r="T2097" t="str">
        <f>IFERROR(IF($G2097&lt;&gt;"",LEFT($G2097,11),IF(COUNTIF(②男子申込!$C:$C,$B2097)=1,INDEX(②男子申込!H:H,MATCH($B2097,②男子申込!$C:$C,0)),"")),"")</f>
        <v/>
      </c>
      <c r="U2097" t="str">
        <f t="shared" si="230"/>
        <v>神戸大</v>
      </c>
    </row>
    <row r="2098" spans="1:21">
      <c r="A2098" t="s">
        <v>1104</v>
      </c>
      <c r="B2098">
        <v>2097</v>
      </c>
      <c r="C2098" t="s">
        <v>8905</v>
      </c>
      <c r="D2098" t="s">
        <v>8906</v>
      </c>
      <c r="E2098" t="s">
        <v>97</v>
      </c>
      <c r="F2098">
        <v>20070326</v>
      </c>
      <c r="G2098"/>
      <c r="H2098" t="s">
        <v>12303</v>
      </c>
      <c r="I2098" t="s">
        <v>161</v>
      </c>
      <c r="M2098" t="str">
        <f t="shared" si="225"/>
        <v>東影</v>
      </c>
      <c r="N2098" t="str">
        <f t="shared" si="226"/>
        <v>勇哉</v>
      </c>
      <c r="O2098" t="str">
        <f t="shared" si="227"/>
        <v>ヒガシカゲ</v>
      </c>
      <c r="P2098" t="str">
        <f t="shared" si="228"/>
        <v>ユウヤ</v>
      </c>
      <c r="Q2098">
        <f>IF($F2098="","",DATEDIF($R2098,①申込書!$D$3,"Y"))</f>
        <v>18</v>
      </c>
      <c r="R2098" t="str">
        <f t="shared" si="229"/>
        <v>2007/03/26</v>
      </c>
      <c r="S2098" t="str">
        <f t="shared" si="224"/>
        <v>兵庫</v>
      </c>
      <c r="T2098" t="str">
        <f>IFERROR(IF($G2098&lt;&gt;"",LEFT($G2098,11),IF(COUNTIF(②男子申込!$C:$C,$B2098)=1,INDEX(②男子申込!H:H,MATCH($B2098,②男子申込!$C:$C,0)),"")),"")</f>
        <v/>
      </c>
      <c r="U2098" t="str">
        <f t="shared" si="230"/>
        <v>神戸大</v>
      </c>
    </row>
    <row r="2099" spans="1:21">
      <c r="A2099" t="s">
        <v>1104</v>
      </c>
      <c r="B2099">
        <v>2098</v>
      </c>
      <c r="C2099" t="s">
        <v>8907</v>
      </c>
      <c r="D2099" t="s">
        <v>8908</v>
      </c>
      <c r="E2099" t="s">
        <v>80</v>
      </c>
      <c r="F2099">
        <v>20060705</v>
      </c>
      <c r="G2099"/>
      <c r="H2099" t="s">
        <v>779</v>
      </c>
      <c r="I2099" t="s">
        <v>236</v>
      </c>
      <c r="M2099" t="str">
        <f t="shared" si="225"/>
        <v>和田</v>
      </c>
      <c r="N2099" t="str">
        <f t="shared" si="226"/>
        <v>悠汰</v>
      </c>
      <c r="O2099" t="str">
        <f t="shared" si="227"/>
        <v>ワダ</v>
      </c>
      <c r="P2099" t="str">
        <f t="shared" si="228"/>
        <v>ユウタ</v>
      </c>
      <c r="Q2099">
        <f>IF($F2099="","",DATEDIF($R2099,①申込書!$D$3,"Y"))</f>
        <v>19</v>
      </c>
      <c r="R2099" t="str">
        <f t="shared" si="229"/>
        <v>2006/07/05</v>
      </c>
      <c r="S2099" t="str">
        <f t="shared" si="224"/>
        <v>滋賀</v>
      </c>
      <c r="T2099" t="str">
        <f>IFERROR(IF($G2099&lt;&gt;"",LEFT($G2099,11),IF(COUNTIF(②男子申込!$C:$C,$B2099)=1,INDEX(②男子申込!H:H,MATCH($B2099,②男子申込!$C:$C,0)),"")),"")</f>
        <v/>
      </c>
      <c r="U2099" t="str">
        <f t="shared" si="230"/>
        <v>神戸大</v>
      </c>
    </row>
    <row r="2100" spans="1:21">
      <c r="A2100" t="s">
        <v>1104</v>
      </c>
      <c r="B2100">
        <v>2099</v>
      </c>
      <c r="C2100" t="s">
        <v>8909</v>
      </c>
      <c r="D2100" t="s">
        <v>8910</v>
      </c>
      <c r="E2100" t="s">
        <v>97</v>
      </c>
      <c r="F2100">
        <v>20060630</v>
      </c>
      <c r="G2100"/>
      <c r="H2100" t="s">
        <v>581</v>
      </c>
      <c r="I2100" t="s">
        <v>882</v>
      </c>
      <c r="M2100" t="str">
        <f t="shared" si="225"/>
        <v>石田</v>
      </c>
      <c r="N2100" t="str">
        <f t="shared" si="226"/>
        <v>宇登</v>
      </c>
      <c r="O2100" t="str">
        <f t="shared" si="227"/>
        <v>イシダ</v>
      </c>
      <c r="P2100" t="str">
        <f t="shared" si="228"/>
        <v>タカト</v>
      </c>
      <c r="Q2100">
        <f>IF($F2100="","",DATEDIF($R2100,①申込書!$D$3,"Y"))</f>
        <v>19</v>
      </c>
      <c r="R2100" t="str">
        <f t="shared" si="229"/>
        <v>2006/06/30</v>
      </c>
      <c r="S2100" t="str">
        <f t="shared" si="224"/>
        <v>兵庫</v>
      </c>
      <c r="T2100" t="str">
        <f>IFERROR(IF($G2100&lt;&gt;"",LEFT($G2100,11),IF(COUNTIF(②男子申込!$C:$C,$B2100)=1,INDEX(②男子申込!H:H,MATCH($B2100,②男子申込!$C:$C,0)),"")),"")</f>
        <v/>
      </c>
      <c r="U2100" t="str">
        <f t="shared" si="230"/>
        <v>神戸大</v>
      </c>
    </row>
    <row r="2101" spans="1:21">
      <c r="A2101" t="s">
        <v>1104</v>
      </c>
      <c r="B2101">
        <v>2100</v>
      </c>
      <c r="C2101" t="s">
        <v>8911</v>
      </c>
      <c r="D2101" t="s">
        <v>8912</v>
      </c>
      <c r="E2101" t="s">
        <v>97</v>
      </c>
      <c r="F2101">
        <v>20070201</v>
      </c>
      <c r="G2101"/>
      <c r="H2101" t="s">
        <v>193</v>
      </c>
      <c r="I2101" t="s">
        <v>4708</v>
      </c>
      <c r="M2101" t="str">
        <f t="shared" si="225"/>
        <v>小林</v>
      </c>
      <c r="N2101" t="str">
        <f t="shared" si="226"/>
        <v>温眞</v>
      </c>
      <c r="O2101" t="str">
        <f t="shared" si="227"/>
        <v>コバヤシ</v>
      </c>
      <c r="P2101" t="str">
        <f t="shared" si="228"/>
        <v>ハルマ</v>
      </c>
      <c r="Q2101">
        <f>IF($F2101="","",DATEDIF($R2101,①申込書!$D$3,"Y"))</f>
        <v>18</v>
      </c>
      <c r="R2101" t="str">
        <f t="shared" si="229"/>
        <v>2007/02/01</v>
      </c>
      <c r="S2101" t="str">
        <f t="shared" si="224"/>
        <v>兵庫</v>
      </c>
      <c r="T2101" t="str">
        <f>IFERROR(IF($G2101&lt;&gt;"",LEFT($G2101,11),IF(COUNTIF(②男子申込!$C:$C,$B2101)=1,INDEX(②男子申込!H:H,MATCH($B2101,②男子申込!$C:$C,0)),"")),"")</f>
        <v/>
      </c>
      <c r="U2101" t="str">
        <f t="shared" si="230"/>
        <v>神戸大</v>
      </c>
    </row>
    <row r="2102" spans="1:21">
      <c r="A2102" t="s">
        <v>1280</v>
      </c>
      <c r="B2102">
        <v>2101</v>
      </c>
      <c r="C2102" t="s">
        <v>2641</v>
      </c>
      <c r="D2102" t="s">
        <v>2642</v>
      </c>
      <c r="E2102" t="s">
        <v>99</v>
      </c>
      <c r="F2102">
        <v>20030828</v>
      </c>
      <c r="G2102" t="s">
        <v>11593</v>
      </c>
      <c r="H2102" t="s">
        <v>581</v>
      </c>
      <c r="I2102" t="s">
        <v>92</v>
      </c>
      <c r="M2102" t="str">
        <f t="shared" si="225"/>
        <v>石田</v>
      </c>
      <c r="N2102" t="str">
        <f t="shared" si="226"/>
        <v>侑輝</v>
      </c>
      <c r="O2102" t="str">
        <f t="shared" si="227"/>
        <v>イシダ</v>
      </c>
      <c r="P2102" t="str">
        <f t="shared" si="228"/>
        <v>ユウキ</v>
      </c>
      <c r="Q2102">
        <f>IF($F2102="","",DATEDIF($R2102,①申込書!$D$3,"Y"))</f>
        <v>22</v>
      </c>
      <c r="R2102" t="str">
        <f t="shared" si="229"/>
        <v>2003/08/28</v>
      </c>
      <c r="S2102" t="str">
        <f t="shared" si="224"/>
        <v>大阪</v>
      </c>
      <c r="T2102" t="str">
        <f>IFERROR(IF($G2102&lt;&gt;"",LEFT($G2102,11),IF(COUNTIF(②男子申込!$C:$C,$B2102)=1,INDEX(②男子申込!H:H,MATCH($B2102,②男子申込!$C:$C,0)),"")),"")</f>
        <v>00100997228</v>
      </c>
      <c r="U2102" t="str">
        <f t="shared" si="230"/>
        <v>大阪商業大</v>
      </c>
    </row>
    <row r="2103" spans="1:21">
      <c r="A2103" t="s">
        <v>1280</v>
      </c>
      <c r="B2103">
        <v>2102</v>
      </c>
      <c r="C2103" t="s">
        <v>2643</v>
      </c>
      <c r="D2103" t="s">
        <v>2644</v>
      </c>
      <c r="E2103" t="s">
        <v>469</v>
      </c>
      <c r="F2103">
        <v>20031029</v>
      </c>
      <c r="G2103" t="s">
        <v>11594</v>
      </c>
      <c r="H2103" t="s">
        <v>359</v>
      </c>
      <c r="I2103" t="s">
        <v>540</v>
      </c>
      <c r="M2103" t="str">
        <f t="shared" si="225"/>
        <v>保田</v>
      </c>
      <c r="N2103" t="str">
        <f t="shared" si="226"/>
        <v>吉輝</v>
      </c>
      <c r="O2103" t="str">
        <f t="shared" si="227"/>
        <v>ヤスダ</v>
      </c>
      <c r="P2103" t="str">
        <f t="shared" si="228"/>
        <v>ヨシキ</v>
      </c>
      <c r="Q2103">
        <f>IF($F2103="","",DATEDIF($R2103,①申込書!$D$3,"Y"))</f>
        <v>22</v>
      </c>
      <c r="R2103" t="str">
        <f t="shared" si="229"/>
        <v>2003/10/29</v>
      </c>
      <c r="S2103" t="str">
        <f t="shared" si="224"/>
        <v>和歌山</v>
      </c>
      <c r="T2103" t="str">
        <f>IFERROR(IF($G2103&lt;&gt;"",LEFT($G2103,11),IF(COUNTIF(②男子申込!$C:$C,$B2103)=1,INDEX(②男子申込!H:H,MATCH($B2103,②男子申込!$C:$C,0)),"")),"")</f>
        <v>00134140114</v>
      </c>
      <c r="U2103" t="str">
        <f t="shared" si="230"/>
        <v>大阪商業大</v>
      </c>
    </row>
    <row r="2104" spans="1:21">
      <c r="A2104" t="s">
        <v>1104</v>
      </c>
      <c r="B2104">
        <v>2103</v>
      </c>
      <c r="C2104" t="s">
        <v>8913</v>
      </c>
      <c r="D2104" t="s">
        <v>8914</v>
      </c>
      <c r="E2104" t="s">
        <v>170</v>
      </c>
      <c r="F2104">
        <v>20070309</v>
      </c>
      <c r="G2104"/>
      <c r="H2104" t="s">
        <v>849</v>
      </c>
      <c r="I2104" t="s">
        <v>2032</v>
      </c>
      <c r="M2104" t="str">
        <f t="shared" si="225"/>
        <v>野田</v>
      </c>
      <c r="N2104" t="str">
        <f t="shared" si="226"/>
        <v>健司</v>
      </c>
      <c r="O2104" t="str">
        <f t="shared" si="227"/>
        <v>ノダ</v>
      </c>
      <c r="P2104" t="str">
        <f t="shared" si="228"/>
        <v>ケンジ</v>
      </c>
      <c r="Q2104">
        <f>IF($F2104="","",DATEDIF($R2104,①申込書!$D$3,"Y"))</f>
        <v>18</v>
      </c>
      <c r="R2104" t="str">
        <f t="shared" si="229"/>
        <v>2007/03/09</v>
      </c>
      <c r="S2104" t="str">
        <f t="shared" si="224"/>
        <v>福岡</v>
      </c>
      <c r="T2104" t="str">
        <f>IFERROR(IF($G2104&lt;&gt;"",LEFT($G2104,11),IF(COUNTIF(②男子申込!$C:$C,$B2104)=1,INDEX(②男子申込!H:H,MATCH($B2104,②男子申込!$C:$C,0)),"")),"")</f>
        <v/>
      </c>
      <c r="U2104" t="str">
        <f t="shared" si="230"/>
        <v>神戸大</v>
      </c>
    </row>
    <row r="2105" spans="1:21">
      <c r="A2105"/>
      <c r="B2105"/>
      <c r="C2105"/>
      <c r="D2105"/>
      <c r="E2105"/>
      <c r="F2105"/>
      <c r="G2105"/>
      <c r="H2105"/>
      <c r="I2105"/>
      <c r="M2105" t="str">
        <f t="shared" si="225"/>
        <v/>
      </c>
      <c r="N2105" t="str">
        <f t="shared" si="226"/>
        <v/>
      </c>
      <c r="O2105" t="str">
        <f t="shared" si="227"/>
        <v/>
      </c>
      <c r="P2105" t="str">
        <f t="shared" si="228"/>
        <v/>
      </c>
      <c r="Q2105" t="str">
        <f>IF($F2105="","",DATEDIF($R2105,①申込書!$D$3,"Y"))</f>
        <v/>
      </c>
      <c r="R2105" t="str">
        <f t="shared" si="229"/>
        <v/>
      </c>
      <c r="S2105" t="str">
        <f t="shared" si="224"/>
        <v/>
      </c>
      <c r="T2105" t="str">
        <f>IFERROR(IF($G2105&lt;&gt;"",LEFT($G2105,11),IF(COUNTIF(②男子申込!$C:$C,$B2105)=1,INDEX(②男子申込!H:H,MATCH($B2105,②男子申込!$C:$C,0)),"")),"")</f>
        <v/>
      </c>
      <c r="U2105" t="str">
        <f t="shared" si="230"/>
        <v/>
      </c>
    </row>
    <row r="2106" spans="1:21">
      <c r="A2106" t="s">
        <v>1280</v>
      </c>
      <c r="B2106">
        <v>2105</v>
      </c>
      <c r="C2106" t="s">
        <v>4821</v>
      </c>
      <c r="D2106" t="s">
        <v>4822</v>
      </c>
      <c r="E2106" t="s">
        <v>116</v>
      </c>
      <c r="F2106">
        <v>20050127</v>
      </c>
      <c r="G2106" t="s">
        <v>11595</v>
      </c>
      <c r="H2106" t="s">
        <v>4823</v>
      </c>
      <c r="I2106" t="s">
        <v>135</v>
      </c>
      <c r="M2106" t="str">
        <f t="shared" si="225"/>
        <v>水井</v>
      </c>
      <c r="N2106" t="str">
        <f t="shared" si="226"/>
        <v>康輝</v>
      </c>
      <c r="O2106" t="str">
        <f t="shared" si="227"/>
        <v>ミズイ</v>
      </c>
      <c r="P2106" t="str">
        <f t="shared" si="228"/>
        <v>コウキ</v>
      </c>
      <c r="Q2106">
        <f>IF($F2106="","",DATEDIF($R2106,①申込書!$D$3,"Y"))</f>
        <v>20</v>
      </c>
      <c r="R2106" t="str">
        <f t="shared" si="229"/>
        <v>2005/01/27</v>
      </c>
      <c r="S2106" t="str">
        <f t="shared" si="224"/>
        <v>三重</v>
      </c>
      <c r="T2106" t="str">
        <f>IFERROR(IF($G2106&lt;&gt;"",LEFT($G2106,11),IF(COUNTIF(②男子申込!$C:$C,$B2106)=1,INDEX(②男子申込!H:H,MATCH($B2106,②男子申込!$C:$C,0)),"")),"")</f>
        <v>00200093611</v>
      </c>
      <c r="U2106" t="str">
        <f t="shared" si="230"/>
        <v>大阪商業大</v>
      </c>
    </row>
    <row r="2107" spans="1:21">
      <c r="A2107" t="s">
        <v>1280</v>
      </c>
      <c r="B2107">
        <v>2106</v>
      </c>
      <c r="C2107" t="s">
        <v>4824</v>
      </c>
      <c r="D2107" t="s">
        <v>4825</v>
      </c>
      <c r="E2107" t="s">
        <v>99</v>
      </c>
      <c r="F2107">
        <v>20040606</v>
      </c>
      <c r="G2107" t="s">
        <v>11596</v>
      </c>
      <c r="H2107" t="s">
        <v>111</v>
      </c>
      <c r="I2107" t="s">
        <v>4826</v>
      </c>
      <c r="M2107" t="str">
        <f t="shared" si="225"/>
        <v>山下</v>
      </c>
      <c r="N2107" t="str">
        <f t="shared" si="226"/>
        <v>遥司</v>
      </c>
      <c r="O2107" t="str">
        <f t="shared" si="227"/>
        <v>ヤマシタ</v>
      </c>
      <c r="P2107" t="str">
        <f t="shared" si="228"/>
        <v>ハルジ</v>
      </c>
      <c r="Q2107">
        <f>IF($F2107="","",DATEDIF($R2107,①申込書!$D$3,"Y"))</f>
        <v>21</v>
      </c>
      <c r="R2107" t="str">
        <f t="shared" si="229"/>
        <v>2004/06/06</v>
      </c>
      <c r="S2107" t="str">
        <f t="shared" si="224"/>
        <v>大阪</v>
      </c>
      <c r="T2107" t="str">
        <f>IFERROR(IF($G2107&lt;&gt;"",LEFT($G2107,11),IF(COUNTIF(②男子申込!$C:$C,$B2107)=1,INDEX(②男子申込!H:H,MATCH($B2107,②男子申込!$C:$C,0)),"")),"")</f>
        <v>00200093602</v>
      </c>
      <c r="U2107" t="str">
        <f t="shared" si="230"/>
        <v>大阪商業大</v>
      </c>
    </row>
    <row r="2108" spans="1:21">
      <c r="A2108" t="s">
        <v>1280</v>
      </c>
      <c r="B2108">
        <v>2107</v>
      </c>
      <c r="C2108" t="s">
        <v>4827</v>
      </c>
      <c r="D2108" t="s">
        <v>4828</v>
      </c>
      <c r="E2108" t="s">
        <v>99</v>
      </c>
      <c r="F2108">
        <v>20041211</v>
      </c>
      <c r="G2108" t="s">
        <v>11597</v>
      </c>
      <c r="H2108" t="s">
        <v>3230</v>
      </c>
      <c r="I2108" t="s">
        <v>640</v>
      </c>
      <c r="M2108" t="str">
        <f t="shared" si="225"/>
        <v>豊田</v>
      </c>
      <c r="N2108" t="str">
        <f t="shared" si="226"/>
        <v>琉斗</v>
      </c>
      <c r="O2108" t="str">
        <f t="shared" si="227"/>
        <v>トヨダ</v>
      </c>
      <c r="P2108" t="str">
        <f t="shared" si="228"/>
        <v>リュウト</v>
      </c>
      <c r="Q2108">
        <f>IF($F2108="","",DATEDIF($R2108,①申込書!$D$3,"Y"))</f>
        <v>21</v>
      </c>
      <c r="R2108" t="str">
        <f t="shared" si="229"/>
        <v>2004/12/11</v>
      </c>
      <c r="S2108" t="str">
        <f t="shared" si="224"/>
        <v>大阪</v>
      </c>
      <c r="T2108" t="str">
        <f>IFERROR(IF($G2108&lt;&gt;"",LEFT($G2108,11),IF(COUNTIF(②男子申込!$C:$C,$B2108)=1,INDEX(②男子申込!H:H,MATCH($B2108,②男子申込!$C:$C,0)),"")),"")</f>
        <v>00200093591</v>
      </c>
      <c r="U2108" t="str">
        <f t="shared" si="230"/>
        <v>大阪商業大</v>
      </c>
    </row>
    <row r="2109" spans="1:21">
      <c r="A2109" t="s">
        <v>1280</v>
      </c>
      <c r="B2109">
        <v>2108</v>
      </c>
      <c r="C2109" t="s">
        <v>6071</v>
      </c>
      <c r="D2109" t="s">
        <v>4829</v>
      </c>
      <c r="E2109" t="s">
        <v>83</v>
      </c>
      <c r="F2109">
        <v>20041005</v>
      </c>
      <c r="G2109" t="s">
        <v>11598</v>
      </c>
      <c r="H2109" t="s">
        <v>205</v>
      </c>
      <c r="I2109" t="s">
        <v>207</v>
      </c>
      <c r="M2109" t="str">
        <f t="shared" si="225"/>
        <v>松田</v>
      </c>
      <c r="N2109" t="str">
        <f t="shared" si="226"/>
        <v>煌汰</v>
      </c>
      <c r="O2109" t="str">
        <f t="shared" si="227"/>
        <v>マツダ</v>
      </c>
      <c r="P2109" t="str">
        <f t="shared" si="228"/>
        <v>コウタ</v>
      </c>
      <c r="Q2109">
        <f>IF($F2109="","",DATEDIF($R2109,①申込書!$D$3,"Y"))</f>
        <v>21</v>
      </c>
      <c r="R2109" t="str">
        <f t="shared" si="229"/>
        <v>2004/10/05</v>
      </c>
      <c r="S2109" t="str">
        <f t="shared" si="224"/>
        <v>奈良</v>
      </c>
      <c r="T2109" t="str">
        <f>IFERROR(IF($G2109&lt;&gt;"",LEFT($G2109,11),IF(COUNTIF(②男子申込!$C:$C,$B2109)=1,INDEX(②男子申込!H:H,MATCH($B2109,②男子申込!$C:$C,0)),"")),"")</f>
        <v>00200093582</v>
      </c>
      <c r="U2109" t="str">
        <f t="shared" si="230"/>
        <v>大阪商業大</v>
      </c>
    </row>
    <row r="2110" spans="1:21">
      <c r="A2110" t="s">
        <v>1280</v>
      </c>
      <c r="B2110">
        <v>2109</v>
      </c>
      <c r="C2110" t="s">
        <v>4830</v>
      </c>
      <c r="D2110" t="s">
        <v>4831</v>
      </c>
      <c r="E2110" t="s">
        <v>99</v>
      </c>
      <c r="F2110">
        <v>20040516</v>
      </c>
      <c r="G2110" t="s">
        <v>11599</v>
      </c>
      <c r="H2110" t="s">
        <v>178</v>
      </c>
      <c r="I2110" t="s">
        <v>112</v>
      </c>
      <c r="M2110" t="str">
        <f t="shared" si="225"/>
        <v>岩井</v>
      </c>
      <c r="N2110" t="str">
        <f t="shared" si="226"/>
        <v>歩夢</v>
      </c>
      <c r="O2110" t="str">
        <f t="shared" si="227"/>
        <v>イワイ</v>
      </c>
      <c r="P2110" t="str">
        <f t="shared" si="228"/>
        <v>アユム</v>
      </c>
      <c r="Q2110">
        <f>IF($F2110="","",DATEDIF($R2110,①申込書!$D$3,"Y"))</f>
        <v>21</v>
      </c>
      <c r="R2110" t="str">
        <f t="shared" si="229"/>
        <v>2004/05/16</v>
      </c>
      <c r="S2110" t="str">
        <f t="shared" si="224"/>
        <v>大阪</v>
      </c>
      <c r="T2110" t="str">
        <f>IFERROR(IF($G2110&lt;&gt;"",LEFT($G2110,11),IF(COUNTIF(②男子申込!$C:$C,$B2110)=1,INDEX(②男子申込!H:H,MATCH($B2110,②男子申込!$C:$C,0)),"")),"")</f>
        <v>00200093571</v>
      </c>
      <c r="U2110" t="str">
        <f t="shared" si="230"/>
        <v>大阪商業大</v>
      </c>
    </row>
    <row r="2111" spans="1:21">
      <c r="A2111"/>
      <c r="B2111"/>
      <c r="C2111"/>
      <c r="D2111"/>
      <c r="E2111"/>
      <c r="F2111"/>
      <c r="G2111"/>
      <c r="H2111"/>
      <c r="I2111"/>
      <c r="M2111" t="str">
        <f t="shared" si="225"/>
        <v/>
      </c>
      <c r="N2111" t="str">
        <f t="shared" si="226"/>
        <v/>
      </c>
      <c r="O2111" t="str">
        <f t="shared" si="227"/>
        <v/>
      </c>
      <c r="P2111" t="str">
        <f t="shared" si="228"/>
        <v/>
      </c>
      <c r="Q2111" t="str">
        <f>IF($F2111="","",DATEDIF($R2111,①申込書!$D$3,"Y"))</f>
        <v/>
      </c>
      <c r="R2111" t="str">
        <f t="shared" si="229"/>
        <v/>
      </c>
      <c r="S2111" t="str">
        <f t="shared" si="224"/>
        <v/>
      </c>
      <c r="T2111" t="str">
        <f>IFERROR(IF($G2111&lt;&gt;"",LEFT($G2111,11),IF(COUNTIF(②男子申込!$C:$C,$B2111)=1,INDEX(②男子申込!H:H,MATCH($B2111,②男子申込!$C:$C,0)),"")),"")</f>
        <v/>
      </c>
      <c r="U2111" t="str">
        <f t="shared" si="230"/>
        <v/>
      </c>
    </row>
    <row r="2112" spans="1:21">
      <c r="A2112"/>
      <c r="B2112"/>
      <c r="C2112"/>
      <c r="D2112"/>
      <c r="E2112"/>
      <c r="F2112"/>
      <c r="G2112"/>
      <c r="H2112"/>
      <c r="I2112"/>
      <c r="M2112" t="str">
        <f t="shared" si="225"/>
        <v/>
      </c>
      <c r="N2112" t="str">
        <f t="shared" si="226"/>
        <v/>
      </c>
      <c r="O2112" t="str">
        <f t="shared" si="227"/>
        <v/>
      </c>
      <c r="P2112" t="str">
        <f t="shared" si="228"/>
        <v/>
      </c>
      <c r="Q2112" t="str">
        <f>IF($F2112="","",DATEDIF($R2112,①申込書!$D$3,"Y"))</f>
        <v/>
      </c>
      <c r="R2112" t="str">
        <f t="shared" si="229"/>
        <v/>
      </c>
      <c r="S2112" t="str">
        <f t="shared" si="224"/>
        <v/>
      </c>
      <c r="T2112" t="str">
        <f>IFERROR(IF($G2112&lt;&gt;"",LEFT($G2112,11),IF(COUNTIF(②男子申込!$C:$C,$B2112)=1,INDEX(②男子申込!H:H,MATCH($B2112,②男子申込!$C:$C,0)),"")),"")</f>
        <v/>
      </c>
      <c r="U2112" t="str">
        <f t="shared" si="230"/>
        <v/>
      </c>
    </row>
    <row r="2113" spans="1:21">
      <c r="A2113"/>
      <c r="B2113"/>
      <c r="C2113"/>
      <c r="D2113"/>
      <c r="E2113"/>
      <c r="F2113"/>
      <c r="G2113"/>
      <c r="H2113"/>
      <c r="I2113"/>
      <c r="M2113" t="str">
        <f t="shared" si="225"/>
        <v/>
      </c>
      <c r="N2113" t="str">
        <f t="shared" si="226"/>
        <v/>
      </c>
      <c r="O2113" t="str">
        <f t="shared" si="227"/>
        <v/>
      </c>
      <c r="P2113" t="str">
        <f t="shared" si="228"/>
        <v/>
      </c>
      <c r="Q2113" t="str">
        <f>IF($F2113="","",DATEDIF($R2113,①申込書!$D$3,"Y"))</f>
        <v/>
      </c>
      <c r="R2113" t="str">
        <f t="shared" si="229"/>
        <v/>
      </c>
      <c r="S2113" t="str">
        <f t="shared" si="224"/>
        <v/>
      </c>
      <c r="T2113" t="str">
        <f>IFERROR(IF($G2113&lt;&gt;"",LEFT($G2113,11),IF(COUNTIF(②男子申込!$C:$C,$B2113)=1,INDEX(②男子申込!H:H,MATCH($B2113,②男子申込!$C:$C,0)),"")),"")</f>
        <v/>
      </c>
      <c r="U2113" t="str">
        <f t="shared" si="230"/>
        <v/>
      </c>
    </row>
    <row r="2114" spans="1:21">
      <c r="A2114" t="s">
        <v>1280</v>
      </c>
      <c r="B2114">
        <v>2113</v>
      </c>
      <c r="C2114" t="s">
        <v>7140</v>
      </c>
      <c r="D2114" t="s">
        <v>7141</v>
      </c>
      <c r="E2114" t="s">
        <v>99</v>
      </c>
      <c r="F2114">
        <v>20051220</v>
      </c>
      <c r="G2114" t="s">
        <v>11600</v>
      </c>
      <c r="H2114" t="s">
        <v>574</v>
      </c>
      <c r="I2114" t="s">
        <v>115</v>
      </c>
      <c r="M2114" t="str">
        <f t="shared" si="225"/>
        <v>岩崎</v>
      </c>
      <c r="N2114" t="str">
        <f t="shared" si="226"/>
        <v>喜生</v>
      </c>
      <c r="O2114" t="str">
        <f t="shared" si="227"/>
        <v>イワサキ</v>
      </c>
      <c r="P2114" t="str">
        <f t="shared" si="228"/>
        <v>ハルキ</v>
      </c>
      <c r="Q2114">
        <f>IF($F2114="","",DATEDIF($R2114,①申込書!$D$3,"Y"))</f>
        <v>20</v>
      </c>
      <c r="R2114" t="str">
        <f t="shared" si="229"/>
        <v>2005/12/20</v>
      </c>
      <c r="S2114" t="str">
        <f t="shared" ref="S2114:S2177" si="231">IFERROR(IF(OR($E2114="北海道",$E2114="学連"),$E2114,LEFT($E2114,LEN($E2114)-1)),"")</f>
        <v>大阪</v>
      </c>
      <c r="T2114" t="str">
        <f>IFERROR(IF($G2114&lt;&gt;"",LEFT($G2114,11),IF(COUNTIF(②男子申込!$C:$C,$B2114)=1,INDEX(②男子申込!H:H,MATCH($B2114,②男子申込!$C:$C,0)),"")),"")</f>
        <v>00134832324</v>
      </c>
      <c r="U2114" t="str">
        <f t="shared" si="230"/>
        <v>大阪商業大</v>
      </c>
    </row>
    <row r="2115" spans="1:21">
      <c r="A2115" t="s">
        <v>1280</v>
      </c>
      <c r="B2115">
        <v>2114</v>
      </c>
      <c r="C2115" t="s">
        <v>7142</v>
      </c>
      <c r="D2115" t="s">
        <v>7143</v>
      </c>
      <c r="E2115" t="s">
        <v>99</v>
      </c>
      <c r="F2115">
        <v>20050711</v>
      </c>
      <c r="G2115" t="s">
        <v>11601</v>
      </c>
      <c r="H2115" t="s">
        <v>7144</v>
      </c>
      <c r="I2115" t="s">
        <v>784</v>
      </c>
      <c r="M2115" t="str">
        <f t="shared" ref="M2115:M2178" si="232">IFERROR(LEFT($C2115,FIND("　",$C2115)-1),"")</f>
        <v>堀北</v>
      </c>
      <c r="N2115" t="str">
        <f t="shared" ref="N2115:N2178" si="233">IFERROR(RIGHT($C2115,LEN($C2115)-FIND("　",$C2115)),"")</f>
        <v>翔真</v>
      </c>
      <c r="O2115" t="str">
        <f t="shared" ref="O2115:O2178" si="234">IFERROR(DBCS(LEFT($D2115,FIND(" ",$D2115)-1)),"")</f>
        <v>ホリキタ</v>
      </c>
      <c r="P2115" t="str">
        <f t="shared" ref="P2115:P2178" si="235">IFERROR(DBCS(RIGHT($D2115,LEN($D2115)-FIND(" ",$D2115))),"")</f>
        <v>ショウマ</v>
      </c>
      <c r="Q2115">
        <f>IF($F2115="","",DATEDIF($R2115,①申込書!$D$3,"Y"))</f>
        <v>20</v>
      </c>
      <c r="R2115" t="str">
        <f t="shared" ref="R2115:R2178" si="236">IF($F2115="","",LEFT($F2115,4)&amp;"/"&amp;MID($F2115,5,2)&amp;"/"&amp;RIGHT($F2115,2))</f>
        <v>2005/07/11</v>
      </c>
      <c r="S2115" t="str">
        <f t="shared" si="231"/>
        <v>大阪</v>
      </c>
      <c r="T2115" t="str">
        <f>IFERROR(IF($G2115&lt;&gt;"",LEFT($G2115,11),IF(COUNTIF(②男子申込!$C:$C,$B2115)=1,INDEX(②男子申込!H:H,MATCH($B2115,②男子申込!$C:$C,0)),"")),"")</f>
        <v>00154802929</v>
      </c>
      <c r="U2115" t="str">
        <f t="shared" ref="U2115:U2178" si="237">IFERROR(LEFT($A2115,FIND("大学",$A2115))&amp;RIGHT($A2115,LEN($A2115)-FIND("大学",$A2115)-1),"")</f>
        <v>大阪商業大</v>
      </c>
    </row>
    <row r="2116" spans="1:21">
      <c r="A2116" t="s">
        <v>1280</v>
      </c>
      <c r="B2116">
        <v>2115</v>
      </c>
      <c r="C2116" t="s">
        <v>7145</v>
      </c>
      <c r="D2116" t="s">
        <v>7146</v>
      </c>
      <c r="E2116" t="s">
        <v>99</v>
      </c>
      <c r="F2116">
        <v>20050901</v>
      </c>
      <c r="G2116" t="s">
        <v>11602</v>
      </c>
      <c r="H2116" t="s">
        <v>292</v>
      </c>
      <c r="I2116" t="s">
        <v>667</v>
      </c>
      <c r="M2116" t="str">
        <f t="shared" si="232"/>
        <v>木下</v>
      </c>
      <c r="N2116" t="str">
        <f t="shared" si="233"/>
        <v>慎二</v>
      </c>
      <c r="O2116" t="str">
        <f t="shared" si="234"/>
        <v>キノシタ</v>
      </c>
      <c r="P2116" t="str">
        <f t="shared" si="235"/>
        <v>シンジ</v>
      </c>
      <c r="Q2116">
        <f>IF($F2116="","",DATEDIF($R2116,①申込書!$D$3,"Y"))</f>
        <v>20</v>
      </c>
      <c r="R2116" t="str">
        <f t="shared" si="236"/>
        <v>2005/09/01</v>
      </c>
      <c r="S2116" t="str">
        <f t="shared" si="231"/>
        <v>大阪</v>
      </c>
      <c r="T2116" t="str">
        <f>IFERROR(IF($G2116&lt;&gt;"",LEFT($G2116,11),IF(COUNTIF(②男子申込!$C:$C,$B2116)=1,INDEX(②男子申込!H:H,MATCH($B2116,②男子申込!$C:$C,0)),"")),"")</f>
        <v>00200271324</v>
      </c>
      <c r="U2116" t="str">
        <f t="shared" si="237"/>
        <v>大阪商業大</v>
      </c>
    </row>
    <row r="2117" spans="1:21">
      <c r="A2117" t="s">
        <v>1280</v>
      </c>
      <c r="B2117">
        <v>2116</v>
      </c>
      <c r="C2117" t="s">
        <v>7147</v>
      </c>
      <c r="D2117" t="s">
        <v>7148</v>
      </c>
      <c r="E2117" t="s">
        <v>99</v>
      </c>
      <c r="F2117">
        <v>20050815</v>
      </c>
      <c r="G2117" t="s">
        <v>11603</v>
      </c>
      <c r="H2117" t="s">
        <v>7149</v>
      </c>
      <c r="I2117" t="s">
        <v>117</v>
      </c>
      <c r="M2117" t="str">
        <f t="shared" si="232"/>
        <v>政埜</v>
      </c>
      <c r="N2117" t="str">
        <f t="shared" si="233"/>
        <v>佑輔</v>
      </c>
      <c r="O2117" t="str">
        <f t="shared" si="234"/>
        <v>マサノ</v>
      </c>
      <c r="P2117" t="str">
        <f t="shared" si="235"/>
        <v>ユウスケ</v>
      </c>
      <c r="Q2117">
        <f>IF($F2117="","",DATEDIF($R2117,①申込書!$D$3,"Y"))</f>
        <v>20</v>
      </c>
      <c r="R2117" t="str">
        <f t="shared" si="236"/>
        <v>2005/08/15</v>
      </c>
      <c r="S2117" t="str">
        <f t="shared" si="231"/>
        <v>大阪</v>
      </c>
      <c r="T2117" t="str">
        <f>IFERROR(IF($G2117&lt;&gt;"",LEFT($G2117,11),IF(COUNTIF(②男子申込!$C:$C,$B2117)=1,INDEX(②男子申込!H:H,MATCH($B2117,②男子申込!$C:$C,0)),"")),"")</f>
        <v>00140516623</v>
      </c>
      <c r="U2117" t="str">
        <f t="shared" si="237"/>
        <v>大阪商業大</v>
      </c>
    </row>
    <row r="2118" spans="1:21">
      <c r="A2118" t="s">
        <v>2321</v>
      </c>
      <c r="B2118">
        <v>2117</v>
      </c>
      <c r="C2118" t="s">
        <v>2325</v>
      </c>
      <c r="D2118" t="s">
        <v>2326</v>
      </c>
      <c r="E2118" t="s">
        <v>99</v>
      </c>
      <c r="F2118">
        <v>19980405</v>
      </c>
      <c r="G2118" t="s">
        <v>4100</v>
      </c>
      <c r="H2118" t="s">
        <v>624</v>
      </c>
      <c r="I2118" t="s">
        <v>224</v>
      </c>
      <c r="M2118" t="str">
        <f t="shared" si="232"/>
        <v>飯田</v>
      </c>
      <c r="N2118" t="str">
        <f t="shared" si="233"/>
        <v>啓太</v>
      </c>
      <c r="O2118" t="str">
        <f t="shared" si="234"/>
        <v>イイダ</v>
      </c>
      <c r="P2118" t="str">
        <f t="shared" si="235"/>
        <v>ケイタ</v>
      </c>
      <c r="Q2118">
        <f>IF($F2118="","",DATEDIF($R2118,①申込書!$D$3,"Y"))</f>
        <v>27</v>
      </c>
      <c r="R2118" t="str">
        <f t="shared" si="236"/>
        <v>1998/04/05</v>
      </c>
      <c r="S2118" t="str">
        <f t="shared" si="231"/>
        <v>大阪</v>
      </c>
      <c r="T2118" t="str">
        <f>IFERROR(IF($G2118&lt;&gt;"",LEFT($G2118,11),IF(COUNTIF(②男子申込!$C:$C,$B2118)=1,INDEX(②男子申込!H:H,MATCH($B2118,②男子申込!$C:$C,0)),"")),"")</f>
        <v>00166881636</v>
      </c>
      <c r="U2118" t="str">
        <f t="shared" si="237"/>
        <v>関西医科大</v>
      </c>
    </row>
    <row r="2119" spans="1:21">
      <c r="A2119" t="s">
        <v>2321</v>
      </c>
      <c r="B2119">
        <v>2118</v>
      </c>
      <c r="C2119" t="s">
        <v>2327</v>
      </c>
      <c r="D2119" t="s">
        <v>2328</v>
      </c>
      <c r="E2119" t="s">
        <v>99</v>
      </c>
      <c r="F2119">
        <v>20000725</v>
      </c>
      <c r="G2119" t="s">
        <v>4101</v>
      </c>
      <c r="H2119" t="s">
        <v>615</v>
      </c>
      <c r="I2119" t="s">
        <v>275</v>
      </c>
      <c r="M2119" t="str">
        <f t="shared" si="232"/>
        <v>大西</v>
      </c>
      <c r="N2119" t="str">
        <f t="shared" si="233"/>
        <v>慶</v>
      </c>
      <c r="O2119" t="str">
        <f t="shared" si="234"/>
        <v>オオニシ</v>
      </c>
      <c r="P2119" t="str">
        <f t="shared" si="235"/>
        <v>ケイ</v>
      </c>
      <c r="Q2119">
        <f>IF($F2119="","",DATEDIF($R2119,①申込書!$D$3,"Y"))</f>
        <v>25</v>
      </c>
      <c r="R2119" t="str">
        <f t="shared" si="236"/>
        <v>2000/07/25</v>
      </c>
      <c r="S2119" t="str">
        <f t="shared" si="231"/>
        <v>大阪</v>
      </c>
      <c r="T2119" t="str">
        <f>IFERROR(IF($G2119&lt;&gt;"",LEFT($G2119,11),IF(COUNTIF(②男子申込!$C:$C,$B2119)=1,INDEX(②男子申込!H:H,MATCH($B2119,②男子申込!$C:$C,0)),"")),"")</f>
        <v>00065312320</v>
      </c>
      <c r="U2119" t="str">
        <f t="shared" si="237"/>
        <v>関西医科大</v>
      </c>
    </row>
    <row r="2120" spans="1:21">
      <c r="A2120" t="s">
        <v>2321</v>
      </c>
      <c r="B2120">
        <v>2119</v>
      </c>
      <c r="C2120" t="s">
        <v>2329</v>
      </c>
      <c r="D2120" t="s">
        <v>2330</v>
      </c>
      <c r="E2120" t="s">
        <v>99</v>
      </c>
      <c r="F2120">
        <v>20020814</v>
      </c>
      <c r="G2120" t="s">
        <v>11604</v>
      </c>
      <c r="H2120" t="s">
        <v>2331</v>
      </c>
      <c r="I2120" t="s">
        <v>713</v>
      </c>
      <c r="M2120" t="str">
        <f t="shared" si="232"/>
        <v>重村</v>
      </c>
      <c r="N2120" t="str">
        <f t="shared" si="233"/>
        <v>幸鷹</v>
      </c>
      <c r="O2120" t="str">
        <f t="shared" si="234"/>
        <v>シゲムラ</v>
      </c>
      <c r="P2120" t="str">
        <f t="shared" si="235"/>
        <v>コウヨウ</v>
      </c>
      <c r="Q2120">
        <f>IF($F2120="","",DATEDIF($R2120,①申込書!$D$3,"Y"))</f>
        <v>23</v>
      </c>
      <c r="R2120" t="str">
        <f t="shared" si="236"/>
        <v>2002/08/14</v>
      </c>
      <c r="S2120" t="str">
        <f t="shared" si="231"/>
        <v>大阪</v>
      </c>
      <c r="T2120" t="str">
        <f>IFERROR(IF($G2120&lt;&gt;"",LEFT($G2120,11),IF(COUNTIF(②男子申込!$C:$C,$B2120)=1,INDEX(②男子申込!H:H,MATCH($B2120,②男子申込!$C:$C,0)),"")),"")</f>
        <v>00097825940</v>
      </c>
      <c r="U2120" t="str">
        <f t="shared" si="237"/>
        <v>関西医科大</v>
      </c>
    </row>
    <row r="2121" spans="1:21">
      <c r="A2121" t="s">
        <v>2321</v>
      </c>
      <c r="B2121">
        <v>2120</v>
      </c>
      <c r="C2121" t="s">
        <v>4102</v>
      </c>
      <c r="D2121" t="s">
        <v>2461</v>
      </c>
      <c r="E2121" t="s">
        <v>99</v>
      </c>
      <c r="F2121">
        <v>20020508</v>
      </c>
      <c r="G2121" t="s">
        <v>4103</v>
      </c>
      <c r="H2121" t="s">
        <v>728</v>
      </c>
      <c r="I2121" t="s">
        <v>394</v>
      </c>
      <c r="M2121" t="str">
        <f t="shared" si="232"/>
        <v>前川</v>
      </c>
      <c r="N2121" t="str">
        <f t="shared" si="233"/>
        <v>駿佑</v>
      </c>
      <c r="O2121" t="str">
        <f t="shared" si="234"/>
        <v>マエカワ</v>
      </c>
      <c r="P2121" t="str">
        <f t="shared" si="235"/>
        <v>シュンスケ</v>
      </c>
      <c r="Q2121">
        <f>IF($F2121="","",DATEDIF($R2121,①申込書!$D$3,"Y"))</f>
        <v>23</v>
      </c>
      <c r="R2121" t="str">
        <f t="shared" si="236"/>
        <v>2002/05/08</v>
      </c>
      <c r="S2121" t="str">
        <f t="shared" si="231"/>
        <v>大阪</v>
      </c>
      <c r="T2121" t="str">
        <f>IFERROR(IF($G2121&lt;&gt;"",LEFT($G2121,11),IF(COUNTIF(②男子申込!$C:$C,$B2121)=1,INDEX(②男子申込!H:H,MATCH($B2121,②男子申込!$C:$C,0)),"")),"")</f>
        <v>00172298837</v>
      </c>
      <c r="U2121" t="str">
        <f t="shared" si="237"/>
        <v>関西医科大</v>
      </c>
    </row>
    <row r="2122" spans="1:21">
      <c r="A2122" t="s">
        <v>2321</v>
      </c>
      <c r="B2122">
        <v>2121</v>
      </c>
      <c r="C2122" t="s">
        <v>2462</v>
      </c>
      <c r="D2122" t="s">
        <v>2463</v>
      </c>
      <c r="E2122" t="s">
        <v>99</v>
      </c>
      <c r="F2122">
        <v>20020529</v>
      </c>
      <c r="G2122" t="s">
        <v>4104</v>
      </c>
      <c r="H2122" t="s">
        <v>1554</v>
      </c>
      <c r="I2122" t="s">
        <v>190</v>
      </c>
      <c r="M2122" t="str">
        <f t="shared" si="232"/>
        <v>松村</v>
      </c>
      <c r="N2122" t="str">
        <f t="shared" si="233"/>
        <v>安晃</v>
      </c>
      <c r="O2122" t="str">
        <f t="shared" si="234"/>
        <v>マツムラ</v>
      </c>
      <c r="P2122" t="str">
        <f t="shared" si="235"/>
        <v>ヤスアキ</v>
      </c>
      <c r="Q2122">
        <f>IF($F2122="","",DATEDIF($R2122,①申込書!$D$3,"Y"))</f>
        <v>23</v>
      </c>
      <c r="R2122" t="str">
        <f t="shared" si="236"/>
        <v>2002/05/29</v>
      </c>
      <c r="S2122" t="str">
        <f t="shared" si="231"/>
        <v>大阪</v>
      </c>
      <c r="T2122" t="str">
        <f>IFERROR(IF($G2122&lt;&gt;"",LEFT($G2122,11),IF(COUNTIF(②男子申込!$C:$C,$B2122)=1,INDEX(②男子申込!H:H,MATCH($B2122,②男子申込!$C:$C,0)),"")),"")</f>
        <v>00172298938</v>
      </c>
      <c r="U2122" t="str">
        <f t="shared" si="237"/>
        <v>関西医科大</v>
      </c>
    </row>
    <row r="2123" spans="1:21">
      <c r="A2123" t="s">
        <v>2321</v>
      </c>
      <c r="B2123">
        <v>2122</v>
      </c>
      <c r="C2123" t="s">
        <v>2464</v>
      </c>
      <c r="D2123" t="s">
        <v>2465</v>
      </c>
      <c r="E2123" t="s">
        <v>99</v>
      </c>
      <c r="F2123">
        <v>20040401</v>
      </c>
      <c r="G2123" t="s">
        <v>4105</v>
      </c>
      <c r="H2123" t="s">
        <v>1758</v>
      </c>
      <c r="I2123" t="s">
        <v>2466</v>
      </c>
      <c r="M2123" t="str">
        <f t="shared" si="232"/>
        <v>加納</v>
      </c>
      <c r="N2123" t="str">
        <f t="shared" si="233"/>
        <v>哲杜</v>
      </c>
      <c r="O2123" t="str">
        <f t="shared" si="234"/>
        <v>カノウ</v>
      </c>
      <c r="P2123" t="str">
        <f t="shared" si="235"/>
        <v>テツト</v>
      </c>
      <c r="Q2123">
        <f>IF($F2123="","",DATEDIF($R2123,①申込書!$D$3,"Y"))</f>
        <v>21</v>
      </c>
      <c r="R2123" t="str">
        <f t="shared" si="236"/>
        <v>2004/04/01</v>
      </c>
      <c r="S2123" t="str">
        <f t="shared" si="231"/>
        <v>大阪</v>
      </c>
      <c r="T2123" t="str">
        <f>IFERROR(IF($G2123&lt;&gt;"",LEFT($G2123,11),IF(COUNTIF(②男子申込!$C:$C,$B2123)=1,INDEX(②男子申込!H:H,MATCH($B2123,②男子申込!$C:$C,0)),"")),"")</f>
        <v>00102730518</v>
      </c>
      <c r="U2123" t="str">
        <f t="shared" si="237"/>
        <v>関西医科大</v>
      </c>
    </row>
    <row r="2124" spans="1:21">
      <c r="A2124" t="s">
        <v>2321</v>
      </c>
      <c r="B2124">
        <v>2123</v>
      </c>
      <c r="C2124" t="s">
        <v>2467</v>
      </c>
      <c r="D2124" t="s">
        <v>2468</v>
      </c>
      <c r="E2124" t="s">
        <v>99</v>
      </c>
      <c r="F2124">
        <v>20030925</v>
      </c>
      <c r="G2124" t="s">
        <v>4106</v>
      </c>
      <c r="H2124" t="s">
        <v>2469</v>
      </c>
      <c r="I2124" t="s">
        <v>442</v>
      </c>
      <c r="M2124" t="str">
        <f t="shared" si="232"/>
        <v>高田</v>
      </c>
      <c r="N2124" t="str">
        <f t="shared" si="233"/>
        <v>大也</v>
      </c>
      <c r="O2124" t="str">
        <f t="shared" si="234"/>
        <v>タカタ</v>
      </c>
      <c r="P2124" t="str">
        <f t="shared" si="235"/>
        <v>マサヤ</v>
      </c>
      <c r="Q2124">
        <f>IF($F2124="","",DATEDIF($R2124,①申込書!$D$3,"Y"))</f>
        <v>22</v>
      </c>
      <c r="R2124" t="str">
        <f t="shared" si="236"/>
        <v>2003/09/25</v>
      </c>
      <c r="S2124" t="str">
        <f t="shared" si="231"/>
        <v>大阪</v>
      </c>
      <c r="T2124" t="str">
        <f>IFERROR(IF($G2124&lt;&gt;"",LEFT($G2124,11),IF(COUNTIF(②男子申込!$C:$C,$B2124)=1,INDEX(②男子申込!H:H,MATCH($B2124,②男子申込!$C:$C,0)),"")),"")</f>
        <v>00172299030</v>
      </c>
      <c r="U2124" t="str">
        <f t="shared" si="237"/>
        <v>関西医科大</v>
      </c>
    </row>
    <row r="2125" spans="1:21">
      <c r="A2125" t="s">
        <v>2321</v>
      </c>
      <c r="B2125">
        <v>2124</v>
      </c>
      <c r="C2125" t="s">
        <v>4928</v>
      </c>
      <c r="D2125" t="s">
        <v>4929</v>
      </c>
      <c r="E2125" t="s">
        <v>99</v>
      </c>
      <c r="F2125">
        <v>20030422</v>
      </c>
      <c r="G2125" t="s">
        <v>4930</v>
      </c>
      <c r="H2125" t="s">
        <v>1496</v>
      </c>
      <c r="I2125" t="s">
        <v>208</v>
      </c>
      <c r="M2125" t="str">
        <f t="shared" si="232"/>
        <v>伊部</v>
      </c>
      <c r="N2125" t="str">
        <f t="shared" si="233"/>
        <v>龍之介</v>
      </c>
      <c r="O2125" t="str">
        <f t="shared" si="234"/>
        <v>イベ</v>
      </c>
      <c r="P2125" t="str">
        <f t="shared" si="235"/>
        <v>リュウノスケ</v>
      </c>
      <c r="Q2125">
        <f>IF($F2125="","",DATEDIF($R2125,①申込書!$D$3,"Y"))</f>
        <v>22</v>
      </c>
      <c r="R2125" t="str">
        <f t="shared" si="236"/>
        <v>2003/04/22</v>
      </c>
      <c r="S2125" t="str">
        <f t="shared" si="231"/>
        <v>大阪</v>
      </c>
      <c r="T2125" t="str">
        <f>IFERROR(IF($G2125&lt;&gt;"",LEFT($G2125,11),IF(COUNTIF(②男子申込!$C:$C,$B2125)=1,INDEX(②男子申込!H:H,MATCH($B2125,②男子申込!$C:$C,0)),"")),"")</f>
        <v>00200107266</v>
      </c>
      <c r="U2125" t="str">
        <f t="shared" si="237"/>
        <v>関西医科大</v>
      </c>
    </row>
    <row r="2126" spans="1:21">
      <c r="A2126" t="s">
        <v>2321</v>
      </c>
      <c r="B2126">
        <v>2125</v>
      </c>
      <c r="C2126" t="s">
        <v>4931</v>
      </c>
      <c r="D2126" t="s">
        <v>4932</v>
      </c>
      <c r="E2126" t="s">
        <v>99</v>
      </c>
      <c r="F2126">
        <v>20030808</v>
      </c>
      <c r="G2126" t="s">
        <v>4933</v>
      </c>
      <c r="H2126" t="s">
        <v>2131</v>
      </c>
      <c r="I2126" t="s">
        <v>4934</v>
      </c>
      <c r="M2126" t="str">
        <f t="shared" si="232"/>
        <v>岩城</v>
      </c>
      <c r="N2126" t="str">
        <f t="shared" si="233"/>
        <v>光伸</v>
      </c>
      <c r="O2126" t="str">
        <f t="shared" si="234"/>
        <v>イワキ</v>
      </c>
      <c r="P2126" t="str">
        <f t="shared" si="235"/>
        <v>テルノブ</v>
      </c>
      <c r="Q2126">
        <f>IF($F2126="","",DATEDIF($R2126,①申込書!$D$3,"Y"))</f>
        <v>22</v>
      </c>
      <c r="R2126" t="str">
        <f t="shared" si="236"/>
        <v>2003/08/08</v>
      </c>
      <c r="S2126" t="str">
        <f t="shared" si="231"/>
        <v>大阪</v>
      </c>
      <c r="T2126" t="str">
        <f>IFERROR(IF($G2126&lt;&gt;"",LEFT($G2126,11),IF(COUNTIF(②男子申込!$C:$C,$B2126)=1,INDEX(②男子申込!H:H,MATCH($B2126,②男子申込!$C:$C,0)),"")),"")</f>
        <v>00200107271</v>
      </c>
      <c r="U2126" t="str">
        <f t="shared" si="237"/>
        <v>関西医科大</v>
      </c>
    </row>
    <row r="2127" spans="1:21">
      <c r="A2127" t="s">
        <v>2321</v>
      </c>
      <c r="B2127">
        <v>2126</v>
      </c>
      <c r="C2127" t="s">
        <v>7106</v>
      </c>
      <c r="D2127" t="s">
        <v>7107</v>
      </c>
      <c r="E2127" t="s">
        <v>99</v>
      </c>
      <c r="F2127">
        <v>20040313</v>
      </c>
      <c r="G2127" t="s">
        <v>7108</v>
      </c>
      <c r="H2127" t="s">
        <v>7109</v>
      </c>
      <c r="I2127" t="s">
        <v>7110</v>
      </c>
      <c r="M2127" t="str">
        <f t="shared" si="232"/>
        <v>五島</v>
      </c>
      <c r="N2127" t="str">
        <f t="shared" si="233"/>
        <v>颯愛</v>
      </c>
      <c r="O2127" t="str">
        <f t="shared" si="234"/>
        <v>ゴシマ</v>
      </c>
      <c r="P2127" t="str">
        <f t="shared" si="235"/>
        <v>ソウア</v>
      </c>
      <c r="Q2127">
        <f>IF($F2127="","",DATEDIF($R2127,①申込書!$D$3,"Y"))</f>
        <v>21</v>
      </c>
      <c r="R2127" t="str">
        <f t="shared" si="236"/>
        <v>2004/03/13</v>
      </c>
      <c r="S2127" t="str">
        <f t="shared" si="231"/>
        <v>大阪</v>
      </c>
      <c r="T2127" t="str">
        <f>IFERROR(IF($G2127&lt;&gt;"",LEFT($G2127,11),IF(COUNTIF(②男子申込!$C:$C,$B2127)=1,INDEX(②男子申込!H:H,MATCH($B2127,②男子申込!$C:$C,0)),"")),"")</f>
        <v>00200223247</v>
      </c>
      <c r="U2127" t="str">
        <f t="shared" si="237"/>
        <v>関西医科大</v>
      </c>
    </row>
    <row r="2128" spans="1:21">
      <c r="A2128" t="s">
        <v>2321</v>
      </c>
      <c r="B2128">
        <v>2127</v>
      </c>
      <c r="C2128" t="s">
        <v>7423</v>
      </c>
      <c r="D2128" t="s">
        <v>7424</v>
      </c>
      <c r="E2128" t="s">
        <v>99</v>
      </c>
      <c r="F2128">
        <v>20040504</v>
      </c>
      <c r="G2128" t="s">
        <v>7425</v>
      </c>
      <c r="H2128" t="s">
        <v>7426</v>
      </c>
      <c r="I2128" t="s">
        <v>117</v>
      </c>
      <c r="M2128" t="str">
        <f t="shared" si="232"/>
        <v>木瀬</v>
      </c>
      <c r="N2128" t="str">
        <f t="shared" si="233"/>
        <v>裕介</v>
      </c>
      <c r="O2128" t="str">
        <f t="shared" si="234"/>
        <v>キセ</v>
      </c>
      <c r="P2128" t="str">
        <f t="shared" si="235"/>
        <v>ユウスケ</v>
      </c>
      <c r="Q2128">
        <f>IF($F2128="","",DATEDIF($R2128,①申込書!$D$3,"Y"))</f>
        <v>21</v>
      </c>
      <c r="R2128" t="str">
        <f t="shared" si="236"/>
        <v>2004/05/04</v>
      </c>
      <c r="S2128" t="str">
        <f t="shared" si="231"/>
        <v>大阪</v>
      </c>
      <c r="T2128" t="str">
        <f>IFERROR(IF($G2128&lt;&gt;"",LEFT($G2128,11),IF(COUNTIF(②男子申込!$C:$C,$B2128)=1,INDEX(②男子申込!H:H,MATCH($B2128,②男子申込!$C:$C,0)),"")),"")</f>
        <v>00200249766</v>
      </c>
      <c r="U2128" t="str">
        <f t="shared" si="237"/>
        <v>関西医科大</v>
      </c>
    </row>
    <row r="2129" spans="1:21">
      <c r="A2129" t="s">
        <v>2637</v>
      </c>
      <c r="B2129">
        <v>2128</v>
      </c>
      <c r="C2129" t="s">
        <v>4620</v>
      </c>
      <c r="D2129" t="s">
        <v>4621</v>
      </c>
      <c r="E2129" t="s">
        <v>3835</v>
      </c>
      <c r="F2129">
        <v>20040928</v>
      </c>
      <c r="G2129" t="s">
        <v>11605</v>
      </c>
      <c r="H2129" t="s">
        <v>3029</v>
      </c>
      <c r="I2129" t="s">
        <v>586</v>
      </c>
      <c r="M2129" t="str">
        <f t="shared" si="232"/>
        <v>生田</v>
      </c>
      <c r="N2129" t="str">
        <f t="shared" si="233"/>
        <v>賢祐</v>
      </c>
      <c r="O2129" t="str">
        <f t="shared" si="234"/>
        <v>イクタ</v>
      </c>
      <c r="P2129" t="str">
        <f t="shared" si="235"/>
        <v>ケンスケ</v>
      </c>
      <c r="Q2129">
        <f>IF($F2129="","",DATEDIF($R2129,①申込書!$D$3,"Y"))</f>
        <v>21</v>
      </c>
      <c r="R2129" t="str">
        <f t="shared" si="236"/>
        <v>2004/09/28</v>
      </c>
      <c r="S2129" t="str">
        <f t="shared" si="231"/>
        <v>学連</v>
      </c>
      <c r="T2129" t="str">
        <f>IFERROR(IF($G2129&lt;&gt;"",LEFT($G2129,11),IF(COUNTIF(②男子申込!$C:$C,$B2129)=1,INDEX(②男子申込!H:H,MATCH($B2129,②男子申込!$C:$C,0)),"")),"")</f>
        <v>00112579126</v>
      </c>
      <c r="U2129" t="str">
        <f t="shared" si="237"/>
        <v>奈良大</v>
      </c>
    </row>
    <row r="2130" spans="1:21">
      <c r="A2130" t="s">
        <v>2637</v>
      </c>
      <c r="B2130">
        <v>2129</v>
      </c>
      <c r="C2130" t="s">
        <v>4622</v>
      </c>
      <c r="D2130" t="s">
        <v>4623</v>
      </c>
      <c r="E2130" t="s">
        <v>3835</v>
      </c>
      <c r="F2130">
        <v>20041019</v>
      </c>
      <c r="G2130" t="s">
        <v>11606</v>
      </c>
      <c r="H2130" t="s">
        <v>753</v>
      </c>
      <c r="I2130" t="s">
        <v>452</v>
      </c>
      <c r="M2130" t="str">
        <f t="shared" si="232"/>
        <v>冨田</v>
      </c>
      <c r="N2130" t="str">
        <f t="shared" si="233"/>
        <v>陽誠</v>
      </c>
      <c r="O2130" t="str">
        <f t="shared" si="234"/>
        <v>トミタ</v>
      </c>
      <c r="P2130" t="str">
        <f t="shared" si="235"/>
        <v>ヨウセイ</v>
      </c>
      <c r="Q2130">
        <f>IF($F2130="","",DATEDIF($R2130,①申込書!$D$3,"Y"))</f>
        <v>21</v>
      </c>
      <c r="R2130" t="str">
        <f t="shared" si="236"/>
        <v>2004/10/19</v>
      </c>
      <c r="S2130" t="str">
        <f t="shared" si="231"/>
        <v>学連</v>
      </c>
      <c r="T2130" t="str">
        <f>IFERROR(IF($G2130&lt;&gt;"",LEFT($G2130,11),IF(COUNTIF(②男子申込!$C:$C,$B2130)=1,INDEX(②男子申込!H:H,MATCH($B2130,②男子申込!$C:$C,0)),"")),"")</f>
        <v>00111403414</v>
      </c>
      <c r="U2130" t="str">
        <f t="shared" si="237"/>
        <v>奈良大</v>
      </c>
    </row>
    <row r="2131" spans="1:21">
      <c r="A2131" t="s">
        <v>2637</v>
      </c>
      <c r="B2131">
        <v>2130</v>
      </c>
      <c r="C2131" t="s">
        <v>4705</v>
      </c>
      <c r="D2131" t="s">
        <v>4706</v>
      </c>
      <c r="E2131" t="s">
        <v>3835</v>
      </c>
      <c r="F2131">
        <v>20040702</v>
      </c>
      <c r="G2131" t="s">
        <v>11607</v>
      </c>
      <c r="H2131" t="s">
        <v>4707</v>
      </c>
      <c r="I2131" t="s">
        <v>4708</v>
      </c>
      <c r="M2131" t="str">
        <f t="shared" si="232"/>
        <v>大越</v>
      </c>
      <c r="N2131" t="str">
        <f t="shared" si="233"/>
        <v>温真</v>
      </c>
      <c r="O2131" t="str">
        <f t="shared" si="234"/>
        <v>オオコシ</v>
      </c>
      <c r="P2131" t="str">
        <f t="shared" si="235"/>
        <v>ハルマ</v>
      </c>
      <c r="Q2131">
        <f>IF($F2131="","",DATEDIF($R2131,①申込書!$D$3,"Y"))</f>
        <v>21</v>
      </c>
      <c r="R2131" t="str">
        <f t="shared" si="236"/>
        <v>2004/07/02</v>
      </c>
      <c r="S2131" t="str">
        <f t="shared" si="231"/>
        <v>学連</v>
      </c>
      <c r="T2131" t="str">
        <f>IFERROR(IF($G2131&lt;&gt;"",LEFT($G2131,11),IF(COUNTIF(②男子申込!$C:$C,$B2131)=1,INDEX(②男子申込!H:H,MATCH($B2131,②男子申込!$C:$C,0)),"")),"")</f>
        <v>00113323215</v>
      </c>
      <c r="U2131" t="str">
        <f t="shared" si="237"/>
        <v>奈良大</v>
      </c>
    </row>
    <row r="2132" spans="1:21">
      <c r="A2132" t="s">
        <v>2637</v>
      </c>
      <c r="B2132">
        <v>2131</v>
      </c>
      <c r="C2132" t="s">
        <v>7660</v>
      </c>
      <c r="D2132" t="s">
        <v>7661</v>
      </c>
      <c r="E2132" t="s">
        <v>3835</v>
      </c>
      <c r="F2132">
        <v>20050527</v>
      </c>
      <c r="G2132" t="s">
        <v>7662</v>
      </c>
      <c r="H2132" t="s">
        <v>515</v>
      </c>
      <c r="I2132" t="s">
        <v>334</v>
      </c>
      <c r="M2132" t="str">
        <f t="shared" si="232"/>
        <v>吉岡</v>
      </c>
      <c r="N2132" t="str">
        <f t="shared" si="233"/>
        <v>大知</v>
      </c>
      <c r="O2132" t="str">
        <f t="shared" si="234"/>
        <v>ヨシオカ</v>
      </c>
      <c r="P2132" t="str">
        <f t="shared" si="235"/>
        <v>タイチ</v>
      </c>
      <c r="Q2132">
        <f>IF($F2132="","",DATEDIF($R2132,①申込書!$D$3,"Y"))</f>
        <v>20</v>
      </c>
      <c r="R2132" t="str">
        <f t="shared" si="236"/>
        <v>2005/05/27</v>
      </c>
      <c r="S2132" t="str">
        <f t="shared" si="231"/>
        <v>学連</v>
      </c>
      <c r="T2132" t="str">
        <f>IFERROR(IF($G2132&lt;&gt;"",LEFT($G2132,11),IF(COUNTIF(②男子申込!$C:$C,$B2132)=1,INDEX(②男子申込!H:H,MATCH($B2132,②男子申込!$C:$C,0)),"")),"")</f>
        <v>00122981932</v>
      </c>
      <c r="U2132" t="str">
        <f t="shared" si="237"/>
        <v>奈良大</v>
      </c>
    </row>
    <row r="2133" spans="1:21">
      <c r="A2133" t="s">
        <v>2637</v>
      </c>
      <c r="B2133">
        <v>2132</v>
      </c>
      <c r="C2133" t="s">
        <v>7663</v>
      </c>
      <c r="D2133" t="s">
        <v>7664</v>
      </c>
      <c r="E2133" t="s">
        <v>3835</v>
      </c>
      <c r="F2133">
        <v>20050506</v>
      </c>
      <c r="G2133" t="s">
        <v>7665</v>
      </c>
      <c r="H2133" t="s">
        <v>86</v>
      </c>
      <c r="I2133" t="s">
        <v>175</v>
      </c>
      <c r="M2133" t="str">
        <f t="shared" si="232"/>
        <v>藤田</v>
      </c>
      <c r="N2133" t="str">
        <f t="shared" si="233"/>
        <v>知也</v>
      </c>
      <c r="O2133" t="str">
        <f t="shared" si="234"/>
        <v>フジタ</v>
      </c>
      <c r="P2133" t="str">
        <f t="shared" si="235"/>
        <v>トモヤ</v>
      </c>
      <c r="Q2133">
        <f>IF($F2133="","",DATEDIF($R2133,①申込書!$D$3,"Y"))</f>
        <v>20</v>
      </c>
      <c r="R2133" t="str">
        <f t="shared" si="236"/>
        <v>2005/05/06</v>
      </c>
      <c r="S2133" t="str">
        <f t="shared" si="231"/>
        <v>学連</v>
      </c>
      <c r="T2133" t="str">
        <f>IFERROR(IF($G2133&lt;&gt;"",LEFT($G2133,11),IF(COUNTIF(②男子申込!$C:$C,$B2133)=1,INDEX(②男子申込!H:H,MATCH($B2133,②男子申込!$C:$C,0)),"")),"")</f>
        <v>00125635628</v>
      </c>
      <c r="U2133" t="str">
        <f t="shared" si="237"/>
        <v>奈良大</v>
      </c>
    </row>
    <row r="2134" spans="1:21">
      <c r="A2134" t="s">
        <v>1726</v>
      </c>
      <c r="B2134">
        <v>2133</v>
      </c>
      <c r="C2134" t="s">
        <v>2406</v>
      </c>
      <c r="D2134" t="s">
        <v>2407</v>
      </c>
      <c r="E2134" t="s">
        <v>83</v>
      </c>
      <c r="F2134">
        <v>20030625</v>
      </c>
      <c r="G2134" t="s">
        <v>11608</v>
      </c>
      <c r="H2134" t="s">
        <v>121</v>
      </c>
      <c r="I2134" t="s">
        <v>194</v>
      </c>
      <c r="M2134" t="str">
        <f t="shared" si="232"/>
        <v>吉田</v>
      </c>
      <c r="N2134" t="str">
        <f t="shared" si="233"/>
        <v>一貴</v>
      </c>
      <c r="O2134" t="str">
        <f t="shared" si="234"/>
        <v>ヨシダ</v>
      </c>
      <c r="P2134" t="str">
        <f t="shared" si="235"/>
        <v>カズキ</v>
      </c>
      <c r="Q2134">
        <f>IF($F2134="","",DATEDIF($R2134,①申込書!$D$3,"Y"))</f>
        <v>22</v>
      </c>
      <c r="R2134" t="str">
        <f t="shared" si="236"/>
        <v>2003/06/25</v>
      </c>
      <c r="S2134" t="str">
        <f t="shared" si="231"/>
        <v>奈良</v>
      </c>
      <c r="T2134" t="str">
        <f>IFERROR(IF($G2134&lt;&gt;"",LEFT($G2134,11),IF(COUNTIF(②男子申込!$C:$C,$B2134)=1,INDEX(②男子申込!H:H,MATCH($B2134,②男子申込!$C:$C,0)),"")),"")</f>
        <v>00107485631</v>
      </c>
      <c r="U2134" t="str">
        <f t="shared" si="237"/>
        <v>奈良教育大</v>
      </c>
    </row>
    <row r="2135" spans="1:21">
      <c r="A2135" t="s">
        <v>1726</v>
      </c>
      <c r="B2135">
        <v>2134</v>
      </c>
      <c r="C2135" t="s">
        <v>2408</v>
      </c>
      <c r="D2135" t="s">
        <v>2409</v>
      </c>
      <c r="E2135" t="s">
        <v>83</v>
      </c>
      <c r="F2135">
        <v>20030924</v>
      </c>
      <c r="G2135" t="s">
        <v>11609</v>
      </c>
      <c r="H2135" t="s">
        <v>2410</v>
      </c>
      <c r="I2135" t="s">
        <v>1372</v>
      </c>
      <c r="M2135" t="str">
        <f t="shared" si="232"/>
        <v>貝出</v>
      </c>
      <c r="N2135" t="str">
        <f t="shared" si="233"/>
        <v>智亮</v>
      </c>
      <c r="O2135" t="str">
        <f t="shared" si="234"/>
        <v>カイデ</v>
      </c>
      <c r="P2135" t="str">
        <f t="shared" si="235"/>
        <v>トモアキ</v>
      </c>
      <c r="Q2135">
        <f>IF($F2135="","",DATEDIF($R2135,①申込書!$D$3,"Y"))</f>
        <v>22</v>
      </c>
      <c r="R2135" t="str">
        <f t="shared" si="236"/>
        <v>2003/09/24</v>
      </c>
      <c r="S2135" t="str">
        <f t="shared" si="231"/>
        <v>奈良</v>
      </c>
      <c r="T2135" t="str">
        <f>IFERROR(IF($G2135&lt;&gt;"",LEFT($G2135,11),IF(COUNTIF(②男子申込!$C:$C,$B2135)=1,INDEX(②男子申込!H:H,MATCH($B2135,②男子申込!$C:$C,0)),"")),"")</f>
        <v>00106986939</v>
      </c>
      <c r="U2135" t="str">
        <f t="shared" si="237"/>
        <v>奈良教育大</v>
      </c>
    </row>
    <row r="2136" spans="1:21">
      <c r="A2136" t="s">
        <v>1726</v>
      </c>
      <c r="B2136">
        <v>2135</v>
      </c>
      <c r="C2136" t="s">
        <v>2411</v>
      </c>
      <c r="D2136" t="s">
        <v>2412</v>
      </c>
      <c r="E2136" t="s">
        <v>83</v>
      </c>
      <c r="F2136">
        <v>20030722</v>
      </c>
      <c r="G2136" t="s">
        <v>11610</v>
      </c>
      <c r="H2136" t="s">
        <v>929</v>
      </c>
      <c r="I2136" t="s">
        <v>332</v>
      </c>
      <c r="M2136" t="str">
        <f t="shared" si="232"/>
        <v>寺本</v>
      </c>
      <c r="N2136" t="str">
        <f t="shared" si="233"/>
        <v>翔</v>
      </c>
      <c r="O2136" t="str">
        <f t="shared" si="234"/>
        <v>テラモト</v>
      </c>
      <c r="P2136" t="str">
        <f t="shared" si="235"/>
        <v>カケル</v>
      </c>
      <c r="Q2136">
        <f>IF($F2136="","",DATEDIF($R2136,①申込書!$D$3,"Y"))</f>
        <v>22</v>
      </c>
      <c r="R2136" t="str">
        <f t="shared" si="236"/>
        <v>2003/07/22</v>
      </c>
      <c r="S2136" t="str">
        <f t="shared" si="231"/>
        <v>奈良</v>
      </c>
      <c r="T2136" t="str">
        <f>IFERROR(IF($G2136&lt;&gt;"",LEFT($G2136,11),IF(COUNTIF(②男子申込!$C:$C,$B2136)=1,INDEX(②男子申込!H:H,MATCH($B2136,②男子申込!$C:$C,0)),"")),"")</f>
        <v>00100319216</v>
      </c>
      <c r="U2136" t="str">
        <f t="shared" si="237"/>
        <v>奈良教育大</v>
      </c>
    </row>
    <row r="2137" spans="1:21">
      <c r="A2137" t="s">
        <v>1726</v>
      </c>
      <c r="B2137">
        <v>2136</v>
      </c>
      <c r="C2137" t="s">
        <v>2413</v>
      </c>
      <c r="D2137" t="s">
        <v>2414</v>
      </c>
      <c r="E2137" t="s">
        <v>83</v>
      </c>
      <c r="F2137">
        <v>20030719</v>
      </c>
      <c r="G2137" t="s">
        <v>11611</v>
      </c>
      <c r="H2137" t="s">
        <v>2415</v>
      </c>
      <c r="I2137" t="s">
        <v>599</v>
      </c>
      <c r="M2137" t="str">
        <f t="shared" si="232"/>
        <v>永山</v>
      </c>
      <c r="N2137" t="str">
        <f t="shared" si="233"/>
        <v>翔貴</v>
      </c>
      <c r="O2137" t="str">
        <f t="shared" si="234"/>
        <v>ナガヤマ</v>
      </c>
      <c r="P2137" t="str">
        <f t="shared" si="235"/>
        <v>ショウキ</v>
      </c>
      <c r="Q2137">
        <f>IF($F2137="","",DATEDIF($R2137,①申込書!$D$3,"Y"))</f>
        <v>22</v>
      </c>
      <c r="R2137" t="str">
        <f t="shared" si="236"/>
        <v>2003/07/19</v>
      </c>
      <c r="S2137" t="str">
        <f t="shared" si="231"/>
        <v>奈良</v>
      </c>
      <c r="T2137" t="str">
        <f>IFERROR(IF($G2137&lt;&gt;"",LEFT($G2137,11),IF(COUNTIF(②男子申込!$C:$C,$B2137)=1,INDEX(②男子申込!H:H,MATCH($B2137,②男子申込!$C:$C,0)),"")),"")</f>
        <v>00103536624</v>
      </c>
      <c r="U2137" t="str">
        <f t="shared" si="237"/>
        <v>奈良教育大</v>
      </c>
    </row>
    <row r="2138" spans="1:21">
      <c r="A2138" t="s">
        <v>1726</v>
      </c>
      <c r="B2138">
        <v>2137</v>
      </c>
      <c r="C2138" t="s">
        <v>5022</v>
      </c>
      <c r="D2138" t="s">
        <v>5023</v>
      </c>
      <c r="E2138" t="s">
        <v>83</v>
      </c>
      <c r="F2138">
        <v>20040407</v>
      </c>
      <c r="G2138" t="s">
        <v>11612</v>
      </c>
      <c r="H2138" t="s">
        <v>5024</v>
      </c>
      <c r="I2138" t="s">
        <v>1272</v>
      </c>
      <c r="M2138" t="str">
        <f t="shared" si="232"/>
        <v>松榮</v>
      </c>
      <c r="N2138" t="str">
        <f t="shared" si="233"/>
        <v>諒</v>
      </c>
      <c r="O2138" t="str">
        <f t="shared" si="234"/>
        <v>マツバエ</v>
      </c>
      <c r="P2138" t="str">
        <f t="shared" si="235"/>
        <v>サトル</v>
      </c>
      <c r="Q2138">
        <f>IF($F2138="","",DATEDIF($R2138,①申込書!$D$3,"Y"))</f>
        <v>21</v>
      </c>
      <c r="R2138" t="str">
        <f t="shared" si="236"/>
        <v>2004/04/07</v>
      </c>
      <c r="S2138" t="str">
        <f t="shared" si="231"/>
        <v>奈良</v>
      </c>
      <c r="T2138" t="str">
        <f>IFERROR(IF($G2138&lt;&gt;"",LEFT($G2138,11),IF(COUNTIF(②男子申込!$C:$C,$B2138)=1,INDEX(②男子申込!H:H,MATCH($B2138,②男子申込!$C:$C,0)),"")),"")</f>
        <v>00117466025</v>
      </c>
      <c r="U2138" t="str">
        <f t="shared" si="237"/>
        <v>奈良教育大</v>
      </c>
    </row>
    <row r="2139" spans="1:21">
      <c r="A2139" t="s">
        <v>1726</v>
      </c>
      <c r="B2139">
        <v>2138</v>
      </c>
      <c r="C2139" t="s">
        <v>5025</v>
      </c>
      <c r="D2139" t="s">
        <v>5026</v>
      </c>
      <c r="E2139" t="s">
        <v>83</v>
      </c>
      <c r="F2139">
        <v>20041123</v>
      </c>
      <c r="G2139" t="s">
        <v>11613</v>
      </c>
      <c r="H2139" t="s">
        <v>209</v>
      </c>
      <c r="I2139" t="s">
        <v>181</v>
      </c>
      <c r="M2139" t="str">
        <f t="shared" si="232"/>
        <v>中田</v>
      </c>
      <c r="N2139" t="str">
        <f t="shared" si="233"/>
        <v>晴斗</v>
      </c>
      <c r="O2139" t="str">
        <f t="shared" si="234"/>
        <v>ナカタ</v>
      </c>
      <c r="P2139" t="str">
        <f t="shared" si="235"/>
        <v>ハルト</v>
      </c>
      <c r="Q2139">
        <f>IF($F2139="","",DATEDIF($R2139,①申込書!$D$3,"Y"))</f>
        <v>21</v>
      </c>
      <c r="R2139" t="str">
        <f t="shared" si="236"/>
        <v>2004/11/23</v>
      </c>
      <c r="S2139" t="str">
        <f t="shared" si="231"/>
        <v>奈良</v>
      </c>
      <c r="T2139" t="str">
        <f>IFERROR(IF($G2139&lt;&gt;"",LEFT($G2139,11),IF(COUNTIF(②男子申込!$C:$C,$B2139)=1,INDEX(②男子申込!H:H,MATCH($B2139,②男子申込!$C:$C,0)),"")),"")</f>
        <v>00114766227</v>
      </c>
      <c r="U2139" t="str">
        <f t="shared" si="237"/>
        <v>奈良教育大</v>
      </c>
    </row>
    <row r="2140" spans="1:21">
      <c r="A2140" t="s">
        <v>1726</v>
      </c>
      <c r="B2140">
        <v>2139</v>
      </c>
      <c r="C2140" t="s">
        <v>2416</v>
      </c>
      <c r="D2140" t="s">
        <v>2417</v>
      </c>
      <c r="E2140" t="s">
        <v>83</v>
      </c>
      <c r="F2140">
        <v>20030201</v>
      </c>
      <c r="G2140" t="s">
        <v>11614</v>
      </c>
      <c r="H2140" t="s">
        <v>1605</v>
      </c>
      <c r="I2140" t="s">
        <v>175</v>
      </c>
      <c r="M2140" t="str">
        <f t="shared" si="232"/>
        <v>水谷</v>
      </c>
      <c r="N2140" t="str">
        <f t="shared" si="233"/>
        <v>友哉</v>
      </c>
      <c r="O2140" t="str">
        <f t="shared" si="234"/>
        <v>ミズタニ</v>
      </c>
      <c r="P2140" t="str">
        <f t="shared" si="235"/>
        <v>トモヤ</v>
      </c>
      <c r="Q2140">
        <f>IF($F2140="","",DATEDIF($R2140,①申込書!$D$3,"Y"))</f>
        <v>22</v>
      </c>
      <c r="R2140" t="str">
        <f t="shared" si="236"/>
        <v>2003/02/01</v>
      </c>
      <c r="S2140" t="str">
        <f t="shared" si="231"/>
        <v>奈良</v>
      </c>
      <c r="T2140" t="str">
        <f>IFERROR(IF($G2140&lt;&gt;"",LEFT($G2140,11),IF(COUNTIF(②男子申込!$C:$C,$B2140)=1,INDEX(②男子申込!H:H,MATCH($B2140,②男子申込!$C:$C,0)),"")),"")</f>
        <v>00086308934</v>
      </c>
      <c r="U2140" t="str">
        <f t="shared" si="237"/>
        <v>奈良教育大</v>
      </c>
    </row>
    <row r="2141" spans="1:21">
      <c r="A2141" t="s">
        <v>1726</v>
      </c>
      <c r="B2141">
        <v>2140</v>
      </c>
      <c r="C2141" t="s">
        <v>7293</v>
      </c>
      <c r="D2141" t="s">
        <v>7294</v>
      </c>
      <c r="E2141" t="s">
        <v>83</v>
      </c>
      <c r="F2141">
        <v>20051105</v>
      </c>
      <c r="G2141" t="s">
        <v>7295</v>
      </c>
      <c r="H2141" t="s">
        <v>7296</v>
      </c>
      <c r="I2141" t="s">
        <v>446</v>
      </c>
      <c r="M2141" t="str">
        <f t="shared" si="232"/>
        <v>中里</v>
      </c>
      <c r="N2141" t="str">
        <f t="shared" si="233"/>
        <v>昊</v>
      </c>
      <c r="O2141" t="str">
        <f t="shared" si="234"/>
        <v>ナカザト</v>
      </c>
      <c r="P2141" t="str">
        <f t="shared" si="235"/>
        <v>ソラ</v>
      </c>
      <c r="Q2141">
        <f>IF($F2141="","",DATEDIF($R2141,①申込書!$D$3,"Y"))</f>
        <v>20</v>
      </c>
      <c r="R2141" t="str">
        <f t="shared" si="236"/>
        <v>2005/11/05</v>
      </c>
      <c r="S2141" t="str">
        <f t="shared" si="231"/>
        <v>奈良</v>
      </c>
      <c r="T2141" t="str">
        <f>IFERROR(IF($G2141&lt;&gt;"",LEFT($G2141,11),IF(COUNTIF(②男子申込!$C:$C,$B2141)=1,INDEX(②男子申込!H:H,MATCH($B2141,②男子申込!$C:$C,0)),"")),"")</f>
        <v>00122464423</v>
      </c>
      <c r="U2141" t="str">
        <f t="shared" si="237"/>
        <v>奈良教育大</v>
      </c>
    </row>
    <row r="2142" spans="1:21">
      <c r="A2142" t="s">
        <v>1726</v>
      </c>
      <c r="B2142">
        <v>2141</v>
      </c>
      <c r="C2142" t="s">
        <v>7297</v>
      </c>
      <c r="D2142" t="s">
        <v>7298</v>
      </c>
      <c r="E2142" t="s">
        <v>83</v>
      </c>
      <c r="F2142">
        <v>20050102</v>
      </c>
      <c r="G2142" t="s">
        <v>7299</v>
      </c>
      <c r="H2142" t="s">
        <v>206</v>
      </c>
      <c r="I2142" t="s">
        <v>141</v>
      </c>
      <c r="M2142" t="str">
        <f t="shared" si="232"/>
        <v>山崎</v>
      </c>
      <c r="N2142" t="str">
        <f t="shared" si="233"/>
        <v>颯斗</v>
      </c>
      <c r="O2142" t="str">
        <f t="shared" si="234"/>
        <v>ヤマサキ</v>
      </c>
      <c r="P2142" t="str">
        <f t="shared" si="235"/>
        <v>ハヤト</v>
      </c>
      <c r="Q2142">
        <f>IF($F2142="","",DATEDIF($R2142,①申込書!$D$3,"Y"))</f>
        <v>21</v>
      </c>
      <c r="R2142" t="str">
        <f t="shared" si="236"/>
        <v>2005/01/02</v>
      </c>
      <c r="S2142" t="str">
        <f t="shared" si="231"/>
        <v>奈良</v>
      </c>
      <c r="T2142" t="str">
        <f>IFERROR(IF($G2142&lt;&gt;"",LEFT($G2142,11),IF(COUNTIF(②男子申込!$C:$C,$B2142)=1,INDEX(②男子申込!H:H,MATCH($B2142,②男子申込!$C:$C,0)),"")),"")</f>
        <v>00111567930</v>
      </c>
      <c r="U2142" t="str">
        <f t="shared" si="237"/>
        <v>奈良教育大</v>
      </c>
    </row>
    <row r="2143" spans="1:21">
      <c r="A2143" t="s">
        <v>1726</v>
      </c>
      <c r="B2143">
        <v>2142</v>
      </c>
      <c r="C2143" t="s">
        <v>8915</v>
      </c>
      <c r="D2143" t="s">
        <v>8916</v>
      </c>
      <c r="E2143" t="s">
        <v>83</v>
      </c>
      <c r="F2143">
        <v>20050503</v>
      </c>
      <c r="G2143" t="s">
        <v>11615</v>
      </c>
      <c r="H2143" t="s">
        <v>12304</v>
      </c>
      <c r="I2143" t="s">
        <v>374</v>
      </c>
      <c r="M2143" t="str">
        <f t="shared" si="232"/>
        <v>大開</v>
      </c>
      <c r="N2143" t="str">
        <f t="shared" si="233"/>
        <v>湧斗</v>
      </c>
      <c r="O2143" t="str">
        <f t="shared" si="234"/>
        <v>オオヒラキ</v>
      </c>
      <c r="P2143" t="str">
        <f t="shared" si="235"/>
        <v>ユウマ</v>
      </c>
      <c r="Q2143">
        <f>IF($F2143="","",DATEDIF($R2143,①申込書!$D$3,"Y"))</f>
        <v>20</v>
      </c>
      <c r="R2143" t="str">
        <f t="shared" si="236"/>
        <v>2005/05/03</v>
      </c>
      <c r="S2143" t="str">
        <f t="shared" si="231"/>
        <v>奈良</v>
      </c>
      <c r="T2143" t="str">
        <f>IFERROR(IF($G2143&lt;&gt;"",LEFT($G2143,11),IF(COUNTIF(②男子申込!$C:$C,$B2143)=1,INDEX(②男子申込!H:H,MATCH($B2143,②男子申込!$C:$C,0)),"")),"")</f>
        <v>00200322226</v>
      </c>
      <c r="U2143" t="str">
        <f t="shared" si="237"/>
        <v>奈良教育大</v>
      </c>
    </row>
    <row r="2144" spans="1:21">
      <c r="A2144" t="s">
        <v>1456</v>
      </c>
      <c r="B2144">
        <v>2143</v>
      </c>
      <c r="C2144" t="s">
        <v>1458</v>
      </c>
      <c r="D2144" t="s">
        <v>1459</v>
      </c>
      <c r="E2144" t="s">
        <v>83</v>
      </c>
      <c r="F2144">
        <v>20000208</v>
      </c>
      <c r="G2144" t="s">
        <v>11616</v>
      </c>
      <c r="H2144" t="s">
        <v>1460</v>
      </c>
      <c r="I2144" t="s">
        <v>1005</v>
      </c>
      <c r="M2144" t="str">
        <f t="shared" si="232"/>
        <v>野本</v>
      </c>
      <c r="N2144" t="str">
        <f t="shared" si="233"/>
        <v>大介</v>
      </c>
      <c r="O2144" t="str">
        <f t="shared" si="234"/>
        <v>ノモト</v>
      </c>
      <c r="P2144" t="str">
        <f t="shared" si="235"/>
        <v>ダイスケ</v>
      </c>
      <c r="Q2144">
        <f>IF($F2144="","",DATEDIF($R2144,①申込書!$D$3,"Y"))</f>
        <v>25</v>
      </c>
      <c r="R2144" t="str">
        <f t="shared" si="236"/>
        <v>2000/02/08</v>
      </c>
      <c r="S2144" t="str">
        <f t="shared" si="231"/>
        <v>奈良</v>
      </c>
      <c r="T2144" t="str">
        <f>IFERROR(IF($G2144&lt;&gt;"",LEFT($G2144,11),IF(COUNTIF(②男子申込!$C:$C,$B2144)=1,INDEX(②男子申込!H:H,MATCH($B2144,②男子申込!$C:$C,0)),"")),"")</f>
        <v>00138520322</v>
      </c>
      <c r="U2144" t="str">
        <f t="shared" si="237"/>
        <v>奈良県立医科大</v>
      </c>
    </row>
    <row r="2145" spans="1:21">
      <c r="A2145" t="s">
        <v>1456</v>
      </c>
      <c r="B2145">
        <v>2144</v>
      </c>
      <c r="C2145" t="s">
        <v>1461</v>
      </c>
      <c r="D2145" t="s">
        <v>1462</v>
      </c>
      <c r="E2145" t="s">
        <v>83</v>
      </c>
      <c r="F2145">
        <v>20011016</v>
      </c>
      <c r="G2145" t="s">
        <v>11617</v>
      </c>
      <c r="H2145" t="s">
        <v>786</v>
      </c>
      <c r="I2145" t="s">
        <v>578</v>
      </c>
      <c r="M2145" t="str">
        <f t="shared" si="232"/>
        <v>西川</v>
      </c>
      <c r="N2145" t="str">
        <f t="shared" si="233"/>
        <v>祥多</v>
      </c>
      <c r="O2145" t="str">
        <f t="shared" si="234"/>
        <v>ニシカワ</v>
      </c>
      <c r="P2145" t="str">
        <f t="shared" si="235"/>
        <v>ショウタ</v>
      </c>
      <c r="Q2145">
        <f>IF($F2145="","",DATEDIF($R2145,①申込書!$D$3,"Y"))</f>
        <v>24</v>
      </c>
      <c r="R2145" t="str">
        <f t="shared" si="236"/>
        <v>2001/10/16</v>
      </c>
      <c r="S2145" t="str">
        <f t="shared" si="231"/>
        <v>奈良</v>
      </c>
      <c r="T2145" t="str">
        <f>IFERROR(IF($G2145&lt;&gt;"",LEFT($G2145,11),IF(COUNTIF(②男子申込!$C:$C,$B2145)=1,INDEX(②男子申込!H:H,MATCH($B2145,②男子申込!$C:$C,0)),"")),"")</f>
        <v>00089928945</v>
      </c>
      <c r="U2145" t="str">
        <f t="shared" si="237"/>
        <v>奈良県立医科大</v>
      </c>
    </row>
    <row r="2146" spans="1:21">
      <c r="A2146" s="56" t="s">
        <v>1456</v>
      </c>
      <c r="B2146" s="56">
        <v>2145</v>
      </c>
      <c r="C2146" s="56" t="s">
        <v>1463</v>
      </c>
      <c r="D2146" s="56" t="s">
        <v>769</v>
      </c>
      <c r="E2146" s="56" t="s">
        <v>83</v>
      </c>
      <c r="F2146" s="56">
        <v>20010703</v>
      </c>
      <c r="G2146" t="s">
        <v>11618</v>
      </c>
      <c r="H2146" s="56" t="s">
        <v>100</v>
      </c>
      <c r="I2146" s="56" t="s">
        <v>412</v>
      </c>
      <c r="M2146" t="str">
        <f t="shared" si="232"/>
        <v>齋藤</v>
      </c>
      <c r="N2146" t="str">
        <f t="shared" si="233"/>
        <v>岳</v>
      </c>
      <c r="O2146" t="str">
        <f t="shared" si="234"/>
        <v>サイトウ</v>
      </c>
      <c r="P2146" t="str">
        <f t="shared" si="235"/>
        <v>ガク</v>
      </c>
      <c r="Q2146">
        <f>IF($F2146="","",DATEDIF($R2146,①申込書!$D$3,"Y"))</f>
        <v>24</v>
      </c>
      <c r="R2146" t="str">
        <f t="shared" si="236"/>
        <v>2001/07/03</v>
      </c>
      <c r="S2146" t="str">
        <f t="shared" si="231"/>
        <v>奈良</v>
      </c>
      <c r="T2146" t="str">
        <f>IFERROR(IF($G2146&lt;&gt;"",LEFT($G2146,11),IF(COUNTIF(②男子申込!$C:$C,$B2146)=1,INDEX(②男子申込!H:H,MATCH($B2146,②男子申込!$C:$C,0)),"")),"")</f>
        <v>00089927439</v>
      </c>
      <c r="U2146" t="str">
        <f t="shared" si="237"/>
        <v>奈良県立医科大</v>
      </c>
    </row>
    <row r="2147" spans="1:21">
      <c r="A2147" t="s">
        <v>1456</v>
      </c>
      <c r="B2147">
        <v>2146</v>
      </c>
      <c r="C2147" t="s">
        <v>1464</v>
      </c>
      <c r="D2147" t="s">
        <v>1465</v>
      </c>
      <c r="E2147" t="s">
        <v>83</v>
      </c>
      <c r="F2147">
        <v>20010524</v>
      </c>
      <c r="G2147" t="s">
        <v>11619</v>
      </c>
      <c r="H2147" t="s">
        <v>841</v>
      </c>
      <c r="I2147" t="s">
        <v>549</v>
      </c>
      <c r="M2147" t="str">
        <f t="shared" si="232"/>
        <v>朝井</v>
      </c>
      <c r="N2147" t="str">
        <f t="shared" si="233"/>
        <v>啓斗</v>
      </c>
      <c r="O2147" t="str">
        <f t="shared" si="234"/>
        <v>アサイ</v>
      </c>
      <c r="P2147" t="str">
        <f t="shared" si="235"/>
        <v>ケイト</v>
      </c>
      <c r="Q2147">
        <f>IF($F2147="","",DATEDIF($R2147,①申込書!$D$3,"Y"))</f>
        <v>24</v>
      </c>
      <c r="R2147" t="str">
        <f t="shared" si="236"/>
        <v>2001/05/24</v>
      </c>
      <c r="S2147" t="str">
        <f t="shared" si="231"/>
        <v>奈良</v>
      </c>
      <c r="T2147" t="str">
        <f>IFERROR(IF($G2147&lt;&gt;"",LEFT($G2147,11),IF(COUNTIF(②男子申込!$C:$C,$B2147)=1,INDEX(②男子申込!H:H,MATCH($B2147,②男子申込!$C:$C,0)),"")),"")</f>
        <v>00164793939</v>
      </c>
      <c r="U2147" t="str">
        <f t="shared" si="237"/>
        <v>奈良県立医科大</v>
      </c>
    </row>
    <row r="2148" spans="1:21">
      <c r="A2148" t="s">
        <v>1456</v>
      </c>
      <c r="B2148">
        <v>2147</v>
      </c>
      <c r="C2148" t="s">
        <v>1466</v>
      </c>
      <c r="D2148" t="s">
        <v>1467</v>
      </c>
      <c r="E2148" t="s">
        <v>83</v>
      </c>
      <c r="F2148">
        <v>20030321</v>
      </c>
      <c r="G2148" t="s">
        <v>11620</v>
      </c>
      <c r="H2148" t="s">
        <v>1468</v>
      </c>
      <c r="I2148" t="s">
        <v>1469</v>
      </c>
      <c r="M2148" t="str">
        <f t="shared" si="232"/>
        <v>馬渕</v>
      </c>
      <c r="N2148" t="str">
        <f t="shared" si="233"/>
        <v>健彰</v>
      </c>
      <c r="O2148" t="str">
        <f t="shared" si="234"/>
        <v>マブチ</v>
      </c>
      <c r="P2148" t="str">
        <f t="shared" si="235"/>
        <v>ケンショウ</v>
      </c>
      <c r="Q2148">
        <f>IF($F2148="","",DATEDIF($R2148,①申込書!$D$3,"Y"))</f>
        <v>22</v>
      </c>
      <c r="R2148" t="str">
        <f t="shared" si="236"/>
        <v>2003/03/21</v>
      </c>
      <c r="S2148" t="str">
        <f t="shared" si="231"/>
        <v>奈良</v>
      </c>
      <c r="T2148" t="str">
        <f>IFERROR(IF($G2148&lt;&gt;"",LEFT($G2148,11),IF(COUNTIF(②男子申込!$C:$C,$B2148)=1,INDEX(②男子申込!H:H,MATCH($B2148,②男子申込!$C:$C,0)),"")),"")</f>
        <v>00164794132</v>
      </c>
      <c r="U2148" t="str">
        <f t="shared" si="237"/>
        <v>奈良県立医科大</v>
      </c>
    </row>
    <row r="2149" spans="1:21">
      <c r="A2149" t="s">
        <v>1456</v>
      </c>
      <c r="B2149">
        <v>2148</v>
      </c>
      <c r="C2149" t="s">
        <v>1470</v>
      </c>
      <c r="D2149" t="s">
        <v>1471</v>
      </c>
      <c r="E2149" t="s">
        <v>83</v>
      </c>
      <c r="F2149">
        <v>20011030</v>
      </c>
      <c r="G2149" t="s">
        <v>11621</v>
      </c>
      <c r="H2149" t="s">
        <v>1472</v>
      </c>
      <c r="I2149" t="s">
        <v>1473</v>
      </c>
      <c r="M2149" t="str">
        <f t="shared" si="232"/>
        <v>井口</v>
      </c>
      <c r="N2149" t="str">
        <f t="shared" si="233"/>
        <v>一歩</v>
      </c>
      <c r="O2149" t="str">
        <f t="shared" si="234"/>
        <v>イノグチ</v>
      </c>
      <c r="P2149" t="str">
        <f t="shared" si="235"/>
        <v>イツホ</v>
      </c>
      <c r="Q2149">
        <f>IF($F2149="","",DATEDIF($R2149,①申込書!$D$3,"Y"))</f>
        <v>24</v>
      </c>
      <c r="R2149" t="str">
        <f t="shared" si="236"/>
        <v>2001/10/30</v>
      </c>
      <c r="S2149" t="str">
        <f t="shared" si="231"/>
        <v>奈良</v>
      </c>
      <c r="T2149" t="str">
        <f>IFERROR(IF($G2149&lt;&gt;"",LEFT($G2149,11),IF(COUNTIF(②男子申込!$C:$C,$B2149)=1,INDEX(②男子申込!H:H,MATCH($B2149,②男子申込!$C:$C,0)),"")),"")</f>
        <v>00164794233</v>
      </c>
      <c r="U2149" t="str">
        <f t="shared" si="237"/>
        <v>奈良県立医科大</v>
      </c>
    </row>
    <row r="2150" spans="1:21">
      <c r="A2150" t="s">
        <v>1456</v>
      </c>
      <c r="B2150">
        <v>2149</v>
      </c>
      <c r="C2150" t="s">
        <v>2543</v>
      </c>
      <c r="D2150" t="s">
        <v>2544</v>
      </c>
      <c r="E2150" t="s">
        <v>83</v>
      </c>
      <c r="F2150">
        <v>20010611</v>
      </c>
      <c r="G2150" t="s">
        <v>11622</v>
      </c>
      <c r="H2150" t="s">
        <v>2545</v>
      </c>
      <c r="I2150" t="s">
        <v>586</v>
      </c>
      <c r="M2150" t="str">
        <f t="shared" si="232"/>
        <v>城谷</v>
      </c>
      <c r="N2150" t="str">
        <f t="shared" si="233"/>
        <v>賢祐</v>
      </c>
      <c r="O2150" t="str">
        <f t="shared" si="234"/>
        <v>シロタニ</v>
      </c>
      <c r="P2150" t="str">
        <f t="shared" si="235"/>
        <v>ケンスケ</v>
      </c>
      <c r="Q2150">
        <f>IF($F2150="","",DATEDIF($R2150,①申込書!$D$3,"Y"))</f>
        <v>24</v>
      </c>
      <c r="R2150" t="str">
        <f t="shared" si="236"/>
        <v>2001/06/11</v>
      </c>
      <c r="S2150" t="str">
        <f t="shared" si="231"/>
        <v>奈良</v>
      </c>
      <c r="T2150" t="str">
        <f>IFERROR(IF($G2150&lt;&gt;"",LEFT($G2150,11),IF(COUNTIF(②男子申込!$C:$C,$B2150)=1,INDEX(②男子申込!H:H,MATCH($B2150,②男子申込!$C:$C,0)),"")),"")</f>
        <v>00173223220</v>
      </c>
      <c r="U2150" t="str">
        <f t="shared" si="237"/>
        <v>奈良県立医科大</v>
      </c>
    </row>
    <row r="2151" spans="1:21">
      <c r="A2151" t="s">
        <v>1456</v>
      </c>
      <c r="B2151">
        <v>2150</v>
      </c>
      <c r="C2151" t="s">
        <v>4649</v>
      </c>
      <c r="D2151" t="s">
        <v>4650</v>
      </c>
      <c r="E2151" t="s">
        <v>83</v>
      </c>
      <c r="F2151">
        <v>20021207</v>
      </c>
      <c r="G2151" t="s">
        <v>11623</v>
      </c>
      <c r="H2151" t="s">
        <v>256</v>
      </c>
      <c r="I2151" t="s">
        <v>135</v>
      </c>
      <c r="M2151" t="str">
        <f t="shared" si="232"/>
        <v>井上</v>
      </c>
      <c r="N2151" t="str">
        <f t="shared" si="233"/>
        <v>紘希</v>
      </c>
      <c r="O2151" t="str">
        <f t="shared" si="234"/>
        <v>イノウエ</v>
      </c>
      <c r="P2151" t="str">
        <f t="shared" si="235"/>
        <v>コウキ</v>
      </c>
      <c r="Q2151">
        <f>IF($F2151="","",DATEDIF($R2151,①申込書!$D$3,"Y"))</f>
        <v>23</v>
      </c>
      <c r="R2151" t="str">
        <f t="shared" si="236"/>
        <v>2002/12/07</v>
      </c>
      <c r="S2151" t="str">
        <f t="shared" si="231"/>
        <v>奈良</v>
      </c>
      <c r="T2151" t="str">
        <f>IFERROR(IF($G2151&lt;&gt;"",LEFT($G2151,11),IF(COUNTIF(②男子申込!$C:$C,$B2151)=1,INDEX(②男子申込!H:H,MATCH($B2151,②男子申込!$C:$C,0)),"")),"")</f>
        <v>00200071133</v>
      </c>
      <c r="U2151" t="str">
        <f t="shared" si="237"/>
        <v>奈良県立医科大</v>
      </c>
    </row>
    <row r="2152" spans="1:21">
      <c r="A2152" t="s">
        <v>1456</v>
      </c>
      <c r="B2152">
        <v>2151</v>
      </c>
      <c r="C2152" t="s">
        <v>4651</v>
      </c>
      <c r="D2152" t="s">
        <v>4652</v>
      </c>
      <c r="E2152" t="s">
        <v>83</v>
      </c>
      <c r="F2152">
        <v>20050201</v>
      </c>
      <c r="G2152" t="s">
        <v>11624</v>
      </c>
      <c r="H2152" t="s">
        <v>1455</v>
      </c>
      <c r="I2152" t="s">
        <v>556</v>
      </c>
      <c r="M2152" t="str">
        <f t="shared" si="232"/>
        <v>小原</v>
      </c>
      <c r="N2152" t="str">
        <f t="shared" si="233"/>
        <v>拓真</v>
      </c>
      <c r="O2152" t="str">
        <f t="shared" si="234"/>
        <v>コハラ</v>
      </c>
      <c r="P2152" t="str">
        <f t="shared" si="235"/>
        <v>タクマ</v>
      </c>
      <c r="Q2152">
        <f>IF($F2152="","",DATEDIF($R2152,①申込書!$D$3,"Y"))</f>
        <v>20</v>
      </c>
      <c r="R2152" t="str">
        <f t="shared" si="236"/>
        <v>2005/02/01</v>
      </c>
      <c r="S2152" t="str">
        <f t="shared" si="231"/>
        <v>奈良</v>
      </c>
      <c r="T2152" t="str">
        <f>IFERROR(IF($G2152&lt;&gt;"",LEFT($G2152,11),IF(COUNTIF(②男子申込!$C:$C,$B2152)=1,INDEX(②男子申込!H:H,MATCH($B2152,②男子申込!$C:$C,0)),"")),"")</f>
        <v>00130692627</v>
      </c>
      <c r="U2152" t="str">
        <f t="shared" si="237"/>
        <v>奈良県立医科大</v>
      </c>
    </row>
    <row r="2153" spans="1:21">
      <c r="A2153" t="s">
        <v>1456</v>
      </c>
      <c r="B2153">
        <v>2152</v>
      </c>
      <c r="C2153" t="s">
        <v>4653</v>
      </c>
      <c r="D2153" t="s">
        <v>4654</v>
      </c>
      <c r="E2153" t="s">
        <v>83</v>
      </c>
      <c r="F2153">
        <v>20040728</v>
      </c>
      <c r="G2153" t="s">
        <v>11625</v>
      </c>
      <c r="H2153" t="s">
        <v>4655</v>
      </c>
      <c r="I2153" t="s">
        <v>2366</v>
      </c>
      <c r="M2153" t="str">
        <f t="shared" si="232"/>
        <v>田守</v>
      </c>
      <c r="N2153" t="str">
        <f t="shared" si="233"/>
        <v>雅治</v>
      </c>
      <c r="O2153" t="str">
        <f t="shared" si="234"/>
        <v>タモリ</v>
      </c>
      <c r="P2153" t="str">
        <f t="shared" si="235"/>
        <v>マサハル</v>
      </c>
      <c r="Q2153">
        <f>IF($F2153="","",DATEDIF($R2153,①申込書!$D$3,"Y"))</f>
        <v>21</v>
      </c>
      <c r="R2153" t="str">
        <f t="shared" si="236"/>
        <v>2004/07/28</v>
      </c>
      <c r="S2153" t="str">
        <f t="shared" si="231"/>
        <v>奈良</v>
      </c>
      <c r="T2153" t="str">
        <f>IFERROR(IF($G2153&lt;&gt;"",LEFT($G2153,11),IF(COUNTIF(②男子申込!$C:$C,$B2153)=1,INDEX(②男子申込!H:H,MATCH($B2153,②男子申込!$C:$C,0)),"")),"")</f>
        <v>00112950422</v>
      </c>
      <c r="U2153" t="str">
        <f t="shared" si="237"/>
        <v>奈良県立医科大</v>
      </c>
    </row>
    <row r="2154" spans="1:21">
      <c r="A2154" t="s">
        <v>1456</v>
      </c>
      <c r="B2154">
        <v>2153</v>
      </c>
      <c r="C2154" t="s">
        <v>8917</v>
      </c>
      <c r="D2154" t="s">
        <v>7031</v>
      </c>
      <c r="E2154" t="s">
        <v>83</v>
      </c>
      <c r="F2154">
        <v>20060117</v>
      </c>
      <c r="G2154" t="s">
        <v>7032</v>
      </c>
      <c r="H2154" t="s">
        <v>323</v>
      </c>
      <c r="I2154" t="s">
        <v>229</v>
      </c>
      <c r="M2154" t="str">
        <f t="shared" si="232"/>
        <v>松本</v>
      </c>
      <c r="N2154" t="str">
        <f t="shared" si="233"/>
        <v>康太郎</v>
      </c>
      <c r="O2154" t="str">
        <f t="shared" si="234"/>
        <v>マツモト</v>
      </c>
      <c r="P2154" t="str">
        <f t="shared" si="235"/>
        <v>コウタロウ</v>
      </c>
      <c r="Q2154">
        <f>IF($F2154="","",DATEDIF($R2154,①申込書!$D$3,"Y"))</f>
        <v>20</v>
      </c>
      <c r="R2154" t="str">
        <f t="shared" si="236"/>
        <v>2006/01/17</v>
      </c>
      <c r="S2154" t="str">
        <f t="shared" si="231"/>
        <v>奈良</v>
      </c>
      <c r="T2154" t="str">
        <f>IFERROR(IF($G2154&lt;&gt;"",LEFT($G2154,11),IF(COUNTIF(②男子申込!$C:$C,$B2154)=1,INDEX(②男子申込!H:H,MATCH($B2154,②男子申込!$C:$C,0)),"")),"")</f>
        <v>00125105923</v>
      </c>
      <c r="U2154" t="str">
        <f t="shared" si="237"/>
        <v>奈良県立医科大</v>
      </c>
    </row>
    <row r="2155" spans="1:21">
      <c r="A2155" t="s">
        <v>1456</v>
      </c>
      <c r="B2155">
        <v>2154</v>
      </c>
      <c r="C2155" t="s">
        <v>7033</v>
      </c>
      <c r="D2155" t="s">
        <v>7034</v>
      </c>
      <c r="E2155" t="s">
        <v>83</v>
      </c>
      <c r="F2155">
        <v>20040831</v>
      </c>
      <c r="G2155" t="s">
        <v>7035</v>
      </c>
      <c r="H2155" t="s">
        <v>2159</v>
      </c>
      <c r="I2155" t="s">
        <v>374</v>
      </c>
      <c r="M2155" t="str">
        <f t="shared" si="232"/>
        <v>宮坂</v>
      </c>
      <c r="N2155" t="str">
        <f t="shared" si="233"/>
        <v>裕真</v>
      </c>
      <c r="O2155" t="str">
        <f t="shared" si="234"/>
        <v>ミヤサカ</v>
      </c>
      <c r="P2155" t="str">
        <f t="shared" si="235"/>
        <v>ユウマ</v>
      </c>
      <c r="Q2155">
        <f>IF($F2155="","",DATEDIF($R2155,①申込書!$D$3,"Y"))</f>
        <v>21</v>
      </c>
      <c r="R2155" t="str">
        <f t="shared" si="236"/>
        <v>2004/08/31</v>
      </c>
      <c r="S2155" t="str">
        <f t="shared" si="231"/>
        <v>奈良</v>
      </c>
      <c r="T2155" t="str">
        <f>IFERROR(IF($G2155&lt;&gt;"",LEFT($G2155,11),IF(COUNTIF(②男子申込!$C:$C,$B2155)=1,INDEX(②男子申込!H:H,MATCH($B2155,②男子申込!$C:$C,0)),"")),"")</f>
        <v>00200243958</v>
      </c>
      <c r="U2155" t="str">
        <f t="shared" si="237"/>
        <v>奈良県立医科大</v>
      </c>
    </row>
    <row r="2156" spans="1:21">
      <c r="A2156" t="s">
        <v>1456</v>
      </c>
      <c r="B2156">
        <v>2155</v>
      </c>
      <c r="C2156" t="s">
        <v>7036</v>
      </c>
      <c r="D2156" t="s">
        <v>7037</v>
      </c>
      <c r="E2156" t="s">
        <v>83</v>
      </c>
      <c r="F2156">
        <v>20050503</v>
      </c>
      <c r="G2156" t="s">
        <v>7038</v>
      </c>
      <c r="H2156" t="s">
        <v>378</v>
      </c>
      <c r="I2156" t="s">
        <v>244</v>
      </c>
      <c r="M2156" t="str">
        <f t="shared" si="232"/>
        <v>中谷</v>
      </c>
      <c r="N2156" t="str">
        <f t="shared" si="233"/>
        <v>太紀</v>
      </c>
      <c r="O2156" t="str">
        <f t="shared" si="234"/>
        <v>ナカタニ</v>
      </c>
      <c r="P2156" t="str">
        <f t="shared" si="235"/>
        <v>タイキ</v>
      </c>
      <c r="Q2156">
        <f>IF($F2156="","",DATEDIF($R2156,①申込書!$D$3,"Y"))</f>
        <v>20</v>
      </c>
      <c r="R2156" t="str">
        <f t="shared" si="236"/>
        <v>2005/05/03</v>
      </c>
      <c r="S2156" t="str">
        <f t="shared" si="231"/>
        <v>奈良</v>
      </c>
      <c r="T2156" t="str">
        <f>IFERROR(IF($G2156&lt;&gt;"",LEFT($G2156,11),IF(COUNTIF(②男子申込!$C:$C,$B2156)=1,INDEX(②男子申込!H:H,MATCH($B2156,②男子申込!$C:$C,0)),"")),"")</f>
        <v>00200243963</v>
      </c>
      <c r="U2156" t="str">
        <f t="shared" si="237"/>
        <v>奈良県立医科大</v>
      </c>
    </row>
    <row r="2157" spans="1:21">
      <c r="A2157" t="s">
        <v>1278</v>
      </c>
      <c r="B2157">
        <v>2156</v>
      </c>
      <c r="C2157" t="s">
        <v>2398</v>
      </c>
      <c r="D2157" t="s">
        <v>2399</v>
      </c>
      <c r="E2157" t="s">
        <v>97</v>
      </c>
      <c r="F2157">
        <v>20040115</v>
      </c>
      <c r="G2157" t="s">
        <v>11626</v>
      </c>
      <c r="H2157" t="s">
        <v>2400</v>
      </c>
      <c r="I2157" t="s">
        <v>1548</v>
      </c>
      <c r="M2157" t="str">
        <f t="shared" si="232"/>
        <v>徳田</v>
      </c>
      <c r="N2157" t="str">
        <f t="shared" si="233"/>
        <v>天馬</v>
      </c>
      <c r="O2157" t="str">
        <f t="shared" si="234"/>
        <v>トクタ</v>
      </c>
      <c r="P2157" t="str">
        <f t="shared" si="235"/>
        <v>テンマ</v>
      </c>
      <c r="Q2157">
        <f>IF($F2157="","",DATEDIF($R2157,①申込書!$D$3,"Y"))</f>
        <v>22</v>
      </c>
      <c r="R2157" t="str">
        <f t="shared" si="236"/>
        <v>2004/01/15</v>
      </c>
      <c r="S2157" t="str">
        <f t="shared" si="231"/>
        <v>兵庫</v>
      </c>
      <c r="T2157" t="str">
        <f>IFERROR(IF($G2157&lt;&gt;"",LEFT($G2157,11),IF(COUNTIF(②男子申込!$C:$C,$B2157)=1,INDEX(②男子申込!H:H,MATCH($B2157,②男子申込!$C:$C,0)),"")),"")</f>
        <v>00103736121</v>
      </c>
      <c r="U2157" t="str">
        <f t="shared" si="237"/>
        <v>大和大</v>
      </c>
    </row>
    <row r="2158" spans="1:21">
      <c r="A2158" t="s">
        <v>1278</v>
      </c>
      <c r="B2158">
        <v>2157</v>
      </c>
      <c r="C2158" t="s">
        <v>2401</v>
      </c>
      <c r="D2158" t="s">
        <v>2402</v>
      </c>
      <c r="E2158" t="s">
        <v>83</v>
      </c>
      <c r="F2158">
        <v>20020302</v>
      </c>
      <c r="G2158" t="s">
        <v>11627</v>
      </c>
      <c r="H2158" t="s">
        <v>333</v>
      </c>
      <c r="I2158" t="s">
        <v>1053</v>
      </c>
      <c r="M2158" t="str">
        <f t="shared" si="232"/>
        <v>岡田</v>
      </c>
      <c r="N2158" t="str">
        <f t="shared" si="233"/>
        <v>友徳</v>
      </c>
      <c r="O2158" t="str">
        <f t="shared" si="234"/>
        <v>オカダ</v>
      </c>
      <c r="P2158" t="str">
        <f t="shared" si="235"/>
        <v>トモノリ</v>
      </c>
      <c r="Q2158">
        <f>IF($F2158="","",DATEDIF($R2158,①申込書!$D$3,"Y"))</f>
        <v>23</v>
      </c>
      <c r="R2158" t="str">
        <f t="shared" si="236"/>
        <v>2002/03/02</v>
      </c>
      <c r="S2158" t="str">
        <f t="shared" si="231"/>
        <v>奈良</v>
      </c>
      <c r="T2158" t="str">
        <f>IFERROR(IF($G2158&lt;&gt;"",LEFT($G2158,11),IF(COUNTIF(②男子申込!$C:$C,$B2158)=1,INDEX(②男子申込!H:H,MATCH($B2158,②男子申込!$C:$C,0)),"")),"")</f>
        <v>00107148256</v>
      </c>
      <c r="U2158" t="str">
        <f t="shared" si="237"/>
        <v>大和大</v>
      </c>
    </row>
    <row r="2159" spans="1:21">
      <c r="A2159" t="s">
        <v>1278</v>
      </c>
      <c r="B2159">
        <v>2158</v>
      </c>
      <c r="C2159" t="s">
        <v>4403</v>
      </c>
      <c r="D2159" t="s">
        <v>4404</v>
      </c>
      <c r="E2159" t="s">
        <v>99</v>
      </c>
      <c r="F2159">
        <v>20040501</v>
      </c>
      <c r="G2159" t="s">
        <v>11628</v>
      </c>
      <c r="H2159" t="s">
        <v>931</v>
      </c>
      <c r="I2159" t="s">
        <v>117</v>
      </c>
      <c r="M2159" t="str">
        <f t="shared" si="232"/>
        <v>堀田</v>
      </c>
      <c r="N2159" t="str">
        <f t="shared" si="233"/>
        <v>悠裕</v>
      </c>
      <c r="O2159" t="str">
        <f t="shared" si="234"/>
        <v>ホリタ</v>
      </c>
      <c r="P2159" t="str">
        <f t="shared" si="235"/>
        <v>ユウスケ</v>
      </c>
      <c r="Q2159">
        <f>IF($F2159="","",DATEDIF($R2159,①申込書!$D$3,"Y"))</f>
        <v>21</v>
      </c>
      <c r="R2159" t="str">
        <f t="shared" si="236"/>
        <v>2004/05/01</v>
      </c>
      <c r="S2159" t="str">
        <f t="shared" si="231"/>
        <v>大阪</v>
      </c>
      <c r="T2159" t="str">
        <f>IFERROR(IF($G2159&lt;&gt;"",LEFT($G2159,11),IF(COUNTIF(②男子申込!$C:$C,$B2159)=1,INDEX(②男子申込!H:H,MATCH($B2159,②男子申込!$C:$C,0)),"")),"")</f>
        <v>00149498035</v>
      </c>
      <c r="U2159" t="str">
        <f t="shared" si="237"/>
        <v>大和大</v>
      </c>
    </row>
    <row r="2160" spans="1:21">
      <c r="A2160" t="s">
        <v>1278</v>
      </c>
      <c r="B2160">
        <v>2159</v>
      </c>
      <c r="C2160" t="s">
        <v>4405</v>
      </c>
      <c r="D2160" t="s">
        <v>4406</v>
      </c>
      <c r="E2160" t="s">
        <v>99</v>
      </c>
      <c r="F2160">
        <v>20041003</v>
      </c>
      <c r="G2160" t="s">
        <v>11629</v>
      </c>
      <c r="H2160" t="s">
        <v>4407</v>
      </c>
      <c r="I2160" t="s">
        <v>220</v>
      </c>
      <c r="M2160" t="str">
        <f t="shared" si="232"/>
        <v>大竹</v>
      </c>
      <c r="N2160" t="str">
        <f t="shared" si="233"/>
        <v>玲央</v>
      </c>
      <c r="O2160" t="str">
        <f t="shared" si="234"/>
        <v>オオタケ</v>
      </c>
      <c r="P2160" t="str">
        <f t="shared" si="235"/>
        <v>レオ</v>
      </c>
      <c r="Q2160">
        <f>IF($F2160="","",DATEDIF($R2160,①申込書!$D$3,"Y"))</f>
        <v>21</v>
      </c>
      <c r="R2160" t="str">
        <f t="shared" si="236"/>
        <v>2004/10/03</v>
      </c>
      <c r="S2160" t="str">
        <f t="shared" si="231"/>
        <v>大阪</v>
      </c>
      <c r="T2160" t="str">
        <f>IFERROR(IF($G2160&lt;&gt;"",LEFT($G2160,11),IF(COUNTIF(②男子申込!$C:$C,$B2160)=1,INDEX(②男子申込!H:H,MATCH($B2160,②男子申込!$C:$C,0)),"")),"")</f>
        <v>00148528230</v>
      </c>
      <c r="U2160" t="str">
        <f t="shared" si="237"/>
        <v>大和大</v>
      </c>
    </row>
    <row r="2161" spans="1:21">
      <c r="A2161" t="s">
        <v>1278</v>
      </c>
      <c r="B2161">
        <v>2160</v>
      </c>
      <c r="C2161" t="s">
        <v>4408</v>
      </c>
      <c r="D2161" t="s">
        <v>4409</v>
      </c>
      <c r="E2161" t="s">
        <v>99</v>
      </c>
      <c r="F2161">
        <v>20050202</v>
      </c>
      <c r="G2161" t="s">
        <v>11630</v>
      </c>
      <c r="H2161" t="s">
        <v>4410</v>
      </c>
      <c r="I2161" t="s">
        <v>108</v>
      </c>
      <c r="M2161" t="str">
        <f t="shared" si="232"/>
        <v>佐山</v>
      </c>
      <c r="N2161" t="str">
        <f t="shared" si="233"/>
        <v>和寿也</v>
      </c>
      <c r="O2161" t="str">
        <f t="shared" si="234"/>
        <v>サヤマ</v>
      </c>
      <c r="P2161" t="str">
        <f t="shared" si="235"/>
        <v>カズヤ</v>
      </c>
      <c r="Q2161">
        <f>IF($F2161="","",DATEDIF($R2161,①申込書!$D$3,"Y"))</f>
        <v>20</v>
      </c>
      <c r="R2161" t="str">
        <f t="shared" si="236"/>
        <v>2005/02/02</v>
      </c>
      <c r="S2161" t="str">
        <f t="shared" si="231"/>
        <v>大阪</v>
      </c>
      <c r="T2161" t="str">
        <f>IFERROR(IF($G2161&lt;&gt;"",LEFT($G2161,11),IF(COUNTIF(②男子申込!$C:$C,$B2161)=1,INDEX(②男子申込!H:H,MATCH($B2161,②男子申込!$C:$C,0)),"")),"")</f>
        <v>00111684728</v>
      </c>
      <c r="U2161" t="str">
        <f t="shared" si="237"/>
        <v>大和大</v>
      </c>
    </row>
    <row r="2162" spans="1:21">
      <c r="A2162" t="s">
        <v>1278</v>
      </c>
      <c r="B2162">
        <v>2161</v>
      </c>
      <c r="C2162" t="s">
        <v>4905</v>
      </c>
      <c r="D2162" t="s">
        <v>4906</v>
      </c>
      <c r="E2162" t="s">
        <v>99</v>
      </c>
      <c r="F2162">
        <v>20040614</v>
      </c>
      <c r="G2162" t="s">
        <v>11631</v>
      </c>
      <c r="H2162" t="s">
        <v>1196</v>
      </c>
      <c r="I2162" t="s">
        <v>672</v>
      </c>
      <c r="M2162" t="str">
        <f t="shared" si="232"/>
        <v>松浦</v>
      </c>
      <c r="N2162" t="str">
        <f t="shared" si="233"/>
        <v>楓</v>
      </c>
      <c r="O2162" t="str">
        <f t="shared" si="234"/>
        <v>マツウラ</v>
      </c>
      <c r="P2162" t="str">
        <f t="shared" si="235"/>
        <v>カエデ</v>
      </c>
      <c r="Q2162">
        <f>IF($F2162="","",DATEDIF($R2162,①申込書!$D$3,"Y"))</f>
        <v>21</v>
      </c>
      <c r="R2162" t="str">
        <f t="shared" si="236"/>
        <v>2004/06/14</v>
      </c>
      <c r="S2162" t="str">
        <f t="shared" si="231"/>
        <v>大阪</v>
      </c>
      <c r="T2162" t="str">
        <f>IFERROR(IF($G2162&lt;&gt;"",LEFT($G2162,11),IF(COUNTIF(②男子申込!$C:$C,$B2162)=1,INDEX(②男子申込!H:H,MATCH($B2162,②男子申込!$C:$C,0)),"")),"")</f>
        <v>00115977838</v>
      </c>
      <c r="U2162" t="str">
        <f t="shared" si="237"/>
        <v>大和大</v>
      </c>
    </row>
    <row r="2163" spans="1:21">
      <c r="A2163" t="s">
        <v>1278</v>
      </c>
      <c r="B2163">
        <v>2162</v>
      </c>
      <c r="C2163" t="s">
        <v>6342</v>
      </c>
      <c r="D2163" t="s">
        <v>6343</v>
      </c>
      <c r="E2163" t="s">
        <v>469</v>
      </c>
      <c r="F2163">
        <v>20051016</v>
      </c>
      <c r="G2163" t="s">
        <v>6344</v>
      </c>
      <c r="H2163" t="s">
        <v>788</v>
      </c>
      <c r="I2163" t="s">
        <v>327</v>
      </c>
      <c r="M2163" t="str">
        <f t="shared" si="232"/>
        <v>辻本</v>
      </c>
      <c r="N2163" t="str">
        <f t="shared" si="233"/>
        <v>裕士</v>
      </c>
      <c r="O2163" t="str">
        <f t="shared" si="234"/>
        <v>ツジモト</v>
      </c>
      <c r="P2163" t="str">
        <f t="shared" si="235"/>
        <v>ユウシ</v>
      </c>
      <c r="Q2163">
        <f>IF($F2163="","",DATEDIF($R2163,①申込書!$D$3,"Y"))</f>
        <v>20</v>
      </c>
      <c r="R2163" t="str">
        <f t="shared" si="236"/>
        <v>2005/10/16</v>
      </c>
      <c r="S2163" t="str">
        <f t="shared" si="231"/>
        <v>和歌山</v>
      </c>
      <c r="T2163" t="str">
        <f>IFERROR(IF($G2163&lt;&gt;"",LEFT($G2163,11),IF(COUNTIF(②男子申込!$C:$C,$B2163)=1,INDEX(②男子申込!H:H,MATCH($B2163,②男子申込!$C:$C,0)),"")),"")</f>
        <v>00127099028</v>
      </c>
      <c r="U2163" t="str">
        <f t="shared" si="237"/>
        <v>大和大</v>
      </c>
    </row>
    <row r="2164" spans="1:21">
      <c r="A2164" t="s">
        <v>1278</v>
      </c>
      <c r="B2164">
        <v>2163</v>
      </c>
      <c r="C2164" t="s">
        <v>7162</v>
      </c>
      <c r="D2164" t="s">
        <v>7163</v>
      </c>
      <c r="E2164" t="s">
        <v>99</v>
      </c>
      <c r="F2164">
        <v>20050918</v>
      </c>
      <c r="G2164" t="s">
        <v>7164</v>
      </c>
      <c r="H2164" t="s">
        <v>256</v>
      </c>
      <c r="I2164" t="s">
        <v>7165</v>
      </c>
      <c r="M2164" t="str">
        <f t="shared" si="232"/>
        <v>井上</v>
      </c>
      <c r="N2164" t="str">
        <f t="shared" si="233"/>
        <v>武尊</v>
      </c>
      <c r="O2164" t="str">
        <f t="shared" si="234"/>
        <v>イノウエ</v>
      </c>
      <c r="P2164" t="str">
        <f t="shared" si="235"/>
        <v>ホタカ</v>
      </c>
      <c r="Q2164">
        <f>IF($F2164="","",DATEDIF($R2164,①申込書!$D$3,"Y"))</f>
        <v>20</v>
      </c>
      <c r="R2164" t="str">
        <f t="shared" si="236"/>
        <v>2005/09/18</v>
      </c>
      <c r="S2164" t="str">
        <f t="shared" si="231"/>
        <v>大阪</v>
      </c>
      <c r="T2164" t="str">
        <f>IFERROR(IF($G2164&lt;&gt;"",LEFT($G2164,11),IF(COUNTIF(②男子申込!$C:$C,$B2164)=1,INDEX(②男子申込!H:H,MATCH($B2164,②男子申込!$C:$C,0)),"")),"")</f>
        <v>00130181014</v>
      </c>
      <c r="U2164" t="str">
        <f t="shared" si="237"/>
        <v>大和大</v>
      </c>
    </row>
    <row r="2165" spans="1:21">
      <c r="A2165" t="s">
        <v>1278</v>
      </c>
      <c r="B2165">
        <v>2164</v>
      </c>
      <c r="C2165" t="s">
        <v>7166</v>
      </c>
      <c r="D2165" t="s">
        <v>7167</v>
      </c>
      <c r="E2165" t="s">
        <v>99</v>
      </c>
      <c r="F2165">
        <v>20050306</v>
      </c>
      <c r="G2165" t="s">
        <v>7168</v>
      </c>
      <c r="H2165" t="s">
        <v>7169</v>
      </c>
      <c r="I2165" t="s">
        <v>501</v>
      </c>
      <c r="M2165" t="str">
        <f t="shared" si="232"/>
        <v>宮林</v>
      </c>
      <c r="N2165" t="str">
        <f t="shared" si="233"/>
        <v>勇琉</v>
      </c>
      <c r="O2165" t="str">
        <f t="shared" si="234"/>
        <v>ミヤバヤシ</v>
      </c>
      <c r="P2165" t="str">
        <f t="shared" si="235"/>
        <v>タケル</v>
      </c>
      <c r="Q2165">
        <f>IF($F2165="","",DATEDIF($R2165,①申込書!$D$3,"Y"))</f>
        <v>20</v>
      </c>
      <c r="R2165" t="str">
        <f t="shared" si="236"/>
        <v>2005/03/06</v>
      </c>
      <c r="S2165" t="str">
        <f t="shared" si="231"/>
        <v>大阪</v>
      </c>
      <c r="T2165" t="str">
        <f>IFERROR(IF($G2165&lt;&gt;"",LEFT($G2165,11),IF(COUNTIF(②男子申込!$C:$C,$B2165)=1,INDEX(②男子申込!H:H,MATCH($B2165,②男子申込!$C:$C,0)),"")),"")</f>
        <v>00155401925</v>
      </c>
      <c r="U2165" t="str">
        <f t="shared" si="237"/>
        <v>大和大</v>
      </c>
    </row>
    <row r="2166" spans="1:21">
      <c r="A2166" t="s">
        <v>1278</v>
      </c>
      <c r="B2166">
        <v>2165</v>
      </c>
      <c r="C2166" t="s">
        <v>7170</v>
      </c>
      <c r="D2166" t="s">
        <v>7171</v>
      </c>
      <c r="E2166" t="s">
        <v>99</v>
      </c>
      <c r="F2166">
        <v>20050415</v>
      </c>
      <c r="G2166" t="s">
        <v>7172</v>
      </c>
      <c r="H2166" t="s">
        <v>124</v>
      </c>
      <c r="I2166" t="s">
        <v>181</v>
      </c>
      <c r="M2166" t="str">
        <f t="shared" si="232"/>
        <v>安藤</v>
      </c>
      <c r="N2166" t="str">
        <f t="shared" si="233"/>
        <v>暖都</v>
      </c>
      <c r="O2166" t="str">
        <f t="shared" si="234"/>
        <v>アンドウ</v>
      </c>
      <c r="P2166" t="str">
        <f t="shared" si="235"/>
        <v>ハルト</v>
      </c>
      <c r="Q2166">
        <f>IF($F2166="","",DATEDIF($R2166,①申込書!$D$3,"Y"))</f>
        <v>20</v>
      </c>
      <c r="R2166" t="str">
        <f t="shared" si="236"/>
        <v>2005/04/15</v>
      </c>
      <c r="S2166" t="str">
        <f t="shared" si="231"/>
        <v>大阪</v>
      </c>
      <c r="T2166" t="str">
        <f>IFERROR(IF($G2166&lt;&gt;"",LEFT($G2166,11),IF(COUNTIF(②男子申込!$C:$C,$B2166)=1,INDEX(②男子申込!H:H,MATCH($B2166,②男子申込!$C:$C,0)),"")),"")</f>
        <v>00161799942</v>
      </c>
      <c r="U2166" t="str">
        <f t="shared" si="237"/>
        <v>大和大</v>
      </c>
    </row>
    <row r="2167" spans="1:21">
      <c r="A2167" t="s">
        <v>1278</v>
      </c>
      <c r="B2167">
        <v>2166</v>
      </c>
      <c r="C2167" t="s">
        <v>7434</v>
      </c>
      <c r="D2167" t="s">
        <v>7435</v>
      </c>
      <c r="E2167" t="s">
        <v>99</v>
      </c>
      <c r="F2167">
        <v>20050512</v>
      </c>
      <c r="G2167" t="s">
        <v>7436</v>
      </c>
      <c r="H2167" t="s">
        <v>598</v>
      </c>
      <c r="I2167" t="s">
        <v>468</v>
      </c>
      <c r="M2167" t="str">
        <f t="shared" si="232"/>
        <v>黒田</v>
      </c>
      <c r="N2167" t="str">
        <f t="shared" si="233"/>
        <v>健人</v>
      </c>
      <c r="O2167" t="str">
        <f t="shared" si="234"/>
        <v>クロダ</v>
      </c>
      <c r="P2167" t="str">
        <f t="shared" si="235"/>
        <v>ケント</v>
      </c>
      <c r="Q2167">
        <f>IF($F2167="","",DATEDIF($R2167,①申込書!$D$3,"Y"))</f>
        <v>20</v>
      </c>
      <c r="R2167" t="str">
        <f t="shared" si="236"/>
        <v>2005/05/12</v>
      </c>
      <c r="S2167" t="str">
        <f t="shared" si="231"/>
        <v>大阪</v>
      </c>
      <c r="T2167" t="str">
        <f>IFERROR(IF($G2167&lt;&gt;"",LEFT($G2167,11),IF(COUNTIF(②男子申込!$C:$C,$B2167)=1,INDEX(②男子申込!H:H,MATCH($B2167,②男子申込!$C:$C,0)),"")),"")</f>
        <v>00130408521</v>
      </c>
      <c r="U2167" t="str">
        <f t="shared" si="237"/>
        <v>大和大</v>
      </c>
    </row>
    <row r="2168" spans="1:21">
      <c r="A2168" t="s">
        <v>1278</v>
      </c>
      <c r="B2168">
        <v>2167</v>
      </c>
      <c r="C2168" t="s">
        <v>7437</v>
      </c>
      <c r="D2168" t="s">
        <v>7438</v>
      </c>
      <c r="E2168" t="s">
        <v>99</v>
      </c>
      <c r="F2168">
        <v>20050725</v>
      </c>
      <c r="G2168" t="s">
        <v>7439</v>
      </c>
      <c r="H2168" t="s">
        <v>12305</v>
      </c>
      <c r="I2168" t="s">
        <v>131</v>
      </c>
      <c r="M2168" t="str">
        <f t="shared" si="232"/>
        <v>京免</v>
      </c>
      <c r="N2168" t="str">
        <f t="shared" si="233"/>
        <v>知輝</v>
      </c>
      <c r="O2168" t="str">
        <f t="shared" si="234"/>
        <v>キョウメン</v>
      </c>
      <c r="P2168" t="str">
        <f t="shared" si="235"/>
        <v>トモキ</v>
      </c>
      <c r="Q2168">
        <f>IF($F2168="","",DATEDIF($R2168,①申込書!$D$3,"Y"))</f>
        <v>20</v>
      </c>
      <c r="R2168" t="str">
        <f t="shared" si="236"/>
        <v>2005/07/25</v>
      </c>
      <c r="S2168" t="str">
        <f t="shared" si="231"/>
        <v>大阪</v>
      </c>
      <c r="T2168" t="str">
        <f>IFERROR(IF($G2168&lt;&gt;"",LEFT($G2168,11),IF(COUNTIF(②男子申込!$C:$C,$B2168)=1,INDEX(②男子申込!H:H,MATCH($B2168,②男子申込!$C:$C,0)),"")),"")</f>
        <v>00125001615</v>
      </c>
      <c r="U2168" t="str">
        <f t="shared" si="237"/>
        <v>大和大</v>
      </c>
    </row>
    <row r="2169" spans="1:21">
      <c r="A2169" t="s">
        <v>1097</v>
      </c>
      <c r="B2169">
        <v>2168</v>
      </c>
      <c r="C2169" t="s">
        <v>1098</v>
      </c>
      <c r="D2169" t="s">
        <v>1099</v>
      </c>
      <c r="E2169" t="s">
        <v>97</v>
      </c>
      <c r="F2169">
        <v>20010916</v>
      </c>
      <c r="G2169" t="s">
        <v>11632</v>
      </c>
      <c r="H2169" t="s">
        <v>1100</v>
      </c>
      <c r="I2169" t="s">
        <v>516</v>
      </c>
      <c r="M2169" t="str">
        <f t="shared" si="232"/>
        <v>若松</v>
      </c>
      <c r="N2169" t="str">
        <f t="shared" si="233"/>
        <v>天晴</v>
      </c>
      <c r="O2169" t="str">
        <f t="shared" si="234"/>
        <v>ワカマツ</v>
      </c>
      <c r="P2169" t="str">
        <f t="shared" si="235"/>
        <v>テンセイ</v>
      </c>
      <c r="Q2169">
        <f>IF($F2169="","",DATEDIF($R2169,①申込書!$D$3,"Y"))</f>
        <v>24</v>
      </c>
      <c r="R2169" t="str">
        <f t="shared" si="236"/>
        <v>2001/09/16</v>
      </c>
      <c r="S2169" t="str">
        <f t="shared" si="231"/>
        <v>兵庫</v>
      </c>
      <c r="T2169" t="str">
        <f>IFERROR(IF($G2169&lt;&gt;"",LEFT($G2169,11),IF(COUNTIF(②男子申込!$C:$C,$B2169)=1,INDEX(②男子申込!H:H,MATCH($B2169,②男子申込!$C:$C,0)),"")),"")</f>
        <v>00110580520</v>
      </c>
      <c r="U2169" t="str">
        <f t="shared" si="237"/>
        <v>兵庫教育大</v>
      </c>
    </row>
    <row r="2170" spans="1:21">
      <c r="A2170" t="s">
        <v>1097</v>
      </c>
      <c r="B2170">
        <v>2169</v>
      </c>
      <c r="C2170" t="s">
        <v>1101</v>
      </c>
      <c r="D2170" t="s">
        <v>1102</v>
      </c>
      <c r="E2170" t="s">
        <v>97</v>
      </c>
      <c r="F2170">
        <v>20020712</v>
      </c>
      <c r="G2170" t="s">
        <v>11633</v>
      </c>
      <c r="H2170" t="s">
        <v>295</v>
      </c>
      <c r="I2170" t="s">
        <v>148</v>
      </c>
      <c r="M2170" t="str">
        <f t="shared" si="232"/>
        <v>松井</v>
      </c>
      <c r="N2170" t="str">
        <f t="shared" si="233"/>
        <v>洋輔</v>
      </c>
      <c r="O2170" t="str">
        <f t="shared" si="234"/>
        <v>マツイ</v>
      </c>
      <c r="P2170" t="str">
        <f t="shared" si="235"/>
        <v>ヨウスケ</v>
      </c>
      <c r="Q2170">
        <f>IF($F2170="","",DATEDIF($R2170,①申込書!$D$3,"Y"))</f>
        <v>23</v>
      </c>
      <c r="R2170" t="str">
        <f t="shared" si="236"/>
        <v>2002/07/12</v>
      </c>
      <c r="S2170" t="str">
        <f t="shared" si="231"/>
        <v>兵庫</v>
      </c>
      <c r="T2170" t="str">
        <f>IFERROR(IF($G2170&lt;&gt;"",LEFT($G2170,11),IF(COUNTIF(②男子申込!$C:$C,$B2170)=1,INDEX(②男子申込!H:H,MATCH($B2170,②男子申込!$C:$C,0)),"")),"")</f>
        <v>00092076024</v>
      </c>
      <c r="U2170" t="str">
        <f t="shared" si="237"/>
        <v>兵庫教育大</v>
      </c>
    </row>
    <row r="2171" spans="1:21">
      <c r="A2171" t="s">
        <v>1097</v>
      </c>
      <c r="B2171">
        <v>2170</v>
      </c>
      <c r="C2171" t="s">
        <v>2094</v>
      </c>
      <c r="D2171" t="s">
        <v>2095</v>
      </c>
      <c r="E2171" t="s">
        <v>97</v>
      </c>
      <c r="F2171">
        <v>20040122</v>
      </c>
      <c r="G2171" t="s">
        <v>11634</v>
      </c>
      <c r="H2171" t="s">
        <v>461</v>
      </c>
      <c r="I2171" t="s">
        <v>490</v>
      </c>
      <c r="M2171" t="str">
        <f t="shared" si="232"/>
        <v>高木</v>
      </c>
      <c r="N2171" t="str">
        <f t="shared" si="233"/>
        <v>祐汰</v>
      </c>
      <c r="O2171" t="str">
        <f t="shared" si="234"/>
        <v>タカギ</v>
      </c>
      <c r="P2171" t="str">
        <f t="shared" si="235"/>
        <v>ユウダイ</v>
      </c>
      <c r="Q2171">
        <f>IF($F2171="","",DATEDIF($R2171,①申込書!$D$3,"Y"))</f>
        <v>22</v>
      </c>
      <c r="R2171" t="str">
        <f t="shared" si="236"/>
        <v>2004/01/22</v>
      </c>
      <c r="S2171" t="str">
        <f t="shared" si="231"/>
        <v>兵庫</v>
      </c>
      <c r="T2171" t="str">
        <f>IFERROR(IF($G2171&lt;&gt;"",LEFT($G2171,11),IF(COUNTIF(②男子申込!$C:$C,$B2171)=1,INDEX(②男子申込!H:H,MATCH($B2171,②男子申込!$C:$C,0)),"")),"")</f>
        <v>00102704014</v>
      </c>
      <c r="U2171" t="str">
        <f t="shared" si="237"/>
        <v>兵庫教育大</v>
      </c>
    </row>
    <row r="2172" spans="1:21">
      <c r="A2172" t="s">
        <v>1097</v>
      </c>
      <c r="B2172">
        <v>2171</v>
      </c>
      <c r="C2172" t="s">
        <v>6153</v>
      </c>
      <c r="D2172" t="s">
        <v>6154</v>
      </c>
      <c r="E2172" t="s">
        <v>97</v>
      </c>
      <c r="F2172">
        <v>20010724</v>
      </c>
      <c r="G2172" t="s">
        <v>6155</v>
      </c>
      <c r="H2172" t="s">
        <v>1636</v>
      </c>
      <c r="I2172" t="s">
        <v>1005</v>
      </c>
      <c r="M2172" t="str">
        <f t="shared" si="232"/>
        <v>杉浦</v>
      </c>
      <c r="N2172" t="str">
        <f t="shared" si="233"/>
        <v>大輔</v>
      </c>
      <c r="O2172" t="str">
        <f t="shared" si="234"/>
        <v>スギウラ</v>
      </c>
      <c r="P2172" t="str">
        <f t="shared" si="235"/>
        <v>ダイスケ</v>
      </c>
      <c r="Q2172">
        <f>IF($F2172="","",DATEDIF($R2172,①申込書!$D$3,"Y"))</f>
        <v>24</v>
      </c>
      <c r="R2172" t="str">
        <f t="shared" si="236"/>
        <v>2001/07/24</v>
      </c>
      <c r="S2172" t="str">
        <f t="shared" si="231"/>
        <v>兵庫</v>
      </c>
      <c r="T2172" t="str">
        <f>IFERROR(IF($G2172&lt;&gt;"",LEFT($G2172,11),IF(COUNTIF(②男子申込!$C:$C,$B2172)=1,INDEX(②男子申込!H:H,MATCH($B2172,②男子申込!$C:$C,0)),"")),"")</f>
        <v>00076488033</v>
      </c>
      <c r="U2172" t="str">
        <f t="shared" si="237"/>
        <v>兵庫教育大</v>
      </c>
    </row>
    <row r="2173" spans="1:21">
      <c r="A2173" t="s">
        <v>1097</v>
      </c>
      <c r="B2173">
        <v>2172</v>
      </c>
      <c r="C2173" t="s">
        <v>8918</v>
      </c>
      <c r="D2173" t="s">
        <v>8919</v>
      </c>
      <c r="E2173" t="s">
        <v>97</v>
      </c>
      <c r="F2173">
        <v>20060526</v>
      </c>
      <c r="G2173" t="s">
        <v>11635</v>
      </c>
      <c r="H2173" t="s">
        <v>990</v>
      </c>
      <c r="I2173" t="s">
        <v>993</v>
      </c>
      <c r="M2173" t="str">
        <f t="shared" si="232"/>
        <v>武田</v>
      </c>
      <c r="N2173" t="str">
        <f t="shared" si="233"/>
        <v>真奈斗</v>
      </c>
      <c r="O2173" t="str">
        <f t="shared" si="234"/>
        <v>タケダ</v>
      </c>
      <c r="P2173" t="str">
        <f t="shared" si="235"/>
        <v>マナト</v>
      </c>
      <c r="Q2173">
        <f>IF($F2173="","",DATEDIF($R2173,①申込書!$D$3,"Y"))</f>
        <v>19</v>
      </c>
      <c r="R2173" t="str">
        <f t="shared" si="236"/>
        <v>2006/05/26</v>
      </c>
      <c r="S2173" t="str">
        <f t="shared" si="231"/>
        <v>兵庫</v>
      </c>
      <c r="T2173" t="str">
        <f>IFERROR(IF($G2173&lt;&gt;"",LEFT($G2173,11),IF(COUNTIF(②男子申込!$C:$C,$B2173)=1,INDEX(②男子申込!H:H,MATCH($B2173,②男子申込!$C:$C,0)),"")),"")</f>
        <v>00139179737</v>
      </c>
      <c r="U2173" t="str">
        <f t="shared" si="237"/>
        <v>兵庫教育大</v>
      </c>
    </row>
    <row r="2174" spans="1:21">
      <c r="A2174" t="s">
        <v>1063</v>
      </c>
      <c r="B2174">
        <v>2173</v>
      </c>
      <c r="C2174" t="s">
        <v>4418</v>
      </c>
      <c r="D2174" t="s">
        <v>4419</v>
      </c>
      <c r="E2174" t="s">
        <v>97</v>
      </c>
      <c r="F2174">
        <v>20050214</v>
      </c>
      <c r="G2174" t="s">
        <v>11636</v>
      </c>
      <c r="H2174" t="s">
        <v>2214</v>
      </c>
      <c r="I2174" t="s">
        <v>234</v>
      </c>
      <c r="M2174" t="str">
        <f t="shared" si="232"/>
        <v>宮城</v>
      </c>
      <c r="N2174" t="str">
        <f t="shared" si="233"/>
        <v>亮佑</v>
      </c>
      <c r="O2174" t="str">
        <f t="shared" si="234"/>
        <v>ミヤギ</v>
      </c>
      <c r="P2174" t="str">
        <f t="shared" si="235"/>
        <v>リョウスケ</v>
      </c>
      <c r="Q2174">
        <f>IF($F2174="","",DATEDIF($R2174,①申込書!$D$3,"Y"))</f>
        <v>20</v>
      </c>
      <c r="R2174" t="str">
        <f t="shared" si="236"/>
        <v>2005/02/14</v>
      </c>
      <c r="S2174" t="str">
        <f t="shared" si="231"/>
        <v>兵庫</v>
      </c>
      <c r="T2174" t="str">
        <f>IFERROR(IF($G2174&lt;&gt;"",LEFT($G2174,11),IF(COUNTIF(②男子申込!$C:$C,$B2174)=1,INDEX(②男子申込!H:H,MATCH($B2174,②男子申込!$C:$C,0)),"")),"")</f>
        <v>00144993131</v>
      </c>
      <c r="U2174" t="str">
        <f t="shared" si="237"/>
        <v>兵庫大</v>
      </c>
    </row>
    <row r="2175" spans="1:21">
      <c r="A2175" t="s">
        <v>1063</v>
      </c>
      <c r="B2175">
        <v>2174</v>
      </c>
      <c r="C2175" t="s">
        <v>4420</v>
      </c>
      <c r="D2175" t="s">
        <v>4421</v>
      </c>
      <c r="E2175" t="s">
        <v>97</v>
      </c>
      <c r="F2175">
        <v>20040814</v>
      </c>
      <c r="G2175" t="s">
        <v>11637</v>
      </c>
      <c r="H2175" t="s">
        <v>2309</v>
      </c>
      <c r="I2175" t="s">
        <v>578</v>
      </c>
      <c r="M2175" t="str">
        <f t="shared" si="232"/>
        <v>中戸</v>
      </c>
      <c r="N2175" t="str">
        <f t="shared" si="233"/>
        <v>翔大</v>
      </c>
      <c r="O2175" t="str">
        <f t="shared" si="234"/>
        <v>ナカト</v>
      </c>
      <c r="P2175" t="str">
        <f t="shared" si="235"/>
        <v>ショウタ</v>
      </c>
      <c r="Q2175">
        <f>IF($F2175="","",DATEDIF($R2175,①申込書!$D$3,"Y"))</f>
        <v>21</v>
      </c>
      <c r="R2175" t="str">
        <f t="shared" si="236"/>
        <v>2004/08/14</v>
      </c>
      <c r="S2175" t="str">
        <f t="shared" si="231"/>
        <v>兵庫</v>
      </c>
      <c r="T2175" t="str">
        <f>IFERROR(IF($G2175&lt;&gt;"",LEFT($G2175,11),IF(COUNTIF(②男子申込!$C:$C,$B2175)=1,INDEX(②男子申込!H:H,MATCH($B2175,②男子申込!$C:$C,0)),"")),"")</f>
        <v>00116790428</v>
      </c>
      <c r="U2175" t="str">
        <f t="shared" si="237"/>
        <v>兵庫大</v>
      </c>
    </row>
    <row r="2176" spans="1:21">
      <c r="A2176" t="s">
        <v>1063</v>
      </c>
      <c r="B2176">
        <v>2175</v>
      </c>
      <c r="C2176" t="s">
        <v>6568</v>
      </c>
      <c r="D2176" t="s">
        <v>6569</v>
      </c>
      <c r="E2176" t="s">
        <v>97</v>
      </c>
      <c r="F2176">
        <v>20051212</v>
      </c>
      <c r="G2176" t="s">
        <v>11638</v>
      </c>
      <c r="H2176" t="s">
        <v>2323</v>
      </c>
      <c r="I2176" t="s">
        <v>110</v>
      </c>
      <c r="M2176" t="str">
        <f t="shared" si="232"/>
        <v>前川</v>
      </c>
      <c r="N2176" t="str">
        <f t="shared" si="233"/>
        <v>剛志</v>
      </c>
      <c r="O2176" t="str">
        <f t="shared" si="234"/>
        <v>マエガワ</v>
      </c>
      <c r="P2176" t="str">
        <f t="shared" si="235"/>
        <v>ツヨシ</v>
      </c>
      <c r="Q2176">
        <f>IF($F2176="","",DATEDIF($R2176,①申込書!$D$3,"Y"))</f>
        <v>20</v>
      </c>
      <c r="R2176" t="str">
        <f t="shared" si="236"/>
        <v>2005/12/12</v>
      </c>
      <c r="S2176" t="str">
        <f t="shared" si="231"/>
        <v>兵庫</v>
      </c>
      <c r="T2176" t="str">
        <f>IFERROR(IF($G2176&lt;&gt;"",LEFT($G2176,11),IF(COUNTIF(②男子申込!$C:$C,$B2176)=1,INDEX(②男子申込!H:H,MATCH($B2176,②男子申込!$C:$C,0)),"")),"")</f>
        <v>00126894131</v>
      </c>
      <c r="U2176" t="str">
        <f t="shared" si="237"/>
        <v>兵庫大</v>
      </c>
    </row>
    <row r="2177" spans="1:21">
      <c r="A2177" t="s">
        <v>1063</v>
      </c>
      <c r="B2177">
        <v>2176</v>
      </c>
      <c r="C2177" t="s">
        <v>7485</v>
      </c>
      <c r="D2177" t="s">
        <v>7486</v>
      </c>
      <c r="E2177" t="s">
        <v>97</v>
      </c>
      <c r="F2177">
        <v>20040616</v>
      </c>
      <c r="G2177" t="s">
        <v>7487</v>
      </c>
      <c r="H2177" t="s">
        <v>7488</v>
      </c>
      <c r="I2177" t="s">
        <v>390</v>
      </c>
      <c r="M2177" t="str">
        <f t="shared" si="232"/>
        <v>樋笠</v>
      </c>
      <c r="N2177" t="str">
        <f t="shared" si="233"/>
        <v>太郎</v>
      </c>
      <c r="O2177" t="str">
        <f t="shared" si="234"/>
        <v>ヒガサ</v>
      </c>
      <c r="P2177" t="str">
        <f t="shared" si="235"/>
        <v>タロウ</v>
      </c>
      <c r="Q2177">
        <f>IF($F2177="","",DATEDIF($R2177,①申込書!$D$3,"Y"))</f>
        <v>21</v>
      </c>
      <c r="R2177" t="str">
        <f t="shared" si="236"/>
        <v>2004/06/16</v>
      </c>
      <c r="S2177" t="str">
        <f t="shared" si="231"/>
        <v>兵庫</v>
      </c>
      <c r="T2177" t="str">
        <f>IFERROR(IF($G2177&lt;&gt;"",LEFT($G2177,11),IF(COUNTIF(②男子申込!$C:$C,$B2177)=1,INDEX(②男子申込!H:H,MATCH($B2177,②男子申込!$C:$C,0)),"")),"")</f>
        <v>00200296848</v>
      </c>
      <c r="U2177" t="str">
        <f t="shared" si="237"/>
        <v>兵庫大</v>
      </c>
    </row>
    <row r="2178" spans="1:21">
      <c r="A2178" t="s">
        <v>1063</v>
      </c>
      <c r="B2178">
        <v>2177</v>
      </c>
      <c r="C2178" t="s">
        <v>8920</v>
      </c>
      <c r="D2178" t="s">
        <v>8921</v>
      </c>
      <c r="E2178" t="s">
        <v>97</v>
      </c>
      <c r="F2178">
        <v>20060505</v>
      </c>
      <c r="G2178"/>
      <c r="H2178" t="s">
        <v>330</v>
      </c>
      <c r="I2178" t="s">
        <v>130</v>
      </c>
      <c r="M2178" t="str">
        <f t="shared" si="232"/>
        <v>岩本</v>
      </c>
      <c r="N2178" t="str">
        <f t="shared" si="233"/>
        <v>幸介</v>
      </c>
      <c r="O2178" t="str">
        <f t="shared" si="234"/>
        <v>イワモト</v>
      </c>
      <c r="P2178" t="str">
        <f t="shared" si="235"/>
        <v>コウスケ</v>
      </c>
      <c r="Q2178">
        <f>IF($F2178="","",DATEDIF($R2178,①申込書!$D$3,"Y"))</f>
        <v>19</v>
      </c>
      <c r="R2178" t="str">
        <f t="shared" si="236"/>
        <v>2006/05/05</v>
      </c>
      <c r="S2178" t="str">
        <f t="shared" ref="S2178:S2241" si="238">IFERROR(IF(OR($E2178="北海道",$E2178="学連"),$E2178,LEFT($E2178,LEN($E2178)-1)),"")</f>
        <v>兵庫</v>
      </c>
      <c r="T2178" t="str">
        <f>IFERROR(IF($G2178&lt;&gt;"",LEFT($G2178,11),IF(COUNTIF(②男子申込!$C:$C,$B2178)=1,INDEX(②男子申込!H:H,MATCH($B2178,②男子申込!$C:$C,0)),"")),"")</f>
        <v/>
      </c>
      <c r="U2178" t="str">
        <f t="shared" si="237"/>
        <v>兵庫大</v>
      </c>
    </row>
    <row r="2179" spans="1:21">
      <c r="A2179" t="s">
        <v>8922</v>
      </c>
      <c r="B2179">
        <v>2178</v>
      </c>
      <c r="C2179" t="s">
        <v>1563</v>
      </c>
      <c r="D2179" t="s">
        <v>1564</v>
      </c>
      <c r="E2179" t="s">
        <v>99</v>
      </c>
      <c r="F2179">
        <v>19930910</v>
      </c>
      <c r="G2179" t="s">
        <v>11639</v>
      </c>
      <c r="H2179" t="s">
        <v>791</v>
      </c>
      <c r="I2179" t="s">
        <v>346</v>
      </c>
      <c r="M2179" t="str">
        <f t="shared" ref="M2179:M2242" si="239">IFERROR(LEFT($C2179,FIND("　",$C2179)-1),"")</f>
        <v>村上</v>
      </c>
      <c r="N2179" t="str">
        <f t="shared" ref="N2179:N2242" si="240">IFERROR(RIGHT($C2179,LEN($C2179)-FIND("　",$C2179)),"")</f>
        <v>将悟</v>
      </c>
      <c r="O2179" t="str">
        <f t="shared" ref="O2179:O2242" si="241">IFERROR(DBCS(LEFT($D2179,FIND(" ",$D2179)-1)),"")</f>
        <v>ムラカミ</v>
      </c>
      <c r="P2179" t="str">
        <f t="shared" ref="P2179:P2242" si="242">IFERROR(DBCS(RIGHT($D2179,LEN($D2179)-FIND(" ",$D2179))),"")</f>
        <v>ショウゴ</v>
      </c>
      <c r="Q2179">
        <f>IF($F2179="","",DATEDIF($R2179,①申込書!$D$3,"Y"))</f>
        <v>32</v>
      </c>
      <c r="R2179" t="str">
        <f t="shared" ref="R2179:R2242" si="243">IF($F2179="","",LEFT($F2179,4)&amp;"/"&amp;MID($F2179,5,2)&amp;"/"&amp;RIGHT($F2179,2))</f>
        <v>1993/09/10</v>
      </c>
      <c r="S2179" t="str">
        <f t="shared" si="238"/>
        <v>大阪</v>
      </c>
      <c r="T2179" t="str">
        <f>IFERROR(IF($G2179&lt;&gt;"",LEFT($G2179,11),IF(COUNTIF(②男子申込!$C:$C,$B2179)=1,INDEX(②男子申込!H:H,MATCH($B2179,②男子申込!$C:$C,0)),"")),"")</f>
        <v>00011386423</v>
      </c>
      <c r="U2179" t="str">
        <f t="shared" ref="U2179:U2242" si="244">IFERROR(LEFT($A2179,FIND("大学",$A2179))&amp;RIGHT($A2179,LEN($A2179)-FIND("大学",$A2179)-1),"")</f>
        <v>放送大関西</v>
      </c>
    </row>
    <row r="2180" spans="1:21">
      <c r="A2180" t="s">
        <v>8922</v>
      </c>
      <c r="B2180">
        <v>2179</v>
      </c>
      <c r="C2180" t="s">
        <v>1565</v>
      </c>
      <c r="D2180" t="s">
        <v>1566</v>
      </c>
      <c r="E2180" t="s">
        <v>97</v>
      </c>
      <c r="F2180">
        <v>19930914</v>
      </c>
      <c r="G2180" t="s">
        <v>11640</v>
      </c>
      <c r="H2180" t="s">
        <v>1567</v>
      </c>
      <c r="I2180" t="s">
        <v>1568</v>
      </c>
      <c r="M2180" t="str">
        <f t="shared" si="239"/>
        <v>阿賀</v>
      </c>
      <c r="N2180" t="str">
        <f t="shared" si="240"/>
        <v>康生</v>
      </c>
      <c r="O2180" t="str">
        <f t="shared" si="241"/>
        <v>アガ</v>
      </c>
      <c r="P2180" t="str">
        <f t="shared" si="242"/>
        <v>ヤスオ</v>
      </c>
      <c r="Q2180">
        <f>IF($F2180="","",DATEDIF($R2180,①申込書!$D$3,"Y"))</f>
        <v>32</v>
      </c>
      <c r="R2180" t="str">
        <f t="shared" si="243"/>
        <v>1993/09/14</v>
      </c>
      <c r="S2180" t="str">
        <f t="shared" si="238"/>
        <v>兵庫</v>
      </c>
      <c r="T2180" t="str">
        <f>IFERROR(IF($G2180&lt;&gt;"",LEFT($G2180,11),IF(COUNTIF(②男子申込!$C:$C,$B2180)=1,INDEX(②男子申込!H:H,MATCH($B2180,②男子申込!$C:$C,0)),"")),"")</f>
        <v>00007415926</v>
      </c>
      <c r="U2180" t="str">
        <f t="shared" si="244"/>
        <v>放送大関西</v>
      </c>
    </row>
    <row r="2181" spans="1:21">
      <c r="A2181" t="s">
        <v>8922</v>
      </c>
      <c r="B2181">
        <v>2180</v>
      </c>
      <c r="C2181" t="s">
        <v>1570</v>
      </c>
      <c r="D2181" t="s">
        <v>1571</v>
      </c>
      <c r="E2181" t="s">
        <v>99</v>
      </c>
      <c r="F2181">
        <v>19951216</v>
      </c>
      <c r="G2181" t="s">
        <v>11641</v>
      </c>
      <c r="H2181" t="s">
        <v>488</v>
      </c>
      <c r="I2181" t="s">
        <v>236</v>
      </c>
      <c r="M2181" t="str">
        <f t="shared" si="239"/>
        <v>久冨</v>
      </c>
      <c r="N2181" t="str">
        <f t="shared" si="240"/>
        <v>優太</v>
      </c>
      <c r="O2181" t="str">
        <f t="shared" si="241"/>
        <v>ヒサトミ</v>
      </c>
      <c r="P2181" t="str">
        <f t="shared" si="242"/>
        <v>ユウタ</v>
      </c>
      <c r="Q2181">
        <f>IF($F2181="","",DATEDIF($R2181,①申込書!$D$3,"Y"))</f>
        <v>30</v>
      </c>
      <c r="R2181" t="str">
        <f t="shared" si="243"/>
        <v>1995/12/16</v>
      </c>
      <c r="S2181" t="str">
        <f t="shared" si="238"/>
        <v>大阪</v>
      </c>
      <c r="T2181" t="str">
        <f>IFERROR(IF($G2181&lt;&gt;"",LEFT($G2181,11),IF(COUNTIF(②男子申込!$C:$C,$B2181)=1,INDEX(②男子申込!H:H,MATCH($B2181,②男子申込!$C:$C,0)),"")),"")</f>
        <v>00029477029</v>
      </c>
      <c r="U2181" t="str">
        <f t="shared" si="244"/>
        <v>放送大関西</v>
      </c>
    </row>
    <row r="2182" spans="1:21">
      <c r="A2182" t="s">
        <v>8923</v>
      </c>
      <c r="B2182">
        <v>2181</v>
      </c>
      <c r="C2182" t="s">
        <v>8924</v>
      </c>
      <c r="D2182" t="s">
        <v>8925</v>
      </c>
      <c r="E2182" t="s">
        <v>99</v>
      </c>
      <c r="F2182">
        <v>20060423</v>
      </c>
      <c r="G2182" t="s">
        <v>11642</v>
      </c>
      <c r="H2182" t="s">
        <v>1171</v>
      </c>
      <c r="I2182" t="s">
        <v>12306</v>
      </c>
      <c r="M2182" t="str">
        <f t="shared" si="239"/>
        <v>小西</v>
      </c>
      <c r="N2182" t="str">
        <f t="shared" si="240"/>
        <v>健仁</v>
      </c>
      <c r="O2182" t="str">
        <f t="shared" si="241"/>
        <v>コニシ</v>
      </c>
      <c r="P2182" t="str">
        <f t="shared" si="242"/>
        <v>タケヒト</v>
      </c>
      <c r="Q2182">
        <f>IF($F2182="","",DATEDIF($R2182,①申込書!$D$3,"Y"))</f>
        <v>19</v>
      </c>
      <c r="R2182" t="str">
        <f t="shared" si="243"/>
        <v>2006/04/23</v>
      </c>
      <c r="S2182" t="str">
        <f t="shared" si="238"/>
        <v>大阪</v>
      </c>
      <c r="T2182" t="str">
        <f>IFERROR(IF($G2182&lt;&gt;"",LEFT($G2182,11),IF(COUNTIF(②男子申込!$C:$C,$B2182)=1,INDEX(②男子申込!H:H,MATCH($B2182,②男子申込!$C:$C,0)),"")),"")</f>
        <v>00167832229</v>
      </c>
      <c r="U2182" t="str">
        <f t="shared" si="244"/>
        <v/>
      </c>
    </row>
    <row r="2183" spans="1:21">
      <c r="A2183" t="s">
        <v>8926</v>
      </c>
      <c r="B2183">
        <v>2182</v>
      </c>
      <c r="C2183" t="s">
        <v>8927</v>
      </c>
      <c r="D2183" t="s">
        <v>8928</v>
      </c>
      <c r="E2183" t="s">
        <v>99</v>
      </c>
      <c r="F2183">
        <v>20060626</v>
      </c>
      <c r="G2183" t="s">
        <v>11643</v>
      </c>
      <c r="H2183" t="s">
        <v>354</v>
      </c>
      <c r="I2183" t="s">
        <v>549</v>
      </c>
      <c r="M2183" t="str">
        <f t="shared" si="239"/>
        <v>田中</v>
      </c>
      <c r="N2183" t="str">
        <f t="shared" si="240"/>
        <v>啓翔</v>
      </c>
      <c r="O2183" t="str">
        <f t="shared" si="241"/>
        <v>タナカ</v>
      </c>
      <c r="P2183" t="str">
        <f t="shared" si="242"/>
        <v>ケイト</v>
      </c>
      <c r="Q2183">
        <f>IF($F2183="","",DATEDIF($R2183,①申込書!$D$3,"Y"))</f>
        <v>19</v>
      </c>
      <c r="R2183" t="str">
        <f t="shared" si="243"/>
        <v>2006/06/26</v>
      </c>
      <c r="S2183" t="str">
        <f t="shared" si="238"/>
        <v>大阪</v>
      </c>
      <c r="T2183" t="str">
        <f>IFERROR(IF($G2183&lt;&gt;"",LEFT($G2183,11),IF(COUNTIF(②男子申込!$C:$C,$B2183)=1,INDEX(②男子申込!H:H,MATCH($B2183,②男子申込!$C:$C,0)),"")),"")</f>
        <v>00135874331</v>
      </c>
      <c r="U2183" t="str">
        <f t="shared" si="244"/>
        <v>びわこ成蹊スポーツ大</v>
      </c>
    </row>
    <row r="2184" spans="1:21">
      <c r="A2184" t="s">
        <v>1579</v>
      </c>
      <c r="B2184">
        <v>2183</v>
      </c>
      <c r="C2184" t="s">
        <v>2114</v>
      </c>
      <c r="D2184" t="s">
        <v>2115</v>
      </c>
      <c r="E2184" t="s">
        <v>80</v>
      </c>
      <c r="F2184">
        <v>20030509</v>
      </c>
      <c r="G2184" t="s">
        <v>11644</v>
      </c>
      <c r="H2184" t="s">
        <v>2116</v>
      </c>
      <c r="I2184" t="s">
        <v>2117</v>
      </c>
      <c r="M2184" t="str">
        <f t="shared" si="239"/>
        <v>幸田</v>
      </c>
      <c r="N2184" t="str">
        <f t="shared" si="240"/>
        <v>稔也</v>
      </c>
      <c r="O2184" t="str">
        <f t="shared" si="241"/>
        <v>コウダ</v>
      </c>
      <c r="P2184" t="str">
        <f t="shared" si="242"/>
        <v>トシヤ</v>
      </c>
      <c r="Q2184">
        <f>IF($F2184="","",DATEDIF($R2184,①申込書!$D$3,"Y"))</f>
        <v>22</v>
      </c>
      <c r="R2184" t="str">
        <f t="shared" si="243"/>
        <v>2003/05/09</v>
      </c>
      <c r="S2184" t="str">
        <f t="shared" si="238"/>
        <v>滋賀</v>
      </c>
      <c r="T2184" t="str">
        <f>IFERROR(IF($G2184&lt;&gt;"",LEFT($G2184,11),IF(COUNTIF(②男子申込!$C:$C,$B2184)=1,INDEX(②男子申込!H:H,MATCH($B2184,②男子申込!$C:$C,0)),"")),"")</f>
        <v>00132605825</v>
      </c>
      <c r="U2184" t="str">
        <f t="shared" si="244"/>
        <v>滋賀大</v>
      </c>
    </row>
    <row r="2185" spans="1:21">
      <c r="A2185" t="s">
        <v>1579</v>
      </c>
      <c r="B2185">
        <v>2184</v>
      </c>
      <c r="C2185" t="s">
        <v>2120</v>
      </c>
      <c r="D2185" t="s">
        <v>2121</v>
      </c>
      <c r="E2185" t="s">
        <v>80</v>
      </c>
      <c r="F2185">
        <v>20030618</v>
      </c>
      <c r="G2185" t="s">
        <v>11645</v>
      </c>
      <c r="H2185" t="s">
        <v>987</v>
      </c>
      <c r="I2185" t="s">
        <v>2122</v>
      </c>
      <c r="M2185" t="str">
        <f t="shared" si="239"/>
        <v>大久保</v>
      </c>
      <c r="N2185" t="str">
        <f t="shared" si="240"/>
        <v>慧輝</v>
      </c>
      <c r="O2185" t="str">
        <f t="shared" si="241"/>
        <v>オオクボ</v>
      </c>
      <c r="P2185" t="str">
        <f t="shared" si="242"/>
        <v>サトキ</v>
      </c>
      <c r="Q2185">
        <f>IF($F2185="","",DATEDIF($R2185,①申込書!$D$3,"Y"))</f>
        <v>22</v>
      </c>
      <c r="R2185" t="str">
        <f t="shared" si="243"/>
        <v>2003/06/18</v>
      </c>
      <c r="S2185" t="str">
        <f t="shared" si="238"/>
        <v>滋賀</v>
      </c>
      <c r="T2185" t="str">
        <f>IFERROR(IF($G2185&lt;&gt;"",LEFT($G2185,11),IF(COUNTIF(②男子申込!$C:$C,$B2185)=1,INDEX(②男子申込!H:H,MATCH($B2185,②男子申込!$C:$C,0)),"")),"")</f>
        <v>00142924931</v>
      </c>
      <c r="U2185" t="str">
        <f t="shared" si="244"/>
        <v>滋賀大</v>
      </c>
    </row>
    <row r="2186" spans="1:21">
      <c r="A2186" t="s">
        <v>1579</v>
      </c>
      <c r="B2186">
        <v>2185</v>
      </c>
      <c r="C2186" t="s">
        <v>2602</v>
      </c>
      <c r="D2186" t="s">
        <v>2603</v>
      </c>
      <c r="E2186" t="s">
        <v>88</v>
      </c>
      <c r="F2186">
        <v>20040120</v>
      </c>
      <c r="G2186" t="s">
        <v>11646</v>
      </c>
      <c r="H2186" t="s">
        <v>354</v>
      </c>
      <c r="I2186" t="s">
        <v>2604</v>
      </c>
      <c r="M2186" t="str">
        <f t="shared" si="239"/>
        <v>田中</v>
      </c>
      <c r="N2186" t="str">
        <f t="shared" si="240"/>
        <v>亜周</v>
      </c>
      <c r="O2186" t="str">
        <f t="shared" si="241"/>
        <v>タナカ</v>
      </c>
      <c r="P2186" t="str">
        <f t="shared" si="242"/>
        <v>アシュウ</v>
      </c>
      <c r="Q2186">
        <f>IF($F2186="","",DATEDIF($R2186,①申込書!$D$3,"Y"))</f>
        <v>22</v>
      </c>
      <c r="R2186" t="str">
        <f t="shared" si="243"/>
        <v>2004/01/20</v>
      </c>
      <c r="S2186" t="str">
        <f t="shared" si="238"/>
        <v>京都</v>
      </c>
      <c r="T2186" t="str">
        <f>IFERROR(IF($G2186&lt;&gt;"",LEFT($G2186,11),IF(COUNTIF(②男子申込!$C:$C,$B2186)=1,INDEX(②男子申込!H:H,MATCH($B2186,②男子申込!$C:$C,0)),"")),"")</f>
        <v>00140649125</v>
      </c>
      <c r="U2186" t="str">
        <f t="shared" si="244"/>
        <v>滋賀大</v>
      </c>
    </row>
    <row r="2187" spans="1:21">
      <c r="A2187" t="s">
        <v>1579</v>
      </c>
      <c r="B2187">
        <v>2186</v>
      </c>
      <c r="C2187" t="s">
        <v>2118</v>
      </c>
      <c r="D2187" t="s">
        <v>2119</v>
      </c>
      <c r="E2187" t="s">
        <v>80</v>
      </c>
      <c r="F2187">
        <v>20040117</v>
      </c>
      <c r="G2187" t="s">
        <v>11647</v>
      </c>
      <c r="H2187" t="s">
        <v>4096</v>
      </c>
      <c r="I2187" t="s">
        <v>135</v>
      </c>
      <c r="M2187" t="str">
        <f t="shared" si="239"/>
        <v>出雲</v>
      </c>
      <c r="N2187" t="str">
        <f t="shared" si="240"/>
        <v>滉己</v>
      </c>
      <c r="O2187" t="str">
        <f t="shared" si="241"/>
        <v>イズモ</v>
      </c>
      <c r="P2187" t="str">
        <f t="shared" si="242"/>
        <v>コウキ</v>
      </c>
      <c r="Q2187">
        <f>IF($F2187="","",DATEDIF($R2187,①申込書!$D$3,"Y"))</f>
        <v>22</v>
      </c>
      <c r="R2187" t="str">
        <f t="shared" si="243"/>
        <v>2004/01/17</v>
      </c>
      <c r="S2187" t="str">
        <f t="shared" si="238"/>
        <v>滋賀</v>
      </c>
      <c r="T2187" t="str">
        <f>IFERROR(IF($G2187&lt;&gt;"",LEFT($G2187,11),IF(COUNTIF(②男子申込!$C:$C,$B2187)=1,INDEX(②男子申込!H:H,MATCH($B2187,②男子申込!$C:$C,0)),"")),"")</f>
        <v>00134424927</v>
      </c>
      <c r="U2187" t="str">
        <f t="shared" si="244"/>
        <v>滋賀大</v>
      </c>
    </row>
    <row r="2188" spans="1:21">
      <c r="A2188" t="s">
        <v>1579</v>
      </c>
      <c r="B2188">
        <v>2187</v>
      </c>
      <c r="C2188" t="s">
        <v>2436</v>
      </c>
      <c r="D2188" t="s">
        <v>2437</v>
      </c>
      <c r="E2188" t="s">
        <v>80</v>
      </c>
      <c r="F2188">
        <v>20031206</v>
      </c>
      <c r="G2188" t="s">
        <v>11648</v>
      </c>
      <c r="H2188" t="s">
        <v>574</v>
      </c>
      <c r="I2188" t="s">
        <v>592</v>
      </c>
      <c r="M2188" t="str">
        <f t="shared" si="239"/>
        <v>岩崎</v>
      </c>
      <c r="N2188" t="str">
        <f t="shared" si="240"/>
        <v>海人</v>
      </c>
      <c r="O2188" t="str">
        <f t="shared" si="241"/>
        <v>イワサキ</v>
      </c>
      <c r="P2188" t="str">
        <f t="shared" si="242"/>
        <v>カイト</v>
      </c>
      <c r="Q2188">
        <f>IF($F2188="","",DATEDIF($R2188,①申込書!$D$3,"Y"))</f>
        <v>22</v>
      </c>
      <c r="R2188" t="str">
        <f t="shared" si="243"/>
        <v>2003/12/06</v>
      </c>
      <c r="S2188" t="str">
        <f t="shared" si="238"/>
        <v>滋賀</v>
      </c>
      <c r="T2188" t="str">
        <f>IFERROR(IF($G2188&lt;&gt;"",LEFT($G2188,11),IF(COUNTIF(②男子申込!$C:$C,$B2188)=1,INDEX(②男子申込!H:H,MATCH($B2188,②男子申込!$C:$C,0)),"")),"")</f>
        <v>00133419324</v>
      </c>
      <c r="U2188" t="str">
        <f t="shared" si="244"/>
        <v>滋賀大</v>
      </c>
    </row>
    <row r="2189" spans="1:21">
      <c r="A2189" t="s">
        <v>1579</v>
      </c>
      <c r="B2189">
        <v>2188</v>
      </c>
      <c r="C2189" t="s">
        <v>2441</v>
      </c>
      <c r="D2189" t="s">
        <v>2442</v>
      </c>
      <c r="E2189" t="s">
        <v>80</v>
      </c>
      <c r="F2189">
        <v>20020522</v>
      </c>
      <c r="G2189" t="s">
        <v>11649</v>
      </c>
      <c r="H2189" t="s">
        <v>1281</v>
      </c>
      <c r="I2189" t="s">
        <v>355</v>
      </c>
      <c r="M2189" t="str">
        <f t="shared" si="239"/>
        <v>米山</v>
      </c>
      <c r="N2189" t="str">
        <f t="shared" si="240"/>
        <v>竜也</v>
      </c>
      <c r="O2189" t="str">
        <f t="shared" si="241"/>
        <v>ヨネヤマ</v>
      </c>
      <c r="P2189" t="str">
        <f t="shared" si="242"/>
        <v>タツヤ</v>
      </c>
      <c r="Q2189">
        <f>IF($F2189="","",DATEDIF($R2189,①申込書!$D$3,"Y"))</f>
        <v>23</v>
      </c>
      <c r="R2189" t="str">
        <f t="shared" si="243"/>
        <v>2002/05/22</v>
      </c>
      <c r="S2189" t="str">
        <f t="shared" si="238"/>
        <v>滋賀</v>
      </c>
      <c r="T2189" t="str">
        <f>IFERROR(IF($G2189&lt;&gt;"",LEFT($G2189,11),IF(COUNTIF(②男子申込!$C:$C,$B2189)=1,INDEX(②男子申込!H:H,MATCH($B2189,②男子申込!$C:$C,0)),"")),"")</f>
        <v>00163115017</v>
      </c>
      <c r="U2189" t="str">
        <f t="shared" si="244"/>
        <v>滋賀大</v>
      </c>
    </row>
    <row r="2190" spans="1:21">
      <c r="A2190" t="s">
        <v>1579</v>
      </c>
      <c r="B2190">
        <v>2189</v>
      </c>
      <c r="C2190" t="s">
        <v>4965</v>
      </c>
      <c r="D2190" t="s">
        <v>4966</v>
      </c>
      <c r="E2190" t="s">
        <v>3835</v>
      </c>
      <c r="F2190">
        <v>20050331</v>
      </c>
      <c r="G2190" t="s">
        <v>11650</v>
      </c>
      <c r="H2190" t="s">
        <v>4967</v>
      </c>
      <c r="I2190" t="s">
        <v>87</v>
      </c>
      <c r="M2190" t="str">
        <f t="shared" si="239"/>
        <v>元屋</v>
      </c>
      <c r="N2190" t="str">
        <f t="shared" si="240"/>
        <v>拓巳</v>
      </c>
      <c r="O2190" t="str">
        <f t="shared" si="241"/>
        <v>モトヤ</v>
      </c>
      <c r="P2190" t="str">
        <f t="shared" si="242"/>
        <v>タクミ</v>
      </c>
      <c r="Q2190">
        <f>IF($F2190="","",DATEDIF($R2190,①申込書!$D$3,"Y"))</f>
        <v>20</v>
      </c>
      <c r="R2190" t="str">
        <f t="shared" si="243"/>
        <v>2005/03/31</v>
      </c>
      <c r="S2190" t="str">
        <f t="shared" si="238"/>
        <v>学連</v>
      </c>
      <c r="T2190" t="str">
        <f>IFERROR(IF($G2190&lt;&gt;"",LEFT($G2190,11),IF(COUNTIF(②男子申込!$C:$C,$B2190)=1,INDEX(②男子申込!H:H,MATCH($B2190,②男子申込!$C:$C,0)),"")),"")</f>
        <v>00134784128</v>
      </c>
      <c r="U2190" t="str">
        <f t="shared" si="244"/>
        <v>滋賀大</v>
      </c>
    </row>
    <row r="2191" spans="1:21">
      <c r="A2191" t="s">
        <v>1579</v>
      </c>
      <c r="B2191">
        <v>2190</v>
      </c>
      <c r="C2191" t="s">
        <v>4968</v>
      </c>
      <c r="D2191" t="s">
        <v>4969</v>
      </c>
      <c r="E2191" t="s">
        <v>3835</v>
      </c>
      <c r="F2191">
        <v>20040501</v>
      </c>
      <c r="G2191" t="s">
        <v>11651</v>
      </c>
      <c r="H2191" t="s">
        <v>295</v>
      </c>
      <c r="I2191" t="s">
        <v>586</v>
      </c>
      <c r="M2191" t="str">
        <f t="shared" si="239"/>
        <v>松井</v>
      </c>
      <c r="N2191" t="str">
        <f t="shared" si="240"/>
        <v>健輔</v>
      </c>
      <c r="O2191" t="str">
        <f t="shared" si="241"/>
        <v>マツイ</v>
      </c>
      <c r="P2191" t="str">
        <f t="shared" si="242"/>
        <v>ケンスケ</v>
      </c>
      <c r="Q2191">
        <f>IF($F2191="","",DATEDIF($R2191,①申込書!$D$3,"Y"))</f>
        <v>21</v>
      </c>
      <c r="R2191" t="str">
        <f t="shared" si="243"/>
        <v>2004/05/01</v>
      </c>
      <c r="S2191" t="str">
        <f t="shared" si="238"/>
        <v>学連</v>
      </c>
      <c r="T2191" t="str">
        <f>IFERROR(IF($G2191&lt;&gt;"",LEFT($G2191,11),IF(COUNTIF(②男子申込!$C:$C,$B2191)=1,INDEX(②男子申込!H:H,MATCH($B2191,②男子申込!$C:$C,0)),"")),"")</f>
        <v>00200157490</v>
      </c>
      <c r="U2191" t="str">
        <f t="shared" si="244"/>
        <v>滋賀大</v>
      </c>
    </row>
    <row r="2192" spans="1:21">
      <c r="A2192" t="s">
        <v>1579</v>
      </c>
      <c r="B2192">
        <v>2191</v>
      </c>
      <c r="C2192" t="s">
        <v>8929</v>
      </c>
      <c r="D2192" t="s">
        <v>6767</v>
      </c>
      <c r="E2192" t="s">
        <v>80</v>
      </c>
      <c r="F2192">
        <v>20050823</v>
      </c>
      <c r="G2192" t="s">
        <v>11652</v>
      </c>
      <c r="H2192" t="s">
        <v>3750</v>
      </c>
      <c r="I2192" t="s">
        <v>1651</v>
      </c>
      <c r="M2192" t="str">
        <f t="shared" si="239"/>
        <v>藤谷</v>
      </c>
      <c r="N2192" t="str">
        <f t="shared" si="240"/>
        <v>俊太朗</v>
      </c>
      <c r="O2192" t="str">
        <f t="shared" si="241"/>
        <v>フジタニ</v>
      </c>
      <c r="P2192" t="str">
        <f t="shared" si="242"/>
        <v>シュンタロウ</v>
      </c>
      <c r="Q2192">
        <f>IF($F2192="","",DATEDIF($R2192,①申込書!$D$3,"Y"))</f>
        <v>20</v>
      </c>
      <c r="R2192" t="str">
        <f t="shared" si="243"/>
        <v>2005/08/23</v>
      </c>
      <c r="S2192" t="str">
        <f t="shared" si="238"/>
        <v>滋賀</v>
      </c>
      <c r="T2192" t="str">
        <f>IFERROR(IF($G2192&lt;&gt;"",LEFT($G2192,11),IF(COUNTIF(②男子申込!$C:$C,$B2192)=1,INDEX(②男子申込!H:H,MATCH($B2192,②男子申込!$C:$C,0)),"")),"")</f>
        <v>00131721015</v>
      </c>
      <c r="U2192" t="str">
        <f t="shared" si="244"/>
        <v>滋賀大</v>
      </c>
    </row>
    <row r="2193" spans="1:21">
      <c r="A2193" t="s">
        <v>1579</v>
      </c>
      <c r="B2193">
        <v>2192</v>
      </c>
      <c r="C2193" t="s">
        <v>6911</v>
      </c>
      <c r="D2193" t="s">
        <v>6912</v>
      </c>
      <c r="E2193" t="s">
        <v>3835</v>
      </c>
      <c r="F2193">
        <v>20050809</v>
      </c>
      <c r="G2193" t="s">
        <v>6913</v>
      </c>
      <c r="H2193" t="s">
        <v>572</v>
      </c>
      <c r="I2193" t="s">
        <v>645</v>
      </c>
      <c r="M2193" t="str">
        <f t="shared" si="239"/>
        <v>奥村</v>
      </c>
      <c r="N2193" t="str">
        <f t="shared" si="240"/>
        <v>明浩</v>
      </c>
      <c r="O2193" t="str">
        <f t="shared" si="241"/>
        <v>オクムラ</v>
      </c>
      <c r="P2193" t="str">
        <f t="shared" si="242"/>
        <v>アキヒロ</v>
      </c>
      <c r="Q2193">
        <f>IF($F2193="","",DATEDIF($R2193,①申込書!$D$3,"Y"))</f>
        <v>20</v>
      </c>
      <c r="R2193" t="str">
        <f t="shared" si="243"/>
        <v>2005/08/09</v>
      </c>
      <c r="S2193" t="str">
        <f t="shared" si="238"/>
        <v>学連</v>
      </c>
      <c r="T2193" t="str">
        <f>IFERROR(IF($G2193&lt;&gt;"",LEFT($G2193,11),IF(COUNTIF(②男子申込!$C:$C,$B2193)=1,INDEX(②男子申込!H:H,MATCH($B2193,②男子申込!$C:$C,0)),"")),"")</f>
        <v>00124938330</v>
      </c>
      <c r="U2193" t="str">
        <f t="shared" si="244"/>
        <v>滋賀大</v>
      </c>
    </row>
    <row r="2194" spans="1:21">
      <c r="A2194" t="s">
        <v>1579</v>
      </c>
      <c r="B2194">
        <v>2193</v>
      </c>
      <c r="C2194" t="s">
        <v>6919</v>
      </c>
      <c r="D2194" t="s">
        <v>6920</v>
      </c>
      <c r="E2194" t="s">
        <v>3835</v>
      </c>
      <c r="F2194">
        <v>20051002</v>
      </c>
      <c r="G2194" t="s">
        <v>6921</v>
      </c>
      <c r="H2194" t="s">
        <v>1457</v>
      </c>
      <c r="I2194" t="s">
        <v>105</v>
      </c>
      <c r="M2194" t="str">
        <f t="shared" si="239"/>
        <v>北野</v>
      </c>
      <c r="N2194" t="str">
        <f t="shared" si="240"/>
        <v>颯太</v>
      </c>
      <c r="O2194" t="str">
        <f t="shared" si="241"/>
        <v>キタノ</v>
      </c>
      <c r="P2194" t="str">
        <f t="shared" si="242"/>
        <v>ソウタ</v>
      </c>
      <c r="Q2194">
        <f>IF($F2194="","",DATEDIF($R2194,①申込書!$D$3,"Y"))</f>
        <v>20</v>
      </c>
      <c r="R2194" t="str">
        <f t="shared" si="243"/>
        <v>2005/10/02</v>
      </c>
      <c r="S2194" t="str">
        <f t="shared" si="238"/>
        <v>学連</v>
      </c>
      <c r="T2194" t="str">
        <f>IFERROR(IF($G2194&lt;&gt;"",LEFT($G2194,11),IF(COUNTIF(②男子申込!$C:$C,$B2194)=1,INDEX(②男子申込!H:H,MATCH($B2194,②男子申込!$C:$C,0)),"")),"")</f>
        <v>00155723831</v>
      </c>
      <c r="U2194" t="str">
        <f t="shared" si="244"/>
        <v>滋賀大</v>
      </c>
    </row>
    <row r="2195" spans="1:21">
      <c r="A2195" t="s">
        <v>1579</v>
      </c>
      <c r="B2195">
        <v>2194</v>
      </c>
      <c r="C2195" t="s">
        <v>6916</v>
      </c>
      <c r="D2195" t="s">
        <v>6917</v>
      </c>
      <c r="E2195" t="s">
        <v>3835</v>
      </c>
      <c r="F2195">
        <v>20051002</v>
      </c>
      <c r="G2195" t="s">
        <v>6918</v>
      </c>
      <c r="H2195" t="s">
        <v>511</v>
      </c>
      <c r="I2195" t="s">
        <v>729</v>
      </c>
      <c r="M2195" t="str">
        <f t="shared" si="239"/>
        <v>五藤</v>
      </c>
      <c r="N2195" t="str">
        <f t="shared" si="240"/>
        <v>翔</v>
      </c>
      <c r="O2195" t="str">
        <f t="shared" si="241"/>
        <v>ゴトウ</v>
      </c>
      <c r="P2195" t="str">
        <f t="shared" si="242"/>
        <v>ショウ</v>
      </c>
      <c r="Q2195">
        <f>IF($F2195="","",DATEDIF($R2195,①申込書!$D$3,"Y"))</f>
        <v>20</v>
      </c>
      <c r="R2195" t="str">
        <f t="shared" si="243"/>
        <v>2005/10/02</v>
      </c>
      <c r="S2195" t="str">
        <f t="shared" si="238"/>
        <v>学連</v>
      </c>
      <c r="T2195" t="str">
        <f>IFERROR(IF($G2195&lt;&gt;"",LEFT($G2195,11),IF(COUNTIF(②男子申込!$C:$C,$B2195)=1,INDEX(②男子申込!H:H,MATCH($B2195,②男子申込!$C:$C,0)),"")),"")</f>
        <v>00131114718</v>
      </c>
      <c r="U2195" t="str">
        <f t="shared" si="244"/>
        <v>滋賀大</v>
      </c>
    </row>
    <row r="2196" spans="1:21">
      <c r="A2196" t="s">
        <v>1579</v>
      </c>
      <c r="B2196">
        <v>2195</v>
      </c>
      <c r="C2196" t="s">
        <v>6908</v>
      </c>
      <c r="D2196" t="s">
        <v>6909</v>
      </c>
      <c r="E2196" t="s">
        <v>3835</v>
      </c>
      <c r="F2196">
        <v>20041125</v>
      </c>
      <c r="G2196" t="s">
        <v>6910</v>
      </c>
      <c r="H2196" t="s">
        <v>223</v>
      </c>
      <c r="I2196" t="s">
        <v>1272</v>
      </c>
      <c r="M2196" t="str">
        <f t="shared" si="239"/>
        <v>橋本</v>
      </c>
      <c r="N2196" t="str">
        <f t="shared" si="240"/>
        <v>諒</v>
      </c>
      <c r="O2196" t="str">
        <f t="shared" si="241"/>
        <v>ハシモト</v>
      </c>
      <c r="P2196" t="str">
        <f t="shared" si="242"/>
        <v>サトル</v>
      </c>
      <c r="Q2196">
        <f>IF($F2196="","",DATEDIF($R2196,①申込書!$D$3,"Y"))</f>
        <v>21</v>
      </c>
      <c r="R2196" t="str">
        <f t="shared" si="243"/>
        <v>2004/11/25</v>
      </c>
      <c r="S2196" t="str">
        <f t="shared" si="238"/>
        <v>学連</v>
      </c>
      <c r="T2196" t="str">
        <f>IFERROR(IF($G2196&lt;&gt;"",LEFT($G2196,11),IF(COUNTIF(②男子申込!$C:$C,$B2196)=1,INDEX(②男子申込!H:H,MATCH($B2196,②男子申込!$C:$C,0)),"")),"")</f>
        <v>00115089529</v>
      </c>
      <c r="U2196" t="str">
        <f t="shared" si="244"/>
        <v>滋賀大</v>
      </c>
    </row>
    <row r="2197" spans="1:21">
      <c r="A2197" s="56" t="s">
        <v>1579</v>
      </c>
      <c r="B2197" s="56">
        <v>2196</v>
      </c>
      <c r="C2197" s="56" t="s">
        <v>6922</v>
      </c>
      <c r="D2197" s="56" t="s">
        <v>6923</v>
      </c>
      <c r="E2197" s="56" t="s">
        <v>3835</v>
      </c>
      <c r="F2197" s="56">
        <v>20040513</v>
      </c>
      <c r="G2197" t="s">
        <v>6924</v>
      </c>
      <c r="H2197" s="56" t="s">
        <v>397</v>
      </c>
      <c r="I2197" s="56" t="s">
        <v>2233</v>
      </c>
      <c r="M2197" t="str">
        <f t="shared" si="239"/>
        <v>梅村</v>
      </c>
      <c r="N2197" t="str">
        <f t="shared" si="240"/>
        <v>豪</v>
      </c>
      <c r="O2197" t="str">
        <f t="shared" si="241"/>
        <v>ウメムラ</v>
      </c>
      <c r="P2197" t="str">
        <f t="shared" si="242"/>
        <v>ゴウ</v>
      </c>
      <c r="Q2197">
        <f>IF($F2197="","",DATEDIF($R2197,①申込書!$D$3,"Y"))</f>
        <v>21</v>
      </c>
      <c r="R2197" t="str">
        <f t="shared" si="243"/>
        <v>2004/05/13</v>
      </c>
      <c r="S2197" t="str">
        <f t="shared" si="238"/>
        <v>学連</v>
      </c>
      <c r="T2197" t="str">
        <f>IFERROR(IF($G2197&lt;&gt;"",LEFT($G2197,11),IF(COUNTIF(②男子申込!$C:$C,$B2197)=1,INDEX(②男子申込!H:H,MATCH($B2197,②男子申込!$C:$C,0)),"")),"")</f>
        <v>00145390426</v>
      </c>
      <c r="U2197" t="str">
        <f t="shared" si="244"/>
        <v>滋賀大</v>
      </c>
    </row>
    <row r="2198" spans="1:21">
      <c r="A2198" t="s">
        <v>1579</v>
      </c>
      <c r="B2198">
        <v>2197</v>
      </c>
      <c r="C2198" t="s">
        <v>8930</v>
      </c>
      <c r="D2198" t="s">
        <v>6915</v>
      </c>
      <c r="E2198" t="s">
        <v>3835</v>
      </c>
      <c r="F2198">
        <v>20050822</v>
      </c>
      <c r="G2198" t="s">
        <v>7555</v>
      </c>
      <c r="H2198" t="s">
        <v>1752</v>
      </c>
      <c r="I2198" t="s">
        <v>578</v>
      </c>
      <c r="M2198" t="str">
        <f t="shared" si="239"/>
        <v>甲斐</v>
      </c>
      <c r="N2198" t="str">
        <f t="shared" si="240"/>
        <v>翔太</v>
      </c>
      <c r="O2198" t="str">
        <f t="shared" si="241"/>
        <v>カイ</v>
      </c>
      <c r="P2198" t="str">
        <f t="shared" si="242"/>
        <v>ショウタ</v>
      </c>
      <c r="Q2198">
        <f>IF($F2198="","",DATEDIF($R2198,①申込書!$D$3,"Y"))</f>
        <v>20</v>
      </c>
      <c r="R2198" t="str">
        <f t="shared" si="243"/>
        <v>2005/08/22</v>
      </c>
      <c r="S2198" t="str">
        <f t="shared" si="238"/>
        <v>学連</v>
      </c>
      <c r="T2198" t="str">
        <f>IFERROR(IF($G2198&lt;&gt;"",LEFT($G2198,11),IF(COUNTIF(②男子申込!$C:$C,$B2198)=1,INDEX(②男子申込!H:H,MATCH($B2198,②男子申込!$C:$C,0)),"")),"")</f>
        <v>00155251120</v>
      </c>
      <c r="U2198" t="str">
        <f t="shared" si="244"/>
        <v>滋賀大</v>
      </c>
    </row>
    <row r="2199" spans="1:21">
      <c r="A2199" t="s">
        <v>1579</v>
      </c>
      <c r="B2199">
        <v>2198</v>
      </c>
      <c r="C2199" t="s">
        <v>6925</v>
      </c>
      <c r="D2199" t="s">
        <v>6926</v>
      </c>
      <c r="E2199" t="s">
        <v>3835</v>
      </c>
      <c r="F2199">
        <v>20050407</v>
      </c>
      <c r="G2199" t="s">
        <v>6927</v>
      </c>
      <c r="H2199" t="s">
        <v>6928</v>
      </c>
      <c r="I2199" t="s">
        <v>181</v>
      </c>
      <c r="M2199" t="str">
        <f t="shared" si="239"/>
        <v>和氣</v>
      </c>
      <c r="N2199" t="str">
        <f t="shared" si="240"/>
        <v>悠斗</v>
      </c>
      <c r="O2199" t="str">
        <f t="shared" si="241"/>
        <v>ワキ</v>
      </c>
      <c r="P2199" t="str">
        <f t="shared" si="242"/>
        <v>ハルト</v>
      </c>
      <c r="Q2199">
        <f>IF($F2199="","",DATEDIF($R2199,①申込書!$D$3,"Y"))</f>
        <v>20</v>
      </c>
      <c r="R2199" t="str">
        <f t="shared" si="243"/>
        <v>2005/04/07</v>
      </c>
      <c r="S2199" t="str">
        <f t="shared" si="238"/>
        <v>学連</v>
      </c>
      <c r="T2199" t="str">
        <f>IFERROR(IF($G2199&lt;&gt;"",LEFT($G2199,11),IF(COUNTIF(②男子申込!$C:$C,$B2199)=1,INDEX(②男子申込!H:H,MATCH($B2199,②男子申込!$C:$C,0)),"")),"")</f>
        <v>00200228741</v>
      </c>
      <c r="U2199" t="str">
        <f t="shared" si="244"/>
        <v>滋賀大</v>
      </c>
    </row>
    <row r="2200" spans="1:21">
      <c r="A2200" t="s">
        <v>1579</v>
      </c>
      <c r="B2200">
        <v>2199</v>
      </c>
      <c r="C2200" t="s">
        <v>6765</v>
      </c>
      <c r="D2200" t="s">
        <v>6766</v>
      </c>
      <c r="E2200" t="s">
        <v>80</v>
      </c>
      <c r="F2200">
        <v>20040501</v>
      </c>
      <c r="G2200" t="s">
        <v>11653</v>
      </c>
      <c r="H2200" t="s">
        <v>5641</v>
      </c>
      <c r="I2200" t="s">
        <v>229</v>
      </c>
      <c r="M2200" t="str">
        <f t="shared" si="239"/>
        <v>上原</v>
      </c>
      <c r="N2200" t="str">
        <f t="shared" si="240"/>
        <v>皐太郎</v>
      </c>
      <c r="O2200" t="str">
        <f t="shared" si="241"/>
        <v>ウエハラ</v>
      </c>
      <c r="P2200" t="str">
        <f t="shared" si="242"/>
        <v>コウタロウ</v>
      </c>
      <c r="Q2200">
        <f>IF($F2200="","",DATEDIF($R2200,①申込書!$D$3,"Y"))</f>
        <v>21</v>
      </c>
      <c r="R2200" t="str">
        <f t="shared" si="243"/>
        <v>2004/05/01</v>
      </c>
      <c r="S2200" t="str">
        <f t="shared" si="238"/>
        <v>滋賀</v>
      </c>
      <c r="T2200" t="str">
        <f>IFERROR(IF($G2200&lt;&gt;"",LEFT($G2200,11),IF(COUNTIF(②男子申込!$C:$C,$B2200)=1,INDEX(②男子申込!H:H,MATCH($B2200,②男子申込!$C:$C,0)),"")),"")</f>
        <v>00119621121</v>
      </c>
      <c r="U2200" t="str">
        <f t="shared" si="244"/>
        <v>滋賀大</v>
      </c>
    </row>
    <row r="2201" spans="1:21">
      <c r="A2201" t="s">
        <v>1579</v>
      </c>
      <c r="B2201">
        <v>2200</v>
      </c>
      <c r="C2201" t="s">
        <v>8931</v>
      </c>
      <c r="D2201" t="s">
        <v>8932</v>
      </c>
      <c r="E2201" t="s">
        <v>80</v>
      </c>
      <c r="F2201">
        <v>20050806</v>
      </c>
      <c r="G2201"/>
      <c r="H2201" t="s">
        <v>604</v>
      </c>
      <c r="I2201" t="s">
        <v>141</v>
      </c>
      <c r="M2201" t="str">
        <f t="shared" si="239"/>
        <v>小川</v>
      </c>
      <c r="N2201" t="str">
        <f t="shared" si="240"/>
        <v>隼</v>
      </c>
      <c r="O2201" t="str">
        <f t="shared" si="241"/>
        <v>オガワ</v>
      </c>
      <c r="P2201" t="str">
        <f t="shared" si="242"/>
        <v>ハヤト</v>
      </c>
      <c r="Q2201">
        <f>IF($F2201="","",DATEDIF($R2201,①申込書!$D$3,"Y"))</f>
        <v>20</v>
      </c>
      <c r="R2201" t="str">
        <f t="shared" si="243"/>
        <v>2005/08/06</v>
      </c>
      <c r="S2201" t="str">
        <f t="shared" si="238"/>
        <v>滋賀</v>
      </c>
      <c r="T2201" t="str">
        <f>IFERROR(IF($G2201&lt;&gt;"",LEFT($G2201,11),IF(COUNTIF(②男子申込!$C:$C,$B2201)=1,INDEX(②男子申込!H:H,MATCH($B2201,②男子申込!$C:$C,0)),"")),"")</f>
        <v/>
      </c>
      <c r="U2201" t="str">
        <f t="shared" si="244"/>
        <v>滋賀大</v>
      </c>
    </row>
    <row r="2202" spans="1:21">
      <c r="A2202" t="s">
        <v>1085</v>
      </c>
      <c r="B2202">
        <v>2201</v>
      </c>
      <c r="C2202" t="s">
        <v>8933</v>
      </c>
      <c r="D2202" t="s">
        <v>8934</v>
      </c>
      <c r="E2202" t="s">
        <v>97</v>
      </c>
      <c r="F2202">
        <v>20060519</v>
      </c>
      <c r="G2202"/>
      <c r="H2202" t="s">
        <v>1065</v>
      </c>
      <c r="I2202" t="s">
        <v>92</v>
      </c>
      <c r="M2202" t="str">
        <f t="shared" si="239"/>
        <v>有田</v>
      </c>
      <c r="N2202" t="str">
        <f t="shared" si="240"/>
        <v>佑紀</v>
      </c>
      <c r="O2202" t="str">
        <f t="shared" si="241"/>
        <v>アリタ</v>
      </c>
      <c r="P2202" t="str">
        <f t="shared" si="242"/>
        <v>ユウキ</v>
      </c>
      <c r="Q2202">
        <f>IF($F2202="","",DATEDIF($R2202,①申込書!$D$3,"Y"))</f>
        <v>19</v>
      </c>
      <c r="R2202" t="str">
        <f t="shared" si="243"/>
        <v>2006/05/19</v>
      </c>
      <c r="S2202" t="str">
        <f t="shared" si="238"/>
        <v>兵庫</v>
      </c>
      <c r="T2202" t="str">
        <f>IFERROR(IF($G2202&lt;&gt;"",LEFT($G2202,11),IF(COUNTIF(②男子申込!$C:$C,$B2202)=1,INDEX(②男子申込!H:H,MATCH($B2202,②男子申込!$C:$C,0)),"")),"")</f>
        <v/>
      </c>
      <c r="U2202" t="str">
        <f t="shared" si="244"/>
        <v>甲南大</v>
      </c>
    </row>
    <row r="2203" spans="1:21">
      <c r="A2203" t="s">
        <v>6978</v>
      </c>
      <c r="B2203">
        <v>2202</v>
      </c>
      <c r="C2203" t="s">
        <v>7362</v>
      </c>
      <c r="D2203" t="s">
        <v>8935</v>
      </c>
      <c r="E2203" t="s">
        <v>99</v>
      </c>
      <c r="F2203">
        <v>20050526</v>
      </c>
      <c r="G2203" t="s">
        <v>7363</v>
      </c>
      <c r="H2203" t="s">
        <v>152</v>
      </c>
      <c r="I2203" t="s">
        <v>422</v>
      </c>
      <c r="M2203" t="str">
        <f t="shared" si="239"/>
        <v>河本</v>
      </c>
      <c r="N2203" t="str">
        <f t="shared" si="240"/>
        <v>悟志</v>
      </c>
      <c r="O2203" t="str">
        <f t="shared" si="241"/>
        <v>カワモト</v>
      </c>
      <c r="P2203" t="str">
        <f t="shared" si="242"/>
        <v>サトシ</v>
      </c>
      <c r="Q2203">
        <f>IF($F2203="","",DATEDIF($R2203,①申込書!$D$3,"Y"))</f>
        <v>20</v>
      </c>
      <c r="R2203" t="str">
        <f t="shared" si="243"/>
        <v>2005/05/26</v>
      </c>
      <c r="S2203" t="str">
        <f t="shared" si="238"/>
        <v>大阪</v>
      </c>
      <c r="T2203" t="str">
        <f>IFERROR(IF($G2203&lt;&gt;"",LEFT($G2203,11),IF(COUNTIF(②男子申込!$C:$C,$B2203)=1,INDEX(②男子申込!H:H,MATCH($B2203,②男子申込!$C:$C,0)),"")),"")</f>
        <v>00127734327</v>
      </c>
      <c r="U2203" t="str">
        <f t="shared" si="244"/>
        <v>大阪電気通信大</v>
      </c>
    </row>
    <row r="2204" spans="1:21">
      <c r="A2204" t="s">
        <v>6978</v>
      </c>
      <c r="B2204">
        <v>2203</v>
      </c>
      <c r="C2204" t="s">
        <v>7364</v>
      </c>
      <c r="D2204" t="s">
        <v>8936</v>
      </c>
      <c r="E2204" t="s">
        <v>99</v>
      </c>
      <c r="F2204">
        <v>20050421</v>
      </c>
      <c r="G2204" t="s">
        <v>7365</v>
      </c>
      <c r="H2204" t="s">
        <v>12307</v>
      </c>
      <c r="I2204" t="s">
        <v>169</v>
      </c>
      <c r="M2204" t="str">
        <f t="shared" si="239"/>
        <v>藤江</v>
      </c>
      <c r="N2204" t="str">
        <f t="shared" si="240"/>
        <v>健太</v>
      </c>
      <c r="O2204" t="str">
        <f t="shared" si="241"/>
        <v>フジエ</v>
      </c>
      <c r="P2204" t="str">
        <f t="shared" si="242"/>
        <v>ケンタ</v>
      </c>
      <c r="Q2204">
        <f>IF($F2204="","",DATEDIF($R2204,①申込書!$D$3,"Y"))</f>
        <v>20</v>
      </c>
      <c r="R2204" t="str">
        <f t="shared" si="243"/>
        <v>2005/04/21</v>
      </c>
      <c r="S2204" t="str">
        <f t="shared" si="238"/>
        <v>大阪</v>
      </c>
      <c r="T2204" t="str">
        <f>IFERROR(IF($G2204&lt;&gt;"",LEFT($G2204,11),IF(COUNTIF(②男子申込!$C:$C,$B2204)=1,INDEX(②男子申込!H:H,MATCH($B2204,②男子申込!$C:$C,0)),"")),"")</f>
        <v>00128031116</v>
      </c>
      <c r="U2204" t="str">
        <f t="shared" si="244"/>
        <v>大阪電気通信大</v>
      </c>
    </row>
    <row r="2205" spans="1:21">
      <c r="A2205" t="s">
        <v>6978</v>
      </c>
      <c r="B2205">
        <v>2204</v>
      </c>
      <c r="C2205" t="s">
        <v>7366</v>
      </c>
      <c r="D2205" t="s">
        <v>8937</v>
      </c>
      <c r="E2205" t="s">
        <v>97</v>
      </c>
      <c r="F2205">
        <v>20050922</v>
      </c>
      <c r="G2205" t="s">
        <v>7367</v>
      </c>
      <c r="H2205" t="s">
        <v>7368</v>
      </c>
      <c r="I2205" t="s">
        <v>606</v>
      </c>
      <c r="M2205" t="str">
        <f t="shared" si="239"/>
        <v>尾副</v>
      </c>
      <c r="N2205" t="str">
        <f t="shared" si="240"/>
        <v>宏樹</v>
      </c>
      <c r="O2205" t="str">
        <f t="shared" si="241"/>
        <v>オゾエ</v>
      </c>
      <c r="P2205" t="str">
        <f t="shared" si="242"/>
        <v>ヒロキ</v>
      </c>
      <c r="Q2205">
        <f>IF($F2205="","",DATEDIF($R2205,①申込書!$D$3,"Y"))</f>
        <v>20</v>
      </c>
      <c r="R2205" t="str">
        <f t="shared" si="243"/>
        <v>2005/09/22</v>
      </c>
      <c r="S2205" t="str">
        <f t="shared" si="238"/>
        <v>兵庫</v>
      </c>
      <c r="T2205" t="str">
        <f>IFERROR(IF($G2205&lt;&gt;"",LEFT($G2205,11),IF(COUNTIF(②男子申込!$C:$C,$B2205)=1,INDEX(②男子申込!H:H,MATCH($B2205,②男子申込!$C:$C,0)),"")),"")</f>
        <v>00128127930</v>
      </c>
      <c r="U2205" t="str">
        <f t="shared" si="244"/>
        <v>大阪電気通信大</v>
      </c>
    </row>
    <row r="2206" spans="1:21">
      <c r="A2206" t="s">
        <v>6978</v>
      </c>
      <c r="B2206">
        <v>2205</v>
      </c>
      <c r="C2206" t="s">
        <v>7369</v>
      </c>
      <c r="D2206" t="s">
        <v>8938</v>
      </c>
      <c r="E2206" t="s">
        <v>97</v>
      </c>
      <c r="F2206">
        <v>20060112</v>
      </c>
      <c r="G2206" t="s">
        <v>7370</v>
      </c>
      <c r="H2206" t="s">
        <v>203</v>
      </c>
      <c r="I2206" t="s">
        <v>334</v>
      </c>
      <c r="M2206" t="str">
        <f t="shared" si="239"/>
        <v>西村</v>
      </c>
      <c r="N2206" t="str">
        <f t="shared" si="240"/>
        <v>太一</v>
      </c>
      <c r="O2206" t="str">
        <f t="shared" si="241"/>
        <v>ニシムラ</v>
      </c>
      <c r="P2206" t="str">
        <f t="shared" si="242"/>
        <v>タイチ</v>
      </c>
      <c r="Q2206">
        <f>IF($F2206="","",DATEDIF($R2206,①申込書!$D$3,"Y"))</f>
        <v>20</v>
      </c>
      <c r="R2206" t="str">
        <f t="shared" si="243"/>
        <v>2006/01/12</v>
      </c>
      <c r="S2206" t="str">
        <f t="shared" si="238"/>
        <v>兵庫</v>
      </c>
      <c r="T2206" t="str">
        <f>IFERROR(IF($G2206&lt;&gt;"",LEFT($G2206,11),IF(COUNTIF(②男子申込!$C:$C,$B2206)=1,INDEX(②男子申込!H:H,MATCH($B2206,②男子申込!$C:$C,0)),"")),"")</f>
        <v>00129913025</v>
      </c>
      <c r="U2206" t="str">
        <f t="shared" si="244"/>
        <v>大阪電気通信大</v>
      </c>
    </row>
    <row r="2207" spans="1:21">
      <c r="A2207" t="s">
        <v>6978</v>
      </c>
      <c r="B2207">
        <v>2206</v>
      </c>
      <c r="C2207" t="s">
        <v>7371</v>
      </c>
      <c r="D2207" t="s">
        <v>8939</v>
      </c>
      <c r="E2207" t="s">
        <v>97</v>
      </c>
      <c r="F2207">
        <v>20041225</v>
      </c>
      <c r="G2207" t="s">
        <v>7372</v>
      </c>
      <c r="H2207" t="s">
        <v>515</v>
      </c>
      <c r="I2207" t="s">
        <v>362</v>
      </c>
      <c r="M2207" t="str">
        <f t="shared" si="239"/>
        <v>吉岡</v>
      </c>
      <c r="N2207" t="str">
        <f t="shared" si="240"/>
        <v>直弥</v>
      </c>
      <c r="O2207" t="str">
        <f t="shared" si="241"/>
        <v>ヨシオカ</v>
      </c>
      <c r="P2207" t="str">
        <f t="shared" si="242"/>
        <v>ナオヤ</v>
      </c>
      <c r="Q2207">
        <f>IF($F2207="","",DATEDIF($R2207,①申込書!$D$3,"Y"))</f>
        <v>21</v>
      </c>
      <c r="R2207" t="str">
        <f t="shared" si="243"/>
        <v>2004/12/25</v>
      </c>
      <c r="S2207" t="str">
        <f t="shared" si="238"/>
        <v>兵庫</v>
      </c>
      <c r="T2207" t="str">
        <f>IFERROR(IF($G2207&lt;&gt;"",LEFT($G2207,11),IF(COUNTIF(②男子申込!$C:$C,$B2207)=1,INDEX(②男子申込!H:H,MATCH($B2207,②男子申込!$C:$C,0)),"")),"")</f>
        <v>00132318624</v>
      </c>
      <c r="U2207" t="str">
        <f t="shared" si="244"/>
        <v>大阪電気通信大</v>
      </c>
    </row>
    <row r="2208" spans="1:21">
      <c r="A2208" t="s">
        <v>6978</v>
      </c>
      <c r="B2208">
        <v>2207</v>
      </c>
      <c r="C2208" t="s">
        <v>7373</v>
      </c>
      <c r="D2208" t="s">
        <v>8940</v>
      </c>
      <c r="E2208" t="s">
        <v>97</v>
      </c>
      <c r="F2208">
        <v>20060129</v>
      </c>
      <c r="G2208" t="s">
        <v>7374</v>
      </c>
      <c r="H2208" t="s">
        <v>225</v>
      </c>
      <c r="I2208" t="s">
        <v>302</v>
      </c>
      <c r="M2208" t="str">
        <f t="shared" si="239"/>
        <v>尾崎</v>
      </c>
      <c r="N2208" t="str">
        <f t="shared" si="240"/>
        <v>槙吾</v>
      </c>
      <c r="O2208" t="str">
        <f t="shared" si="241"/>
        <v>オザキ</v>
      </c>
      <c r="P2208" t="str">
        <f t="shared" si="242"/>
        <v>シンゴ</v>
      </c>
      <c r="Q2208">
        <f>IF($F2208="","",DATEDIF($R2208,①申込書!$D$3,"Y"))</f>
        <v>19</v>
      </c>
      <c r="R2208" t="str">
        <f t="shared" si="243"/>
        <v>2006/01/29</v>
      </c>
      <c r="S2208" t="str">
        <f t="shared" si="238"/>
        <v>兵庫</v>
      </c>
      <c r="T2208" t="str">
        <f>IFERROR(IF($G2208&lt;&gt;"",LEFT($G2208,11),IF(COUNTIF(②男子申込!$C:$C,$B2208)=1,INDEX(②男子申込!H:H,MATCH($B2208,②男子申込!$C:$C,0)),"")),"")</f>
        <v>00140110714</v>
      </c>
      <c r="U2208" t="str">
        <f t="shared" si="244"/>
        <v>大阪電気通信大</v>
      </c>
    </row>
    <row r="2209" spans="1:21">
      <c r="A2209" t="s">
        <v>6978</v>
      </c>
      <c r="B2209">
        <v>2208</v>
      </c>
      <c r="C2209" t="s">
        <v>6979</v>
      </c>
      <c r="D2209" t="s">
        <v>8941</v>
      </c>
      <c r="E2209" t="s">
        <v>97</v>
      </c>
      <c r="F2209">
        <v>20040706</v>
      </c>
      <c r="G2209" t="s">
        <v>6980</v>
      </c>
      <c r="H2209" t="s">
        <v>354</v>
      </c>
      <c r="I2209" t="s">
        <v>12308</v>
      </c>
      <c r="M2209" t="str">
        <f t="shared" si="239"/>
        <v>田中</v>
      </c>
      <c r="N2209" t="str">
        <f t="shared" si="240"/>
        <v>将真</v>
      </c>
      <c r="O2209" t="str">
        <f t="shared" si="241"/>
        <v>タナカ</v>
      </c>
      <c r="P2209" t="str">
        <f t="shared" si="242"/>
        <v>ショウマ</v>
      </c>
      <c r="Q2209">
        <f>IF($F2209="","",DATEDIF($R2209,①申込書!$D$3,"Y"))</f>
        <v>21</v>
      </c>
      <c r="R2209" t="str">
        <f t="shared" si="243"/>
        <v>2004/07/06</v>
      </c>
      <c r="S2209" t="str">
        <f t="shared" si="238"/>
        <v>兵庫</v>
      </c>
      <c r="T2209" t="str">
        <f>IFERROR(IF($G2209&lt;&gt;"",LEFT($G2209,11),IF(COUNTIF(②男子申込!$C:$C,$B2209)=1,INDEX(②男子申込!H:H,MATCH($B2209,②男子申込!$C:$C,0)),"")),"")</f>
        <v>00140113717</v>
      </c>
      <c r="U2209" t="str">
        <f t="shared" si="244"/>
        <v>大阪電気通信大</v>
      </c>
    </row>
    <row r="2210" spans="1:21">
      <c r="A2210" t="s">
        <v>6978</v>
      </c>
      <c r="B2210">
        <v>2209</v>
      </c>
      <c r="C2210" t="s">
        <v>6981</v>
      </c>
      <c r="D2210" t="s">
        <v>8942</v>
      </c>
      <c r="E2210" t="s">
        <v>99</v>
      </c>
      <c r="F2210">
        <v>20041122</v>
      </c>
      <c r="G2210" t="s">
        <v>6982</v>
      </c>
      <c r="H2210" t="s">
        <v>6706</v>
      </c>
      <c r="I2210" t="s">
        <v>6983</v>
      </c>
      <c r="M2210" t="str">
        <f t="shared" si="239"/>
        <v>長戸</v>
      </c>
      <c r="N2210" t="str">
        <f t="shared" si="240"/>
        <v>彪</v>
      </c>
      <c r="O2210" t="str">
        <f t="shared" si="241"/>
        <v>ナガト</v>
      </c>
      <c r="P2210" t="str">
        <f t="shared" si="242"/>
        <v>ヒョウ</v>
      </c>
      <c r="Q2210">
        <f>IF($F2210="","",DATEDIF($R2210,①申込書!$D$3,"Y"))</f>
        <v>21</v>
      </c>
      <c r="R2210" t="str">
        <f t="shared" si="243"/>
        <v>2004/11/22</v>
      </c>
      <c r="S2210" t="str">
        <f t="shared" si="238"/>
        <v>大阪</v>
      </c>
      <c r="T2210" t="str">
        <f>IFERROR(IF($G2210&lt;&gt;"",LEFT($G2210,11),IF(COUNTIF(②男子申込!$C:$C,$B2210)=1,INDEX(②男子申込!H:H,MATCH($B2210,②男子申込!$C:$C,0)),"")),"")</f>
        <v>00144449228</v>
      </c>
      <c r="U2210" t="str">
        <f t="shared" si="244"/>
        <v>大阪電気通信大</v>
      </c>
    </row>
    <row r="2211" spans="1:21">
      <c r="A2211" t="s">
        <v>6978</v>
      </c>
      <c r="B2211">
        <v>2210</v>
      </c>
      <c r="C2211" t="s">
        <v>8943</v>
      </c>
      <c r="D2211" t="s">
        <v>8944</v>
      </c>
      <c r="E2211" t="s">
        <v>83</v>
      </c>
      <c r="F2211">
        <v>20041030</v>
      </c>
      <c r="G2211" t="s">
        <v>11654</v>
      </c>
      <c r="H2211" t="s">
        <v>1635</v>
      </c>
      <c r="I2211" t="s">
        <v>823</v>
      </c>
      <c r="M2211" t="str">
        <f t="shared" si="239"/>
        <v>八田</v>
      </c>
      <c r="N2211" t="str">
        <f t="shared" si="240"/>
        <v>蒼介</v>
      </c>
      <c r="O2211" t="str">
        <f t="shared" si="241"/>
        <v>ハッタ</v>
      </c>
      <c r="P2211" t="str">
        <f t="shared" si="242"/>
        <v>ソウスケ</v>
      </c>
      <c r="Q2211">
        <f>IF($F2211="","",DATEDIF($R2211,①申込書!$D$3,"Y"))</f>
        <v>21</v>
      </c>
      <c r="R2211" t="str">
        <f t="shared" si="243"/>
        <v>2004/10/30</v>
      </c>
      <c r="S2211" t="str">
        <f t="shared" si="238"/>
        <v>奈良</v>
      </c>
      <c r="T2211" t="str">
        <f>IFERROR(IF($G2211&lt;&gt;"",LEFT($G2211,11),IF(COUNTIF(②男子申込!$C:$C,$B2211)=1,INDEX(②男子申込!H:H,MATCH($B2211,②男子申込!$C:$C,0)),"")),"")</f>
        <v>00145604424</v>
      </c>
      <c r="U2211" t="str">
        <f t="shared" si="244"/>
        <v>大阪電気通信大</v>
      </c>
    </row>
    <row r="2212" spans="1:21">
      <c r="A2212" t="s">
        <v>6978</v>
      </c>
      <c r="B2212">
        <v>2211</v>
      </c>
      <c r="C2212" t="s">
        <v>7375</v>
      </c>
      <c r="D2212" t="s">
        <v>8945</v>
      </c>
      <c r="E2212" t="s">
        <v>99</v>
      </c>
      <c r="F2212">
        <v>20050623</v>
      </c>
      <c r="G2212" t="s">
        <v>7376</v>
      </c>
      <c r="H2212" t="s">
        <v>7377</v>
      </c>
      <c r="I2212" t="s">
        <v>127</v>
      </c>
      <c r="M2212" t="str">
        <f t="shared" si="239"/>
        <v>大坪</v>
      </c>
      <c r="N2212" t="str">
        <f t="shared" si="240"/>
        <v>侑斗</v>
      </c>
      <c r="O2212" t="str">
        <f t="shared" si="241"/>
        <v>オオツボ</v>
      </c>
      <c r="P2212" t="str">
        <f t="shared" si="242"/>
        <v>ユウト</v>
      </c>
      <c r="Q2212">
        <f>IF($F2212="","",DATEDIF($R2212,①申込書!$D$3,"Y"))</f>
        <v>20</v>
      </c>
      <c r="R2212" t="str">
        <f t="shared" si="243"/>
        <v>2005/06/23</v>
      </c>
      <c r="S2212" t="str">
        <f t="shared" si="238"/>
        <v>大阪</v>
      </c>
      <c r="T2212" t="str">
        <f>IFERROR(IF($G2212&lt;&gt;"",LEFT($G2212,11),IF(COUNTIF(②男子申込!$C:$C,$B2212)=1,INDEX(②男子申込!H:H,MATCH($B2212,②男子申込!$C:$C,0)),"")),"")</f>
        <v>00158765537</v>
      </c>
      <c r="U2212" t="str">
        <f t="shared" si="244"/>
        <v>大阪電気通信大</v>
      </c>
    </row>
    <row r="2213" spans="1:21">
      <c r="A2213" t="s">
        <v>6978</v>
      </c>
      <c r="B2213">
        <v>2212</v>
      </c>
      <c r="C2213" t="s">
        <v>6984</v>
      </c>
      <c r="D2213" t="s">
        <v>8946</v>
      </c>
      <c r="E2213" t="s">
        <v>97</v>
      </c>
      <c r="F2213">
        <v>20040531</v>
      </c>
      <c r="G2213" t="s">
        <v>6985</v>
      </c>
      <c r="H2213" t="s">
        <v>323</v>
      </c>
      <c r="I2213" t="s">
        <v>353</v>
      </c>
      <c r="M2213" t="str">
        <f t="shared" si="239"/>
        <v>松本</v>
      </c>
      <c r="N2213" t="str">
        <f t="shared" si="240"/>
        <v>向平</v>
      </c>
      <c r="O2213" t="str">
        <f t="shared" si="241"/>
        <v>マツモト</v>
      </c>
      <c r="P2213" t="str">
        <f t="shared" si="242"/>
        <v>コウヘイ</v>
      </c>
      <c r="Q2213">
        <f>IF($F2213="","",DATEDIF($R2213,①申込書!$D$3,"Y"))</f>
        <v>21</v>
      </c>
      <c r="R2213" t="str">
        <f t="shared" si="243"/>
        <v>2004/05/31</v>
      </c>
      <c r="S2213" t="str">
        <f t="shared" si="238"/>
        <v>兵庫</v>
      </c>
      <c r="T2213" t="str">
        <f>IFERROR(IF($G2213&lt;&gt;"",LEFT($G2213,11),IF(COUNTIF(②男子申込!$C:$C,$B2213)=1,INDEX(②男子申込!H:H,MATCH($B2213,②男子申込!$C:$C,0)),"")),"")</f>
        <v>00200185212</v>
      </c>
      <c r="U2213" t="str">
        <f t="shared" si="244"/>
        <v>大阪電気通信大</v>
      </c>
    </row>
    <row r="2214" spans="1:21">
      <c r="A2214" t="s">
        <v>6978</v>
      </c>
      <c r="B2214">
        <v>2213</v>
      </c>
      <c r="C2214" t="s">
        <v>7378</v>
      </c>
      <c r="D2214" t="s">
        <v>8947</v>
      </c>
      <c r="E2214" t="s">
        <v>99</v>
      </c>
      <c r="F2214">
        <v>20050715</v>
      </c>
      <c r="G2214" t="s">
        <v>7379</v>
      </c>
      <c r="H2214" t="s">
        <v>3092</v>
      </c>
      <c r="I2214" t="s">
        <v>4004</v>
      </c>
      <c r="M2214" t="str">
        <f t="shared" si="239"/>
        <v>大澤</v>
      </c>
      <c r="N2214" t="str">
        <f t="shared" si="240"/>
        <v>透也</v>
      </c>
      <c r="O2214" t="str">
        <f t="shared" si="241"/>
        <v>オオザワ</v>
      </c>
      <c r="P2214" t="str">
        <f t="shared" si="242"/>
        <v>トウヤ</v>
      </c>
      <c r="Q2214">
        <f>IF($F2214="","",DATEDIF($R2214,①申込書!$D$3,"Y"))</f>
        <v>20</v>
      </c>
      <c r="R2214" t="str">
        <f t="shared" si="243"/>
        <v>2005/07/15</v>
      </c>
      <c r="S2214" t="str">
        <f t="shared" si="238"/>
        <v>大阪</v>
      </c>
      <c r="T2214" t="str">
        <f>IFERROR(IF($G2214&lt;&gt;"",LEFT($G2214,11),IF(COUNTIF(②男子申込!$C:$C,$B2214)=1,INDEX(②男子申込!H:H,MATCH($B2214,②男子申込!$C:$C,0)),"")),"")</f>
        <v>00200256272</v>
      </c>
      <c r="U2214" t="str">
        <f t="shared" si="244"/>
        <v>大阪電気通信大</v>
      </c>
    </row>
    <row r="2215" spans="1:21">
      <c r="A2215" t="s">
        <v>6978</v>
      </c>
      <c r="B2215">
        <v>2214</v>
      </c>
      <c r="C2215" t="s">
        <v>7380</v>
      </c>
      <c r="D2215" t="s">
        <v>8948</v>
      </c>
      <c r="E2215" t="s">
        <v>99</v>
      </c>
      <c r="F2215">
        <v>20051205</v>
      </c>
      <c r="G2215" t="s">
        <v>7381</v>
      </c>
      <c r="H2215" t="s">
        <v>354</v>
      </c>
      <c r="I2215" t="s">
        <v>357</v>
      </c>
      <c r="M2215" t="str">
        <f t="shared" si="239"/>
        <v>田中</v>
      </c>
      <c r="N2215" t="str">
        <f t="shared" si="240"/>
        <v>慧伍</v>
      </c>
      <c r="O2215" t="str">
        <f t="shared" si="241"/>
        <v>タナカ</v>
      </c>
      <c r="P2215" t="str">
        <f t="shared" si="242"/>
        <v>ケンゴ</v>
      </c>
      <c r="Q2215">
        <f>IF($F2215="","",DATEDIF($R2215,①申込書!$D$3,"Y"))</f>
        <v>20</v>
      </c>
      <c r="R2215" t="str">
        <f t="shared" si="243"/>
        <v>2005/12/05</v>
      </c>
      <c r="S2215" t="str">
        <f t="shared" si="238"/>
        <v>大阪</v>
      </c>
      <c r="T2215" t="str">
        <f>IFERROR(IF($G2215&lt;&gt;"",LEFT($G2215,11),IF(COUNTIF(②男子申込!$C:$C,$B2215)=1,INDEX(②男子申込!H:H,MATCH($B2215,②男子申込!$C:$C,0)),"")),"")</f>
        <v>00200271831</v>
      </c>
      <c r="U2215" t="str">
        <f t="shared" si="244"/>
        <v>大阪電気通信大</v>
      </c>
    </row>
    <row r="2216" spans="1:21">
      <c r="A2216" t="s">
        <v>6978</v>
      </c>
      <c r="B2216">
        <v>2215</v>
      </c>
      <c r="C2216" t="s">
        <v>7670</v>
      </c>
      <c r="D2216" t="s">
        <v>8949</v>
      </c>
      <c r="E2216" t="s">
        <v>99</v>
      </c>
      <c r="F2216">
        <v>20060101</v>
      </c>
      <c r="G2216" t="s">
        <v>7671</v>
      </c>
      <c r="H2216" t="s">
        <v>1187</v>
      </c>
      <c r="I2216" t="s">
        <v>12309</v>
      </c>
      <c r="M2216" t="str">
        <f t="shared" si="239"/>
        <v>西野</v>
      </c>
      <c r="N2216" t="str">
        <f t="shared" si="240"/>
        <v>千薫</v>
      </c>
      <c r="O2216" t="str">
        <f t="shared" si="241"/>
        <v>ニシノ</v>
      </c>
      <c r="P2216" t="str">
        <f t="shared" si="242"/>
        <v>チユキ</v>
      </c>
      <c r="Q2216">
        <f>IF($F2216="","",DATEDIF($R2216,①申込書!$D$3,"Y"))</f>
        <v>20</v>
      </c>
      <c r="R2216" t="str">
        <f t="shared" si="243"/>
        <v>2006/01/01</v>
      </c>
      <c r="S2216" t="str">
        <f t="shared" si="238"/>
        <v>大阪</v>
      </c>
      <c r="T2216" t="str">
        <f>IFERROR(IF($G2216&lt;&gt;"",LEFT($G2216,11),IF(COUNTIF(②男子申込!$C:$C,$B2216)=1,INDEX(②男子申込!H:H,MATCH($B2216,②男子申込!$C:$C,0)),"")),"")</f>
        <v>00200300809</v>
      </c>
      <c r="U2216" t="str">
        <f t="shared" si="244"/>
        <v>大阪電気通信大</v>
      </c>
    </row>
    <row r="2217" spans="1:21">
      <c r="A2217" t="s">
        <v>6978</v>
      </c>
      <c r="B2217">
        <v>2216</v>
      </c>
      <c r="C2217" t="s">
        <v>8950</v>
      </c>
      <c r="D2217" t="s">
        <v>8951</v>
      </c>
      <c r="E2217" t="s">
        <v>99</v>
      </c>
      <c r="F2217">
        <v>20050809</v>
      </c>
      <c r="G2217" t="s">
        <v>11655</v>
      </c>
      <c r="H2217" t="s">
        <v>12310</v>
      </c>
      <c r="I2217" t="s">
        <v>12311</v>
      </c>
      <c r="M2217" t="str">
        <f t="shared" si="239"/>
        <v>桑島</v>
      </c>
      <c r="N2217" t="str">
        <f t="shared" si="240"/>
        <v>喜一</v>
      </c>
      <c r="O2217" t="str">
        <f t="shared" si="241"/>
        <v>クワシマ</v>
      </c>
      <c r="P2217" t="str">
        <f t="shared" si="242"/>
        <v>キイチ</v>
      </c>
      <c r="Q2217">
        <f>IF($F2217="","",DATEDIF($R2217,①申込書!$D$3,"Y"))</f>
        <v>20</v>
      </c>
      <c r="R2217" t="str">
        <f t="shared" si="243"/>
        <v>2005/08/09</v>
      </c>
      <c r="S2217" t="str">
        <f t="shared" si="238"/>
        <v>大阪</v>
      </c>
      <c r="T2217" t="str">
        <f>IFERROR(IF($G2217&lt;&gt;"",LEFT($G2217,11),IF(COUNTIF(②男子申込!$C:$C,$B2217)=1,INDEX(②男子申込!H:H,MATCH($B2217,②男子申込!$C:$C,0)),"")),"")</f>
        <v>00200325729</v>
      </c>
      <c r="U2217" t="str">
        <f t="shared" si="244"/>
        <v>大阪電気通信大</v>
      </c>
    </row>
    <row r="2218" spans="1:21">
      <c r="A2218" t="s">
        <v>6978</v>
      </c>
      <c r="B2218">
        <v>2217</v>
      </c>
      <c r="C2218" t="s">
        <v>8952</v>
      </c>
      <c r="D2218" t="s">
        <v>8953</v>
      </c>
      <c r="E2218" t="s">
        <v>99</v>
      </c>
      <c r="F2218">
        <v>20050912</v>
      </c>
      <c r="G2218" t="s">
        <v>11656</v>
      </c>
      <c r="H2218" t="s">
        <v>12312</v>
      </c>
      <c r="I2218" t="s">
        <v>84</v>
      </c>
      <c r="M2218" t="str">
        <f t="shared" si="239"/>
        <v>有地</v>
      </c>
      <c r="N2218" t="str">
        <f t="shared" si="240"/>
        <v>健太朗</v>
      </c>
      <c r="O2218" t="str">
        <f t="shared" si="241"/>
        <v>アリチ</v>
      </c>
      <c r="P2218" t="str">
        <f t="shared" si="242"/>
        <v>ケンタロウ</v>
      </c>
      <c r="Q2218">
        <f>IF($F2218="","",DATEDIF($R2218,①申込書!$D$3,"Y"))</f>
        <v>20</v>
      </c>
      <c r="R2218" t="str">
        <f t="shared" si="243"/>
        <v>2005/09/12</v>
      </c>
      <c r="S2218" t="str">
        <f t="shared" si="238"/>
        <v>大阪</v>
      </c>
      <c r="T2218" t="str">
        <f>IFERROR(IF($G2218&lt;&gt;"",LEFT($G2218,11),IF(COUNTIF(②男子申込!$C:$C,$B2218)=1,INDEX(②男子申込!H:H,MATCH($B2218,②男子申込!$C:$C,0)),"")),"")</f>
        <v>00200325733</v>
      </c>
      <c r="U2218" t="str">
        <f t="shared" si="244"/>
        <v>大阪電気通信大</v>
      </c>
    </row>
    <row r="2219" spans="1:21">
      <c r="A2219" t="s">
        <v>6978</v>
      </c>
      <c r="B2219">
        <v>2218</v>
      </c>
      <c r="C2219" t="s">
        <v>6986</v>
      </c>
      <c r="D2219" t="s">
        <v>8954</v>
      </c>
      <c r="E2219" t="s">
        <v>99</v>
      </c>
      <c r="F2219">
        <v>20040610</v>
      </c>
      <c r="G2219" t="s">
        <v>6987</v>
      </c>
      <c r="H2219" t="s">
        <v>1007</v>
      </c>
      <c r="I2219" t="s">
        <v>374</v>
      </c>
      <c r="M2219" t="str">
        <f t="shared" si="239"/>
        <v>田上</v>
      </c>
      <c r="N2219" t="str">
        <f t="shared" si="240"/>
        <v>祐真</v>
      </c>
      <c r="O2219" t="str">
        <f t="shared" si="241"/>
        <v>タノウエ</v>
      </c>
      <c r="P2219" t="str">
        <f t="shared" si="242"/>
        <v>ユウマ</v>
      </c>
      <c r="Q2219">
        <f>IF($F2219="","",DATEDIF($R2219,①申込書!$D$3,"Y"))</f>
        <v>21</v>
      </c>
      <c r="R2219" t="str">
        <f t="shared" si="243"/>
        <v>2004/06/10</v>
      </c>
      <c r="S2219" t="str">
        <f t="shared" si="238"/>
        <v>大阪</v>
      </c>
      <c r="T2219" t="str">
        <f>IFERROR(IF($G2219&lt;&gt;"",LEFT($G2219,11),IF(COUNTIF(②男子申込!$C:$C,$B2219)=1,INDEX(②男子申込!H:H,MATCH($B2219,②男子申込!$C:$C,0)),"")),"")</f>
        <v>00113067927</v>
      </c>
      <c r="U2219" t="str">
        <f t="shared" si="244"/>
        <v>大阪電気通信大</v>
      </c>
    </row>
    <row r="2220" spans="1:21">
      <c r="A2220" t="s">
        <v>715</v>
      </c>
      <c r="B2220">
        <v>2219</v>
      </c>
      <c r="C2220" t="s">
        <v>8955</v>
      </c>
      <c r="D2220" t="s">
        <v>8956</v>
      </c>
      <c r="E2220" t="s">
        <v>116</v>
      </c>
      <c r="F2220">
        <v>20060717</v>
      </c>
      <c r="G2220" t="s">
        <v>11644</v>
      </c>
      <c r="H2220" t="s">
        <v>4750</v>
      </c>
      <c r="I2220" t="s">
        <v>12313</v>
      </c>
      <c r="M2220" t="str">
        <f t="shared" si="239"/>
        <v>浦崎</v>
      </c>
      <c r="N2220" t="str">
        <f t="shared" si="240"/>
        <v>陽色</v>
      </c>
      <c r="O2220" t="str">
        <f t="shared" si="241"/>
        <v>ウラサキ</v>
      </c>
      <c r="P2220" t="str">
        <f t="shared" si="242"/>
        <v>ヒイロ</v>
      </c>
      <c r="Q2220">
        <f>IF($F2220="","",DATEDIF($R2220,①申込書!$D$3,"Y"))</f>
        <v>19</v>
      </c>
      <c r="R2220" t="str">
        <f t="shared" si="243"/>
        <v>2006/07/17</v>
      </c>
      <c r="S2220" t="str">
        <f t="shared" si="238"/>
        <v>三重</v>
      </c>
      <c r="T2220" t="str">
        <f>IFERROR(IF($G2220&lt;&gt;"",LEFT($G2220,11),IF(COUNTIF(②男子申込!$C:$C,$B2220)=1,INDEX(②男子申込!H:H,MATCH($B2220,②男子申込!$C:$C,0)),"")),"")</f>
        <v>00132605825</v>
      </c>
      <c r="U2220" t="str">
        <f t="shared" si="244"/>
        <v>びわこ成蹊スポーツ大</v>
      </c>
    </row>
    <row r="2221" spans="1:21">
      <c r="A2221" t="s">
        <v>8709</v>
      </c>
      <c r="B2221">
        <v>2220</v>
      </c>
      <c r="C2221" t="s">
        <v>8957</v>
      </c>
      <c r="D2221" t="s">
        <v>8958</v>
      </c>
      <c r="E2221" t="s">
        <v>97</v>
      </c>
      <c r="F2221">
        <v>20060506</v>
      </c>
      <c r="G2221" t="s">
        <v>11645</v>
      </c>
      <c r="H2221" t="s">
        <v>12314</v>
      </c>
      <c r="I2221" t="s">
        <v>446</v>
      </c>
      <c r="M2221" t="str">
        <f t="shared" si="239"/>
        <v>納庄</v>
      </c>
      <c r="N2221" t="str">
        <f t="shared" si="240"/>
        <v>青空</v>
      </c>
      <c r="O2221" t="str">
        <f t="shared" si="241"/>
        <v>ノウショウ</v>
      </c>
      <c r="P2221" t="str">
        <f t="shared" si="242"/>
        <v>ソラ</v>
      </c>
      <c r="Q2221">
        <f>IF($F2221="","",DATEDIF($R2221,①申込書!$D$3,"Y"))</f>
        <v>19</v>
      </c>
      <c r="R2221" t="str">
        <f t="shared" si="243"/>
        <v>2006/05/06</v>
      </c>
      <c r="S2221" t="str">
        <f t="shared" si="238"/>
        <v>兵庫</v>
      </c>
      <c r="T2221" t="str">
        <f>IFERROR(IF($G2221&lt;&gt;"",LEFT($G2221,11),IF(COUNTIF(②男子申込!$C:$C,$B2221)=1,INDEX(②男子申込!H:H,MATCH($B2221,②男子申込!$C:$C,0)),"")),"")</f>
        <v>00142924931</v>
      </c>
      <c r="U2221" t="str">
        <f t="shared" si="244"/>
        <v>関西福祉大</v>
      </c>
    </row>
    <row r="2222" spans="1:21">
      <c r="A2222" t="s">
        <v>775</v>
      </c>
      <c r="B2222">
        <v>2221</v>
      </c>
      <c r="C2222" t="s">
        <v>8959</v>
      </c>
      <c r="D2222" t="s">
        <v>8960</v>
      </c>
      <c r="E2222" t="s">
        <v>777</v>
      </c>
      <c r="F2222">
        <v>19980609</v>
      </c>
      <c r="G2222" t="s">
        <v>11646</v>
      </c>
      <c r="H2222" t="s">
        <v>778</v>
      </c>
      <c r="I2222" t="s">
        <v>442</v>
      </c>
      <c r="M2222" t="str">
        <f t="shared" si="239"/>
        <v/>
      </c>
      <c r="N2222" t="str">
        <f t="shared" si="240"/>
        <v/>
      </c>
      <c r="O2222" t="str">
        <f t="shared" si="241"/>
        <v>キタムラ</v>
      </c>
      <c r="P2222" t="str">
        <f t="shared" si="242"/>
        <v>マサヤ</v>
      </c>
      <c r="Q2222">
        <f>IF($F2222="","",DATEDIF($R2222,①申込書!$D$3,"Y"))</f>
        <v>27</v>
      </c>
      <c r="R2222" t="str">
        <f t="shared" si="243"/>
        <v>1998/06/09</v>
      </c>
      <c r="S2222" t="str">
        <f t="shared" si="238"/>
        <v>長野</v>
      </c>
      <c r="T2222" t="str">
        <f>IFERROR(IF($G2222&lt;&gt;"",LEFT($G2222,11),IF(COUNTIF(②男子申込!$C:$C,$B2222)=1,INDEX(②男子申込!H:H,MATCH($B2222,②男子申込!$C:$C,0)),"")),"")</f>
        <v>00140649125</v>
      </c>
      <c r="U2222" t="str">
        <f t="shared" si="244"/>
        <v>同志社大</v>
      </c>
    </row>
    <row r="2223" spans="1:21">
      <c r="A2223" t="s">
        <v>775</v>
      </c>
      <c r="B2223">
        <v>2222</v>
      </c>
      <c r="C2223" t="s">
        <v>8961</v>
      </c>
      <c r="D2223" t="s">
        <v>814</v>
      </c>
      <c r="E2223" t="s">
        <v>80</v>
      </c>
      <c r="F2223">
        <v>20020927</v>
      </c>
      <c r="G2223" t="s">
        <v>11647</v>
      </c>
      <c r="H2223" t="s">
        <v>477</v>
      </c>
      <c r="I2223" t="s">
        <v>815</v>
      </c>
      <c r="M2223" t="str">
        <f t="shared" si="239"/>
        <v/>
      </c>
      <c r="N2223" t="str">
        <f t="shared" si="240"/>
        <v/>
      </c>
      <c r="O2223" t="str">
        <f t="shared" si="241"/>
        <v>フジイ</v>
      </c>
      <c r="P2223" t="str">
        <f t="shared" si="242"/>
        <v>ノリフミ</v>
      </c>
      <c r="Q2223">
        <f>IF($F2223="","",DATEDIF($R2223,①申込書!$D$3,"Y"))</f>
        <v>23</v>
      </c>
      <c r="R2223" t="str">
        <f t="shared" si="243"/>
        <v>2002/09/27</v>
      </c>
      <c r="S2223" t="str">
        <f t="shared" si="238"/>
        <v>滋賀</v>
      </c>
      <c r="T2223" t="str">
        <f>IFERROR(IF($G2223&lt;&gt;"",LEFT($G2223,11),IF(COUNTIF(②男子申込!$C:$C,$B2223)=1,INDEX(②男子申込!H:H,MATCH($B2223,②男子申込!$C:$C,0)),"")),"")</f>
        <v>00134424927</v>
      </c>
      <c r="U2223" t="str">
        <f t="shared" si="244"/>
        <v>同志社大</v>
      </c>
    </row>
    <row r="2224" spans="1:21">
      <c r="A2224" t="s">
        <v>775</v>
      </c>
      <c r="B2224">
        <v>2223</v>
      </c>
      <c r="C2224" t="s">
        <v>8962</v>
      </c>
      <c r="D2224" t="s">
        <v>8963</v>
      </c>
      <c r="E2224" t="s">
        <v>88</v>
      </c>
      <c r="F2224">
        <v>20051018</v>
      </c>
      <c r="G2224" t="s">
        <v>11648</v>
      </c>
      <c r="H2224" t="s">
        <v>189</v>
      </c>
      <c r="I2224" t="s">
        <v>175</v>
      </c>
      <c r="M2224" t="str">
        <f t="shared" si="239"/>
        <v/>
      </c>
      <c r="N2224" t="str">
        <f t="shared" si="240"/>
        <v/>
      </c>
      <c r="O2224" t="str">
        <f t="shared" si="241"/>
        <v>フジモト</v>
      </c>
      <c r="P2224" t="str">
        <f t="shared" si="242"/>
        <v>トモヤ</v>
      </c>
      <c r="Q2224">
        <f>IF($F2224="","",DATEDIF($R2224,①申込書!$D$3,"Y"))</f>
        <v>20</v>
      </c>
      <c r="R2224" t="str">
        <f t="shared" si="243"/>
        <v>2005/10/18</v>
      </c>
      <c r="S2224" t="str">
        <f t="shared" si="238"/>
        <v>京都</v>
      </c>
      <c r="T2224" t="str">
        <f>IFERROR(IF($G2224&lt;&gt;"",LEFT($G2224,11),IF(COUNTIF(②男子申込!$C:$C,$B2224)=1,INDEX(②男子申込!H:H,MATCH($B2224,②男子申込!$C:$C,0)),"")),"")</f>
        <v>00133419324</v>
      </c>
      <c r="U2224" t="str">
        <f t="shared" si="244"/>
        <v>同志社大</v>
      </c>
    </row>
    <row r="2225" spans="1:21">
      <c r="A2225" t="s">
        <v>775</v>
      </c>
      <c r="B2225">
        <v>2224</v>
      </c>
      <c r="C2225" t="s">
        <v>8964</v>
      </c>
      <c r="D2225" t="s">
        <v>8965</v>
      </c>
      <c r="E2225" t="s">
        <v>469</v>
      </c>
      <c r="F2225">
        <v>20061023</v>
      </c>
      <c r="G2225" t="s">
        <v>11649</v>
      </c>
      <c r="H2225" t="s">
        <v>12315</v>
      </c>
      <c r="I2225" t="s">
        <v>141</v>
      </c>
      <c r="M2225" t="str">
        <f t="shared" si="239"/>
        <v/>
      </c>
      <c r="N2225" t="str">
        <f t="shared" si="240"/>
        <v/>
      </c>
      <c r="O2225" t="str">
        <f t="shared" si="241"/>
        <v>マエナカ</v>
      </c>
      <c r="P2225" t="str">
        <f t="shared" si="242"/>
        <v>ハヤト</v>
      </c>
      <c r="Q2225">
        <f>IF($F2225="","",DATEDIF($R2225,①申込書!$D$3,"Y"))</f>
        <v>19</v>
      </c>
      <c r="R2225" t="str">
        <f t="shared" si="243"/>
        <v>2006/10/23</v>
      </c>
      <c r="S2225" t="str">
        <f t="shared" si="238"/>
        <v>和歌山</v>
      </c>
      <c r="T2225" t="str">
        <f>IFERROR(IF($G2225&lt;&gt;"",LEFT($G2225,11),IF(COUNTIF(②男子申込!$C:$C,$B2225)=1,INDEX(②男子申込!H:H,MATCH($B2225,②男子申込!$C:$C,0)),"")),"")</f>
        <v>00163115017</v>
      </c>
      <c r="U2225" t="str">
        <f t="shared" si="244"/>
        <v>同志社大</v>
      </c>
    </row>
    <row r="2226" spans="1:21">
      <c r="A2226" t="s">
        <v>1349</v>
      </c>
      <c r="B2226">
        <v>2225</v>
      </c>
      <c r="C2226" t="s">
        <v>8966</v>
      </c>
      <c r="D2226" t="s">
        <v>1403</v>
      </c>
      <c r="E2226" t="s">
        <v>99</v>
      </c>
      <c r="F2226">
        <v>20010531</v>
      </c>
      <c r="G2226" t="s">
        <v>11650</v>
      </c>
      <c r="H2226" t="s">
        <v>1004</v>
      </c>
      <c r="I2226" t="s">
        <v>492</v>
      </c>
      <c r="M2226" t="str">
        <f t="shared" si="239"/>
        <v/>
      </c>
      <c r="N2226" t="str">
        <f t="shared" si="240"/>
        <v/>
      </c>
      <c r="O2226" t="str">
        <f t="shared" si="241"/>
        <v>ナガイ</v>
      </c>
      <c r="P2226" t="str">
        <f t="shared" si="242"/>
        <v>ジュンペイ</v>
      </c>
      <c r="Q2226">
        <f>IF($F2226="","",DATEDIF($R2226,①申込書!$D$3,"Y"))</f>
        <v>24</v>
      </c>
      <c r="R2226" t="str">
        <f t="shared" si="243"/>
        <v>2001/05/31</v>
      </c>
      <c r="S2226" t="str">
        <f t="shared" si="238"/>
        <v>大阪</v>
      </c>
      <c r="T2226" t="str">
        <f>IFERROR(IF($G2226&lt;&gt;"",LEFT($G2226,11),IF(COUNTIF(②男子申込!$C:$C,$B2226)=1,INDEX(②男子申込!H:H,MATCH($B2226,②男子申込!$C:$C,0)),"")),"")</f>
        <v>00134784128</v>
      </c>
      <c r="U2226" t="str">
        <f t="shared" si="244"/>
        <v>大阪大</v>
      </c>
    </row>
    <row r="2227" spans="1:21">
      <c r="A2227" t="s">
        <v>1349</v>
      </c>
      <c r="B2227">
        <v>2226</v>
      </c>
      <c r="C2227" t="s">
        <v>8967</v>
      </c>
      <c r="D2227" t="s">
        <v>1404</v>
      </c>
      <c r="E2227" t="s">
        <v>99</v>
      </c>
      <c r="F2227">
        <v>20011023</v>
      </c>
      <c r="G2227" t="s">
        <v>11657</v>
      </c>
      <c r="H2227" t="s">
        <v>1405</v>
      </c>
      <c r="I2227" t="s">
        <v>1406</v>
      </c>
      <c r="M2227" t="str">
        <f t="shared" si="239"/>
        <v/>
      </c>
      <c r="N2227" t="str">
        <f t="shared" si="240"/>
        <v/>
      </c>
      <c r="O2227" t="str">
        <f t="shared" si="241"/>
        <v>ヤギシタ</v>
      </c>
      <c r="P2227" t="str">
        <f t="shared" si="242"/>
        <v>トモシ</v>
      </c>
      <c r="Q2227">
        <f>IF($F2227="","",DATEDIF($R2227,①申込書!$D$3,"Y"))</f>
        <v>24</v>
      </c>
      <c r="R2227" t="str">
        <f t="shared" si="243"/>
        <v>2001/10/23</v>
      </c>
      <c r="S2227" t="str">
        <f t="shared" si="238"/>
        <v>大阪</v>
      </c>
      <c r="T2227" t="str">
        <f>IFERROR(IF($G2227&lt;&gt;"",LEFT($G2227,11),IF(COUNTIF(②男子申込!$C:$C,$B2227)=1,INDEX(②男子申込!H:H,MATCH($B2227,②男子申込!$C:$C,0)),"")),"")</f>
        <v>00077583030</v>
      </c>
      <c r="U2227" t="str">
        <f t="shared" si="244"/>
        <v>大阪大</v>
      </c>
    </row>
    <row r="2228" spans="1:21">
      <c r="A2228" t="s">
        <v>1349</v>
      </c>
      <c r="B2228">
        <v>2227</v>
      </c>
      <c r="C2228" t="s">
        <v>8968</v>
      </c>
      <c r="D2228" t="s">
        <v>8969</v>
      </c>
      <c r="E2228" t="s">
        <v>91</v>
      </c>
      <c r="F2228">
        <v>20050118</v>
      </c>
      <c r="G2228" t="s">
        <v>11658</v>
      </c>
      <c r="H2228" t="s">
        <v>1032</v>
      </c>
      <c r="I2228" t="s">
        <v>370</v>
      </c>
      <c r="M2228" t="str">
        <f t="shared" si="239"/>
        <v/>
      </c>
      <c r="N2228" t="str">
        <f t="shared" si="240"/>
        <v/>
      </c>
      <c r="O2228" t="str">
        <f t="shared" si="241"/>
        <v>フジムラ</v>
      </c>
      <c r="P2228" t="str">
        <f t="shared" si="242"/>
        <v>シュウト</v>
      </c>
      <c r="Q2228">
        <f>IF($F2228="","",DATEDIF($R2228,①申込書!$D$3,"Y"))</f>
        <v>21</v>
      </c>
      <c r="R2228" t="str">
        <f t="shared" si="243"/>
        <v>2005/01/18</v>
      </c>
      <c r="S2228" t="str">
        <f t="shared" si="238"/>
        <v>香川</v>
      </c>
      <c r="T2228" t="str">
        <f>IFERROR(IF($G2228&lt;&gt;"",LEFT($G2228,11),IF(COUNTIF(②男子申込!$C:$C,$B2228)=1,INDEX(②男子申込!H:H,MATCH($B2228,②男子申込!$C:$C,0)),"")),"")</f>
        <v>00152466226</v>
      </c>
      <c r="U2228" t="str">
        <f t="shared" si="244"/>
        <v>大阪大</v>
      </c>
    </row>
    <row r="2229" spans="1:21">
      <c r="A2229" t="s">
        <v>1349</v>
      </c>
      <c r="B2229">
        <v>2228</v>
      </c>
      <c r="C2229" t="s">
        <v>8970</v>
      </c>
      <c r="D2229" t="s">
        <v>8971</v>
      </c>
      <c r="E2229" t="s">
        <v>132</v>
      </c>
      <c r="F2229">
        <v>20060530</v>
      </c>
      <c r="G2229" t="s">
        <v>11659</v>
      </c>
      <c r="H2229" t="s">
        <v>559</v>
      </c>
      <c r="I2229" t="s">
        <v>926</v>
      </c>
      <c r="M2229" t="str">
        <f t="shared" si="239"/>
        <v/>
      </c>
      <c r="N2229" t="str">
        <f t="shared" si="240"/>
        <v/>
      </c>
      <c r="O2229" t="str">
        <f t="shared" si="241"/>
        <v>ナカジマ</v>
      </c>
      <c r="P2229" t="str">
        <f t="shared" si="242"/>
        <v>ソウイチロウ</v>
      </c>
      <c r="Q2229">
        <f>IF($F2229="","",DATEDIF($R2229,①申込書!$D$3,"Y"))</f>
        <v>19</v>
      </c>
      <c r="R2229" t="str">
        <f t="shared" si="243"/>
        <v>2006/05/30</v>
      </c>
      <c r="S2229" t="str">
        <f t="shared" si="238"/>
        <v>広島</v>
      </c>
      <c r="T2229" t="str">
        <f>IFERROR(IF($G2229&lt;&gt;"",LEFT($G2229,11),IF(COUNTIF(②男子申込!$C:$C,$B2229)=1,INDEX(②男子申込!H:H,MATCH($B2229,②男子申込!$C:$C,0)),"")),"")</f>
        <v>00165319328</v>
      </c>
      <c r="U2229" t="str">
        <f t="shared" si="244"/>
        <v>大阪大</v>
      </c>
    </row>
    <row r="2230" spans="1:21">
      <c r="A2230" t="s">
        <v>1708</v>
      </c>
      <c r="B2230">
        <v>2229</v>
      </c>
      <c r="C2230" t="s">
        <v>8972</v>
      </c>
      <c r="D2230" t="s">
        <v>8973</v>
      </c>
      <c r="E2230" t="s">
        <v>88</v>
      </c>
      <c r="F2230">
        <v>20060620</v>
      </c>
      <c r="G2230"/>
      <c r="H2230" t="s">
        <v>8255</v>
      </c>
      <c r="I2230" t="s">
        <v>926</v>
      </c>
      <c r="M2230" t="str">
        <f t="shared" si="239"/>
        <v/>
      </c>
      <c r="N2230" t="str">
        <f t="shared" si="240"/>
        <v/>
      </c>
      <c r="O2230" t="str">
        <f t="shared" si="241"/>
        <v>イノモト</v>
      </c>
      <c r="P2230" t="str">
        <f t="shared" si="242"/>
        <v>ソウイチロウ</v>
      </c>
      <c r="Q2230">
        <f>IF($F2230="","",DATEDIF($R2230,①申込書!$D$3,"Y"))</f>
        <v>19</v>
      </c>
      <c r="R2230" t="str">
        <f t="shared" si="243"/>
        <v>2006/06/20</v>
      </c>
      <c r="S2230" t="str">
        <f t="shared" si="238"/>
        <v>京都</v>
      </c>
      <c r="T2230" t="str">
        <f>IFERROR(IF($G2230&lt;&gt;"",LEFT($G2230,11),IF(COUNTIF(②男子申込!$C:$C,$B2230)=1,INDEX(②男子申込!H:H,MATCH($B2230,②男子申込!$C:$C,0)),"")),"")</f>
        <v/>
      </c>
      <c r="U2230" t="str">
        <f t="shared" si="244"/>
        <v>京都教育大</v>
      </c>
    </row>
    <row r="2231" spans="1:21">
      <c r="A2231" t="s">
        <v>1708</v>
      </c>
      <c r="B2231">
        <v>2230</v>
      </c>
      <c r="C2231" t="s">
        <v>8974</v>
      </c>
      <c r="D2231" t="s">
        <v>8975</v>
      </c>
      <c r="E2231" t="s">
        <v>99</v>
      </c>
      <c r="F2231">
        <v>20070120</v>
      </c>
      <c r="G2231"/>
      <c r="H2231" t="s">
        <v>491</v>
      </c>
      <c r="I2231" t="s">
        <v>362</v>
      </c>
      <c r="M2231" t="str">
        <f t="shared" si="239"/>
        <v/>
      </c>
      <c r="N2231" t="str">
        <f t="shared" si="240"/>
        <v/>
      </c>
      <c r="O2231" t="str">
        <f t="shared" si="241"/>
        <v>イワタ</v>
      </c>
      <c r="P2231" t="str">
        <f t="shared" si="242"/>
        <v>ナオヤ</v>
      </c>
      <c r="Q2231">
        <f>IF($F2231="","",DATEDIF($R2231,①申込書!$D$3,"Y"))</f>
        <v>19</v>
      </c>
      <c r="R2231" t="str">
        <f t="shared" si="243"/>
        <v>2007/01/20</v>
      </c>
      <c r="S2231" t="str">
        <f t="shared" si="238"/>
        <v>大阪</v>
      </c>
      <c r="T2231" t="str">
        <f>IFERROR(IF($G2231&lt;&gt;"",LEFT($G2231,11),IF(COUNTIF(②男子申込!$C:$C,$B2231)=1,INDEX(②男子申込!H:H,MATCH($B2231,②男子申込!$C:$C,0)),"")),"")</f>
        <v/>
      </c>
      <c r="U2231" t="str">
        <f t="shared" si="244"/>
        <v>京都教育大</v>
      </c>
    </row>
    <row r="2232" spans="1:21">
      <c r="A2232" t="s">
        <v>1708</v>
      </c>
      <c r="B2232">
        <v>2231</v>
      </c>
      <c r="C2232" t="s">
        <v>8976</v>
      </c>
      <c r="D2232" t="s">
        <v>8977</v>
      </c>
      <c r="E2232" t="s">
        <v>88</v>
      </c>
      <c r="F2232">
        <v>20061015</v>
      </c>
      <c r="G2232"/>
      <c r="H2232" t="s">
        <v>189</v>
      </c>
      <c r="I2232" t="s">
        <v>645</v>
      </c>
      <c r="M2232" t="str">
        <f t="shared" si="239"/>
        <v/>
      </c>
      <c r="N2232" t="str">
        <f t="shared" si="240"/>
        <v/>
      </c>
      <c r="O2232" t="str">
        <f t="shared" si="241"/>
        <v>フジモト</v>
      </c>
      <c r="P2232" t="str">
        <f t="shared" si="242"/>
        <v>アキヒロ</v>
      </c>
      <c r="Q2232">
        <f>IF($F2232="","",DATEDIF($R2232,①申込書!$D$3,"Y"))</f>
        <v>19</v>
      </c>
      <c r="R2232" t="str">
        <f t="shared" si="243"/>
        <v>2006/10/15</v>
      </c>
      <c r="S2232" t="str">
        <f t="shared" si="238"/>
        <v>京都</v>
      </c>
      <c r="T2232" t="str">
        <f>IFERROR(IF($G2232&lt;&gt;"",LEFT($G2232,11),IF(COUNTIF(②男子申込!$C:$C,$B2232)=1,INDEX(②男子申込!H:H,MATCH($B2232,②男子申込!$C:$C,0)),"")),"")</f>
        <v/>
      </c>
      <c r="U2232" t="str">
        <f t="shared" si="244"/>
        <v>京都教育大</v>
      </c>
    </row>
    <row r="2233" spans="1:21">
      <c r="A2233" t="s">
        <v>1708</v>
      </c>
      <c r="B2233">
        <v>2232</v>
      </c>
      <c r="C2233" t="s">
        <v>8978</v>
      </c>
      <c r="D2233" t="s">
        <v>8979</v>
      </c>
      <c r="E2233" t="s">
        <v>132</v>
      </c>
      <c r="F2233">
        <v>20060717</v>
      </c>
      <c r="G2233"/>
      <c r="H2233" t="s">
        <v>3256</v>
      </c>
      <c r="I2233" t="s">
        <v>2482</v>
      </c>
      <c r="M2233" t="str">
        <f t="shared" si="239"/>
        <v/>
      </c>
      <c r="N2233" t="str">
        <f t="shared" si="240"/>
        <v/>
      </c>
      <c r="O2233" t="str">
        <f t="shared" si="241"/>
        <v>マエハラ</v>
      </c>
      <c r="P2233" t="str">
        <f t="shared" si="242"/>
        <v>アオイ</v>
      </c>
      <c r="Q2233">
        <f>IF($F2233="","",DATEDIF($R2233,①申込書!$D$3,"Y"))</f>
        <v>19</v>
      </c>
      <c r="R2233" t="str">
        <f t="shared" si="243"/>
        <v>2006/07/17</v>
      </c>
      <c r="S2233" t="str">
        <f t="shared" si="238"/>
        <v>広島</v>
      </c>
      <c r="T2233" t="str">
        <f>IFERROR(IF($G2233&lt;&gt;"",LEFT($G2233,11),IF(COUNTIF(②男子申込!$C:$C,$B2233)=1,INDEX(②男子申込!H:H,MATCH($B2233,②男子申込!$C:$C,0)),"")),"")</f>
        <v/>
      </c>
      <c r="U2233" t="str">
        <f t="shared" si="244"/>
        <v>京都教育大</v>
      </c>
    </row>
    <row r="2234" spans="1:21">
      <c r="A2234" t="s">
        <v>1708</v>
      </c>
      <c r="B2234">
        <v>2233</v>
      </c>
      <c r="C2234" t="s">
        <v>8980</v>
      </c>
      <c r="D2234" t="s">
        <v>8981</v>
      </c>
      <c r="E2234" t="s">
        <v>88</v>
      </c>
      <c r="F2234">
        <v>20060713</v>
      </c>
      <c r="G2234"/>
      <c r="H2234" t="s">
        <v>147</v>
      </c>
      <c r="I2234" t="s">
        <v>12316</v>
      </c>
      <c r="M2234" t="str">
        <f t="shared" si="239"/>
        <v/>
      </c>
      <c r="N2234" t="str">
        <f t="shared" si="240"/>
        <v/>
      </c>
      <c r="O2234" t="str">
        <f t="shared" si="241"/>
        <v>ナカムラ</v>
      </c>
      <c r="P2234" t="str">
        <f t="shared" si="242"/>
        <v>サクタロウ</v>
      </c>
      <c r="Q2234">
        <f>IF($F2234="","",DATEDIF($R2234,①申込書!$D$3,"Y"))</f>
        <v>19</v>
      </c>
      <c r="R2234" t="str">
        <f t="shared" si="243"/>
        <v>2006/07/13</v>
      </c>
      <c r="S2234" t="str">
        <f t="shared" si="238"/>
        <v>京都</v>
      </c>
      <c r="T2234" t="str">
        <f>IFERROR(IF($G2234&lt;&gt;"",LEFT($G2234,11),IF(COUNTIF(②男子申込!$C:$C,$B2234)=1,INDEX(②男子申込!H:H,MATCH($B2234,②男子申込!$C:$C,0)),"")),"")</f>
        <v/>
      </c>
      <c r="U2234" t="str">
        <f t="shared" si="244"/>
        <v>京都教育大</v>
      </c>
    </row>
    <row r="2235" spans="1:21">
      <c r="A2235" t="s">
        <v>1476</v>
      </c>
      <c r="B2235">
        <v>2234</v>
      </c>
      <c r="C2235" t="s">
        <v>8982</v>
      </c>
      <c r="D2235" t="s">
        <v>8983</v>
      </c>
      <c r="E2235" t="s">
        <v>469</v>
      </c>
      <c r="F2235">
        <v>20070322</v>
      </c>
      <c r="G2235" t="s">
        <v>11660</v>
      </c>
      <c r="H2235" t="s">
        <v>12317</v>
      </c>
      <c r="I2235" t="s">
        <v>115</v>
      </c>
      <c r="M2235" t="str">
        <f t="shared" si="239"/>
        <v/>
      </c>
      <c r="N2235" t="str">
        <f t="shared" si="240"/>
        <v/>
      </c>
      <c r="O2235" t="str">
        <f t="shared" si="241"/>
        <v>フジハラ</v>
      </c>
      <c r="P2235" t="str">
        <f t="shared" si="242"/>
        <v>ハルキ</v>
      </c>
      <c r="Q2235">
        <f>IF($F2235="","",DATEDIF($R2235,①申込書!$D$3,"Y"))</f>
        <v>18</v>
      </c>
      <c r="R2235" t="str">
        <f t="shared" si="243"/>
        <v>2007/03/22</v>
      </c>
      <c r="S2235" t="str">
        <f t="shared" si="238"/>
        <v>和歌山</v>
      </c>
      <c r="T2235" t="str">
        <f>IFERROR(IF($G2235&lt;&gt;"",LEFT($G2235,11),IF(COUNTIF(②男子申込!$C:$C,$B2235)=1,INDEX(②男子申込!H:H,MATCH($B2235,②男子申込!$C:$C,0)),"")),"")</f>
        <v>00166113523</v>
      </c>
      <c r="U2235" t="str">
        <f t="shared" si="244"/>
        <v>和歌山大</v>
      </c>
    </row>
    <row r="2236" spans="1:21">
      <c r="A2236" t="s">
        <v>6145</v>
      </c>
      <c r="B2236">
        <v>2235</v>
      </c>
      <c r="C2236" t="s">
        <v>8984</v>
      </c>
      <c r="D2236" t="s">
        <v>8985</v>
      </c>
      <c r="E2236" t="s">
        <v>3835</v>
      </c>
      <c r="F2236">
        <v>20020603</v>
      </c>
      <c r="G2236" t="s">
        <v>11661</v>
      </c>
      <c r="H2236" t="s">
        <v>2902</v>
      </c>
      <c r="I2236" t="s">
        <v>1218</v>
      </c>
      <c r="M2236" t="str">
        <f t="shared" si="239"/>
        <v>福岡</v>
      </c>
      <c r="N2236" t="str">
        <f t="shared" si="240"/>
        <v>孝朗</v>
      </c>
      <c r="O2236" t="str">
        <f t="shared" si="241"/>
        <v>フクオカ</v>
      </c>
      <c r="P2236" t="str">
        <f t="shared" si="242"/>
        <v>タカアキ</v>
      </c>
      <c r="Q2236">
        <f>IF($F2236="","",DATEDIF($R2236,①申込書!$D$3,"Y"))</f>
        <v>23</v>
      </c>
      <c r="R2236" t="str">
        <f t="shared" si="243"/>
        <v>2002/06/03</v>
      </c>
      <c r="S2236" t="str">
        <f t="shared" si="238"/>
        <v>学連</v>
      </c>
      <c r="T2236" t="str">
        <f>IFERROR(IF($G2236&lt;&gt;"",LEFT($G2236,11),IF(COUNTIF(②男子申込!$C:$C,$B2236)=1,INDEX(②男子申込!H:H,MATCH($B2236,②男子申込!$C:$C,0)),"")),"")</f>
        <v>00094098030</v>
      </c>
      <c r="U2236" t="str">
        <f t="shared" si="244"/>
        <v>和歌山県立医科大</v>
      </c>
    </row>
    <row r="2237" spans="1:21">
      <c r="A2237" t="s">
        <v>6145</v>
      </c>
      <c r="B2237">
        <v>2236</v>
      </c>
      <c r="C2237" t="s">
        <v>6146</v>
      </c>
      <c r="D2237" t="s">
        <v>6147</v>
      </c>
      <c r="E2237" t="s">
        <v>3835</v>
      </c>
      <c r="F2237">
        <v>20030526</v>
      </c>
      <c r="G2237" t="s">
        <v>6148</v>
      </c>
      <c r="H2237" t="s">
        <v>354</v>
      </c>
      <c r="I2237" t="s">
        <v>115</v>
      </c>
      <c r="M2237" t="str">
        <f t="shared" si="239"/>
        <v>田中</v>
      </c>
      <c r="N2237" t="str">
        <f t="shared" si="240"/>
        <v>陽貴</v>
      </c>
      <c r="O2237" t="str">
        <f t="shared" si="241"/>
        <v>タナカ</v>
      </c>
      <c r="P2237" t="str">
        <f t="shared" si="242"/>
        <v>ハルキ</v>
      </c>
      <c r="Q2237">
        <f>IF($F2237="","",DATEDIF($R2237,①申込書!$D$3,"Y"))</f>
        <v>22</v>
      </c>
      <c r="R2237" t="str">
        <f t="shared" si="243"/>
        <v>2003/05/26</v>
      </c>
      <c r="S2237" t="str">
        <f t="shared" si="238"/>
        <v>学連</v>
      </c>
      <c r="T2237" t="str">
        <f>IFERROR(IF($G2237&lt;&gt;"",LEFT($G2237,11),IF(COUNTIF(②男子申込!$C:$C,$B2237)=1,INDEX(②男子申込!H:H,MATCH($B2237,②男子申込!$C:$C,0)),"")),"")</f>
        <v>00102815017</v>
      </c>
      <c r="U2237" t="str">
        <f t="shared" si="244"/>
        <v>和歌山県立医科大</v>
      </c>
    </row>
    <row r="2238" spans="1:21">
      <c r="A2238" t="s">
        <v>6145</v>
      </c>
      <c r="B2238">
        <v>2237</v>
      </c>
      <c r="C2238" t="s">
        <v>6423</v>
      </c>
      <c r="D2238" t="s">
        <v>6424</v>
      </c>
      <c r="E2238" t="s">
        <v>3835</v>
      </c>
      <c r="F2238">
        <v>20050207</v>
      </c>
      <c r="G2238" t="s">
        <v>11662</v>
      </c>
      <c r="H2238" t="s">
        <v>1493</v>
      </c>
      <c r="I2238" t="s">
        <v>6425</v>
      </c>
      <c r="M2238" t="str">
        <f t="shared" si="239"/>
        <v>大地</v>
      </c>
      <c r="N2238" t="str">
        <f t="shared" si="240"/>
        <v>蘭斗</v>
      </c>
      <c r="O2238" t="str">
        <f t="shared" si="241"/>
        <v>オオジ</v>
      </c>
      <c r="P2238" t="str">
        <f t="shared" si="242"/>
        <v>ラント</v>
      </c>
      <c r="Q2238">
        <f>IF($F2238="","",DATEDIF($R2238,①申込書!$D$3,"Y"))</f>
        <v>20</v>
      </c>
      <c r="R2238" t="str">
        <f t="shared" si="243"/>
        <v>2005/02/07</v>
      </c>
      <c r="S2238" t="str">
        <f t="shared" si="238"/>
        <v>学連</v>
      </c>
      <c r="T2238" t="str">
        <f>IFERROR(IF($G2238&lt;&gt;"",LEFT($G2238,11),IF(COUNTIF(②男子申込!$C:$C,$B2238)=1,INDEX(②男子申込!H:H,MATCH($B2238,②男子申込!$C:$C,0)),"")),"")</f>
        <v>00118753631</v>
      </c>
      <c r="U2238" t="str">
        <f t="shared" si="244"/>
        <v>和歌山県立医科大</v>
      </c>
    </row>
    <row r="2239" spans="1:21">
      <c r="A2239" t="s">
        <v>6145</v>
      </c>
      <c r="B2239">
        <v>2238</v>
      </c>
      <c r="C2239" t="s">
        <v>8986</v>
      </c>
      <c r="D2239" t="s">
        <v>8987</v>
      </c>
      <c r="E2239" t="s">
        <v>3835</v>
      </c>
      <c r="F2239">
        <v>20040616</v>
      </c>
      <c r="G2239" t="s">
        <v>11663</v>
      </c>
      <c r="H2239" t="s">
        <v>12318</v>
      </c>
      <c r="I2239" t="s">
        <v>112</v>
      </c>
      <c r="M2239" t="str">
        <f t="shared" si="239"/>
        <v>北畑</v>
      </c>
      <c r="N2239" t="str">
        <f t="shared" si="240"/>
        <v>歩睦</v>
      </c>
      <c r="O2239" t="str">
        <f t="shared" si="241"/>
        <v>キタバタ</v>
      </c>
      <c r="P2239" t="str">
        <f t="shared" si="242"/>
        <v>アユム</v>
      </c>
      <c r="Q2239">
        <f>IF($F2239="","",DATEDIF($R2239,①申込書!$D$3,"Y"))</f>
        <v>21</v>
      </c>
      <c r="R2239" t="str">
        <f t="shared" si="243"/>
        <v>2004/06/16</v>
      </c>
      <c r="S2239" t="str">
        <f t="shared" si="238"/>
        <v>学連</v>
      </c>
      <c r="T2239" t="str">
        <f>IFERROR(IF($G2239&lt;&gt;"",LEFT($G2239,11),IF(COUNTIF(②男子申込!$C:$C,$B2239)=1,INDEX(②男子申込!H:H,MATCH($B2239,②男子申込!$C:$C,0)),"")),"")</f>
        <v>00118933126</v>
      </c>
      <c r="U2239" t="str">
        <f t="shared" si="244"/>
        <v>和歌山県立医科大</v>
      </c>
    </row>
    <row r="2240" spans="1:21">
      <c r="A2240" t="s">
        <v>6145</v>
      </c>
      <c r="B2240">
        <v>2239</v>
      </c>
      <c r="C2240" t="s">
        <v>8988</v>
      </c>
      <c r="D2240" t="s">
        <v>8989</v>
      </c>
      <c r="E2240" t="s">
        <v>3835</v>
      </c>
      <c r="F2240">
        <v>20050602</v>
      </c>
      <c r="G2240" t="s">
        <v>11664</v>
      </c>
      <c r="H2240" t="s">
        <v>264</v>
      </c>
      <c r="I2240" t="s">
        <v>804</v>
      </c>
      <c r="M2240" t="str">
        <f t="shared" si="239"/>
        <v>土屋</v>
      </c>
      <c r="N2240" t="str">
        <f t="shared" si="240"/>
        <v>力輝</v>
      </c>
      <c r="O2240" t="str">
        <f t="shared" si="241"/>
        <v>ツチヤ</v>
      </c>
      <c r="P2240" t="str">
        <f t="shared" si="242"/>
        <v>リキ</v>
      </c>
      <c r="Q2240">
        <f>IF($F2240="","",DATEDIF($R2240,①申込書!$D$3,"Y"))</f>
        <v>20</v>
      </c>
      <c r="R2240" t="str">
        <f t="shared" si="243"/>
        <v>2005/06/02</v>
      </c>
      <c r="S2240" t="str">
        <f t="shared" si="238"/>
        <v>学連</v>
      </c>
      <c r="T2240" t="str">
        <f>IFERROR(IF($G2240&lt;&gt;"",LEFT($G2240,11),IF(COUNTIF(②男子申込!$C:$C,$B2240)=1,INDEX(②男子申込!H:H,MATCH($B2240,②男子申込!$C:$C,0)),"")),"")</f>
        <v>00159903633</v>
      </c>
      <c r="U2240" t="str">
        <f t="shared" si="244"/>
        <v>和歌山県立医科大</v>
      </c>
    </row>
    <row r="2241" spans="1:21">
      <c r="A2241" t="s">
        <v>6145</v>
      </c>
      <c r="B2241">
        <v>2240</v>
      </c>
      <c r="C2241" t="s">
        <v>6149</v>
      </c>
      <c r="D2241" t="s">
        <v>6150</v>
      </c>
      <c r="E2241" t="s">
        <v>3835</v>
      </c>
      <c r="F2241">
        <v>20040321</v>
      </c>
      <c r="G2241" t="s">
        <v>6151</v>
      </c>
      <c r="H2241" t="s">
        <v>6152</v>
      </c>
      <c r="I2241" t="s">
        <v>168</v>
      </c>
      <c r="M2241" t="str">
        <f t="shared" si="239"/>
        <v>古城</v>
      </c>
      <c r="N2241" t="str">
        <f t="shared" si="240"/>
        <v>昇太郎</v>
      </c>
      <c r="O2241" t="str">
        <f t="shared" si="241"/>
        <v>コジョウ</v>
      </c>
      <c r="P2241" t="str">
        <f t="shared" si="242"/>
        <v>ショウタロウ</v>
      </c>
      <c r="Q2241">
        <f>IF($F2241="","",DATEDIF($R2241,①申込書!$D$3,"Y"))</f>
        <v>21</v>
      </c>
      <c r="R2241" t="str">
        <f t="shared" si="243"/>
        <v>2004/03/21</v>
      </c>
      <c r="S2241" t="str">
        <f t="shared" si="238"/>
        <v>学連</v>
      </c>
      <c r="T2241" t="str">
        <f>IFERROR(IF($G2241&lt;&gt;"",LEFT($G2241,11),IF(COUNTIF(②男子申込!$C:$C,$B2241)=1,INDEX(②男子申込!H:H,MATCH($B2241,②男子申込!$C:$C,0)),"")),"")</f>
        <v>00200102304</v>
      </c>
      <c r="U2241" t="str">
        <f t="shared" si="244"/>
        <v>和歌山県立医科大</v>
      </c>
    </row>
    <row r="2242" spans="1:21">
      <c r="A2242" t="s">
        <v>927</v>
      </c>
      <c r="B2242">
        <v>2241</v>
      </c>
      <c r="C2242" t="s">
        <v>8990</v>
      </c>
      <c r="D2242" t="s">
        <v>8991</v>
      </c>
      <c r="E2242" t="s">
        <v>99</v>
      </c>
      <c r="F2242">
        <v>20060522</v>
      </c>
      <c r="G2242" t="s">
        <v>11665</v>
      </c>
      <c r="H2242" t="s">
        <v>12319</v>
      </c>
      <c r="I2242" t="s">
        <v>505</v>
      </c>
      <c r="M2242" t="str">
        <f t="shared" si="239"/>
        <v>船谷</v>
      </c>
      <c r="N2242" t="str">
        <f t="shared" si="240"/>
        <v>冠太</v>
      </c>
      <c r="O2242" t="str">
        <f t="shared" si="241"/>
        <v>フナタニ</v>
      </c>
      <c r="P2242" t="str">
        <f t="shared" si="242"/>
        <v>カンタ</v>
      </c>
      <c r="Q2242">
        <f>IF($F2242="","",DATEDIF($R2242,①申込書!$D$3,"Y"))</f>
        <v>19</v>
      </c>
      <c r="R2242" t="str">
        <f t="shared" si="243"/>
        <v>2006/05/22</v>
      </c>
      <c r="S2242" t="str">
        <f t="shared" ref="S2242:S2305" si="245">IFERROR(IF(OR($E2242="北海道",$E2242="学連"),$E2242,LEFT($E2242,LEN($E2242)-1)),"")</f>
        <v>大阪</v>
      </c>
      <c r="T2242" t="str">
        <f>IFERROR(IF($G2242&lt;&gt;"",LEFT($G2242,11),IF(COUNTIF(②男子申込!$C:$C,$B2242)=1,INDEX(②男子申込!H:H,MATCH($B2242,②男子申込!$C:$C,0)),"")),"")</f>
        <v>00136928231</v>
      </c>
      <c r="U2242" t="str">
        <f t="shared" si="244"/>
        <v>大阪教育大</v>
      </c>
    </row>
    <row r="2243" spans="1:21">
      <c r="A2243" t="s">
        <v>927</v>
      </c>
      <c r="B2243">
        <v>2242</v>
      </c>
      <c r="C2243" t="s">
        <v>8992</v>
      </c>
      <c r="D2243" t="s">
        <v>8993</v>
      </c>
      <c r="E2243" t="s">
        <v>99</v>
      </c>
      <c r="F2243">
        <v>20060612</v>
      </c>
      <c r="G2243" t="s">
        <v>11666</v>
      </c>
      <c r="H2243" t="s">
        <v>987</v>
      </c>
      <c r="I2243" t="s">
        <v>442</v>
      </c>
      <c r="M2243" t="str">
        <f t="shared" ref="M2243:M2306" si="246">IFERROR(LEFT($C2243,FIND("　",$C2243)-1),"")</f>
        <v>大久保</v>
      </c>
      <c r="N2243" t="str">
        <f t="shared" ref="N2243:N2306" si="247">IFERROR(RIGHT($C2243,LEN($C2243)-FIND("　",$C2243)),"")</f>
        <v>雅哉</v>
      </c>
      <c r="O2243" t="str">
        <f t="shared" ref="O2243:O2306" si="248">IFERROR(DBCS(LEFT($D2243,FIND(" ",$D2243)-1)),"")</f>
        <v>オオクボ</v>
      </c>
      <c r="P2243" t="str">
        <f t="shared" ref="P2243:P2306" si="249">IFERROR(DBCS(RIGHT($D2243,LEN($D2243)-FIND(" ",$D2243))),"")</f>
        <v>マサヤ</v>
      </c>
      <c r="Q2243">
        <f>IF($F2243="","",DATEDIF($R2243,①申込書!$D$3,"Y"))</f>
        <v>19</v>
      </c>
      <c r="R2243" t="str">
        <f t="shared" ref="R2243:R2306" si="250">IF($F2243="","",LEFT($F2243,4)&amp;"/"&amp;MID($F2243,5,2)&amp;"/"&amp;RIGHT($F2243,2))</f>
        <v>2006/06/12</v>
      </c>
      <c r="S2243" t="str">
        <f t="shared" si="245"/>
        <v>大阪</v>
      </c>
      <c r="T2243" t="str">
        <f>IFERROR(IF($G2243&lt;&gt;"",LEFT($G2243,11),IF(COUNTIF(②男子申込!$C:$C,$B2243)=1,INDEX(②男子申込!H:H,MATCH($B2243,②男子申込!$C:$C,0)),"")),"")</f>
        <v>00169058433</v>
      </c>
      <c r="U2243" t="str">
        <f t="shared" ref="U2243:U2306" si="251">IFERROR(LEFT($A2243,FIND("大学",$A2243))&amp;RIGHT($A2243,LEN($A2243)-FIND("大学",$A2243)-1),"")</f>
        <v>大阪教育大</v>
      </c>
    </row>
    <row r="2244" spans="1:21">
      <c r="A2244" t="s">
        <v>927</v>
      </c>
      <c r="B2244">
        <v>2243</v>
      </c>
      <c r="C2244" t="s">
        <v>8994</v>
      </c>
      <c r="D2244" t="s">
        <v>8995</v>
      </c>
      <c r="E2244" t="s">
        <v>97</v>
      </c>
      <c r="F2244">
        <v>20060725</v>
      </c>
      <c r="G2244" t="s">
        <v>11667</v>
      </c>
      <c r="H2244" t="s">
        <v>12320</v>
      </c>
      <c r="I2244" t="s">
        <v>505</v>
      </c>
      <c r="M2244" t="str">
        <f t="shared" si="246"/>
        <v>森木</v>
      </c>
      <c r="N2244" t="str">
        <f t="shared" si="247"/>
        <v>幹太</v>
      </c>
      <c r="O2244" t="str">
        <f t="shared" si="248"/>
        <v>モリキ</v>
      </c>
      <c r="P2244" t="str">
        <f t="shared" si="249"/>
        <v>カンタ</v>
      </c>
      <c r="Q2244">
        <f>IF($F2244="","",DATEDIF($R2244,①申込書!$D$3,"Y"))</f>
        <v>19</v>
      </c>
      <c r="R2244" t="str">
        <f t="shared" si="250"/>
        <v>2006/07/25</v>
      </c>
      <c r="S2244" t="str">
        <f t="shared" si="245"/>
        <v>兵庫</v>
      </c>
      <c r="T2244" t="str">
        <f>IFERROR(IF($G2244&lt;&gt;"",LEFT($G2244,11),IF(COUNTIF(②男子申込!$C:$C,$B2244)=1,INDEX(②男子申込!H:H,MATCH($B2244,②男子申込!$C:$C,0)),"")),"")</f>
        <v>00142697736</v>
      </c>
      <c r="U2244" t="str">
        <f t="shared" si="251"/>
        <v>大阪教育大</v>
      </c>
    </row>
    <row r="2245" spans="1:21">
      <c r="A2245" t="s">
        <v>927</v>
      </c>
      <c r="B2245">
        <v>2244</v>
      </c>
      <c r="C2245" t="s">
        <v>8996</v>
      </c>
      <c r="D2245" t="s">
        <v>8997</v>
      </c>
      <c r="E2245" t="s">
        <v>99</v>
      </c>
      <c r="F2245">
        <v>20070116</v>
      </c>
      <c r="G2245" t="s">
        <v>11668</v>
      </c>
      <c r="H2245" t="s">
        <v>371</v>
      </c>
      <c r="I2245" t="s">
        <v>906</v>
      </c>
      <c r="M2245" t="str">
        <f t="shared" si="246"/>
        <v>佐藤</v>
      </c>
      <c r="N2245" t="str">
        <f t="shared" si="247"/>
        <v>優平</v>
      </c>
      <c r="O2245" t="str">
        <f t="shared" si="248"/>
        <v>サトウ</v>
      </c>
      <c r="P2245" t="str">
        <f t="shared" si="249"/>
        <v>ユウヘイ</v>
      </c>
      <c r="Q2245">
        <f>IF($F2245="","",DATEDIF($R2245,①申込書!$D$3,"Y"))</f>
        <v>19</v>
      </c>
      <c r="R2245" t="str">
        <f t="shared" si="250"/>
        <v>2007/01/16</v>
      </c>
      <c r="S2245" t="str">
        <f t="shared" si="245"/>
        <v>大阪</v>
      </c>
      <c r="T2245" t="str">
        <f>IFERROR(IF($G2245&lt;&gt;"",LEFT($G2245,11),IF(COUNTIF(②男子申込!$C:$C,$B2245)=1,INDEX(②男子申込!H:H,MATCH($B2245,②男子申込!$C:$C,0)),"")),"")</f>
        <v>00169068838</v>
      </c>
      <c r="U2245" t="str">
        <f t="shared" si="251"/>
        <v>大阪教育大</v>
      </c>
    </row>
    <row r="2246" spans="1:21">
      <c r="A2246" t="s">
        <v>927</v>
      </c>
      <c r="B2246">
        <v>2245</v>
      </c>
      <c r="C2246" t="s">
        <v>8998</v>
      </c>
      <c r="D2246" t="s">
        <v>8999</v>
      </c>
      <c r="E2246" t="s">
        <v>116</v>
      </c>
      <c r="F2246">
        <v>20060520</v>
      </c>
      <c r="G2246" t="s">
        <v>11669</v>
      </c>
      <c r="H2246" t="s">
        <v>539</v>
      </c>
      <c r="I2246" t="s">
        <v>1148</v>
      </c>
      <c r="M2246" t="str">
        <f t="shared" si="246"/>
        <v>垣内</v>
      </c>
      <c r="N2246" t="str">
        <f t="shared" si="247"/>
        <v>太陽</v>
      </c>
      <c r="O2246" t="str">
        <f t="shared" si="248"/>
        <v>カキウチ</v>
      </c>
      <c r="P2246" t="str">
        <f t="shared" si="249"/>
        <v>タイヨウ</v>
      </c>
      <c r="Q2246">
        <f>IF($F2246="","",DATEDIF($R2246,①申込書!$D$3,"Y"))</f>
        <v>19</v>
      </c>
      <c r="R2246" t="str">
        <f t="shared" si="250"/>
        <v>2006/05/20</v>
      </c>
      <c r="S2246" t="str">
        <f t="shared" si="245"/>
        <v>三重</v>
      </c>
      <c r="T2246" t="str">
        <f>IFERROR(IF($G2246&lt;&gt;"",LEFT($G2246,11),IF(COUNTIF(②男子申込!$C:$C,$B2246)=1,INDEX(②男子申込!H:H,MATCH($B2246,②男子申込!$C:$C,0)),"")),"")</f>
        <v>00133731119</v>
      </c>
      <c r="U2246" t="str">
        <f t="shared" si="251"/>
        <v>大阪教育大</v>
      </c>
    </row>
    <row r="2247" spans="1:21">
      <c r="A2247" t="s">
        <v>927</v>
      </c>
      <c r="B2247">
        <v>2246</v>
      </c>
      <c r="C2247" t="s">
        <v>9000</v>
      </c>
      <c r="D2247" t="s">
        <v>9001</v>
      </c>
      <c r="E2247" t="s">
        <v>97</v>
      </c>
      <c r="F2247">
        <v>20060719</v>
      </c>
      <c r="G2247" t="s">
        <v>11670</v>
      </c>
      <c r="H2247" t="s">
        <v>12317</v>
      </c>
      <c r="I2247" t="s">
        <v>4945</v>
      </c>
      <c r="M2247" t="str">
        <f t="shared" si="246"/>
        <v>冨士原</v>
      </c>
      <c r="N2247" t="str">
        <f t="shared" si="247"/>
        <v>弘之</v>
      </c>
      <c r="O2247" t="str">
        <f t="shared" si="248"/>
        <v>フジハラ</v>
      </c>
      <c r="P2247" t="str">
        <f t="shared" si="249"/>
        <v>ヒロユキ</v>
      </c>
      <c r="Q2247">
        <f>IF($F2247="","",DATEDIF($R2247,①申込書!$D$3,"Y"))</f>
        <v>19</v>
      </c>
      <c r="R2247" t="str">
        <f t="shared" si="250"/>
        <v>2006/07/19</v>
      </c>
      <c r="S2247" t="str">
        <f t="shared" si="245"/>
        <v>兵庫</v>
      </c>
      <c r="T2247" t="str">
        <f>IFERROR(IF($G2247&lt;&gt;"",LEFT($G2247,11),IF(COUNTIF(②男子申込!$C:$C,$B2247)=1,INDEX(②男子申込!H:H,MATCH($B2247,②男子申込!$C:$C,0)),"")),"")</f>
        <v>00165510624</v>
      </c>
      <c r="U2247" t="str">
        <f t="shared" si="251"/>
        <v>大阪教育大</v>
      </c>
    </row>
    <row r="2248" spans="1:21">
      <c r="A2248" t="s">
        <v>927</v>
      </c>
      <c r="B2248">
        <v>2247</v>
      </c>
      <c r="C2248" t="s">
        <v>9002</v>
      </c>
      <c r="D2248" t="s">
        <v>9003</v>
      </c>
      <c r="E2248" t="s">
        <v>85</v>
      </c>
      <c r="F2248">
        <v>20061107</v>
      </c>
      <c r="G2248" t="s">
        <v>11671</v>
      </c>
      <c r="H2248" t="s">
        <v>214</v>
      </c>
      <c r="I2248" t="s">
        <v>115</v>
      </c>
      <c r="M2248" t="str">
        <f t="shared" si="246"/>
        <v>山本</v>
      </c>
      <c r="N2248" t="str">
        <f t="shared" si="247"/>
        <v>遥生</v>
      </c>
      <c r="O2248" t="str">
        <f t="shared" si="248"/>
        <v>ヤマモト</v>
      </c>
      <c r="P2248" t="str">
        <f t="shared" si="249"/>
        <v>ハルキ</v>
      </c>
      <c r="Q2248">
        <f>IF($F2248="","",DATEDIF($R2248,①申込書!$D$3,"Y"))</f>
        <v>19</v>
      </c>
      <c r="R2248" t="str">
        <f t="shared" si="250"/>
        <v>2006/11/07</v>
      </c>
      <c r="S2248" t="str">
        <f t="shared" si="245"/>
        <v>愛知</v>
      </c>
      <c r="T2248" t="str">
        <f>IFERROR(IF($G2248&lt;&gt;"",LEFT($G2248,11),IF(COUNTIF(②男子申込!$C:$C,$B2248)=1,INDEX(②男子申込!H:H,MATCH($B2248,②男子申込!$C:$C,0)),"")),"")</f>
        <v>00165386332</v>
      </c>
      <c r="U2248" t="str">
        <f t="shared" si="251"/>
        <v>大阪教育大</v>
      </c>
    </row>
    <row r="2249" spans="1:21">
      <c r="A2249" t="s">
        <v>1560</v>
      </c>
      <c r="B2249">
        <v>2248</v>
      </c>
      <c r="C2249" t="s">
        <v>9004</v>
      </c>
      <c r="D2249" t="s">
        <v>9005</v>
      </c>
      <c r="E2249" t="s">
        <v>3835</v>
      </c>
      <c r="F2249">
        <v>20030819</v>
      </c>
      <c r="G2249" t="s">
        <v>11672</v>
      </c>
      <c r="H2249" t="s">
        <v>295</v>
      </c>
      <c r="I2249" t="s">
        <v>1025</v>
      </c>
      <c r="M2249" t="str">
        <f t="shared" si="246"/>
        <v>松井</v>
      </c>
      <c r="N2249" t="str">
        <f t="shared" si="247"/>
        <v>秀真</v>
      </c>
      <c r="O2249" t="str">
        <f t="shared" si="248"/>
        <v>マツイ</v>
      </c>
      <c r="P2249" t="str">
        <f t="shared" si="249"/>
        <v>シュウマ</v>
      </c>
      <c r="Q2249">
        <f>IF($F2249="","",DATEDIF($R2249,①申込書!$D$3,"Y"))</f>
        <v>22</v>
      </c>
      <c r="R2249" t="str">
        <f t="shared" si="250"/>
        <v>2003/08/19</v>
      </c>
      <c r="S2249" t="str">
        <f t="shared" si="245"/>
        <v>学連</v>
      </c>
      <c r="T2249" t="str">
        <f>IFERROR(IF($G2249&lt;&gt;"",LEFT($G2249,11),IF(COUNTIF(②男子申込!$C:$C,$B2249)=1,INDEX(②男子申込!H:H,MATCH($B2249,②男子申込!$C:$C,0)),"")),"")</f>
        <v>00200088262</v>
      </c>
      <c r="U2249" t="str">
        <f t="shared" si="251"/>
        <v>滋賀医科大</v>
      </c>
    </row>
    <row r="2250" spans="1:21">
      <c r="A2250" t="s">
        <v>1560</v>
      </c>
      <c r="B2250">
        <v>2249</v>
      </c>
      <c r="C2250" t="s">
        <v>9006</v>
      </c>
      <c r="D2250" t="s">
        <v>9007</v>
      </c>
      <c r="E2250" t="s">
        <v>3835</v>
      </c>
      <c r="F2250">
        <v>20010409</v>
      </c>
      <c r="G2250" t="s">
        <v>11673</v>
      </c>
      <c r="H2250" t="s">
        <v>223</v>
      </c>
      <c r="I2250" t="s">
        <v>96</v>
      </c>
      <c r="M2250" t="str">
        <f t="shared" si="246"/>
        <v>橋本</v>
      </c>
      <c r="N2250" t="str">
        <f t="shared" si="247"/>
        <v>瑛</v>
      </c>
      <c r="O2250" t="str">
        <f t="shared" si="248"/>
        <v>ハシモト</v>
      </c>
      <c r="P2250" t="str">
        <f t="shared" si="249"/>
        <v>アキラ</v>
      </c>
      <c r="Q2250">
        <f>IF($F2250="","",DATEDIF($R2250,①申込書!$D$3,"Y"))</f>
        <v>24</v>
      </c>
      <c r="R2250" t="str">
        <f t="shared" si="250"/>
        <v>2001/04/09</v>
      </c>
      <c r="S2250" t="str">
        <f t="shared" si="245"/>
        <v>学連</v>
      </c>
      <c r="T2250" t="str">
        <f>IFERROR(IF($G2250&lt;&gt;"",LEFT($G2250,11),IF(COUNTIF(②男子申込!$C:$C,$B2250)=1,INDEX(②男子申込!H:H,MATCH($B2250,②男子申込!$C:$C,0)),"")),"")</f>
        <v>00200088332</v>
      </c>
      <c r="U2250" t="str">
        <f t="shared" si="251"/>
        <v>滋賀医科大</v>
      </c>
    </row>
    <row r="2251" spans="1:21">
      <c r="A2251" t="s">
        <v>1560</v>
      </c>
      <c r="B2251">
        <v>2250</v>
      </c>
      <c r="C2251" t="s">
        <v>9008</v>
      </c>
      <c r="D2251" t="s">
        <v>9009</v>
      </c>
      <c r="E2251" t="s">
        <v>3835</v>
      </c>
      <c r="F2251">
        <v>20050305</v>
      </c>
      <c r="G2251" t="s">
        <v>11674</v>
      </c>
      <c r="H2251" t="s">
        <v>329</v>
      </c>
      <c r="I2251" t="s">
        <v>562</v>
      </c>
      <c r="M2251" t="str">
        <f t="shared" si="246"/>
        <v>今井</v>
      </c>
      <c r="N2251" t="str">
        <f t="shared" si="247"/>
        <v>亮太</v>
      </c>
      <c r="O2251" t="str">
        <f t="shared" si="248"/>
        <v>イマイ</v>
      </c>
      <c r="P2251" t="str">
        <f t="shared" si="249"/>
        <v>リョウタ</v>
      </c>
      <c r="Q2251">
        <f>IF($F2251="","",DATEDIF($R2251,①申込書!$D$3,"Y"))</f>
        <v>20</v>
      </c>
      <c r="R2251" t="str">
        <f t="shared" si="250"/>
        <v>2005/03/05</v>
      </c>
      <c r="S2251" t="str">
        <f t="shared" si="245"/>
        <v>学連</v>
      </c>
      <c r="T2251" t="str">
        <f>IFERROR(IF($G2251&lt;&gt;"",LEFT($G2251,11),IF(COUNTIF(②男子申込!$C:$C,$B2251)=1,INDEX(②男子申込!H:H,MATCH($B2251,②男子申込!$C:$C,0)),"")),"")</f>
        <v>00113738629</v>
      </c>
      <c r="U2251" t="str">
        <f t="shared" si="251"/>
        <v>滋賀医科大</v>
      </c>
    </row>
    <row r="2252" spans="1:21">
      <c r="A2252" t="s">
        <v>1560</v>
      </c>
      <c r="B2252">
        <v>2251</v>
      </c>
      <c r="C2252" t="s">
        <v>9010</v>
      </c>
      <c r="D2252" t="s">
        <v>9011</v>
      </c>
      <c r="E2252" t="s">
        <v>3835</v>
      </c>
      <c r="F2252">
        <v>20060318</v>
      </c>
      <c r="G2252" t="s">
        <v>11675</v>
      </c>
      <c r="H2252" t="s">
        <v>1997</v>
      </c>
      <c r="I2252" t="s">
        <v>1046</v>
      </c>
      <c r="M2252" t="str">
        <f t="shared" si="246"/>
        <v>江南</v>
      </c>
      <c r="N2252" t="str">
        <f t="shared" si="247"/>
        <v>匡駿</v>
      </c>
      <c r="O2252" t="str">
        <f t="shared" si="248"/>
        <v>エナミ</v>
      </c>
      <c r="P2252" t="str">
        <f t="shared" si="249"/>
        <v>マサトシ</v>
      </c>
      <c r="Q2252">
        <f>IF($F2252="","",DATEDIF($R2252,①申込書!$D$3,"Y"))</f>
        <v>19</v>
      </c>
      <c r="R2252" t="str">
        <f t="shared" si="250"/>
        <v>2006/03/18</v>
      </c>
      <c r="S2252" t="str">
        <f t="shared" si="245"/>
        <v>学連</v>
      </c>
      <c r="T2252" t="str">
        <f>IFERROR(IF($G2252&lt;&gt;"",LEFT($G2252,11),IF(COUNTIF(②男子申込!$C:$C,$B2252)=1,INDEX(②男子申込!H:H,MATCH($B2252,②男子申込!$C:$C,0)),"")),"")</f>
        <v>00124218725</v>
      </c>
      <c r="U2252" t="str">
        <f t="shared" si="251"/>
        <v>滋賀医科大</v>
      </c>
    </row>
    <row r="2253" spans="1:21">
      <c r="A2253" t="s">
        <v>1560</v>
      </c>
      <c r="B2253">
        <v>2252</v>
      </c>
      <c r="C2253" t="s">
        <v>9012</v>
      </c>
      <c r="D2253" t="s">
        <v>9013</v>
      </c>
      <c r="E2253" t="s">
        <v>3835</v>
      </c>
      <c r="F2253">
        <v>20031021</v>
      </c>
      <c r="G2253" t="s">
        <v>11676</v>
      </c>
      <c r="H2253" t="s">
        <v>12321</v>
      </c>
      <c r="I2253" t="s">
        <v>339</v>
      </c>
      <c r="M2253" t="str">
        <f t="shared" si="246"/>
        <v>湯通堂</v>
      </c>
      <c r="N2253" t="str">
        <f t="shared" si="247"/>
        <v>僚</v>
      </c>
      <c r="O2253" t="str">
        <f t="shared" si="248"/>
        <v>ユツドウ</v>
      </c>
      <c r="P2253" t="str">
        <f t="shared" si="249"/>
        <v>リョウ</v>
      </c>
      <c r="Q2253">
        <f>IF($F2253="","",DATEDIF($R2253,①申込書!$D$3,"Y"))</f>
        <v>22</v>
      </c>
      <c r="R2253" t="str">
        <f t="shared" si="250"/>
        <v>2003/10/21</v>
      </c>
      <c r="S2253" t="str">
        <f t="shared" si="245"/>
        <v>学連</v>
      </c>
      <c r="T2253" t="str">
        <f>IFERROR(IF($G2253&lt;&gt;"",LEFT($G2253,11),IF(COUNTIF(②男子申込!$C:$C,$B2253)=1,INDEX(②男子申込!H:H,MATCH($B2253,②男子申込!$C:$C,0)),"")),"")</f>
        <v>00200088341</v>
      </c>
      <c r="U2253" t="str">
        <f t="shared" si="251"/>
        <v>滋賀医科大</v>
      </c>
    </row>
    <row r="2254" spans="1:21">
      <c r="A2254" t="s">
        <v>1560</v>
      </c>
      <c r="B2254">
        <v>2253</v>
      </c>
      <c r="C2254" t="s">
        <v>9014</v>
      </c>
      <c r="D2254" t="s">
        <v>9015</v>
      </c>
      <c r="E2254" t="s">
        <v>3835</v>
      </c>
      <c r="F2254">
        <v>19970418</v>
      </c>
      <c r="G2254" t="s">
        <v>11677</v>
      </c>
      <c r="H2254" t="s">
        <v>182</v>
      </c>
      <c r="I2254" t="s">
        <v>98</v>
      </c>
      <c r="M2254" t="str">
        <f t="shared" si="246"/>
        <v>山口</v>
      </c>
      <c r="N2254" t="str">
        <f t="shared" si="247"/>
        <v>陸</v>
      </c>
      <c r="O2254" t="str">
        <f t="shared" si="248"/>
        <v>ヤマグチ</v>
      </c>
      <c r="P2254" t="str">
        <f t="shared" si="249"/>
        <v>リク</v>
      </c>
      <c r="Q2254">
        <f>IF($F2254="","",DATEDIF($R2254,①申込書!$D$3,"Y"))</f>
        <v>28</v>
      </c>
      <c r="R2254" t="str">
        <f t="shared" si="250"/>
        <v>1997/04/18</v>
      </c>
      <c r="S2254" t="str">
        <f t="shared" si="245"/>
        <v>学連</v>
      </c>
      <c r="T2254" t="str">
        <f>IFERROR(IF($G2254&lt;&gt;"",LEFT($G2254,11),IF(COUNTIF(②男子申込!$C:$C,$B2254)=1,INDEX(②男子申込!H:H,MATCH($B2254,②男子申込!$C:$C,0)),"")),"")</f>
        <v>00200088363</v>
      </c>
      <c r="U2254" t="str">
        <f t="shared" si="251"/>
        <v>滋賀医科大</v>
      </c>
    </row>
    <row r="2255" spans="1:21">
      <c r="A2255" t="s">
        <v>1560</v>
      </c>
      <c r="B2255">
        <v>2254</v>
      </c>
      <c r="C2255" t="s">
        <v>9016</v>
      </c>
      <c r="D2255" t="s">
        <v>9017</v>
      </c>
      <c r="E2255" t="s">
        <v>3835</v>
      </c>
      <c r="F2255">
        <v>20040221</v>
      </c>
      <c r="G2255" t="s">
        <v>11678</v>
      </c>
      <c r="H2255" t="s">
        <v>1084</v>
      </c>
      <c r="I2255" t="s">
        <v>651</v>
      </c>
      <c r="M2255" t="str">
        <f t="shared" si="246"/>
        <v>吉川</v>
      </c>
      <c r="N2255" t="str">
        <f t="shared" si="247"/>
        <v>尚希</v>
      </c>
      <c r="O2255" t="str">
        <f t="shared" si="248"/>
        <v>ヨシカワ</v>
      </c>
      <c r="P2255" t="str">
        <f t="shared" si="249"/>
        <v>ナオキ</v>
      </c>
      <c r="Q2255">
        <f>IF($F2255="","",DATEDIF($R2255,①申込書!$D$3,"Y"))</f>
        <v>21</v>
      </c>
      <c r="R2255" t="str">
        <f t="shared" si="250"/>
        <v>2004/02/21</v>
      </c>
      <c r="S2255" t="str">
        <f t="shared" si="245"/>
        <v>学連</v>
      </c>
      <c r="T2255" t="str">
        <f>IFERROR(IF($G2255&lt;&gt;"",LEFT($G2255,11),IF(COUNTIF(②男子申込!$C:$C,$B2255)=1,INDEX(②男子申込!H:H,MATCH($B2255,②男子申込!$C:$C,0)),"")),"")</f>
        <v>00200178580</v>
      </c>
      <c r="U2255" t="str">
        <f t="shared" si="251"/>
        <v>滋賀医科大</v>
      </c>
    </row>
    <row r="2256" spans="1:21">
      <c r="A2256" t="s">
        <v>1560</v>
      </c>
      <c r="B2256">
        <v>2255</v>
      </c>
      <c r="C2256" t="s">
        <v>9018</v>
      </c>
      <c r="D2256" t="s">
        <v>9019</v>
      </c>
      <c r="E2256" t="s">
        <v>3835</v>
      </c>
      <c r="F2256">
        <v>19891013</v>
      </c>
      <c r="G2256" t="s">
        <v>11679</v>
      </c>
      <c r="H2256" t="s">
        <v>472</v>
      </c>
      <c r="I2256" t="s">
        <v>166</v>
      </c>
      <c r="M2256" t="str">
        <f t="shared" si="246"/>
        <v>岡部</v>
      </c>
      <c r="N2256" t="str">
        <f t="shared" si="247"/>
        <v>聖也</v>
      </c>
      <c r="O2256" t="str">
        <f t="shared" si="248"/>
        <v>オカベ</v>
      </c>
      <c r="P2256" t="str">
        <f t="shared" si="249"/>
        <v>セイヤ</v>
      </c>
      <c r="Q2256">
        <f>IF($F2256="","",DATEDIF($R2256,①申込書!$D$3,"Y"))</f>
        <v>36</v>
      </c>
      <c r="R2256" t="str">
        <f t="shared" si="250"/>
        <v>1989/10/13</v>
      </c>
      <c r="S2256" t="str">
        <f t="shared" si="245"/>
        <v>学連</v>
      </c>
      <c r="T2256" t="str">
        <f>IFERROR(IF($G2256&lt;&gt;"",LEFT($G2256,11),IF(COUNTIF(②男子申込!$C:$C,$B2256)=1,INDEX(②男子申込!H:H,MATCH($B2256,②男子申込!$C:$C,0)),"")),"")</f>
        <v>00200223184</v>
      </c>
      <c r="U2256" t="str">
        <f t="shared" si="251"/>
        <v>滋賀医科大</v>
      </c>
    </row>
    <row r="2257" spans="1:21">
      <c r="A2257" t="s">
        <v>1560</v>
      </c>
      <c r="B2257">
        <v>2256</v>
      </c>
      <c r="C2257" t="s">
        <v>9020</v>
      </c>
      <c r="D2257" t="s">
        <v>9021</v>
      </c>
      <c r="E2257" t="s">
        <v>3835</v>
      </c>
      <c r="F2257">
        <v>20021216</v>
      </c>
      <c r="G2257" t="s">
        <v>11680</v>
      </c>
      <c r="H2257" t="s">
        <v>4207</v>
      </c>
      <c r="I2257" t="s">
        <v>322</v>
      </c>
      <c r="M2257" t="str">
        <f t="shared" si="246"/>
        <v>軽部</v>
      </c>
      <c r="N2257" t="str">
        <f t="shared" si="247"/>
        <v>大地</v>
      </c>
      <c r="O2257" t="str">
        <f t="shared" si="248"/>
        <v>カルベ</v>
      </c>
      <c r="P2257" t="str">
        <f t="shared" si="249"/>
        <v>ダイチ</v>
      </c>
      <c r="Q2257">
        <f>IF($F2257="","",DATEDIF($R2257,①申込書!$D$3,"Y"))</f>
        <v>23</v>
      </c>
      <c r="R2257" t="str">
        <f t="shared" si="250"/>
        <v>2002/12/16</v>
      </c>
      <c r="S2257" t="str">
        <f t="shared" si="245"/>
        <v>学連</v>
      </c>
      <c r="T2257" t="str">
        <f>IFERROR(IF($G2257&lt;&gt;"",LEFT($G2257,11),IF(COUNTIF(②男子申込!$C:$C,$B2257)=1,INDEX(②男子申込!H:H,MATCH($B2257,②男子申込!$C:$C,0)),"")),"")</f>
        <v>00200223187</v>
      </c>
      <c r="U2257" t="str">
        <f t="shared" si="251"/>
        <v>滋賀医科大</v>
      </c>
    </row>
    <row r="2258" spans="1:21">
      <c r="A2258" t="s">
        <v>1560</v>
      </c>
      <c r="B2258">
        <v>2257</v>
      </c>
      <c r="C2258" t="s">
        <v>9022</v>
      </c>
      <c r="D2258" t="s">
        <v>9023</v>
      </c>
      <c r="E2258" t="s">
        <v>3835</v>
      </c>
      <c r="F2258">
        <v>20041006</v>
      </c>
      <c r="G2258" t="s">
        <v>11681</v>
      </c>
      <c r="H2258" t="s">
        <v>1652</v>
      </c>
      <c r="I2258" t="s">
        <v>12322</v>
      </c>
      <c r="M2258" t="str">
        <f t="shared" si="246"/>
        <v>富永</v>
      </c>
      <c r="N2258" t="str">
        <f t="shared" si="247"/>
        <v>大裕</v>
      </c>
      <c r="O2258" t="str">
        <f t="shared" si="248"/>
        <v>トミナガ</v>
      </c>
      <c r="P2258" t="str">
        <f t="shared" si="249"/>
        <v>タイユウ</v>
      </c>
      <c r="Q2258">
        <f>IF($F2258="","",DATEDIF($R2258,①申込書!$D$3,"Y"))</f>
        <v>21</v>
      </c>
      <c r="R2258" t="str">
        <f t="shared" si="250"/>
        <v>2004/10/06</v>
      </c>
      <c r="S2258" t="str">
        <f t="shared" si="245"/>
        <v>学連</v>
      </c>
      <c r="T2258" t="str">
        <f>IFERROR(IF($G2258&lt;&gt;"",LEFT($G2258,11),IF(COUNTIF(②男子申込!$C:$C,$B2258)=1,INDEX(②男子申込!H:H,MATCH($B2258,②男子申込!$C:$C,0)),"")),"")</f>
        <v>00200223193</v>
      </c>
      <c r="U2258" t="str">
        <f t="shared" si="251"/>
        <v>滋賀医科大</v>
      </c>
    </row>
    <row r="2259" spans="1:21">
      <c r="A2259" t="s">
        <v>1560</v>
      </c>
      <c r="B2259">
        <v>2258</v>
      </c>
      <c r="C2259" t="s">
        <v>9024</v>
      </c>
      <c r="D2259" t="s">
        <v>9025</v>
      </c>
      <c r="E2259" t="s">
        <v>3835</v>
      </c>
      <c r="F2259">
        <v>20011009</v>
      </c>
      <c r="G2259" t="s">
        <v>11682</v>
      </c>
      <c r="H2259" t="s">
        <v>401</v>
      </c>
      <c r="I2259" t="s">
        <v>834</v>
      </c>
      <c r="M2259" t="str">
        <f t="shared" si="246"/>
        <v>中居</v>
      </c>
      <c r="N2259" t="str">
        <f t="shared" si="247"/>
        <v>樹哉</v>
      </c>
      <c r="O2259" t="str">
        <f t="shared" si="248"/>
        <v>ナカイ</v>
      </c>
      <c r="P2259" t="str">
        <f t="shared" si="249"/>
        <v>ミキヤ</v>
      </c>
      <c r="Q2259">
        <f>IF($F2259="","",DATEDIF($R2259,①申込書!$D$3,"Y"))</f>
        <v>24</v>
      </c>
      <c r="R2259" t="str">
        <f t="shared" si="250"/>
        <v>2001/10/09</v>
      </c>
      <c r="S2259" t="str">
        <f t="shared" si="245"/>
        <v>学連</v>
      </c>
      <c r="T2259" t="str">
        <f>IFERROR(IF($G2259&lt;&gt;"",LEFT($G2259,11),IF(COUNTIF(②男子申込!$C:$C,$B2259)=1,INDEX(②男子申込!H:H,MATCH($B2259,②男子申込!$C:$C,0)),"")),"")</f>
        <v>00200223205</v>
      </c>
      <c r="U2259" t="str">
        <f t="shared" si="251"/>
        <v>滋賀医科大</v>
      </c>
    </row>
    <row r="2260" spans="1:21">
      <c r="A2260" t="s">
        <v>1560</v>
      </c>
      <c r="B2260">
        <v>2259</v>
      </c>
      <c r="C2260" t="s">
        <v>9026</v>
      </c>
      <c r="D2260" t="s">
        <v>9027</v>
      </c>
      <c r="E2260" t="s">
        <v>3835</v>
      </c>
      <c r="F2260">
        <v>19920713</v>
      </c>
      <c r="G2260" t="s">
        <v>11683</v>
      </c>
      <c r="H2260" t="s">
        <v>86</v>
      </c>
      <c r="I2260" t="s">
        <v>483</v>
      </c>
      <c r="M2260" t="str">
        <f t="shared" si="246"/>
        <v>藤田</v>
      </c>
      <c r="N2260" t="str">
        <f t="shared" si="247"/>
        <v>一磨</v>
      </c>
      <c r="O2260" t="str">
        <f t="shared" si="248"/>
        <v>フジタ</v>
      </c>
      <c r="P2260" t="str">
        <f t="shared" si="249"/>
        <v>カズマ</v>
      </c>
      <c r="Q2260">
        <f>IF($F2260="","",DATEDIF($R2260,①申込書!$D$3,"Y"))</f>
        <v>33</v>
      </c>
      <c r="R2260" t="str">
        <f t="shared" si="250"/>
        <v>1992/07/13</v>
      </c>
      <c r="S2260" t="str">
        <f t="shared" si="245"/>
        <v>学連</v>
      </c>
      <c r="T2260" t="str">
        <f>IFERROR(IF($G2260&lt;&gt;"",LEFT($G2260,11),IF(COUNTIF(②男子申込!$C:$C,$B2260)=1,INDEX(②男子申込!H:H,MATCH($B2260,②男子申込!$C:$C,0)),"")),"")</f>
        <v>00200223210</v>
      </c>
      <c r="U2260" t="str">
        <f t="shared" si="251"/>
        <v>滋賀医科大</v>
      </c>
    </row>
    <row r="2261" spans="1:21">
      <c r="A2261" t="s">
        <v>1560</v>
      </c>
      <c r="B2261">
        <v>2260</v>
      </c>
      <c r="C2261" t="s">
        <v>9028</v>
      </c>
      <c r="D2261" t="s">
        <v>1919</v>
      </c>
      <c r="E2261" t="s">
        <v>3835</v>
      </c>
      <c r="F2261">
        <v>19990304</v>
      </c>
      <c r="G2261" t="s">
        <v>11684</v>
      </c>
      <c r="H2261" t="s">
        <v>1478</v>
      </c>
      <c r="I2261" t="s">
        <v>606</v>
      </c>
      <c r="M2261" t="str">
        <f t="shared" si="246"/>
        <v>内田</v>
      </c>
      <c r="N2261" t="str">
        <f t="shared" si="247"/>
        <v>宏樹</v>
      </c>
      <c r="O2261" t="str">
        <f t="shared" si="248"/>
        <v>ウチダ</v>
      </c>
      <c r="P2261" t="str">
        <f t="shared" si="249"/>
        <v>ヒロキ</v>
      </c>
      <c r="Q2261">
        <f>IF($F2261="","",DATEDIF($R2261,①申込書!$D$3,"Y"))</f>
        <v>26</v>
      </c>
      <c r="R2261" t="str">
        <f t="shared" si="250"/>
        <v>1999/03/04</v>
      </c>
      <c r="S2261" t="str">
        <f t="shared" si="245"/>
        <v>学連</v>
      </c>
      <c r="T2261" t="str">
        <f>IFERROR(IF($G2261&lt;&gt;"",LEFT($G2261,11),IF(COUNTIF(②男子申込!$C:$C,$B2261)=1,INDEX(②男子申込!H:H,MATCH($B2261,②男子申込!$C:$C,0)),"")),"")</f>
        <v>00200310737</v>
      </c>
      <c r="U2261" t="str">
        <f t="shared" si="251"/>
        <v>滋賀医科大</v>
      </c>
    </row>
    <row r="2262" spans="1:21">
      <c r="A2262" t="s">
        <v>1560</v>
      </c>
      <c r="B2262">
        <v>2261</v>
      </c>
      <c r="C2262" t="s">
        <v>9029</v>
      </c>
      <c r="D2262" t="s">
        <v>9030</v>
      </c>
      <c r="E2262" t="s">
        <v>3835</v>
      </c>
      <c r="F2262">
        <v>20041216</v>
      </c>
      <c r="G2262" t="s">
        <v>11685</v>
      </c>
      <c r="H2262" t="s">
        <v>1109</v>
      </c>
      <c r="I2262" t="s">
        <v>12323</v>
      </c>
      <c r="M2262" t="str">
        <f t="shared" si="246"/>
        <v>三宅</v>
      </c>
      <c r="N2262" t="str">
        <f t="shared" si="247"/>
        <v>明日輝</v>
      </c>
      <c r="O2262" t="str">
        <f t="shared" si="248"/>
        <v>ミヤケ</v>
      </c>
      <c r="P2262" t="str">
        <f t="shared" si="249"/>
        <v>アスキ</v>
      </c>
      <c r="Q2262">
        <f>IF($F2262="","",DATEDIF($R2262,①申込書!$D$3,"Y"))</f>
        <v>21</v>
      </c>
      <c r="R2262" t="str">
        <f t="shared" si="250"/>
        <v>2004/12/16</v>
      </c>
      <c r="S2262" t="str">
        <f t="shared" si="245"/>
        <v>学連</v>
      </c>
      <c r="T2262" t="str">
        <f>IFERROR(IF($G2262&lt;&gt;"",LEFT($G2262,11),IF(COUNTIF(②男子申込!$C:$C,$B2262)=1,INDEX(②男子申込!H:H,MATCH($B2262,②男子申込!$C:$C,0)),"")),"")</f>
        <v>00200330444</v>
      </c>
      <c r="U2262" t="str">
        <f t="shared" si="251"/>
        <v>滋賀医科大</v>
      </c>
    </row>
    <row r="2263" spans="1:21">
      <c r="A2263" t="s">
        <v>1560</v>
      </c>
      <c r="B2263">
        <v>2262</v>
      </c>
      <c r="C2263" t="s">
        <v>9031</v>
      </c>
      <c r="D2263" t="s">
        <v>9032</v>
      </c>
      <c r="E2263" t="s">
        <v>3835</v>
      </c>
      <c r="F2263">
        <v>20040912</v>
      </c>
      <c r="G2263" t="s">
        <v>11686</v>
      </c>
      <c r="H2263" t="s">
        <v>845</v>
      </c>
      <c r="I2263" t="s">
        <v>127</v>
      </c>
      <c r="M2263" t="str">
        <f t="shared" si="246"/>
        <v>鈴木</v>
      </c>
      <c r="N2263" t="str">
        <f t="shared" si="247"/>
        <v>悠斗</v>
      </c>
      <c r="O2263" t="str">
        <f t="shared" si="248"/>
        <v>スズキ</v>
      </c>
      <c r="P2263" t="str">
        <f t="shared" si="249"/>
        <v>ユウト</v>
      </c>
      <c r="Q2263">
        <f>IF($F2263="","",DATEDIF($R2263,①申込書!$D$3,"Y"))</f>
        <v>21</v>
      </c>
      <c r="R2263" t="str">
        <f t="shared" si="250"/>
        <v>2004/09/12</v>
      </c>
      <c r="S2263" t="str">
        <f t="shared" si="245"/>
        <v>学連</v>
      </c>
      <c r="T2263" t="str">
        <f>IFERROR(IF($G2263&lt;&gt;"",LEFT($G2263,11),IF(COUNTIF(②男子申込!$C:$C,$B2263)=1,INDEX(②男子申込!H:H,MATCH($B2263,②男子申込!$C:$C,0)),"")),"")</f>
        <v>00200330764</v>
      </c>
      <c r="U2263" t="str">
        <f t="shared" si="251"/>
        <v>滋賀医科大</v>
      </c>
    </row>
    <row r="2264" spans="1:21">
      <c r="A2264" t="s">
        <v>1560</v>
      </c>
      <c r="B2264">
        <v>2263</v>
      </c>
      <c r="C2264" t="s">
        <v>9033</v>
      </c>
      <c r="D2264" t="s">
        <v>9034</v>
      </c>
      <c r="E2264" t="s">
        <v>3835</v>
      </c>
      <c r="F2264">
        <v>20020812</v>
      </c>
      <c r="G2264" t="s">
        <v>11687</v>
      </c>
      <c r="H2264" t="s">
        <v>205</v>
      </c>
      <c r="I2264" t="s">
        <v>770</v>
      </c>
      <c r="M2264" t="str">
        <f t="shared" si="246"/>
        <v>松田</v>
      </c>
      <c r="N2264" t="str">
        <f t="shared" si="247"/>
        <v>悠太郎</v>
      </c>
      <c r="O2264" t="str">
        <f t="shared" si="248"/>
        <v>マツダ</v>
      </c>
      <c r="P2264" t="str">
        <f t="shared" si="249"/>
        <v>ユウタロウ</v>
      </c>
      <c r="Q2264">
        <f>IF($F2264="","",DATEDIF($R2264,①申込書!$D$3,"Y"))</f>
        <v>23</v>
      </c>
      <c r="R2264" t="str">
        <f t="shared" si="250"/>
        <v>2002/08/12</v>
      </c>
      <c r="S2264" t="str">
        <f t="shared" si="245"/>
        <v>学連</v>
      </c>
      <c r="T2264" t="str">
        <f>IFERROR(IF($G2264&lt;&gt;"",LEFT($G2264,11),IF(COUNTIF(②男子申込!$C:$C,$B2264)=1,INDEX(②男子申込!H:H,MATCH($B2264,②男子申込!$C:$C,0)),"")),"")</f>
        <v>00200330765</v>
      </c>
      <c r="U2264" t="str">
        <f t="shared" si="251"/>
        <v>滋賀医科大</v>
      </c>
    </row>
    <row r="2265" spans="1:21">
      <c r="A2265" t="s">
        <v>1175</v>
      </c>
      <c r="B2265">
        <v>2264</v>
      </c>
      <c r="C2265" t="s">
        <v>9035</v>
      </c>
      <c r="D2265" t="s">
        <v>9036</v>
      </c>
      <c r="E2265" t="s">
        <v>97</v>
      </c>
      <c r="F2265">
        <v>20070205</v>
      </c>
      <c r="G2265" t="s">
        <v>11688</v>
      </c>
      <c r="H2265" t="s">
        <v>1235</v>
      </c>
      <c r="I2265" t="s">
        <v>713</v>
      </c>
      <c r="M2265" t="str">
        <f t="shared" si="246"/>
        <v>梶田</v>
      </c>
      <c r="N2265" t="str">
        <f t="shared" si="247"/>
        <v>康耀</v>
      </c>
      <c r="O2265" t="str">
        <f t="shared" si="248"/>
        <v>カジタ</v>
      </c>
      <c r="P2265" t="str">
        <f t="shared" si="249"/>
        <v>コウヨウ</v>
      </c>
      <c r="Q2265">
        <f>IF($F2265="","",DATEDIF($R2265,①申込書!$D$3,"Y"))</f>
        <v>18</v>
      </c>
      <c r="R2265" t="str">
        <f t="shared" si="250"/>
        <v>2007/02/05</v>
      </c>
      <c r="S2265" t="str">
        <f t="shared" si="245"/>
        <v>兵庫</v>
      </c>
      <c r="T2265" t="str">
        <f>IFERROR(IF($G2265&lt;&gt;"",LEFT($G2265,11),IF(COUNTIF(②男子申込!$C:$C,$B2265)=1,INDEX(②男子申込!H:H,MATCH($B2265,②男子申込!$C:$C,0)),"")),"")</f>
        <v>00140975935</v>
      </c>
      <c r="U2265" t="str">
        <f t="shared" si="251"/>
        <v>大阪産業大</v>
      </c>
    </row>
    <row r="2266" spans="1:21">
      <c r="A2266" t="s">
        <v>312</v>
      </c>
      <c r="B2266">
        <v>2265</v>
      </c>
      <c r="C2266" t="s">
        <v>9037</v>
      </c>
      <c r="D2266" t="s">
        <v>9038</v>
      </c>
      <c r="E2266" t="s">
        <v>97</v>
      </c>
      <c r="F2266">
        <v>20060822</v>
      </c>
      <c r="G2266" t="s">
        <v>11689</v>
      </c>
      <c r="H2266" t="s">
        <v>12324</v>
      </c>
      <c r="I2266" t="s">
        <v>153</v>
      </c>
      <c r="M2266" t="str">
        <f t="shared" si="246"/>
        <v>牧江</v>
      </c>
      <c r="N2266" t="str">
        <f t="shared" si="247"/>
        <v>真太郎</v>
      </c>
      <c r="O2266" t="str">
        <f t="shared" si="248"/>
        <v>マキエ</v>
      </c>
      <c r="P2266" t="str">
        <f t="shared" si="249"/>
        <v>シンタロウ</v>
      </c>
      <c r="Q2266">
        <f>IF($F2266="","",DATEDIF($R2266,①申込書!$D$3,"Y"))</f>
        <v>19</v>
      </c>
      <c r="R2266" t="str">
        <f t="shared" si="250"/>
        <v>2006/08/22</v>
      </c>
      <c r="S2266" t="str">
        <f t="shared" si="245"/>
        <v>兵庫</v>
      </c>
      <c r="T2266" t="str">
        <f>IFERROR(IF($G2266&lt;&gt;"",LEFT($G2266,11),IF(COUNTIF(②男子申込!$C:$C,$B2266)=1,INDEX(②男子申込!H:H,MATCH($B2266,②男子申込!$C:$C,0)),"")),"")</f>
        <v>00136091525</v>
      </c>
      <c r="U2266" t="str">
        <f t="shared" si="251"/>
        <v>関西学院大</v>
      </c>
    </row>
    <row r="2267" spans="1:21">
      <c r="A2267" t="s">
        <v>312</v>
      </c>
      <c r="B2267">
        <v>2266</v>
      </c>
      <c r="C2267" t="s">
        <v>9039</v>
      </c>
      <c r="D2267" t="s">
        <v>9040</v>
      </c>
      <c r="E2267" t="s">
        <v>85</v>
      </c>
      <c r="F2267">
        <v>20060927</v>
      </c>
      <c r="G2267" t="s">
        <v>11690</v>
      </c>
      <c r="H2267" t="s">
        <v>605</v>
      </c>
      <c r="I2267" t="s">
        <v>546</v>
      </c>
      <c r="M2267" t="str">
        <f t="shared" si="246"/>
        <v>仲西</v>
      </c>
      <c r="N2267" t="str">
        <f t="shared" si="247"/>
        <v>泰我</v>
      </c>
      <c r="O2267" t="str">
        <f t="shared" si="248"/>
        <v>ナカニシ</v>
      </c>
      <c r="P2267" t="str">
        <f t="shared" si="249"/>
        <v>タイガ</v>
      </c>
      <c r="Q2267">
        <f>IF($F2267="","",DATEDIF($R2267,①申込書!$D$3,"Y"))</f>
        <v>19</v>
      </c>
      <c r="R2267" t="str">
        <f t="shared" si="250"/>
        <v>2006/09/27</v>
      </c>
      <c r="S2267" t="str">
        <f t="shared" si="245"/>
        <v>愛知</v>
      </c>
      <c r="T2267" t="str">
        <f>IFERROR(IF($G2267&lt;&gt;"",LEFT($G2267,11),IF(COUNTIF(②男子申込!$C:$C,$B2267)=1,INDEX(②男子申込!H:H,MATCH($B2267,②男子申込!$C:$C,0)),"")),"")</f>
        <v>00015293428</v>
      </c>
      <c r="U2267" t="str">
        <f t="shared" si="251"/>
        <v>関西学院大</v>
      </c>
    </row>
    <row r="2268" spans="1:21">
      <c r="A2268" t="s">
        <v>312</v>
      </c>
      <c r="B2268">
        <v>2267</v>
      </c>
      <c r="C2268" t="s">
        <v>9041</v>
      </c>
      <c r="D2268" t="s">
        <v>9042</v>
      </c>
      <c r="E2268" t="s">
        <v>97</v>
      </c>
      <c r="F2268">
        <v>20060403</v>
      </c>
      <c r="G2268" t="s">
        <v>11691</v>
      </c>
      <c r="H2268" t="s">
        <v>7180</v>
      </c>
      <c r="I2268" t="s">
        <v>926</v>
      </c>
      <c r="M2268" t="str">
        <f t="shared" si="246"/>
        <v>稲垣</v>
      </c>
      <c r="N2268" t="str">
        <f t="shared" si="247"/>
        <v>壮一郎</v>
      </c>
      <c r="O2268" t="str">
        <f t="shared" si="248"/>
        <v>イナガキ</v>
      </c>
      <c r="P2268" t="str">
        <f t="shared" si="249"/>
        <v>ソウイチロウ</v>
      </c>
      <c r="Q2268">
        <f>IF($F2268="","",DATEDIF($R2268,①申込書!$D$3,"Y"))</f>
        <v>19</v>
      </c>
      <c r="R2268" t="str">
        <f t="shared" si="250"/>
        <v>2006/04/03</v>
      </c>
      <c r="S2268" t="str">
        <f t="shared" si="245"/>
        <v>兵庫</v>
      </c>
      <c r="T2268" t="str">
        <f>IFERROR(IF($G2268&lt;&gt;"",LEFT($G2268,11),IF(COUNTIF(②男子申込!$C:$C,$B2268)=1,INDEX(②男子申込!H:H,MATCH($B2268,②男子申込!$C:$C,0)),"")),"")</f>
        <v>00139757638</v>
      </c>
      <c r="U2268" t="str">
        <f t="shared" si="251"/>
        <v>関西学院大</v>
      </c>
    </row>
    <row r="2269" spans="1:21">
      <c r="A2269" t="s">
        <v>1579</v>
      </c>
      <c r="B2269">
        <v>2268</v>
      </c>
      <c r="C2269" t="s">
        <v>7578</v>
      </c>
      <c r="D2269" t="s">
        <v>7579</v>
      </c>
      <c r="E2269" t="s">
        <v>3835</v>
      </c>
      <c r="F2269">
        <v>20040707</v>
      </c>
      <c r="G2269" t="s">
        <v>7580</v>
      </c>
      <c r="H2269" t="s">
        <v>295</v>
      </c>
      <c r="I2269" t="s">
        <v>105</v>
      </c>
      <c r="M2269" t="str">
        <f t="shared" si="246"/>
        <v>松井</v>
      </c>
      <c r="N2269" t="str">
        <f t="shared" si="247"/>
        <v>颯汰</v>
      </c>
      <c r="O2269" t="str">
        <f t="shared" si="248"/>
        <v>マツイ</v>
      </c>
      <c r="P2269" t="str">
        <f t="shared" si="249"/>
        <v>ソウタ</v>
      </c>
      <c r="Q2269">
        <f>IF($F2269="","",DATEDIF($R2269,①申込書!$D$3,"Y"))</f>
        <v>21</v>
      </c>
      <c r="R2269" t="str">
        <f t="shared" si="250"/>
        <v>2004/07/07</v>
      </c>
      <c r="S2269" t="str">
        <f t="shared" si="245"/>
        <v>学連</v>
      </c>
      <c r="T2269" t="str">
        <f>IFERROR(IF($G2269&lt;&gt;"",LEFT($G2269,11),IF(COUNTIF(②男子申込!$C:$C,$B2269)=1,INDEX(②男子申込!H:H,MATCH($B2269,②男子申込!$C:$C,0)),"")),"")</f>
        <v>00200304494</v>
      </c>
      <c r="U2269" t="str">
        <f t="shared" si="251"/>
        <v>滋賀大</v>
      </c>
    </row>
    <row r="2270" spans="1:21">
      <c r="A2270"/>
      <c r="B2270"/>
      <c r="C2270"/>
      <c r="D2270"/>
      <c r="E2270"/>
      <c r="F2270"/>
      <c r="G2270"/>
      <c r="H2270"/>
      <c r="I2270"/>
      <c r="M2270" t="str">
        <f t="shared" si="246"/>
        <v/>
      </c>
      <c r="N2270" t="str">
        <f t="shared" si="247"/>
        <v/>
      </c>
      <c r="O2270" t="str">
        <f t="shared" si="248"/>
        <v/>
      </c>
      <c r="P2270" t="str">
        <f t="shared" si="249"/>
        <v/>
      </c>
      <c r="Q2270" t="str">
        <f>IF($F2270="","",DATEDIF($R2270,①申込書!$D$3,"Y"))</f>
        <v/>
      </c>
      <c r="R2270" t="str">
        <f t="shared" si="250"/>
        <v/>
      </c>
      <c r="S2270" t="str">
        <f t="shared" si="245"/>
        <v/>
      </c>
      <c r="T2270" t="str">
        <f>IFERROR(IF($G2270&lt;&gt;"",LEFT($G2270,11),IF(COUNTIF(②男子申込!$C:$C,$B2270)=1,INDEX(②男子申込!H:H,MATCH($B2270,②男子申込!$C:$C,0)),"")),"")</f>
        <v/>
      </c>
      <c r="U2270" t="str">
        <f t="shared" si="251"/>
        <v/>
      </c>
    </row>
    <row r="2271" spans="1:21">
      <c r="A2271"/>
      <c r="B2271"/>
      <c r="C2271"/>
      <c r="D2271"/>
      <c r="E2271"/>
      <c r="F2271"/>
      <c r="G2271"/>
      <c r="H2271"/>
      <c r="I2271"/>
      <c r="M2271" t="str">
        <f t="shared" si="246"/>
        <v/>
      </c>
      <c r="N2271" t="str">
        <f t="shared" si="247"/>
        <v/>
      </c>
      <c r="O2271" t="str">
        <f t="shared" si="248"/>
        <v/>
      </c>
      <c r="P2271" t="str">
        <f t="shared" si="249"/>
        <v/>
      </c>
      <c r="Q2271" t="str">
        <f>IF($F2271="","",DATEDIF($R2271,①申込書!$D$3,"Y"))</f>
        <v/>
      </c>
      <c r="R2271" t="str">
        <f t="shared" si="250"/>
        <v/>
      </c>
      <c r="S2271" t="str">
        <f t="shared" si="245"/>
        <v/>
      </c>
      <c r="T2271" t="str">
        <f>IFERROR(IF($G2271&lt;&gt;"",LEFT($G2271,11),IF(COUNTIF(②男子申込!$C:$C,$B2271)=1,INDEX(②男子申込!H:H,MATCH($B2271,②男子申込!$C:$C,0)),"")),"")</f>
        <v/>
      </c>
      <c r="U2271" t="str">
        <f t="shared" si="251"/>
        <v/>
      </c>
    </row>
    <row r="2272" spans="1:21">
      <c r="A2272"/>
      <c r="B2272"/>
      <c r="C2272"/>
      <c r="D2272"/>
      <c r="E2272"/>
      <c r="F2272"/>
      <c r="G2272"/>
      <c r="H2272"/>
      <c r="I2272"/>
      <c r="M2272" t="str">
        <f t="shared" si="246"/>
        <v/>
      </c>
      <c r="N2272" t="str">
        <f t="shared" si="247"/>
        <v/>
      </c>
      <c r="O2272" t="str">
        <f t="shared" si="248"/>
        <v/>
      </c>
      <c r="P2272" t="str">
        <f t="shared" si="249"/>
        <v/>
      </c>
      <c r="Q2272" t="str">
        <f>IF($F2272="","",DATEDIF($R2272,①申込書!$D$3,"Y"))</f>
        <v/>
      </c>
      <c r="R2272" t="str">
        <f t="shared" si="250"/>
        <v/>
      </c>
      <c r="S2272" t="str">
        <f t="shared" si="245"/>
        <v/>
      </c>
      <c r="T2272" t="str">
        <f>IFERROR(IF($G2272&lt;&gt;"",LEFT($G2272,11),IF(COUNTIF(②男子申込!$C:$C,$B2272)=1,INDEX(②男子申込!H:H,MATCH($B2272,②男子申込!$C:$C,0)),"")),"")</f>
        <v/>
      </c>
      <c r="U2272" t="str">
        <f t="shared" si="251"/>
        <v/>
      </c>
    </row>
    <row r="2273" spans="1:21">
      <c r="A2273"/>
      <c r="B2273"/>
      <c r="C2273"/>
      <c r="D2273"/>
      <c r="E2273"/>
      <c r="F2273"/>
      <c r="G2273"/>
      <c r="H2273"/>
      <c r="I2273"/>
      <c r="M2273" t="str">
        <f t="shared" si="246"/>
        <v/>
      </c>
      <c r="N2273" t="str">
        <f t="shared" si="247"/>
        <v/>
      </c>
      <c r="O2273" t="str">
        <f t="shared" si="248"/>
        <v/>
      </c>
      <c r="P2273" t="str">
        <f t="shared" si="249"/>
        <v/>
      </c>
      <c r="Q2273" t="str">
        <f>IF($F2273="","",DATEDIF($R2273,①申込書!$D$3,"Y"))</f>
        <v/>
      </c>
      <c r="R2273" t="str">
        <f t="shared" si="250"/>
        <v/>
      </c>
      <c r="S2273" t="str">
        <f t="shared" si="245"/>
        <v/>
      </c>
      <c r="T2273" t="str">
        <f>IFERROR(IF($G2273&lt;&gt;"",LEFT($G2273,11),IF(COUNTIF(②男子申込!$C:$C,$B2273)=1,INDEX(②男子申込!H:H,MATCH($B2273,②男子申込!$C:$C,0)),"")),"")</f>
        <v/>
      </c>
      <c r="U2273" t="str">
        <f t="shared" si="251"/>
        <v/>
      </c>
    </row>
    <row r="2274" spans="1:21">
      <c r="A2274"/>
      <c r="B2274"/>
      <c r="C2274"/>
      <c r="D2274"/>
      <c r="E2274"/>
      <c r="F2274"/>
      <c r="G2274"/>
      <c r="H2274"/>
      <c r="I2274"/>
      <c r="M2274" t="str">
        <f t="shared" si="246"/>
        <v/>
      </c>
      <c r="N2274" t="str">
        <f t="shared" si="247"/>
        <v/>
      </c>
      <c r="O2274" t="str">
        <f t="shared" si="248"/>
        <v/>
      </c>
      <c r="P2274" t="str">
        <f t="shared" si="249"/>
        <v/>
      </c>
      <c r="Q2274" t="str">
        <f>IF($F2274="","",DATEDIF($R2274,①申込書!$D$3,"Y"))</f>
        <v/>
      </c>
      <c r="R2274" t="str">
        <f t="shared" si="250"/>
        <v/>
      </c>
      <c r="S2274" t="str">
        <f t="shared" si="245"/>
        <v/>
      </c>
      <c r="T2274" t="str">
        <f>IFERROR(IF($G2274&lt;&gt;"",LEFT($G2274,11),IF(COUNTIF(②男子申込!$C:$C,$B2274)=1,INDEX(②男子申込!H:H,MATCH($B2274,②男子申込!$C:$C,0)),"")),"")</f>
        <v/>
      </c>
      <c r="U2274" t="str">
        <f t="shared" si="251"/>
        <v/>
      </c>
    </row>
    <row r="2275" spans="1:21">
      <c r="A2275"/>
      <c r="B2275"/>
      <c r="C2275"/>
      <c r="D2275"/>
      <c r="E2275"/>
      <c r="F2275"/>
      <c r="G2275"/>
      <c r="H2275"/>
      <c r="I2275"/>
      <c r="M2275" t="str">
        <f t="shared" si="246"/>
        <v/>
      </c>
      <c r="N2275" t="str">
        <f t="shared" si="247"/>
        <v/>
      </c>
      <c r="O2275" t="str">
        <f t="shared" si="248"/>
        <v/>
      </c>
      <c r="P2275" t="str">
        <f t="shared" si="249"/>
        <v/>
      </c>
      <c r="Q2275" t="str">
        <f>IF($F2275="","",DATEDIF($R2275,①申込書!$D$3,"Y"))</f>
        <v/>
      </c>
      <c r="R2275" t="str">
        <f t="shared" si="250"/>
        <v/>
      </c>
      <c r="S2275" t="str">
        <f t="shared" si="245"/>
        <v/>
      </c>
      <c r="T2275" t="str">
        <f>IFERROR(IF($G2275&lt;&gt;"",LEFT($G2275,11),IF(COUNTIF(②男子申込!$C:$C,$B2275)=1,INDEX(②男子申込!H:H,MATCH($B2275,②男子申込!$C:$C,0)),"")),"")</f>
        <v/>
      </c>
      <c r="U2275" t="str">
        <f t="shared" si="251"/>
        <v/>
      </c>
    </row>
    <row r="2276" spans="1:21">
      <c r="A2276" t="s">
        <v>974</v>
      </c>
      <c r="B2276">
        <v>2275</v>
      </c>
      <c r="C2276" t="s">
        <v>9043</v>
      </c>
      <c r="D2276" t="s">
        <v>9044</v>
      </c>
      <c r="E2276" t="s">
        <v>83</v>
      </c>
      <c r="F2276">
        <v>20061127</v>
      </c>
      <c r="G2276"/>
      <c r="H2276" t="s">
        <v>499</v>
      </c>
      <c r="I2276" t="s">
        <v>12325</v>
      </c>
      <c r="M2276" t="str">
        <f t="shared" si="246"/>
        <v>梅野</v>
      </c>
      <c r="N2276" t="str">
        <f t="shared" si="247"/>
        <v>雅顕</v>
      </c>
      <c r="O2276" t="str">
        <f t="shared" si="248"/>
        <v>ウメノ</v>
      </c>
      <c r="P2276" t="str">
        <f t="shared" si="249"/>
        <v>マサアキ</v>
      </c>
      <c r="Q2276">
        <f>IF($F2276="","",DATEDIF($R2276,①申込書!$D$3,"Y"))</f>
        <v>19</v>
      </c>
      <c r="R2276" t="str">
        <f t="shared" si="250"/>
        <v>2006/11/27</v>
      </c>
      <c r="S2276" t="str">
        <f t="shared" si="245"/>
        <v>奈良</v>
      </c>
      <c r="T2276" t="str">
        <f>IFERROR(IF($G2276&lt;&gt;"",LEFT($G2276,11),IF(COUNTIF(②男子申込!$C:$C,$B2276)=1,INDEX(②男子申込!H:H,MATCH($B2276,②男子申込!$C:$C,0)),"")),"")</f>
        <v/>
      </c>
      <c r="U2276" t="str">
        <f t="shared" si="251"/>
        <v>天理大</v>
      </c>
    </row>
    <row r="2277" spans="1:21">
      <c r="A2277" t="s">
        <v>974</v>
      </c>
      <c r="B2277">
        <v>2276</v>
      </c>
      <c r="C2277" t="s">
        <v>9045</v>
      </c>
      <c r="D2277" t="s">
        <v>9046</v>
      </c>
      <c r="E2277" t="s">
        <v>83</v>
      </c>
      <c r="F2277">
        <v>20061003</v>
      </c>
      <c r="G2277"/>
      <c r="H2277" t="s">
        <v>121</v>
      </c>
      <c r="I2277" t="s">
        <v>12326</v>
      </c>
      <c r="M2277" t="str">
        <f t="shared" si="246"/>
        <v>吉田</v>
      </c>
      <c r="N2277" t="str">
        <f t="shared" si="247"/>
        <v>翔維</v>
      </c>
      <c r="O2277" t="str">
        <f t="shared" si="248"/>
        <v>ヨシダ</v>
      </c>
      <c r="P2277" t="str">
        <f t="shared" si="249"/>
        <v>ショウイ</v>
      </c>
      <c r="Q2277">
        <f>IF($F2277="","",DATEDIF($R2277,①申込書!$D$3,"Y"))</f>
        <v>19</v>
      </c>
      <c r="R2277" t="str">
        <f t="shared" si="250"/>
        <v>2006/10/03</v>
      </c>
      <c r="S2277" t="str">
        <f t="shared" si="245"/>
        <v>奈良</v>
      </c>
      <c r="T2277" t="str">
        <f>IFERROR(IF($G2277&lt;&gt;"",LEFT($G2277,11),IF(COUNTIF(②男子申込!$C:$C,$B2277)=1,INDEX(②男子申込!H:H,MATCH($B2277,②男子申込!$C:$C,0)),"")),"")</f>
        <v/>
      </c>
      <c r="U2277" t="str">
        <f t="shared" si="251"/>
        <v>天理大</v>
      </c>
    </row>
    <row r="2278" spans="1:21">
      <c r="A2278" t="s">
        <v>9047</v>
      </c>
      <c r="B2278">
        <v>2277</v>
      </c>
      <c r="C2278" t="s">
        <v>9048</v>
      </c>
      <c r="D2278" t="s">
        <v>9049</v>
      </c>
      <c r="E2278" t="s">
        <v>97</v>
      </c>
      <c r="F2278">
        <v>20061118</v>
      </c>
      <c r="G2278" t="s">
        <v>11692</v>
      </c>
      <c r="H2278" t="s">
        <v>4062</v>
      </c>
      <c r="I2278" t="s">
        <v>1794</v>
      </c>
      <c r="M2278" t="str">
        <f t="shared" si="246"/>
        <v>日野</v>
      </c>
      <c r="N2278" t="str">
        <f t="shared" si="247"/>
        <v>竜吾</v>
      </c>
      <c r="O2278" t="str">
        <f t="shared" si="248"/>
        <v>ヒノ</v>
      </c>
      <c r="P2278" t="str">
        <f t="shared" si="249"/>
        <v>リュウゴ</v>
      </c>
      <c r="Q2278">
        <f>IF($F2278="","",DATEDIF($R2278,①申込書!$D$3,"Y"))</f>
        <v>19</v>
      </c>
      <c r="R2278" t="str">
        <f t="shared" si="250"/>
        <v>2006/11/18</v>
      </c>
      <c r="S2278" t="str">
        <f t="shared" si="245"/>
        <v>兵庫</v>
      </c>
      <c r="T2278" t="str">
        <f>IFERROR(IF($G2278&lt;&gt;"",LEFT($G2278,11),IF(COUNTIF(②男子申込!$C:$C,$B2278)=1,INDEX(②男子申込!H:H,MATCH($B2278,②男子申込!$C:$C,0)),"")),"")</f>
        <v>00137741932</v>
      </c>
      <c r="U2278" t="str">
        <f t="shared" si="251"/>
        <v>大阪体育大</v>
      </c>
    </row>
    <row r="2279" spans="1:21">
      <c r="A2279" t="s">
        <v>9047</v>
      </c>
      <c r="B2279">
        <v>2278</v>
      </c>
      <c r="C2279" t="s">
        <v>9050</v>
      </c>
      <c r="D2279" t="s">
        <v>9051</v>
      </c>
      <c r="E2279" t="s">
        <v>99</v>
      </c>
      <c r="F2279">
        <v>20060629</v>
      </c>
      <c r="G2279" t="s">
        <v>11693</v>
      </c>
      <c r="H2279" t="s">
        <v>12327</v>
      </c>
      <c r="I2279" t="s">
        <v>12328</v>
      </c>
      <c r="M2279" t="str">
        <f t="shared" si="246"/>
        <v>楠嶺</v>
      </c>
      <c r="N2279" t="str">
        <f t="shared" si="247"/>
        <v>天寅</v>
      </c>
      <c r="O2279" t="str">
        <f t="shared" si="248"/>
        <v>クスミネ</v>
      </c>
      <c r="P2279" t="str">
        <f t="shared" si="249"/>
        <v>タカノブ</v>
      </c>
      <c r="Q2279">
        <f>IF($F2279="","",DATEDIF($R2279,①申込書!$D$3,"Y"))</f>
        <v>19</v>
      </c>
      <c r="R2279" t="str">
        <f t="shared" si="250"/>
        <v>2006/06/29</v>
      </c>
      <c r="S2279" t="str">
        <f t="shared" si="245"/>
        <v>大阪</v>
      </c>
      <c r="T2279" t="str">
        <f>IFERROR(IF($G2279&lt;&gt;"",LEFT($G2279,11),IF(COUNTIF(②男子申込!$C:$C,$B2279)=1,INDEX(②男子申込!H:H,MATCH($B2279,②男子申込!$C:$C,0)),"")),"")</f>
        <v>00141362623</v>
      </c>
      <c r="U2279" t="str">
        <f t="shared" si="251"/>
        <v>大阪体育大</v>
      </c>
    </row>
    <row r="2280" spans="1:21">
      <c r="A2280" t="s">
        <v>1338</v>
      </c>
      <c r="B2280">
        <v>2279</v>
      </c>
      <c r="C2280" t="s">
        <v>1339</v>
      </c>
      <c r="D2280" t="s">
        <v>1340</v>
      </c>
      <c r="E2280" t="s">
        <v>99</v>
      </c>
      <c r="F2280">
        <v>19971025</v>
      </c>
      <c r="G2280" t="s">
        <v>11694</v>
      </c>
      <c r="H2280" t="s">
        <v>1016</v>
      </c>
      <c r="I2280" t="s">
        <v>579</v>
      </c>
      <c r="M2280" t="str">
        <f t="shared" si="246"/>
        <v>辻</v>
      </c>
      <c r="N2280" t="str">
        <f t="shared" si="247"/>
        <v>翔平</v>
      </c>
      <c r="O2280" t="str">
        <f t="shared" si="248"/>
        <v>ツジ</v>
      </c>
      <c r="P2280" t="str">
        <f t="shared" si="249"/>
        <v>ショウヘイ</v>
      </c>
      <c r="Q2280">
        <f>IF($F2280="","",DATEDIF($R2280,①申込書!$D$3,"Y"))</f>
        <v>28</v>
      </c>
      <c r="R2280" t="str">
        <f t="shared" si="250"/>
        <v>1997/10/25</v>
      </c>
      <c r="S2280" t="str">
        <f t="shared" si="245"/>
        <v>大阪</v>
      </c>
      <c r="T2280" t="str">
        <f>IFERROR(IF($G2280&lt;&gt;"",LEFT($G2280,11),IF(COUNTIF(②男子申込!$C:$C,$B2280)=1,INDEX(②男子申込!H:H,MATCH($B2280,②男子申込!$C:$C,0)),"")),"")</f>
        <v>00127460020</v>
      </c>
      <c r="U2280" t="str">
        <f t="shared" si="251"/>
        <v>大阪医科薬科大</v>
      </c>
    </row>
    <row r="2281" spans="1:21">
      <c r="A2281" t="s">
        <v>1338</v>
      </c>
      <c r="B2281">
        <v>2280</v>
      </c>
      <c r="C2281" t="s">
        <v>1341</v>
      </c>
      <c r="D2281" t="s">
        <v>1342</v>
      </c>
      <c r="E2281" t="s">
        <v>99</v>
      </c>
      <c r="F2281">
        <v>20030304</v>
      </c>
      <c r="G2281" t="s">
        <v>11695</v>
      </c>
      <c r="H2281" t="s">
        <v>577</v>
      </c>
      <c r="I2281" t="s">
        <v>1105</v>
      </c>
      <c r="M2281" t="str">
        <f t="shared" si="246"/>
        <v>中野</v>
      </c>
      <c r="N2281" t="str">
        <f t="shared" si="247"/>
        <v>正隆</v>
      </c>
      <c r="O2281" t="str">
        <f t="shared" si="248"/>
        <v>ナカノ</v>
      </c>
      <c r="P2281" t="str">
        <f t="shared" si="249"/>
        <v>マサタカ</v>
      </c>
      <c r="Q2281">
        <f>IF($F2281="","",DATEDIF($R2281,①申込書!$D$3,"Y"))</f>
        <v>22</v>
      </c>
      <c r="R2281" t="str">
        <f t="shared" si="250"/>
        <v>2003/03/04</v>
      </c>
      <c r="S2281" t="str">
        <f t="shared" si="245"/>
        <v>大阪</v>
      </c>
      <c r="T2281" t="str">
        <f>IFERROR(IF($G2281&lt;&gt;"",LEFT($G2281,11),IF(COUNTIF(②男子申込!$C:$C,$B2281)=1,INDEX(②男子申込!H:H,MATCH($B2281,②男子申込!$C:$C,0)),"")),"")</f>
        <v>00164789641</v>
      </c>
      <c r="U2281" t="str">
        <f t="shared" si="251"/>
        <v>大阪医科薬科大</v>
      </c>
    </row>
    <row r="2282" spans="1:21">
      <c r="A2282" t="s">
        <v>1338</v>
      </c>
      <c r="B2282">
        <v>2281</v>
      </c>
      <c r="C2282" t="s">
        <v>2514</v>
      </c>
      <c r="D2282" t="s">
        <v>2515</v>
      </c>
      <c r="E2282" t="s">
        <v>99</v>
      </c>
      <c r="F2282">
        <v>20000318</v>
      </c>
      <c r="G2282" t="s">
        <v>11696</v>
      </c>
      <c r="H2282" t="s">
        <v>2516</v>
      </c>
      <c r="I2282" t="s">
        <v>146</v>
      </c>
      <c r="M2282" t="str">
        <f t="shared" si="246"/>
        <v>仲宗根</v>
      </c>
      <c r="N2282" t="str">
        <f t="shared" si="247"/>
        <v>遼太郎</v>
      </c>
      <c r="O2282" t="str">
        <f t="shared" si="248"/>
        <v>ナカソネ</v>
      </c>
      <c r="P2282" t="str">
        <f t="shared" si="249"/>
        <v>リョウタロウ</v>
      </c>
      <c r="Q2282">
        <f>IF($F2282="","",DATEDIF($R2282,①申込書!$D$3,"Y"))</f>
        <v>25</v>
      </c>
      <c r="R2282" t="str">
        <f t="shared" si="250"/>
        <v>2000/03/18</v>
      </c>
      <c r="S2282" t="str">
        <f t="shared" si="245"/>
        <v>大阪</v>
      </c>
      <c r="T2282" t="str">
        <f>IFERROR(IF($G2282&lt;&gt;"",LEFT($G2282,11),IF(COUNTIF(②男子申込!$C:$C,$B2282)=1,INDEX(②男子申込!H:H,MATCH($B2282,②男子申込!$C:$C,0)),"")),"")</f>
        <v>00084962433</v>
      </c>
      <c r="U2282" t="str">
        <f t="shared" si="251"/>
        <v>大阪医科薬科大</v>
      </c>
    </row>
    <row r="2283" spans="1:21">
      <c r="A2283" t="s">
        <v>1338</v>
      </c>
      <c r="B2283">
        <v>2282</v>
      </c>
      <c r="C2283" t="s">
        <v>1343</v>
      </c>
      <c r="D2283" t="s">
        <v>1344</v>
      </c>
      <c r="E2283" t="s">
        <v>99</v>
      </c>
      <c r="F2283">
        <v>20010822</v>
      </c>
      <c r="G2283" t="s">
        <v>11697</v>
      </c>
      <c r="H2283" t="s">
        <v>712</v>
      </c>
      <c r="I2283" t="s">
        <v>153</v>
      </c>
      <c r="M2283" t="str">
        <f t="shared" si="246"/>
        <v>久保</v>
      </c>
      <c r="N2283" t="str">
        <f t="shared" si="247"/>
        <v>慎太朗</v>
      </c>
      <c r="O2283" t="str">
        <f t="shared" si="248"/>
        <v>クボ</v>
      </c>
      <c r="P2283" t="str">
        <f t="shared" si="249"/>
        <v>シンタロウ</v>
      </c>
      <c r="Q2283">
        <f>IF($F2283="","",DATEDIF($R2283,①申込書!$D$3,"Y"))</f>
        <v>24</v>
      </c>
      <c r="R2283" t="str">
        <f t="shared" si="250"/>
        <v>2001/08/22</v>
      </c>
      <c r="S2283" t="str">
        <f t="shared" si="245"/>
        <v>大阪</v>
      </c>
      <c r="T2283" t="str">
        <f>IFERROR(IF($G2283&lt;&gt;"",LEFT($G2283,11),IF(COUNTIF(②男子申込!$C:$C,$B2283)=1,INDEX(②男子申込!H:H,MATCH($B2283,②男子申込!$C:$C,0)),"")),"")</f>
        <v>00164789742</v>
      </c>
      <c r="U2283" t="str">
        <f t="shared" si="251"/>
        <v>大阪医科薬科大</v>
      </c>
    </row>
    <row r="2284" spans="1:21">
      <c r="A2284" t="s">
        <v>1338</v>
      </c>
      <c r="B2284">
        <v>2283</v>
      </c>
      <c r="C2284" t="s">
        <v>2517</v>
      </c>
      <c r="D2284" t="s">
        <v>2518</v>
      </c>
      <c r="E2284" t="s">
        <v>99</v>
      </c>
      <c r="F2284">
        <v>20031031</v>
      </c>
      <c r="G2284" t="s">
        <v>11698</v>
      </c>
      <c r="H2284" t="s">
        <v>1360</v>
      </c>
      <c r="I2284" t="s">
        <v>349</v>
      </c>
      <c r="M2284" t="str">
        <f t="shared" si="246"/>
        <v>趙</v>
      </c>
      <c r="N2284" t="str">
        <f t="shared" si="247"/>
        <v>秀太</v>
      </c>
      <c r="O2284" t="str">
        <f t="shared" si="248"/>
        <v>チョウ</v>
      </c>
      <c r="P2284" t="str">
        <f t="shared" si="249"/>
        <v>シュウタ</v>
      </c>
      <c r="Q2284">
        <f>IF($F2284="","",DATEDIF($R2284,①申込書!$D$3,"Y"))</f>
        <v>22</v>
      </c>
      <c r="R2284" t="str">
        <f t="shared" si="250"/>
        <v>2003/10/31</v>
      </c>
      <c r="S2284" t="str">
        <f t="shared" si="245"/>
        <v>大阪</v>
      </c>
      <c r="T2284" t="str">
        <f>IFERROR(IF($G2284&lt;&gt;"",LEFT($G2284,11),IF(COUNTIF(②男子申込!$C:$C,$B2284)=1,INDEX(②男子申込!H:H,MATCH($B2284,②男子申込!$C:$C,0)),"")),"")</f>
        <v>00107626729</v>
      </c>
      <c r="U2284" t="str">
        <f t="shared" si="251"/>
        <v>大阪医科薬科大</v>
      </c>
    </row>
    <row r="2285" spans="1:21">
      <c r="A2285" t="s">
        <v>1338</v>
      </c>
      <c r="B2285">
        <v>2284</v>
      </c>
      <c r="C2285" t="s">
        <v>2519</v>
      </c>
      <c r="D2285" t="s">
        <v>2520</v>
      </c>
      <c r="E2285" t="s">
        <v>88</v>
      </c>
      <c r="F2285">
        <v>20020610</v>
      </c>
      <c r="G2285" t="s">
        <v>11699</v>
      </c>
      <c r="H2285" t="s">
        <v>1487</v>
      </c>
      <c r="I2285" t="s">
        <v>2521</v>
      </c>
      <c r="M2285" t="str">
        <f t="shared" si="246"/>
        <v>吉村</v>
      </c>
      <c r="N2285" t="str">
        <f t="shared" si="247"/>
        <v>要</v>
      </c>
      <c r="O2285" t="str">
        <f t="shared" si="248"/>
        <v>ヨシムラ</v>
      </c>
      <c r="P2285" t="str">
        <f t="shared" si="249"/>
        <v>カナメ</v>
      </c>
      <c r="Q2285">
        <f>IF($F2285="","",DATEDIF($R2285,①申込書!$D$3,"Y"))</f>
        <v>23</v>
      </c>
      <c r="R2285" t="str">
        <f t="shared" si="250"/>
        <v>2002/06/10</v>
      </c>
      <c r="S2285" t="str">
        <f t="shared" si="245"/>
        <v>京都</v>
      </c>
      <c r="T2285" t="str">
        <f>IFERROR(IF($G2285&lt;&gt;"",LEFT($G2285,11),IF(COUNTIF(②男子申込!$C:$C,$B2285)=1,INDEX(②男子申込!H:H,MATCH($B2285,②男子申込!$C:$C,0)),"")),"")</f>
        <v>00107769535</v>
      </c>
      <c r="U2285" t="str">
        <f t="shared" si="251"/>
        <v>大阪医科薬科大</v>
      </c>
    </row>
    <row r="2286" spans="1:21">
      <c r="A2286" t="s">
        <v>1338</v>
      </c>
      <c r="B2286">
        <v>2285</v>
      </c>
      <c r="C2286" t="s">
        <v>1347</v>
      </c>
      <c r="D2286" t="s">
        <v>1348</v>
      </c>
      <c r="E2286" t="s">
        <v>99</v>
      </c>
      <c r="F2286">
        <v>20030113</v>
      </c>
      <c r="G2286" t="s">
        <v>11700</v>
      </c>
      <c r="H2286" t="s">
        <v>205</v>
      </c>
      <c r="I2286" t="s">
        <v>82</v>
      </c>
      <c r="M2286" t="str">
        <f t="shared" si="246"/>
        <v>松田</v>
      </c>
      <c r="N2286" t="str">
        <f t="shared" si="247"/>
        <v>大輝</v>
      </c>
      <c r="O2286" t="str">
        <f t="shared" si="248"/>
        <v>マツダ</v>
      </c>
      <c r="P2286" t="str">
        <f t="shared" si="249"/>
        <v>ダイキ</v>
      </c>
      <c r="Q2286">
        <f>IF($F2286="","",DATEDIF($R2286,①申込書!$D$3,"Y"))</f>
        <v>23</v>
      </c>
      <c r="R2286" t="str">
        <f t="shared" si="250"/>
        <v>2003/01/13</v>
      </c>
      <c r="S2286" t="str">
        <f t="shared" si="245"/>
        <v>大阪</v>
      </c>
      <c r="T2286" t="str">
        <f>IFERROR(IF($G2286&lt;&gt;"",LEFT($G2286,11),IF(COUNTIF(②男子申込!$C:$C,$B2286)=1,INDEX(②男子申込!H:H,MATCH($B2286,②男子申込!$C:$C,0)),"")),"")</f>
        <v>00164789843</v>
      </c>
      <c r="U2286" t="str">
        <f t="shared" si="251"/>
        <v>大阪医科薬科大</v>
      </c>
    </row>
    <row r="2287" spans="1:21">
      <c r="A2287" t="s">
        <v>1338</v>
      </c>
      <c r="B2287">
        <v>2286</v>
      </c>
      <c r="C2287" t="s">
        <v>2583</v>
      </c>
      <c r="D2287" t="s">
        <v>2584</v>
      </c>
      <c r="E2287" t="s">
        <v>99</v>
      </c>
      <c r="F2287">
        <v>20020725</v>
      </c>
      <c r="G2287" t="s">
        <v>11701</v>
      </c>
      <c r="H2287" t="s">
        <v>458</v>
      </c>
      <c r="I2287" t="s">
        <v>523</v>
      </c>
      <c r="M2287" t="str">
        <f t="shared" si="246"/>
        <v>坂本</v>
      </c>
      <c r="N2287" t="str">
        <f t="shared" si="247"/>
        <v>崇輔</v>
      </c>
      <c r="O2287" t="str">
        <f t="shared" si="248"/>
        <v>サカモト</v>
      </c>
      <c r="P2287" t="str">
        <f t="shared" si="249"/>
        <v>シュウスケ</v>
      </c>
      <c r="Q2287">
        <f>IF($F2287="","",DATEDIF($R2287,①申込書!$D$3,"Y"))</f>
        <v>23</v>
      </c>
      <c r="R2287" t="str">
        <f t="shared" si="250"/>
        <v>2002/07/25</v>
      </c>
      <c r="S2287" t="str">
        <f t="shared" si="245"/>
        <v>大阪</v>
      </c>
      <c r="T2287" t="str">
        <f>IFERROR(IF($G2287&lt;&gt;"",LEFT($G2287,11),IF(COUNTIF(②男子申込!$C:$C,$B2287)=1,INDEX(②男子申込!H:H,MATCH($B2287,②男子申込!$C:$C,0)),"")),"")</f>
        <v>00087434935</v>
      </c>
      <c r="U2287" t="str">
        <f t="shared" si="251"/>
        <v>大阪医科薬科大</v>
      </c>
    </row>
    <row r="2288" spans="1:21">
      <c r="A2288" t="s">
        <v>1338</v>
      </c>
      <c r="B2288">
        <v>2287</v>
      </c>
      <c r="C2288" t="s">
        <v>2585</v>
      </c>
      <c r="D2288" t="s">
        <v>2586</v>
      </c>
      <c r="E2288" t="s">
        <v>99</v>
      </c>
      <c r="F2288">
        <v>20031029</v>
      </c>
      <c r="G2288" t="s">
        <v>11702</v>
      </c>
      <c r="H2288" t="s">
        <v>2587</v>
      </c>
      <c r="I2288" t="s">
        <v>868</v>
      </c>
      <c r="M2288" t="str">
        <f t="shared" si="246"/>
        <v>蔵合</v>
      </c>
      <c r="N2288" t="str">
        <f t="shared" si="247"/>
        <v>貴大</v>
      </c>
      <c r="O2288" t="str">
        <f t="shared" si="248"/>
        <v>ゾウゴウ</v>
      </c>
      <c r="P2288" t="str">
        <f t="shared" si="249"/>
        <v>タカヒロ</v>
      </c>
      <c r="Q2288">
        <f>IF($F2288="","",DATEDIF($R2288,①申込書!$D$3,"Y"))</f>
        <v>22</v>
      </c>
      <c r="R2288" t="str">
        <f t="shared" si="250"/>
        <v>2003/10/29</v>
      </c>
      <c r="S2288" t="str">
        <f t="shared" si="245"/>
        <v>大阪</v>
      </c>
      <c r="T2288" t="str">
        <f>IFERROR(IF($G2288&lt;&gt;"",LEFT($G2288,11),IF(COUNTIF(②男子申込!$C:$C,$B2288)=1,INDEX(②男子申込!H:H,MATCH($B2288,②男子申込!$C:$C,0)),"")),"")</f>
        <v>00173223422</v>
      </c>
      <c r="U2288" t="str">
        <f t="shared" si="251"/>
        <v>大阪医科薬科大</v>
      </c>
    </row>
    <row r="2289" spans="1:21">
      <c r="A2289" t="s">
        <v>1338</v>
      </c>
      <c r="B2289">
        <v>2288</v>
      </c>
      <c r="C2289" t="s">
        <v>2588</v>
      </c>
      <c r="D2289" t="s">
        <v>2589</v>
      </c>
      <c r="E2289" t="s">
        <v>99</v>
      </c>
      <c r="F2289">
        <v>20030606</v>
      </c>
      <c r="G2289" t="s">
        <v>11703</v>
      </c>
      <c r="H2289" t="s">
        <v>2590</v>
      </c>
      <c r="I2289" t="s">
        <v>374</v>
      </c>
      <c r="M2289" t="str">
        <f t="shared" si="246"/>
        <v>池原</v>
      </c>
      <c r="N2289" t="str">
        <f t="shared" si="247"/>
        <v>悠真</v>
      </c>
      <c r="O2289" t="str">
        <f t="shared" si="248"/>
        <v>イケハラ</v>
      </c>
      <c r="P2289" t="str">
        <f t="shared" si="249"/>
        <v>ユウマ</v>
      </c>
      <c r="Q2289">
        <f>IF($F2289="","",DATEDIF($R2289,①申込書!$D$3,"Y"))</f>
        <v>22</v>
      </c>
      <c r="R2289" t="str">
        <f t="shared" si="250"/>
        <v>2003/06/06</v>
      </c>
      <c r="S2289" t="str">
        <f t="shared" si="245"/>
        <v>大阪</v>
      </c>
      <c r="T2289" t="str">
        <f>IFERROR(IF($G2289&lt;&gt;"",LEFT($G2289,11),IF(COUNTIF(②男子申込!$C:$C,$B2289)=1,INDEX(②男子申込!H:H,MATCH($B2289,②男子申込!$C:$C,0)),"")),"")</f>
        <v>00099945945</v>
      </c>
      <c r="U2289" t="str">
        <f t="shared" si="251"/>
        <v>大阪医科薬科大</v>
      </c>
    </row>
    <row r="2290" spans="1:21">
      <c r="A2290" t="s">
        <v>1338</v>
      </c>
      <c r="B2290">
        <v>2289</v>
      </c>
      <c r="C2290" t="s">
        <v>4935</v>
      </c>
      <c r="D2290" t="s">
        <v>4936</v>
      </c>
      <c r="E2290" t="s">
        <v>3835</v>
      </c>
      <c r="F2290">
        <v>20020725</v>
      </c>
      <c r="G2290" t="s">
        <v>11704</v>
      </c>
      <c r="H2290" t="s">
        <v>4937</v>
      </c>
      <c r="I2290" t="s">
        <v>4426</v>
      </c>
      <c r="M2290" t="str">
        <f t="shared" si="246"/>
        <v>野々村</v>
      </c>
      <c r="N2290" t="str">
        <f t="shared" si="247"/>
        <v>駿彰</v>
      </c>
      <c r="O2290" t="str">
        <f t="shared" si="248"/>
        <v>ノノムラ</v>
      </c>
      <c r="P2290" t="str">
        <f t="shared" si="249"/>
        <v>トシアキ</v>
      </c>
      <c r="Q2290">
        <f>IF($F2290="","",DATEDIF($R2290,①申込書!$D$3,"Y"))</f>
        <v>23</v>
      </c>
      <c r="R2290" t="str">
        <f t="shared" si="250"/>
        <v>2002/07/25</v>
      </c>
      <c r="S2290" t="str">
        <f t="shared" si="245"/>
        <v>学連</v>
      </c>
      <c r="T2290" t="str">
        <f>IFERROR(IF($G2290&lt;&gt;"",LEFT($G2290,11),IF(COUNTIF(②男子申込!$C:$C,$B2290)=1,INDEX(②男子申込!H:H,MATCH($B2290,②男子申込!$C:$C,0)),"")),"")</f>
        <v>00200123017</v>
      </c>
      <c r="U2290" t="str">
        <f t="shared" si="251"/>
        <v>大阪医科薬科大</v>
      </c>
    </row>
    <row r="2291" spans="1:21">
      <c r="A2291" t="s">
        <v>1338</v>
      </c>
      <c r="B2291">
        <v>2290</v>
      </c>
      <c r="C2291" t="s">
        <v>4979</v>
      </c>
      <c r="D2291" t="s">
        <v>4980</v>
      </c>
      <c r="E2291" t="s">
        <v>3835</v>
      </c>
      <c r="F2291">
        <v>20040510</v>
      </c>
      <c r="G2291" t="s">
        <v>11705</v>
      </c>
      <c r="H2291" t="s">
        <v>727</v>
      </c>
      <c r="I2291" t="s">
        <v>234</v>
      </c>
      <c r="M2291" t="str">
        <f t="shared" si="246"/>
        <v>平井</v>
      </c>
      <c r="N2291" t="str">
        <f t="shared" si="247"/>
        <v>良典</v>
      </c>
      <c r="O2291" t="str">
        <f t="shared" si="248"/>
        <v>ヒライ</v>
      </c>
      <c r="P2291" t="str">
        <f t="shared" si="249"/>
        <v>リョウスケ</v>
      </c>
      <c r="Q2291">
        <f>IF($F2291="","",DATEDIF($R2291,①申込書!$D$3,"Y"))</f>
        <v>21</v>
      </c>
      <c r="R2291" t="str">
        <f t="shared" si="250"/>
        <v>2004/05/10</v>
      </c>
      <c r="S2291" t="str">
        <f t="shared" si="245"/>
        <v>学連</v>
      </c>
      <c r="T2291" t="str">
        <f>IFERROR(IF($G2291&lt;&gt;"",LEFT($G2291,11),IF(COUNTIF(②男子申込!$C:$C,$B2291)=1,INDEX(②男子申込!H:H,MATCH($B2291,②男子申込!$C:$C,0)),"")),"")</f>
        <v>00200133307</v>
      </c>
      <c r="U2291" t="str">
        <f t="shared" si="251"/>
        <v>大阪医科薬科大</v>
      </c>
    </row>
    <row r="2292" spans="1:21">
      <c r="A2292" t="s">
        <v>1338</v>
      </c>
      <c r="B2292">
        <v>2291</v>
      </c>
      <c r="C2292" t="s">
        <v>4981</v>
      </c>
      <c r="D2292" t="s">
        <v>4982</v>
      </c>
      <c r="E2292" t="s">
        <v>3835</v>
      </c>
      <c r="F2292">
        <v>20040720</v>
      </c>
      <c r="G2292" t="s">
        <v>11706</v>
      </c>
      <c r="H2292" t="s">
        <v>845</v>
      </c>
      <c r="I2292" t="s">
        <v>1651</v>
      </c>
      <c r="M2292" t="str">
        <f t="shared" si="246"/>
        <v>鈴木</v>
      </c>
      <c r="N2292" t="str">
        <f t="shared" si="247"/>
        <v>駿太郎</v>
      </c>
      <c r="O2292" t="str">
        <f t="shared" si="248"/>
        <v>スズキ</v>
      </c>
      <c r="P2292" t="str">
        <f t="shared" si="249"/>
        <v>シュンタロウ</v>
      </c>
      <c r="Q2292">
        <f>IF($F2292="","",DATEDIF($R2292,①申込書!$D$3,"Y"))</f>
        <v>21</v>
      </c>
      <c r="R2292" t="str">
        <f t="shared" si="250"/>
        <v>2004/07/20</v>
      </c>
      <c r="S2292" t="str">
        <f t="shared" si="245"/>
        <v>学連</v>
      </c>
      <c r="T2292" t="str">
        <f>IFERROR(IF($G2292&lt;&gt;"",LEFT($G2292,11),IF(COUNTIF(②男子申込!$C:$C,$B2292)=1,INDEX(②男子申込!H:H,MATCH($B2292,②男子申込!$C:$C,0)),"")),"")</f>
        <v>00200133332</v>
      </c>
      <c r="U2292" t="str">
        <f t="shared" si="251"/>
        <v>大阪医科薬科大</v>
      </c>
    </row>
    <row r="2293" spans="1:21">
      <c r="A2293" t="s">
        <v>1338</v>
      </c>
      <c r="B2293">
        <v>2292</v>
      </c>
      <c r="C2293" t="s">
        <v>4983</v>
      </c>
      <c r="D2293" t="s">
        <v>4984</v>
      </c>
      <c r="E2293" t="s">
        <v>3835</v>
      </c>
      <c r="F2293">
        <v>20040614</v>
      </c>
      <c r="G2293" t="s">
        <v>11707</v>
      </c>
      <c r="H2293" t="s">
        <v>1332</v>
      </c>
      <c r="I2293" t="s">
        <v>130</v>
      </c>
      <c r="M2293" t="str">
        <f t="shared" si="246"/>
        <v>森永</v>
      </c>
      <c r="N2293" t="str">
        <f t="shared" si="247"/>
        <v>康介</v>
      </c>
      <c r="O2293" t="str">
        <f t="shared" si="248"/>
        <v>モリナガ</v>
      </c>
      <c r="P2293" t="str">
        <f t="shared" si="249"/>
        <v>コウスケ</v>
      </c>
      <c r="Q2293">
        <f>IF($F2293="","",DATEDIF($R2293,①申込書!$D$3,"Y"))</f>
        <v>21</v>
      </c>
      <c r="R2293" t="str">
        <f t="shared" si="250"/>
        <v>2004/06/14</v>
      </c>
      <c r="S2293" t="str">
        <f t="shared" si="245"/>
        <v>学連</v>
      </c>
      <c r="T2293" t="str">
        <f>IFERROR(IF($G2293&lt;&gt;"",LEFT($G2293,11),IF(COUNTIF(②男子申込!$C:$C,$B2293)=1,INDEX(②男子申込!H:H,MATCH($B2293,②男子申込!$C:$C,0)),"")),"")</f>
        <v>00200133352</v>
      </c>
      <c r="U2293" t="str">
        <f t="shared" si="251"/>
        <v>大阪医科薬科大</v>
      </c>
    </row>
    <row r="2294" spans="1:21">
      <c r="A2294" t="s">
        <v>1338</v>
      </c>
      <c r="B2294">
        <v>2293</v>
      </c>
      <c r="C2294" t="s">
        <v>4985</v>
      </c>
      <c r="D2294" t="s">
        <v>4986</v>
      </c>
      <c r="E2294" t="s">
        <v>3835</v>
      </c>
      <c r="F2294">
        <v>20040518</v>
      </c>
      <c r="G2294" t="s">
        <v>11708</v>
      </c>
      <c r="H2294" t="s">
        <v>292</v>
      </c>
      <c r="I2294" t="s">
        <v>181</v>
      </c>
      <c r="M2294" t="str">
        <f t="shared" si="246"/>
        <v>木下</v>
      </c>
      <c r="N2294" t="str">
        <f t="shared" si="247"/>
        <v>晴翔</v>
      </c>
      <c r="O2294" t="str">
        <f t="shared" si="248"/>
        <v>キノシタ</v>
      </c>
      <c r="P2294" t="str">
        <f t="shared" si="249"/>
        <v>ハルト</v>
      </c>
      <c r="Q2294">
        <f>IF($F2294="","",DATEDIF($R2294,①申込書!$D$3,"Y"))</f>
        <v>21</v>
      </c>
      <c r="R2294" t="str">
        <f t="shared" si="250"/>
        <v>2004/05/18</v>
      </c>
      <c r="S2294" t="str">
        <f t="shared" si="245"/>
        <v>学連</v>
      </c>
      <c r="T2294" t="str">
        <f>IFERROR(IF($G2294&lt;&gt;"",LEFT($G2294,11),IF(COUNTIF(②男子申込!$C:$C,$B2294)=1,INDEX(②男子申込!H:H,MATCH($B2294,②男子申込!$C:$C,0)),"")),"")</f>
        <v>00200133362</v>
      </c>
      <c r="U2294" t="str">
        <f t="shared" si="251"/>
        <v>大阪医科薬科大</v>
      </c>
    </row>
    <row r="2295" spans="1:21">
      <c r="A2295" t="s">
        <v>1338</v>
      </c>
      <c r="B2295">
        <v>2294</v>
      </c>
      <c r="C2295" t="s">
        <v>7358</v>
      </c>
      <c r="D2295" t="s">
        <v>7359</v>
      </c>
      <c r="E2295" t="s">
        <v>3835</v>
      </c>
      <c r="F2295">
        <v>20000912</v>
      </c>
      <c r="G2295" t="s">
        <v>7360</v>
      </c>
      <c r="H2295" t="s">
        <v>7361</v>
      </c>
      <c r="I2295" t="s">
        <v>1259</v>
      </c>
      <c r="M2295" t="str">
        <f t="shared" si="246"/>
        <v>日名</v>
      </c>
      <c r="N2295" t="str">
        <f t="shared" si="247"/>
        <v>雄一郎</v>
      </c>
      <c r="O2295" t="str">
        <f t="shared" si="248"/>
        <v>ヒナ</v>
      </c>
      <c r="P2295" t="str">
        <f t="shared" si="249"/>
        <v>ユウイチロウ</v>
      </c>
      <c r="Q2295">
        <f>IF($F2295="","",DATEDIF($R2295,①申込書!$D$3,"Y"))</f>
        <v>25</v>
      </c>
      <c r="R2295" t="str">
        <f t="shared" si="250"/>
        <v>2000/09/12</v>
      </c>
      <c r="S2295" t="str">
        <f t="shared" si="245"/>
        <v>学連</v>
      </c>
      <c r="T2295" t="str">
        <f>IFERROR(IF($G2295&lt;&gt;"",LEFT($G2295,11),IF(COUNTIF(②男子申込!$C:$C,$B2295)=1,INDEX(②男子申込!H:H,MATCH($B2295,②男子申込!$C:$C,0)),"")),"")</f>
        <v>00200270560</v>
      </c>
      <c r="U2295" t="str">
        <f t="shared" si="251"/>
        <v>大阪医科薬科大</v>
      </c>
    </row>
    <row r="2296" spans="1:21">
      <c r="A2296" t="s">
        <v>1338</v>
      </c>
      <c r="B2296">
        <v>2295</v>
      </c>
      <c r="C2296" t="s">
        <v>7527</v>
      </c>
      <c r="D2296" t="s">
        <v>7528</v>
      </c>
      <c r="E2296" t="s">
        <v>3835</v>
      </c>
      <c r="F2296">
        <v>20050519</v>
      </c>
      <c r="G2296" t="s">
        <v>7529</v>
      </c>
      <c r="H2296" t="s">
        <v>7530</v>
      </c>
      <c r="I2296" t="s">
        <v>4286</v>
      </c>
      <c r="M2296" t="str">
        <f t="shared" si="246"/>
        <v>弓矢</v>
      </c>
      <c r="N2296" t="str">
        <f t="shared" si="247"/>
        <v>貫志</v>
      </c>
      <c r="O2296" t="str">
        <f t="shared" si="248"/>
        <v>ユミヤ</v>
      </c>
      <c r="P2296" t="str">
        <f t="shared" si="249"/>
        <v>カンジ</v>
      </c>
      <c r="Q2296">
        <f>IF($F2296="","",DATEDIF($R2296,①申込書!$D$3,"Y"))</f>
        <v>20</v>
      </c>
      <c r="R2296" t="str">
        <f t="shared" si="250"/>
        <v>2005/05/19</v>
      </c>
      <c r="S2296" t="str">
        <f t="shared" si="245"/>
        <v>学連</v>
      </c>
      <c r="T2296" t="str">
        <f>IFERROR(IF($G2296&lt;&gt;"",LEFT($G2296,11),IF(COUNTIF(②男子申込!$C:$C,$B2296)=1,INDEX(②男子申込!H:H,MATCH($B2296,②男子申込!$C:$C,0)),"")),"")</f>
        <v>00155011821</v>
      </c>
      <c r="U2296" t="str">
        <f t="shared" si="251"/>
        <v>大阪医科薬科大</v>
      </c>
    </row>
    <row r="2297" spans="1:21">
      <c r="A2297" t="s">
        <v>1456</v>
      </c>
      <c r="B2297">
        <v>2296</v>
      </c>
      <c r="C2297" t="s">
        <v>9052</v>
      </c>
      <c r="D2297" t="s">
        <v>9053</v>
      </c>
      <c r="E2297" t="s">
        <v>83</v>
      </c>
      <c r="F2297">
        <v>20061220</v>
      </c>
      <c r="G2297" t="s">
        <v>11709</v>
      </c>
      <c r="H2297" t="s">
        <v>6144</v>
      </c>
      <c r="I2297" t="s">
        <v>322</v>
      </c>
      <c r="M2297" t="str">
        <f t="shared" si="246"/>
        <v>萩原</v>
      </c>
      <c r="N2297" t="str">
        <f t="shared" si="247"/>
        <v>大地</v>
      </c>
      <c r="O2297" t="str">
        <f t="shared" si="248"/>
        <v>ハギワラ</v>
      </c>
      <c r="P2297" t="str">
        <f t="shared" si="249"/>
        <v>ダイチ</v>
      </c>
      <c r="Q2297">
        <f>IF($F2297="","",DATEDIF($R2297,①申込書!$D$3,"Y"))</f>
        <v>19</v>
      </c>
      <c r="R2297" t="str">
        <f t="shared" si="250"/>
        <v>2006/12/20</v>
      </c>
      <c r="S2297" t="str">
        <f t="shared" si="245"/>
        <v>奈良</v>
      </c>
      <c r="T2297" t="str">
        <f>IFERROR(IF($G2297&lt;&gt;"",LEFT($G2297,11),IF(COUNTIF(②男子申込!$C:$C,$B2297)=1,INDEX(②男子申込!H:H,MATCH($B2297,②男子申込!$C:$C,0)),"")),"")</f>
        <v>00139645230</v>
      </c>
      <c r="U2297" t="str">
        <f t="shared" si="251"/>
        <v>奈良県立医科大</v>
      </c>
    </row>
    <row r="2298" spans="1:21">
      <c r="A2298" t="s">
        <v>775</v>
      </c>
      <c r="B2298">
        <v>2297</v>
      </c>
      <c r="C2298" t="s">
        <v>9054</v>
      </c>
      <c r="D2298" t="s">
        <v>9055</v>
      </c>
      <c r="E2298" t="s">
        <v>97</v>
      </c>
      <c r="F2298">
        <v>20061026</v>
      </c>
      <c r="G2298"/>
      <c r="H2298" t="s">
        <v>12329</v>
      </c>
      <c r="I2298" t="s">
        <v>926</v>
      </c>
      <c r="M2298" t="str">
        <f t="shared" si="246"/>
        <v>飯降</v>
      </c>
      <c r="N2298" t="str">
        <f t="shared" si="247"/>
        <v>蒼一郎</v>
      </c>
      <c r="O2298" t="str">
        <f t="shared" si="248"/>
        <v>イブリ</v>
      </c>
      <c r="P2298" t="str">
        <f t="shared" si="249"/>
        <v>ソウイチロウ</v>
      </c>
      <c r="Q2298">
        <f>IF($F2298="","",DATEDIF($R2298,①申込書!$D$3,"Y"))</f>
        <v>19</v>
      </c>
      <c r="R2298" t="str">
        <f t="shared" si="250"/>
        <v>2006/10/26</v>
      </c>
      <c r="S2298" t="str">
        <f t="shared" si="245"/>
        <v>兵庫</v>
      </c>
      <c r="T2298" t="str">
        <f>IFERROR(IF($G2298&lt;&gt;"",LEFT($G2298,11),IF(COUNTIF(②男子申込!$C:$C,$B2298)=1,INDEX(②男子申込!H:H,MATCH($B2298,②男子申込!$C:$C,0)),"")),"")</f>
        <v/>
      </c>
      <c r="U2298" t="str">
        <f t="shared" si="251"/>
        <v>同志社大</v>
      </c>
    </row>
    <row r="2299" spans="1:21">
      <c r="A2299" t="s">
        <v>1451</v>
      </c>
      <c r="B2299">
        <v>2298</v>
      </c>
      <c r="C2299" t="s">
        <v>9056</v>
      </c>
      <c r="D2299" t="s">
        <v>9057</v>
      </c>
      <c r="E2299" t="s">
        <v>132</v>
      </c>
      <c r="F2299">
        <v>20070213</v>
      </c>
      <c r="G2299" t="s">
        <v>11710</v>
      </c>
      <c r="H2299" t="s">
        <v>12330</v>
      </c>
      <c r="I2299" t="s">
        <v>1073</v>
      </c>
      <c r="M2299" t="str">
        <f t="shared" si="246"/>
        <v>寺岡</v>
      </c>
      <c r="N2299" t="str">
        <f t="shared" si="247"/>
        <v>優</v>
      </c>
      <c r="O2299" t="str">
        <f t="shared" si="248"/>
        <v>テラオカ</v>
      </c>
      <c r="P2299" t="str">
        <f t="shared" si="249"/>
        <v>ユウ</v>
      </c>
      <c r="Q2299">
        <f>IF($F2299="","",DATEDIF($R2299,①申込書!$D$3,"Y"))</f>
        <v>18</v>
      </c>
      <c r="R2299" t="str">
        <f t="shared" si="250"/>
        <v>2007/02/13</v>
      </c>
      <c r="S2299" t="str">
        <f t="shared" si="245"/>
        <v>広島</v>
      </c>
      <c r="T2299" t="str">
        <f>IFERROR(IF($G2299&lt;&gt;"",LEFT($G2299,11),IF(COUNTIF(②男子申込!$C:$C,$B2299)=1,INDEX(②男子申込!H:H,MATCH($B2299,②男子申込!$C:$C,0)),"")),"")</f>
        <v>00140448324</v>
      </c>
      <c r="U2299" t="str">
        <f t="shared" si="251"/>
        <v>関西外国語大</v>
      </c>
    </row>
    <row r="2300" spans="1:21">
      <c r="A2300" t="s">
        <v>839</v>
      </c>
      <c r="B2300">
        <v>2299</v>
      </c>
      <c r="C2300" t="s">
        <v>9058</v>
      </c>
      <c r="D2300" t="s">
        <v>9059</v>
      </c>
      <c r="E2300" t="s">
        <v>88</v>
      </c>
      <c r="F2300">
        <v>20060818</v>
      </c>
      <c r="G2300" t="s">
        <v>11711</v>
      </c>
      <c r="H2300" t="s">
        <v>779</v>
      </c>
      <c r="I2300" t="s">
        <v>334</v>
      </c>
      <c r="M2300" t="str">
        <f t="shared" si="246"/>
        <v>和田</v>
      </c>
      <c r="N2300" t="str">
        <f t="shared" si="247"/>
        <v>泰直</v>
      </c>
      <c r="O2300" t="str">
        <f t="shared" si="248"/>
        <v>ワダ</v>
      </c>
      <c r="P2300" t="str">
        <f t="shared" si="249"/>
        <v>タイチ</v>
      </c>
      <c r="Q2300">
        <f>IF($F2300="","",DATEDIF($R2300,①申込書!$D$3,"Y"))</f>
        <v>19</v>
      </c>
      <c r="R2300" t="str">
        <f t="shared" si="250"/>
        <v>2006/08/18</v>
      </c>
      <c r="S2300" t="str">
        <f t="shared" si="245"/>
        <v>京都</v>
      </c>
      <c r="T2300" t="str">
        <f>IFERROR(IF($G2300&lt;&gt;"",LEFT($G2300,11),IF(COUNTIF(②男子申込!$C:$C,$B2300)=1,INDEX(②男子申込!H:H,MATCH($B2300,②男子申込!$C:$C,0)),"")),"")</f>
        <v>00151285022</v>
      </c>
      <c r="U2300" t="str">
        <f t="shared" si="251"/>
        <v>京都大</v>
      </c>
    </row>
    <row r="2301" spans="1:21">
      <c r="A2301" t="s">
        <v>9060</v>
      </c>
      <c r="B2301">
        <v>2300</v>
      </c>
      <c r="C2301" t="s">
        <v>9061</v>
      </c>
      <c r="D2301" t="s">
        <v>9062</v>
      </c>
      <c r="E2301" t="s">
        <v>3835</v>
      </c>
      <c r="F2301">
        <v>20050413</v>
      </c>
      <c r="G2301" t="s">
        <v>11712</v>
      </c>
      <c r="H2301" t="s">
        <v>12331</v>
      </c>
      <c r="I2301" t="s">
        <v>236</v>
      </c>
      <c r="M2301" t="str">
        <f t="shared" si="246"/>
        <v>森澤</v>
      </c>
      <c r="N2301" t="str">
        <f t="shared" si="247"/>
        <v>祐太</v>
      </c>
      <c r="O2301" t="str">
        <f t="shared" si="248"/>
        <v>モリザワ</v>
      </c>
      <c r="P2301" t="str">
        <f t="shared" si="249"/>
        <v>ユウタ</v>
      </c>
      <c r="Q2301">
        <f>IF($F2301="","",DATEDIF($R2301,①申込書!$D$3,"Y"))</f>
        <v>20</v>
      </c>
      <c r="R2301" t="str">
        <f t="shared" si="250"/>
        <v>2005/04/13</v>
      </c>
      <c r="S2301" t="str">
        <f t="shared" si="245"/>
        <v>学連</v>
      </c>
      <c r="T2301" t="str">
        <f>IFERROR(IF($G2301&lt;&gt;"",LEFT($G2301,11),IF(COUNTIF(②男子申込!$C:$C,$B2301)=1,INDEX(②男子申込!H:H,MATCH($B2301,②男子申込!$C:$C,0)),"")),"")</f>
        <v>00123505117</v>
      </c>
      <c r="U2301" t="str">
        <f t="shared" si="251"/>
        <v>関西医療大</v>
      </c>
    </row>
    <row r="2302" spans="1:21">
      <c r="A2302" t="s">
        <v>9060</v>
      </c>
      <c r="B2302">
        <v>2301</v>
      </c>
      <c r="C2302" t="s">
        <v>9063</v>
      </c>
      <c r="D2302" t="s">
        <v>9064</v>
      </c>
      <c r="E2302" t="s">
        <v>11713</v>
      </c>
      <c r="F2302">
        <v>20050527</v>
      </c>
      <c r="G2302" t="s">
        <v>11714</v>
      </c>
      <c r="H2302" t="s">
        <v>491</v>
      </c>
      <c r="I2302" t="s">
        <v>321</v>
      </c>
      <c r="M2302" t="str">
        <f t="shared" si="246"/>
        <v>岩田</v>
      </c>
      <c r="N2302" t="str">
        <f t="shared" si="247"/>
        <v>拓也</v>
      </c>
      <c r="O2302" t="str">
        <f t="shared" si="248"/>
        <v>イワタ</v>
      </c>
      <c r="P2302" t="str">
        <f t="shared" si="249"/>
        <v>タクヤ</v>
      </c>
      <c r="Q2302">
        <f>IF($F2302="","",DATEDIF($R2302,①申込書!$D$3,"Y"))</f>
        <v>20</v>
      </c>
      <c r="R2302" t="str">
        <f t="shared" si="250"/>
        <v>2005/05/27</v>
      </c>
      <c r="S2302" t="str">
        <f t="shared" si="245"/>
        <v>和歌</v>
      </c>
      <c r="T2302" t="str">
        <f>IFERROR(IF($G2302&lt;&gt;"",LEFT($G2302,11),IF(COUNTIF(②男子申込!$C:$C,$B2302)=1,INDEX(②男子申込!H:H,MATCH($B2302,②男子申込!$C:$C,0)),"")),"")</f>
        <v>00154560324</v>
      </c>
      <c r="U2302" t="str">
        <f t="shared" si="251"/>
        <v>関西医療大</v>
      </c>
    </row>
    <row r="2303" spans="1:21">
      <c r="A2303" t="s">
        <v>9060</v>
      </c>
      <c r="B2303">
        <v>2302</v>
      </c>
      <c r="C2303" t="s">
        <v>9065</v>
      </c>
      <c r="D2303" t="s">
        <v>632</v>
      </c>
      <c r="E2303" t="s">
        <v>3835</v>
      </c>
      <c r="F2303">
        <v>20050624</v>
      </c>
      <c r="G2303" t="s">
        <v>11715</v>
      </c>
      <c r="H2303" t="s">
        <v>256</v>
      </c>
      <c r="I2303" t="s">
        <v>87</v>
      </c>
      <c r="M2303" t="str">
        <f t="shared" si="246"/>
        <v>井上</v>
      </c>
      <c r="N2303" t="str">
        <f t="shared" si="247"/>
        <v>拓海</v>
      </c>
      <c r="O2303" t="str">
        <f t="shared" si="248"/>
        <v>イノウエ</v>
      </c>
      <c r="P2303" t="str">
        <f t="shared" si="249"/>
        <v>タクミ</v>
      </c>
      <c r="Q2303">
        <f>IF($F2303="","",DATEDIF($R2303,①申込書!$D$3,"Y"))</f>
        <v>20</v>
      </c>
      <c r="R2303" t="str">
        <f t="shared" si="250"/>
        <v>2005/06/24</v>
      </c>
      <c r="S2303" t="str">
        <f t="shared" si="245"/>
        <v>学連</v>
      </c>
      <c r="T2303" t="str">
        <f>IFERROR(IF($G2303&lt;&gt;"",LEFT($G2303,11),IF(COUNTIF(②男子申込!$C:$C,$B2303)=1,INDEX(②男子申込!H:H,MATCH($B2303,②男子申込!$C:$C,0)),"")),"")</f>
        <v>00127741325</v>
      </c>
      <c r="U2303" t="str">
        <f t="shared" si="251"/>
        <v>関西医療大</v>
      </c>
    </row>
    <row r="2304" spans="1:21">
      <c r="A2304" t="s">
        <v>9060</v>
      </c>
      <c r="B2304">
        <v>2303</v>
      </c>
      <c r="C2304" t="s">
        <v>9066</v>
      </c>
      <c r="D2304" t="s">
        <v>9067</v>
      </c>
      <c r="E2304" t="s">
        <v>3835</v>
      </c>
      <c r="F2304">
        <v>20060227</v>
      </c>
      <c r="G2304" t="s">
        <v>11716</v>
      </c>
      <c r="H2304" t="s">
        <v>12332</v>
      </c>
      <c r="I2304" t="s">
        <v>859</v>
      </c>
      <c r="M2304" t="str">
        <f t="shared" si="246"/>
        <v>中須賀</v>
      </c>
      <c r="N2304" t="str">
        <f t="shared" si="247"/>
        <v>郁人</v>
      </c>
      <c r="O2304" t="str">
        <f t="shared" si="248"/>
        <v>ナカスガ</v>
      </c>
      <c r="P2304" t="str">
        <f t="shared" si="249"/>
        <v>イクト</v>
      </c>
      <c r="Q2304">
        <f>IF($F2304="","",DATEDIF($R2304,①申込書!$D$3,"Y"))</f>
        <v>19</v>
      </c>
      <c r="R2304" t="str">
        <f t="shared" si="250"/>
        <v>2006/02/27</v>
      </c>
      <c r="S2304" t="str">
        <f t="shared" si="245"/>
        <v>学連</v>
      </c>
      <c r="T2304" t="str">
        <f>IFERROR(IF($G2304&lt;&gt;"",LEFT($G2304,11),IF(COUNTIF(②男子申込!$C:$C,$B2304)=1,INDEX(②男子申込!H:H,MATCH($B2304,②男子申込!$C:$C,0)),"")),"")</f>
        <v>00126158831</v>
      </c>
      <c r="U2304" t="str">
        <f t="shared" si="251"/>
        <v>関西医療大</v>
      </c>
    </row>
    <row r="2305" spans="1:21">
      <c r="A2305" t="s">
        <v>839</v>
      </c>
      <c r="B2305">
        <v>2304</v>
      </c>
      <c r="C2305" t="s">
        <v>9068</v>
      </c>
      <c r="D2305" t="s">
        <v>9069</v>
      </c>
      <c r="E2305" t="s">
        <v>102</v>
      </c>
      <c r="F2305">
        <v>20041112</v>
      </c>
      <c r="G2305" t="s">
        <v>11717</v>
      </c>
      <c r="H2305" t="s">
        <v>12333</v>
      </c>
      <c r="I2305" t="s">
        <v>208</v>
      </c>
      <c r="M2305" t="str">
        <f t="shared" si="246"/>
        <v>大城</v>
      </c>
      <c r="N2305" t="str">
        <f t="shared" si="247"/>
        <v>龍之介</v>
      </c>
      <c r="O2305" t="str">
        <f t="shared" si="248"/>
        <v>オオシロ</v>
      </c>
      <c r="P2305" t="str">
        <f t="shared" si="249"/>
        <v>リュウノスケ</v>
      </c>
      <c r="Q2305">
        <f>IF($F2305="","",DATEDIF($R2305,①申込書!$D$3,"Y"))</f>
        <v>21</v>
      </c>
      <c r="R2305" t="str">
        <f t="shared" si="250"/>
        <v>2004/11/12</v>
      </c>
      <c r="S2305" t="str">
        <f t="shared" si="245"/>
        <v>静岡</v>
      </c>
      <c r="T2305" t="str">
        <f>IFERROR(IF($G2305&lt;&gt;"",LEFT($G2305,11),IF(COUNTIF(②男子申込!$C:$C,$B2305)=1,INDEX(②男子申込!H:H,MATCH($B2305,②男子申込!$C:$C,0)),"")),"")</f>
        <v>00114733423</v>
      </c>
      <c r="U2305" t="str">
        <f t="shared" si="251"/>
        <v>京都大</v>
      </c>
    </row>
    <row r="2306" spans="1:21">
      <c r="A2306" t="s">
        <v>839</v>
      </c>
      <c r="B2306">
        <v>2305</v>
      </c>
      <c r="C2306" t="s">
        <v>874</v>
      </c>
      <c r="D2306" t="s">
        <v>875</v>
      </c>
      <c r="E2306" t="s">
        <v>88</v>
      </c>
      <c r="F2306">
        <v>20010828</v>
      </c>
      <c r="G2306" t="s">
        <v>11718</v>
      </c>
      <c r="H2306" t="s">
        <v>876</v>
      </c>
      <c r="I2306" t="s">
        <v>207</v>
      </c>
      <c r="M2306" t="str">
        <f t="shared" si="246"/>
        <v>江端</v>
      </c>
      <c r="N2306" t="str">
        <f t="shared" si="247"/>
        <v>康汰</v>
      </c>
      <c r="O2306" t="str">
        <f t="shared" si="248"/>
        <v>エバタ</v>
      </c>
      <c r="P2306" t="str">
        <f t="shared" si="249"/>
        <v>コウタ</v>
      </c>
      <c r="Q2306">
        <f>IF($F2306="","",DATEDIF($R2306,①申込書!$D$3,"Y"))</f>
        <v>24</v>
      </c>
      <c r="R2306" t="str">
        <f t="shared" si="250"/>
        <v>2001/08/28</v>
      </c>
      <c r="S2306" t="str">
        <f t="shared" ref="S2306:S2369" si="252">IFERROR(IF(OR($E2306="北海道",$E2306="学連"),$E2306,LEFT($E2306,LEN($E2306)-1)),"")</f>
        <v>京都</v>
      </c>
      <c r="T2306" t="str">
        <f>IFERROR(IF($G2306&lt;&gt;"",LEFT($G2306,11),IF(COUNTIF(②男子申込!$C:$C,$B2306)=1,INDEX(②男子申込!H:H,MATCH($B2306,②男子申込!$C:$C,0)),"")),"")</f>
        <v>00080886030</v>
      </c>
      <c r="U2306" t="str">
        <f t="shared" si="251"/>
        <v>京都大</v>
      </c>
    </row>
    <row r="2307" spans="1:21">
      <c r="A2307" t="s">
        <v>1631</v>
      </c>
      <c r="B2307">
        <v>2306</v>
      </c>
      <c r="C2307" t="s">
        <v>9070</v>
      </c>
      <c r="D2307" t="s">
        <v>9071</v>
      </c>
      <c r="E2307" t="s">
        <v>91</v>
      </c>
      <c r="F2307">
        <v>20060711</v>
      </c>
      <c r="G2307" t="s">
        <v>11719</v>
      </c>
      <c r="H2307" t="s">
        <v>12334</v>
      </c>
      <c r="I2307" t="s">
        <v>592</v>
      </c>
      <c r="M2307" t="str">
        <f t="shared" ref="M2307:M2370" si="253">IFERROR(LEFT($C2307,FIND("　",$C2307)-1),"")</f>
        <v>中見</v>
      </c>
      <c r="N2307" t="str">
        <f t="shared" ref="N2307:N2370" si="254">IFERROR(RIGHT($C2307,LEN($C2307)-FIND("　",$C2307)),"")</f>
        <v>海翔</v>
      </c>
      <c r="O2307" t="str">
        <f t="shared" ref="O2307:O2370" si="255">IFERROR(DBCS(LEFT($D2307,FIND(" ",$D2307)-1)),"")</f>
        <v>ナカミ</v>
      </c>
      <c r="P2307" t="str">
        <f t="shared" ref="P2307:P2370" si="256">IFERROR(DBCS(RIGHT($D2307,LEN($D2307)-FIND(" ",$D2307))),"")</f>
        <v>カイト</v>
      </c>
      <c r="Q2307">
        <f>IF($F2307="","",DATEDIF($R2307,①申込書!$D$3,"Y"))</f>
        <v>19</v>
      </c>
      <c r="R2307" t="str">
        <f t="shared" ref="R2307:R2370" si="257">IF($F2307="","",LEFT($F2307,4)&amp;"/"&amp;MID($F2307,5,2)&amp;"/"&amp;RIGHT($F2307,2))</f>
        <v>2006/07/11</v>
      </c>
      <c r="S2307" t="str">
        <f t="shared" si="252"/>
        <v>香川</v>
      </c>
      <c r="T2307" t="str">
        <f>IFERROR(IF($G2307&lt;&gt;"",LEFT($G2307,11),IF(COUNTIF(②男子申込!$C:$C,$B2307)=1,INDEX(②男子申込!H:H,MATCH($B2307,②男子申込!$C:$C,0)),"")),"")</f>
        <v>00135084930</v>
      </c>
      <c r="U2307" t="str">
        <f t="shared" ref="U2307:U2370" si="258">IFERROR(LEFT($A2307,FIND("大学",$A2307))&amp;RIGHT($A2307,LEN($A2307)-FIND("大学",$A2307)-1),"")</f>
        <v>京都産業大</v>
      </c>
    </row>
    <row r="2308" spans="1:21">
      <c r="A2308" t="s">
        <v>7440</v>
      </c>
      <c r="B2308">
        <v>2307</v>
      </c>
      <c r="C2308" t="s">
        <v>6432</v>
      </c>
      <c r="D2308" t="s">
        <v>6433</v>
      </c>
      <c r="E2308" t="s">
        <v>83</v>
      </c>
      <c r="F2308">
        <v>20041109</v>
      </c>
      <c r="G2308" t="s">
        <v>11720</v>
      </c>
      <c r="H2308" t="s">
        <v>560</v>
      </c>
      <c r="I2308" t="s">
        <v>3768</v>
      </c>
      <c r="M2308" t="str">
        <f t="shared" si="253"/>
        <v>赤尾</v>
      </c>
      <c r="N2308" t="str">
        <f t="shared" si="254"/>
        <v>光秋</v>
      </c>
      <c r="O2308" t="str">
        <f t="shared" si="255"/>
        <v>アカオ</v>
      </c>
      <c r="P2308" t="str">
        <f t="shared" si="256"/>
        <v>テルアキ</v>
      </c>
      <c r="Q2308">
        <f>IF($F2308="","",DATEDIF($R2308,①申込書!$D$3,"Y"))</f>
        <v>21</v>
      </c>
      <c r="R2308" t="str">
        <f t="shared" si="257"/>
        <v>2004/11/09</v>
      </c>
      <c r="S2308" t="str">
        <f t="shared" si="252"/>
        <v>奈良</v>
      </c>
      <c r="T2308" t="str">
        <f>IFERROR(IF($G2308&lt;&gt;"",LEFT($G2308,11),IF(COUNTIF(②男子申込!$C:$C,$B2308)=1,INDEX(②男子申込!H:H,MATCH($B2308,②男子申込!$C:$C,0)),"")),"")</f>
        <v>00139277739</v>
      </c>
      <c r="U2308" t="str">
        <f t="shared" si="258"/>
        <v>奈良県立大</v>
      </c>
    </row>
    <row r="2309" spans="1:21">
      <c r="A2309" t="s">
        <v>1278</v>
      </c>
      <c r="B2309">
        <v>2308</v>
      </c>
      <c r="C2309" t="s">
        <v>9072</v>
      </c>
      <c r="D2309" t="s">
        <v>9073</v>
      </c>
      <c r="E2309" t="s">
        <v>99</v>
      </c>
      <c r="F2309">
        <v>20050716</v>
      </c>
      <c r="G2309" t="s">
        <v>11721</v>
      </c>
      <c r="H2309" t="s">
        <v>214</v>
      </c>
      <c r="I2309" t="s">
        <v>2027</v>
      </c>
      <c r="M2309" t="str">
        <f t="shared" si="253"/>
        <v>山本</v>
      </c>
      <c r="N2309" t="str">
        <f t="shared" si="254"/>
        <v>響也</v>
      </c>
      <c r="O2309" t="str">
        <f t="shared" si="255"/>
        <v>ヤマモト</v>
      </c>
      <c r="P2309" t="str">
        <f t="shared" si="256"/>
        <v>キョウヤ</v>
      </c>
      <c r="Q2309">
        <f>IF($F2309="","",DATEDIF($R2309,①申込書!$D$3,"Y"))</f>
        <v>20</v>
      </c>
      <c r="R2309" t="str">
        <f t="shared" si="257"/>
        <v>2005/07/16</v>
      </c>
      <c r="S2309" t="str">
        <f t="shared" si="252"/>
        <v>大阪</v>
      </c>
      <c r="T2309" t="str">
        <f>IFERROR(IF($G2309&lt;&gt;"",LEFT($G2309,11),IF(COUNTIF(②男子申込!$C:$C,$B2309)=1,INDEX(②男子申込!H:H,MATCH($B2309,②男子申込!$C:$C,0)),"")),"")</f>
        <v>00129604527</v>
      </c>
      <c r="U2309" t="str">
        <f t="shared" si="258"/>
        <v>大和大</v>
      </c>
    </row>
    <row r="2310" spans="1:21">
      <c r="A2310" t="s">
        <v>2213</v>
      </c>
      <c r="B2310">
        <v>2309</v>
      </c>
      <c r="C2310" t="s">
        <v>2639</v>
      </c>
      <c r="D2310" t="s">
        <v>2640</v>
      </c>
      <c r="E2310" t="s">
        <v>99</v>
      </c>
      <c r="F2310">
        <v>20030810</v>
      </c>
      <c r="G2310" t="s">
        <v>11722</v>
      </c>
      <c r="H2310" t="s">
        <v>361</v>
      </c>
      <c r="I2310" t="s">
        <v>592</v>
      </c>
      <c r="M2310" t="str">
        <f t="shared" si="253"/>
        <v>岡本</v>
      </c>
      <c r="N2310" t="str">
        <f t="shared" si="254"/>
        <v>海渡</v>
      </c>
      <c r="O2310" t="str">
        <f t="shared" si="255"/>
        <v>オカモト</v>
      </c>
      <c r="P2310" t="str">
        <f t="shared" si="256"/>
        <v>カイト</v>
      </c>
      <c r="Q2310">
        <f>IF($F2310="","",DATEDIF($R2310,①申込書!$D$3,"Y"))</f>
        <v>22</v>
      </c>
      <c r="R2310" t="str">
        <f t="shared" si="257"/>
        <v>2003/08/10</v>
      </c>
      <c r="S2310" t="str">
        <f t="shared" si="252"/>
        <v>大阪</v>
      </c>
      <c r="T2310" t="str">
        <f>IFERROR(IF($G2310&lt;&gt;"",LEFT($G2310,11),IF(COUNTIF(②男子申込!$C:$C,$B2310)=1,INDEX(②男子申込!H:H,MATCH($B2310,②男子申込!$C:$C,0)),"")),"")</f>
        <v>00125055927</v>
      </c>
      <c r="U2310" t="str">
        <f t="shared" si="258"/>
        <v>森ノ宮医療大</v>
      </c>
    </row>
    <row r="2311" spans="1:21">
      <c r="A2311" t="s">
        <v>2213</v>
      </c>
      <c r="B2311">
        <v>2310</v>
      </c>
      <c r="C2311" t="s">
        <v>4504</v>
      </c>
      <c r="D2311" t="s">
        <v>4505</v>
      </c>
      <c r="E2311" t="s">
        <v>99</v>
      </c>
      <c r="F2311">
        <v>20040630</v>
      </c>
      <c r="G2311" t="s">
        <v>11723</v>
      </c>
      <c r="H2311" t="s">
        <v>4506</v>
      </c>
      <c r="I2311" t="s">
        <v>135</v>
      </c>
      <c r="M2311" t="str">
        <f t="shared" si="253"/>
        <v>津中</v>
      </c>
      <c r="N2311" t="str">
        <f t="shared" si="254"/>
        <v>康希</v>
      </c>
      <c r="O2311" t="str">
        <f t="shared" si="255"/>
        <v>ツナカ</v>
      </c>
      <c r="P2311" t="str">
        <f t="shared" si="256"/>
        <v>コウキ</v>
      </c>
      <c r="Q2311">
        <f>IF($F2311="","",DATEDIF($R2311,①申込書!$D$3,"Y"))</f>
        <v>21</v>
      </c>
      <c r="R2311" t="str">
        <f t="shared" si="257"/>
        <v>2004/06/30</v>
      </c>
      <c r="S2311" t="str">
        <f t="shared" si="252"/>
        <v>大阪</v>
      </c>
      <c r="T2311" t="str">
        <f>IFERROR(IF($G2311&lt;&gt;"",LEFT($G2311,11),IF(COUNTIF(②男子申込!$C:$C,$B2311)=1,INDEX(②男子申込!H:H,MATCH($B2311,②男子申込!$C:$C,0)),"")),"")</f>
        <v>00147288737</v>
      </c>
      <c r="U2311" t="str">
        <f t="shared" si="258"/>
        <v>森ノ宮医療大</v>
      </c>
    </row>
    <row r="2312" spans="1:21">
      <c r="A2312" t="s">
        <v>2213</v>
      </c>
      <c r="B2312">
        <v>2311</v>
      </c>
      <c r="C2312" t="s">
        <v>4507</v>
      </c>
      <c r="D2312" t="s">
        <v>4508</v>
      </c>
      <c r="E2312" t="s">
        <v>99</v>
      </c>
      <c r="F2312">
        <v>20040924</v>
      </c>
      <c r="G2312" t="s">
        <v>11724</v>
      </c>
      <c r="H2312" t="s">
        <v>4509</v>
      </c>
      <c r="I2312" t="s">
        <v>1406</v>
      </c>
      <c r="M2312" t="str">
        <f t="shared" si="253"/>
        <v>喜羽</v>
      </c>
      <c r="N2312" t="str">
        <f t="shared" si="254"/>
        <v>智史</v>
      </c>
      <c r="O2312" t="str">
        <f t="shared" si="255"/>
        <v>キバ</v>
      </c>
      <c r="P2312" t="str">
        <f t="shared" si="256"/>
        <v>トモシ</v>
      </c>
      <c r="Q2312">
        <f>IF($F2312="","",DATEDIF($R2312,①申込書!$D$3,"Y"))</f>
        <v>21</v>
      </c>
      <c r="R2312" t="str">
        <f t="shared" si="257"/>
        <v>2004/09/24</v>
      </c>
      <c r="S2312" t="str">
        <f t="shared" si="252"/>
        <v>大阪</v>
      </c>
      <c r="T2312" t="str">
        <f>IFERROR(IF($G2312&lt;&gt;"",LEFT($G2312,11),IF(COUNTIF(②男子申込!$C:$C,$B2312)=1,INDEX(②男子申込!H:H,MATCH($B2312,②男子申込!$C:$C,0)),"")),"")</f>
        <v>00117948535</v>
      </c>
      <c r="U2312" t="str">
        <f t="shared" si="258"/>
        <v>森ノ宮医療大</v>
      </c>
    </row>
    <row r="2313" spans="1:21">
      <c r="A2313" t="s">
        <v>2213</v>
      </c>
      <c r="B2313">
        <v>2312</v>
      </c>
      <c r="C2313" t="s">
        <v>4510</v>
      </c>
      <c r="D2313" t="s">
        <v>4511</v>
      </c>
      <c r="E2313" t="s">
        <v>99</v>
      </c>
      <c r="F2313">
        <v>20040628</v>
      </c>
      <c r="G2313" t="s">
        <v>11725</v>
      </c>
      <c r="H2313" t="s">
        <v>4512</v>
      </c>
      <c r="I2313" t="s">
        <v>141</v>
      </c>
      <c r="M2313" t="str">
        <f t="shared" si="253"/>
        <v>長濱</v>
      </c>
      <c r="N2313" t="str">
        <f t="shared" si="254"/>
        <v>颯矢斗</v>
      </c>
      <c r="O2313" t="str">
        <f t="shared" si="255"/>
        <v>ナガハマ</v>
      </c>
      <c r="P2313" t="str">
        <f t="shared" si="256"/>
        <v>ハヤト</v>
      </c>
      <c r="Q2313">
        <f>IF($F2313="","",DATEDIF($R2313,①申込書!$D$3,"Y"))</f>
        <v>21</v>
      </c>
      <c r="R2313" t="str">
        <f t="shared" si="257"/>
        <v>2004/06/28</v>
      </c>
      <c r="S2313" t="str">
        <f t="shared" si="252"/>
        <v>大阪</v>
      </c>
      <c r="T2313" t="str">
        <f>IFERROR(IF($G2313&lt;&gt;"",LEFT($G2313,11),IF(COUNTIF(②男子申込!$C:$C,$B2313)=1,INDEX(②男子申込!H:H,MATCH($B2313,②男子申込!$C:$C,0)),"")),"")</f>
        <v>00114218017</v>
      </c>
      <c r="U2313" t="str">
        <f t="shared" si="258"/>
        <v>森ノ宮医療大</v>
      </c>
    </row>
    <row r="2314" spans="1:21">
      <c r="A2314" t="s">
        <v>2213</v>
      </c>
      <c r="B2314">
        <v>2313</v>
      </c>
      <c r="C2314" t="s">
        <v>7382</v>
      </c>
      <c r="D2314" t="s">
        <v>7383</v>
      </c>
      <c r="E2314" t="s">
        <v>99</v>
      </c>
      <c r="F2314">
        <v>20050826</v>
      </c>
      <c r="G2314" t="s">
        <v>7384</v>
      </c>
      <c r="H2314" t="s">
        <v>791</v>
      </c>
      <c r="I2314" t="s">
        <v>825</v>
      </c>
      <c r="M2314" t="str">
        <f t="shared" si="253"/>
        <v>村上</v>
      </c>
      <c r="N2314" t="str">
        <f t="shared" si="254"/>
        <v>凛太朗</v>
      </c>
      <c r="O2314" t="str">
        <f t="shared" si="255"/>
        <v>ムラカミ</v>
      </c>
      <c r="P2314" t="str">
        <f t="shared" si="256"/>
        <v>リンタロウ</v>
      </c>
      <c r="Q2314">
        <f>IF($F2314="","",DATEDIF($R2314,①申込書!$D$3,"Y"))</f>
        <v>20</v>
      </c>
      <c r="R2314" t="str">
        <f t="shared" si="257"/>
        <v>2005/08/26</v>
      </c>
      <c r="S2314" t="str">
        <f t="shared" si="252"/>
        <v>大阪</v>
      </c>
      <c r="T2314" t="str">
        <f>IFERROR(IF($G2314&lt;&gt;"",LEFT($G2314,11),IF(COUNTIF(②男子申込!$C:$C,$B2314)=1,INDEX(②男子申込!H:H,MATCH($B2314,②男子申込!$C:$C,0)),"")),"")</f>
        <v>00124755529</v>
      </c>
      <c r="U2314" t="str">
        <f t="shared" si="258"/>
        <v>森ノ宮医療大</v>
      </c>
    </row>
    <row r="2315" spans="1:21">
      <c r="A2315" t="s">
        <v>2213</v>
      </c>
      <c r="B2315">
        <v>2314</v>
      </c>
      <c r="C2315" t="s">
        <v>7385</v>
      </c>
      <c r="D2315" t="s">
        <v>7386</v>
      </c>
      <c r="E2315" t="s">
        <v>99</v>
      </c>
      <c r="F2315">
        <v>20050609</v>
      </c>
      <c r="G2315" t="s">
        <v>7387</v>
      </c>
      <c r="H2315" t="s">
        <v>4512</v>
      </c>
      <c r="I2315" t="s">
        <v>87</v>
      </c>
      <c r="M2315" t="str">
        <f t="shared" si="253"/>
        <v>長濱</v>
      </c>
      <c r="N2315" t="str">
        <f t="shared" si="254"/>
        <v>拓実</v>
      </c>
      <c r="O2315" t="str">
        <f t="shared" si="255"/>
        <v>ナガハマ</v>
      </c>
      <c r="P2315" t="str">
        <f t="shared" si="256"/>
        <v>タクミ</v>
      </c>
      <c r="Q2315">
        <f>IF($F2315="","",DATEDIF($R2315,①申込書!$D$3,"Y"))</f>
        <v>20</v>
      </c>
      <c r="R2315" t="str">
        <f t="shared" si="257"/>
        <v>2005/06/09</v>
      </c>
      <c r="S2315" t="str">
        <f t="shared" si="252"/>
        <v>大阪</v>
      </c>
      <c r="T2315" t="str">
        <f>IFERROR(IF($G2315&lt;&gt;"",LEFT($G2315,11),IF(COUNTIF(②男子申込!$C:$C,$B2315)=1,INDEX(②男子申込!H:H,MATCH($B2315,②男子申込!$C:$C,0)),"")),"")</f>
        <v>00129123220</v>
      </c>
      <c r="U2315" t="str">
        <f t="shared" si="258"/>
        <v>森ノ宮医療大</v>
      </c>
    </row>
    <row r="2316" spans="1:21">
      <c r="A2316" t="s">
        <v>78</v>
      </c>
      <c r="B2316">
        <v>2315</v>
      </c>
      <c r="C2316" t="s">
        <v>9074</v>
      </c>
      <c r="D2316" t="s">
        <v>9075</v>
      </c>
      <c r="E2316" t="s">
        <v>85</v>
      </c>
      <c r="F2316">
        <v>20061017</v>
      </c>
      <c r="G2316" t="s">
        <v>11726</v>
      </c>
      <c r="H2316" t="s">
        <v>1480</v>
      </c>
      <c r="I2316" t="s">
        <v>4223</v>
      </c>
      <c r="M2316" t="str">
        <f t="shared" si="253"/>
        <v>水野</v>
      </c>
      <c r="N2316" t="str">
        <f t="shared" si="254"/>
        <v>颯也</v>
      </c>
      <c r="O2316" t="str">
        <f t="shared" si="255"/>
        <v>ミズノ</v>
      </c>
      <c r="P2316" t="str">
        <f t="shared" si="256"/>
        <v>ソウヤ</v>
      </c>
      <c r="Q2316">
        <f>IF($F2316="","",DATEDIF($R2316,①申込書!$D$3,"Y"))</f>
        <v>19</v>
      </c>
      <c r="R2316" t="str">
        <f t="shared" si="257"/>
        <v>2006/10/17</v>
      </c>
      <c r="S2316" t="str">
        <f t="shared" si="252"/>
        <v>愛知</v>
      </c>
      <c r="T2316" t="str">
        <f>IFERROR(IF($G2316&lt;&gt;"",LEFT($G2316,11),IF(COUNTIF(②男子申込!$C:$C,$B2316)=1,INDEX(②男子申込!H:H,MATCH($B2316,②男子申込!$C:$C,0)),"")),"")</f>
        <v>00166382733</v>
      </c>
      <c r="U2316" t="str">
        <f t="shared" si="258"/>
        <v>立命館大</v>
      </c>
    </row>
    <row r="2317" spans="1:21">
      <c r="A2317" t="s">
        <v>312</v>
      </c>
      <c r="B2317">
        <v>2316</v>
      </c>
      <c r="C2317" t="s">
        <v>9076</v>
      </c>
      <c r="D2317" t="s">
        <v>9077</v>
      </c>
      <c r="E2317" t="s">
        <v>104</v>
      </c>
      <c r="F2317">
        <v>20061028</v>
      </c>
      <c r="G2317" t="s">
        <v>11727</v>
      </c>
      <c r="H2317" t="s">
        <v>401</v>
      </c>
      <c r="I2317" t="s">
        <v>394</v>
      </c>
      <c r="M2317" t="str">
        <f t="shared" si="253"/>
        <v>中井</v>
      </c>
      <c r="N2317" t="str">
        <f t="shared" si="254"/>
        <v>駿佑</v>
      </c>
      <c r="O2317" t="str">
        <f t="shared" si="255"/>
        <v>ナカイ</v>
      </c>
      <c r="P2317" t="str">
        <f t="shared" si="256"/>
        <v>シュンスケ</v>
      </c>
      <c r="Q2317">
        <f>IF($F2317="","",DATEDIF($R2317,①申込書!$D$3,"Y"))</f>
        <v>19</v>
      </c>
      <c r="R2317" t="str">
        <f t="shared" si="257"/>
        <v>2006/10/28</v>
      </c>
      <c r="S2317" t="str">
        <f t="shared" si="252"/>
        <v>福井</v>
      </c>
      <c r="T2317" t="str">
        <f>IFERROR(IF($G2317&lt;&gt;"",LEFT($G2317,11),IF(COUNTIF(②男子申込!$C:$C,$B2317)=1,INDEX(②男子申込!H:H,MATCH($B2317,②男子申込!$C:$C,0)),"")),"")</f>
        <v>00139057732</v>
      </c>
      <c r="U2317" t="str">
        <f t="shared" si="258"/>
        <v>関西学院大</v>
      </c>
    </row>
    <row r="2318" spans="1:21">
      <c r="A2318" t="s">
        <v>312</v>
      </c>
      <c r="B2318">
        <v>2317</v>
      </c>
      <c r="C2318" t="s">
        <v>9078</v>
      </c>
      <c r="D2318" t="s">
        <v>9079</v>
      </c>
      <c r="E2318" t="s">
        <v>469</v>
      </c>
      <c r="F2318">
        <v>20060521</v>
      </c>
      <c r="G2318" t="s">
        <v>11728</v>
      </c>
      <c r="H2318" t="s">
        <v>3326</v>
      </c>
      <c r="I2318" t="s">
        <v>5538</v>
      </c>
      <c r="M2318" t="str">
        <f t="shared" si="253"/>
        <v>長澤</v>
      </c>
      <c r="N2318" t="str">
        <f t="shared" si="254"/>
        <v>飛成</v>
      </c>
      <c r="O2318" t="str">
        <f t="shared" si="255"/>
        <v>ナガサワ</v>
      </c>
      <c r="P2318" t="str">
        <f t="shared" si="256"/>
        <v>ヒナリ</v>
      </c>
      <c r="Q2318">
        <f>IF($F2318="","",DATEDIF($R2318,①申込書!$D$3,"Y"))</f>
        <v>19</v>
      </c>
      <c r="R2318" t="str">
        <f t="shared" si="257"/>
        <v>2006/05/21</v>
      </c>
      <c r="S2318" t="str">
        <f t="shared" si="252"/>
        <v>和歌山</v>
      </c>
      <c r="T2318" t="str">
        <f>IFERROR(IF($G2318&lt;&gt;"",LEFT($G2318,11),IF(COUNTIF(②男子申込!$C:$C,$B2318)=1,INDEX(②男子申込!H:H,MATCH($B2318,②男子申込!$C:$C,0)),"")),"")</f>
        <v>00141094019</v>
      </c>
      <c r="U2318" t="str">
        <f t="shared" si="258"/>
        <v>関西学院大</v>
      </c>
    </row>
    <row r="2319" spans="1:21">
      <c r="A2319" t="s">
        <v>312</v>
      </c>
      <c r="B2319">
        <v>2318</v>
      </c>
      <c r="C2319" t="s">
        <v>9080</v>
      </c>
      <c r="D2319" t="s">
        <v>9081</v>
      </c>
      <c r="E2319" t="s">
        <v>113</v>
      </c>
      <c r="F2319">
        <v>20070202</v>
      </c>
      <c r="G2319" t="s">
        <v>11729</v>
      </c>
      <c r="H2319" t="s">
        <v>288</v>
      </c>
      <c r="I2319" t="s">
        <v>882</v>
      </c>
      <c r="M2319" t="str">
        <f t="shared" si="253"/>
        <v>上田</v>
      </c>
      <c r="N2319" t="str">
        <f t="shared" si="254"/>
        <v>崇人</v>
      </c>
      <c r="O2319" t="str">
        <f t="shared" si="255"/>
        <v>ウエダ</v>
      </c>
      <c r="P2319" t="str">
        <f t="shared" si="256"/>
        <v>タカト</v>
      </c>
      <c r="Q2319">
        <f>IF($F2319="","",DATEDIF($R2319,①申込書!$D$3,"Y"))</f>
        <v>18</v>
      </c>
      <c r="R2319" t="str">
        <f t="shared" si="257"/>
        <v>2007/02/02</v>
      </c>
      <c r="S2319" t="str">
        <f t="shared" si="252"/>
        <v>千葉</v>
      </c>
      <c r="T2319" t="str">
        <f>IFERROR(IF($G2319&lt;&gt;"",LEFT($G2319,11),IF(COUNTIF(②男子申込!$C:$C,$B2319)=1,INDEX(②男子申込!H:H,MATCH($B2319,②男子申込!$C:$C,0)),"")),"")</f>
        <v>00151555628</v>
      </c>
      <c r="U2319" t="str">
        <f t="shared" si="258"/>
        <v>関西学院大</v>
      </c>
    </row>
    <row r="2320" spans="1:21">
      <c r="A2320" t="s">
        <v>312</v>
      </c>
      <c r="B2320">
        <v>2319</v>
      </c>
      <c r="C2320" t="s">
        <v>9082</v>
      </c>
      <c r="D2320" t="s">
        <v>9083</v>
      </c>
      <c r="E2320" t="s">
        <v>733</v>
      </c>
      <c r="F2320">
        <v>20060919</v>
      </c>
      <c r="G2320" t="s">
        <v>11730</v>
      </c>
      <c r="H2320" t="s">
        <v>12335</v>
      </c>
      <c r="I2320" t="s">
        <v>148</v>
      </c>
      <c r="M2320" t="str">
        <f t="shared" si="253"/>
        <v>入口</v>
      </c>
      <c r="N2320" t="str">
        <f t="shared" si="254"/>
        <v>陽介</v>
      </c>
      <c r="O2320" t="str">
        <f t="shared" si="255"/>
        <v>イリグチ</v>
      </c>
      <c r="P2320" t="str">
        <f t="shared" si="256"/>
        <v>ヨウスケ</v>
      </c>
      <c r="Q2320">
        <f>IF($F2320="","",DATEDIF($R2320,①申込書!$D$3,"Y"))</f>
        <v>19</v>
      </c>
      <c r="R2320" t="str">
        <f t="shared" si="257"/>
        <v>2006/09/19</v>
      </c>
      <c r="S2320" t="str">
        <f t="shared" si="252"/>
        <v>徳島</v>
      </c>
      <c r="T2320" t="str">
        <f>IFERROR(IF($G2320&lt;&gt;"",LEFT($G2320,11),IF(COUNTIF(②男子申込!$C:$C,$B2320)=1,INDEX(②男子申込!H:H,MATCH($B2320,②男子申込!$C:$C,0)),"")),"")</f>
        <v>00165431828</v>
      </c>
      <c r="U2320" t="str">
        <f t="shared" si="258"/>
        <v>関西学院大</v>
      </c>
    </row>
    <row r="2321" spans="1:21">
      <c r="A2321" t="s">
        <v>927</v>
      </c>
      <c r="B2321">
        <v>2320</v>
      </c>
      <c r="C2321" t="s">
        <v>9084</v>
      </c>
      <c r="D2321" t="s">
        <v>9085</v>
      </c>
      <c r="E2321" t="s">
        <v>99</v>
      </c>
      <c r="F2321">
        <v>20060525</v>
      </c>
      <c r="G2321" t="s">
        <v>11731</v>
      </c>
      <c r="H2321" t="s">
        <v>251</v>
      </c>
      <c r="I2321" t="s">
        <v>952</v>
      </c>
      <c r="M2321" t="str">
        <f t="shared" si="253"/>
        <v>坂口</v>
      </c>
      <c r="N2321" t="str">
        <f t="shared" si="254"/>
        <v>敦哉</v>
      </c>
      <c r="O2321" t="str">
        <f t="shared" si="255"/>
        <v>サカグチ</v>
      </c>
      <c r="P2321" t="str">
        <f t="shared" si="256"/>
        <v>アツヤ</v>
      </c>
      <c r="Q2321">
        <f>IF($F2321="","",DATEDIF($R2321,①申込書!$D$3,"Y"))</f>
        <v>19</v>
      </c>
      <c r="R2321" t="str">
        <f t="shared" si="257"/>
        <v>2006/05/25</v>
      </c>
      <c r="S2321" t="str">
        <f t="shared" si="252"/>
        <v>大阪</v>
      </c>
      <c r="T2321" t="str">
        <f>IFERROR(IF($G2321&lt;&gt;"",LEFT($G2321,11),IF(COUNTIF(②男子申込!$C:$C,$B2321)=1,INDEX(②男子申込!H:H,MATCH($B2321,②男子申込!$C:$C,0)),"")),"")</f>
        <v>00139003622</v>
      </c>
      <c r="U2321" t="str">
        <f t="shared" si="258"/>
        <v>大阪教育大</v>
      </c>
    </row>
    <row r="2322" spans="1:21">
      <c r="A2322" t="s">
        <v>1597</v>
      </c>
      <c r="B2322">
        <v>2321</v>
      </c>
      <c r="C2322" t="s">
        <v>9086</v>
      </c>
      <c r="D2322" t="s">
        <v>9087</v>
      </c>
      <c r="E2322" t="s">
        <v>85</v>
      </c>
      <c r="F2322">
        <v>20061112</v>
      </c>
      <c r="G2322" t="s">
        <v>11732</v>
      </c>
      <c r="H2322" t="s">
        <v>12336</v>
      </c>
      <c r="I2322" t="s">
        <v>12337</v>
      </c>
      <c r="M2322" t="str">
        <f t="shared" si="253"/>
        <v>丹下</v>
      </c>
      <c r="N2322" t="str">
        <f t="shared" si="254"/>
        <v>照道</v>
      </c>
      <c r="O2322" t="str">
        <f t="shared" si="255"/>
        <v>タンゲ</v>
      </c>
      <c r="P2322" t="str">
        <f t="shared" si="256"/>
        <v>ショウドウ</v>
      </c>
      <c r="Q2322">
        <f>IF($F2322="","",DATEDIF($R2322,①申込書!$D$3,"Y"))</f>
        <v>19</v>
      </c>
      <c r="R2322" t="str">
        <f t="shared" si="257"/>
        <v>2006/11/12</v>
      </c>
      <c r="S2322" t="str">
        <f t="shared" si="252"/>
        <v>愛知</v>
      </c>
      <c r="T2322" t="str">
        <f>IFERROR(IF($G2322&lt;&gt;"",LEFT($G2322,11),IF(COUNTIF(②男子申込!$C:$C,$B2322)=1,INDEX(②男子申込!H:H,MATCH($B2322,②男子申込!$C:$C,0)),"")),"")</f>
        <v>00154621322</v>
      </c>
      <c r="U2322" t="str">
        <f t="shared" si="258"/>
        <v>龍谷大</v>
      </c>
    </row>
    <row r="2323" spans="1:21">
      <c r="A2323" t="s">
        <v>1597</v>
      </c>
      <c r="B2323">
        <v>2322</v>
      </c>
      <c r="C2323" t="s">
        <v>9088</v>
      </c>
      <c r="D2323" t="s">
        <v>9089</v>
      </c>
      <c r="E2323" t="s">
        <v>80</v>
      </c>
      <c r="F2323">
        <v>20060615</v>
      </c>
      <c r="G2323" t="s">
        <v>11733</v>
      </c>
      <c r="H2323" t="s">
        <v>857</v>
      </c>
      <c r="I2323" t="s">
        <v>729</v>
      </c>
      <c r="M2323" t="str">
        <f t="shared" si="253"/>
        <v>今西</v>
      </c>
      <c r="N2323" t="str">
        <f t="shared" si="254"/>
        <v>翔</v>
      </c>
      <c r="O2323" t="str">
        <f t="shared" si="255"/>
        <v>イマニシ</v>
      </c>
      <c r="P2323" t="str">
        <f t="shared" si="256"/>
        <v>ショウ</v>
      </c>
      <c r="Q2323">
        <f>IF($F2323="","",DATEDIF($R2323,①申込書!$D$3,"Y"))</f>
        <v>19</v>
      </c>
      <c r="R2323" t="str">
        <f t="shared" si="257"/>
        <v>2006/06/15</v>
      </c>
      <c r="S2323" t="str">
        <f t="shared" si="252"/>
        <v>滋賀</v>
      </c>
      <c r="T2323" t="str">
        <f>IFERROR(IF($G2323&lt;&gt;"",LEFT($G2323,11),IF(COUNTIF(②男子申込!$C:$C,$B2323)=1,INDEX(②男子申込!H:H,MATCH($B2323,②男子申込!$C:$C,0)),"")),"")</f>
        <v>00165599742</v>
      </c>
      <c r="U2323" t="str">
        <f t="shared" si="258"/>
        <v>龍谷大</v>
      </c>
    </row>
    <row r="2324" spans="1:21">
      <c r="A2324" t="s">
        <v>714</v>
      </c>
      <c r="B2324">
        <v>2323</v>
      </c>
      <c r="C2324" t="s">
        <v>9090</v>
      </c>
      <c r="D2324" t="s">
        <v>9091</v>
      </c>
      <c r="E2324" t="s">
        <v>733</v>
      </c>
      <c r="F2324">
        <v>20060402</v>
      </c>
      <c r="G2324" t="s">
        <v>11734</v>
      </c>
      <c r="H2324" t="s">
        <v>89</v>
      </c>
      <c r="I2324" t="s">
        <v>1179</v>
      </c>
      <c r="M2324" t="str">
        <f t="shared" si="253"/>
        <v>原田</v>
      </c>
      <c r="N2324" t="str">
        <f t="shared" si="254"/>
        <v>謙臣</v>
      </c>
      <c r="O2324" t="str">
        <f t="shared" si="255"/>
        <v>ハラダ</v>
      </c>
      <c r="P2324" t="str">
        <f t="shared" si="256"/>
        <v>ケンシン</v>
      </c>
      <c r="Q2324">
        <f>IF($F2324="","",DATEDIF($R2324,①申込書!$D$3,"Y"))</f>
        <v>19</v>
      </c>
      <c r="R2324" t="str">
        <f t="shared" si="257"/>
        <v>2006/04/02</v>
      </c>
      <c r="S2324" t="str">
        <f t="shared" si="252"/>
        <v>徳島</v>
      </c>
      <c r="T2324" t="str">
        <f>IFERROR(IF($G2324&lt;&gt;"",LEFT($G2324,11),IF(COUNTIF(②男子申込!$C:$C,$B2324)=1,INDEX(②男子申込!H:H,MATCH($B2324,②男子申込!$C:$C,0)),"")),"")</f>
        <v>00163840931</v>
      </c>
      <c r="U2324" t="str">
        <f t="shared" si="258"/>
        <v>大阪学院大</v>
      </c>
    </row>
    <row r="2325" spans="1:21">
      <c r="A2325" t="s">
        <v>714</v>
      </c>
      <c r="B2325">
        <v>2324</v>
      </c>
      <c r="C2325" t="s">
        <v>9092</v>
      </c>
      <c r="D2325" t="s">
        <v>9093</v>
      </c>
      <c r="E2325" t="s">
        <v>99</v>
      </c>
      <c r="F2325">
        <v>20070321</v>
      </c>
      <c r="G2325" t="s">
        <v>11735</v>
      </c>
      <c r="H2325" t="s">
        <v>615</v>
      </c>
      <c r="I2325" t="s">
        <v>459</v>
      </c>
      <c r="M2325" t="str">
        <f t="shared" si="253"/>
        <v>大西</v>
      </c>
      <c r="N2325" t="str">
        <f t="shared" si="254"/>
        <v>櫂</v>
      </c>
      <c r="O2325" t="str">
        <f t="shared" si="255"/>
        <v>オオニシ</v>
      </c>
      <c r="P2325" t="str">
        <f t="shared" si="256"/>
        <v>カイ</v>
      </c>
      <c r="Q2325">
        <f>IF($F2325="","",DATEDIF($R2325,①申込書!$D$3,"Y"))</f>
        <v>18</v>
      </c>
      <c r="R2325" t="str">
        <f t="shared" si="257"/>
        <v>2007/03/21</v>
      </c>
      <c r="S2325" t="str">
        <f t="shared" si="252"/>
        <v>大阪</v>
      </c>
      <c r="T2325" t="str">
        <f>IFERROR(IF($G2325&lt;&gt;"",LEFT($G2325,11),IF(COUNTIF(②男子申込!$C:$C,$B2325)=1,INDEX(②男子申込!H:H,MATCH($B2325,②男子申込!$C:$C,0)),"")),"")</f>
        <v>00137772027</v>
      </c>
      <c r="U2325" t="str">
        <f t="shared" si="258"/>
        <v>大阪学院大</v>
      </c>
    </row>
    <row r="2326" spans="1:21">
      <c r="A2326" t="s">
        <v>312</v>
      </c>
      <c r="B2326">
        <v>2325</v>
      </c>
      <c r="C2326" t="s">
        <v>9094</v>
      </c>
      <c r="D2326" t="s">
        <v>9095</v>
      </c>
      <c r="E2326" t="s">
        <v>97</v>
      </c>
      <c r="F2326">
        <v>20061221</v>
      </c>
      <c r="G2326" t="s">
        <v>11736</v>
      </c>
      <c r="H2326" t="s">
        <v>598</v>
      </c>
      <c r="I2326" t="s">
        <v>12338</v>
      </c>
      <c r="M2326" t="str">
        <f t="shared" si="253"/>
        <v>黒田</v>
      </c>
      <c r="N2326" t="str">
        <f t="shared" si="254"/>
        <v>橙実</v>
      </c>
      <c r="O2326" t="str">
        <f t="shared" si="255"/>
        <v>クロダ</v>
      </c>
      <c r="P2326" t="str">
        <f t="shared" si="256"/>
        <v>トウミ</v>
      </c>
      <c r="Q2326">
        <f>IF($F2326="","",DATEDIF($R2326,①申込書!$D$3,"Y"))</f>
        <v>19</v>
      </c>
      <c r="R2326" t="str">
        <f t="shared" si="257"/>
        <v>2006/12/21</v>
      </c>
      <c r="S2326" t="str">
        <f t="shared" si="252"/>
        <v>兵庫</v>
      </c>
      <c r="T2326" t="str">
        <f>IFERROR(IF($G2326&lt;&gt;"",LEFT($G2326,11),IF(COUNTIF(②男子申込!$C:$C,$B2326)=1,INDEX(②男子申込!H:H,MATCH($B2326,②男子申込!$C:$C,0)),"")),"")</f>
        <v>00172755229</v>
      </c>
      <c r="U2326" t="str">
        <f t="shared" si="258"/>
        <v>関西学院大</v>
      </c>
    </row>
    <row r="2327" spans="1:21">
      <c r="A2327" t="s">
        <v>927</v>
      </c>
      <c r="B2327">
        <v>2326</v>
      </c>
      <c r="C2327" t="s">
        <v>9096</v>
      </c>
      <c r="D2327" t="s">
        <v>9097</v>
      </c>
      <c r="E2327" t="s">
        <v>99</v>
      </c>
      <c r="F2327">
        <v>20050628</v>
      </c>
      <c r="G2327" t="s">
        <v>11737</v>
      </c>
      <c r="H2327" t="s">
        <v>3034</v>
      </c>
      <c r="I2327" t="s">
        <v>773</v>
      </c>
      <c r="M2327" t="str">
        <f t="shared" si="253"/>
        <v>磯部</v>
      </c>
      <c r="N2327" t="str">
        <f t="shared" si="254"/>
        <v>耀太</v>
      </c>
      <c r="O2327" t="str">
        <f t="shared" si="255"/>
        <v>イソベ</v>
      </c>
      <c r="P2327" t="str">
        <f t="shared" si="256"/>
        <v>ヨウタ</v>
      </c>
      <c r="Q2327">
        <f>IF($F2327="","",DATEDIF($R2327,①申込書!$D$3,"Y"))</f>
        <v>20</v>
      </c>
      <c r="R2327" t="str">
        <f t="shared" si="257"/>
        <v>2005/06/28</v>
      </c>
      <c r="S2327" t="str">
        <f t="shared" si="252"/>
        <v>大阪</v>
      </c>
      <c r="T2327" t="str">
        <f>IFERROR(IF($G2327&lt;&gt;"",LEFT($G2327,11),IF(COUNTIF(②男子申込!$C:$C,$B2327)=1,INDEX(②男子申込!H:H,MATCH($B2327,②男子申込!$C:$C,0)),"")),"")</f>
        <v>00154368128</v>
      </c>
      <c r="U2327" t="str">
        <f t="shared" si="258"/>
        <v>大阪教育大</v>
      </c>
    </row>
    <row r="2328" spans="1:21">
      <c r="A2328" t="s">
        <v>927</v>
      </c>
      <c r="B2328">
        <v>2327</v>
      </c>
      <c r="C2328" t="s">
        <v>9098</v>
      </c>
      <c r="D2328" t="s">
        <v>9099</v>
      </c>
      <c r="E2328" t="s">
        <v>99</v>
      </c>
      <c r="F2328">
        <v>20060512</v>
      </c>
      <c r="G2328" t="s">
        <v>11738</v>
      </c>
      <c r="H2328" t="s">
        <v>977</v>
      </c>
      <c r="I2328" t="s">
        <v>207</v>
      </c>
      <c r="M2328" t="str">
        <f t="shared" si="253"/>
        <v>竹本</v>
      </c>
      <c r="N2328" t="str">
        <f t="shared" si="254"/>
        <v>皐汰</v>
      </c>
      <c r="O2328" t="str">
        <f t="shared" si="255"/>
        <v>タケモト</v>
      </c>
      <c r="P2328" t="str">
        <f t="shared" si="256"/>
        <v>コウタ</v>
      </c>
      <c r="Q2328">
        <f>IF($F2328="","",DATEDIF($R2328,①申込書!$D$3,"Y"))</f>
        <v>19</v>
      </c>
      <c r="R2328" t="str">
        <f t="shared" si="257"/>
        <v>2006/05/12</v>
      </c>
      <c r="S2328" t="str">
        <f t="shared" si="252"/>
        <v>大阪</v>
      </c>
      <c r="T2328" t="str">
        <f>IFERROR(IF($G2328&lt;&gt;"",LEFT($G2328,11),IF(COUNTIF(②男子申込!$C:$C,$B2328)=1,INDEX(②男子申込!H:H,MATCH($B2328,②男子申込!$C:$C,0)),"")),"")</f>
        <v>00172904730</v>
      </c>
      <c r="U2328" t="str">
        <f t="shared" si="258"/>
        <v>大阪教育大</v>
      </c>
    </row>
    <row r="2329" spans="1:21">
      <c r="A2329" t="s">
        <v>1338</v>
      </c>
      <c r="B2329">
        <v>2328</v>
      </c>
      <c r="C2329" t="s">
        <v>1341</v>
      </c>
      <c r="D2329" t="s">
        <v>1342</v>
      </c>
      <c r="E2329" t="s">
        <v>99</v>
      </c>
      <c r="F2329">
        <v>20030304</v>
      </c>
      <c r="G2329" t="s">
        <v>11695</v>
      </c>
      <c r="H2329" t="s">
        <v>577</v>
      </c>
      <c r="I2329" t="s">
        <v>1105</v>
      </c>
      <c r="M2329" t="str">
        <f t="shared" si="253"/>
        <v>中野</v>
      </c>
      <c r="N2329" t="str">
        <f t="shared" si="254"/>
        <v>正隆</v>
      </c>
      <c r="O2329" t="str">
        <f t="shared" si="255"/>
        <v>ナカノ</v>
      </c>
      <c r="P2329" t="str">
        <f t="shared" si="256"/>
        <v>マサタカ</v>
      </c>
      <c r="Q2329">
        <f>IF($F2329="","",DATEDIF($R2329,①申込書!$D$3,"Y"))</f>
        <v>22</v>
      </c>
      <c r="R2329" t="str">
        <f t="shared" si="257"/>
        <v>2003/03/04</v>
      </c>
      <c r="S2329" t="str">
        <f t="shared" si="252"/>
        <v>大阪</v>
      </c>
      <c r="T2329" t="str">
        <f>IFERROR(IF($G2329&lt;&gt;"",LEFT($G2329,11),IF(COUNTIF(②男子申込!$C:$C,$B2329)=1,INDEX(②男子申込!H:H,MATCH($B2329,②男子申込!$C:$C,0)),"")),"")</f>
        <v>00164789641</v>
      </c>
      <c r="U2329" t="str">
        <f t="shared" si="258"/>
        <v>大阪医科薬科大</v>
      </c>
    </row>
    <row r="2330" spans="1:21">
      <c r="A2330" t="s">
        <v>1338</v>
      </c>
      <c r="B2330">
        <v>2329</v>
      </c>
      <c r="C2330" t="s">
        <v>2514</v>
      </c>
      <c r="D2330" t="s">
        <v>2515</v>
      </c>
      <c r="E2330" t="s">
        <v>99</v>
      </c>
      <c r="F2330">
        <v>20000318</v>
      </c>
      <c r="G2330" t="s">
        <v>11696</v>
      </c>
      <c r="H2330" t="s">
        <v>2516</v>
      </c>
      <c r="I2330" t="s">
        <v>146</v>
      </c>
      <c r="M2330" t="str">
        <f t="shared" si="253"/>
        <v>仲宗根</v>
      </c>
      <c r="N2330" t="str">
        <f t="shared" si="254"/>
        <v>遼太郎</v>
      </c>
      <c r="O2330" t="str">
        <f t="shared" si="255"/>
        <v>ナカソネ</v>
      </c>
      <c r="P2330" t="str">
        <f t="shared" si="256"/>
        <v>リョウタロウ</v>
      </c>
      <c r="Q2330">
        <f>IF($F2330="","",DATEDIF($R2330,①申込書!$D$3,"Y"))</f>
        <v>25</v>
      </c>
      <c r="R2330" t="str">
        <f t="shared" si="257"/>
        <v>2000/03/18</v>
      </c>
      <c r="S2330" t="str">
        <f t="shared" si="252"/>
        <v>大阪</v>
      </c>
      <c r="T2330" t="str">
        <f>IFERROR(IF($G2330&lt;&gt;"",LEFT($G2330,11),IF(COUNTIF(②男子申込!$C:$C,$B2330)=1,INDEX(②男子申込!H:H,MATCH($B2330,②男子申込!$C:$C,0)),"")),"")</f>
        <v>00084962433</v>
      </c>
      <c r="U2330" t="str">
        <f t="shared" si="258"/>
        <v>大阪医科薬科大</v>
      </c>
    </row>
    <row r="2331" spans="1:21">
      <c r="A2331" t="s">
        <v>1338</v>
      </c>
      <c r="B2331">
        <v>2330</v>
      </c>
      <c r="C2331" t="s">
        <v>1343</v>
      </c>
      <c r="D2331" t="s">
        <v>1344</v>
      </c>
      <c r="E2331" t="s">
        <v>99</v>
      </c>
      <c r="F2331">
        <v>20010822</v>
      </c>
      <c r="G2331" t="s">
        <v>11697</v>
      </c>
      <c r="H2331" t="s">
        <v>712</v>
      </c>
      <c r="I2331" t="s">
        <v>153</v>
      </c>
      <c r="M2331" t="str">
        <f t="shared" si="253"/>
        <v>久保</v>
      </c>
      <c r="N2331" t="str">
        <f t="shared" si="254"/>
        <v>慎太朗</v>
      </c>
      <c r="O2331" t="str">
        <f t="shared" si="255"/>
        <v>クボ</v>
      </c>
      <c r="P2331" t="str">
        <f t="shared" si="256"/>
        <v>シンタロウ</v>
      </c>
      <c r="Q2331">
        <f>IF($F2331="","",DATEDIF($R2331,①申込書!$D$3,"Y"))</f>
        <v>24</v>
      </c>
      <c r="R2331" t="str">
        <f t="shared" si="257"/>
        <v>2001/08/22</v>
      </c>
      <c r="S2331" t="str">
        <f t="shared" si="252"/>
        <v>大阪</v>
      </c>
      <c r="T2331" t="str">
        <f>IFERROR(IF($G2331&lt;&gt;"",LEFT($G2331,11),IF(COUNTIF(②男子申込!$C:$C,$B2331)=1,INDEX(②男子申込!H:H,MATCH($B2331,②男子申込!$C:$C,0)),"")),"")</f>
        <v>00164789742</v>
      </c>
      <c r="U2331" t="str">
        <f t="shared" si="258"/>
        <v>大阪医科薬科大</v>
      </c>
    </row>
    <row r="2332" spans="1:21">
      <c r="A2332" t="s">
        <v>1338</v>
      </c>
      <c r="B2332">
        <v>2331</v>
      </c>
      <c r="C2332" t="s">
        <v>2517</v>
      </c>
      <c r="D2332" t="s">
        <v>2518</v>
      </c>
      <c r="E2332" t="s">
        <v>99</v>
      </c>
      <c r="F2332">
        <v>20031031</v>
      </c>
      <c r="G2332" t="s">
        <v>11698</v>
      </c>
      <c r="H2332" t="s">
        <v>1360</v>
      </c>
      <c r="I2332" t="s">
        <v>349</v>
      </c>
      <c r="M2332" t="str">
        <f t="shared" si="253"/>
        <v>趙</v>
      </c>
      <c r="N2332" t="str">
        <f t="shared" si="254"/>
        <v>秀太</v>
      </c>
      <c r="O2332" t="str">
        <f t="shared" si="255"/>
        <v>チョウ</v>
      </c>
      <c r="P2332" t="str">
        <f t="shared" si="256"/>
        <v>シュウタ</v>
      </c>
      <c r="Q2332">
        <f>IF($F2332="","",DATEDIF($R2332,①申込書!$D$3,"Y"))</f>
        <v>22</v>
      </c>
      <c r="R2332" t="str">
        <f t="shared" si="257"/>
        <v>2003/10/31</v>
      </c>
      <c r="S2332" t="str">
        <f t="shared" si="252"/>
        <v>大阪</v>
      </c>
      <c r="T2332" t="str">
        <f>IFERROR(IF($G2332&lt;&gt;"",LEFT($G2332,11),IF(COUNTIF(②男子申込!$C:$C,$B2332)=1,INDEX(②男子申込!H:H,MATCH($B2332,②男子申込!$C:$C,0)),"")),"")</f>
        <v>00107626729</v>
      </c>
      <c r="U2332" t="str">
        <f t="shared" si="258"/>
        <v>大阪医科薬科大</v>
      </c>
    </row>
    <row r="2333" spans="1:21">
      <c r="A2333" t="s">
        <v>1338</v>
      </c>
      <c r="B2333">
        <v>2332</v>
      </c>
      <c r="C2333" t="s">
        <v>2519</v>
      </c>
      <c r="D2333" t="s">
        <v>2520</v>
      </c>
      <c r="E2333" t="s">
        <v>88</v>
      </c>
      <c r="F2333">
        <v>20020610</v>
      </c>
      <c r="G2333" t="s">
        <v>11699</v>
      </c>
      <c r="H2333" t="s">
        <v>1487</v>
      </c>
      <c r="I2333" t="s">
        <v>2521</v>
      </c>
      <c r="M2333" t="str">
        <f t="shared" si="253"/>
        <v>吉村</v>
      </c>
      <c r="N2333" t="str">
        <f t="shared" si="254"/>
        <v>要</v>
      </c>
      <c r="O2333" t="str">
        <f t="shared" si="255"/>
        <v>ヨシムラ</v>
      </c>
      <c r="P2333" t="str">
        <f t="shared" si="256"/>
        <v>カナメ</v>
      </c>
      <c r="Q2333">
        <f>IF($F2333="","",DATEDIF($R2333,①申込書!$D$3,"Y"))</f>
        <v>23</v>
      </c>
      <c r="R2333" t="str">
        <f t="shared" si="257"/>
        <v>2002/06/10</v>
      </c>
      <c r="S2333" t="str">
        <f t="shared" si="252"/>
        <v>京都</v>
      </c>
      <c r="T2333" t="str">
        <f>IFERROR(IF($G2333&lt;&gt;"",LEFT($G2333,11),IF(COUNTIF(②男子申込!$C:$C,$B2333)=1,INDEX(②男子申込!H:H,MATCH($B2333,②男子申込!$C:$C,0)),"")),"")</f>
        <v>00107769535</v>
      </c>
      <c r="U2333" t="str">
        <f t="shared" si="258"/>
        <v>大阪医科薬科大</v>
      </c>
    </row>
    <row r="2334" spans="1:21">
      <c r="A2334" t="s">
        <v>1338</v>
      </c>
      <c r="B2334">
        <v>2333</v>
      </c>
      <c r="C2334" t="s">
        <v>4935</v>
      </c>
      <c r="D2334" t="s">
        <v>4936</v>
      </c>
      <c r="E2334" t="s">
        <v>3835</v>
      </c>
      <c r="F2334">
        <v>20020725</v>
      </c>
      <c r="G2334" t="s">
        <v>11704</v>
      </c>
      <c r="H2334" t="s">
        <v>4937</v>
      </c>
      <c r="I2334" t="s">
        <v>4426</v>
      </c>
      <c r="M2334" t="str">
        <f t="shared" si="253"/>
        <v>野々村</v>
      </c>
      <c r="N2334" t="str">
        <f t="shared" si="254"/>
        <v>駿彰</v>
      </c>
      <c r="O2334" t="str">
        <f t="shared" si="255"/>
        <v>ノノムラ</v>
      </c>
      <c r="P2334" t="str">
        <f t="shared" si="256"/>
        <v>トシアキ</v>
      </c>
      <c r="Q2334">
        <f>IF($F2334="","",DATEDIF($R2334,①申込書!$D$3,"Y"))</f>
        <v>23</v>
      </c>
      <c r="R2334" t="str">
        <f t="shared" si="257"/>
        <v>2002/07/25</v>
      </c>
      <c r="S2334" t="str">
        <f t="shared" si="252"/>
        <v>学連</v>
      </c>
      <c r="T2334" t="str">
        <f>IFERROR(IF($G2334&lt;&gt;"",LEFT($G2334,11),IF(COUNTIF(②男子申込!$C:$C,$B2334)=1,INDEX(②男子申込!H:H,MATCH($B2334,②男子申込!$C:$C,0)),"")),"")</f>
        <v>00200123017</v>
      </c>
      <c r="U2334" t="str">
        <f t="shared" si="258"/>
        <v>大阪医科薬科大</v>
      </c>
    </row>
    <row r="2335" spans="1:21">
      <c r="A2335" t="s">
        <v>1338</v>
      </c>
      <c r="B2335">
        <v>2334</v>
      </c>
      <c r="C2335" t="s">
        <v>7358</v>
      </c>
      <c r="D2335" t="s">
        <v>7359</v>
      </c>
      <c r="E2335" t="s">
        <v>3835</v>
      </c>
      <c r="F2335">
        <v>20000912</v>
      </c>
      <c r="G2335" t="s">
        <v>7360</v>
      </c>
      <c r="H2335" t="s">
        <v>7361</v>
      </c>
      <c r="I2335" t="s">
        <v>1259</v>
      </c>
      <c r="M2335" t="str">
        <f t="shared" si="253"/>
        <v>日名</v>
      </c>
      <c r="N2335" t="str">
        <f t="shared" si="254"/>
        <v>雄一郎</v>
      </c>
      <c r="O2335" t="str">
        <f t="shared" si="255"/>
        <v>ヒナ</v>
      </c>
      <c r="P2335" t="str">
        <f t="shared" si="256"/>
        <v>ユウイチロウ</v>
      </c>
      <c r="Q2335">
        <f>IF($F2335="","",DATEDIF($R2335,①申込書!$D$3,"Y"))</f>
        <v>25</v>
      </c>
      <c r="R2335" t="str">
        <f t="shared" si="257"/>
        <v>2000/09/12</v>
      </c>
      <c r="S2335" t="str">
        <f t="shared" si="252"/>
        <v>学連</v>
      </c>
      <c r="T2335" t="str">
        <f>IFERROR(IF($G2335&lt;&gt;"",LEFT($G2335,11),IF(COUNTIF(②男子申込!$C:$C,$B2335)=1,INDEX(②男子申込!H:H,MATCH($B2335,②男子申込!$C:$C,0)),"")),"")</f>
        <v>00200270560</v>
      </c>
      <c r="U2335" t="str">
        <f t="shared" si="258"/>
        <v>大阪医科薬科大</v>
      </c>
    </row>
    <row r="2336" spans="1:21">
      <c r="A2336" t="s">
        <v>1026</v>
      </c>
      <c r="B2336">
        <v>2335</v>
      </c>
      <c r="C2336" t="s">
        <v>9100</v>
      </c>
      <c r="D2336" t="s">
        <v>9101</v>
      </c>
      <c r="E2336" t="s">
        <v>99</v>
      </c>
      <c r="F2336">
        <v>20061107</v>
      </c>
      <c r="G2336"/>
      <c r="H2336" t="s">
        <v>786</v>
      </c>
      <c r="I2336" t="s">
        <v>614</v>
      </c>
      <c r="M2336" t="str">
        <f t="shared" si="253"/>
        <v>西川</v>
      </c>
      <c r="N2336" t="str">
        <f t="shared" si="254"/>
        <v>楓真</v>
      </c>
      <c r="O2336" t="str">
        <f t="shared" si="255"/>
        <v>ニシカワ</v>
      </c>
      <c r="P2336" t="str">
        <f t="shared" si="256"/>
        <v>フウマ</v>
      </c>
      <c r="Q2336">
        <f>IF($F2336="","",DATEDIF($R2336,①申込書!$D$3,"Y"))</f>
        <v>19</v>
      </c>
      <c r="R2336" t="str">
        <f t="shared" si="257"/>
        <v>2006/11/07</v>
      </c>
      <c r="S2336" t="str">
        <f t="shared" si="252"/>
        <v>大阪</v>
      </c>
      <c r="T2336" t="str">
        <f>IFERROR(IF($G2336&lt;&gt;"",LEFT($G2336,11),IF(COUNTIF(②男子申込!$C:$C,$B2336)=1,INDEX(②男子申込!H:H,MATCH($B2336,②男子申込!$C:$C,0)),"")),"")</f>
        <v/>
      </c>
      <c r="U2336" t="str">
        <f t="shared" si="258"/>
        <v>大阪経済大</v>
      </c>
    </row>
    <row r="2337" spans="1:21">
      <c r="A2337" t="s">
        <v>1026</v>
      </c>
      <c r="B2337">
        <v>2336</v>
      </c>
      <c r="C2337" t="s">
        <v>9102</v>
      </c>
      <c r="D2337" t="s">
        <v>9103</v>
      </c>
      <c r="E2337" t="s">
        <v>97</v>
      </c>
      <c r="F2337">
        <v>19890114</v>
      </c>
      <c r="G2337"/>
      <c r="H2337" t="s">
        <v>162</v>
      </c>
      <c r="I2337" t="s">
        <v>12339</v>
      </c>
      <c r="M2337" t="str">
        <f t="shared" si="253"/>
        <v>木村</v>
      </c>
      <c r="N2337" t="str">
        <f t="shared" si="254"/>
        <v>哲也</v>
      </c>
      <c r="O2337" t="str">
        <f t="shared" si="255"/>
        <v>キムラ</v>
      </c>
      <c r="P2337" t="str">
        <f t="shared" si="256"/>
        <v>テツヤ</v>
      </c>
      <c r="Q2337">
        <f>IF($F2337="","",DATEDIF($R2337,①申込書!$D$3,"Y"))</f>
        <v>37</v>
      </c>
      <c r="R2337" t="str">
        <f t="shared" si="257"/>
        <v>1989/01/14</v>
      </c>
      <c r="S2337" t="str">
        <f t="shared" si="252"/>
        <v>兵庫</v>
      </c>
      <c r="T2337" t="str">
        <f>IFERROR(IF($G2337&lt;&gt;"",LEFT($G2337,11),IF(COUNTIF(②男子申込!$C:$C,$B2337)=1,INDEX(②男子申込!H:H,MATCH($B2337,②男子申込!$C:$C,0)),"")),"")</f>
        <v/>
      </c>
      <c r="U2337" t="str">
        <f t="shared" si="258"/>
        <v>大阪経済大</v>
      </c>
    </row>
    <row r="2338" spans="1:21">
      <c r="A2338" t="s">
        <v>715</v>
      </c>
      <c r="B2338">
        <v>2337</v>
      </c>
      <c r="C2338" t="s">
        <v>9104</v>
      </c>
      <c r="D2338" t="s">
        <v>9105</v>
      </c>
      <c r="E2338" t="s">
        <v>88</v>
      </c>
      <c r="F2338">
        <v>20060625</v>
      </c>
      <c r="G2338" t="s">
        <v>11645</v>
      </c>
      <c r="H2338" t="s">
        <v>1935</v>
      </c>
      <c r="I2338" t="s">
        <v>82</v>
      </c>
      <c r="M2338" t="str">
        <f t="shared" si="253"/>
        <v>青山</v>
      </c>
      <c r="N2338" t="str">
        <f t="shared" si="254"/>
        <v>大規</v>
      </c>
      <c r="O2338" t="str">
        <f t="shared" si="255"/>
        <v>アオヤマ</v>
      </c>
      <c r="P2338" t="str">
        <f t="shared" si="256"/>
        <v>ダイキ</v>
      </c>
      <c r="Q2338">
        <f>IF($F2338="","",DATEDIF($R2338,①申込書!$D$3,"Y"))</f>
        <v>19</v>
      </c>
      <c r="R2338" t="str">
        <f t="shared" si="257"/>
        <v>2006/06/25</v>
      </c>
      <c r="S2338" t="str">
        <f t="shared" si="252"/>
        <v>京都</v>
      </c>
      <c r="T2338" t="str">
        <f>IFERROR(IF($G2338&lt;&gt;"",LEFT($G2338,11),IF(COUNTIF(②男子申込!$C:$C,$B2338)=1,INDEX(②男子申込!H:H,MATCH($B2338,②男子申込!$C:$C,0)),"")),"")</f>
        <v>00142924931</v>
      </c>
      <c r="U2338" t="str">
        <f t="shared" si="258"/>
        <v>びわこ成蹊スポーツ大</v>
      </c>
    </row>
    <row r="2339" spans="1:21">
      <c r="A2339" t="s">
        <v>715</v>
      </c>
      <c r="B2339">
        <v>2338</v>
      </c>
      <c r="C2339" t="s">
        <v>9106</v>
      </c>
      <c r="D2339" t="s">
        <v>9107</v>
      </c>
      <c r="E2339" t="s">
        <v>99</v>
      </c>
      <c r="F2339">
        <v>20060825</v>
      </c>
      <c r="G2339" t="s">
        <v>11646</v>
      </c>
      <c r="H2339" t="s">
        <v>761</v>
      </c>
      <c r="I2339" t="s">
        <v>1215</v>
      </c>
      <c r="M2339" t="str">
        <f t="shared" si="253"/>
        <v>井村</v>
      </c>
      <c r="N2339" t="str">
        <f t="shared" si="254"/>
        <v>元太</v>
      </c>
      <c r="O2339" t="str">
        <f t="shared" si="255"/>
        <v>イムラ</v>
      </c>
      <c r="P2339" t="str">
        <f t="shared" si="256"/>
        <v>ゲンタ</v>
      </c>
      <c r="Q2339">
        <f>IF($F2339="","",DATEDIF($R2339,①申込書!$D$3,"Y"))</f>
        <v>19</v>
      </c>
      <c r="R2339" t="str">
        <f t="shared" si="257"/>
        <v>2006/08/25</v>
      </c>
      <c r="S2339" t="str">
        <f t="shared" si="252"/>
        <v>大阪</v>
      </c>
      <c r="T2339" t="str">
        <f>IFERROR(IF($G2339&lt;&gt;"",LEFT($G2339,11),IF(COUNTIF(②男子申込!$C:$C,$B2339)=1,INDEX(②男子申込!H:H,MATCH($B2339,②男子申込!$C:$C,0)),"")),"")</f>
        <v>00140649125</v>
      </c>
      <c r="U2339" t="str">
        <f t="shared" si="258"/>
        <v>びわこ成蹊スポーツ大</v>
      </c>
    </row>
    <row r="2340" spans="1:21">
      <c r="A2340" t="s">
        <v>715</v>
      </c>
      <c r="B2340">
        <v>2339</v>
      </c>
      <c r="C2340" t="s">
        <v>9108</v>
      </c>
      <c r="D2340" t="s">
        <v>9109</v>
      </c>
      <c r="E2340" t="s">
        <v>99</v>
      </c>
      <c r="F2340">
        <v>20060630</v>
      </c>
      <c r="G2340" t="s">
        <v>11647</v>
      </c>
      <c r="H2340" t="s">
        <v>12340</v>
      </c>
      <c r="I2340" t="s">
        <v>353</v>
      </c>
      <c r="M2340" t="str">
        <f t="shared" si="253"/>
        <v>神谷</v>
      </c>
      <c r="N2340" t="str">
        <f t="shared" si="254"/>
        <v>浩平</v>
      </c>
      <c r="O2340" t="str">
        <f t="shared" si="255"/>
        <v>ジンヤ</v>
      </c>
      <c r="P2340" t="str">
        <f t="shared" si="256"/>
        <v>コウヘイ</v>
      </c>
      <c r="Q2340">
        <f>IF($F2340="","",DATEDIF($R2340,①申込書!$D$3,"Y"))</f>
        <v>19</v>
      </c>
      <c r="R2340" t="str">
        <f t="shared" si="257"/>
        <v>2006/06/30</v>
      </c>
      <c r="S2340" t="str">
        <f t="shared" si="252"/>
        <v>大阪</v>
      </c>
      <c r="T2340" t="str">
        <f>IFERROR(IF($G2340&lt;&gt;"",LEFT($G2340,11),IF(COUNTIF(②男子申込!$C:$C,$B2340)=1,INDEX(②男子申込!H:H,MATCH($B2340,②男子申込!$C:$C,0)),"")),"")</f>
        <v>00134424927</v>
      </c>
      <c r="U2340" t="str">
        <f t="shared" si="258"/>
        <v>びわこ成蹊スポーツ大</v>
      </c>
    </row>
    <row r="2341" spans="1:21">
      <c r="A2341" t="s">
        <v>715</v>
      </c>
      <c r="B2341">
        <v>2340</v>
      </c>
      <c r="C2341" t="s">
        <v>9110</v>
      </c>
      <c r="D2341" t="s">
        <v>9111</v>
      </c>
      <c r="E2341" t="s">
        <v>80</v>
      </c>
      <c r="F2341">
        <v>20060906</v>
      </c>
      <c r="G2341" t="s">
        <v>11648</v>
      </c>
      <c r="H2341" t="s">
        <v>634</v>
      </c>
      <c r="I2341" t="s">
        <v>584</v>
      </c>
      <c r="M2341" t="str">
        <f t="shared" si="253"/>
        <v>池田</v>
      </c>
      <c r="N2341" t="str">
        <f t="shared" si="254"/>
        <v>響</v>
      </c>
      <c r="O2341" t="str">
        <f t="shared" si="255"/>
        <v>イケダ</v>
      </c>
      <c r="P2341" t="str">
        <f t="shared" si="256"/>
        <v>ヒビキ</v>
      </c>
      <c r="Q2341">
        <f>IF($F2341="","",DATEDIF($R2341,①申込書!$D$3,"Y"))</f>
        <v>19</v>
      </c>
      <c r="R2341" t="str">
        <f t="shared" si="257"/>
        <v>2006/09/06</v>
      </c>
      <c r="S2341" t="str">
        <f t="shared" si="252"/>
        <v>滋賀</v>
      </c>
      <c r="T2341" t="str">
        <f>IFERROR(IF($G2341&lt;&gt;"",LEFT($G2341,11),IF(COUNTIF(②男子申込!$C:$C,$B2341)=1,INDEX(②男子申込!H:H,MATCH($B2341,②男子申込!$C:$C,0)),"")),"")</f>
        <v>00133419324</v>
      </c>
      <c r="U2341" t="str">
        <f t="shared" si="258"/>
        <v>びわこ成蹊スポーツ大</v>
      </c>
    </row>
    <row r="2342" spans="1:21">
      <c r="A2342" t="s">
        <v>1278</v>
      </c>
      <c r="B2342">
        <v>2341</v>
      </c>
      <c r="C2342" t="s">
        <v>9112</v>
      </c>
      <c r="D2342" t="s">
        <v>9113</v>
      </c>
      <c r="E2342" t="s">
        <v>99</v>
      </c>
      <c r="F2342">
        <v>20061224</v>
      </c>
      <c r="G2342" t="s">
        <v>11649</v>
      </c>
      <c r="H2342" t="s">
        <v>1224</v>
      </c>
      <c r="I2342" t="s">
        <v>1148</v>
      </c>
      <c r="M2342" t="str">
        <f t="shared" si="253"/>
        <v>廣野</v>
      </c>
      <c r="N2342" t="str">
        <f t="shared" si="254"/>
        <v>太陽</v>
      </c>
      <c r="O2342" t="str">
        <f t="shared" si="255"/>
        <v>ヒロノ</v>
      </c>
      <c r="P2342" t="str">
        <f t="shared" si="256"/>
        <v>タイヨウ</v>
      </c>
      <c r="Q2342">
        <f>IF($F2342="","",DATEDIF($R2342,①申込書!$D$3,"Y"))</f>
        <v>19</v>
      </c>
      <c r="R2342" t="str">
        <f t="shared" si="257"/>
        <v>2006/12/24</v>
      </c>
      <c r="S2342" t="str">
        <f t="shared" si="252"/>
        <v>大阪</v>
      </c>
      <c r="T2342" t="str">
        <f>IFERROR(IF($G2342&lt;&gt;"",LEFT($G2342,11),IF(COUNTIF(②男子申込!$C:$C,$B2342)=1,INDEX(②男子申込!H:H,MATCH($B2342,②男子申込!$C:$C,0)),"")),"")</f>
        <v>00163115017</v>
      </c>
      <c r="U2342" t="str">
        <f t="shared" si="258"/>
        <v>大和大</v>
      </c>
    </row>
    <row r="2343" spans="1:21">
      <c r="A2343" t="s">
        <v>1278</v>
      </c>
      <c r="B2343">
        <v>2342</v>
      </c>
      <c r="C2343" t="s">
        <v>9114</v>
      </c>
      <c r="D2343" t="s">
        <v>9115</v>
      </c>
      <c r="E2343" t="s">
        <v>99</v>
      </c>
      <c r="F2343">
        <v>20060521</v>
      </c>
      <c r="G2343" t="s">
        <v>11650</v>
      </c>
      <c r="H2343" t="s">
        <v>3991</v>
      </c>
      <c r="I2343" t="s">
        <v>224</v>
      </c>
      <c r="M2343" t="str">
        <f t="shared" si="253"/>
        <v>今村</v>
      </c>
      <c r="N2343" t="str">
        <f t="shared" si="254"/>
        <v>啓汰</v>
      </c>
      <c r="O2343" t="str">
        <f t="shared" si="255"/>
        <v>イマムラ</v>
      </c>
      <c r="P2343" t="str">
        <f t="shared" si="256"/>
        <v>ケイタ</v>
      </c>
      <c r="Q2343">
        <f>IF($F2343="","",DATEDIF($R2343,①申込書!$D$3,"Y"))</f>
        <v>19</v>
      </c>
      <c r="R2343" t="str">
        <f t="shared" si="257"/>
        <v>2006/05/21</v>
      </c>
      <c r="S2343" t="str">
        <f t="shared" si="252"/>
        <v>大阪</v>
      </c>
      <c r="T2343" t="str">
        <f>IFERROR(IF($G2343&lt;&gt;"",LEFT($G2343,11),IF(COUNTIF(②男子申込!$C:$C,$B2343)=1,INDEX(②男子申込!H:H,MATCH($B2343,②男子申込!$C:$C,0)),"")),"")</f>
        <v>00134784128</v>
      </c>
      <c r="U2343" t="str">
        <f t="shared" si="258"/>
        <v>大和大</v>
      </c>
    </row>
    <row r="2344" spans="1:21">
      <c r="A2344" t="s">
        <v>1278</v>
      </c>
      <c r="B2344">
        <v>2343</v>
      </c>
      <c r="C2344" t="s">
        <v>9116</v>
      </c>
      <c r="D2344" t="s">
        <v>9117</v>
      </c>
      <c r="E2344" t="s">
        <v>99</v>
      </c>
      <c r="F2344">
        <v>20050614</v>
      </c>
      <c r="G2344"/>
      <c r="H2344" t="s">
        <v>256</v>
      </c>
      <c r="I2344" t="s">
        <v>296</v>
      </c>
      <c r="M2344" t="str">
        <f t="shared" si="253"/>
        <v>井上</v>
      </c>
      <c r="N2344" t="str">
        <f t="shared" si="254"/>
        <v>創</v>
      </c>
      <c r="O2344" t="str">
        <f t="shared" si="255"/>
        <v>イノウエ</v>
      </c>
      <c r="P2344" t="str">
        <f t="shared" si="256"/>
        <v>ハジメ</v>
      </c>
      <c r="Q2344">
        <f>IF($F2344="","",DATEDIF($R2344,①申込書!$D$3,"Y"))</f>
        <v>20</v>
      </c>
      <c r="R2344" t="str">
        <f t="shared" si="257"/>
        <v>2005/06/14</v>
      </c>
      <c r="S2344" t="str">
        <f t="shared" si="252"/>
        <v>大阪</v>
      </c>
      <c r="T2344" t="str">
        <f>IFERROR(IF($G2344&lt;&gt;"",LEFT($G2344,11),IF(COUNTIF(②男子申込!$C:$C,$B2344)=1,INDEX(②男子申込!H:H,MATCH($B2344,②男子申込!$C:$C,0)),"")),"")</f>
        <v/>
      </c>
      <c r="U2344" t="str">
        <f t="shared" si="258"/>
        <v>大和大</v>
      </c>
    </row>
    <row r="2345" spans="1:21">
      <c r="A2345" t="s">
        <v>1278</v>
      </c>
      <c r="B2345">
        <v>2344</v>
      </c>
      <c r="C2345" t="s">
        <v>9118</v>
      </c>
      <c r="D2345" t="s">
        <v>9119</v>
      </c>
      <c r="E2345" t="s">
        <v>99</v>
      </c>
      <c r="F2345">
        <v>20060916</v>
      </c>
      <c r="G2345"/>
      <c r="H2345" t="s">
        <v>1168</v>
      </c>
      <c r="I2345" t="s">
        <v>462</v>
      </c>
      <c r="M2345" t="str">
        <f t="shared" si="253"/>
        <v>辻井</v>
      </c>
      <c r="N2345" t="str">
        <f t="shared" si="254"/>
        <v>大翔</v>
      </c>
      <c r="O2345" t="str">
        <f t="shared" si="255"/>
        <v>ツジイ</v>
      </c>
      <c r="P2345" t="str">
        <f t="shared" si="256"/>
        <v>ヤマト</v>
      </c>
      <c r="Q2345">
        <f>IF($F2345="","",DATEDIF($R2345,①申込書!$D$3,"Y"))</f>
        <v>19</v>
      </c>
      <c r="R2345" t="str">
        <f t="shared" si="257"/>
        <v>2006/09/16</v>
      </c>
      <c r="S2345" t="str">
        <f t="shared" si="252"/>
        <v>大阪</v>
      </c>
      <c r="T2345" t="str">
        <f>IFERROR(IF($G2345&lt;&gt;"",LEFT($G2345,11),IF(COUNTIF(②男子申込!$C:$C,$B2345)=1,INDEX(②男子申込!H:H,MATCH($B2345,②男子申込!$C:$C,0)),"")),"")</f>
        <v/>
      </c>
      <c r="U2345" t="str">
        <f t="shared" si="258"/>
        <v>大和大</v>
      </c>
    </row>
    <row r="2346" spans="1:21">
      <c r="A2346" t="s">
        <v>1278</v>
      </c>
      <c r="B2346">
        <v>2345</v>
      </c>
      <c r="C2346" t="s">
        <v>9120</v>
      </c>
      <c r="D2346" t="s">
        <v>9121</v>
      </c>
      <c r="E2346" t="s">
        <v>99</v>
      </c>
      <c r="F2346">
        <v>20070315</v>
      </c>
      <c r="G2346"/>
      <c r="H2346" t="s">
        <v>12341</v>
      </c>
      <c r="I2346" t="s">
        <v>175</v>
      </c>
      <c r="M2346" t="str">
        <f t="shared" si="253"/>
        <v>兼岡</v>
      </c>
      <c r="N2346" t="str">
        <f t="shared" si="254"/>
        <v>知弥</v>
      </c>
      <c r="O2346" t="str">
        <f t="shared" si="255"/>
        <v>カネオカ</v>
      </c>
      <c r="P2346" t="str">
        <f t="shared" si="256"/>
        <v>トモヤ</v>
      </c>
      <c r="Q2346">
        <f>IF($F2346="","",DATEDIF($R2346,①申込書!$D$3,"Y"))</f>
        <v>18</v>
      </c>
      <c r="R2346" t="str">
        <f t="shared" si="257"/>
        <v>2007/03/15</v>
      </c>
      <c r="S2346" t="str">
        <f t="shared" si="252"/>
        <v>大阪</v>
      </c>
      <c r="T2346" t="str">
        <f>IFERROR(IF($G2346&lt;&gt;"",LEFT($G2346,11),IF(COUNTIF(②男子申込!$C:$C,$B2346)=1,INDEX(②男子申込!H:H,MATCH($B2346,②男子申込!$C:$C,0)),"")),"")</f>
        <v/>
      </c>
      <c r="U2346" t="str">
        <f t="shared" si="258"/>
        <v>大和大</v>
      </c>
    </row>
    <row r="2347" spans="1:21">
      <c r="A2347" t="s">
        <v>1481</v>
      </c>
      <c r="B2347">
        <v>2346</v>
      </c>
      <c r="C2347" t="s">
        <v>9122</v>
      </c>
      <c r="D2347" t="s">
        <v>9123</v>
      </c>
      <c r="E2347" t="s">
        <v>116</v>
      </c>
      <c r="F2347">
        <v>20070305</v>
      </c>
      <c r="G2347"/>
      <c r="H2347" t="s">
        <v>12342</v>
      </c>
      <c r="I2347" t="s">
        <v>370</v>
      </c>
      <c r="M2347" t="str">
        <f t="shared" si="253"/>
        <v>古川</v>
      </c>
      <c r="N2347" t="str">
        <f t="shared" si="254"/>
        <v>柊斗</v>
      </c>
      <c r="O2347" t="str">
        <f t="shared" si="255"/>
        <v>フルカワ</v>
      </c>
      <c r="P2347" t="str">
        <f t="shared" si="256"/>
        <v>シュウト</v>
      </c>
      <c r="Q2347">
        <f>IF($F2347="","",DATEDIF($R2347,①申込書!$D$3,"Y"))</f>
        <v>18</v>
      </c>
      <c r="R2347" t="str">
        <f t="shared" si="257"/>
        <v>2007/03/05</v>
      </c>
      <c r="S2347" t="str">
        <f t="shared" si="252"/>
        <v>三重</v>
      </c>
      <c r="T2347" t="str">
        <f>IFERROR(IF($G2347&lt;&gt;"",LEFT($G2347,11),IF(COUNTIF(②男子申込!$C:$C,$B2347)=1,INDEX(②男子申込!H:H,MATCH($B2347,②男子申込!$C:$C,0)),"")),"")</f>
        <v/>
      </c>
      <c r="U2347" t="str">
        <f t="shared" si="258"/>
        <v>摂南大</v>
      </c>
    </row>
    <row r="2348" spans="1:21">
      <c r="A2348" t="s">
        <v>1481</v>
      </c>
      <c r="B2348">
        <v>2347</v>
      </c>
      <c r="C2348" t="s">
        <v>9124</v>
      </c>
      <c r="D2348" t="s">
        <v>9125</v>
      </c>
      <c r="E2348" t="s">
        <v>88</v>
      </c>
      <c r="F2348">
        <v>20060728</v>
      </c>
      <c r="G2348"/>
      <c r="H2348" t="s">
        <v>162</v>
      </c>
      <c r="I2348" t="s">
        <v>660</v>
      </c>
      <c r="M2348" t="str">
        <f t="shared" si="253"/>
        <v>木村</v>
      </c>
      <c r="N2348" t="str">
        <f t="shared" si="254"/>
        <v>斗馬</v>
      </c>
      <c r="O2348" t="str">
        <f t="shared" si="255"/>
        <v>キムラ</v>
      </c>
      <c r="P2348" t="str">
        <f t="shared" si="256"/>
        <v>トウマ</v>
      </c>
      <c r="Q2348">
        <f>IF($F2348="","",DATEDIF($R2348,①申込書!$D$3,"Y"))</f>
        <v>19</v>
      </c>
      <c r="R2348" t="str">
        <f t="shared" si="257"/>
        <v>2006/07/28</v>
      </c>
      <c r="S2348" t="str">
        <f t="shared" si="252"/>
        <v>京都</v>
      </c>
      <c r="T2348" t="str">
        <f>IFERROR(IF($G2348&lt;&gt;"",LEFT($G2348,11),IF(COUNTIF(②男子申込!$C:$C,$B2348)=1,INDEX(②男子申込!H:H,MATCH($B2348,②男子申込!$C:$C,0)),"")),"")</f>
        <v/>
      </c>
      <c r="U2348" t="str">
        <f t="shared" si="258"/>
        <v>摂南大</v>
      </c>
    </row>
    <row r="2349" spans="1:21">
      <c r="A2349" t="s">
        <v>1481</v>
      </c>
      <c r="B2349">
        <v>2348</v>
      </c>
      <c r="C2349" t="s">
        <v>9126</v>
      </c>
      <c r="D2349" t="s">
        <v>9127</v>
      </c>
      <c r="E2349" t="s">
        <v>389</v>
      </c>
      <c r="F2349">
        <v>20060926</v>
      </c>
      <c r="G2349"/>
      <c r="H2349" t="s">
        <v>1079</v>
      </c>
      <c r="I2349" t="s">
        <v>12343</v>
      </c>
      <c r="M2349" t="str">
        <f t="shared" si="253"/>
        <v>東原</v>
      </c>
      <c r="N2349" t="str">
        <f t="shared" si="254"/>
        <v>志功</v>
      </c>
      <c r="O2349" t="str">
        <f t="shared" si="255"/>
        <v>ヒガシハラ</v>
      </c>
      <c r="P2349" t="str">
        <f t="shared" si="256"/>
        <v>シコウ</v>
      </c>
      <c r="Q2349">
        <f>IF($F2349="","",DATEDIF($R2349,①申込書!$D$3,"Y"))</f>
        <v>19</v>
      </c>
      <c r="R2349" t="str">
        <f t="shared" si="257"/>
        <v>2006/09/26</v>
      </c>
      <c r="S2349" t="str">
        <f t="shared" si="252"/>
        <v>長崎</v>
      </c>
      <c r="T2349" t="str">
        <f>IFERROR(IF($G2349&lt;&gt;"",LEFT($G2349,11),IF(COUNTIF(②男子申込!$C:$C,$B2349)=1,INDEX(②男子申込!H:H,MATCH($B2349,②男子申込!$C:$C,0)),"")),"")</f>
        <v/>
      </c>
      <c r="U2349" t="str">
        <f t="shared" si="258"/>
        <v>摂南大</v>
      </c>
    </row>
    <row r="2350" spans="1:21">
      <c r="A2350" t="s">
        <v>1481</v>
      </c>
      <c r="B2350">
        <v>2349</v>
      </c>
      <c r="C2350" t="s">
        <v>9128</v>
      </c>
      <c r="D2350" t="s">
        <v>9129</v>
      </c>
      <c r="E2350" t="s">
        <v>99</v>
      </c>
      <c r="F2350">
        <v>20070321</v>
      </c>
      <c r="G2350"/>
      <c r="H2350" t="s">
        <v>359</v>
      </c>
      <c r="I2350" t="s">
        <v>153</v>
      </c>
      <c r="M2350" t="str">
        <f t="shared" si="253"/>
        <v>保田</v>
      </c>
      <c r="N2350" t="str">
        <f t="shared" si="254"/>
        <v>真太郎</v>
      </c>
      <c r="O2350" t="str">
        <f t="shared" si="255"/>
        <v>ヤスダ</v>
      </c>
      <c r="P2350" t="str">
        <f t="shared" si="256"/>
        <v>シンタロウ</v>
      </c>
      <c r="Q2350">
        <f>IF($F2350="","",DATEDIF($R2350,①申込書!$D$3,"Y"))</f>
        <v>18</v>
      </c>
      <c r="R2350" t="str">
        <f t="shared" si="257"/>
        <v>2007/03/21</v>
      </c>
      <c r="S2350" t="str">
        <f t="shared" si="252"/>
        <v>大阪</v>
      </c>
      <c r="T2350" t="str">
        <f>IFERROR(IF($G2350&lt;&gt;"",LEFT($G2350,11),IF(COUNTIF(②男子申込!$C:$C,$B2350)=1,INDEX(②男子申込!H:H,MATCH($B2350,②男子申込!$C:$C,0)),"")),"")</f>
        <v/>
      </c>
      <c r="U2350" t="str">
        <f t="shared" si="258"/>
        <v>摂南大</v>
      </c>
    </row>
    <row r="2351" spans="1:21">
      <c r="A2351" t="s">
        <v>715</v>
      </c>
      <c r="B2351">
        <v>2350</v>
      </c>
      <c r="C2351" t="s">
        <v>9130</v>
      </c>
      <c r="D2351" t="s">
        <v>9131</v>
      </c>
      <c r="E2351" t="s">
        <v>83</v>
      </c>
      <c r="F2351">
        <v>20060421</v>
      </c>
      <c r="G2351" t="s">
        <v>11649</v>
      </c>
      <c r="H2351" t="s">
        <v>464</v>
      </c>
      <c r="I2351" t="s">
        <v>426</v>
      </c>
      <c r="M2351" t="str">
        <f t="shared" si="253"/>
        <v>原</v>
      </c>
      <c r="N2351" t="str">
        <f t="shared" si="254"/>
        <v>駿稀</v>
      </c>
      <c r="O2351" t="str">
        <f t="shared" si="255"/>
        <v>ハラ</v>
      </c>
      <c r="P2351" t="str">
        <f t="shared" si="256"/>
        <v>トシキ</v>
      </c>
      <c r="Q2351">
        <f>IF($F2351="","",DATEDIF($R2351,①申込書!$D$3,"Y"))</f>
        <v>19</v>
      </c>
      <c r="R2351" t="str">
        <f t="shared" si="257"/>
        <v>2006/04/21</v>
      </c>
      <c r="S2351" t="str">
        <f t="shared" si="252"/>
        <v>奈良</v>
      </c>
      <c r="T2351" t="str">
        <f>IFERROR(IF($G2351&lt;&gt;"",LEFT($G2351,11),IF(COUNTIF(②男子申込!$C:$C,$B2351)=1,INDEX(②男子申込!H:H,MATCH($B2351,②男子申込!$C:$C,0)),"")),"")</f>
        <v>00163115017</v>
      </c>
      <c r="U2351" t="str">
        <f t="shared" si="258"/>
        <v>びわこ成蹊スポーツ大</v>
      </c>
    </row>
    <row r="2352" spans="1:21">
      <c r="A2352" t="s">
        <v>1579</v>
      </c>
      <c r="B2352">
        <v>2351</v>
      </c>
      <c r="C2352" t="s">
        <v>6914</v>
      </c>
      <c r="D2352" t="s">
        <v>6915</v>
      </c>
      <c r="E2352" t="s">
        <v>3835</v>
      </c>
      <c r="F2352">
        <v>20060330</v>
      </c>
      <c r="G2352" t="s">
        <v>11650</v>
      </c>
      <c r="H2352" t="s">
        <v>1752</v>
      </c>
      <c r="I2352" t="s">
        <v>578</v>
      </c>
      <c r="M2352" t="str">
        <f t="shared" si="253"/>
        <v>甲斐</v>
      </c>
      <c r="N2352" t="str">
        <f t="shared" si="254"/>
        <v>翔太</v>
      </c>
      <c r="O2352" t="str">
        <f t="shared" si="255"/>
        <v>カイ</v>
      </c>
      <c r="P2352" t="str">
        <f t="shared" si="256"/>
        <v>ショウタ</v>
      </c>
      <c r="Q2352">
        <f>IF($F2352="","",DATEDIF($R2352,①申込書!$D$3,"Y"))</f>
        <v>19</v>
      </c>
      <c r="R2352" t="str">
        <f t="shared" si="257"/>
        <v>2006/03/30</v>
      </c>
      <c r="S2352" t="str">
        <f t="shared" si="252"/>
        <v>学連</v>
      </c>
      <c r="T2352" t="str">
        <f>IFERROR(IF($G2352&lt;&gt;"",LEFT($G2352,11),IF(COUNTIF(②男子申込!$C:$C,$B2352)=1,INDEX(②男子申込!H:H,MATCH($B2352,②男子申込!$C:$C,0)),"")),"")</f>
        <v>00134784128</v>
      </c>
      <c r="U2352" t="str">
        <f t="shared" si="258"/>
        <v>滋賀大</v>
      </c>
    </row>
    <row r="2353" spans="1:21">
      <c r="A2353" t="s">
        <v>1579</v>
      </c>
      <c r="B2353">
        <v>2352</v>
      </c>
      <c r="C2353" t="s">
        <v>9132</v>
      </c>
      <c r="D2353" t="s">
        <v>9133</v>
      </c>
      <c r="E2353" t="s">
        <v>3835</v>
      </c>
      <c r="F2353">
        <v>20050711</v>
      </c>
      <c r="G2353" t="s">
        <v>11739</v>
      </c>
      <c r="H2353" t="s">
        <v>716</v>
      </c>
      <c r="I2353" t="s">
        <v>579</v>
      </c>
      <c r="M2353" t="str">
        <f t="shared" si="253"/>
        <v>上野</v>
      </c>
      <c r="N2353" t="str">
        <f t="shared" si="254"/>
        <v>翔平</v>
      </c>
      <c r="O2353" t="str">
        <f t="shared" si="255"/>
        <v>ウエノ</v>
      </c>
      <c r="P2353" t="str">
        <f t="shared" si="256"/>
        <v>ショウヘイ</v>
      </c>
      <c r="Q2353">
        <f>IF($F2353="","",DATEDIF($R2353,①申込書!$D$3,"Y"))</f>
        <v>20</v>
      </c>
      <c r="R2353" t="str">
        <f t="shared" si="257"/>
        <v>2005/07/11</v>
      </c>
      <c r="S2353" t="str">
        <f t="shared" si="252"/>
        <v>学連</v>
      </c>
      <c r="T2353" t="str">
        <f>IFERROR(IF($G2353&lt;&gt;"",LEFT($G2353,11),IF(COUNTIF(②男子申込!$C:$C,$B2353)=1,INDEX(②男子申込!H:H,MATCH($B2353,②男子申込!$C:$C,0)),"")),"")</f>
        <v>00200005850</v>
      </c>
      <c r="U2353" t="str">
        <f t="shared" si="258"/>
        <v>滋賀大</v>
      </c>
    </row>
    <row r="2354" spans="1:21">
      <c r="A2354" t="s">
        <v>78</v>
      </c>
      <c r="B2354">
        <v>2353</v>
      </c>
      <c r="C2354" t="s">
        <v>9134</v>
      </c>
      <c r="D2354" t="s">
        <v>9135</v>
      </c>
      <c r="E2354" t="s">
        <v>102</v>
      </c>
      <c r="F2354">
        <v>20060717</v>
      </c>
      <c r="G2354" t="s">
        <v>11740</v>
      </c>
      <c r="H2354" t="s">
        <v>574</v>
      </c>
      <c r="I2354" t="s">
        <v>391</v>
      </c>
      <c r="M2354" t="str">
        <f t="shared" si="253"/>
        <v>岩崎</v>
      </c>
      <c r="N2354" t="str">
        <f t="shared" si="254"/>
        <v>蒼史</v>
      </c>
      <c r="O2354" t="str">
        <f t="shared" si="255"/>
        <v>イワサキ</v>
      </c>
      <c r="P2354" t="str">
        <f t="shared" si="256"/>
        <v>ソウシ</v>
      </c>
      <c r="Q2354">
        <f>IF($F2354="","",DATEDIF($R2354,①申込書!$D$3,"Y"))</f>
        <v>19</v>
      </c>
      <c r="R2354" t="str">
        <f t="shared" si="257"/>
        <v>2006/07/17</v>
      </c>
      <c r="S2354" t="str">
        <f t="shared" si="252"/>
        <v>静岡</v>
      </c>
      <c r="T2354" t="str">
        <f>IFERROR(IF($G2354&lt;&gt;"",LEFT($G2354,11),IF(COUNTIF(②男子申込!$C:$C,$B2354)=1,INDEX(②男子申込!H:H,MATCH($B2354,②男子申込!$C:$C,0)),"")),"")</f>
        <v>00136850023</v>
      </c>
      <c r="U2354" t="str">
        <f t="shared" si="258"/>
        <v>立命館大</v>
      </c>
    </row>
    <row r="2355" spans="1:21">
      <c r="A2355" t="s">
        <v>78</v>
      </c>
      <c r="B2355">
        <v>2354</v>
      </c>
      <c r="C2355" t="s">
        <v>9136</v>
      </c>
      <c r="D2355" t="s">
        <v>9137</v>
      </c>
      <c r="E2355" t="s">
        <v>80</v>
      </c>
      <c r="F2355">
        <v>20060825</v>
      </c>
      <c r="G2355" t="s">
        <v>11741</v>
      </c>
      <c r="H2355" t="s">
        <v>333</v>
      </c>
      <c r="I2355" t="s">
        <v>5817</v>
      </c>
      <c r="M2355" t="str">
        <f t="shared" si="253"/>
        <v>岡田</v>
      </c>
      <c r="N2355" t="str">
        <f t="shared" si="254"/>
        <v>昇明</v>
      </c>
      <c r="O2355" t="str">
        <f t="shared" si="255"/>
        <v>オカダ</v>
      </c>
      <c r="P2355" t="str">
        <f t="shared" si="256"/>
        <v>コウメイ</v>
      </c>
      <c r="Q2355">
        <f>IF($F2355="","",DATEDIF($R2355,①申込書!$D$3,"Y"))</f>
        <v>19</v>
      </c>
      <c r="R2355" t="str">
        <f t="shared" si="257"/>
        <v>2006/08/25</v>
      </c>
      <c r="S2355" t="str">
        <f t="shared" si="252"/>
        <v>滋賀</v>
      </c>
      <c r="T2355" t="str">
        <f>IFERROR(IF($G2355&lt;&gt;"",LEFT($G2355,11),IF(COUNTIF(②男子申込!$C:$C,$B2355)=1,INDEX(②男子申込!H:H,MATCH($B2355,②男子申込!$C:$C,0)),"")),"")</f>
        <v>00152279531</v>
      </c>
      <c r="U2355" t="str">
        <f t="shared" si="258"/>
        <v>立命館大</v>
      </c>
    </row>
    <row r="2356" spans="1:21">
      <c r="A2356" t="s">
        <v>78</v>
      </c>
      <c r="B2356">
        <v>2355</v>
      </c>
      <c r="C2356" t="s">
        <v>9138</v>
      </c>
      <c r="D2356" t="s">
        <v>9139</v>
      </c>
      <c r="E2356" t="s">
        <v>99</v>
      </c>
      <c r="F2356">
        <v>20061001</v>
      </c>
      <c r="G2356" t="s">
        <v>11742</v>
      </c>
      <c r="H2356" t="s">
        <v>1947</v>
      </c>
      <c r="I2356" t="s">
        <v>552</v>
      </c>
      <c r="M2356" t="str">
        <f t="shared" si="253"/>
        <v>野口</v>
      </c>
      <c r="N2356" t="str">
        <f t="shared" si="254"/>
        <v>蓮斗</v>
      </c>
      <c r="O2356" t="str">
        <f t="shared" si="255"/>
        <v>ノグチ</v>
      </c>
      <c r="P2356" t="str">
        <f t="shared" si="256"/>
        <v>レント</v>
      </c>
      <c r="Q2356">
        <f>IF($F2356="","",DATEDIF($R2356,①申込書!$D$3,"Y"))</f>
        <v>19</v>
      </c>
      <c r="R2356" t="str">
        <f t="shared" si="257"/>
        <v>2006/10/01</v>
      </c>
      <c r="S2356" t="str">
        <f t="shared" si="252"/>
        <v>大阪</v>
      </c>
      <c r="T2356" t="str">
        <f>IFERROR(IF($G2356&lt;&gt;"",LEFT($G2356,11),IF(COUNTIF(②男子申込!$C:$C,$B2356)=1,INDEX(②男子申込!H:H,MATCH($B2356,②男子申込!$C:$C,0)),"")),"")</f>
        <v>00135977638</v>
      </c>
      <c r="U2356" t="str">
        <f t="shared" si="258"/>
        <v>立命館大</v>
      </c>
    </row>
    <row r="2357" spans="1:21">
      <c r="A2357" t="s">
        <v>1104</v>
      </c>
      <c r="B2357">
        <v>2356</v>
      </c>
      <c r="C2357" t="s">
        <v>9140</v>
      </c>
      <c r="D2357" t="s">
        <v>9141</v>
      </c>
      <c r="E2357" t="s">
        <v>97</v>
      </c>
      <c r="F2357">
        <v>20060304</v>
      </c>
      <c r="G2357"/>
      <c r="H2357" t="s">
        <v>12344</v>
      </c>
      <c r="I2357" t="s">
        <v>12345</v>
      </c>
      <c r="M2357" t="str">
        <f t="shared" si="253"/>
        <v>長坂</v>
      </c>
      <c r="N2357" t="str">
        <f t="shared" si="254"/>
        <v>周一</v>
      </c>
      <c r="O2357" t="str">
        <f t="shared" si="255"/>
        <v>ナガサカ</v>
      </c>
      <c r="P2357" t="str">
        <f t="shared" si="256"/>
        <v>シュウイチ</v>
      </c>
      <c r="Q2357">
        <f>IF($F2357="","",DATEDIF($R2357,①申込書!$D$3,"Y"))</f>
        <v>19</v>
      </c>
      <c r="R2357" t="str">
        <f t="shared" si="257"/>
        <v>2006/03/04</v>
      </c>
      <c r="S2357" t="str">
        <f t="shared" si="252"/>
        <v>兵庫</v>
      </c>
      <c r="T2357" t="str">
        <f>IFERROR(IF($G2357&lt;&gt;"",LEFT($G2357,11),IF(COUNTIF(②男子申込!$C:$C,$B2357)=1,INDEX(②男子申込!H:H,MATCH($B2357,②男子申込!$C:$C,0)),"")),"")</f>
        <v/>
      </c>
      <c r="U2357" t="str">
        <f t="shared" si="258"/>
        <v>神戸大</v>
      </c>
    </row>
    <row r="2358" spans="1:21">
      <c r="A2358" t="s">
        <v>1104</v>
      </c>
      <c r="B2358">
        <v>2357</v>
      </c>
      <c r="C2358" t="s">
        <v>9142</v>
      </c>
      <c r="D2358" t="s">
        <v>9143</v>
      </c>
      <c r="E2358" t="s">
        <v>99</v>
      </c>
      <c r="F2358">
        <v>20051012</v>
      </c>
      <c r="G2358"/>
      <c r="H2358" t="s">
        <v>12346</v>
      </c>
      <c r="I2358" t="s">
        <v>12347</v>
      </c>
      <c r="M2358" t="str">
        <f t="shared" si="253"/>
        <v>萩井</v>
      </c>
      <c r="N2358" t="str">
        <f t="shared" si="254"/>
        <v>卯一</v>
      </c>
      <c r="O2358" t="str">
        <f t="shared" si="255"/>
        <v>ハギイ</v>
      </c>
      <c r="P2358" t="str">
        <f t="shared" si="256"/>
        <v>ウイチ</v>
      </c>
      <c r="Q2358">
        <f>IF($F2358="","",DATEDIF($R2358,①申込書!$D$3,"Y"))</f>
        <v>20</v>
      </c>
      <c r="R2358" t="str">
        <f t="shared" si="257"/>
        <v>2005/10/12</v>
      </c>
      <c r="S2358" t="str">
        <f t="shared" si="252"/>
        <v>大阪</v>
      </c>
      <c r="T2358" t="str">
        <f>IFERROR(IF($G2358&lt;&gt;"",LEFT($G2358,11),IF(COUNTIF(②男子申込!$C:$C,$B2358)=1,INDEX(②男子申込!H:H,MATCH($B2358,②男子申込!$C:$C,0)),"")),"")</f>
        <v/>
      </c>
      <c r="U2358" t="str">
        <f t="shared" si="258"/>
        <v>神戸大</v>
      </c>
    </row>
    <row r="2359" spans="1:21">
      <c r="A2359" t="s">
        <v>1104</v>
      </c>
      <c r="B2359">
        <v>2358</v>
      </c>
      <c r="C2359" t="s">
        <v>9144</v>
      </c>
      <c r="D2359" t="s">
        <v>9145</v>
      </c>
      <c r="E2359" t="s">
        <v>97</v>
      </c>
      <c r="F2359">
        <v>20060327</v>
      </c>
      <c r="G2359"/>
      <c r="H2359" t="s">
        <v>1219</v>
      </c>
      <c r="I2359" t="s">
        <v>713</v>
      </c>
      <c r="M2359" t="str">
        <f t="shared" si="253"/>
        <v>本田</v>
      </c>
      <c r="N2359" t="str">
        <f t="shared" si="254"/>
        <v>康陽</v>
      </c>
      <c r="O2359" t="str">
        <f t="shared" si="255"/>
        <v>ホンダ</v>
      </c>
      <c r="P2359" t="str">
        <f t="shared" si="256"/>
        <v>コウヨウ</v>
      </c>
      <c r="Q2359">
        <f>IF($F2359="","",DATEDIF($R2359,①申込書!$D$3,"Y"))</f>
        <v>19</v>
      </c>
      <c r="R2359" t="str">
        <f t="shared" si="257"/>
        <v>2006/03/27</v>
      </c>
      <c r="S2359" t="str">
        <f t="shared" si="252"/>
        <v>兵庫</v>
      </c>
      <c r="T2359" t="str">
        <f>IFERROR(IF($G2359&lt;&gt;"",LEFT($G2359,11),IF(COUNTIF(②男子申込!$C:$C,$B2359)=1,INDEX(②男子申込!H:H,MATCH($B2359,②男子申込!$C:$C,0)),"")),"")</f>
        <v/>
      </c>
      <c r="U2359" t="str">
        <f t="shared" si="258"/>
        <v>神戸大</v>
      </c>
    </row>
    <row r="2360" spans="1:21">
      <c r="A2360" t="s">
        <v>1104</v>
      </c>
      <c r="B2360">
        <v>2359</v>
      </c>
      <c r="C2360" t="s">
        <v>9146</v>
      </c>
      <c r="D2360" t="s">
        <v>9147</v>
      </c>
      <c r="E2360" t="s">
        <v>80</v>
      </c>
      <c r="F2360">
        <v>20060801</v>
      </c>
      <c r="G2360"/>
      <c r="H2360" t="s">
        <v>12348</v>
      </c>
      <c r="I2360" t="s">
        <v>12349</v>
      </c>
      <c r="M2360" t="str">
        <f t="shared" si="253"/>
        <v>上川</v>
      </c>
      <c r="N2360" t="str">
        <f t="shared" si="254"/>
        <v>達郎</v>
      </c>
      <c r="O2360" t="str">
        <f t="shared" si="255"/>
        <v>カミカワ</v>
      </c>
      <c r="P2360" t="str">
        <f t="shared" si="256"/>
        <v>タツロウ</v>
      </c>
      <c r="Q2360">
        <f>IF($F2360="","",DATEDIF($R2360,①申込書!$D$3,"Y"))</f>
        <v>19</v>
      </c>
      <c r="R2360" t="str">
        <f t="shared" si="257"/>
        <v>2006/08/01</v>
      </c>
      <c r="S2360" t="str">
        <f t="shared" si="252"/>
        <v>滋賀</v>
      </c>
      <c r="T2360" t="str">
        <f>IFERROR(IF($G2360&lt;&gt;"",LEFT($G2360,11),IF(COUNTIF(②男子申込!$C:$C,$B2360)=1,INDEX(②男子申込!H:H,MATCH($B2360,②男子申込!$C:$C,0)),"")),"")</f>
        <v/>
      </c>
      <c r="U2360" t="str">
        <f t="shared" si="258"/>
        <v>神戸大</v>
      </c>
    </row>
    <row r="2361" spans="1:21">
      <c r="A2361" t="s">
        <v>1104</v>
      </c>
      <c r="B2361">
        <v>2360</v>
      </c>
      <c r="C2361" t="s">
        <v>9148</v>
      </c>
      <c r="D2361" t="s">
        <v>9149</v>
      </c>
      <c r="E2361" t="s">
        <v>369</v>
      </c>
      <c r="F2361">
        <v>20061231</v>
      </c>
      <c r="G2361"/>
      <c r="H2361" t="s">
        <v>1196</v>
      </c>
      <c r="I2361" t="s">
        <v>1266</v>
      </c>
      <c r="M2361" t="str">
        <f t="shared" si="253"/>
        <v>松浦</v>
      </c>
      <c r="N2361" t="str">
        <f t="shared" si="254"/>
        <v>気吹</v>
      </c>
      <c r="O2361" t="str">
        <f t="shared" si="255"/>
        <v>マツウラ</v>
      </c>
      <c r="P2361" t="str">
        <f t="shared" si="256"/>
        <v>イブキ</v>
      </c>
      <c r="Q2361">
        <f>IF($F2361="","",DATEDIF($R2361,①申込書!$D$3,"Y"))</f>
        <v>19</v>
      </c>
      <c r="R2361" t="str">
        <f t="shared" si="257"/>
        <v>2006/12/31</v>
      </c>
      <c r="S2361" t="str">
        <f t="shared" si="252"/>
        <v>愛媛</v>
      </c>
      <c r="T2361" t="str">
        <f>IFERROR(IF($G2361&lt;&gt;"",LEFT($G2361,11),IF(COUNTIF(②男子申込!$C:$C,$B2361)=1,INDEX(②男子申込!H:H,MATCH($B2361,②男子申込!$C:$C,0)),"")),"")</f>
        <v/>
      </c>
      <c r="U2361" t="str">
        <f t="shared" si="258"/>
        <v>神戸大</v>
      </c>
    </row>
    <row r="2362" spans="1:21">
      <c r="A2362" t="s">
        <v>1104</v>
      </c>
      <c r="B2362">
        <v>2361</v>
      </c>
      <c r="C2362" t="s">
        <v>9150</v>
      </c>
      <c r="D2362" t="s">
        <v>9151</v>
      </c>
      <c r="E2362" t="s">
        <v>132</v>
      </c>
      <c r="F2362">
        <v>20060425</v>
      </c>
      <c r="G2362"/>
      <c r="H2362" t="s">
        <v>1953</v>
      </c>
      <c r="I2362" t="s">
        <v>105</v>
      </c>
      <c r="M2362" t="str">
        <f t="shared" si="253"/>
        <v>高垣</v>
      </c>
      <c r="N2362" t="str">
        <f t="shared" si="254"/>
        <v>宗大</v>
      </c>
      <c r="O2362" t="str">
        <f t="shared" si="255"/>
        <v>タカガキ</v>
      </c>
      <c r="P2362" t="str">
        <f t="shared" si="256"/>
        <v>ソウタ</v>
      </c>
      <c r="Q2362">
        <f>IF($F2362="","",DATEDIF($R2362,①申込書!$D$3,"Y"))</f>
        <v>19</v>
      </c>
      <c r="R2362" t="str">
        <f t="shared" si="257"/>
        <v>2006/04/25</v>
      </c>
      <c r="S2362" t="str">
        <f t="shared" si="252"/>
        <v>広島</v>
      </c>
      <c r="T2362" t="str">
        <f>IFERROR(IF($G2362&lt;&gt;"",LEFT($G2362,11),IF(COUNTIF(②男子申込!$C:$C,$B2362)=1,INDEX(②男子申込!H:H,MATCH($B2362,②男子申込!$C:$C,0)),"")),"")</f>
        <v/>
      </c>
      <c r="U2362" t="str">
        <f t="shared" si="258"/>
        <v>神戸大</v>
      </c>
    </row>
    <row r="2363" spans="1:21">
      <c r="A2363" t="s">
        <v>2591</v>
      </c>
      <c r="B2363">
        <v>2362</v>
      </c>
      <c r="C2363" t="s">
        <v>4699</v>
      </c>
      <c r="D2363" t="s">
        <v>4700</v>
      </c>
      <c r="E2363" t="s">
        <v>3835</v>
      </c>
      <c r="F2363">
        <v>20030905</v>
      </c>
      <c r="G2363" t="s">
        <v>11743</v>
      </c>
      <c r="H2363" t="s">
        <v>1661</v>
      </c>
      <c r="I2363" t="s">
        <v>135</v>
      </c>
      <c r="M2363" t="str">
        <f t="shared" si="253"/>
        <v>岸本</v>
      </c>
      <c r="N2363" t="str">
        <f t="shared" si="254"/>
        <v>晃樹</v>
      </c>
      <c r="O2363" t="str">
        <f t="shared" si="255"/>
        <v>キシモト</v>
      </c>
      <c r="P2363" t="str">
        <f t="shared" si="256"/>
        <v>コウキ</v>
      </c>
      <c r="Q2363">
        <f>IF($F2363="","",DATEDIF($R2363,①申込書!$D$3,"Y"))</f>
        <v>22</v>
      </c>
      <c r="R2363" t="str">
        <f t="shared" si="257"/>
        <v>2003/09/05</v>
      </c>
      <c r="S2363" t="str">
        <f t="shared" si="252"/>
        <v>学連</v>
      </c>
      <c r="T2363" t="str">
        <f>IFERROR(IF($G2363&lt;&gt;"",LEFT($G2363,11),IF(COUNTIF(②男子申込!$C:$C,$B2363)=1,INDEX(②男子申込!H:H,MATCH($B2363,②男子申込!$C:$C,0)),"")),"")</f>
        <v>00200090726</v>
      </c>
      <c r="U2363" t="str">
        <f t="shared" si="258"/>
        <v>神戸薬科大</v>
      </c>
    </row>
    <row r="2364" spans="1:21">
      <c r="A2364" t="s">
        <v>1631</v>
      </c>
      <c r="B2364">
        <v>2363</v>
      </c>
      <c r="C2364" t="s">
        <v>9152</v>
      </c>
      <c r="D2364" t="s">
        <v>9153</v>
      </c>
      <c r="E2364" t="s">
        <v>88</v>
      </c>
      <c r="F2364">
        <v>20061111</v>
      </c>
      <c r="G2364" t="s">
        <v>11744</v>
      </c>
      <c r="H2364" t="s">
        <v>233</v>
      </c>
      <c r="I2364" t="s">
        <v>611</v>
      </c>
      <c r="M2364" t="str">
        <f t="shared" si="253"/>
        <v>米澤</v>
      </c>
      <c r="N2364" t="str">
        <f t="shared" si="254"/>
        <v>樹</v>
      </c>
      <c r="O2364" t="str">
        <f t="shared" si="255"/>
        <v>ヨネザワ</v>
      </c>
      <c r="P2364" t="str">
        <f t="shared" si="256"/>
        <v>イツキ</v>
      </c>
      <c r="Q2364">
        <f>IF($F2364="","",DATEDIF($R2364,①申込書!$D$3,"Y"))</f>
        <v>19</v>
      </c>
      <c r="R2364" t="str">
        <f t="shared" si="257"/>
        <v>2006/11/11</v>
      </c>
      <c r="S2364" t="str">
        <f t="shared" si="252"/>
        <v>京都</v>
      </c>
      <c r="T2364" t="str">
        <f>IFERROR(IF($G2364&lt;&gt;"",LEFT($G2364,11),IF(COUNTIF(②男子申込!$C:$C,$B2364)=1,INDEX(②男子申込!H:H,MATCH($B2364,②男子申込!$C:$C,0)),"")),"")</f>
        <v>00142746024</v>
      </c>
      <c r="U2364" t="str">
        <f t="shared" si="258"/>
        <v>京都産業大</v>
      </c>
    </row>
    <row r="2365" spans="1:21">
      <c r="A2365" t="s">
        <v>1481</v>
      </c>
      <c r="B2365">
        <v>2364</v>
      </c>
      <c r="C2365" t="s">
        <v>9154</v>
      </c>
      <c r="D2365" t="s">
        <v>9155</v>
      </c>
      <c r="E2365" t="s">
        <v>99</v>
      </c>
      <c r="F2365">
        <v>20060924</v>
      </c>
      <c r="G2365"/>
      <c r="H2365" t="s">
        <v>237</v>
      </c>
      <c r="I2365" t="s">
        <v>12350</v>
      </c>
      <c r="M2365" t="str">
        <f t="shared" si="253"/>
        <v>矢野</v>
      </c>
      <c r="N2365" t="str">
        <f t="shared" si="254"/>
        <v>実直</v>
      </c>
      <c r="O2365" t="str">
        <f t="shared" si="255"/>
        <v>ヤノ</v>
      </c>
      <c r="P2365" t="str">
        <f t="shared" si="256"/>
        <v>ミチナオ</v>
      </c>
      <c r="Q2365">
        <f>IF($F2365="","",DATEDIF($R2365,①申込書!$D$3,"Y"))</f>
        <v>19</v>
      </c>
      <c r="R2365" t="str">
        <f t="shared" si="257"/>
        <v>2006/09/24</v>
      </c>
      <c r="S2365" t="str">
        <f t="shared" si="252"/>
        <v>大阪</v>
      </c>
      <c r="T2365" t="str">
        <f>IFERROR(IF($G2365&lt;&gt;"",LEFT($G2365,11),IF(COUNTIF(②男子申込!$C:$C,$B2365)=1,INDEX(②男子申込!H:H,MATCH($B2365,②男子申込!$C:$C,0)),"")),"")</f>
        <v/>
      </c>
      <c r="U2365" t="str">
        <f t="shared" si="258"/>
        <v>摂南大</v>
      </c>
    </row>
    <row r="2366" spans="1:21">
      <c r="A2366" t="s">
        <v>1481</v>
      </c>
      <c r="B2366">
        <v>2365</v>
      </c>
      <c r="C2366" t="s">
        <v>9156</v>
      </c>
      <c r="D2366" t="s">
        <v>9157</v>
      </c>
      <c r="E2366" t="s">
        <v>99</v>
      </c>
      <c r="F2366">
        <v>20060725</v>
      </c>
      <c r="G2366"/>
      <c r="H2366" t="s">
        <v>12351</v>
      </c>
      <c r="I2366" t="s">
        <v>446</v>
      </c>
      <c r="M2366" t="str">
        <f t="shared" si="253"/>
        <v>石村</v>
      </c>
      <c r="N2366" t="str">
        <f t="shared" si="254"/>
        <v>宙</v>
      </c>
      <c r="O2366" t="str">
        <f t="shared" si="255"/>
        <v>イシムラ</v>
      </c>
      <c r="P2366" t="str">
        <f t="shared" si="256"/>
        <v>ソラ</v>
      </c>
      <c r="Q2366">
        <f>IF($F2366="","",DATEDIF($R2366,①申込書!$D$3,"Y"))</f>
        <v>19</v>
      </c>
      <c r="R2366" t="str">
        <f t="shared" si="257"/>
        <v>2006/07/25</v>
      </c>
      <c r="S2366" t="str">
        <f t="shared" si="252"/>
        <v>大阪</v>
      </c>
      <c r="T2366" t="str">
        <f>IFERROR(IF($G2366&lt;&gt;"",LEFT($G2366,11),IF(COUNTIF(②男子申込!$C:$C,$B2366)=1,INDEX(②男子申込!H:H,MATCH($B2366,②男子申込!$C:$C,0)),"")),"")</f>
        <v/>
      </c>
      <c r="U2366" t="str">
        <f t="shared" si="258"/>
        <v>摂南大</v>
      </c>
    </row>
    <row r="2367" spans="1:21">
      <c r="A2367" t="s">
        <v>1481</v>
      </c>
      <c r="B2367">
        <v>2366</v>
      </c>
      <c r="C2367" t="s">
        <v>9158</v>
      </c>
      <c r="D2367" t="s">
        <v>9159</v>
      </c>
      <c r="E2367" t="s">
        <v>99</v>
      </c>
      <c r="F2367">
        <v>20060409</v>
      </c>
      <c r="G2367"/>
      <c r="H2367" t="s">
        <v>731</v>
      </c>
      <c r="I2367" t="s">
        <v>12352</v>
      </c>
      <c r="M2367" t="str">
        <f t="shared" si="253"/>
        <v>宮本</v>
      </c>
      <c r="N2367" t="str">
        <f t="shared" si="254"/>
        <v>琥生</v>
      </c>
      <c r="O2367" t="str">
        <f t="shared" si="255"/>
        <v>ミヤモト</v>
      </c>
      <c r="P2367" t="str">
        <f t="shared" si="256"/>
        <v>コオ</v>
      </c>
      <c r="Q2367">
        <f>IF($F2367="","",DATEDIF($R2367,①申込書!$D$3,"Y"))</f>
        <v>19</v>
      </c>
      <c r="R2367" t="str">
        <f t="shared" si="257"/>
        <v>2006/04/09</v>
      </c>
      <c r="S2367" t="str">
        <f t="shared" si="252"/>
        <v>大阪</v>
      </c>
      <c r="T2367" t="str">
        <f>IFERROR(IF($G2367&lt;&gt;"",LEFT($G2367,11),IF(COUNTIF(②男子申込!$C:$C,$B2367)=1,INDEX(②男子申込!H:H,MATCH($B2367,②男子申込!$C:$C,0)),"")),"")</f>
        <v/>
      </c>
      <c r="U2367" t="str">
        <f t="shared" si="258"/>
        <v>摂南大</v>
      </c>
    </row>
    <row r="2368" spans="1:21">
      <c r="A2368" t="s">
        <v>1481</v>
      </c>
      <c r="B2368">
        <v>2367</v>
      </c>
      <c r="C2368" t="s">
        <v>9160</v>
      </c>
      <c r="D2368" t="s">
        <v>9161</v>
      </c>
      <c r="E2368" t="s">
        <v>99</v>
      </c>
      <c r="F2368">
        <v>20051001</v>
      </c>
      <c r="G2368"/>
      <c r="H2368" t="s">
        <v>12353</v>
      </c>
      <c r="I2368" t="s">
        <v>12354</v>
      </c>
      <c r="M2368" t="str">
        <f t="shared" si="253"/>
        <v>川下</v>
      </c>
      <c r="N2368" t="str">
        <f t="shared" si="254"/>
        <v>将慶</v>
      </c>
      <c r="O2368" t="str">
        <f t="shared" si="255"/>
        <v>カワシタ</v>
      </c>
      <c r="P2368" t="str">
        <f t="shared" si="256"/>
        <v>ユキノリ</v>
      </c>
      <c r="Q2368">
        <f>IF($F2368="","",DATEDIF($R2368,①申込書!$D$3,"Y"))</f>
        <v>20</v>
      </c>
      <c r="R2368" t="str">
        <f t="shared" si="257"/>
        <v>2005/10/01</v>
      </c>
      <c r="S2368" t="str">
        <f t="shared" si="252"/>
        <v>大阪</v>
      </c>
      <c r="T2368" t="str">
        <f>IFERROR(IF($G2368&lt;&gt;"",LEFT($G2368,11),IF(COUNTIF(②男子申込!$C:$C,$B2368)=1,INDEX(②男子申込!H:H,MATCH($B2368,②男子申込!$C:$C,0)),"")),"")</f>
        <v/>
      </c>
      <c r="U2368" t="str">
        <f t="shared" si="258"/>
        <v>摂南大</v>
      </c>
    </row>
    <row r="2369" spans="1:21">
      <c r="A2369" t="s">
        <v>1481</v>
      </c>
      <c r="B2369">
        <v>2368</v>
      </c>
      <c r="C2369" t="s">
        <v>9162</v>
      </c>
      <c r="D2369" t="s">
        <v>9163</v>
      </c>
      <c r="E2369" t="s">
        <v>99</v>
      </c>
      <c r="F2369">
        <v>20061108</v>
      </c>
      <c r="G2369"/>
      <c r="H2369" t="s">
        <v>12355</v>
      </c>
      <c r="I2369" t="s">
        <v>465</v>
      </c>
      <c r="M2369" t="str">
        <f t="shared" si="253"/>
        <v>田林</v>
      </c>
      <c r="N2369" t="str">
        <f t="shared" si="254"/>
        <v>大翔</v>
      </c>
      <c r="O2369" t="str">
        <f t="shared" si="255"/>
        <v>タバヤシ</v>
      </c>
      <c r="P2369" t="str">
        <f t="shared" si="256"/>
        <v>ヒロト</v>
      </c>
      <c r="Q2369">
        <f>IF($F2369="","",DATEDIF($R2369,①申込書!$D$3,"Y"))</f>
        <v>19</v>
      </c>
      <c r="R2369" t="str">
        <f t="shared" si="257"/>
        <v>2006/11/08</v>
      </c>
      <c r="S2369" t="str">
        <f t="shared" si="252"/>
        <v>大阪</v>
      </c>
      <c r="T2369" t="str">
        <f>IFERROR(IF($G2369&lt;&gt;"",LEFT($G2369,11),IF(COUNTIF(②男子申込!$C:$C,$B2369)=1,INDEX(②男子申込!H:H,MATCH($B2369,②男子申込!$C:$C,0)),"")),"")</f>
        <v/>
      </c>
      <c r="U2369" t="str">
        <f t="shared" si="258"/>
        <v>摂南大</v>
      </c>
    </row>
    <row r="2370" spans="1:21">
      <c r="A2370" t="s">
        <v>1481</v>
      </c>
      <c r="B2370">
        <v>2369</v>
      </c>
      <c r="C2370" t="s">
        <v>9164</v>
      </c>
      <c r="D2370" t="s">
        <v>9165</v>
      </c>
      <c r="E2370" t="s">
        <v>97</v>
      </c>
      <c r="F2370">
        <v>20070207</v>
      </c>
      <c r="G2370"/>
      <c r="H2370" t="s">
        <v>162</v>
      </c>
      <c r="I2370" t="s">
        <v>12356</v>
      </c>
      <c r="M2370" t="str">
        <f t="shared" si="253"/>
        <v>木村</v>
      </c>
      <c r="N2370" t="str">
        <f t="shared" si="254"/>
        <v>航人</v>
      </c>
      <c r="O2370" t="str">
        <f t="shared" si="255"/>
        <v>キムラ</v>
      </c>
      <c r="P2370" t="str">
        <f t="shared" si="256"/>
        <v>カズヒト</v>
      </c>
      <c r="Q2370">
        <f>IF($F2370="","",DATEDIF($R2370,①申込書!$D$3,"Y"))</f>
        <v>18</v>
      </c>
      <c r="R2370" t="str">
        <f t="shared" si="257"/>
        <v>2007/02/07</v>
      </c>
      <c r="S2370" t="str">
        <f t="shared" ref="S2370:S2433" si="259">IFERROR(IF(OR($E2370="北海道",$E2370="学連"),$E2370,LEFT($E2370,LEN($E2370)-1)),"")</f>
        <v>兵庫</v>
      </c>
      <c r="T2370" t="str">
        <f>IFERROR(IF($G2370&lt;&gt;"",LEFT($G2370,11),IF(COUNTIF(②男子申込!$C:$C,$B2370)=1,INDEX(②男子申込!H:H,MATCH($B2370,②男子申込!$C:$C,0)),"")),"")</f>
        <v/>
      </c>
      <c r="U2370" t="str">
        <f t="shared" si="258"/>
        <v>摂南大</v>
      </c>
    </row>
    <row r="2371" spans="1:21">
      <c r="A2371" t="s">
        <v>1481</v>
      </c>
      <c r="B2371">
        <v>2370</v>
      </c>
      <c r="C2371" t="s">
        <v>9166</v>
      </c>
      <c r="D2371" t="s">
        <v>9167</v>
      </c>
      <c r="E2371" t="s">
        <v>99</v>
      </c>
      <c r="F2371">
        <v>20060410</v>
      </c>
      <c r="G2371"/>
      <c r="H2371" t="s">
        <v>12357</v>
      </c>
      <c r="I2371" t="s">
        <v>82</v>
      </c>
      <c r="M2371" t="str">
        <f t="shared" ref="M2371:M2434" si="260">IFERROR(LEFT($C2371,FIND("　",$C2371)-1),"")</f>
        <v>森野</v>
      </c>
      <c r="N2371" t="str">
        <f t="shared" ref="N2371:N2434" si="261">IFERROR(RIGHT($C2371,LEN($C2371)-FIND("　",$C2371)),"")</f>
        <v>大輝</v>
      </c>
      <c r="O2371" t="str">
        <f t="shared" ref="O2371:O2434" si="262">IFERROR(DBCS(LEFT($D2371,FIND(" ",$D2371)-1)),"")</f>
        <v>モリノ</v>
      </c>
      <c r="P2371" t="str">
        <f t="shared" ref="P2371:P2434" si="263">IFERROR(DBCS(RIGHT($D2371,LEN($D2371)-FIND(" ",$D2371))),"")</f>
        <v>ダイキ</v>
      </c>
      <c r="Q2371">
        <f>IF($F2371="","",DATEDIF($R2371,①申込書!$D$3,"Y"))</f>
        <v>19</v>
      </c>
      <c r="R2371" t="str">
        <f t="shared" ref="R2371:R2434" si="264">IF($F2371="","",LEFT($F2371,4)&amp;"/"&amp;MID($F2371,5,2)&amp;"/"&amp;RIGHT($F2371,2))</f>
        <v>2006/04/10</v>
      </c>
      <c r="S2371" t="str">
        <f t="shared" si="259"/>
        <v>大阪</v>
      </c>
      <c r="T2371" t="str">
        <f>IFERROR(IF($G2371&lt;&gt;"",LEFT($G2371,11),IF(COUNTIF(②男子申込!$C:$C,$B2371)=1,INDEX(②男子申込!H:H,MATCH($B2371,②男子申込!$C:$C,0)),"")),"")</f>
        <v/>
      </c>
      <c r="U2371" t="str">
        <f t="shared" ref="U2371:U2434" si="265">IFERROR(LEFT($A2371,FIND("大学",$A2371))&amp;RIGHT($A2371,LEN($A2371)-FIND("大学",$A2371)-1),"")</f>
        <v>摂南大</v>
      </c>
    </row>
    <row r="2372" spans="1:21">
      <c r="A2372" t="s">
        <v>1481</v>
      </c>
      <c r="B2372">
        <v>2371</v>
      </c>
      <c r="C2372" t="s">
        <v>9168</v>
      </c>
      <c r="D2372" t="s">
        <v>9169</v>
      </c>
      <c r="E2372" t="s">
        <v>173</v>
      </c>
      <c r="F2372">
        <v>20060413</v>
      </c>
      <c r="G2372"/>
      <c r="H2372" t="s">
        <v>136</v>
      </c>
      <c r="I2372" t="s">
        <v>175</v>
      </c>
      <c r="M2372" t="str">
        <f t="shared" si="260"/>
        <v>谷口</v>
      </c>
      <c r="N2372" t="str">
        <f t="shared" si="261"/>
        <v>智哉</v>
      </c>
      <c r="O2372" t="str">
        <f t="shared" si="262"/>
        <v>タニグチ</v>
      </c>
      <c r="P2372" t="str">
        <f t="shared" si="263"/>
        <v>トモヤ</v>
      </c>
      <c r="Q2372">
        <f>IF($F2372="","",DATEDIF($R2372,①申込書!$D$3,"Y"))</f>
        <v>19</v>
      </c>
      <c r="R2372" t="str">
        <f t="shared" si="264"/>
        <v>2006/04/13</v>
      </c>
      <c r="S2372" t="str">
        <f t="shared" si="259"/>
        <v>鳥取</v>
      </c>
      <c r="T2372" t="str">
        <f>IFERROR(IF($G2372&lt;&gt;"",LEFT($G2372,11),IF(COUNTIF(②男子申込!$C:$C,$B2372)=1,INDEX(②男子申込!H:H,MATCH($B2372,②男子申込!$C:$C,0)),"")),"")</f>
        <v/>
      </c>
      <c r="U2372" t="str">
        <f t="shared" si="265"/>
        <v>摂南大</v>
      </c>
    </row>
    <row r="2373" spans="1:21">
      <c r="A2373" t="s">
        <v>1481</v>
      </c>
      <c r="B2373">
        <v>2372</v>
      </c>
      <c r="C2373" t="s">
        <v>9170</v>
      </c>
      <c r="D2373" t="s">
        <v>9171</v>
      </c>
      <c r="E2373" t="s">
        <v>99</v>
      </c>
      <c r="F2373">
        <v>20070124</v>
      </c>
      <c r="G2373"/>
      <c r="H2373" t="s">
        <v>813</v>
      </c>
      <c r="I2373" t="s">
        <v>207</v>
      </c>
      <c r="M2373" t="str">
        <f t="shared" si="260"/>
        <v>天野</v>
      </c>
      <c r="N2373" t="str">
        <f t="shared" si="261"/>
        <v>皓太</v>
      </c>
      <c r="O2373" t="str">
        <f t="shared" si="262"/>
        <v>アマノ</v>
      </c>
      <c r="P2373" t="str">
        <f t="shared" si="263"/>
        <v>コウタ</v>
      </c>
      <c r="Q2373">
        <f>IF($F2373="","",DATEDIF($R2373,①申込書!$D$3,"Y"))</f>
        <v>19</v>
      </c>
      <c r="R2373" t="str">
        <f t="shared" si="264"/>
        <v>2007/01/24</v>
      </c>
      <c r="S2373" t="str">
        <f t="shared" si="259"/>
        <v>大阪</v>
      </c>
      <c r="T2373" t="str">
        <f>IFERROR(IF($G2373&lt;&gt;"",LEFT($G2373,11),IF(COUNTIF(②男子申込!$C:$C,$B2373)=1,INDEX(②男子申込!H:H,MATCH($B2373,②男子申込!$C:$C,0)),"")),"")</f>
        <v/>
      </c>
      <c r="U2373" t="str">
        <f t="shared" si="265"/>
        <v>摂南大</v>
      </c>
    </row>
    <row r="2374" spans="1:21">
      <c r="A2374" t="s">
        <v>1481</v>
      </c>
      <c r="B2374">
        <v>2373</v>
      </c>
      <c r="C2374" t="s">
        <v>9172</v>
      </c>
      <c r="D2374" t="s">
        <v>9173</v>
      </c>
      <c r="E2374" t="s">
        <v>99</v>
      </c>
      <c r="F2374">
        <v>20061107</v>
      </c>
      <c r="G2374"/>
      <c r="H2374" t="s">
        <v>233</v>
      </c>
      <c r="I2374" t="s">
        <v>374</v>
      </c>
      <c r="M2374" t="str">
        <f t="shared" si="260"/>
        <v>米澤</v>
      </c>
      <c r="N2374" t="str">
        <f t="shared" si="261"/>
        <v>佑真</v>
      </c>
      <c r="O2374" t="str">
        <f t="shared" si="262"/>
        <v>ヨネザワ</v>
      </c>
      <c r="P2374" t="str">
        <f t="shared" si="263"/>
        <v>ユウマ</v>
      </c>
      <c r="Q2374">
        <f>IF($F2374="","",DATEDIF($R2374,①申込書!$D$3,"Y"))</f>
        <v>19</v>
      </c>
      <c r="R2374" t="str">
        <f t="shared" si="264"/>
        <v>2006/11/07</v>
      </c>
      <c r="S2374" t="str">
        <f t="shared" si="259"/>
        <v>大阪</v>
      </c>
      <c r="T2374" t="str">
        <f>IFERROR(IF($G2374&lt;&gt;"",LEFT($G2374,11),IF(COUNTIF(②男子申込!$C:$C,$B2374)=1,INDEX(②男子申込!H:H,MATCH($B2374,②男子申込!$C:$C,0)),"")),"")</f>
        <v/>
      </c>
      <c r="U2374" t="str">
        <f t="shared" si="265"/>
        <v>摂南大</v>
      </c>
    </row>
    <row r="2375" spans="1:21">
      <c r="A2375" t="s">
        <v>1481</v>
      </c>
      <c r="B2375">
        <v>2374</v>
      </c>
      <c r="C2375" t="s">
        <v>9174</v>
      </c>
      <c r="D2375" t="s">
        <v>9175</v>
      </c>
      <c r="E2375" t="s">
        <v>99</v>
      </c>
      <c r="F2375">
        <v>20070319</v>
      </c>
      <c r="G2375"/>
      <c r="H2375" t="s">
        <v>591</v>
      </c>
      <c r="I2375" t="s">
        <v>12358</v>
      </c>
      <c r="M2375" t="str">
        <f t="shared" si="260"/>
        <v>大川</v>
      </c>
      <c r="N2375" t="str">
        <f t="shared" si="261"/>
        <v>徠玖</v>
      </c>
      <c r="O2375" t="str">
        <f t="shared" si="262"/>
        <v>オオカワ</v>
      </c>
      <c r="P2375" t="str">
        <f t="shared" si="263"/>
        <v>ライク</v>
      </c>
      <c r="Q2375">
        <f>IF($F2375="","",DATEDIF($R2375,①申込書!$D$3,"Y"))</f>
        <v>18</v>
      </c>
      <c r="R2375" t="str">
        <f t="shared" si="264"/>
        <v>2007/03/19</v>
      </c>
      <c r="S2375" t="str">
        <f t="shared" si="259"/>
        <v>大阪</v>
      </c>
      <c r="T2375" t="str">
        <f>IFERROR(IF($G2375&lt;&gt;"",LEFT($G2375,11),IF(COUNTIF(②男子申込!$C:$C,$B2375)=1,INDEX(②男子申込!H:H,MATCH($B2375,②男子申込!$C:$C,0)),"")),"")</f>
        <v/>
      </c>
      <c r="U2375" t="str">
        <f t="shared" si="265"/>
        <v>摂南大</v>
      </c>
    </row>
    <row r="2376" spans="1:21">
      <c r="A2376" t="s">
        <v>1481</v>
      </c>
      <c r="B2376">
        <v>2375</v>
      </c>
      <c r="C2376" t="s">
        <v>9176</v>
      </c>
      <c r="D2376" t="s">
        <v>9177</v>
      </c>
      <c r="E2376" t="s">
        <v>88</v>
      </c>
      <c r="F2376">
        <v>20061002</v>
      </c>
      <c r="G2376"/>
      <c r="H2376" t="s">
        <v>12359</v>
      </c>
      <c r="I2376" t="s">
        <v>248</v>
      </c>
      <c r="M2376" t="str">
        <f t="shared" si="260"/>
        <v>木曽尾</v>
      </c>
      <c r="N2376" t="str">
        <f t="shared" si="261"/>
        <v>光星</v>
      </c>
      <c r="O2376" t="str">
        <f t="shared" si="262"/>
        <v>キソオ</v>
      </c>
      <c r="P2376" t="str">
        <f t="shared" si="263"/>
        <v>コウセイ</v>
      </c>
      <c r="Q2376">
        <f>IF($F2376="","",DATEDIF($R2376,①申込書!$D$3,"Y"))</f>
        <v>19</v>
      </c>
      <c r="R2376" t="str">
        <f t="shared" si="264"/>
        <v>2006/10/02</v>
      </c>
      <c r="S2376" t="str">
        <f t="shared" si="259"/>
        <v>京都</v>
      </c>
      <c r="T2376" t="str">
        <f>IFERROR(IF($G2376&lt;&gt;"",LEFT($G2376,11),IF(COUNTIF(②男子申込!$C:$C,$B2376)=1,INDEX(②男子申込!H:H,MATCH($B2376,②男子申込!$C:$C,0)),"")),"")</f>
        <v/>
      </c>
      <c r="U2376" t="str">
        <f t="shared" si="265"/>
        <v>摂南大</v>
      </c>
    </row>
    <row r="2377" spans="1:21">
      <c r="A2377" t="s">
        <v>1104</v>
      </c>
      <c r="B2377">
        <v>2376</v>
      </c>
      <c r="C2377" t="s">
        <v>9178</v>
      </c>
      <c r="D2377" t="s">
        <v>9179</v>
      </c>
      <c r="E2377" t="s">
        <v>97</v>
      </c>
      <c r="F2377">
        <v>20060812</v>
      </c>
      <c r="G2377"/>
      <c r="H2377" t="s">
        <v>4130</v>
      </c>
      <c r="I2377" t="s">
        <v>549</v>
      </c>
      <c r="M2377" t="str">
        <f t="shared" si="260"/>
        <v>坂根</v>
      </c>
      <c r="N2377" t="str">
        <f t="shared" si="261"/>
        <v>慧斗</v>
      </c>
      <c r="O2377" t="str">
        <f t="shared" si="262"/>
        <v>サカネ</v>
      </c>
      <c r="P2377" t="str">
        <f t="shared" si="263"/>
        <v>ケイト</v>
      </c>
      <c r="Q2377">
        <f>IF($F2377="","",DATEDIF($R2377,①申込書!$D$3,"Y"))</f>
        <v>19</v>
      </c>
      <c r="R2377" t="str">
        <f t="shared" si="264"/>
        <v>2006/08/12</v>
      </c>
      <c r="S2377" t="str">
        <f t="shared" si="259"/>
        <v>兵庫</v>
      </c>
      <c r="T2377" t="str">
        <f>IFERROR(IF($G2377&lt;&gt;"",LEFT($G2377,11),IF(COUNTIF(②男子申込!$C:$C,$B2377)=1,INDEX(②男子申込!H:H,MATCH($B2377,②男子申込!$C:$C,0)),"")),"")</f>
        <v/>
      </c>
      <c r="U2377" t="str">
        <f t="shared" si="265"/>
        <v>神戸大</v>
      </c>
    </row>
    <row r="2378" spans="1:21">
      <c r="A2378" t="s">
        <v>927</v>
      </c>
      <c r="B2378">
        <v>2377</v>
      </c>
      <c r="C2378" t="s">
        <v>9180</v>
      </c>
      <c r="D2378" t="s">
        <v>9181</v>
      </c>
      <c r="E2378" t="s">
        <v>99</v>
      </c>
      <c r="F2378">
        <v>20061022</v>
      </c>
      <c r="G2378" t="s">
        <v>11745</v>
      </c>
      <c r="H2378" t="s">
        <v>354</v>
      </c>
      <c r="I2378" t="s">
        <v>12360</v>
      </c>
      <c r="M2378" t="str">
        <f t="shared" si="260"/>
        <v>田中</v>
      </c>
      <c r="N2378" t="str">
        <f t="shared" si="261"/>
        <v>誠志郎</v>
      </c>
      <c r="O2378" t="str">
        <f t="shared" si="262"/>
        <v>タナカ</v>
      </c>
      <c r="P2378" t="str">
        <f t="shared" si="263"/>
        <v>セイシロウ</v>
      </c>
      <c r="Q2378">
        <f>IF($F2378="","",DATEDIF($R2378,①申込書!$D$3,"Y"))</f>
        <v>19</v>
      </c>
      <c r="R2378" t="str">
        <f t="shared" si="264"/>
        <v>2006/10/22</v>
      </c>
      <c r="S2378" t="str">
        <f t="shared" si="259"/>
        <v>大阪</v>
      </c>
      <c r="T2378" t="str">
        <f>IFERROR(IF($G2378&lt;&gt;"",LEFT($G2378,11),IF(COUNTIF(②男子申込!$C:$C,$B2378)=1,INDEX(②男子申込!H:H,MATCH($B2378,②男子申込!$C:$C,0)),"")),"")</f>
        <v>00200352169</v>
      </c>
      <c r="U2378" t="str">
        <f t="shared" si="265"/>
        <v>大阪教育大</v>
      </c>
    </row>
    <row r="2379" spans="1:21">
      <c r="A2379" t="s">
        <v>927</v>
      </c>
      <c r="B2379">
        <v>2378</v>
      </c>
      <c r="C2379" t="s">
        <v>9182</v>
      </c>
      <c r="D2379" t="s">
        <v>9183</v>
      </c>
      <c r="E2379" t="s">
        <v>83</v>
      </c>
      <c r="F2379">
        <v>20061225</v>
      </c>
      <c r="G2379" t="s">
        <v>11746</v>
      </c>
      <c r="H2379" t="s">
        <v>765</v>
      </c>
      <c r="I2379" t="s">
        <v>12361</v>
      </c>
      <c r="M2379" t="str">
        <f t="shared" si="260"/>
        <v>小椋</v>
      </c>
      <c r="N2379" t="str">
        <f t="shared" si="261"/>
        <v>ジョナス伸</v>
      </c>
      <c r="O2379" t="str">
        <f t="shared" si="262"/>
        <v>オグラ</v>
      </c>
      <c r="P2379" t="str">
        <f t="shared" si="263"/>
        <v>ジョナスシン</v>
      </c>
      <c r="Q2379">
        <f>IF($F2379="","",DATEDIF($R2379,①申込書!$D$3,"Y"))</f>
        <v>19</v>
      </c>
      <c r="R2379" t="str">
        <f t="shared" si="264"/>
        <v>2006/12/25</v>
      </c>
      <c r="S2379" t="str">
        <f t="shared" si="259"/>
        <v>奈良</v>
      </c>
      <c r="T2379" t="str">
        <f>IFERROR(IF($G2379&lt;&gt;"",LEFT($G2379,11),IF(COUNTIF(②男子申込!$C:$C,$B2379)=1,INDEX(②男子申込!H:H,MATCH($B2379,②男子申込!$C:$C,0)),"")),"")</f>
        <v>00140370722</v>
      </c>
      <c r="U2379" t="str">
        <f t="shared" si="265"/>
        <v>大阪教育大</v>
      </c>
    </row>
    <row r="2380" spans="1:21">
      <c r="A2380" t="s">
        <v>927</v>
      </c>
      <c r="B2380">
        <v>2379</v>
      </c>
      <c r="C2380" t="s">
        <v>9184</v>
      </c>
      <c r="D2380" t="s">
        <v>9185</v>
      </c>
      <c r="E2380" t="s">
        <v>83</v>
      </c>
      <c r="F2380">
        <v>20061124</v>
      </c>
      <c r="G2380" t="s">
        <v>11747</v>
      </c>
      <c r="H2380" t="s">
        <v>970</v>
      </c>
      <c r="I2380" t="s">
        <v>117</v>
      </c>
      <c r="M2380" t="str">
        <f t="shared" si="260"/>
        <v>米田</v>
      </c>
      <c r="N2380" t="str">
        <f t="shared" si="261"/>
        <v>有佑</v>
      </c>
      <c r="O2380" t="str">
        <f t="shared" si="262"/>
        <v>ヨネダ</v>
      </c>
      <c r="P2380" t="str">
        <f t="shared" si="263"/>
        <v>ユウスケ</v>
      </c>
      <c r="Q2380">
        <f>IF($F2380="","",DATEDIF($R2380,①申込書!$D$3,"Y"))</f>
        <v>19</v>
      </c>
      <c r="R2380" t="str">
        <f t="shared" si="264"/>
        <v>2006/11/24</v>
      </c>
      <c r="S2380" t="str">
        <f t="shared" si="259"/>
        <v>奈良</v>
      </c>
      <c r="T2380" t="str">
        <f>IFERROR(IF($G2380&lt;&gt;"",LEFT($G2380,11),IF(COUNTIF(②男子申込!$C:$C,$B2380)=1,INDEX(②男子申込!H:H,MATCH($B2380,②男子申込!$C:$C,0)),"")),"")</f>
        <v>00142358528</v>
      </c>
      <c r="U2380" t="str">
        <f t="shared" si="265"/>
        <v>大阪教育大</v>
      </c>
    </row>
    <row r="2381" spans="1:21">
      <c r="A2381" t="s">
        <v>927</v>
      </c>
      <c r="B2381">
        <v>2380</v>
      </c>
      <c r="C2381" t="s">
        <v>9186</v>
      </c>
      <c r="D2381" t="s">
        <v>9187</v>
      </c>
      <c r="E2381" t="s">
        <v>99</v>
      </c>
      <c r="F2381">
        <v>20060424</v>
      </c>
      <c r="G2381" t="s">
        <v>11748</v>
      </c>
      <c r="H2381" t="s">
        <v>12362</v>
      </c>
      <c r="I2381" t="s">
        <v>117</v>
      </c>
      <c r="M2381" t="str">
        <f t="shared" si="260"/>
        <v>國島</v>
      </c>
      <c r="N2381" t="str">
        <f t="shared" si="261"/>
        <v>佑介</v>
      </c>
      <c r="O2381" t="str">
        <f t="shared" si="262"/>
        <v>クニシマ</v>
      </c>
      <c r="P2381" t="str">
        <f t="shared" si="263"/>
        <v>ユウスケ</v>
      </c>
      <c r="Q2381">
        <f>IF($F2381="","",DATEDIF($R2381,①申込書!$D$3,"Y"))</f>
        <v>19</v>
      </c>
      <c r="R2381" t="str">
        <f t="shared" si="264"/>
        <v>2006/04/24</v>
      </c>
      <c r="S2381" t="str">
        <f t="shared" si="259"/>
        <v>大阪</v>
      </c>
      <c r="T2381" t="str">
        <f>IFERROR(IF($G2381&lt;&gt;"",LEFT($G2381,11),IF(COUNTIF(②男子申込!$C:$C,$B2381)=1,INDEX(②男子申込!H:H,MATCH($B2381,②男子申込!$C:$C,0)),"")),"")</f>
        <v>00170843427</v>
      </c>
      <c r="U2381" t="str">
        <f t="shared" si="265"/>
        <v>大阪教育大</v>
      </c>
    </row>
    <row r="2382" spans="1:21">
      <c r="A2382" t="s">
        <v>927</v>
      </c>
      <c r="B2382">
        <v>2381</v>
      </c>
      <c r="C2382" t="s">
        <v>9188</v>
      </c>
      <c r="D2382" t="s">
        <v>9189</v>
      </c>
      <c r="E2382" t="s">
        <v>99</v>
      </c>
      <c r="F2382">
        <v>20070103</v>
      </c>
      <c r="G2382" t="s">
        <v>11749</v>
      </c>
      <c r="H2382" t="s">
        <v>1514</v>
      </c>
      <c r="I2382" t="s">
        <v>390</v>
      </c>
      <c r="M2382" t="str">
        <f t="shared" si="260"/>
        <v>浅野</v>
      </c>
      <c r="N2382" t="str">
        <f t="shared" si="261"/>
        <v>太郎</v>
      </c>
      <c r="O2382" t="str">
        <f t="shared" si="262"/>
        <v>アサノ</v>
      </c>
      <c r="P2382" t="str">
        <f t="shared" si="263"/>
        <v>タロウ</v>
      </c>
      <c r="Q2382">
        <f>IF($F2382="","",DATEDIF($R2382,①申込書!$D$3,"Y"))</f>
        <v>19</v>
      </c>
      <c r="R2382" t="str">
        <f t="shared" si="264"/>
        <v>2007/01/03</v>
      </c>
      <c r="S2382" t="str">
        <f t="shared" si="259"/>
        <v>大阪</v>
      </c>
      <c r="T2382" t="str">
        <f>IFERROR(IF($G2382&lt;&gt;"",LEFT($G2382,11),IF(COUNTIF(②男子申込!$C:$C,$B2382)=1,INDEX(②男子申込!H:H,MATCH($B2382,②男子申込!$C:$C,0)),"")),"")</f>
        <v>00134720825</v>
      </c>
      <c r="U2382" t="str">
        <f t="shared" si="265"/>
        <v>大阪教育大</v>
      </c>
    </row>
    <row r="2383" spans="1:21">
      <c r="A2383" t="s">
        <v>1185</v>
      </c>
      <c r="B2383">
        <v>2382</v>
      </c>
      <c r="C2383" t="s">
        <v>7609</v>
      </c>
      <c r="D2383" t="s">
        <v>7610</v>
      </c>
      <c r="E2383" t="s">
        <v>99</v>
      </c>
      <c r="F2383">
        <v>20060323</v>
      </c>
      <c r="G2383" t="s">
        <v>11750</v>
      </c>
      <c r="H2383" t="s">
        <v>657</v>
      </c>
      <c r="I2383" t="s">
        <v>606</v>
      </c>
      <c r="M2383" t="str">
        <f t="shared" si="260"/>
        <v>谷</v>
      </c>
      <c r="N2383" t="str">
        <f t="shared" si="261"/>
        <v>拓輝</v>
      </c>
      <c r="O2383" t="str">
        <f t="shared" si="262"/>
        <v>タニ</v>
      </c>
      <c r="P2383" t="str">
        <f t="shared" si="263"/>
        <v>ヒロキ</v>
      </c>
      <c r="Q2383">
        <f>IF($F2383="","",DATEDIF($R2383,①申込書!$D$3,"Y"))</f>
        <v>19</v>
      </c>
      <c r="R2383" t="str">
        <f t="shared" si="264"/>
        <v>2006/03/23</v>
      </c>
      <c r="S2383" t="str">
        <f t="shared" si="259"/>
        <v>大阪</v>
      </c>
      <c r="T2383" t="str">
        <f>IFERROR(IF($G2383&lt;&gt;"",LEFT($G2383,11),IF(COUNTIF(②男子申込!$C:$C,$B2383)=1,INDEX(②男子申込!H:H,MATCH($B2383,②男子申込!$C:$C,0)),"")),"")</f>
        <v>00200349517</v>
      </c>
      <c r="U2383" t="str">
        <f t="shared" si="265"/>
        <v>桃山学院大</v>
      </c>
    </row>
    <row r="2384" spans="1:21">
      <c r="A2384" t="s">
        <v>1185</v>
      </c>
      <c r="B2384">
        <v>2383</v>
      </c>
      <c r="C2384" t="s">
        <v>9190</v>
      </c>
      <c r="D2384" t="s">
        <v>9191</v>
      </c>
      <c r="E2384" t="s">
        <v>3835</v>
      </c>
      <c r="F2384">
        <v>20060319</v>
      </c>
      <c r="G2384" t="s">
        <v>11751</v>
      </c>
      <c r="H2384" t="s">
        <v>12363</v>
      </c>
      <c r="I2384" t="s">
        <v>415</v>
      </c>
      <c r="M2384" t="str">
        <f t="shared" si="260"/>
        <v>尾下</v>
      </c>
      <c r="N2384" t="str">
        <f t="shared" si="261"/>
        <v>彩人</v>
      </c>
      <c r="O2384" t="str">
        <f t="shared" si="262"/>
        <v>オノシタ</v>
      </c>
      <c r="P2384" t="str">
        <f t="shared" si="263"/>
        <v>ヒロト</v>
      </c>
      <c r="Q2384">
        <f>IF($F2384="","",DATEDIF($R2384,①申込書!$D$3,"Y"))</f>
        <v>19</v>
      </c>
      <c r="R2384" t="str">
        <f t="shared" si="264"/>
        <v>2006/03/19</v>
      </c>
      <c r="S2384" t="str">
        <f t="shared" si="259"/>
        <v>学連</v>
      </c>
      <c r="T2384" t="str">
        <f>IFERROR(IF($G2384&lt;&gt;"",LEFT($G2384,11),IF(COUNTIF(②男子申込!$C:$C,$B2384)=1,INDEX(②男子申込!H:H,MATCH($B2384,②男子申込!$C:$C,0)),"")),"")</f>
        <v>00200348770</v>
      </c>
      <c r="U2384" t="str">
        <f t="shared" si="265"/>
        <v>桃山学院大</v>
      </c>
    </row>
    <row r="2385" spans="1:21">
      <c r="A2385" t="s">
        <v>1185</v>
      </c>
      <c r="B2385">
        <v>2384</v>
      </c>
      <c r="C2385" t="s">
        <v>9192</v>
      </c>
      <c r="D2385" t="s">
        <v>9193</v>
      </c>
      <c r="E2385" t="s">
        <v>3835</v>
      </c>
      <c r="F2385">
        <v>20070220</v>
      </c>
      <c r="G2385" t="s">
        <v>11752</v>
      </c>
      <c r="H2385" t="s">
        <v>482</v>
      </c>
      <c r="I2385" t="s">
        <v>127</v>
      </c>
      <c r="M2385" t="str">
        <f t="shared" si="260"/>
        <v>栗原</v>
      </c>
      <c r="N2385" t="str">
        <f t="shared" si="261"/>
        <v>悠斗</v>
      </c>
      <c r="O2385" t="str">
        <f t="shared" si="262"/>
        <v>クリハラ</v>
      </c>
      <c r="P2385" t="str">
        <f t="shared" si="263"/>
        <v>ユウト</v>
      </c>
      <c r="Q2385">
        <f>IF($F2385="","",DATEDIF($R2385,①申込書!$D$3,"Y"))</f>
        <v>18</v>
      </c>
      <c r="R2385" t="str">
        <f t="shared" si="264"/>
        <v>2007/02/20</v>
      </c>
      <c r="S2385" t="str">
        <f t="shared" si="259"/>
        <v>学連</v>
      </c>
      <c r="T2385" t="str">
        <f>IFERROR(IF($G2385&lt;&gt;"",LEFT($G2385,11),IF(COUNTIF(②男子申込!$C:$C,$B2385)=1,INDEX(②男子申込!H:H,MATCH($B2385,②男子申込!$C:$C,0)),"")),"")</f>
        <v>00200348748</v>
      </c>
      <c r="U2385" t="str">
        <f t="shared" si="265"/>
        <v>桃山学院大</v>
      </c>
    </row>
    <row r="2386" spans="1:21">
      <c r="A2386" t="s">
        <v>1185</v>
      </c>
      <c r="B2386">
        <v>2385</v>
      </c>
      <c r="C2386" t="s">
        <v>9194</v>
      </c>
      <c r="D2386" t="s">
        <v>9195</v>
      </c>
      <c r="E2386" t="s">
        <v>99</v>
      </c>
      <c r="F2386">
        <v>20060512</v>
      </c>
      <c r="G2386" t="s">
        <v>11753</v>
      </c>
      <c r="H2386" t="s">
        <v>171</v>
      </c>
      <c r="I2386" t="s">
        <v>207</v>
      </c>
      <c r="M2386" t="str">
        <f t="shared" si="260"/>
        <v>中尾</v>
      </c>
      <c r="N2386" t="str">
        <f t="shared" si="261"/>
        <v>亘汰</v>
      </c>
      <c r="O2386" t="str">
        <f t="shared" si="262"/>
        <v>ナカオ</v>
      </c>
      <c r="P2386" t="str">
        <f t="shared" si="263"/>
        <v>コウタ</v>
      </c>
      <c r="Q2386">
        <f>IF($F2386="","",DATEDIF($R2386,①申込書!$D$3,"Y"))</f>
        <v>19</v>
      </c>
      <c r="R2386" t="str">
        <f t="shared" si="264"/>
        <v>2006/05/12</v>
      </c>
      <c r="S2386" t="str">
        <f t="shared" si="259"/>
        <v>大阪</v>
      </c>
      <c r="T2386" t="str">
        <f>IFERROR(IF($G2386&lt;&gt;"",LEFT($G2386,11),IF(COUNTIF(②男子申込!$C:$C,$B2386)=1,INDEX(②男子申込!H:H,MATCH($B2386,②男子申込!$C:$C,0)),"")),"")</f>
        <v>00138875638</v>
      </c>
      <c r="U2386" t="str">
        <f t="shared" si="265"/>
        <v>桃山学院大</v>
      </c>
    </row>
    <row r="2387" spans="1:21">
      <c r="A2387" t="s">
        <v>1185</v>
      </c>
      <c r="B2387">
        <v>2386</v>
      </c>
      <c r="C2387" t="s">
        <v>9196</v>
      </c>
      <c r="D2387" t="s">
        <v>9197</v>
      </c>
      <c r="E2387" t="s">
        <v>99</v>
      </c>
      <c r="F2387">
        <v>20060907</v>
      </c>
      <c r="G2387" t="s">
        <v>11754</v>
      </c>
      <c r="H2387" t="s">
        <v>557</v>
      </c>
      <c r="I2387" t="s">
        <v>2448</v>
      </c>
      <c r="M2387" t="str">
        <f t="shared" si="260"/>
        <v>津田</v>
      </c>
      <c r="N2387" t="str">
        <f t="shared" si="261"/>
        <v>伊織</v>
      </c>
      <c r="O2387" t="str">
        <f t="shared" si="262"/>
        <v>ツダ</v>
      </c>
      <c r="P2387" t="str">
        <f t="shared" si="263"/>
        <v>イオリ</v>
      </c>
      <c r="Q2387">
        <f>IF($F2387="","",DATEDIF($R2387,①申込書!$D$3,"Y"))</f>
        <v>19</v>
      </c>
      <c r="R2387" t="str">
        <f t="shared" si="264"/>
        <v>2006/09/07</v>
      </c>
      <c r="S2387" t="str">
        <f t="shared" si="259"/>
        <v>大阪</v>
      </c>
      <c r="T2387" t="str">
        <f>IFERROR(IF($G2387&lt;&gt;"",LEFT($G2387,11),IF(COUNTIF(②男子申込!$C:$C,$B2387)=1,INDEX(②男子申込!H:H,MATCH($B2387,②男子申込!$C:$C,0)),"")),"")</f>
        <v>00138875537</v>
      </c>
      <c r="U2387" t="str">
        <f t="shared" si="265"/>
        <v>桃山学院大</v>
      </c>
    </row>
    <row r="2388" spans="1:21">
      <c r="A2388" t="s">
        <v>1185</v>
      </c>
      <c r="B2388">
        <v>2387</v>
      </c>
      <c r="C2388" t="s">
        <v>9198</v>
      </c>
      <c r="D2388" t="s">
        <v>9199</v>
      </c>
      <c r="E2388" t="s">
        <v>99</v>
      </c>
      <c r="F2388">
        <v>20061001</v>
      </c>
      <c r="G2388" t="s">
        <v>11755</v>
      </c>
      <c r="H2388" t="s">
        <v>371</v>
      </c>
      <c r="I2388" t="s">
        <v>584</v>
      </c>
      <c r="M2388" t="str">
        <f t="shared" si="260"/>
        <v>佐藤</v>
      </c>
      <c r="N2388" t="str">
        <f t="shared" si="261"/>
        <v>響</v>
      </c>
      <c r="O2388" t="str">
        <f t="shared" si="262"/>
        <v>サトウ</v>
      </c>
      <c r="P2388" t="str">
        <f t="shared" si="263"/>
        <v>ヒビキ</v>
      </c>
      <c r="Q2388">
        <f>IF($F2388="","",DATEDIF($R2388,①申込書!$D$3,"Y"))</f>
        <v>19</v>
      </c>
      <c r="R2388" t="str">
        <f t="shared" si="264"/>
        <v>2006/10/01</v>
      </c>
      <c r="S2388" t="str">
        <f t="shared" si="259"/>
        <v>大阪</v>
      </c>
      <c r="T2388" t="str">
        <f>IFERROR(IF($G2388&lt;&gt;"",LEFT($G2388,11),IF(COUNTIF(②男子申込!$C:$C,$B2388)=1,INDEX(②男子申込!H:H,MATCH($B2388,②男子申込!$C:$C,0)),"")),"")</f>
        <v>00138864131</v>
      </c>
      <c r="U2388" t="str">
        <f t="shared" si="265"/>
        <v>桃山学院大</v>
      </c>
    </row>
    <row r="2389" spans="1:21">
      <c r="A2389" t="s">
        <v>1185</v>
      </c>
      <c r="B2389">
        <v>2388</v>
      </c>
      <c r="C2389" t="s">
        <v>9200</v>
      </c>
      <c r="D2389" t="s">
        <v>9201</v>
      </c>
      <c r="E2389" t="s">
        <v>99</v>
      </c>
      <c r="F2389">
        <v>20060428</v>
      </c>
      <c r="G2389" t="s">
        <v>11756</v>
      </c>
      <c r="H2389" t="s">
        <v>1935</v>
      </c>
      <c r="I2389" t="s">
        <v>4148</v>
      </c>
      <c r="M2389" t="str">
        <f t="shared" si="260"/>
        <v>青山</v>
      </c>
      <c r="N2389" t="str">
        <f t="shared" si="261"/>
        <v>海樂</v>
      </c>
      <c r="O2389" t="str">
        <f t="shared" si="262"/>
        <v>アオヤマ</v>
      </c>
      <c r="P2389" t="str">
        <f t="shared" si="263"/>
        <v>ウタ</v>
      </c>
      <c r="Q2389">
        <f>IF($F2389="","",DATEDIF($R2389,①申込書!$D$3,"Y"))</f>
        <v>19</v>
      </c>
      <c r="R2389" t="str">
        <f t="shared" si="264"/>
        <v>2006/04/28</v>
      </c>
      <c r="S2389" t="str">
        <f t="shared" si="259"/>
        <v>大阪</v>
      </c>
      <c r="T2389" t="str">
        <f>IFERROR(IF($G2389&lt;&gt;"",LEFT($G2389,11),IF(COUNTIF(②男子申込!$C:$C,$B2389)=1,INDEX(②男子申込!H:H,MATCH($B2389,②男子申込!$C:$C,0)),"")),"")</f>
        <v>00136270827</v>
      </c>
      <c r="U2389" t="str">
        <f t="shared" si="265"/>
        <v>桃山学院大</v>
      </c>
    </row>
    <row r="2390" spans="1:21">
      <c r="A2390" t="s">
        <v>1185</v>
      </c>
      <c r="B2390">
        <v>2389</v>
      </c>
      <c r="C2390" t="s">
        <v>9202</v>
      </c>
      <c r="D2390" t="s">
        <v>9203</v>
      </c>
      <c r="E2390" t="s">
        <v>99</v>
      </c>
      <c r="F2390">
        <v>20060609</v>
      </c>
      <c r="G2390" t="s">
        <v>11757</v>
      </c>
      <c r="H2390" t="s">
        <v>474</v>
      </c>
      <c r="I2390" t="s">
        <v>1498</v>
      </c>
      <c r="M2390" t="str">
        <f t="shared" si="260"/>
        <v>増田</v>
      </c>
      <c r="N2390" t="str">
        <f t="shared" si="261"/>
        <v>悠吾</v>
      </c>
      <c r="O2390" t="str">
        <f t="shared" si="262"/>
        <v>マスダ</v>
      </c>
      <c r="P2390" t="str">
        <f t="shared" si="263"/>
        <v>ユウゴ</v>
      </c>
      <c r="Q2390">
        <f>IF($F2390="","",DATEDIF($R2390,①申込書!$D$3,"Y"))</f>
        <v>19</v>
      </c>
      <c r="R2390" t="str">
        <f t="shared" si="264"/>
        <v>2006/06/09</v>
      </c>
      <c r="S2390" t="str">
        <f t="shared" si="259"/>
        <v>大阪</v>
      </c>
      <c r="T2390" t="str">
        <f>IFERROR(IF($G2390&lt;&gt;"",LEFT($G2390,11),IF(COUNTIF(②男子申込!$C:$C,$B2390)=1,INDEX(②男子申込!H:H,MATCH($B2390,②男子申込!$C:$C,0)),"")),"")</f>
        <v>00134215420</v>
      </c>
      <c r="U2390" t="str">
        <f t="shared" si="265"/>
        <v>桃山学院大</v>
      </c>
    </row>
    <row r="2391" spans="1:21">
      <c r="A2391" t="s">
        <v>1185</v>
      </c>
      <c r="B2391">
        <v>2390</v>
      </c>
      <c r="C2391" t="s">
        <v>6378</v>
      </c>
      <c r="D2391" t="s">
        <v>6379</v>
      </c>
      <c r="E2391" t="s">
        <v>99</v>
      </c>
      <c r="F2391">
        <v>20050719</v>
      </c>
      <c r="G2391" t="s">
        <v>11758</v>
      </c>
      <c r="H2391" t="s">
        <v>189</v>
      </c>
      <c r="I2391" t="s">
        <v>108</v>
      </c>
      <c r="M2391" t="str">
        <f t="shared" si="260"/>
        <v>藤本</v>
      </c>
      <c r="N2391" t="str">
        <f t="shared" si="261"/>
        <v>和也</v>
      </c>
      <c r="O2391" t="str">
        <f t="shared" si="262"/>
        <v>フジモト</v>
      </c>
      <c r="P2391" t="str">
        <f t="shared" si="263"/>
        <v>カズヤ</v>
      </c>
      <c r="Q2391">
        <f>IF($F2391="","",DATEDIF($R2391,①申込書!$D$3,"Y"))</f>
        <v>20</v>
      </c>
      <c r="R2391" t="str">
        <f t="shared" si="264"/>
        <v>2005/07/19</v>
      </c>
      <c r="S2391" t="str">
        <f t="shared" si="259"/>
        <v>大阪</v>
      </c>
      <c r="T2391" t="str">
        <f>IFERROR(IF($G2391&lt;&gt;"",LEFT($G2391,11),IF(COUNTIF(②男子申込!$C:$C,$B2391)=1,INDEX(②男子申込!H:H,MATCH($B2391,②男子申込!$C:$C,0)),"")),"")</f>
        <v>00128282528</v>
      </c>
      <c r="U2391" t="str">
        <f t="shared" si="265"/>
        <v>桃山学院大</v>
      </c>
    </row>
    <row r="2392" spans="1:21">
      <c r="A2392" t="s">
        <v>1185</v>
      </c>
      <c r="B2392">
        <v>2391</v>
      </c>
      <c r="C2392" t="s">
        <v>9204</v>
      </c>
      <c r="D2392" t="s">
        <v>9205</v>
      </c>
      <c r="E2392" t="s">
        <v>99</v>
      </c>
      <c r="F2392">
        <v>20051013</v>
      </c>
      <c r="G2392" t="s">
        <v>11759</v>
      </c>
      <c r="H2392" t="s">
        <v>1322</v>
      </c>
      <c r="I2392" t="s">
        <v>374</v>
      </c>
      <c r="M2392" t="str">
        <f t="shared" si="260"/>
        <v>北田</v>
      </c>
      <c r="N2392" t="str">
        <f t="shared" si="261"/>
        <v>悠眞</v>
      </c>
      <c r="O2392" t="str">
        <f t="shared" si="262"/>
        <v>キタダ</v>
      </c>
      <c r="P2392" t="str">
        <f t="shared" si="263"/>
        <v>ユウマ</v>
      </c>
      <c r="Q2392">
        <f>IF($F2392="","",DATEDIF($R2392,①申込書!$D$3,"Y"))</f>
        <v>20</v>
      </c>
      <c r="R2392" t="str">
        <f t="shared" si="264"/>
        <v>2005/10/13</v>
      </c>
      <c r="S2392" t="str">
        <f t="shared" si="259"/>
        <v>大阪</v>
      </c>
      <c r="T2392" t="str">
        <f>IFERROR(IF($G2392&lt;&gt;"",LEFT($G2392,11),IF(COUNTIF(②男子申込!$C:$C,$B2392)=1,INDEX(②男子申込!H:H,MATCH($B2392,②男子申込!$C:$C,0)),"")),"")</f>
        <v>00126908834</v>
      </c>
      <c r="U2392" t="str">
        <f t="shared" si="265"/>
        <v>桃山学院大</v>
      </c>
    </row>
    <row r="2393" spans="1:21">
      <c r="A2393" t="s">
        <v>1454</v>
      </c>
      <c r="B2393">
        <v>2392</v>
      </c>
      <c r="C2393" t="s">
        <v>9206</v>
      </c>
      <c r="D2393" t="s">
        <v>9207</v>
      </c>
      <c r="E2393" t="s">
        <v>97</v>
      </c>
      <c r="F2393">
        <v>20061223</v>
      </c>
      <c r="G2393"/>
      <c r="H2393" t="s">
        <v>3037</v>
      </c>
      <c r="I2393" t="s">
        <v>12364</v>
      </c>
      <c r="M2393" t="str">
        <f t="shared" si="260"/>
        <v>国本</v>
      </c>
      <c r="N2393" t="str">
        <f t="shared" si="261"/>
        <v>フレデリック</v>
      </c>
      <c r="O2393" t="str">
        <f t="shared" si="262"/>
        <v>クニモト</v>
      </c>
      <c r="P2393" t="str">
        <f t="shared" si="263"/>
        <v>フレデリック</v>
      </c>
      <c r="Q2393">
        <f>IF($F2393="","",DATEDIF($R2393,①申込書!$D$3,"Y"))</f>
        <v>19</v>
      </c>
      <c r="R2393" t="str">
        <f t="shared" si="264"/>
        <v>2006/12/23</v>
      </c>
      <c r="S2393" t="str">
        <f t="shared" si="259"/>
        <v>兵庫</v>
      </c>
      <c r="T2393" t="str">
        <f>IFERROR(IF($G2393&lt;&gt;"",LEFT($G2393,11),IF(COUNTIF(②男子申込!$C:$C,$B2393)=1,INDEX(②男子申込!H:H,MATCH($B2393,②男子申込!$C:$C,0)),"")),"")</f>
        <v/>
      </c>
      <c r="U2393" t="str">
        <f t="shared" si="265"/>
        <v>追手門学院大</v>
      </c>
    </row>
    <row r="2394" spans="1:21">
      <c r="A2394" t="s">
        <v>1454</v>
      </c>
      <c r="B2394">
        <v>2393</v>
      </c>
      <c r="C2394" t="s">
        <v>9208</v>
      </c>
      <c r="D2394" t="s">
        <v>9209</v>
      </c>
      <c r="E2394" t="s">
        <v>99</v>
      </c>
      <c r="F2394">
        <v>20070301</v>
      </c>
      <c r="G2394"/>
      <c r="H2394" t="s">
        <v>12365</v>
      </c>
      <c r="I2394" t="s">
        <v>4286</v>
      </c>
      <c r="M2394" t="str">
        <f t="shared" si="260"/>
        <v>大枝</v>
      </c>
      <c r="N2394" t="str">
        <f t="shared" si="261"/>
        <v>莞士</v>
      </c>
      <c r="O2394" t="str">
        <f t="shared" si="262"/>
        <v>オオエダ</v>
      </c>
      <c r="P2394" t="str">
        <f t="shared" si="263"/>
        <v>カンジ</v>
      </c>
      <c r="Q2394">
        <f>IF($F2394="","",DATEDIF($R2394,①申込書!$D$3,"Y"))</f>
        <v>18</v>
      </c>
      <c r="R2394" t="str">
        <f t="shared" si="264"/>
        <v>2007/03/01</v>
      </c>
      <c r="S2394" t="str">
        <f t="shared" si="259"/>
        <v>大阪</v>
      </c>
      <c r="T2394" t="str">
        <f>IFERROR(IF($G2394&lt;&gt;"",LEFT($G2394,11),IF(COUNTIF(②男子申込!$C:$C,$B2394)=1,INDEX(②男子申込!H:H,MATCH($B2394,②男子申込!$C:$C,0)),"")),"")</f>
        <v/>
      </c>
      <c r="U2394" t="str">
        <f t="shared" si="265"/>
        <v>追手門学院大</v>
      </c>
    </row>
    <row r="2395" spans="1:21">
      <c r="A2395" t="s">
        <v>1454</v>
      </c>
      <c r="B2395">
        <v>2394</v>
      </c>
      <c r="C2395" t="s">
        <v>9210</v>
      </c>
      <c r="D2395" t="s">
        <v>9211</v>
      </c>
      <c r="E2395" t="s">
        <v>99</v>
      </c>
      <c r="F2395">
        <v>20061024</v>
      </c>
      <c r="G2395"/>
      <c r="H2395" t="s">
        <v>201</v>
      </c>
      <c r="I2395" t="s">
        <v>12366</v>
      </c>
      <c r="M2395" t="str">
        <f t="shared" si="260"/>
        <v>西山</v>
      </c>
      <c r="N2395" t="str">
        <f t="shared" si="261"/>
        <v>悠</v>
      </c>
      <c r="O2395" t="str">
        <f t="shared" si="262"/>
        <v>ニシヤマ</v>
      </c>
      <c r="P2395" t="str">
        <f t="shared" si="263"/>
        <v>ユウ</v>
      </c>
      <c r="Q2395">
        <f>IF($F2395="","",DATEDIF($R2395,①申込書!$D$3,"Y"))</f>
        <v>19</v>
      </c>
      <c r="R2395" t="str">
        <f t="shared" si="264"/>
        <v>2006/10/24</v>
      </c>
      <c r="S2395" t="str">
        <f t="shared" si="259"/>
        <v>大阪</v>
      </c>
      <c r="T2395" t="str">
        <f>IFERROR(IF($G2395&lt;&gt;"",LEFT($G2395,11),IF(COUNTIF(②男子申込!$C:$C,$B2395)=1,INDEX(②男子申込!H:H,MATCH($B2395,②男子申込!$C:$C,0)),"")),"")</f>
        <v/>
      </c>
      <c r="U2395" t="str">
        <f t="shared" si="265"/>
        <v>追手門学院大</v>
      </c>
    </row>
    <row r="2396" spans="1:21">
      <c r="A2396" t="s">
        <v>1454</v>
      </c>
      <c r="B2396">
        <v>2395</v>
      </c>
      <c r="C2396" t="s">
        <v>9212</v>
      </c>
      <c r="D2396" t="s">
        <v>9213</v>
      </c>
      <c r="E2396" t="s">
        <v>99</v>
      </c>
      <c r="F2396">
        <v>20070317</v>
      </c>
      <c r="G2396"/>
      <c r="H2396" t="s">
        <v>12367</v>
      </c>
      <c r="I2396" t="s">
        <v>12368</v>
      </c>
      <c r="M2396" t="str">
        <f t="shared" si="260"/>
        <v>石倉</v>
      </c>
      <c r="N2396" t="str">
        <f t="shared" si="261"/>
        <v>瑠希翔</v>
      </c>
      <c r="O2396" t="str">
        <f t="shared" si="262"/>
        <v>イシクラ</v>
      </c>
      <c r="P2396" t="str">
        <f t="shared" si="263"/>
        <v>ルキト</v>
      </c>
      <c r="Q2396">
        <f>IF($F2396="","",DATEDIF($R2396,①申込書!$D$3,"Y"))</f>
        <v>18</v>
      </c>
      <c r="R2396" t="str">
        <f t="shared" si="264"/>
        <v>2007/03/17</v>
      </c>
      <c r="S2396" t="str">
        <f t="shared" si="259"/>
        <v>大阪</v>
      </c>
      <c r="T2396" t="str">
        <f>IFERROR(IF($G2396&lt;&gt;"",LEFT($G2396,11),IF(COUNTIF(②男子申込!$C:$C,$B2396)=1,INDEX(②男子申込!H:H,MATCH($B2396,②男子申込!$C:$C,0)),"")),"")</f>
        <v/>
      </c>
      <c r="U2396" t="str">
        <f t="shared" si="265"/>
        <v>追手門学院大</v>
      </c>
    </row>
    <row r="2397" spans="1:21">
      <c r="A2397" t="s">
        <v>1454</v>
      </c>
      <c r="B2397">
        <v>2396</v>
      </c>
      <c r="C2397" t="s">
        <v>9214</v>
      </c>
      <c r="D2397" t="s">
        <v>9215</v>
      </c>
      <c r="E2397" t="s">
        <v>99</v>
      </c>
      <c r="F2397">
        <v>20070129</v>
      </c>
      <c r="G2397"/>
      <c r="H2397" t="s">
        <v>12369</v>
      </c>
      <c r="I2397" t="s">
        <v>208</v>
      </c>
      <c r="M2397" t="str">
        <f t="shared" si="260"/>
        <v>場谷</v>
      </c>
      <c r="N2397" t="str">
        <f t="shared" si="261"/>
        <v>竜之介</v>
      </c>
      <c r="O2397" t="str">
        <f t="shared" si="262"/>
        <v>バタニ</v>
      </c>
      <c r="P2397" t="str">
        <f t="shared" si="263"/>
        <v>リュウノスケ</v>
      </c>
      <c r="Q2397">
        <f>IF($F2397="","",DATEDIF($R2397,①申込書!$D$3,"Y"))</f>
        <v>18</v>
      </c>
      <c r="R2397" t="str">
        <f t="shared" si="264"/>
        <v>2007/01/29</v>
      </c>
      <c r="S2397" t="str">
        <f t="shared" si="259"/>
        <v>大阪</v>
      </c>
      <c r="T2397" t="str">
        <f>IFERROR(IF($G2397&lt;&gt;"",LEFT($G2397,11),IF(COUNTIF(②男子申込!$C:$C,$B2397)=1,INDEX(②男子申込!H:H,MATCH($B2397,②男子申込!$C:$C,0)),"")),"")</f>
        <v/>
      </c>
      <c r="U2397" t="str">
        <f t="shared" si="265"/>
        <v>追手門学院大</v>
      </c>
    </row>
    <row r="2398" spans="1:21">
      <c r="A2398" t="s">
        <v>1454</v>
      </c>
      <c r="B2398">
        <v>2397</v>
      </c>
      <c r="C2398" t="s">
        <v>9216</v>
      </c>
      <c r="D2398" t="s">
        <v>9217</v>
      </c>
      <c r="E2398" t="s">
        <v>97</v>
      </c>
      <c r="F2398">
        <v>20060424</v>
      </c>
      <c r="G2398"/>
      <c r="H2398" t="s">
        <v>978</v>
      </c>
      <c r="I2398" t="s">
        <v>459</v>
      </c>
      <c r="M2398" t="str">
        <f t="shared" si="260"/>
        <v>塚元</v>
      </c>
      <c r="N2398" t="str">
        <f t="shared" si="261"/>
        <v>翔生</v>
      </c>
      <c r="O2398" t="str">
        <f t="shared" si="262"/>
        <v>ツカモト</v>
      </c>
      <c r="P2398" t="str">
        <f t="shared" si="263"/>
        <v>カイ</v>
      </c>
      <c r="Q2398">
        <f>IF($F2398="","",DATEDIF($R2398,①申込書!$D$3,"Y"))</f>
        <v>19</v>
      </c>
      <c r="R2398" t="str">
        <f t="shared" si="264"/>
        <v>2006/04/24</v>
      </c>
      <c r="S2398" t="str">
        <f t="shared" si="259"/>
        <v>兵庫</v>
      </c>
      <c r="T2398" t="str">
        <f>IFERROR(IF($G2398&lt;&gt;"",LEFT($G2398,11),IF(COUNTIF(②男子申込!$C:$C,$B2398)=1,INDEX(②男子申込!H:H,MATCH($B2398,②男子申込!$C:$C,0)),"")),"")</f>
        <v/>
      </c>
      <c r="U2398" t="str">
        <f t="shared" si="265"/>
        <v>追手門学院大</v>
      </c>
    </row>
    <row r="2399" spans="1:21">
      <c r="A2399" t="s">
        <v>1454</v>
      </c>
      <c r="B2399">
        <v>2398</v>
      </c>
      <c r="C2399" t="s">
        <v>9218</v>
      </c>
      <c r="D2399" t="s">
        <v>9219</v>
      </c>
      <c r="E2399" t="s">
        <v>99</v>
      </c>
      <c r="F2399">
        <v>20061018</v>
      </c>
      <c r="G2399"/>
      <c r="H2399" t="s">
        <v>12370</v>
      </c>
      <c r="I2399" t="s">
        <v>135</v>
      </c>
      <c r="M2399" t="str">
        <f t="shared" si="260"/>
        <v>越智</v>
      </c>
      <c r="N2399" t="str">
        <f t="shared" si="261"/>
        <v>光輝</v>
      </c>
      <c r="O2399" t="str">
        <f t="shared" si="262"/>
        <v>オチ</v>
      </c>
      <c r="P2399" t="str">
        <f t="shared" si="263"/>
        <v>コウキ</v>
      </c>
      <c r="Q2399">
        <f>IF($F2399="","",DATEDIF($R2399,①申込書!$D$3,"Y"))</f>
        <v>19</v>
      </c>
      <c r="R2399" t="str">
        <f t="shared" si="264"/>
        <v>2006/10/18</v>
      </c>
      <c r="S2399" t="str">
        <f t="shared" si="259"/>
        <v>大阪</v>
      </c>
      <c r="T2399" t="str">
        <f>IFERROR(IF($G2399&lt;&gt;"",LEFT($G2399,11),IF(COUNTIF(②男子申込!$C:$C,$B2399)=1,INDEX(②男子申込!H:H,MATCH($B2399,②男子申込!$C:$C,0)),"")),"")</f>
        <v/>
      </c>
      <c r="U2399" t="str">
        <f t="shared" si="265"/>
        <v>追手門学院大</v>
      </c>
    </row>
    <row r="2400" spans="1:21">
      <c r="A2400" t="s">
        <v>312</v>
      </c>
      <c r="B2400">
        <v>2399</v>
      </c>
      <c r="C2400" t="s">
        <v>9220</v>
      </c>
      <c r="D2400" t="s">
        <v>9221</v>
      </c>
      <c r="E2400" t="s">
        <v>97</v>
      </c>
      <c r="F2400">
        <v>20070109</v>
      </c>
      <c r="G2400" t="s">
        <v>11760</v>
      </c>
      <c r="H2400" t="s">
        <v>12371</v>
      </c>
      <c r="I2400" t="s">
        <v>462</v>
      </c>
      <c r="M2400" t="str">
        <f t="shared" si="260"/>
        <v>三田</v>
      </c>
      <c r="N2400" t="str">
        <f t="shared" si="261"/>
        <v>倭都</v>
      </c>
      <c r="O2400" t="str">
        <f t="shared" si="262"/>
        <v>ミタ</v>
      </c>
      <c r="P2400" t="str">
        <f t="shared" si="263"/>
        <v>ヤマト</v>
      </c>
      <c r="Q2400">
        <f>IF($F2400="","",DATEDIF($R2400,①申込書!$D$3,"Y"))</f>
        <v>19</v>
      </c>
      <c r="R2400" t="str">
        <f t="shared" si="264"/>
        <v>2007/01/09</v>
      </c>
      <c r="S2400" t="str">
        <f t="shared" si="259"/>
        <v>兵庫</v>
      </c>
      <c r="T2400" t="str">
        <f>IFERROR(IF($G2400&lt;&gt;"",LEFT($G2400,11),IF(COUNTIF(②男子申込!$C:$C,$B2400)=1,INDEX(②男子申込!H:H,MATCH($B2400,②男子申込!$C:$C,0)),"")),"")</f>
        <v>00139173630</v>
      </c>
      <c r="U2400" t="str">
        <f t="shared" si="265"/>
        <v>関西学院大</v>
      </c>
    </row>
    <row r="2401" spans="1:21">
      <c r="A2401" t="s">
        <v>312</v>
      </c>
      <c r="B2401">
        <v>2400</v>
      </c>
      <c r="C2401" t="s">
        <v>9222</v>
      </c>
      <c r="D2401" t="s">
        <v>9223</v>
      </c>
      <c r="E2401" t="s">
        <v>88</v>
      </c>
      <c r="F2401">
        <v>20060425</v>
      </c>
      <c r="G2401" t="s">
        <v>11761</v>
      </c>
      <c r="H2401" t="s">
        <v>1176</v>
      </c>
      <c r="I2401" t="s">
        <v>660</v>
      </c>
      <c r="M2401" t="str">
        <f t="shared" si="260"/>
        <v>大森</v>
      </c>
      <c r="N2401" t="str">
        <f t="shared" si="261"/>
        <v>登真</v>
      </c>
      <c r="O2401" t="str">
        <f t="shared" si="262"/>
        <v>オオモリ</v>
      </c>
      <c r="P2401" t="str">
        <f t="shared" si="263"/>
        <v>トウマ</v>
      </c>
      <c r="Q2401">
        <f>IF($F2401="","",DATEDIF($R2401,①申込書!$D$3,"Y"))</f>
        <v>19</v>
      </c>
      <c r="R2401" t="str">
        <f t="shared" si="264"/>
        <v>2006/04/25</v>
      </c>
      <c r="S2401" t="str">
        <f t="shared" si="259"/>
        <v>京都</v>
      </c>
      <c r="T2401" t="str">
        <f>IFERROR(IF($G2401&lt;&gt;"",LEFT($G2401,11),IF(COUNTIF(②男子申込!$C:$C,$B2401)=1,INDEX(②男子申込!H:H,MATCH($B2401,②男子申込!$C:$C,0)),"")),"")</f>
        <v>00142206621</v>
      </c>
      <c r="U2401" t="str">
        <f t="shared" si="265"/>
        <v>関西学院大</v>
      </c>
    </row>
    <row r="2402" spans="1:21">
      <c r="A2402" t="s">
        <v>312</v>
      </c>
      <c r="B2402">
        <v>2401</v>
      </c>
      <c r="C2402" t="s">
        <v>9224</v>
      </c>
      <c r="D2402" t="s">
        <v>9225</v>
      </c>
      <c r="E2402" t="s">
        <v>97</v>
      </c>
      <c r="F2402">
        <v>20061205</v>
      </c>
      <c r="G2402" t="s">
        <v>11762</v>
      </c>
      <c r="H2402" t="s">
        <v>1935</v>
      </c>
      <c r="I2402" t="s">
        <v>12372</v>
      </c>
      <c r="M2402" t="str">
        <f t="shared" si="260"/>
        <v>青山</v>
      </c>
      <c r="N2402" t="str">
        <f t="shared" si="261"/>
        <v>承立</v>
      </c>
      <c r="O2402" t="str">
        <f t="shared" si="262"/>
        <v>アオヤマ</v>
      </c>
      <c r="P2402" t="str">
        <f t="shared" si="263"/>
        <v>ジョウリュウ</v>
      </c>
      <c r="Q2402">
        <f>IF($F2402="","",DATEDIF($R2402,①申込書!$D$3,"Y"))</f>
        <v>19</v>
      </c>
      <c r="R2402" t="str">
        <f t="shared" si="264"/>
        <v>2006/12/05</v>
      </c>
      <c r="S2402" t="str">
        <f t="shared" si="259"/>
        <v>兵庫</v>
      </c>
      <c r="T2402" t="str">
        <f>IFERROR(IF($G2402&lt;&gt;"",LEFT($G2402,11),IF(COUNTIF(②男子申込!$C:$C,$B2402)=1,INDEX(②男子申込!H:H,MATCH($B2402,②男子申込!$C:$C,0)),"")),"")</f>
        <v>00144737127</v>
      </c>
      <c r="U2402" t="str">
        <f t="shared" si="265"/>
        <v>関西学院大</v>
      </c>
    </row>
    <row r="2403" spans="1:21">
      <c r="A2403" t="s">
        <v>646</v>
      </c>
      <c r="B2403">
        <v>2402</v>
      </c>
      <c r="C2403" t="s">
        <v>9226</v>
      </c>
      <c r="D2403" t="s">
        <v>9227</v>
      </c>
      <c r="E2403" t="s">
        <v>97</v>
      </c>
      <c r="F2403">
        <v>20070224</v>
      </c>
      <c r="G2403"/>
      <c r="H2403" t="s">
        <v>1086</v>
      </c>
      <c r="I2403" t="s">
        <v>12373</v>
      </c>
      <c r="M2403" t="str">
        <f t="shared" si="260"/>
        <v>村田</v>
      </c>
      <c r="N2403" t="str">
        <f t="shared" si="261"/>
        <v>尋哉</v>
      </c>
      <c r="O2403" t="str">
        <f t="shared" si="262"/>
        <v>ムラタ</v>
      </c>
      <c r="P2403" t="str">
        <f t="shared" si="263"/>
        <v>ヒロヤ</v>
      </c>
      <c r="Q2403">
        <f>IF($F2403="","",DATEDIF($R2403,①申込書!$D$3,"Y"))</f>
        <v>18</v>
      </c>
      <c r="R2403" t="str">
        <f t="shared" si="264"/>
        <v>2007/02/24</v>
      </c>
      <c r="S2403" t="str">
        <f t="shared" si="259"/>
        <v>兵庫</v>
      </c>
      <c r="T2403" t="str">
        <f>IFERROR(IF($G2403&lt;&gt;"",LEFT($G2403,11),IF(COUNTIF(②男子申込!$C:$C,$B2403)=1,INDEX(②男子申込!H:H,MATCH($B2403,②男子申込!$C:$C,0)),"")),"")</f>
        <v/>
      </c>
      <c r="U2403" t="str">
        <f t="shared" si="265"/>
        <v>近畿大</v>
      </c>
    </row>
    <row r="2404" spans="1:21">
      <c r="A2404" t="s">
        <v>646</v>
      </c>
      <c r="B2404">
        <v>2403</v>
      </c>
      <c r="C2404" t="s">
        <v>9228</v>
      </c>
      <c r="D2404" t="s">
        <v>9229</v>
      </c>
      <c r="E2404" t="s">
        <v>99</v>
      </c>
      <c r="F2404">
        <v>20060725</v>
      </c>
      <c r="G2404"/>
      <c r="H2404" t="s">
        <v>12374</v>
      </c>
      <c r="I2404" t="s">
        <v>1064</v>
      </c>
      <c r="M2404" t="str">
        <f t="shared" si="260"/>
        <v xml:space="preserve">井奥 </v>
      </c>
      <c r="N2404" t="str">
        <f t="shared" si="261"/>
        <v>夢翔</v>
      </c>
      <c r="O2404" t="str">
        <f t="shared" si="262"/>
        <v>イオク</v>
      </c>
      <c r="P2404" t="str">
        <f t="shared" si="263"/>
        <v>ユメト</v>
      </c>
      <c r="Q2404">
        <f>IF($F2404="","",DATEDIF($R2404,①申込書!$D$3,"Y"))</f>
        <v>19</v>
      </c>
      <c r="R2404" t="str">
        <f t="shared" si="264"/>
        <v>2006/07/25</v>
      </c>
      <c r="S2404" t="str">
        <f t="shared" si="259"/>
        <v>大阪</v>
      </c>
      <c r="T2404" t="str">
        <f>IFERROR(IF($G2404&lt;&gt;"",LEFT($G2404,11),IF(COUNTIF(②男子申込!$C:$C,$B2404)=1,INDEX(②男子申込!H:H,MATCH($B2404,②男子申込!$C:$C,0)),"")),"")</f>
        <v/>
      </c>
      <c r="U2404" t="str">
        <f t="shared" si="265"/>
        <v>近畿大</v>
      </c>
    </row>
    <row r="2405" spans="1:21">
      <c r="A2405" t="s">
        <v>646</v>
      </c>
      <c r="B2405">
        <v>2404</v>
      </c>
      <c r="C2405" t="s">
        <v>9230</v>
      </c>
      <c r="D2405" t="s">
        <v>9231</v>
      </c>
      <c r="E2405" t="s">
        <v>97</v>
      </c>
      <c r="F2405">
        <v>20060529</v>
      </c>
      <c r="G2405"/>
      <c r="H2405" t="s">
        <v>732</v>
      </c>
      <c r="I2405" t="s">
        <v>127</v>
      </c>
      <c r="M2405" t="str">
        <f t="shared" si="260"/>
        <v>山村</v>
      </c>
      <c r="N2405" t="str">
        <f t="shared" si="261"/>
        <v>祐翔</v>
      </c>
      <c r="O2405" t="str">
        <f t="shared" si="262"/>
        <v>ヤマムラ</v>
      </c>
      <c r="P2405" t="str">
        <f t="shared" si="263"/>
        <v>ユウト</v>
      </c>
      <c r="Q2405">
        <f>IF($F2405="","",DATEDIF($R2405,①申込書!$D$3,"Y"))</f>
        <v>19</v>
      </c>
      <c r="R2405" t="str">
        <f t="shared" si="264"/>
        <v>2006/05/29</v>
      </c>
      <c r="S2405" t="str">
        <f t="shared" si="259"/>
        <v>兵庫</v>
      </c>
      <c r="T2405" t="str">
        <f>IFERROR(IF($G2405&lt;&gt;"",LEFT($G2405,11),IF(COUNTIF(②男子申込!$C:$C,$B2405)=1,INDEX(②男子申込!H:H,MATCH($B2405,②男子申込!$C:$C,0)),"")),"")</f>
        <v/>
      </c>
      <c r="U2405" t="str">
        <f t="shared" si="265"/>
        <v>近畿大</v>
      </c>
    </row>
    <row r="2406" spans="1:21">
      <c r="A2406" t="s">
        <v>1026</v>
      </c>
      <c r="B2406">
        <v>2405</v>
      </c>
      <c r="C2406" t="s">
        <v>9232</v>
      </c>
      <c r="D2406" t="s">
        <v>9233</v>
      </c>
      <c r="E2406" t="s">
        <v>97</v>
      </c>
      <c r="F2406">
        <v>20061112</v>
      </c>
      <c r="G2406" t="s">
        <v>11763</v>
      </c>
      <c r="H2406" t="s">
        <v>12375</v>
      </c>
      <c r="I2406" t="s">
        <v>1259</v>
      </c>
      <c r="M2406" t="str">
        <f t="shared" si="260"/>
        <v>房安</v>
      </c>
      <c r="N2406" t="str">
        <f t="shared" si="261"/>
        <v>悠一郎</v>
      </c>
      <c r="O2406" t="str">
        <f t="shared" si="262"/>
        <v>フサヤス</v>
      </c>
      <c r="P2406" t="str">
        <f t="shared" si="263"/>
        <v>ユウイチロウ</v>
      </c>
      <c r="Q2406">
        <f>IF($F2406="","",DATEDIF($R2406,①申込書!$D$3,"Y"))</f>
        <v>19</v>
      </c>
      <c r="R2406" t="str">
        <f t="shared" si="264"/>
        <v>2006/11/12</v>
      </c>
      <c r="S2406" t="str">
        <f t="shared" si="259"/>
        <v>兵庫</v>
      </c>
      <c r="T2406" t="str">
        <f>IFERROR(IF($G2406&lt;&gt;"",LEFT($G2406,11),IF(COUNTIF(②男子申込!$C:$C,$B2406)=1,INDEX(②男子申込!H:H,MATCH($B2406,②男子申込!$C:$C,0)),"")),"")</f>
        <v>00139161829</v>
      </c>
      <c r="U2406" t="str">
        <f t="shared" si="265"/>
        <v>大阪経済大</v>
      </c>
    </row>
    <row r="2407" spans="1:21">
      <c r="A2407" t="s">
        <v>1026</v>
      </c>
      <c r="B2407">
        <v>2406</v>
      </c>
      <c r="C2407" t="s">
        <v>9234</v>
      </c>
      <c r="D2407" t="s">
        <v>9235</v>
      </c>
      <c r="E2407" t="s">
        <v>99</v>
      </c>
      <c r="F2407">
        <v>20061017</v>
      </c>
      <c r="G2407" t="s">
        <v>11764</v>
      </c>
      <c r="H2407" t="s">
        <v>12376</v>
      </c>
      <c r="I2407" t="s">
        <v>666</v>
      </c>
      <c r="M2407" t="str">
        <f t="shared" si="260"/>
        <v>水本</v>
      </c>
      <c r="N2407" t="str">
        <f t="shared" si="261"/>
        <v>琉偉</v>
      </c>
      <c r="O2407" t="str">
        <f t="shared" si="262"/>
        <v>ミズモト</v>
      </c>
      <c r="P2407" t="str">
        <f t="shared" si="263"/>
        <v>ルイ</v>
      </c>
      <c r="Q2407">
        <f>IF($F2407="","",DATEDIF($R2407,①申込書!$D$3,"Y"))</f>
        <v>19</v>
      </c>
      <c r="R2407" t="str">
        <f t="shared" si="264"/>
        <v>2006/10/17</v>
      </c>
      <c r="S2407" t="str">
        <f t="shared" si="259"/>
        <v>大阪</v>
      </c>
      <c r="T2407" t="str">
        <f>IFERROR(IF($G2407&lt;&gt;"",LEFT($G2407,11),IF(COUNTIF(②男子申込!$C:$C,$B2407)=1,INDEX(②男子申込!H:H,MATCH($B2407,②男子申込!$C:$C,0)),"")),"")</f>
        <v>00134201011</v>
      </c>
      <c r="U2407" t="str">
        <f t="shared" si="265"/>
        <v>大阪経済大</v>
      </c>
    </row>
    <row r="2408" spans="1:21">
      <c r="A2408" t="s">
        <v>1026</v>
      </c>
      <c r="B2408">
        <v>2407</v>
      </c>
      <c r="C2408" t="s">
        <v>9236</v>
      </c>
      <c r="D2408" t="s">
        <v>9237</v>
      </c>
      <c r="E2408" t="s">
        <v>99</v>
      </c>
      <c r="F2408">
        <v>20060901</v>
      </c>
      <c r="G2408" t="s">
        <v>11765</v>
      </c>
      <c r="H2408" t="s">
        <v>842</v>
      </c>
      <c r="I2408" t="s">
        <v>224</v>
      </c>
      <c r="M2408" t="str">
        <f t="shared" si="260"/>
        <v>長谷川</v>
      </c>
      <c r="N2408" t="str">
        <f t="shared" si="261"/>
        <v>慶太</v>
      </c>
      <c r="O2408" t="str">
        <f t="shared" si="262"/>
        <v>ハセガワ</v>
      </c>
      <c r="P2408" t="str">
        <f t="shared" si="263"/>
        <v>ケイタ</v>
      </c>
      <c r="Q2408">
        <f>IF($F2408="","",DATEDIF($R2408,①申込書!$D$3,"Y"))</f>
        <v>19</v>
      </c>
      <c r="R2408" t="str">
        <f t="shared" si="264"/>
        <v>2006/09/01</v>
      </c>
      <c r="S2408" t="str">
        <f t="shared" si="259"/>
        <v>大阪</v>
      </c>
      <c r="T2408" t="str">
        <f>IFERROR(IF($G2408&lt;&gt;"",LEFT($G2408,11),IF(COUNTIF(②男子申込!$C:$C,$B2408)=1,INDEX(②男子申込!H:H,MATCH($B2408,②男子申込!$C:$C,0)),"")),"")</f>
        <v>00140368022</v>
      </c>
      <c r="U2408" t="str">
        <f t="shared" si="265"/>
        <v>大阪経済大</v>
      </c>
    </row>
    <row r="2409" spans="1:21">
      <c r="A2409" t="s">
        <v>1026</v>
      </c>
      <c r="B2409">
        <v>2408</v>
      </c>
      <c r="C2409" t="s">
        <v>9238</v>
      </c>
      <c r="D2409" t="s">
        <v>9239</v>
      </c>
      <c r="E2409" t="s">
        <v>99</v>
      </c>
      <c r="F2409">
        <v>20061008</v>
      </c>
      <c r="G2409" t="s">
        <v>11766</v>
      </c>
      <c r="H2409" t="s">
        <v>12377</v>
      </c>
      <c r="I2409" t="s">
        <v>353</v>
      </c>
      <c r="M2409" t="str">
        <f t="shared" si="260"/>
        <v>黒坂</v>
      </c>
      <c r="N2409" t="str">
        <f t="shared" si="261"/>
        <v>康平</v>
      </c>
      <c r="O2409" t="str">
        <f t="shared" si="262"/>
        <v>クロサカ</v>
      </c>
      <c r="P2409" t="str">
        <f t="shared" si="263"/>
        <v>コウヘイ</v>
      </c>
      <c r="Q2409">
        <f>IF($F2409="","",DATEDIF($R2409,①申込書!$D$3,"Y"))</f>
        <v>19</v>
      </c>
      <c r="R2409" t="str">
        <f t="shared" si="264"/>
        <v>2006/10/08</v>
      </c>
      <c r="S2409" t="str">
        <f t="shared" si="259"/>
        <v>大阪</v>
      </c>
      <c r="T2409" t="str">
        <f>IFERROR(IF($G2409&lt;&gt;"",LEFT($G2409,11),IF(COUNTIF(②男子申込!$C:$C,$B2409)=1,INDEX(②男子申込!H:H,MATCH($B2409,②男子申込!$C:$C,0)),"")),"")</f>
        <v>00140784933</v>
      </c>
      <c r="U2409" t="str">
        <f t="shared" si="265"/>
        <v>大阪経済大</v>
      </c>
    </row>
    <row r="2410" spans="1:21">
      <c r="A2410" t="s">
        <v>1026</v>
      </c>
      <c r="B2410">
        <v>2409</v>
      </c>
      <c r="C2410" t="s">
        <v>9240</v>
      </c>
      <c r="D2410" t="s">
        <v>9241</v>
      </c>
      <c r="E2410" t="s">
        <v>99</v>
      </c>
      <c r="F2410">
        <v>20070324</v>
      </c>
      <c r="G2410" t="s">
        <v>11767</v>
      </c>
      <c r="H2410" t="s">
        <v>12378</v>
      </c>
      <c r="I2410" t="s">
        <v>12379</v>
      </c>
      <c r="M2410" t="str">
        <f t="shared" si="260"/>
        <v>松川</v>
      </c>
      <c r="N2410" t="str">
        <f t="shared" si="261"/>
        <v>祐周</v>
      </c>
      <c r="O2410" t="str">
        <f t="shared" si="262"/>
        <v>マツカワ</v>
      </c>
      <c r="P2410" t="str">
        <f t="shared" si="263"/>
        <v>ヒロチカ</v>
      </c>
      <c r="Q2410">
        <f>IF($F2410="","",DATEDIF($R2410,①申込書!$D$3,"Y"))</f>
        <v>18</v>
      </c>
      <c r="R2410" t="str">
        <f t="shared" si="264"/>
        <v>2007/03/24</v>
      </c>
      <c r="S2410" t="str">
        <f t="shared" si="259"/>
        <v>大阪</v>
      </c>
      <c r="T2410" t="str">
        <f>IFERROR(IF($G2410&lt;&gt;"",LEFT($G2410,11),IF(COUNTIF(②男子申込!$C:$C,$B2410)=1,INDEX(②男子申込!H:H,MATCH($B2410,②男子申込!$C:$C,0)),"")),"")</f>
        <v>00166094329</v>
      </c>
      <c r="U2410" t="str">
        <f t="shared" si="265"/>
        <v>大阪経済大</v>
      </c>
    </row>
    <row r="2411" spans="1:21">
      <c r="A2411" t="s">
        <v>1553</v>
      </c>
      <c r="B2411">
        <v>2410</v>
      </c>
      <c r="C2411" t="s">
        <v>9242</v>
      </c>
      <c r="D2411" t="s">
        <v>9243</v>
      </c>
      <c r="E2411" t="s">
        <v>99</v>
      </c>
      <c r="F2411">
        <v>20060620</v>
      </c>
      <c r="G2411" t="s">
        <v>11768</v>
      </c>
      <c r="H2411" t="s">
        <v>361</v>
      </c>
      <c r="I2411" t="s">
        <v>552</v>
      </c>
      <c r="M2411" t="str">
        <f t="shared" si="260"/>
        <v>岡本</v>
      </c>
      <c r="N2411" t="str">
        <f t="shared" si="261"/>
        <v>蓮音</v>
      </c>
      <c r="O2411" t="str">
        <f t="shared" si="262"/>
        <v>オカモト</v>
      </c>
      <c r="P2411" t="str">
        <f t="shared" si="263"/>
        <v>レント</v>
      </c>
      <c r="Q2411">
        <f>IF($F2411="","",DATEDIF($R2411,①申込書!$D$3,"Y"))</f>
        <v>19</v>
      </c>
      <c r="R2411" t="str">
        <f t="shared" si="264"/>
        <v>2006/06/20</v>
      </c>
      <c r="S2411" t="str">
        <f t="shared" si="259"/>
        <v>大阪</v>
      </c>
      <c r="T2411" t="str">
        <f>IFERROR(IF($G2411&lt;&gt;"",LEFT($G2411,11),IF(COUNTIF(②男子申込!$C:$C,$B2411)=1,INDEX(②男子申込!H:H,MATCH($B2411,②男子申込!$C:$C,0)),"")),"")</f>
        <v>00136033521</v>
      </c>
      <c r="U2411" t="str">
        <f t="shared" si="265"/>
        <v>佛教大</v>
      </c>
    </row>
    <row r="2412" spans="1:21">
      <c r="A2412" t="s">
        <v>1553</v>
      </c>
      <c r="B2412">
        <v>2411</v>
      </c>
      <c r="C2412" t="s">
        <v>9244</v>
      </c>
      <c r="D2412" t="s">
        <v>9245</v>
      </c>
      <c r="E2412" t="s">
        <v>80</v>
      </c>
      <c r="F2412">
        <v>20060823</v>
      </c>
      <c r="G2412" t="s">
        <v>11769</v>
      </c>
      <c r="H2412" t="s">
        <v>162</v>
      </c>
      <c r="I2412" t="s">
        <v>582</v>
      </c>
      <c r="M2412" t="str">
        <f t="shared" si="260"/>
        <v>木村</v>
      </c>
      <c r="N2412" t="str">
        <f t="shared" si="261"/>
        <v>聡真</v>
      </c>
      <c r="O2412" t="str">
        <f t="shared" si="262"/>
        <v>キムラ</v>
      </c>
      <c r="P2412" t="str">
        <f t="shared" si="263"/>
        <v>ソウマ</v>
      </c>
      <c r="Q2412">
        <f>IF($F2412="","",DATEDIF($R2412,①申込書!$D$3,"Y"))</f>
        <v>19</v>
      </c>
      <c r="R2412" t="str">
        <f t="shared" si="264"/>
        <v>2006/08/23</v>
      </c>
      <c r="S2412" t="str">
        <f t="shared" si="259"/>
        <v>滋賀</v>
      </c>
      <c r="T2412" t="str">
        <f>IFERROR(IF($G2412&lt;&gt;"",LEFT($G2412,11),IF(COUNTIF(②男子申込!$C:$C,$B2412)=1,INDEX(②男子申込!H:H,MATCH($B2412,②男子申込!$C:$C,0)),"")),"")</f>
        <v>00135253524</v>
      </c>
      <c r="U2412" t="str">
        <f t="shared" si="265"/>
        <v>佛教大</v>
      </c>
    </row>
    <row r="2413" spans="1:21">
      <c r="A2413" t="s">
        <v>1451</v>
      </c>
      <c r="B2413">
        <v>2412</v>
      </c>
      <c r="C2413" t="s">
        <v>9246</v>
      </c>
      <c r="D2413" t="s">
        <v>9247</v>
      </c>
      <c r="E2413" t="s">
        <v>170</v>
      </c>
      <c r="F2413">
        <v>20060111</v>
      </c>
      <c r="G2413" t="s">
        <v>11770</v>
      </c>
      <c r="H2413" t="s">
        <v>373</v>
      </c>
      <c r="I2413" t="s">
        <v>936</v>
      </c>
      <c r="M2413" t="str">
        <f t="shared" si="260"/>
        <v>柴田</v>
      </c>
      <c r="N2413" t="str">
        <f t="shared" si="261"/>
        <v>虎次郎</v>
      </c>
      <c r="O2413" t="str">
        <f t="shared" si="262"/>
        <v>シバタ</v>
      </c>
      <c r="P2413" t="str">
        <f t="shared" si="263"/>
        <v>コジロウ</v>
      </c>
      <c r="Q2413">
        <f>IF($F2413="","",DATEDIF($R2413,①申込書!$D$3,"Y"))</f>
        <v>20</v>
      </c>
      <c r="R2413" t="str">
        <f t="shared" si="264"/>
        <v>2006/01/11</v>
      </c>
      <c r="S2413" t="str">
        <f t="shared" si="259"/>
        <v>福岡</v>
      </c>
      <c r="T2413" t="str">
        <f>IFERROR(IF($G2413&lt;&gt;"",LEFT($G2413,11),IF(COUNTIF(②男子申込!$C:$C,$B2413)=1,INDEX(②男子申込!H:H,MATCH($B2413,②男子申込!$C:$C,0)),"")),"")</f>
        <v>00200352464</v>
      </c>
      <c r="U2413" t="str">
        <f t="shared" si="265"/>
        <v>関西外国語大</v>
      </c>
    </row>
    <row r="2414" spans="1:21">
      <c r="A2414" t="s">
        <v>1451</v>
      </c>
      <c r="B2414">
        <v>2413</v>
      </c>
      <c r="C2414" t="s">
        <v>9248</v>
      </c>
      <c r="D2414" t="s">
        <v>9249</v>
      </c>
      <c r="E2414" t="s">
        <v>97</v>
      </c>
      <c r="F2414">
        <v>20060823</v>
      </c>
      <c r="G2414" t="s">
        <v>11771</v>
      </c>
      <c r="H2414" t="s">
        <v>12380</v>
      </c>
      <c r="I2414" t="s">
        <v>744</v>
      </c>
      <c r="M2414" t="str">
        <f t="shared" si="260"/>
        <v>宮山</v>
      </c>
      <c r="N2414" t="str">
        <f t="shared" si="261"/>
        <v>諒士</v>
      </c>
      <c r="O2414" t="str">
        <f t="shared" si="262"/>
        <v>ミヤヤマ</v>
      </c>
      <c r="P2414" t="str">
        <f t="shared" si="263"/>
        <v>アキト</v>
      </c>
      <c r="Q2414">
        <f>IF($F2414="","",DATEDIF($R2414,①申込書!$D$3,"Y"))</f>
        <v>19</v>
      </c>
      <c r="R2414" t="str">
        <f t="shared" si="264"/>
        <v>2006/08/23</v>
      </c>
      <c r="S2414" t="str">
        <f t="shared" si="259"/>
        <v>兵庫</v>
      </c>
      <c r="T2414" t="str">
        <f>IFERROR(IF($G2414&lt;&gt;"",LEFT($G2414,11),IF(COUNTIF(②男子申込!$C:$C,$B2414)=1,INDEX(②男子申込!H:H,MATCH($B2414,②男子申込!$C:$C,0)),"")),"")</f>
        <v>00137766939</v>
      </c>
      <c r="U2414" t="str">
        <f t="shared" si="265"/>
        <v>関西外国語大</v>
      </c>
    </row>
    <row r="2415" spans="1:21">
      <c r="A2415" t="s">
        <v>1456</v>
      </c>
      <c r="B2415">
        <v>2414</v>
      </c>
      <c r="C2415" t="s">
        <v>9250</v>
      </c>
      <c r="D2415" t="s">
        <v>9251</v>
      </c>
      <c r="E2415" t="s">
        <v>83</v>
      </c>
      <c r="F2415">
        <v>20050922</v>
      </c>
      <c r="G2415" t="s">
        <v>11772</v>
      </c>
      <c r="H2415" t="s">
        <v>93</v>
      </c>
      <c r="I2415" t="s">
        <v>248</v>
      </c>
      <c r="M2415" t="str">
        <f t="shared" si="260"/>
        <v>山田</v>
      </c>
      <c r="N2415" t="str">
        <f t="shared" si="261"/>
        <v>高生</v>
      </c>
      <c r="O2415" t="str">
        <f t="shared" si="262"/>
        <v>ヤマダ</v>
      </c>
      <c r="P2415" t="str">
        <f t="shared" si="263"/>
        <v>コウセイ</v>
      </c>
      <c r="Q2415">
        <f>IF($F2415="","",DATEDIF($R2415,①申込書!$D$3,"Y"))</f>
        <v>20</v>
      </c>
      <c r="R2415" t="str">
        <f t="shared" si="264"/>
        <v>2005/09/22</v>
      </c>
      <c r="S2415" t="str">
        <f t="shared" si="259"/>
        <v>奈良</v>
      </c>
      <c r="T2415" t="str">
        <f>IFERROR(IF($G2415&lt;&gt;"",LEFT($G2415,11),IF(COUNTIF(②男子申込!$C:$C,$B2415)=1,INDEX(②男子申込!H:H,MATCH($B2415,②男子申込!$C:$C,0)),"")),"")</f>
        <v>00127456530</v>
      </c>
      <c r="U2415" t="str">
        <f t="shared" si="265"/>
        <v>奈良県立医科大</v>
      </c>
    </row>
    <row r="2416" spans="1:21">
      <c r="A2416" t="s">
        <v>1456</v>
      </c>
      <c r="B2416">
        <v>2415</v>
      </c>
      <c r="C2416" t="s">
        <v>9252</v>
      </c>
      <c r="D2416" t="s">
        <v>9253</v>
      </c>
      <c r="E2416" t="s">
        <v>83</v>
      </c>
      <c r="F2416">
        <v>20050729</v>
      </c>
      <c r="G2416" t="s">
        <v>11773</v>
      </c>
      <c r="H2416" t="s">
        <v>1630</v>
      </c>
      <c r="I2416" t="s">
        <v>374</v>
      </c>
      <c r="M2416" t="str">
        <f t="shared" si="260"/>
        <v>山内</v>
      </c>
      <c r="N2416" t="str">
        <f t="shared" si="261"/>
        <v>雄磨</v>
      </c>
      <c r="O2416" t="str">
        <f t="shared" si="262"/>
        <v>ヤマウチ</v>
      </c>
      <c r="P2416" t="str">
        <f t="shared" si="263"/>
        <v>ユウマ</v>
      </c>
      <c r="Q2416">
        <f>IF($F2416="","",DATEDIF($R2416,①申込書!$D$3,"Y"))</f>
        <v>20</v>
      </c>
      <c r="R2416" t="str">
        <f t="shared" si="264"/>
        <v>2005/07/29</v>
      </c>
      <c r="S2416" t="str">
        <f t="shared" si="259"/>
        <v>奈良</v>
      </c>
      <c r="T2416" t="str">
        <f>IFERROR(IF($G2416&lt;&gt;"",LEFT($G2416,11),IF(COUNTIF(②男子申込!$C:$C,$B2416)=1,INDEX(②男子申込!H:H,MATCH($B2416,②男子申込!$C:$C,0)),"")),"")</f>
        <v>00130954022</v>
      </c>
      <c r="U2416" t="str">
        <f t="shared" si="265"/>
        <v>奈良県立医科大</v>
      </c>
    </row>
    <row r="2417" spans="1:21">
      <c r="A2417" t="s">
        <v>1456</v>
      </c>
      <c r="B2417">
        <v>2416</v>
      </c>
      <c r="C2417" t="s">
        <v>9254</v>
      </c>
      <c r="D2417" t="s">
        <v>9255</v>
      </c>
      <c r="E2417" t="s">
        <v>83</v>
      </c>
      <c r="F2417">
        <v>20040918</v>
      </c>
      <c r="G2417" t="s">
        <v>11774</v>
      </c>
      <c r="H2417" t="s">
        <v>377</v>
      </c>
      <c r="I2417" t="s">
        <v>358</v>
      </c>
      <c r="M2417" t="str">
        <f t="shared" si="260"/>
        <v>林</v>
      </c>
      <c r="N2417" t="str">
        <f t="shared" si="261"/>
        <v>昇矢</v>
      </c>
      <c r="O2417" t="str">
        <f t="shared" si="262"/>
        <v>ハヤシ</v>
      </c>
      <c r="P2417" t="str">
        <f t="shared" si="263"/>
        <v>ショウヤ</v>
      </c>
      <c r="Q2417">
        <f>IF($F2417="","",DATEDIF($R2417,①申込書!$D$3,"Y"))</f>
        <v>21</v>
      </c>
      <c r="R2417" t="str">
        <f t="shared" si="264"/>
        <v>2004/09/18</v>
      </c>
      <c r="S2417" t="str">
        <f t="shared" si="259"/>
        <v>奈良</v>
      </c>
      <c r="T2417" t="str">
        <f>IFERROR(IF($G2417&lt;&gt;"",LEFT($G2417,11),IF(COUNTIF(②男子申込!$C:$C,$B2417)=1,INDEX(②男子申込!H:H,MATCH($B2417,②男子申込!$C:$C,0)),"")),"")</f>
        <v>00200358121</v>
      </c>
      <c r="U2417" t="str">
        <f t="shared" si="265"/>
        <v>奈良県立医科大</v>
      </c>
    </row>
    <row r="2418" spans="1:21">
      <c r="A2418" t="s">
        <v>646</v>
      </c>
      <c r="B2418">
        <v>2417</v>
      </c>
      <c r="C2418" t="s">
        <v>9256</v>
      </c>
      <c r="D2418" t="s">
        <v>9257</v>
      </c>
      <c r="E2418" t="s">
        <v>88</v>
      </c>
      <c r="F2418">
        <v>20060806</v>
      </c>
      <c r="G2418"/>
      <c r="H2418" t="s">
        <v>359</v>
      </c>
      <c r="I2418" t="s">
        <v>87</v>
      </c>
      <c r="M2418" t="str">
        <f t="shared" si="260"/>
        <v>安田</v>
      </c>
      <c r="N2418" t="str">
        <f t="shared" si="261"/>
        <v>拓生</v>
      </c>
      <c r="O2418" t="str">
        <f t="shared" si="262"/>
        <v>ヤスダ</v>
      </c>
      <c r="P2418" t="str">
        <f t="shared" si="263"/>
        <v>タクミ</v>
      </c>
      <c r="Q2418">
        <f>IF($F2418="","",DATEDIF($R2418,①申込書!$D$3,"Y"))</f>
        <v>19</v>
      </c>
      <c r="R2418" t="str">
        <f t="shared" si="264"/>
        <v>2006/08/06</v>
      </c>
      <c r="S2418" t="str">
        <f t="shared" si="259"/>
        <v>京都</v>
      </c>
      <c r="T2418" t="str">
        <f>IFERROR(IF($G2418&lt;&gt;"",LEFT($G2418,11),IF(COUNTIF(②男子申込!$C:$C,$B2418)=1,INDEX(②男子申込!H:H,MATCH($B2418,②男子申込!$C:$C,0)),"")),"")</f>
        <v/>
      </c>
      <c r="U2418" t="str">
        <f t="shared" si="265"/>
        <v>近畿大</v>
      </c>
    </row>
    <row r="2419" spans="1:21">
      <c r="A2419" t="s">
        <v>1572</v>
      </c>
      <c r="B2419">
        <v>2418</v>
      </c>
      <c r="C2419" t="s">
        <v>9258</v>
      </c>
      <c r="D2419" t="s">
        <v>9259</v>
      </c>
      <c r="E2419" t="s">
        <v>80</v>
      </c>
      <c r="F2419">
        <v>20060524</v>
      </c>
      <c r="G2419" t="s">
        <v>11775</v>
      </c>
      <c r="H2419" t="s">
        <v>12381</v>
      </c>
      <c r="I2419" t="s">
        <v>758</v>
      </c>
      <c r="M2419" t="str">
        <f t="shared" si="260"/>
        <v>今下</v>
      </c>
      <c r="N2419" t="str">
        <f t="shared" si="261"/>
        <v>結士</v>
      </c>
      <c r="O2419" t="str">
        <f t="shared" si="262"/>
        <v>イマシタ</v>
      </c>
      <c r="P2419" t="str">
        <f t="shared" si="263"/>
        <v>ユイト</v>
      </c>
      <c r="Q2419">
        <f>IF($F2419="","",DATEDIF($R2419,①申込書!$D$3,"Y"))</f>
        <v>19</v>
      </c>
      <c r="R2419" t="str">
        <f t="shared" si="264"/>
        <v>2006/05/24</v>
      </c>
      <c r="S2419" t="str">
        <f t="shared" si="259"/>
        <v>滋賀</v>
      </c>
      <c r="T2419" t="str">
        <f>IFERROR(IF($G2419&lt;&gt;"",LEFT($G2419,11),IF(COUNTIF(②男子申込!$C:$C,$B2419)=1,INDEX(②男子申込!H:H,MATCH($B2419,②男子申込!$C:$C,0)),"")),"")</f>
        <v>00142293526</v>
      </c>
      <c r="U2419" t="str">
        <f t="shared" si="265"/>
        <v>滋賀県立大</v>
      </c>
    </row>
    <row r="2420" spans="1:21">
      <c r="A2420" t="s">
        <v>1572</v>
      </c>
      <c r="B2420">
        <v>2419</v>
      </c>
      <c r="C2420" t="s">
        <v>9260</v>
      </c>
      <c r="D2420" t="s">
        <v>9261</v>
      </c>
      <c r="E2420" t="s">
        <v>80</v>
      </c>
      <c r="F2420">
        <v>20060908</v>
      </c>
      <c r="G2420" t="s">
        <v>11776</v>
      </c>
      <c r="H2420" t="s">
        <v>786</v>
      </c>
      <c r="I2420" t="s">
        <v>346</v>
      </c>
      <c r="M2420" t="str">
        <f t="shared" si="260"/>
        <v>西川</v>
      </c>
      <c r="N2420" t="str">
        <f t="shared" si="261"/>
        <v>翔悟</v>
      </c>
      <c r="O2420" t="str">
        <f t="shared" si="262"/>
        <v>ニシカワ</v>
      </c>
      <c r="P2420" t="str">
        <f t="shared" si="263"/>
        <v>ショウゴ</v>
      </c>
      <c r="Q2420">
        <f>IF($F2420="","",DATEDIF($R2420,①申込書!$D$3,"Y"))</f>
        <v>19</v>
      </c>
      <c r="R2420" t="str">
        <f t="shared" si="264"/>
        <v>2006/09/08</v>
      </c>
      <c r="S2420" t="str">
        <f t="shared" si="259"/>
        <v>滋賀</v>
      </c>
      <c r="T2420" t="str">
        <f>IFERROR(IF($G2420&lt;&gt;"",LEFT($G2420,11),IF(COUNTIF(②男子申込!$C:$C,$B2420)=1,INDEX(②男子申込!H:H,MATCH($B2420,②男子申込!$C:$C,0)),"")),"")</f>
        <v>00166189031</v>
      </c>
      <c r="U2420" t="str">
        <f t="shared" si="265"/>
        <v>滋賀県立大</v>
      </c>
    </row>
    <row r="2421" spans="1:21">
      <c r="A2421" t="s">
        <v>1572</v>
      </c>
      <c r="B2421">
        <v>2420</v>
      </c>
      <c r="C2421" t="s">
        <v>9262</v>
      </c>
      <c r="D2421" t="s">
        <v>9263</v>
      </c>
      <c r="E2421" t="s">
        <v>80</v>
      </c>
      <c r="F2421">
        <v>20060904</v>
      </c>
      <c r="G2421" t="s">
        <v>11777</v>
      </c>
      <c r="H2421" t="s">
        <v>361</v>
      </c>
      <c r="I2421" t="s">
        <v>12382</v>
      </c>
      <c r="M2421" t="str">
        <f t="shared" si="260"/>
        <v>岡本</v>
      </c>
      <c r="N2421" t="str">
        <f t="shared" si="261"/>
        <v>凰佑</v>
      </c>
      <c r="O2421" t="str">
        <f t="shared" si="262"/>
        <v>オカモト</v>
      </c>
      <c r="P2421" t="str">
        <f t="shared" si="263"/>
        <v>オウスケ</v>
      </c>
      <c r="Q2421">
        <f>IF($F2421="","",DATEDIF($R2421,①申込書!$D$3,"Y"))</f>
        <v>19</v>
      </c>
      <c r="R2421" t="str">
        <f t="shared" si="264"/>
        <v>2006/09/04</v>
      </c>
      <c r="S2421" t="str">
        <f t="shared" si="259"/>
        <v>滋賀</v>
      </c>
      <c r="T2421" t="str">
        <f>IFERROR(IF($G2421&lt;&gt;"",LEFT($G2421,11),IF(COUNTIF(②男子申込!$C:$C,$B2421)=1,INDEX(②男子申込!H:H,MATCH($B2421,②男子申込!$C:$C,0)),"")),"")</f>
        <v>00133899942</v>
      </c>
      <c r="U2421" t="str">
        <f t="shared" si="265"/>
        <v>滋賀県立大</v>
      </c>
    </row>
    <row r="2422" spans="1:21">
      <c r="A2422" t="s">
        <v>1572</v>
      </c>
      <c r="B2422">
        <v>2421</v>
      </c>
      <c r="C2422" t="s">
        <v>9264</v>
      </c>
      <c r="D2422" t="s">
        <v>9265</v>
      </c>
      <c r="E2422" t="s">
        <v>80</v>
      </c>
      <c r="F2422">
        <v>20060802</v>
      </c>
      <c r="G2422" t="s">
        <v>11778</v>
      </c>
      <c r="H2422" t="s">
        <v>206</v>
      </c>
      <c r="I2422" t="s">
        <v>556</v>
      </c>
      <c r="M2422" t="str">
        <f t="shared" si="260"/>
        <v>山﨑</v>
      </c>
      <c r="N2422" t="str">
        <f t="shared" si="261"/>
        <v>匠真</v>
      </c>
      <c r="O2422" t="str">
        <f t="shared" si="262"/>
        <v>ヤマサキ</v>
      </c>
      <c r="P2422" t="str">
        <f t="shared" si="263"/>
        <v>タクマ</v>
      </c>
      <c r="Q2422">
        <f>IF($F2422="","",DATEDIF($R2422,①申込書!$D$3,"Y"))</f>
        <v>19</v>
      </c>
      <c r="R2422" t="str">
        <f t="shared" si="264"/>
        <v>2006/08/02</v>
      </c>
      <c r="S2422" t="str">
        <f t="shared" si="259"/>
        <v>滋賀</v>
      </c>
      <c r="T2422" t="str">
        <f>IFERROR(IF($G2422&lt;&gt;"",LEFT($G2422,11),IF(COUNTIF(②男子申込!$C:$C,$B2422)=1,INDEX(②男子申込!H:H,MATCH($B2422,②男子申込!$C:$C,0)),"")),"")</f>
        <v>00200361685</v>
      </c>
      <c r="U2422" t="str">
        <f t="shared" si="265"/>
        <v>滋賀県立大</v>
      </c>
    </row>
    <row r="2423" spans="1:21">
      <c r="A2423" t="s">
        <v>1572</v>
      </c>
      <c r="B2423">
        <v>2422</v>
      </c>
      <c r="C2423" t="s">
        <v>9266</v>
      </c>
      <c r="D2423" t="s">
        <v>9267</v>
      </c>
      <c r="E2423" t="s">
        <v>80</v>
      </c>
      <c r="F2423">
        <v>20070117</v>
      </c>
      <c r="G2423" t="s">
        <v>11779</v>
      </c>
      <c r="H2423" t="s">
        <v>12383</v>
      </c>
      <c r="I2423" t="s">
        <v>926</v>
      </c>
      <c r="M2423" t="str">
        <f t="shared" si="260"/>
        <v>山部</v>
      </c>
      <c r="N2423" t="str">
        <f t="shared" si="261"/>
        <v>宗一郎</v>
      </c>
      <c r="O2423" t="str">
        <f t="shared" si="262"/>
        <v>ヤマベ</v>
      </c>
      <c r="P2423" t="str">
        <f t="shared" si="263"/>
        <v>ソウイチロウ</v>
      </c>
      <c r="Q2423">
        <f>IF($F2423="","",DATEDIF($R2423,①申込書!$D$3,"Y"))</f>
        <v>19</v>
      </c>
      <c r="R2423" t="str">
        <f t="shared" si="264"/>
        <v>2007/01/17</v>
      </c>
      <c r="S2423" t="str">
        <f t="shared" si="259"/>
        <v>滋賀</v>
      </c>
      <c r="T2423" t="str">
        <f>IFERROR(IF($G2423&lt;&gt;"",LEFT($G2423,11),IF(COUNTIF(②男子申込!$C:$C,$B2423)=1,INDEX(②男子申込!H:H,MATCH($B2423,②男子申込!$C:$C,0)),"")),"")</f>
        <v>00142721017</v>
      </c>
      <c r="U2423" t="str">
        <f t="shared" si="265"/>
        <v>滋賀県立大</v>
      </c>
    </row>
    <row r="2424" spans="1:21">
      <c r="A2424" t="s">
        <v>1085</v>
      </c>
      <c r="B2424">
        <v>2423</v>
      </c>
      <c r="C2424" t="s">
        <v>9268</v>
      </c>
      <c r="D2424" t="s">
        <v>9269</v>
      </c>
      <c r="E2424" t="s">
        <v>3835</v>
      </c>
      <c r="F2424">
        <v>20060615</v>
      </c>
      <c r="G2424"/>
      <c r="H2424" t="s">
        <v>354</v>
      </c>
      <c r="I2424" t="s">
        <v>606</v>
      </c>
      <c r="M2424" t="str">
        <f t="shared" si="260"/>
        <v>田中</v>
      </c>
      <c r="N2424" t="str">
        <f t="shared" si="261"/>
        <v>寛樹</v>
      </c>
      <c r="O2424" t="str">
        <f t="shared" si="262"/>
        <v>タナカ</v>
      </c>
      <c r="P2424" t="str">
        <f t="shared" si="263"/>
        <v>ヒロキ</v>
      </c>
      <c r="Q2424">
        <f>IF($F2424="","",DATEDIF($R2424,①申込書!$D$3,"Y"))</f>
        <v>19</v>
      </c>
      <c r="R2424" t="str">
        <f t="shared" si="264"/>
        <v>2006/06/15</v>
      </c>
      <c r="S2424" t="str">
        <f t="shared" si="259"/>
        <v>学連</v>
      </c>
      <c r="T2424" t="str">
        <f>IFERROR(IF($G2424&lt;&gt;"",LEFT($G2424,11),IF(COUNTIF(②男子申込!$C:$C,$B2424)=1,INDEX(②男子申込!H:H,MATCH($B2424,②男子申込!$C:$C,0)),"")),"")</f>
        <v/>
      </c>
      <c r="U2424" t="str">
        <f t="shared" si="265"/>
        <v>甲南大</v>
      </c>
    </row>
    <row r="2425" spans="1:21">
      <c r="A2425" t="s">
        <v>1085</v>
      </c>
      <c r="B2425">
        <v>2424</v>
      </c>
      <c r="C2425" t="s">
        <v>9270</v>
      </c>
      <c r="D2425" t="s">
        <v>9271</v>
      </c>
      <c r="E2425" t="s">
        <v>3835</v>
      </c>
      <c r="F2425">
        <v>20060520</v>
      </c>
      <c r="G2425"/>
      <c r="H2425" t="s">
        <v>818</v>
      </c>
      <c r="I2425" t="s">
        <v>229</v>
      </c>
      <c r="M2425" t="str">
        <f t="shared" si="260"/>
        <v>原口</v>
      </c>
      <c r="N2425" t="str">
        <f t="shared" si="261"/>
        <v>航太朗</v>
      </c>
      <c r="O2425" t="str">
        <f t="shared" si="262"/>
        <v>ハラグチ</v>
      </c>
      <c r="P2425" t="str">
        <f t="shared" si="263"/>
        <v>コウタロウ</v>
      </c>
      <c r="Q2425">
        <f>IF($F2425="","",DATEDIF($R2425,①申込書!$D$3,"Y"))</f>
        <v>19</v>
      </c>
      <c r="R2425" t="str">
        <f t="shared" si="264"/>
        <v>2006/05/20</v>
      </c>
      <c r="S2425" t="str">
        <f t="shared" si="259"/>
        <v>学連</v>
      </c>
      <c r="T2425" t="str">
        <f>IFERROR(IF($G2425&lt;&gt;"",LEFT($G2425,11),IF(COUNTIF(②男子申込!$C:$C,$B2425)=1,INDEX(②男子申込!H:H,MATCH($B2425,②男子申込!$C:$C,0)),"")),"")</f>
        <v/>
      </c>
      <c r="U2425" t="str">
        <f t="shared" si="265"/>
        <v>甲南大</v>
      </c>
    </row>
    <row r="2426" spans="1:21">
      <c r="A2426" t="s">
        <v>1085</v>
      </c>
      <c r="B2426">
        <v>2425</v>
      </c>
      <c r="C2426" t="s">
        <v>9272</v>
      </c>
      <c r="D2426" t="s">
        <v>9273</v>
      </c>
      <c r="E2426" t="s">
        <v>3835</v>
      </c>
      <c r="F2426">
        <v>20070103</v>
      </c>
      <c r="G2426"/>
      <c r="H2426" t="s">
        <v>12384</v>
      </c>
      <c r="I2426" t="s">
        <v>12385</v>
      </c>
      <c r="M2426" t="str">
        <f t="shared" si="260"/>
        <v>柴峠</v>
      </c>
      <c r="N2426" t="str">
        <f t="shared" si="261"/>
        <v>伸樹</v>
      </c>
      <c r="O2426" t="str">
        <f t="shared" si="262"/>
        <v>シバトウゲ</v>
      </c>
      <c r="P2426" t="str">
        <f t="shared" si="263"/>
        <v>ノブキ</v>
      </c>
      <c r="Q2426">
        <f>IF($F2426="","",DATEDIF($R2426,①申込書!$D$3,"Y"))</f>
        <v>19</v>
      </c>
      <c r="R2426" t="str">
        <f t="shared" si="264"/>
        <v>2007/01/03</v>
      </c>
      <c r="S2426" t="str">
        <f t="shared" si="259"/>
        <v>学連</v>
      </c>
      <c r="T2426" t="str">
        <f>IFERROR(IF($G2426&lt;&gt;"",LEFT($G2426,11),IF(COUNTIF(②男子申込!$C:$C,$B2426)=1,INDEX(②男子申込!H:H,MATCH($B2426,②男子申込!$C:$C,0)),"")),"")</f>
        <v/>
      </c>
      <c r="U2426" t="str">
        <f t="shared" si="265"/>
        <v>甲南大</v>
      </c>
    </row>
    <row r="2427" spans="1:21">
      <c r="A2427" t="s">
        <v>1085</v>
      </c>
      <c r="B2427">
        <v>2426</v>
      </c>
      <c r="C2427" t="s">
        <v>9274</v>
      </c>
      <c r="D2427" t="s">
        <v>9275</v>
      </c>
      <c r="E2427" t="s">
        <v>3835</v>
      </c>
      <c r="F2427">
        <v>20060619</v>
      </c>
      <c r="G2427"/>
      <c r="H2427" t="s">
        <v>12386</v>
      </c>
      <c r="I2427" t="s">
        <v>12387</v>
      </c>
      <c r="M2427" t="str">
        <f t="shared" si="260"/>
        <v>篠塚</v>
      </c>
      <c r="N2427" t="str">
        <f t="shared" si="261"/>
        <v>丈</v>
      </c>
      <c r="O2427" t="str">
        <f t="shared" si="262"/>
        <v>シノヅカ</v>
      </c>
      <c r="P2427" t="str">
        <f t="shared" si="263"/>
        <v>ジョウ</v>
      </c>
      <c r="Q2427">
        <f>IF($F2427="","",DATEDIF($R2427,①申込書!$D$3,"Y"))</f>
        <v>19</v>
      </c>
      <c r="R2427" t="str">
        <f t="shared" si="264"/>
        <v>2006/06/19</v>
      </c>
      <c r="S2427" t="str">
        <f t="shared" si="259"/>
        <v>学連</v>
      </c>
      <c r="T2427" t="str">
        <f>IFERROR(IF($G2427&lt;&gt;"",LEFT($G2427,11),IF(COUNTIF(②男子申込!$C:$C,$B2427)=1,INDEX(②男子申込!H:H,MATCH($B2427,②男子申込!$C:$C,0)),"")),"")</f>
        <v/>
      </c>
      <c r="U2427" t="str">
        <f t="shared" si="265"/>
        <v>甲南大</v>
      </c>
    </row>
    <row r="2428" spans="1:21">
      <c r="A2428" t="s">
        <v>1085</v>
      </c>
      <c r="B2428">
        <v>2427</v>
      </c>
      <c r="C2428" t="s">
        <v>9276</v>
      </c>
      <c r="D2428" t="s">
        <v>9277</v>
      </c>
      <c r="E2428" t="s">
        <v>3835</v>
      </c>
      <c r="F2428">
        <v>20070226</v>
      </c>
      <c r="G2428"/>
      <c r="H2428" t="s">
        <v>12388</v>
      </c>
      <c r="I2428" t="s">
        <v>12389</v>
      </c>
      <c r="M2428" t="str">
        <f t="shared" si="260"/>
        <v>山脇</v>
      </c>
      <c r="N2428" t="str">
        <f t="shared" si="261"/>
        <v>秀斗</v>
      </c>
      <c r="O2428" t="str">
        <f t="shared" si="262"/>
        <v>ヤマワキ</v>
      </c>
      <c r="P2428" t="str">
        <f t="shared" si="263"/>
        <v>ヒデト</v>
      </c>
      <c r="Q2428">
        <f>IF($F2428="","",DATEDIF($R2428,①申込書!$D$3,"Y"))</f>
        <v>18</v>
      </c>
      <c r="R2428" t="str">
        <f t="shared" si="264"/>
        <v>2007/02/26</v>
      </c>
      <c r="S2428" t="str">
        <f t="shared" si="259"/>
        <v>学連</v>
      </c>
      <c r="T2428" t="str">
        <f>IFERROR(IF($G2428&lt;&gt;"",LEFT($G2428,11),IF(COUNTIF(②男子申込!$C:$C,$B2428)=1,INDEX(②男子申込!H:H,MATCH($B2428,②男子申込!$C:$C,0)),"")),"")</f>
        <v/>
      </c>
      <c r="U2428" t="str">
        <f t="shared" si="265"/>
        <v>甲南大</v>
      </c>
    </row>
    <row r="2429" spans="1:21">
      <c r="A2429" t="s">
        <v>1085</v>
      </c>
      <c r="B2429">
        <v>2428</v>
      </c>
      <c r="C2429" t="s">
        <v>9278</v>
      </c>
      <c r="D2429" t="s">
        <v>9279</v>
      </c>
      <c r="E2429" t="s">
        <v>3835</v>
      </c>
      <c r="F2429">
        <v>20061130</v>
      </c>
      <c r="G2429"/>
      <c r="H2429" t="s">
        <v>12390</v>
      </c>
      <c r="I2429" t="s">
        <v>12391</v>
      </c>
      <c r="M2429" t="str">
        <f t="shared" si="260"/>
        <v>木南</v>
      </c>
      <c r="N2429" t="str">
        <f t="shared" si="261"/>
        <v>柾一朗</v>
      </c>
      <c r="O2429" t="str">
        <f t="shared" si="262"/>
        <v>キミナミ</v>
      </c>
      <c r="P2429" t="str">
        <f t="shared" si="263"/>
        <v>セイイチロウ</v>
      </c>
      <c r="Q2429">
        <f>IF($F2429="","",DATEDIF($R2429,①申込書!$D$3,"Y"))</f>
        <v>19</v>
      </c>
      <c r="R2429" t="str">
        <f t="shared" si="264"/>
        <v>2006/11/30</v>
      </c>
      <c r="S2429" t="str">
        <f t="shared" si="259"/>
        <v>学連</v>
      </c>
      <c r="T2429" t="str">
        <f>IFERROR(IF($G2429&lt;&gt;"",LEFT($G2429,11),IF(COUNTIF(②男子申込!$C:$C,$B2429)=1,INDEX(②男子申込!H:H,MATCH($B2429,②男子申込!$C:$C,0)),"")),"")</f>
        <v/>
      </c>
      <c r="U2429" t="str">
        <f t="shared" si="265"/>
        <v>甲南大</v>
      </c>
    </row>
    <row r="2430" spans="1:21">
      <c r="A2430" t="s">
        <v>1708</v>
      </c>
      <c r="B2430">
        <v>2429</v>
      </c>
      <c r="C2430" t="s">
        <v>9280</v>
      </c>
      <c r="D2430" t="s">
        <v>9281</v>
      </c>
      <c r="E2430" t="s">
        <v>99</v>
      </c>
      <c r="F2430">
        <v>20060516</v>
      </c>
      <c r="G2430" t="s">
        <v>11780</v>
      </c>
      <c r="H2430" t="s">
        <v>652</v>
      </c>
      <c r="I2430" t="s">
        <v>12183</v>
      </c>
      <c r="M2430" t="str">
        <f t="shared" si="260"/>
        <v>浦邊</v>
      </c>
      <c r="N2430" t="str">
        <f t="shared" si="261"/>
        <v>斗希</v>
      </c>
      <c r="O2430" t="str">
        <f t="shared" si="262"/>
        <v>ウラベ</v>
      </c>
      <c r="P2430" t="str">
        <f t="shared" si="263"/>
        <v>トキ</v>
      </c>
      <c r="Q2430">
        <f>IF($F2430="","",DATEDIF($R2430,①申込書!$D$3,"Y"))</f>
        <v>19</v>
      </c>
      <c r="R2430" t="str">
        <f t="shared" si="264"/>
        <v>2006/05/16</v>
      </c>
      <c r="S2430" t="str">
        <f t="shared" si="259"/>
        <v>大阪</v>
      </c>
      <c r="T2430" t="str">
        <f>IFERROR(IF($G2430&lt;&gt;"",LEFT($G2430,11),IF(COUNTIF(②男子申込!$C:$C,$B2430)=1,INDEX(②男子申込!H:H,MATCH($B2430,②男子申込!$C:$C,0)),"")),"")</f>
        <v>00165657333</v>
      </c>
      <c r="U2430" t="str">
        <f t="shared" si="265"/>
        <v>京都教育大</v>
      </c>
    </row>
    <row r="2431" spans="1:21">
      <c r="A2431" t="s">
        <v>1708</v>
      </c>
      <c r="B2431">
        <v>2430</v>
      </c>
      <c r="C2431" t="s">
        <v>9282</v>
      </c>
      <c r="D2431" t="s">
        <v>9283</v>
      </c>
      <c r="E2431" t="s">
        <v>99</v>
      </c>
      <c r="F2431">
        <v>20061017</v>
      </c>
      <c r="G2431" t="s">
        <v>11781</v>
      </c>
      <c r="H2431" t="s">
        <v>12289</v>
      </c>
      <c r="I2431" t="s">
        <v>12392</v>
      </c>
      <c r="M2431" t="str">
        <f t="shared" si="260"/>
        <v>寺西</v>
      </c>
      <c r="N2431" t="str">
        <f t="shared" si="261"/>
        <v>瑛生</v>
      </c>
      <c r="O2431" t="str">
        <f t="shared" si="262"/>
        <v>テラニシ</v>
      </c>
      <c r="P2431" t="str">
        <f t="shared" si="263"/>
        <v>エイセイ</v>
      </c>
      <c r="Q2431">
        <f>IF($F2431="","",DATEDIF($R2431,①申込書!$D$3,"Y"))</f>
        <v>19</v>
      </c>
      <c r="R2431" t="str">
        <f t="shared" si="264"/>
        <v>2006/10/17</v>
      </c>
      <c r="S2431" t="str">
        <f t="shared" si="259"/>
        <v>大阪</v>
      </c>
      <c r="T2431" t="str">
        <f>IFERROR(IF($G2431&lt;&gt;"",LEFT($G2431,11),IF(COUNTIF(②男子申込!$C:$C,$B2431)=1,INDEX(②男子申込!H:H,MATCH($B2431,②男子申込!$C:$C,0)),"")),"")</f>
        <v>00138576636</v>
      </c>
      <c r="U2431" t="str">
        <f t="shared" si="265"/>
        <v>京都教育大</v>
      </c>
    </row>
    <row r="2432" spans="1:21">
      <c r="A2432" t="s">
        <v>1708</v>
      </c>
      <c r="B2432">
        <v>2431</v>
      </c>
      <c r="C2432" t="s">
        <v>9284</v>
      </c>
      <c r="D2432" t="s">
        <v>9285</v>
      </c>
      <c r="E2432" t="s">
        <v>102</v>
      </c>
      <c r="F2432">
        <v>20060511</v>
      </c>
      <c r="G2432" t="s">
        <v>11782</v>
      </c>
      <c r="H2432" t="s">
        <v>573</v>
      </c>
      <c r="I2432" t="s">
        <v>1055</v>
      </c>
      <c r="M2432" t="str">
        <f t="shared" si="260"/>
        <v>曽根</v>
      </c>
      <c r="N2432" t="str">
        <f t="shared" si="261"/>
        <v>広夢</v>
      </c>
      <c r="O2432" t="str">
        <f t="shared" si="262"/>
        <v>ソネ</v>
      </c>
      <c r="P2432" t="str">
        <f t="shared" si="263"/>
        <v>ヒロム</v>
      </c>
      <c r="Q2432">
        <f>IF($F2432="","",DATEDIF($R2432,①申込書!$D$3,"Y"))</f>
        <v>19</v>
      </c>
      <c r="R2432" t="str">
        <f t="shared" si="264"/>
        <v>2006/05/11</v>
      </c>
      <c r="S2432" t="str">
        <f t="shared" si="259"/>
        <v>静岡</v>
      </c>
      <c r="T2432" t="str">
        <f>IFERROR(IF($G2432&lt;&gt;"",LEFT($G2432,11),IF(COUNTIF(②男子申込!$C:$C,$B2432)=1,INDEX(②男子申込!H:H,MATCH($B2432,②男子申込!$C:$C,0)),"")),"")</f>
        <v>00136123117</v>
      </c>
      <c r="U2432" t="str">
        <f t="shared" si="265"/>
        <v>京都教育大</v>
      </c>
    </row>
    <row r="2433" spans="1:21">
      <c r="A2433" t="s">
        <v>1104</v>
      </c>
      <c r="B2433">
        <v>2432</v>
      </c>
      <c r="C2433" t="s">
        <v>9286</v>
      </c>
      <c r="D2433" t="s">
        <v>9287</v>
      </c>
      <c r="E2433" t="s">
        <v>85</v>
      </c>
      <c r="F2433">
        <v>20070315</v>
      </c>
      <c r="G2433"/>
      <c r="H2433" t="s">
        <v>134</v>
      </c>
      <c r="I2433" t="s">
        <v>465</v>
      </c>
      <c r="M2433" t="str">
        <f t="shared" si="260"/>
        <v>伊藤</v>
      </c>
      <c r="N2433" t="str">
        <f t="shared" si="261"/>
        <v>滉人</v>
      </c>
      <c r="O2433" t="str">
        <f t="shared" si="262"/>
        <v>イトウ</v>
      </c>
      <c r="P2433" t="str">
        <f t="shared" si="263"/>
        <v>ヒロト</v>
      </c>
      <c r="Q2433">
        <f>IF($F2433="","",DATEDIF($R2433,①申込書!$D$3,"Y"))</f>
        <v>18</v>
      </c>
      <c r="R2433" t="str">
        <f t="shared" si="264"/>
        <v>2007/03/15</v>
      </c>
      <c r="S2433" t="str">
        <f t="shared" si="259"/>
        <v>愛知</v>
      </c>
      <c r="T2433" t="str">
        <f>IFERROR(IF($G2433&lt;&gt;"",LEFT($G2433,11),IF(COUNTIF(②男子申込!$C:$C,$B2433)=1,INDEX(②男子申込!H:H,MATCH($B2433,②男子申込!$C:$C,0)),"")),"")</f>
        <v/>
      </c>
      <c r="U2433" t="str">
        <f t="shared" si="265"/>
        <v>神戸大</v>
      </c>
    </row>
    <row r="2434" spans="1:21">
      <c r="A2434" t="s">
        <v>312</v>
      </c>
      <c r="B2434">
        <v>2433</v>
      </c>
      <c r="C2434" t="s">
        <v>9288</v>
      </c>
      <c r="D2434" t="s">
        <v>9289</v>
      </c>
      <c r="E2434" t="s">
        <v>97</v>
      </c>
      <c r="F2434">
        <v>20060503</v>
      </c>
      <c r="G2434" t="s">
        <v>11783</v>
      </c>
      <c r="H2434" t="s">
        <v>162</v>
      </c>
      <c r="I2434" t="s">
        <v>720</v>
      </c>
      <c r="M2434" t="str">
        <f t="shared" si="260"/>
        <v>木村</v>
      </c>
      <c r="N2434" t="str">
        <f t="shared" si="261"/>
        <v>仁</v>
      </c>
      <c r="O2434" t="str">
        <f t="shared" si="262"/>
        <v>キムラ</v>
      </c>
      <c r="P2434" t="str">
        <f t="shared" si="263"/>
        <v>ジン</v>
      </c>
      <c r="Q2434">
        <f>IF($F2434="","",DATEDIF($R2434,①申込書!$D$3,"Y"))</f>
        <v>19</v>
      </c>
      <c r="R2434" t="str">
        <f t="shared" si="264"/>
        <v>2006/05/03</v>
      </c>
      <c r="S2434" t="str">
        <f t="shared" ref="S2434:S2497" si="266">IFERROR(IF(OR($E2434="北海道",$E2434="学連"),$E2434,LEFT($E2434,LEN($E2434)-1)),"")</f>
        <v>兵庫</v>
      </c>
      <c r="T2434" t="str">
        <f>IFERROR(IF($G2434&lt;&gt;"",LEFT($G2434,11),IF(COUNTIF(②男子申込!$C:$C,$B2434)=1,INDEX(②男子申込!H:H,MATCH($B2434,②男子申込!$C:$C,0)),"")),"")</f>
        <v>00147104421</v>
      </c>
      <c r="U2434" t="str">
        <f t="shared" si="265"/>
        <v>関西学院大</v>
      </c>
    </row>
    <row r="2435" spans="1:21">
      <c r="A2435" t="s">
        <v>1286</v>
      </c>
      <c r="B2435">
        <v>2434</v>
      </c>
      <c r="C2435" t="s">
        <v>9290</v>
      </c>
      <c r="D2435" t="s">
        <v>9291</v>
      </c>
      <c r="E2435" t="s">
        <v>132</v>
      </c>
      <c r="F2435">
        <v>20070114</v>
      </c>
      <c r="G2435" t="s">
        <v>11784</v>
      </c>
      <c r="H2435" t="s">
        <v>515</v>
      </c>
      <c r="I2435" t="s">
        <v>339</v>
      </c>
      <c r="M2435" t="str">
        <f t="shared" ref="M2435:M2498" si="267">IFERROR(LEFT($C2435,FIND("　",$C2435)-1),"")</f>
        <v>吉岡</v>
      </c>
      <c r="N2435" t="str">
        <f t="shared" ref="N2435:N2498" si="268">IFERROR(RIGHT($C2435,LEN($C2435)-FIND("　",$C2435)),"")</f>
        <v>瞭</v>
      </c>
      <c r="O2435" t="str">
        <f t="shared" ref="O2435:O2498" si="269">IFERROR(DBCS(LEFT($D2435,FIND(" ",$D2435)-1)),"")</f>
        <v>ヨシオカ</v>
      </c>
      <c r="P2435" t="str">
        <f t="shared" ref="P2435:P2498" si="270">IFERROR(DBCS(RIGHT($D2435,LEN($D2435)-FIND(" ",$D2435))),"")</f>
        <v>リョウ</v>
      </c>
      <c r="Q2435">
        <f>IF($F2435="","",DATEDIF($R2435,①申込書!$D$3,"Y"))</f>
        <v>19</v>
      </c>
      <c r="R2435" t="str">
        <f t="shared" ref="R2435:R2498" si="271">IF($F2435="","",LEFT($F2435,4)&amp;"/"&amp;MID($F2435,5,2)&amp;"/"&amp;RIGHT($F2435,2))</f>
        <v>2007/01/14</v>
      </c>
      <c r="S2435" t="str">
        <f t="shared" si="266"/>
        <v>広島</v>
      </c>
      <c r="T2435" t="str">
        <f>IFERROR(IF($G2435&lt;&gt;"",LEFT($G2435,11),IF(COUNTIF(②男子申込!$C:$C,$B2435)=1,INDEX(②男子申込!H:H,MATCH($B2435,②男子申込!$C:$C,0)),"")),"")</f>
        <v>00141833828</v>
      </c>
      <c r="U2435" t="str">
        <f t="shared" ref="U2435:U2498" si="272">IFERROR(LEFT($A2435,FIND("大学",$A2435))&amp;RIGHT($A2435,LEN($A2435)-FIND("大学",$A2435)-1),"")</f>
        <v>大阪公立大</v>
      </c>
    </row>
    <row r="2436" spans="1:21">
      <c r="A2436" t="s">
        <v>1286</v>
      </c>
      <c r="B2436">
        <v>2435</v>
      </c>
      <c r="C2436" t="s">
        <v>9292</v>
      </c>
      <c r="D2436" t="s">
        <v>9293</v>
      </c>
      <c r="E2436" t="s">
        <v>97</v>
      </c>
      <c r="F2436">
        <v>20060715</v>
      </c>
      <c r="G2436" t="s">
        <v>11785</v>
      </c>
      <c r="H2436" t="s">
        <v>206</v>
      </c>
      <c r="I2436" t="s">
        <v>12393</v>
      </c>
      <c r="M2436" t="str">
        <f t="shared" si="267"/>
        <v>山﨑</v>
      </c>
      <c r="N2436" t="str">
        <f t="shared" si="268"/>
        <v>慧</v>
      </c>
      <c r="O2436" t="str">
        <f t="shared" si="269"/>
        <v>ヤマサキ</v>
      </c>
      <c r="P2436" t="str">
        <f t="shared" si="270"/>
        <v>サトイ</v>
      </c>
      <c r="Q2436">
        <f>IF($F2436="","",DATEDIF($R2436,①申込書!$D$3,"Y"))</f>
        <v>19</v>
      </c>
      <c r="R2436" t="str">
        <f t="shared" si="271"/>
        <v>2006/07/15</v>
      </c>
      <c r="S2436" t="str">
        <f t="shared" si="266"/>
        <v>兵庫</v>
      </c>
      <c r="T2436" t="str">
        <f>IFERROR(IF($G2436&lt;&gt;"",LEFT($G2436,11),IF(COUNTIF(②男子申込!$C:$C,$B2436)=1,INDEX(②男子申込!H:H,MATCH($B2436,②男子申込!$C:$C,0)),"")),"")</f>
        <v>00136634629</v>
      </c>
      <c r="U2436" t="str">
        <f t="shared" si="272"/>
        <v>大阪公立大</v>
      </c>
    </row>
    <row r="2437" spans="1:21">
      <c r="A2437" t="s">
        <v>1286</v>
      </c>
      <c r="B2437">
        <v>2436</v>
      </c>
      <c r="C2437" t="s">
        <v>9294</v>
      </c>
      <c r="D2437" t="s">
        <v>9295</v>
      </c>
      <c r="E2437" t="s">
        <v>99</v>
      </c>
      <c r="F2437">
        <v>20051227</v>
      </c>
      <c r="G2437" t="s">
        <v>11786</v>
      </c>
      <c r="H2437" t="s">
        <v>630</v>
      </c>
      <c r="I2437" t="s">
        <v>5065</v>
      </c>
      <c r="M2437" t="str">
        <f t="shared" si="267"/>
        <v>加藤</v>
      </c>
      <c r="N2437" t="str">
        <f t="shared" si="268"/>
        <v>希理</v>
      </c>
      <c r="O2437" t="str">
        <f t="shared" si="269"/>
        <v>カトウ</v>
      </c>
      <c r="P2437" t="str">
        <f t="shared" si="270"/>
        <v>キリ</v>
      </c>
      <c r="Q2437">
        <f>IF($F2437="","",DATEDIF($R2437,①申込書!$D$3,"Y"))</f>
        <v>20</v>
      </c>
      <c r="R2437" t="str">
        <f t="shared" si="271"/>
        <v>2005/12/27</v>
      </c>
      <c r="S2437" t="str">
        <f t="shared" si="266"/>
        <v>大阪</v>
      </c>
      <c r="T2437" t="str">
        <f>IFERROR(IF($G2437&lt;&gt;"",LEFT($G2437,11),IF(COUNTIF(②男子申込!$C:$C,$B2437)=1,INDEX(②男子申込!H:H,MATCH($B2437,②男子申込!$C:$C,0)),"")),"")</f>
        <v>00130417319</v>
      </c>
      <c r="U2437" t="str">
        <f t="shared" si="272"/>
        <v>大阪公立大</v>
      </c>
    </row>
    <row r="2438" spans="1:21">
      <c r="A2438" t="s">
        <v>1286</v>
      </c>
      <c r="B2438">
        <v>2437</v>
      </c>
      <c r="C2438" t="s">
        <v>9296</v>
      </c>
      <c r="D2438" t="s">
        <v>9297</v>
      </c>
      <c r="E2438" t="s">
        <v>83</v>
      </c>
      <c r="F2438">
        <v>20060804</v>
      </c>
      <c r="G2438" t="s">
        <v>11787</v>
      </c>
      <c r="H2438" t="s">
        <v>2577</v>
      </c>
      <c r="I2438" t="s">
        <v>12394</v>
      </c>
      <c r="M2438" t="str">
        <f t="shared" si="267"/>
        <v>大住</v>
      </c>
      <c r="N2438" t="str">
        <f t="shared" si="268"/>
        <v>槙月</v>
      </c>
      <c r="O2438" t="str">
        <f t="shared" si="269"/>
        <v>オオスミ</v>
      </c>
      <c r="P2438" t="str">
        <f t="shared" si="270"/>
        <v>マツキ</v>
      </c>
      <c r="Q2438">
        <f>IF($F2438="","",DATEDIF($R2438,①申込書!$D$3,"Y"))</f>
        <v>19</v>
      </c>
      <c r="R2438" t="str">
        <f t="shared" si="271"/>
        <v>2006/08/04</v>
      </c>
      <c r="S2438" t="str">
        <f t="shared" si="266"/>
        <v>奈良</v>
      </c>
      <c r="T2438" t="str">
        <f>IFERROR(IF($G2438&lt;&gt;"",LEFT($G2438,11),IF(COUNTIF(②男子申込!$C:$C,$B2438)=1,INDEX(②男子申込!H:H,MATCH($B2438,②男子申込!$C:$C,0)),"")),"")</f>
        <v>00140192623</v>
      </c>
      <c r="U2438" t="str">
        <f t="shared" si="272"/>
        <v>大阪公立大</v>
      </c>
    </row>
    <row r="2439" spans="1:21">
      <c r="A2439" t="s">
        <v>554</v>
      </c>
      <c r="B2439">
        <v>2438</v>
      </c>
      <c r="C2439" t="s">
        <v>9298</v>
      </c>
      <c r="D2439" t="s">
        <v>9299</v>
      </c>
      <c r="E2439" t="s">
        <v>99</v>
      </c>
      <c r="F2439">
        <v>20061117</v>
      </c>
      <c r="G2439" t="s">
        <v>11788</v>
      </c>
      <c r="H2439" t="s">
        <v>12395</v>
      </c>
      <c r="I2439" t="s">
        <v>884</v>
      </c>
      <c r="M2439" t="str">
        <f t="shared" si="267"/>
        <v>大津</v>
      </c>
      <c r="N2439" t="str">
        <f t="shared" si="268"/>
        <v>玲志</v>
      </c>
      <c r="O2439" t="str">
        <f t="shared" si="269"/>
        <v>オオツ</v>
      </c>
      <c r="P2439" t="str">
        <f t="shared" si="270"/>
        <v>レイジ</v>
      </c>
      <c r="Q2439">
        <f>IF($F2439="","",DATEDIF($R2439,①申込書!$D$3,"Y"))</f>
        <v>19</v>
      </c>
      <c r="R2439" t="str">
        <f t="shared" si="271"/>
        <v>2006/11/17</v>
      </c>
      <c r="S2439" t="str">
        <f t="shared" si="266"/>
        <v>大阪</v>
      </c>
      <c r="T2439" t="str">
        <f>IFERROR(IF($G2439&lt;&gt;"",LEFT($G2439,11),IF(COUNTIF(②男子申込!$C:$C,$B2439)=1,INDEX(②男子申込!H:H,MATCH($B2439,②男子申込!$C:$C,0)),"")),"")</f>
        <v>00136937837</v>
      </c>
      <c r="U2439" t="str">
        <f t="shared" si="272"/>
        <v>大阪体育大</v>
      </c>
    </row>
    <row r="2440" spans="1:21">
      <c r="A2440" t="s">
        <v>554</v>
      </c>
      <c r="B2440">
        <v>2439</v>
      </c>
      <c r="C2440" t="s">
        <v>9300</v>
      </c>
      <c r="D2440" t="s">
        <v>9301</v>
      </c>
      <c r="E2440" t="s">
        <v>97</v>
      </c>
      <c r="F2440">
        <v>20060720</v>
      </c>
      <c r="G2440" t="s">
        <v>11789</v>
      </c>
      <c r="H2440" t="s">
        <v>182</v>
      </c>
      <c r="I2440" t="s">
        <v>825</v>
      </c>
      <c r="M2440" t="str">
        <f t="shared" si="267"/>
        <v>山口</v>
      </c>
      <c r="N2440" t="str">
        <f t="shared" si="268"/>
        <v>凛太郎</v>
      </c>
      <c r="O2440" t="str">
        <f t="shared" si="269"/>
        <v>ヤマグチ</v>
      </c>
      <c r="P2440" t="str">
        <f t="shared" si="270"/>
        <v>リンタロウ</v>
      </c>
      <c r="Q2440">
        <f>IF($F2440="","",DATEDIF($R2440,①申込書!$D$3,"Y"))</f>
        <v>19</v>
      </c>
      <c r="R2440" t="str">
        <f t="shared" si="271"/>
        <v>2006/07/20</v>
      </c>
      <c r="S2440" t="str">
        <f t="shared" si="266"/>
        <v>兵庫</v>
      </c>
      <c r="T2440" t="str">
        <f>IFERROR(IF($G2440&lt;&gt;"",LEFT($G2440,11),IF(COUNTIF(②男子申込!$C:$C,$B2440)=1,INDEX(②男子申込!H:H,MATCH($B2440,②男子申込!$C:$C,0)),"")),"")</f>
        <v>00138084024</v>
      </c>
      <c r="U2440" t="str">
        <f t="shared" si="272"/>
        <v>大阪体育大</v>
      </c>
    </row>
    <row r="2441" spans="1:21">
      <c r="A2441" t="s">
        <v>554</v>
      </c>
      <c r="B2441">
        <v>2440</v>
      </c>
      <c r="C2441" t="s">
        <v>9302</v>
      </c>
      <c r="D2441" t="s">
        <v>9303</v>
      </c>
      <c r="E2441" t="s">
        <v>733</v>
      </c>
      <c r="F2441">
        <v>20060629</v>
      </c>
      <c r="G2441" t="s">
        <v>11790</v>
      </c>
      <c r="H2441" t="s">
        <v>12396</v>
      </c>
      <c r="I2441" t="s">
        <v>161</v>
      </c>
      <c r="M2441" t="str">
        <f t="shared" si="267"/>
        <v>武市</v>
      </c>
      <c r="N2441" t="str">
        <f t="shared" si="268"/>
        <v>優哉</v>
      </c>
      <c r="O2441" t="str">
        <f t="shared" si="269"/>
        <v>タケイチ</v>
      </c>
      <c r="P2441" t="str">
        <f t="shared" si="270"/>
        <v>ユウヤ</v>
      </c>
      <c r="Q2441">
        <f>IF($F2441="","",DATEDIF($R2441,①申込書!$D$3,"Y"))</f>
        <v>19</v>
      </c>
      <c r="R2441" t="str">
        <f t="shared" si="271"/>
        <v>2006/06/29</v>
      </c>
      <c r="S2441" t="str">
        <f t="shared" si="266"/>
        <v>徳島</v>
      </c>
      <c r="T2441" t="str">
        <f>IFERROR(IF($G2441&lt;&gt;"",LEFT($G2441,11),IF(COUNTIF(②男子申込!$C:$C,$B2441)=1,INDEX(②男子申込!H:H,MATCH($B2441,②男子申込!$C:$C,0)),"")),"")</f>
        <v>00140583324</v>
      </c>
      <c r="U2441" t="str">
        <f t="shared" si="272"/>
        <v>大阪体育大</v>
      </c>
    </row>
    <row r="2442" spans="1:21">
      <c r="A2442" t="s">
        <v>554</v>
      </c>
      <c r="B2442">
        <v>2441</v>
      </c>
      <c r="C2442" t="s">
        <v>9304</v>
      </c>
      <c r="D2442" t="s">
        <v>9305</v>
      </c>
      <c r="E2442" t="s">
        <v>99</v>
      </c>
      <c r="F2442">
        <v>20061226</v>
      </c>
      <c r="G2442" t="s">
        <v>11791</v>
      </c>
      <c r="H2442" t="s">
        <v>877</v>
      </c>
      <c r="I2442" t="s">
        <v>296</v>
      </c>
      <c r="M2442" t="str">
        <f t="shared" si="267"/>
        <v>鴛原</v>
      </c>
      <c r="N2442" t="str">
        <f t="shared" si="268"/>
        <v>基</v>
      </c>
      <c r="O2442" t="str">
        <f t="shared" si="269"/>
        <v>オシハラ</v>
      </c>
      <c r="P2442" t="str">
        <f t="shared" si="270"/>
        <v>ハジメ</v>
      </c>
      <c r="Q2442">
        <f>IF($F2442="","",DATEDIF($R2442,①申込書!$D$3,"Y"))</f>
        <v>19</v>
      </c>
      <c r="R2442" t="str">
        <f t="shared" si="271"/>
        <v>2006/12/26</v>
      </c>
      <c r="S2442" t="str">
        <f t="shared" si="266"/>
        <v>大阪</v>
      </c>
      <c r="T2442" t="str">
        <f>IFERROR(IF($G2442&lt;&gt;"",LEFT($G2442,11),IF(COUNTIF(②男子申込!$C:$C,$B2442)=1,INDEX(②男子申込!H:H,MATCH($B2442,②男子申込!$C:$C,0)),"")),"")</f>
        <v>00173364529</v>
      </c>
      <c r="U2442" t="str">
        <f t="shared" si="272"/>
        <v>大阪体育大</v>
      </c>
    </row>
    <row r="2443" spans="1:21">
      <c r="A2443" t="s">
        <v>554</v>
      </c>
      <c r="B2443">
        <v>2442</v>
      </c>
      <c r="C2443" t="s">
        <v>9306</v>
      </c>
      <c r="D2443" t="s">
        <v>9307</v>
      </c>
      <c r="E2443" t="s">
        <v>1524</v>
      </c>
      <c r="F2443">
        <v>20060713</v>
      </c>
      <c r="G2443" t="s">
        <v>11792</v>
      </c>
      <c r="H2443" t="s">
        <v>12397</v>
      </c>
      <c r="I2443" t="s">
        <v>207</v>
      </c>
      <c r="M2443" t="str">
        <f t="shared" si="267"/>
        <v>島袋</v>
      </c>
      <c r="N2443" t="str">
        <f t="shared" si="268"/>
        <v>航拓</v>
      </c>
      <c r="O2443" t="str">
        <f t="shared" si="269"/>
        <v>シマブクロ</v>
      </c>
      <c r="P2443" t="str">
        <f t="shared" si="270"/>
        <v>コウタ</v>
      </c>
      <c r="Q2443">
        <f>IF($F2443="","",DATEDIF($R2443,①申込書!$D$3,"Y"))</f>
        <v>19</v>
      </c>
      <c r="R2443" t="str">
        <f t="shared" si="271"/>
        <v>2006/07/13</v>
      </c>
      <c r="S2443" t="str">
        <f t="shared" si="266"/>
        <v>沖縄</v>
      </c>
      <c r="T2443" t="str">
        <f>IFERROR(IF($G2443&lt;&gt;"",LEFT($G2443,11),IF(COUNTIF(②男子申込!$C:$C,$B2443)=1,INDEX(②男子申込!H:H,MATCH($B2443,②男子申込!$C:$C,0)),"")),"")</f>
        <v>00169681637</v>
      </c>
      <c r="U2443" t="str">
        <f t="shared" si="272"/>
        <v>大阪体育大</v>
      </c>
    </row>
    <row r="2444" spans="1:21">
      <c r="A2444" t="s">
        <v>554</v>
      </c>
      <c r="B2444">
        <v>2443</v>
      </c>
      <c r="C2444" t="s">
        <v>9308</v>
      </c>
      <c r="D2444" t="s">
        <v>9309</v>
      </c>
      <c r="E2444" t="s">
        <v>104</v>
      </c>
      <c r="F2444">
        <v>20060508</v>
      </c>
      <c r="G2444" t="s">
        <v>11793</v>
      </c>
      <c r="H2444" t="s">
        <v>12398</v>
      </c>
      <c r="I2444" t="s">
        <v>322</v>
      </c>
      <c r="M2444" t="str">
        <f t="shared" si="267"/>
        <v>道根</v>
      </c>
      <c r="N2444" t="str">
        <f t="shared" si="268"/>
        <v>大地</v>
      </c>
      <c r="O2444" t="str">
        <f t="shared" si="269"/>
        <v>ミチネ</v>
      </c>
      <c r="P2444" t="str">
        <f t="shared" si="270"/>
        <v>ダイチ</v>
      </c>
      <c r="Q2444">
        <f>IF($F2444="","",DATEDIF($R2444,①申込書!$D$3,"Y"))</f>
        <v>19</v>
      </c>
      <c r="R2444" t="str">
        <f t="shared" si="271"/>
        <v>2006/05/08</v>
      </c>
      <c r="S2444" t="str">
        <f t="shared" si="266"/>
        <v>福井</v>
      </c>
      <c r="T2444" t="str">
        <f>IFERROR(IF($G2444&lt;&gt;"",LEFT($G2444,11),IF(COUNTIF(②男子申込!$C:$C,$B2444)=1,INDEX(②男子申込!H:H,MATCH($B2444,②男子申込!$C:$C,0)),"")),"")</f>
        <v>00200347622</v>
      </c>
      <c r="U2444" t="str">
        <f t="shared" si="272"/>
        <v>大阪体育大</v>
      </c>
    </row>
    <row r="2445" spans="1:21">
      <c r="A2445" t="s">
        <v>554</v>
      </c>
      <c r="B2445">
        <v>2444</v>
      </c>
      <c r="C2445" t="s">
        <v>9310</v>
      </c>
      <c r="D2445" t="s">
        <v>9311</v>
      </c>
      <c r="E2445" t="s">
        <v>97</v>
      </c>
      <c r="F2445">
        <v>20070205</v>
      </c>
      <c r="G2445" t="s">
        <v>11794</v>
      </c>
      <c r="H2445" t="s">
        <v>449</v>
      </c>
      <c r="I2445" t="s">
        <v>859</v>
      </c>
      <c r="M2445" t="str">
        <f t="shared" si="267"/>
        <v>森</v>
      </c>
      <c r="N2445" t="str">
        <f t="shared" si="268"/>
        <v>郁斗</v>
      </c>
      <c r="O2445" t="str">
        <f t="shared" si="269"/>
        <v>モリ</v>
      </c>
      <c r="P2445" t="str">
        <f t="shared" si="270"/>
        <v>イクト</v>
      </c>
      <c r="Q2445">
        <f>IF($F2445="","",DATEDIF($R2445,①申込書!$D$3,"Y"))</f>
        <v>18</v>
      </c>
      <c r="R2445" t="str">
        <f t="shared" si="271"/>
        <v>2007/02/05</v>
      </c>
      <c r="S2445" t="str">
        <f t="shared" si="266"/>
        <v>兵庫</v>
      </c>
      <c r="T2445" t="str">
        <f>IFERROR(IF($G2445&lt;&gt;"",LEFT($G2445,11),IF(COUNTIF(②男子申込!$C:$C,$B2445)=1,INDEX(②男子申込!H:H,MATCH($B2445,②男子申込!$C:$C,0)),"")),"")</f>
        <v>00137063020</v>
      </c>
      <c r="U2445" t="str">
        <f t="shared" si="272"/>
        <v>大阪体育大</v>
      </c>
    </row>
    <row r="2446" spans="1:21">
      <c r="A2446" t="s">
        <v>554</v>
      </c>
      <c r="B2446">
        <v>2445</v>
      </c>
      <c r="C2446" t="s">
        <v>9312</v>
      </c>
      <c r="D2446" t="s">
        <v>9313</v>
      </c>
      <c r="E2446" t="s">
        <v>99</v>
      </c>
      <c r="F2446">
        <v>20060828</v>
      </c>
      <c r="G2446" t="s">
        <v>11795</v>
      </c>
      <c r="H2446" t="s">
        <v>12399</v>
      </c>
      <c r="I2446" t="s">
        <v>1337</v>
      </c>
      <c r="M2446" t="str">
        <f t="shared" si="267"/>
        <v>河野</v>
      </c>
      <c r="N2446" t="str">
        <f t="shared" si="268"/>
        <v>陽向</v>
      </c>
      <c r="O2446" t="str">
        <f t="shared" si="269"/>
        <v>カワノ</v>
      </c>
      <c r="P2446" t="str">
        <f t="shared" si="270"/>
        <v>ヒナタ</v>
      </c>
      <c r="Q2446">
        <f>IF($F2446="","",DATEDIF($R2446,①申込書!$D$3,"Y"))</f>
        <v>19</v>
      </c>
      <c r="R2446" t="str">
        <f t="shared" si="271"/>
        <v>2006/08/28</v>
      </c>
      <c r="S2446" t="str">
        <f t="shared" si="266"/>
        <v>大阪</v>
      </c>
      <c r="T2446" t="str">
        <f>IFERROR(IF($G2446&lt;&gt;"",LEFT($G2446,11),IF(COUNTIF(②男子申込!$C:$C,$B2446)=1,INDEX(②男子申込!H:H,MATCH($B2446,②男子申込!$C:$C,0)),"")),"")</f>
        <v>00138853129</v>
      </c>
      <c r="U2446" t="str">
        <f t="shared" si="272"/>
        <v>大阪体育大</v>
      </c>
    </row>
    <row r="2447" spans="1:21">
      <c r="A2447" t="s">
        <v>554</v>
      </c>
      <c r="B2447">
        <v>2446</v>
      </c>
      <c r="C2447" t="s">
        <v>9314</v>
      </c>
      <c r="D2447" t="s">
        <v>9315</v>
      </c>
      <c r="E2447" t="s">
        <v>99</v>
      </c>
      <c r="F2447">
        <v>20060604</v>
      </c>
      <c r="G2447" t="s">
        <v>11796</v>
      </c>
      <c r="H2447" t="s">
        <v>12400</v>
      </c>
      <c r="I2447" t="s">
        <v>367</v>
      </c>
      <c r="M2447" t="str">
        <f t="shared" si="267"/>
        <v>勝田</v>
      </c>
      <c r="N2447" t="str">
        <f t="shared" si="268"/>
        <v>陸斗</v>
      </c>
      <c r="O2447" t="str">
        <f t="shared" si="269"/>
        <v>カツタ</v>
      </c>
      <c r="P2447" t="str">
        <f t="shared" si="270"/>
        <v>リクト</v>
      </c>
      <c r="Q2447">
        <f>IF($F2447="","",DATEDIF($R2447,①申込書!$D$3,"Y"))</f>
        <v>19</v>
      </c>
      <c r="R2447" t="str">
        <f t="shared" si="271"/>
        <v>2006/06/04</v>
      </c>
      <c r="S2447" t="str">
        <f t="shared" si="266"/>
        <v>大阪</v>
      </c>
      <c r="T2447" t="str">
        <f>IFERROR(IF($G2447&lt;&gt;"",LEFT($G2447,11),IF(COUNTIF(②男子申込!$C:$C,$B2447)=1,INDEX(②男子申込!H:H,MATCH($B2447,②男子申込!$C:$C,0)),"")),"")</f>
        <v>00170841122</v>
      </c>
      <c r="U2447" t="str">
        <f t="shared" si="272"/>
        <v>大阪体育大</v>
      </c>
    </row>
    <row r="2448" spans="1:21">
      <c r="A2448" t="s">
        <v>554</v>
      </c>
      <c r="B2448">
        <v>2447</v>
      </c>
      <c r="C2448" t="s">
        <v>9316</v>
      </c>
      <c r="D2448" t="s">
        <v>9317</v>
      </c>
      <c r="E2448" t="s">
        <v>138</v>
      </c>
      <c r="F2448">
        <v>20050530</v>
      </c>
      <c r="G2448" t="s">
        <v>11797</v>
      </c>
      <c r="H2448" t="s">
        <v>946</v>
      </c>
      <c r="I2448" t="s">
        <v>952</v>
      </c>
      <c r="M2448" t="str">
        <f t="shared" si="267"/>
        <v>仲元</v>
      </c>
      <c r="N2448" t="str">
        <f t="shared" si="268"/>
        <v>敦哉</v>
      </c>
      <c r="O2448" t="str">
        <f t="shared" si="269"/>
        <v>ナカモト</v>
      </c>
      <c r="P2448" t="str">
        <f t="shared" si="270"/>
        <v>アツヤ</v>
      </c>
      <c r="Q2448">
        <f>IF($F2448="","",DATEDIF($R2448,①申込書!$D$3,"Y"))</f>
        <v>20</v>
      </c>
      <c r="R2448" t="str">
        <f t="shared" si="271"/>
        <v>2005/05/30</v>
      </c>
      <c r="S2448" t="str">
        <f t="shared" si="266"/>
        <v>岡山</v>
      </c>
      <c r="T2448" t="str">
        <f>IFERROR(IF($G2448&lt;&gt;"",LEFT($G2448,11),IF(COUNTIF(②男子申込!$C:$C,$B2448)=1,INDEX(②男子申込!H:H,MATCH($B2448,②男子申込!$C:$C,0)),"")),"")</f>
        <v>00200347624</v>
      </c>
      <c r="U2448" t="str">
        <f t="shared" si="272"/>
        <v>大阪体育大</v>
      </c>
    </row>
    <row r="2449" spans="1:21">
      <c r="A2449" t="s">
        <v>554</v>
      </c>
      <c r="B2449">
        <v>2448</v>
      </c>
      <c r="C2449" t="s">
        <v>9318</v>
      </c>
      <c r="D2449" t="s">
        <v>9319</v>
      </c>
      <c r="E2449" t="s">
        <v>99</v>
      </c>
      <c r="F2449">
        <v>20060514</v>
      </c>
      <c r="G2449" t="s">
        <v>11798</v>
      </c>
      <c r="H2449" t="s">
        <v>507</v>
      </c>
      <c r="I2449" t="s">
        <v>122</v>
      </c>
      <c r="M2449" t="str">
        <f t="shared" si="267"/>
        <v>吉本</v>
      </c>
      <c r="N2449" t="str">
        <f t="shared" si="268"/>
        <v>龍誠</v>
      </c>
      <c r="O2449" t="str">
        <f t="shared" si="269"/>
        <v>ヨシモト</v>
      </c>
      <c r="P2449" t="str">
        <f t="shared" si="270"/>
        <v>リュウセイ</v>
      </c>
      <c r="Q2449">
        <f>IF($F2449="","",DATEDIF($R2449,①申込書!$D$3,"Y"))</f>
        <v>19</v>
      </c>
      <c r="R2449" t="str">
        <f t="shared" si="271"/>
        <v>2006/05/14</v>
      </c>
      <c r="S2449" t="str">
        <f t="shared" si="266"/>
        <v>大阪</v>
      </c>
      <c r="T2449" t="str">
        <f>IFERROR(IF($G2449&lt;&gt;"",LEFT($G2449,11),IF(COUNTIF(②男子申込!$C:$C,$B2449)=1,INDEX(②男子申込!H:H,MATCH($B2449,②男子申込!$C:$C,0)),"")),"")</f>
        <v>00141097123</v>
      </c>
      <c r="U2449" t="str">
        <f t="shared" si="272"/>
        <v>大阪体育大</v>
      </c>
    </row>
    <row r="2450" spans="1:21">
      <c r="A2450" t="s">
        <v>554</v>
      </c>
      <c r="B2450">
        <v>2449</v>
      </c>
      <c r="C2450" t="s">
        <v>9320</v>
      </c>
      <c r="D2450" t="s">
        <v>9321</v>
      </c>
      <c r="E2450" t="s">
        <v>1524</v>
      </c>
      <c r="F2450">
        <v>20060820</v>
      </c>
      <c r="G2450" t="s">
        <v>11799</v>
      </c>
      <c r="H2450" t="s">
        <v>12401</v>
      </c>
      <c r="I2450" t="s">
        <v>127</v>
      </c>
      <c r="M2450" t="str">
        <f t="shared" si="267"/>
        <v>砂川</v>
      </c>
      <c r="N2450" t="str">
        <f t="shared" si="268"/>
        <v>侑音</v>
      </c>
      <c r="O2450" t="str">
        <f t="shared" si="269"/>
        <v>スナカワ</v>
      </c>
      <c r="P2450" t="str">
        <f t="shared" si="270"/>
        <v>ユウト</v>
      </c>
      <c r="Q2450">
        <f>IF($F2450="","",DATEDIF($R2450,①申込書!$D$3,"Y"))</f>
        <v>19</v>
      </c>
      <c r="R2450" t="str">
        <f t="shared" si="271"/>
        <v>2006/08/20</v>
      </c>
      <c r="S2450" t="str">
        <f t="shared" si="266"/>
        <v>沖縄</v>
      </c>
      <c r="T2450" t="str">
        <f>IFERROR(IF($G2450&lt;&gt;"",LEFT($G2450,11),IF(COUNTIF(②男子申込!$C:$C,$B2450)=1,INDEX(②男子申込!H:H,MATCH($B2450,②男子申込!$C:$C,0)),"")),"")</f>
        <v>00174443831</v>
      </c>
      <c r="U2450" t="str">
        <f t="shared" si="272"/>
        <v>大阪体育大</v>
      </c>
    </row>
    <row r="2451" spans="1:21">
      <c r="A2451" t="s">
        <v>554</v>
      </c>
      <c r="B2451">
        <v>2450</v>
      </c>
      <c r="C2451" t="s">
        <v>9322</v>
      </c>
      <c r="D2451" t="s">
        <v>9323</v>
      </c>
      <c r="E2451" t="s">
        <v>99</v>
      </c>
      <c r="F2451">
        <v>20070317</v>
      </c>
      <c r="G2451" t="s">
        <v>11800</v>
      </c>
      <c r="H2451" t="s">
        <v>5362</v>
      </c>
      <c r="I2451" t="s">
        <v>446</v>
      </c>
      <c r="M2451" t="str">
        <f t="shared" si="267"/>
        <v>安積</v>
      </c>
      <c r="N2451" t="str">
        <f t="shared" si="268"/>
        <v>空</v>
      </c>
      <c r="O2451" t="str">
        <f t="shared" si="269"/>
        <v>アヅミ</v>
      </c>
      <c r="P2451" t="str">
        <f t="shared" si="270"/>
        <v>ソラ</v>
      </c>
      <c r="Q2451">
        <f>IF($F2451="","",DATEDIF($R2451,①申込書!$D$3,"Y"))</f>
        <v>18</v>
      </c>
      <c r="R2451" t="str">
        <f t="shared" si="271"/>
        <v>2007/03/17</v>
      </c>
      <c r="S2451" t="str">
        <f t="shared" si="266"/>
        <v>大阪</v>
      </c>
      <c r="T2451" t="str">
        <f>IFERROR(IF($G2451&lt;&gt;"",LEFT($G2451,11),IF(COUNTIF(②男子申込!$C:$C,$B2451)=1,INDEX(②男子申込!H:H,MATCH($B2451,②男子申込!$C:$C,0)),"")),"")</f>
        <v>00164406425</v>
      </c>
      <c r="U2451" t="str">
        <f t="shared" si="272"/>
        <v>大阪体育大</v>
      </c>
    </row>
    <row r="2452" spans="1:21" ht="19.8">
      <c r="A2452" t="s">
        <v>554</v>
      </c>
      <c r="B2452">
        <v>2451</v>
      </c>
      <c r="C2452" s="59" t="s">
        <v>9324</v>
      </c>
      <c r="D2452" t="s">
        <v>9325</v>
      </c>
      <c r="E2452" t="s">
        <v>97</v>
      </c>
      <c r="F2452">
        <v>20060908</v>
      </c>
      <c r="G2452" t="s">
        <v>11801</v>
      </c>
      <c r="H2452" t="s">
        <v>260</v>
      </c>
      <c r="I2452" t="s">
        <v>12203</v>
      </c>
      <c r="M2452" t="str">
        <f t="shared" si="267"/>
        <v>金高</v>
      </c>
      <c r="N2452" t="str">
        <f t="shared" si="268"/>
        <v>悠冴</v>
      </c>
      <c r="O2452" t="str">
        <f t="shared" si="269"/>
        <v>キンタカ</v>
      </c>
      <c r="P2452" t="str">
        <f t="shared" si="270"/>
        <v>ユウザ</v>
      </c>
      <c r="Q2452">
        <f>IF($F2452="","",DATEDIF($R2452,①申込書!$D$3,"Y"))</f>
        <v>19</v>
      </c>
      <c r="R2452" t="str">
        <f t="shared" si="271"/>
        <v>2006/09/08</v>
      </c>
      <c r="S2452" t="str">
        <f t="shared" si="266"/>
        <v>兵庫</v>
      </c>
      <c r="T2452" t="str">
        <f>IFERROR(IF($G2452&lt;&gt;"",LEFT($G2452,11),IF(COUNTIF(②男子申込!$C:$C,$B2452)=1,INDEX(②男子申込!H:H,MATCH($B2452,②男子申込!$C:$C,0)),"")),"")</f>
        <v>00140703924</v>
      </c>
      <c r="U2452" t="str">
        <f t="shared" si="272"/>
        <v>大阪体育大</v>
      </c>
    </row>
    <row r="2453" spans="1:21">
      <c r="A2453" t="s">
        <v>554</v>
      </c>
      <c r="B2453">
        <v>2452</v>
      </c>
      <c r="C2453" t="s">
        <v>9326</v>
      </c>
      <c r="D2453" t="s">
        <v>9327</v>
      </c>
      <c r="E2453" t="s">
        <v>97</v>
      </c>
      <c r="F2453">
        <v>20060719</v>
      </c>
      <c r="G2453" t="s">
        <v>11802</v>
      </c>
      <c r="H2453" t="s">
        <v>12402</v>
      </c>
      <c r="I2453" t="s">
        <v>1215</v>
      </c>
      <c r="M2453" t="str">
        <f t="shared" si="267"/>
        <v>栗野</v>
      </c>
      <c r="N2453" t="str">
        <f t="shared" si="268"/>
        <v>元汰</v>
      </c>
      <c r="O2453" t="str">
        <f t="shared" si="269"/>
        <v>クリノ</v>
      </c>
      <c r="P2453" t="str">
        <f t="shared" si="270"/>
        <v>ゲンタ</v>
      </c>
      <c r="Q2453">
        <f>IF($F2453="","",DATEDIF($R2453,①申込書!$D$3,"Y"))</f>
        <v>19</v>
      </c>
      <c r="R2453" t="str">
        <f t="shared" si="271"/>
        <v>2006/07/19</v>
      </c>
      <c r="S2453" t="str">
        <f t="shared" si="266"/>
        <v>兵庫</v>
      </c>
      <c r="T2453" t="str">
        <f>IFERROR(IF($G2453&lt;&gt;"",LEFT($G2453,11),IF(COUNTIF(②男子申込!$C:$C,$B2453)=1,INDEX(②男子申込!H:H,MATCH($B2453,②男子申込!$C:$C,0)),"")),"")</f>
        <v>00167577740</v>
      </c>
      <c r="U2453" t="str">
        <f t="shared" si="272"/>
        <v>大阪体育大</v>
      </c>
    </row>
    <row r="2454" spans="1:21">
      <c r="A2454" t="s">
        <v>554</v>
      </c>
      <c r="B2454">
        <v>2453</v>
      </c>
      <c r="C2454" t="s">
        <v>9328</v>
      </c>
      <c r="D2454" t="s">
        <v>9329</v>
      </c>
      <c r="E2454" t="s">
        <v>733</v>
      </c>
      <c r="F2454">
        <v>20070118</v>
      </c>
      <c r="G2454" t="s">
        <v>11803</v>
      </c>
      <c r="H2454" t="s">
        <v>12403</v>
      </c>
      <c r="I2454" t="s">
        <v>608</v>
      </c>
      <c r="M2454" t="str">
        <f t="shared" si="267"/>
        <v>多賀原</v>
      </c>
      <c r="N2454" t="str">
        <f t="shared" si="268"/>
        <v>慎</v>
      </c>
      <c r="O2454" t="str">
        <f t="shared" si="269"/>
        <v>タガハラ</v>
      </c>
      <c r="P2454" t="str">
        <f t="shared" si="270"/>
        <v>シン</v>
      </c>
      <c r="Q2454">
        <f>IF($F2454="","",DATEDIF($R2454,①申込書!$D$3,"Y"))</f>
        <v>19</v>
      </c>
      <c r="R2454" t="str">
        <f t="shared" si="271"/>
        <v>2007/01/18</v>
      </c>
      <c r="S2454" t="str">
        <f t="shared" si="266"/>
        <v>徳島</v>
      </c>
      <c r="T2454" t="str">
        <f>IFERROR(IF($G2454&lt;&gt;"",LEFT($G2454,11),IF(COUNTIF(②男子申込!$C:$C,$B2454)=1,INDEX(②男子申込!H:H,MATCH($B2454,②男子申込!$C:$C,0)),"")),"")</f>
        <v>00171421723</v>
      </c>
      <c r="U2454" t="str">
        <f t="shared" si="272"/>
        <v>大阪体育大</v>
      </c>
    </row>
    <row r="2455" spans="1:21">
      <c r="A2455" t="s">
        <v>554</v>
      </c>
      <c r="B2455">
        <v>2454</v>
      </c>
      <c r="C2455" t="s">
        <v>9330</v>
      </c>
      <c r="D2455" t="s">
        <v>9331</v>
      </c>
      <c r="E2455" t="s">
        <v>83</v>
      </c>
      <c r="F2455">
        <v>20060928</v>
      </c>
      <c r="G2455" t="s">
        <v>11804</v>
      </c>
      <c r="H2455" t="s">
        <v>980</v>
      </c>
      <c r="I2455" t="s">
        <v>12404</v>
      </c>
      <c r="M2455" t="str">
        <f t="shared" si="267"/>
        <v>土井</v>
      </c>
      <c r="N2455" t="str">
        <f t="shared" si="268"/>
        <v>貫永</v>
      </c>
      <c r="O2455" t="str">
        <f t="shared" si="269"/>
        <v>ドイ</v>
      </c>
      <c r="P2455" t="str">
        <f t="shared" si="270"/>
        <v>カンエイ</v>
      </c>
      <c r="Q2455">
        <f>IF($F2455="","",DATEDIF($R2455,①申込書!$D$3,"Y"))</f>
        <v>19</v>
      </c>
      <c r="R2455" t="str">
        <f t="shared" si="271"/>
        <v>2006/09/28</v>
      </c>
      <c r="S2455" t="str">
        <f t="shared" si="266"/>
        <v>奈良</v>
      </c>
      <c r="T2455" t="str">
        <f>IFERROR(IF($G2455&lt;&gt;"",LEFT($G2455,11),IF(COUNTIF(②男子申込!$C:$C,$B2455)=1,INDEX(②男子申込!H:H,MATCH($B2455,②男子申込!$C:$C,0)),"")),"")</f>
        <v>00134953429</v>
      </c>
      <c r="U2455" t="str">
        <f t="shared" si="272"/>
        <v>大阪体育大</v>
      </c>
    </row>
    <row r="2456" spans="1:21">
      <c r="A2456" t="s">
        <v>554</v>
      </c>
      <c r="B2456">
        <v>2455</v>
      </c>
      <c r="C2456" t="s">
        <v>9332</v>
      </c>
      <c r="D2456" t="s">
        <v>9333</v>
      </c>
      <c r="E2456" t="s">
        <v>369</v>
      </c>
      <c r="F2456">
        <v>20060919</v>
      </c>
      <c r="G2456" t="s">
        <v>11805</v>
      </c>
      <c r="H2456" t="s">
        <v>2902</v>
      </c>
      <c r="I2456" t="s">
        <v>12405</v>
      </c>
      <c r="M2456" t="str">
        <f t="shared" si="267"/>
        <v>福岡</v>
      </c>
      <c r="N2456" t="str">
        <f t="shared" si="268"/>
        <v>直汰</v>
      </c>
      <c r="O2456" t="str">
        <f t="shared" si="269"/>
        <v>フクオカ</v>
      </c>
      <c r="P2456" t="str">
        <f t="shared" si="270"/>
        <v>ナオタ</v>
      </c>
      <c r="Q2456">
        <f>IF($F2456="","",DATEDIF($R2456,①申込書!$D$3,"Y"))</f>
        <v>19</v>
      </c>
      <c r="R2456" t="str">
        <f t="shared" si="271"/>
        <v>2006/09/19</v>
      </c>
      <c r="S2456" t="str">
        <f t="shared" si="266"/>
        <v>愛媛</v>
      </c>
      <c r="T2456" t="str">
        <f>IFERROR(IF($G2456&lt;&gt;"",LEFT($G2456,11),IF(COUNTIF(②男子申込!$C:$C,$B2456)=1,INDEX(②男子申込!H:H,MATCH($B2456,②男子申込!$C:$C,0)),"")),"")</f>
        <v>00166063325</v>
      </c>
      <c r="U2456" t="str">
        <f t="shared" si="272"/>
        <v>大阪体育大</v>
      </c>
    </row>
    <row r="2457" spans="1:21">
      <c r="A2457" t="s">
        <v>554</v>
      </c>
      <c r="B2457">
        <v>2456</v>
      </c>
      <c r="C2457" t="s">
        <v>9334</v>
      </c>
      <c r="D2457" t="s">
        <v>9335</v>
      </c>
      <c r="E2457" t="s">
        <v>97</v>
      </c>
      <c r="F2457">
        <v>20060517</v>
      </c>
      <c r="G2457" t="s">
        <v>11806</v>
      </c>
      <c r="H2457" t="s">
        <v>12406</v>
      </c>
      <c r="I2457" t="s">
        <v>1256</v>
      </c>
      <c r="M2457" t="str">
        <f t="shared" si="267"/>
        <v>北井</v>
      </c>
      <c r="N2457" t="str">
        <f t="shared" si="268"/>
        <v>優桜</v>
      </c>
      <c r="O2457" t="str">
        <f t="shared" si="269"/>
        <v>キタイ</v>
      </c>
      <c r="P2457" t="str">
        <f t="shared" si="270"/>
        <v>ユウサク</v>
      </c>
      <c r="Q2457">
        <f>IF($F2457="","",DATEDIF($R2457,①申込書!$D$3,"Y"))</f>
        <v>19</v>
      </c>
      <c r="R2457" t="str">
        <f t="shared" si="271"/>
        <v>2006/05/17</v>
      </c>
      <c r="S2457" t="str">
        <f t="shared" si="266"/>
        <v>兵庫</v>
      </c>
      <c r="T2457" t="str">
        <f>IFERROR(IF($G2457&lt;&gt;"",LEFT($G2457,11),IF(COUNTIF(②男子申込!$C:$C,$B2457)=1,INDEX(②男子申込!H:H,MATCH($B2457,②男子申込!$C:$C,0)),"")),"")</f>
        <v>00134259630</v>
      </c>
      <c r="U2457" t="str">
        <f t="shared" si="272"/>
        <v>大阪体育大</v>
      </c>
    </row>
    <row r="2458" spans="1:21">
      <c r="A2458" t="s">
        <v>554</v>
      </c>
      <c r="B2458">
        <v>2457</v>
      </c>
      <c r="C2458" t="s">
        <v>9336</v>
      </c>
      <c r="D2458" t="s">
        <v>9337</v>
      </c>
      <c r="E2458" t="s">
        <v>102</v>
      </c>
      <c r="F2458">
        <v>20070214</v>
      </c>
      <c r="G2458" t="s">
        <v>11807</v>
      </c>
      <c r="H2458" t="s">
        <v>12407</v>
      </c>
      <c r="I2458" t="s">
        <v>367</v>
      </c>
      <c r="M2458" t="str">
        <f t="shared" si="267"/>
        <v>小笠原</v>
      </c>
      <c r="N2458" t="str">
        <f t="shared" si="268"/>
        <v>陸杜</v>
      </c>
      <c r="O2458" t="str">
        <f t="shared" si="269"/>
        <v>オガサワラ</v>
      </c>
      <c r="P2458" t="str">
        <f t="shared" si="270"/>
        <v>リクト</v>
      </c>
      <c r="Q2458">
        <f>IF($F2458="","",DATEDIF($R2458,①申込書!$D$3,"Y"))</f>
        <v>18</v>
      </c>
      <c r="R2458" t="str">
        <f t="shared" si="271"/>
        <v>2007/02/14</v>
      </c>
      <c r="S2458" t="str">
        <f t="shared" si="266"/>
        <v>静岡</v>
      </c>
      <c r="T2458" t="str">
        <f>IFERROR(IF($G2458&lt;&gt;"",LEFT($G2458,11),IF(COUNTIF(②男子申込!$C:$C,$B2458)=1,INDEX(②男子申込!H:H,MATCH($B2458,②男子申込!$C:$C,0)),"")),"")</f>
        <v>00136457935</v>
      </c>
      <c r="U2458" t="str">
        <f t="shared" si="272"/>
        <v>大阪体育大</v>
      </c>
    </row>
    <row r="2459" spans="1:21">
      <c r="A2459" t="s">
        <v>554</v>
      </c>
      <c r="B2459">
        <v>2458</v>
      </c>
      <c r="C2459" t="s">
        <v>9338</v>
      </c>
      <c r="D2459" t="s">
        <v>9339</v>
      </c>
      <c r="E2459" t="s">
        <v>99</v>
      </c>
      <c r="F2459">
        <v>20061015</v>
      </c>
      <c r="G2459" t="s">
        <v>11808</v>
      </c>
      <c r="H2459" t="s">
        <v>12408</v>
      </c>
      <c r="I2459" t="s">
        <v>127</v>
      </c>
      <c r="M2459" t="str">
        <f t="shared" si="267"/>
        <v>板阪</v>
      </c>
      <c r="N2459" t="str">
        <f t="shared" si="268"/>
        <v>優斗</v>
      </c>
      <c r="O2459" t="str">
        <f t="shared" si="269"/>
        <v>イタサカ</v>
      </c>
      <c r="P2459" t="str">
        <f t="shared" si="270"/>
        <v>ユウト</v>
      </c>
      <c r="Q2459">
        <f>IF($F2459="","",DATEDIF($R2459,①申込書!$D$3,"Y"))</f>
        <v>19</v>
      </c>
      <c r="R2459" t="str">
        <f t="shared" si="271"/>
        <v>2006/10/15</v>
      </c>
      <c r="S2459" t="str">
        <f t="shared" si="266"/>
        <v>大阪</v>
      </c>
      <c r="T2459" t="str">
        <f>IFERROR(IF($G2459&lt;&gt;"",LEFT($G2459,11),IF(COUNTIF(②男子申込!$C:$C,$B2459)=1,INDEX(②男子申込!H:H,MATCH($B2459,②男子申込!$C:$C,0)),"")),"")</f>
        <v>00138000416</v>
      </c>
      <c r="U2459" t="str">
        <f t="shared" si="272"/>
        <v>大阪体育大</v>
      </c>
    </row>
    <row r="2460" spans="1:21">
      <c r="A2460" t="s">
        <v>554</v>
      </c>
      <c r="B2460">
        <v>2459</v>
      </c>
      <c r="C2460" t="s">
        <v>9340</v>
      </c>
      <c r="D2460" t="s">
        <v>9341</v>
      </c>
      <c r="E2460" t="s">
        <v>97</v>
      </c>
      <c r="F2460">
        <v>20060410</v>
      </c>
      <c r="G2460" t="s">
        <v>11809</v>
      </c>
      <c r="H2460" t="s">
        <v>171</v>
      </c>
      <c r="I2460" t="s">
        <v>1266</v>
      </c>
      <c r="M2460" t="str">
        <f t="shared" si="267"/>
        <v>中尾</v>
      </c>
      <c r="N2460" t="str">
        <f t="shared" si="268"/>
        <v>維吹</v>
      </c>
      <c r="O2460" t="str">
        <f t="shared" si="269"/>
        <v>ナカオ</v>
      </c>
      <c r="P2460" t="str">
        <f t="shared" si="270"/>
        <v>イブキ</v>
      </c>
      <c r="Q2460">
        <f>IF($F2460="","",DATEDIF($R2460,①申込書!$D$3,"Y"))</f>
        <v>19</v>
      </c>
      <c r="R2460" t="str">
        <f t="shared" si="271"/>
        <v>2006/04/10</v>
      </c>
      <c r="S2460" t="str">
        <f t="shared" si="266"/>
        <v>兵庫</v>
      </c>
      <c r="T2460" t="str">
        <f>IFERROR(IF($G2460&lt;&gt;"",LEFT($G2460,11),IF(COUNTIF(②男子申込!$C:$C,$B2460)=1,INDEX(②男子申込!H:H,MATCH($B2460,②男子申込!$C:$C,0)),"")),"")</f>
        <v>00135349530</v>
      </c>
      <c r="U2460" t="str">
        <f t="shared" si="272"/>
        <v>大阪体育大</v>
      </c>
    </row>
    <row r="2461" spans="1:21">
      <c r="A2461" t="s">
        <v>554</v>
      </c>
      <c r="B2461">
        <v>2460</v>
      </c>
      <c r="C2461" t="s">
        <v>9342</v>
      </c>
      <c r="D2461" t="s">
        <v>9343</v>
      </c>
      <c r="E2461" t="s">
        <v>97</v>
      </c>
      <c r="F2461">
        <v>20060611</v>
      </c>
      <c r="G2461" t="s">
        <v>11810</v>
      </c>
      <c r="H2461" t="s">
        <v>121</v>
      </c>
      <c r="I2461" t="s">
        <v>181</v>
      </c>
      <c r="M2461" t="str">
        <f t="shared" si="267"/>
        <v>吉田</v>
      </c>
      <c r="N2461" t="str">
        <f t="shared" si="268"/>
        <v>陽心</v>
      </c>
      <c r="O2461" t="str">
        <f t="shared" si="269"/>
        <v>ヨシダ</v>
      </c>
      <c r="P2461" t="str">
        <f t="shared" si="270"/>
        <v>ハルト</v>
      </c>
      <c r="Q2461">
        <f>IF($F2461="","",DATEDIF($R2461,①申込書!$D$3,"Y"))</f>
        <v>19</v>
      </c>
      <c r="R2461" t="str">
        <f t="shared" si="271"/>
        <v>2006/06/11</v>
      </c>
      <c r="S2461" t="str">
        <f t="shared" si="266"/>
        <v>兵庫</v>
      </c>
      <c r="T2461" t="str">
        <f>IFERROR(IF($G2461&lt;&gt;"",LEFT($G2461,11),IF(COUNTIF(②男子申込!$C:$C,$B2461)=1,INDEX(②男子申込!H:H,MATCH($B2461,②男子申込!$C:$C,0)),"")),"")</f>
        <v>00166129227</v>
      </c>
      <c r="U2461" t="str">
        <f t="shared" si="272"/>
        <v>大阪体育大</v>
      </c>
    </row>
    <row r="2462" spans="1:21">
      <c r="A2462" t="s">
        <v>554</v>
      </c>
      <c r="B2462">
        <v>2461</v>
      </c>
      <c r="C2462" t="s">
        <v>9344</v>
      </c>
      <c r="D2462" t="s">
        <v>9345</v>
      </c>
      <c r="E2462" t="s">
        <v>97</v>
      </c>
      <c r="F2462">
        <v>20060429</v>
      </c>
      <c r="G2462" t="s">
        <v>6699</v>
      </c>
      <c r="H2462" t="s">
        <v>324</v>
      </c>
      <c r="I2462" t="s">
        <v>12409</v>
      </c>
      <c r="M2462" t="str">
        <f t="shared" si="267"/>
        <v>藤原</v>
      </c>
      <c r="N2462" t="str">
        <f t="shared" si="268"/>
        <v>悠世</v>
      </c>
      <c r="O2462" t="str">
        <f t="shared" si="269"/>
        <v>フジワラ</v>
      </c>
      <c r="P2462" t="str">
        <f t="shared" si="270"/>
        <v>ユウセ</v>
      </c>
      <c r="Q2462">
        <f>IF($F2462="","",DATEDIF($R2462,①申込書!$D$3,"Y"))</f>
        <v>19</v>
      </c>
      <c r="R2462" t="str">
        <f t="shared" si="271"/>
        <v>2006/04/29</v>
      </c>
      <c r="S2462" t="str">
        <f t="shared" si="266"/>
        <v>兵庫</v>
      </c>
      <c r="T2462" t="str">
        <f>IFERROR(IF($G2462&lt;&gt;"",LEFT($G2462,11),IF(COUNTIF(②男子申込!$C:$C,$B2462)=1,INDEX(②男子申込!H:H,MATCH($B2462,②男子申込!$C:$C,0)),"")),"")</f>
        <v>00130474827</v>
      </c>
      <c r="U2462" t="str">
        <f t="shared" si="272"/>
        <v>大阪体育大</v>
      </c>
    </row>
    <row r="2463" spans="1:21">
      <c r="A2463" t="s">
        <v>554</v>
      </c>
      <c r="B2463">
        <v>2462</v>
      </c>
      <c r="C2463" t="s">
        <v>9346</v>
      </c>
      <c r="D2463" t="s">
        <v>9347</v>
      </c>
      <c r="E2463" t="s">
        <v>144</v>
      </c>
      <c r="F2463">
        <v>20060816</v>
      </c>
      <c r="G2463" t="s">
        <v>11811</v>
      </c>
      <c r="H2463" t="s">
        <v>477</v>
      </c>
      <c r="I2463" t="s">
        <v>1179</v>
      </c>
      <c r="M2463" t="str">
        <f t="shared" si="267"/>
        <v>藤井</v>
      </c>
      <c r="N2463" t="str">
        <f t="shared" si="268"/>
        <v>健心</v>
      </c>
      <c r="O2463" t="str">
        <f t="shared" si="269"/>
        <v>フジイ</v>
      </c>
      <c r="P2463" t="str">
        <f t="shared" si="270"/>
        <v>ケンシン</v>
      </c>
      <c r="Q2463">
        <f>IF($F2463="","",DATEDIF($R2463,①申込書!$D$3,"Y"))</f>
        <v>19</v>
      </c>
      <c r="R2463" t="str">
        <f t="shared" si="271"/>
        <v>2006/08/16</v>
      </c>
      <c r="S2463" t="str">
        <f t="shared" si="266"/>
        <v>山口</v>
      </c>
      <c r="T2463" t="str">
        <f>IFERROR(IF($G2463&lt;&gt;"",LEFT($G2463,11),IF(COUNTIF(②男子申込!$C:$C,$B2463)=1,INDEX(②男子申込!H:H,MATCH($B2463,②男子申込!$C:$C,0)),"")),"")</f>
        <v>00169607534</v>
      </c>
      <c r="U2463" t="str">
        <f t="shared" si="272"/>
        <v>大阪体育大</v>
      </c>
    </row>
    <row r="2464" spans="1:21">
      <c r="A2464" t="s">
        <v>554</v>
      </c>
      <c r="B2464">
        <v>2463</v>
      </c>
      <c r="C2464" t="s">
        <v>9348</v>
      </c>
      <c r="D2464" t="s">
        <v>9349</v>
      </c>
      <c r="E2464" t="s">
        <v>144</v>
      </c>
      <c r="F2464">
        <v>20060922</v>
      </c>
      <c r="G2464" t="s">
        <v>11812</v>
      </c>
      <c r="H2464" t="s">
        <v>756</v>
      </c>
      <c r="I2464" t="s">
        <v>582</v>
      </c>
      <c r="M2464" t="str">
        <f t="shared" si="267"/>
        <v>松原</v>
      </c>
      <c r="N2464" t="str">
        <f t="shared" si="268"/>
        <v>奏真</v>
      </c>
      <c r="O2464" t="str">
        <f t="shared" si="269"/>
        <v>マツバラ</v>
      </c>
      <c r="P2464" t="str">
        <f t="shared" si="270"/>
        <v>ソウマ</v>
      </c>
      <c r="Q2464">
        <f>IF($F2464="","",DATEDIF($R2464,①申込書!$D$3,"Y"))</f>
        <v>19</v>
      </c>
      <c r="R2464" t="str">
        <f t="shared" si="271"/>
        <v>2006/09/22</v>
      </c>
      <c r="S2464" t="str">
        <f t="shared" si="266"/>
        <v>山口</v>
      </c>
      <c r="T2464" t="str">
        <f>IFERROR(IF($G2464&lt;&gt;"",LEFT($G2464,11),IF(COUNTIF(②男子申込!$C:$C,$B2464)=1,INDEX(②男子申込!H:H,MATCH($B2464,②男子申込!$C:$C,0)),"")),"")</f>
        <v>00138524427</v>
      </c>
      <c r="U2464" t="str">
        <f t="shared" si="272"/>
        <v>大阪体育大</v>
      </c>
    </row>
    <row r="2465" spans="1:21">
      <c r="A2465" t="s">
        <v>554</v>
      </c>
      <c r="B2465">
        <v>2464</v>
      </c>
      <c r="C2465" t="s">
        <v>9350</v>
      </c>
      <c r="D2465" t="s">
        <v>9351</v>
      </c>
      <c r="E2465" t="s">
        <v>102</v>
      </c>
      <c r="F2465">
        <v>20060804</v>
      </c>
      <c r="G2465" t="s">
        <v>11813</v>
      </c>
      <c r="H2465" t="s">
        <v>193</v>
      </c>
      <c r="I2465" t="s">
        <v>321</v>
      </c>
      <c r="M2465" t="str">
        <f t="shared" si="267"/>
        <v>小林</v>
      </c>
      <c r="N2465" t="str">
        <f t="shared" si="268"/>
        <v>巧弥</v>
      </c>
      <c r="O2465" t="str">
        <f t="shared" si="269"/>
        <v>コバヤシ</v>
      </c>
      <c r="P2465" t="str">
        <f t="shared" si="270"/>
        <v>タクヤ</v>
      </c>
      <c r="Q2465">
        <f>IF($F2465="","",DATEDIF($R2465,①申込書!$D$3,"Y"))</f>
        <v>19</v>
      </c>
      <c r="R2465" t="str">
        <f t="shared" si="271"/>
        <v>2006/08/04</v>
      </c>
      <c r="S2465" t="str">
        <f t="shared" si="266"/>
        <v>静岡</v>
      </c>
      <c r="T2465" t="str">
        <f>IFERROR(IF($G2465&lt;&gt;"",LEFT($G2465,11),IF(COUNTIF(②男子申込!$C:$C,$B2465)=1,INDEX(②男子申込!H:H,MATCH($B2465,②男子申込!$C:$C,0)),"")),"")</f>
        <v>00136207322</v>
      </c>
      <c r="U2465" t="str">
        <f t="shared" si="272"/>
        <v>大阪体育大</v>
      </c>
    </row>
    <row r="2466" spans="1:21">
      <c r="A2466" t="s">
        <v>554</v>
      </c>
      <c r="B2466">
        <v>2465</v>
      </c>
      <c r="C2466" t="s">
        <v>9352</v>
      </c>
      <c r="D2466" t="s">
        <v>9353</v>
      </c>
      <c r="E2466" t="s">
        <v>97</v>
      </c>
      <c r="F2466">
        <v>20070101</v>
      </c>
      <c r="G2466" t="s">
        <v>11814</v>
      </c>
      <c r="H2466" t="s">
        <v>1650</v>
      </c>
      <c r="I2466" t="s">
        <v>1911</v>
      </c>
      <c r="M2466" t="str">
        <f t="shared" si="267"/>
        <v>辻田</v>
      </c>
      <c r="N2466" t="str">
        <f t="shared" si="268"/>
        <v>晴聖</v>
      </c>
      <c r="O2466" t="str">
        <f t="shared" si="269"/>
        <v>ツジタ</v>
      </c>
      <c r="P2466" t="str">
        <f t="shared" si="270"/>
        <v>ハルヤ</v>
      </c>
      <c r="Q2466">
        <f>IF($F2466="","",DATEDIF($R2466,①申込書!$D$3,"Y"))</f>
        <v>19</v>
      </c>
      <c r="R2466" t="str">
        <f t="shared" si="271"/>
        <v>2007/01/01</v>
      </c>
      <c r="S2466" t="str">
        <f t="shared" si="266"/>
        <v>兵庫</v>
      </c>
      <c r="T2466" t="str">
        <f>IFERROR(IF($G2466&lt;&gt;"",LEFT($G2466,11),IF(COUNTIF(②男子申込!$C:$C,$B2466)=1,INDEX(②男子申込!H:H,MATCH($B2466,②男子申込!$C:$C,0)),"")),"")</f>
        <v>00140345421</v>
      </c>
      <c r="U2466" t="str">
        <f t="shared" si="272"/>
        <v>大阪体育大</v>
      </c>
    </row>
    <row r="2467" spans="1:21">
      <c r="A2467" t="s">
        <v>554</v>
      </c>
      <c r="B2467">
        <v>2466</v>
      </c>
      <c r="C2467" t="s">
        <v>9354</v>
      </c>
      <c r="D2467" t="s">
        <v>9355</v>
      </c>
      <c r="E2467" t="s">
        <v>83</v>
      </c>
      <c r="F2467">
        <v>20070120</v>
      </c>
      <c r="G2467" t="s">
        <v>11815</v>
      </c>
      <c r="H2467" t="s">
        <v>182</v>
      </c>
      <c r="I2467" t="s">
        <v>784</v>
      </c>
      <c r="M2467" t="str">
        <f t="shared" si="267"/>
        <v>山口</v>
      </c>
      <c r="N2467" t="str">
        <f t="shared" si="268"/>
        <v>翔真</v>
      </c>
      <c r="O2467" t="str">
        <f t="shared" si="269"/>
        <v>ヤマグチ</v>
      </c>
      <c r="P2467" t="str">
        <f t="shared" si="270"/>
        <v>ショウマ</v>
      </c>
      <c r="Q2467">
        <f>IF($F2467="","",DATEDIF($R2467,①申込書!$D$3,"Y"))</f>
        <v>19</v>
      </c>
      <c r="R2467" t="str">
        <f t="shared" si="271"/>
        <v>2007/01/20</v>
      </c>
      <c r="S2467" t="str">
        <f t="shared" si="266"/>
        <v>奈良</v>
      </c>
      <c r="T2467" t="str">
        <f>IFERROR(IF($G2467&lt;&gt;"",LEFT($G2467,11),IF(COUNTIF(②男子申込!$C:$C,$B2467)=1,INDEX(②男子申込!H:H,MATCH($B2467,②男子申込!$C:$C,0)),"")),"")</f>
        <v>00166063830</v>
      </c>
      <c r="U2467" t="str">
        <f t="shared" si="272"/>
        <v>大阪体育大</v>
      </c>
    </row>
    <row r="2468" spans="1:21">
      <c r="A2468" t="s">
        <v>554</v>
      </c>
      <c r="B2468">
        <v>2467</v>
      </c>
      <c r="C2468" t="s">
        <v>9356</v>
      </c>
      <c r="D2468" t="s">
        <v>9357</v>
      </c>
      <c r="E2468" t="s">
        <v>99</v>
      </c>
      <c r="F2468">
        <v>20060511</v>
      </c>
      <c r="G2468" t="s">
        <v>11816</v>
      </c>
      <c r="H2468" t="s">
        <v>1174</v>
      </c>
      <c r="I2468" t="s">
        <v>546</v>
      </c>
      <c r="M2468" t="str">
        <f t="shared" si="267"/>
        <v>長田</v>
      </c>
      <c r="N2468" t="str">
        <f t="shared" si="268"/>
        <v>泰雅</v>
      </c>
      <c r="O2468" t="str">
        <f t="shared" si="269"/>
        <v>オサダ</v>
      </c>
      <c r="P2468" t="str">
        <f t="shared" si="270"/>
        <v>タイガ</v>
      </c>
      <c r="Q2468">
        <f>IF($F2468="","",DATEDIF($R2468,①申込書!$D$3,"Y"))</f>
        <v>19</v>
      </c>
      <c r="R2468" t="str">
        <f t="shared" si="271"/>
        <v>2006/05/11</v>
      </c>
      <c r="S2468" t="str">
        <f t="shared" si="266"/>
        <v>大阪</v>
      </c>
      <c r="T2468" t="str">
        <f>IFERROR(IF($G2468&lt;&gt;"",LEFT($G2468,11),IF(COUNTIF(②男子申込!$C:$C,$B2468)=1,INDEX(②男子申込!H:H,MATCH($B2468,②男子申込!$C:$C,0)),"")),"")</f>
        <v>00200347630</v>
      </c>
      <c r="U2468" t="str">
        <f t="shared" si="272"/>
        <v>大阪体育大</v>
      </c>
    </row>
    <row r="2469" spans="1:21">
      <c r="A2469" t="s">
        <v>554</v>
      </c>
      <c r="B2469">
        <v>2468</v>
      </c>
      <c r="C2469" t="s">
        <v>9358</v>
      </c>
      <c r="D2469" t="s">
        <v>9359</v>
      </c>
      <c r="E2469" t="s">
        <v>99</v>
      </c>
      <c r="F2469">
        <v>20060918</v>
      </c>
      <c r="G2469" t="s">
        <v>11817</v>
      </c>
      <c r="H2469" t="s">
        <v>12410</v>
      </c>
      <c r="I2469" t="s">
        <v>12411</v>
      </c>
      <c r="M2469" t="str">
        <f t="shared" si="267"/>
        <v>泉納</v>
      </c>
      <c r="N2469" t="str">
        <f t="shared" si="268"/>
        <v>力一</v>
      </c>
      <c r="O2469" t="str">
        <f t="shared" si="269"/>
        <v>イズノウ</v>
      </c>
      <c r="P2469" t="str">
        <f t="shared" si="270"/>
        <v>リイチ</v>
      </c>
      <c r="Q2469">
        <f>IF($F2469="","",DATEDIF($R2469,①申込書!$D$3,"Y"))</f>
        <v>19</v>
      </c>
      <c r="R2469" t="str">
        <f t="shared" si="271"/>
        <v>2006/09/18</v>
      </c>
      <c r="S2469" t="str">
        <f t="shared" si="266"/>
        <v>大阪</v>
      </c>
      <c r="T2469" t="str">
        <f>IFERROR(IF($G2469&lt;&gt;"",LEFT($G2469,11),IF(COUNTIF(②男子申込!$C:$C,$B2469)=1,INDEX(②男子申込!H:H,MATCH($B2469,②男子申込!$C:$C,0)),"")),"")</f>
        <v>00147515427</v>
      </c>
      <c r="U2469" t="str">
        <f t="shared" si="272"/>
        <v>大阪体育大</v>
      </c>
    </row>
    <row r="2470" spans="1:21">
      <c r="A2470" t="s">
        <v>554</v>
      </c>
      <c r="B2470">
        <v>2469</v>
      </c>
      <c r="C2470" t="s">
        <v>9360</v>
      </c>
      <c r="D2470" t="s">
        <v>9361</v>
      </c>
      <c r="E2470" t="s">
        <v>99</v>
      </c>
      <c r="F2470">
        <v>20060531</v>
      </c>
      <c r="G2470" t="s">
        <v>11818</v>
      </c>
      <c r="H2470" t="s">
        <v>401</v>
      </c>
      <c r="I2470" t="s">
        <v>131</v>
      </c>
      <c r="M2470" t="str">
        <f t="shared" si="267"/>
        <v>中井</v>
      </c>
      <c r="N2470" t="str">
        <f t="shared" si="268"/>
        <v>智喜</v>
      </c>
      <c r="O2470" t="str">
        <f t="shared" si="269"/>
        <v>ナカイ</v>
      </c>
      <c r="P2470" t="str">
        <f t="shared" si="270"/>
        <v>トモキ</v>
      </c>
      <c r="Q2470">
        <f>IF($F2470="","",DATEDIF($R2470,①申込書!$D$3,"Y"))</f>
        <v>19</v>
      </c>
      <c r="R2470" t="str">
        <f t="shared" si="271"/>
        <v>2006/05/31</v>
      </c>
      <c r="S2470" t="str">
        <f t="shared" si="266"/>
        <v>大阪</v>
      </c>
      <c r="T2470" t="str">
        <f>IFERROR(IF($G2470&lt;&gt;"",LEFT($G2470,11),IF(COUNTIF(②男子申込!$C:$C,$B2470)=1,INDEX(②男子申込!H:H,MATCH($B2470,②男子申込!$C:$C,0)),"")),"")</f>
        <v>00136857737</v>
      </c>
      <c r="U2470" t="str">
        <f t="shared" si="272"/>
        <v>大阪体育大</v>
      </c>
    </row>
    <row r="2471" spans="1:21">
      <c r="A2471" t="s">
        <v>554</v>
      </c>
      <c r="B2471">
        <v>2470</v>
      </c>
      <c r="C2471" t="s">
        <v>9362</v>
      </c>
      <c r="D2471" t="s">
        <v>9363</v>
      </c>
      <c r="E2471" t="s">
        <v>173</v>
      </c>
      <c r="F2471">
        <v>20060430</v>
      </c>
      <c r="G2471" t="s">
        <v>11819</v>
      </c>
      <c r="H2471" t="s">
        <v>1600</v>
      </c>
      <c r="I2471" t="s">
        <v>6127</v>
      </c>
      <c r="M2471" t="str">
        <f t="shared" si="267"/>
        <v>亀井</v>
      </c>
      <c r="N2471" t="str">
        <f t="shared" si="268"/>
        <v>瑛太</v>
      </c>
      <c r="O2471" t="str">
        <f t="shared" si="269"/>
        <v>カメイ</v>
      </c>
      <c r="P2471" t="str">
        <f t="shared" si="270"/>
        <v>エイタ</v>
      </c>
      <c r="Q2471">
        <f>IF($F2471="","",DATEDIF($R2471,①申込書!$D$3,"Y"))</f>
        <v>19</v>
      </c>
      <c r="R2471" t="str">
        <f t="shared" si="271"/>
        <v>2006/04/30</v>
      </c>
      <c r="S2471" t="str">
        <f t="shared" si="266"/>
        <v>鳥取</v>
      </c>
      <c r="T2471" t="str">
        <f>IFERROR(IF($G2471&lt;&gt;"",LEFT($G2471,11),IF(COUNTIF(②男子申込!$C:$C,$B2471)=1,INDEX(②男子申込!H:H,MATCH($B2471,②男子申込!$C:$C,0)),"")),"")</f>
        <v>00141963226</v>
      </c>
      <c r="U2471" t="str">
        <f t="shared" si="272"/>
        <v>大阪体育大</v>
      </c>
    </row>
    <row r="2472" spans="1:21">
      <c r="A2472" t="s">
        <v>554</v>
      </c>
      <c r="B2472">
        <v>2471</v>
      </c>
      <c r="C2472" t="s">
        <v>9364</v>
      </c>
      <c r="D2472" t="s">
        <v>9365</v>
      </c>
      <c r="E2472" t="s">
        <v>138</v>
      </c>
      <c r="F2472">
        <v>20060604</v>
      </c>
      <c r="G2472" t="s">
        <v>11820</v>
      </c>
      <c r="H2472" t="s">
        <v>574</v>
      </c>
      <c r="I2472" t="s">
        <v>644</v>
      </c>
      <c r="M2472" t="str">
        <f t="shared" si="267"/>
        <v>岩崎</v>
      </c>
      <c r="N2472" t="str">
        <f t="shared" si="268"/>
        <v>陽光</v>
      </c>
      <c r="O2472" t="str">
        <f t="shared" si="269"/>
        <v>イワサキ</v>
      </c>
      <c r="P2472" t="str">
        <f t="shared" si="270"/>
        <v>ヒカル</v>
      </c>
      <c r="Q2472">
        <f>IF($F2472="","",DATEDIF($R2472,①申込書!$D$3,"Y"))</f>
        <v>19</v>
      </c>
      <c r="R2472" t="str">
        <f t="shared" si="271"/>
        <v>2006/06/04</v>
      </c>
      <c r="S2472" t="str">
        <f t="shared" si="266"/>
        <v>岡山</v>
      </c>
      <c r="T2472" t="str">
        <f>IFERROR(IF($G2472&lt;&gt;"",LEFT($G2472,11),IF(COUNTIF(②男子申込!$C:$C,$B2472)=1,INDEX(②男子申込!H:H,MATCH($B2472,②男子申込!$C:$C,0)),"")),"")</f>
        <v>00141224822</v>
      </c>
      <c r="U2472" t="str">
        <f t="shared" si="272"/>
        <v>大阪体育大</v>
      </c>
    </row>
    <row r="2473" spans="1:21">
      <c r="A2473" t="s">
        <v>554</v>
      </c>
      <c r="B2473">
        <v>2472</v>
      </c>
      <c r="C2473" t="s">
        <v>9366</v>
      </c>
      <c r="D2473" t="s">
        <v>9367</v>
      </c>
      <c r="E2473" t="s">
        <v>99</v>
      </c>
      <c r="F2473">
        <v>20060923</v>
      </c>
      <c r="G2473" t="s">
        <v>11821</v>
      </c>
      <c r="H2473" t="s">
        <v>990</v>
      </c>
      <c r="I2473" t="s">
        <v>12412</v>
      </c>
      <c r="M2473" t="str">
        <f t="shared" si="267"/>
        <v>武田</v>
      </c>
      <c r="N2473" t="str">
        <f t="shared" si="268"/>
        <v>幸和</v>
      </c>
      <c r="O2473" t="str">
        <f t="shared" si="269"/>
        <v>タケダ</v>
      </c>
      <c r="P2473" t="str">
        <f t="shared" si="270"/>
        <v>ユキカズ</v>
      </c>
      <c r="Q2473">
        <f>IF($F2473="","",DATEDIF($R2473,①申込書!$D$3,"Y"))</f>
        <v>19</v>
      </c>
      <c r="R2473" t="str">
        <f t="shared" si="271"/>
        <v>2006/09/23</v>
      </c>
      <c r="S2473" t="str">
        <f t="shared" si="266"/>
        <v>大阪</v>
      </c>
      <c r="T2473" t="str">
        <f>IFERROR(IF($G2473&lt;&gt;"",LEFT($G2473,11),IF(COUNTIF(②男子申込!$C:$C,$B2473)=1,INDEX(②男子申込!H:H,MATCH($B2473,②男子申込!$C:$C,0)),"")),"")</f>
        <v>00173521221</v>
      </c>
      <c r="U2473" t="str">
        <f t="shared" si="272"/>
        <v>大阪体育大</v>
      </c>
    </row>
    <row r="2474" spans="1:21">
      <c r="A2474" t="s">
        <v>554</v>
      </c>
      <c r="B2474">
        <v>2473</v>
      </c>
      <c r="C2474" t="s">
        <v>9368</v>
      </c>
      <c r="D2474" t="s">
        <v>9369</v>
      </c>
      <c r="E2474" t="s">
        <v>170</v>
      </c>
      <c r="F2474">
        <v>20060210</v>
      </c>
      <c r="G2474" t="s">
        <v>11822</v>
      </c>
      <c r="H2474" t="s">
        <v>134</v>
      </c>
      <c r="I2474" t="s">
        <v>880</v>
      </c>
      <c r="M2474" t="str">
        <f t="shared" si="267"/>
        <v>伊藤</v>
      </c>
      <c r="N2474" t="str">
        <f t="shared" si="268"/>
        <v>慶輔</v>
      </c>
      <c r="O2474" t="str">
        <f t="shared" si="269"/>
        <v>イトウ</v>
      </c>
      <c r="P2474" t="str">
        <f t="shared" si="270"/>
        <v>ケイスケ</v>
      </c>
      <c r="Q2474">
        <f>IF($F2474="","",DATEDIF($R2474,①申込書!$D$3,"Y"))</f>
        <v>19</v>
      </c>
      <c r="R2474" t="str">
        <f t="shared" si="271"/>
        <v>2006/02/10</v>
      </c>
      <c r="S2474" t="str">
        <f t="shared" si="266"/>
        <v>福岡</v>
      </c>
      <c r="T2474" t="str">
        <f>IFERROR(IF($G2474&lt;&gt;"",LEFT($G2474,11),IF(COUNTIF(②男子申込!$C:$C,$B2474)=1,INDEX(②男子申込!H:H,MATCH($B2474,②男子申込!$C:$C,0)),"")),"")</f>
        <v>00126796738</v>
      </c>
      <c r="U2474" t="str">
        <f t="shared" si="272"/>
        <v>大阪体育大</v>
      </c>
    </row>
    <row r="2475" spans="1:21">
      <c r="A2475" t="s">
        <v>554</v>
      </c>
      <c r="B2475">
        <v>2474</v>
      </c>
      <c r="C2475" t="s">
        <v>9370</v>
      </c>
      <c r="D2475" t="s">
        <v>9371</v>
      </c>
      <c r="E2475" t="s">
        <v>369</v>
      </c>
      <c r="F2475">
        <v>20060406</v>
      </c>
      <c r="G2475" t="s">
        <v>11823</v>
      </c>
      <c r="H2475" t="s">
        <v>193</v>
      </c>
      <c r="I2475" t="s">
        <v>117</v>
      </c>
      <c r="M2475" t="str">
        <f t="shared" si="267"/>
        <v>小林</v>
      </c>
      <c r="N2475" t="str">
        <f t="shared" si="268"/>
        <v>優介</v>
      </c>
      <c r="O2475" t="str">
        <f t="shared" si="269"/>
        <v>コバヤシ</v>
      </c>
      <c r="P2475" t="str">
        <f t="shared" si="270"/>
        <v>ユウスケ</v>
      </c>
      <c r="Q2475">
        <f>IF($F2475="","",DATEDIF($R2475,①申込書!$D$3,"Y"))</f>
        <v>19</v>
      </c>
      <c r="R2475" t="str">
        <f t="shared" si="271"/>
        <v>2006/04/06</v>
      </c>
      <c r="S2475" t="str">
        <f t="shared" si="266"/>
        <v>愛媛</v>
      </c>
      <c r="T2475" t="str">
        <f>IFERROR(IF($G2475&lt;&gt;"",LEFT($G2475,11),IF(COUNTIF(②男子申込!$C:$C,$B2475)=1,INDEX(②男子申込!H:H,MATCH($B2475,②男子申込!$C:$C,0)),"")),"")</f>
        <v>00138525933</v>
      </c>
      <c r="U2475" t="str">
        <f t="shared" si="272"/>
        <v>大阪体育大</v>
      </c>
    </row>
    <row r="2476" spans="1:21">
      <c r="A2476" t="s">
        <v>554</v>
      </c>
      <c r="B2476">
        <v>2475</v>
      </c>
      <c r="C2476" t="s">
        <v>9372</v>
      </c>
      <c r="D2476" t="s">
        <v>9373</v>
      </c>
      <c r="E2476" t="s">
        <v>88</v>
      </c>
      <c r="F2476">
        <v>20060923</v>
      </c>
      <c r="G2476" t="s">
        <v>11824</v>
      </c>
      <c r="H2476" t="s">
        <v>587</v>
      </c>
      <c r="I2476" t="s">
        <v>248</v>
      </c>
      <c r="M2476" t="str">
        <f t="shared" si="267"/>
        <v>丸山</v>
      </c>
      <c r="N2476" t="str">
        <f t="shared" si="268"/>
        <v>洸星</v>
      </c>
      <c r="O2476" t="str">
        <f t="shared" si="269"/>
        <v>マルヤマ</v>
      </c>
      <c r="P2476" t="str">
        <f t="shared" si="270"/>
        <v>コウセイ</v>
      </c>
      <c r="Q2476">
        <f>IF($F2476="","",DATEDIF($R2476,①申込書!$D$3,"Y"))</f>
        <v>19</v>
      </c>
      <c r="R2476" t="str">
        <f t="shared" si="271"/>
        <v>2006/09/23</v>
      </c>
      <c r="S2476" t="str">
        <f t="shared" si="266"/>
        <v>京都</v>
      </c>
      <c r="T2476" t="str">
        <f>IFERROR(IF($G2476&lt;&gt;"",LEFT($G2476,11),IF(COUNTIF(②男子申込!$C:$C,$B2476)=1,INDEX(②男子申込!H:H,MATCH($B2476,②男子申込!$C:$C,0)),"")),"")</f>
        <v>00163255527</v>
      </c>
      <c r="U2476" t="str">
        <f t="shared" si="272"/>
        <v>大阪体育大</v>
      </c>
    </row>
    <row r="2477" spans="1:21">
      <c r="A2477" t="s">
        <v>554</v>
      </c>
      <c r="B2477">
        <v>2476</v>
      </c>
      <c r="C2477" t="s">
        <v>9374</v>
      </c>
      <c r="D2477" t="s">
        <v>9375</v>
      </c>
      <c r="E2477" t="s">
        <v>99</v>
      </c>
      <c r="F2477">
        <v>20060828</v>
      </c>
      <c r="G2477" t="s">
        <v>11825</v>
      </c>
      <c r="H2477" t="s">
        <v>12413</v>
      </c>
      <c r="I2477" t="s">
        <v>105</v>
      </c>
      <c r="M2477" t="str">
        <f t="shared" si="267"/>
        <v>山原</v>
      </c>
      <c r="N2477" t="str">
        <f t="shared" si="268"/>
        <v>颯太</v>
      </c>
      <c r="O2477" t="str">
        <f t="shared" si="269"/>
        <v>ヤマハラ</v>
      </c>
      <c r="P2477" t="str">
        <f t="shared" si="270"/>
        <v>ソウタ</v>
      </c>
      <c r="Q2477">
        <f>IF($F2477="","",DATEDIF($R2477,①申込書!$D$3,"Y"))</f>
        <v>19</v>
      </c>
      <c r="R2477" t="str">
        <f t="shared" si="271"/>
        <v>2006/08/28</v>
      </c>
      <c r="S2477" t="str">
        <f t="shared" si="266"/>
        <v>大阪</v>
      </c>
      <c r="T2477" t="str">
        <f>IFERROR(IF($G2477&lt;&gt;"",LEFT($G2477,11),IF(COUNTIF(②男子申込!$C:$C,$B2477)=1,INDEX(②男子申込!H:H,MATCH($B2477,②男子申込!$C:$C,0)),"")),"")</f>
        <v>00138442123</v>
      </c>
      <c r="U2477" t="str">
        <f t="shared" si="272"/>
        <v>大阪体育大</v>
      </c>
    </row>
    <row r="2478" spans="1:21">
      <c r="A2478" t="s">
        <v>554</v>
      </c>
      <c r="B2478">
        <v>2477</v>
      </c>
      <c r="C2478" t="s">
        <v>9376</v>
      </c>
      <c r="D2478" t="s">
        <v>9377</v>
      </c>
      <c r="E2478" t="s">
        <v>3835</v>
      </c>
      <c r="F2478">
        <v>20061127</v>
      </c>
      <c r="G2478" t="s">
        <v>11826</v>
      </c>
      <c r="H2478" t="s">
        <v>677</v>
      </c>
      <c r="I2478" t="s">
        <v>220</v>
      </c>
      <c r="M2478" t="str">
        <f t="shared" si="267"/>
        <v>小松</v>
      </c>
      <c r="N2478" t="str">
        <f t="shared" si="268"/>
        <v>玲央</v>
      </c>
      <c r="O2478" t="str">
        <f t="shared" si="269"/>
        <v>コマツ</v>
      </c>
      <c r="P2478" t="str">
        <f t="shared" si="270"/>
        <v>レオ</v>
      </c>
      <c r="Q2478">
        <f>IF($F2478="","",DATEDIF($R2478,①申込書!$D$3,"Y"))</f>
        <v>19</v>
      </c>
      <c r="R2478" t="str">
        <f t="shared" si="271"/>
        <v>2006/11/27</v>
      </c>
      <c r="S2478" t="str">
        <f t="shared" si="266"/>
        <v>学連</v>
      </c>
      <c r="T2478" t="str">
        <f>IFERROR(IF($G2478&lt;&gt;"",LEFT($G2478,11),IF(COUNTIF(②男子申込!$C:$C,$B2478)=1,INDEX(②男子申込!H:H,MATCH($B2478,②男子申込!$C:$C,0)),"")),"")</f>
        <v>00142716627</v>
      </c>
      <c r="U2478" t="str">
        <f t="shared" si="272"/>
        <v>大阪体育大</v>
      </c>
    </row>
    <row r="2479" spans="1:21">
      <c r="A2479" t="s">
        <v>1338</v>
      </c>
      <c r="B2479">
        <v>2478</v>
      </c>
      <c r="C2479" t="s">
        <v>9378</v>
      </c>
      <c r="D2479" t="s">
        <v>9379</v>
      </c>
      <c r="E2479" t="s">
        <v>3835</v>
      </c>
      <c r="F2479">
        <v>20050901</v>
      </c>
      <c r="G2479" t="s">
        <v>11827</v>
      </c>
      <c r="H2479" t="s">
        <v>12414</v>
      </c>
      <c r="I2479" t="s">
        <v>84</v>
      </c>
      <c r="M2479" t="str">
        <f t="shared" si="267"/>
        <v>��井</v>
      </c>
      <c r="N2479" t="str">
        <f t="shared" si="268"/>
        <v>建太朗</v>
      </c>
      <c r="O2479" t="str">
        <f t="shared" si="269"/>
        <v>タカイ</v>
      </c>
      <c r="P2479" t="str">
        <f t="shared" si="270"/>
        <v>ケンタロウ</v>
      </c>
      <c r="Q2479">
        <f>IF($F2479="","",DATEDIF($R2479,①申込書!$D$3,"Y"))</f>
        <v>20</v>
      </c>
      <c r="R2479" t="str">
        <f t="shared" si="271"/>
        <v>2005/09/01</v>
      </c>
      <c r="S2479" t="str">
        <f t="shared" si="266"/>
        <v>学連</v>
      </c>
      <c r="T2479" t="str">
        <f>IFERROR(IF($G2479&lt;&gt;"",LEFT($G2479,11),IF(COUNTIF(②男子申込!$C:$C,$B2479)=1,INDEX(②男子申込!H:H,MATCH($B2479,②男子申込!$C:$C,0)),"")),"")</f>
        <v>00130723925</v>
      </c>
      <c r="U2479" t="str">
        <f t="shared" si="272"/>
        <v>大阪医科薬科大</v>
      </c>
    </row>
    <row r="2480" spans="1:21">
      <c r="A2480" t="s">
        <v>312</v>
      </c>
      <c r="B2480">
        <v>2479</v>
      </c>
      <c r="C2480" t="s">
        <v>9380</v>
      </c>
      <c r="D2480" t="s">
        <v>9381</v>
      </c>
      <c r="E2480" t="s">
        <v>97</v>
      </c>
      <c r="F2480">
        <v>20060711</v>
      </c>
      <c r="G2480" t="s">
        <v>11828</v>
      </c>
      <c r="H2480" t="s">
        <v>1224</v>
      </c>
      <c r="I2480" t="s">
        <v>1580</v>
      </c>
      <c r="M2480" t="str">
        <f t="shared" si="267"/>
        <v>廣野</v>
      </c>
      <c r="N2480" t="str">
        <f t="shared" si="268"/>
        <v>佑飛</v>
      </c>
      <c r="O2480" t="str">
        <f t="shared" si="269"/>
        <v>ヒロノ</v>
      </c>
      <c r="P2480" t="str">
        <f t="shared" si="270"/>
        <v>ユウヒ</v>
      </c>
      <c r="Q2480">
        <f>IF($F2480="","",DATEDIF($R2480,①申込書!$D$3,"Y"))</f>
        <v>19</v>
      </c>
      <c r="R2480" t="str">
        <f t="shared" si="271"/>
        <v>2006/07/11</v>
      </c>
      <c r="S2480" t="str">
        <f t="shared" si="266"/>
        <v>兵庫</v>
      </c>
      <c r="T2480" t="str">
        <f>IFERROR(IF($G2480&lt;&gt;"",LEFT($G2480,11),IF(COUNTIF(②男子申込!$C:$C,$B2480)=1,INDEX(②男子申込!H:H,MATCH($B2480,②男子申込!$C:$C,0)),"")),"")</f>
        <v>00165376634</v>
      </c>
      <c r="U2480" t="str">
        <f t="shared" si="272"/>
        <v>関西学院大</v>
      </c>
    </row>
    <row r="2481" spans="1:21">
      <c r="A2481" t="s">
        <v>78</v>
      </c>
      <c r="B2481">
        <v>2480</v>
      </c>
      <c r="C2481" t="s">
        <v>9382</v>
      </c>
      <c r="D2481" t="s">
        <v>9383</v>
      </c>
      <c r="E2481" t="s">
        <v>88</v>
      </c>
      <c r="F2481">
        <v>20020824</v>
      </c>
      <c r="G2481" t="s">
        <v>11829</v>
      </c>
      <c r="H2481" t="s">
        <v>1061</v>
      </c>
      <c r="I2481" t="s">
        <v>12415</v>
      </c>
      <c r="M2481" t="str">
        <f t="shared" si="267"/>
        <v>廣畑</v>
      </c>
      <c r="N2481" t="str">
        <f t="shared" si="268"/>
        <v>来夢</v>
      </c>
      <c r="O2481" t="str">
        <f t="shared" si="269"/>
        <v>ヒロハタ</v>
      </c>
      <c r="P2481" t="str">
        <f t="shared" si="270"/>
        <v>ライム</v>
      </c>
      <c r="Q2481">
        <f>IF($F2481="","",DATEDIF($R2481,①申込書!$D$3,"Y"))</f>
        <v>23</v>
      </c>
      <c r="R2481" t="str">
        <f t="shared" si="271"/>
        <v>2002/08/24</v>
      </c>
      <c r="S2481" t="str">
        <f t="shared" si="266"/>
        <v>京都</v>
      </c>
      <c r="T2481" t="str">
        <f>IFERROR(IF($G2481&lt;&gt;"",LEFT($G2481,11),IF(COUNTIF(②男子申込!$C:$C,$B2481)=1,INDEX(②男子申込!H:H,MATCH($B2481,②男子申込!$C:$C,0)),"")),"")</f>
        <v>00127142320</v>
      </c>
      <c r="U2481" t="str">
        <f t="shared" si="272"/>
        <v>立命館大</v>
      </c>
    </row>
    <row r="2482" spans="1:21">
      <c r="A2482" t="s">
        <v>78</v>
      </c>
      <c r="B2482">
        <v>2481</v>
      </c>
      <c r="C2482" t="s">
        <v>9384</v>
      </c>
      <c r="D2482" t="s">
        <v>9385</v>
      </c>
      <c r="E2482" t="s">
        <v>102</v>
      </c>
      <c r="F2482">
        <v>20060913</v>
      </c>
      <c r="G2482" t="s">
        <v>11830</v>
      </c>
      <c r="H2482" t="s">
        <v>449</v>
      </c>
      <c r="I2482" t="s">
        <v>92</v>
      </c>
      <c r="M2482" t="str">
        <f t="shared" si="267"/>
        <v>森</v>
      </c>
      <c r="N2482" t="str">
        <f t="shared" si="268"/>
        <v>悠貴</v>
      </c>
      <c r="O2482" t="str">
        <f t="shared" si="269"/>
        <v>モリ</v>
      </c>
      <c r="P2482" t="str">
        <f t="shared" si="270"/>
        <v>ユウキ</v>
      </c>
      <c r="Q2482">
        <f>IF($F2482="","",DATEDIF($R2482,①申込書!$D$3,"Y"))</f>
        <v>19</v>
      </c>
      <c r="R2482" t="str">
        <f t="shared" si="271"/>
        <v>2006/09/13</v>
      </c>
      <c r="S2482" t="str">
        <f t="shared" si="266"/>
        <v>静岡</v>
      </c>
      <c r="T2482" t="str">
        <f>IFERROR(IF($G2482&lt;&gt;"",LEFT($G2482,11),IF(COUNTIF(②男子申込!$C:$C,$B2482)=1,INDEX(②男子申込!H:H,MATCH($B2482,②男子申込!$C:$C,0)),"")),"")</f>
        <v>00134449833</v>
      </c>
      <c r="U2482" t="str">
        <f t="shared" si="272"/>
        <v>立命館大</v>
      </c>
    </row>
    <row r="2483" spans="1:21">
      <c r="A2483" t="s">
        <v>78</v>
      </c>
      <c r="B2483">
        <v>2482</v>
      </c>
      <c r="C2483" t="s">
        <v>9386</v>
      </c>
      <c r="D2483" t="s">
        <v>9387</v>
      </c>
      <c r="E2483" t="s">
        <v>85</v>
      </c>
      <c r="F2483">
        <v>20070219</v>
      </c>
      <c r="G2483" t="s">
        <v>11831</v>
      </c>
      <c r="H2483" t="s">
        <v>12416</v>
      </c>
      <c r="I2483" t="s">
        <v>12417</v>
      </c>
      <c r="M2483" t="str">
        <f t="shared" si="267"/>
        <v>蟹江</v>
      </c>
      <c r="N2483" t="str">
        <f t="shared" si="268"/>
        <v>陽仁</v>
      </c>
      <c r="O2483" t="str">
        <f t="shared" si="269"/>
        <v>カニエ</v>
      </c>
      <c r="P2483" t="str">
        <f t="shared" si="270"/>
        <v>ハルヒト</v>
      </c>
      <c r="Q2483">
        <f>IF($F2483="","",DATEDIF($R2483,①申込書!$D$3,"Y"))</f>
        <v>18</v>
      </c>
      <c r="R2483" t="str">
        <f t="shared" si="271"/>
        <v>2007/02/19</v>
      </c>
      <c r="S2483" t="str">
        <f t="shared" si="266"/>
        <v>愛知</v>
      </c>
      <c r="T2483" t="str">
        <f>IFERROR(IF($G2483&lt;&gt;"",LEFT($G2483,11),IF(COUNTIF(②男子申込!$C:$C,$B2483)=1,INDEX(②男子申込!H:H,MATCH($B2483,②男子申込!$C:$C,0)),"")),"")</f>
        <v>00170246020</v>
      </c>
      <c r="U2483" t="str">
        <f t="shared" si="272"/>
        <v>立命館大</v>
      </c>
    </row>
    <row r="2484" spans="1:21">
      <c r="A2484" t="s">
        <v>78</v>
      </c>
      <c r="B2484">
        <v>2483</v>
      </c>
      <c r="C2484" t="s">
        <v>9388</v>
      </c>
      <c r="D2484" t="s">
        <v>9389</v>
      </c>
      <c r="E2484" t="s">
        <v>85</v>
      </c>
      <c r="F2484">
        <v>20060813</v>
      </c>
      <c r="G2484" t="s">
        <v>11832</v>
      </c>
      <c r="H2484" t="s">
        <v>12418</v>
      </c>
      <c r="I2484" t="s">
        <v>127</v>
      </c>
      <c r="M2484" t="str">
        <f t="shared" si="267"/>
        <v>間宮</v>
      </c>
      <c r="N2484" t="str">
        <f t="shared" si="268"/>
        <v>佑斗</v>
      </c>
      <c r="O2484" t="str">
        <f t="shared" si="269"/>
        <v>マミヤ</v>
      </c>
      <c r="P2484" t="str">
        <f t="shared" si="270"/>
        <v>ユウト</v>
      </c>
      <c r="Q2484">
        <f>IF($F2484="","",DATEDIF($R2484,①申込書!$D$3,"Y"))</f>
        <v>19</v>
      </c>
      <c r="R2484" t="str">
        <f t="shared" si="271"/>
        <v>2006/08/13</v>
      </c>
      <c r="S2484" t="str">
        <f t="shared" si="266"/>
        <v>愛知</v>
      </c>
      <c r="T2484" t="str">
        <f>IFERROR(IF($G2484&lt;&gt;"",LEFT($G2484,11),IF(COUNTIF(②男子申込!$C:$C,$B2484)=1,INDEX(②男子申込!H:H,MATCH($B2484,②男子申込!$C:$C,0)),"")),"")</f>
        <v>00166862433</v>
      </c>
      <c r="U2484" t="str">
        <f t="shared" si="272"/>
        <v>立命館大</v>
      </c>
    </row>
    <row r="2485" spans="1:21">
      <c r="A2485" t="s">
        <v>78</v>
      </c>
      <c r="B2485">
        <v>2484</v>
      </c>
      <c r="C2485" t="s">
        <v>9390</v>
      </c>
      <c r="D2485" t="s">
        <v>9391</v>
      </c>
      <c r="E2485" t="s">
        <v>163</v>
      </c>
      <c r="F2485">
        <v>20061222</v>
      </c>
      <c r="G2485" t="s">
        <v>11833</v>
      </c>
      <c r="H2485" t="s">
        <v>223</v>
      </c>
      <c r="I2485" t="s">
        <v>92</v>
      </c>
      <c r="M2485" t="str">
        <f t="shared" si="267"/>
        <v>橋本</v>
      </c>
      <c r="N2485" t="str">
        <f t="shared" si="268"/>
        <v>悠希</v>
      </c>
      <c r="O2485" t="str">
        <f t="shared" si="269"/>
        <v>ハシモト</v>
      </c>
      <c r="P2485" t="str">
        <f t="shared" si="270"/>
        <v>ユウキ</v>
      </c>
      <c r="Q2485">
        <f>IF($F2485="","",DATEDIF($R2485,①申込書!$D$3,"Y"))</f>
        <v>19</v>
      </c>
      <c r="R2485" t="str">
        <f t="shared" si="271"/>
        <v>2006/12/22</v>
      </c>
      <c r="S2485" t="str">
        <f t="shared" si="266"/>
        <v>神奈川</v>
      </c>
      <c r="T2485" t="str">
        <f>IFERROR(IF($G2485&lt;&gt;"",LEFT($G2485,11),IF(COUNTIF(②男子申込!$C:$C,$B2485)=1,INDEX(②男子申込!H:H,MATCH($B2485,②男子申込!$C:$C,0)),"")),"")</f>
        <v>00139031724</v>
      </c>
      <c r="U2485" t="str">
        <f t="shared" si="272"/>
        <v>立命館大</v>
      </c>
    </row>
    <row r="2486" spans="1:21">
      <c r="A2486" t="s">
        <v>78</v>
      </c>
      <c r="B2486">
        <v>2485</v>
      </c>
      <c r="C2486" t="s">
        <v>9392</v>
      </c>
      <c r="D2486" t="s">
        <v>9393</v>
      </c>
      <c r="E2486" t="s">
        <v>99</v>
      </c>
      <c r="F2486">
        <v>20060819</v>
      </c>
      <c r="G2486" t="s">
        <v>11834</v>
      </c>
      <c r="H2486" t="s">
        <v>86</v>
      </c>
      <c r="I2486" t="s">
        <v>130</v>
      </c>
      <c r="M2486" t="str">
        <f t="shared" si="267"/>
        <v>藤田</v>
      </c>
      <c r="N2486" t="str">
        <f t="shared" si="268"/>
        <v>康祐</v>
      </c>
      <c r="O2486" t="str">
        <f t="shared" si="269"/>
        <v>フジタ</v>
      </c>
      <c r="P2486" t="str">
        <f t="shared" si="270"/>
        <v>コウスケ</v>
      </c>
      <c r="Q2486">
        <f>IF($F2486="","",DATEDIF($R2486,①申込書!$D$3,"Y"))</f>
        <v>19</v>
      </c>
      <c r="R2486" t="str">
        <f t="shared" si="271"/>
        <v>2006/08/19</v>
      </c>
      <c r="S2486" t="str">
        <f t="shared" si="266"/>
        <v>大阪</v>
      </c>
      <c r="T2486" t="str">
        <f>IFERROR(IF($G2486&lt;&gt;"",LEFT($G2486,11),IF(COUNTIF(②男子申込!$C:$C,$B2486)=1,INDEX(②男子申込!H:H,MATCH($B2486,②男子申込!$C:$C,0)),"")),"")</f>
        <v>00152746934</v>
      </c>
      <c r="U2486" t="str">
        <f t="shared" si="272"/>
        <v>立命館大</v>
      </c>
    </row>
    <row r="2487" spans="1:21">
      <c r="A2487" t="s">
        <v>78</v>
      </c>
      <c r="B2487">
        <v>2486</v>
      </c>
      <c r="C2487" t="s">
        <v>9394</v>
      </c>
      <c r="D2487" t="s">
        <v>9395</v>
      </c>
      <c r="E2487" t="s">
        <v>102</v>
      </c>
      <c r="F2487">
        <v>20060423</v>
      </c>
      <c r="G2487" t="s">
        <v>11835</v>
      </c>
      <c r="H2487" t="s">
        <v>12419</v>
      </c>
      <c r="I2487" t="s">
        <v>462</v>
      </c>
      <c r="M2487" t="str">
        <f t="shared" si="267"/>
        <v>倉林</v>
      </c>
      <c r="N2487" t="str">
        <f t="shared" si="268"/>
        <v>大和</v>
      </c>
      <c r="O2487" t="str">
        <f t="shared" si="269"/>
        <v>クラバヤシ</v>
      </c>
      <c r="P2487" t="str">
        <f t="shared" si="270"/>
        <v>ヤマト</v>
      </c>
      <c r="Q2487">
        <f>IF($F2487="","",DATEDIF($R2487,①申込書!$D$3,"Y"))</f>
        <v>19</v>
      </c>
      <c r="R2487" t="str">
        <f t="shared" si="271"/>
        <v>2006/04/23</v>
      </c>
      <c r="S2487" t="str">
        <f t="shared" si="266"/>
        <v>静岡</v>
      </c>
      <c r="T2487" t="str">
        <f>IFERROR(IF($G2487&lt;&gt;"",LEFT($G2487,11),IF(COUNTIF(②男子申込!$C:$C,$B2487)=1,INDEX(②男子申込!H:H,MATCH($B2487,②男子申込!$C:$C,0)),"")),"")</f>
        <v>00138235628</v>
      </c>
      <c r="U2487" t="str">
        <f t="shared" si="272"/>
        <v>立命館大</v>
      </c>
    </row>
    <row r="2488" spans="1:21">
      <c r="A2488" t="s">
        <v>78</v>
      </c>
      <c r="B2488">
        <v>2487</v>
      </c>
      <c r="C2488" t="s">
        <v>9396</v>
      </c>
      <c r="D2488" t="s">
        <v>9397</v>
      </c>
      <c r="E2488" t="s">
        <v>138</v>
      </c>
      <c r="F2488">
        <v>20060419</v>
      </c>
      <c r="G2488" t="s">
        <v>11836</v>
      </c>
      <c r="H2488" t="s">
        <v>6706</v>
      </c>
      <c r="I2488" t="s">
        <v>562</v>
      </c>
      <c r="M2488" t="str">
        <f t="shared" si="267"/>
        <v>長門</v>
      </c>
      <c r="N2488" t="str">
        <f t="shared" si="268"/>
        <v>稜汰</v>
      </c>
      <c r="O2488" t="str">
        <f t="shared" si="269"/>
        <v>ナガト</v>
      </c>
      <c r="P2488" t="str">
        <f t="shared" si="270"/>
        <v>リョウタ</v>
      </c>
      <c r="Q2488">
        <f>IF($F2488="","",DATEDIF($R2488,①申込書!$D$3,"Y"))</f>
        <v>19</v>
      </c>
      <c r="R2488" t="str">
        <f t="shared" si="271"/>
        <v>2006/04/19</v>
      </c>
      <c r="S2488" t="str">
        <f t="shared" si="266"/>
        <v>岡山</v>
      </c>
      <c r="T2488" t="str">
        <f>IFERROR(IF($G2488&lt;&gt;"",LEFT($G2488,11),IF(COUNTIF(②男子申込!$C:$C,$B2488)=1,INDEX(②男子申込!H:H,MATCH($B2488,②男子申込!$C:$C,0)),"")),"")</f>
        <v>00139591735</v>
      </c>
      <c r="U2488" t="str">
        <f t="shared" si="272"/>
        <v>立命館大</v>
      </c>
    </row>
    <row r="2489" spans="1:21">
      <c r="A2489" t="s">
        <v>78</v>
      </c>
      <c r="B2489">
        <v>2488</v>
      </c>
      <c r="C2489" t="s">
        <v>9398</v>
      </c>
      <c r="D2489" t="s">
        <v>9399</v>
      </c>
      <c r="E2489" t="s">
        <v>97</v>
      </c>
      <c r="F2489">
        <v>20060606</v>
      </c>
      <c r="G2489" t="s">
        <v>11837</v>
      </c>
      <c r="H2489" t="s">
        <v>319</v>
      </c>
      <c r="I2489" t="s">
        <v>127</v>
      </c>
      <c r="M2489" t="str">
        <f t="shared" si="267"/>
        <v>竹内</v>
      </c>
      <c r="N2489" t="str">
        <f t="shared" si="268"/>
        <v>悠登</v>
      </c>
      <c r="O2489" t="str">
        <f t="shared" si="269"/>
        <v>タケウチ</v>
      </c>
      <c r="P2489" t="str">
        <f t="shared" si="270"/>
        <v>ユウト</v>
      </c>
      <c r="Q2489">
        <f>IF($F2489="","",DATEDIF($R2489,①申込書!$D$3,"Y"))</f>
        <v>19</v>
      </c>
      <c r="R2489" t="str">
        <f t="shared" si="271"/>
        <v>2006/06/06</v>
      </c>
      <c r="S2489" t="str">
        <f t="shared" si="266"/>
        <v>兵庫</v>
      </c>
      <c r="T2489" t="str">
        <f>IFERROR(IF($G2489&lt;&gt;"",LEFT($G2489,11),IF(COUNTIF(②男子申込!$C:$C,$B2489)=1,INDEX(②男子申込!H:H,MATCH($B2489,②男子申込!$C:$C,0)),"")),"")</f>
        <v>00136617630</v>
      </c>
      <c r="U2489" t="str">
        <f t="shared" si="272"/>
        <v>立命館大</v>
      </c>
    </row>
    <row r="2490" spans="1:21">
      <c r="A2490" t="s">
        <v>78</v>
      </c>
      <c r="B2490">
        <v>2489</v>
      </c>
      <c r="C2490" t="s">
        <v>9400</v>
      </c>
      <c r="D2490" t="s">
        <v>9401</v>
      </c>
      <c r="E2490" t="s">
        <v>80</v>
      </c>
      <c r="F2490">
        <v>20061221</v>
      </c>
      <c r="G2490" t="s">
        <v>11838</v>
      </c>
      <c r="H2490" t="s">
        <v>529</v>
      </c>
      <c r="I2490" t="s">
        <v>234</v>
      </c>
      <c r="M2490" t="str">
        <f t="shared" si="267"/>
        <v>嶋田</v>
      </c>
      <c r="N2490" t="str">
        <f t="shared" si="268"/>
        <v>涼佑</v>
      </c>
      <c r="O2490" t="str">
        <f t="shared" si="269"/>
        <v>シマダ</v>
      </c>
      <c r="P2490" t="str">
        <f t="shared" si="270"/>
        <v>リョウスケ</v>
      </c>
      <c r="Q2490">
        <f>IF($F2490="","",DATEDIF($R2490,①申込書!$D$3,"Y"))</f>
        <v>19</v>
      </c>
      <c r="R2490" t="str">
        <f t="shared" si="271"/>
        <v>2006/12/21</v>
      </c>
      <c r="S2490" t="str">
        <f t="shared" si="266"/>
        <v>滋賀</v>
      </c>
      <c r="T2490" t="str">
        <f>IFERROR(IF($G2490&lt;&gt;"",LEFT($G2490,11),IF(COUNTIF(②男子申込!$C:$C,$B2490)=1,INDEX(②男子申込!H:H,MATCH($B2490,②男子申込!$C:$C,0)),"")),"")</f>
        <v>00135564832</v>
      </c>
      <c r="U2490" t="str">
        <f t="shared" si="272"/>
        <v>立命館大</v>
      </c>
    </row>
    <row r="2491" spans="1:21">
      <c r="A2491" t="s">
        <v>78</v>
      </c>
      <c r="B2491">
        <v>2490</v>
      </c>
      <c r="C2491" t="s">
        <v>9402</v>
      </c>
      <c r="D2491" t="s">
        <v>9403</v>
      </c>
      <c r="E2491" t="s">
        <v>80</v>
      </c>
      <c r="F2491">
        <v>20060621</v>
      </c>
      <c r="G2491" t="s">
        <v>11839</v>
      </c>
      <c r="H2491" t="s">
        <v>12420</v>
      </c>
      <c r="I2491" t="s">
        <v>592</v>
      </c>
      <c r="M2491" t="str">
        <f t="shared" si="267"/>
        <v>谷澤</v>
      </c>
      <c r="N2491" t="str">
        <f t="shared" si="268"/>
        <v>海翔</v>
      </c>
      <c r="O2491" t="str">
        <f t="shared" si="269"/>
        <v>タニザワ</v>
      </c>
      <c r="P2491" t="str">
        <f t="shared" si="270"/>
        <v>カイト</v>
      </c>
      <c r="Q2491">
        <f>IF($F2491="","",DATEDIF($R2491,①申込書!$D$3,"Y"))</f>
        <v>19</v>
      </c>
      <c r="R2491" t="str">
        <f t="shared" si="271"/>
        <v>2006/06/21</v>
      </c>
      <c r="S2491" t="str">
        <f t="shared" si="266"/>
        <v>滋賀</v>
      </c>
      <c r="T2491" t="str">
        <f>IFERROR(IF($G2491&lt;&gt;"",LEFT($G2491,11),IF(COUNTIF(②男子申込!$C:$C,$B2491)=1,INDEX(②男子申込!H:H,MATCH($B2491,②男子申込!$C:$C,0)),"")),"")</f>
        <v>00135595331</v>
      </c>
      <c r="U2491" t="str">
        <f t="shared" si="272"/>
        <v>立命館大</v>
      </c>
    </row>
    <row r="2492" spans="1:21">
      <c r="A2492" t="s">
        <v>78</v>
      </c>
      <c r="B2492">
        <v>2491</v>
      </c>
      <c r="C2492" t="s">
        <v>9404</v>
      </c>
      <c r="D2492" t="s">
        <v>9405</v>
      </c>
      <c r="E2492" t="s">
        <v>88</v>
      </c>
      <c r="F2492">
        <v>20061215</v>
      </c>
      <c r="G2492" t="s">
        <v>11840</v>
      </c>
      <c r="H2492" t="s">
        <v>12421</v>
      </c>
      <c r="I2492" t="s">
        <v>12422</v>
      </c>
      <c r="M2492" t="str">
        <f t="shared" si="267"/>
        <v>黒澤</v>
      </c>
      <c r="N2492" t="str">
        <f t="shared" si="268"/>
        <v>凛音</v>
      </c>
      <c r="O2492" t="str">
        <f t="shared" si="269"/>
        <v>クロサワ</v>
      </c>
      <c r="P2492" t="str">
        <f t="shared" si="270"/>
        <v>リント</v>
      </c>
      <c r="Q2492">
        <f>IF($F2492="","",DATEDIF($R2492,①申込書!$D$3,"Y"))</f>
        <v>19</v>
      </c>
      <c r="R2492" t="str">
        <f t="shared" si="271"/>
        <v>2006/12/15</v>
      </c>
      <c r="S2492" t="str">
        <f t="shared" si="266"/>
        <v>京都</v>
      </c>
      <c r="T2492" t="str">
        <f>IFERROR(IF($G2492&lt;&gt;"",LEFT($G2492,11),IF(COUNTIF(②男子申込!$C:$C,$B2492)=1,INDEX(②男子申込!H:H,MATCH($B2492,②男子申込!$C:$C,0)),"")),"")</f>
        <v>00142739834</v>
      </c>
      <c r="U2492" t="str">
        <f t="shared" si="272"/>
        <v>立命館大</v>
      </c>
    </row>
    <row r="2493" spans="1:21">
      <c r="A2493" t="s">
        <v>78</v>
      </c>
      <c r="B2493">
        <v>2492</v>
      </c>
      <c r="C2493" t="s">
        <v>9406</v>
      </c>
      <c r="D2493" t="s">
        <v>9407</v>
      </c>
      <c r="E2493" t="s">
        <v>85</v>
      </c>
      <c r="F2493">
        <v>20070223</v>
      </c>
      <c r="G2493" t="s">
        <v>11841</v>
      </c>
      <c r="H2493" t="s">
        <v>383</v>
      </c>
      <c r="I2493" t="s">
        <v>194</v>
      </c>
      <c r="M2493" t="str">
        <f t="shared" si="267"/>
        <v>横井</v>
      </c>
      <c r="N2493" t="str">
        <f t="shared" si="268"/>
        <v>一輝</v>
      </c>
      <c r="O2493" t="str">
        <f t="shared" si="269"/>
        <v>ヨコイ</v>
      </c>
      <c r="P2493" t="str">
        <f t="shared" si="270"/>
        <v>カズキ</v>
      </c>
      <c r="Q2493">
        <f>IF($F2493="","",DATEDIF($R2493,①申込書!$D$3,"Y"))</f>
        <v>18</v>
      </c>
      <c r="R2493" t="str">
        <f t="shared" si="271"/>
        <v>2007/02/23</v>
      </c>
      <c r="S2493" t="str">
        <f t="shared" si="266"/>
        <v>愛知</v>
      </c>
      <c r="T2493" t="str">
        <f>IFERROR(IF($G2493&lt;&gt;"",LEFT($G2493,11),IF(COUNTIF(②男子申込!$C:$C,$B2493)=1,INDEX(②男子申込!H:H,MATCH($B2493,②男子申込!$C:$C,0)),"")),"")</f>
        <v>00134741222</v>
      </c>
      <c r="U2493" t="str">
        <f t="shared" si="272"/>
        <v>立命館大</v>
      </c>
    </row>
    <row r="2494" spans="1:21">
      <c r="A2494" t="s">
        <v>78</v>
      </c>
      <c r="B2494">
        <v>2493</v>
      </c>
      <c r="C2494" t="s">
        <v>9408</v>
      </c>
      <c r="D2494" t="s">
        <v>9409</v>
      </c>
      <c r="E2494" t="s">
        <v>102</v>
      </c>
      <c r="F2494">
        <v>20060806</v>
      </c>
      <c r="G2494" t="s">
        <v>11842</v>
      </c>
      <c r="H2494" t="s">
        <v>203</v>
      </c>
      <c r="I2494" t="s">
        <v>1337</v>
      </c>
      <c r="M2494" t="str">
        <f t="shared" si="267"/>
        <v>西村</v>
      </c>
      <c r="N2494" t="str">
        <f t="shared" si="268"/>
        <v>陽向</v>
      </c>
      <c r="O2494" t="str">
        <f t="shared" si="269"/>
        <v>ニシムラ</v>
      </c>
      <c r="P2494" t="str">
        <f t="shared" si="270"/>
        <v>ヒナタ</v>
      </c>
      <c r="Q2494">
        <f>IF($F2494="","",DATEDIF($R2494,①申込書!$D$3,"Y"))</f>
        <v>19</v>
      </c>
      <c r="R2494" t="str">
        <f t="shared" si="271"/>
        <v>2006/08/06</v>
      </c>
      <c r="S2494" t="str">
        <f t="shared" si="266"/>
        <v>静岡</v>
      </c>
      <c r="T2494" t="str">
        <f>IFERROR(IF($G2494&lt;&gt;"",LEFT($G2494,11),IF(COUNTIF(②男子申込!$C:$C,$B2494)=1,INDEX(②男子申込!H:H,MATCH($B2494,②男子申込!$C:$C,0)),"")),"")</f>
        <v>00136258429</v>
      </c>
      <c r="U2494" t="str">
        <f t="shared" si="272"/>
        <v>立命館大</v>
      </c>
    </row>
    <row r="2495" spans="1:21">
      <c r="A2495" t="s">
        <v>1175</v>
      </c>
      <c r="B2495">
        <v>2494</v>
      </c>
      <c r="C2495" t="s">
        <v>9410</v>
      </c>
      <c r="D2495" t="s">
        <v>9411</v>
      </c>
      <c r="E2495" t="s">
        <v>88</v>
      </c>
      <c r="F2495">
        <v>20060907</v>
      </c>
      <c r="G2495" t="s">
        <v>11843</v>
      </c>
      <c r="H2495" t="s">
        <v>785</v>
      </c>
      <c r="I2495" t="s">
        <v>248</v>
      </c>
      <c r="M2495" t="str">
        <f t="shared" si="267"/>
        <v>三好</v>
      </c>
      <c r="N2495" t="str">
        <f t="shared" si="268"/>
        <v>倖生</v>
      </c>
      <c r="O2495" t="str">
        <f t="shared" si="269"/>
        <v>ミヨシ</v>
      </c>
      <c r="P2495" t="str">
        <f t="shared" si="270"/>
        <v>コウセイ</v>
      </c>
      <c r="Q2495">
        <f>IF($F2495="","",DATEDIF($R2495,①申込書!$D$3,"Y"))</f>
        <v>19</v>
      </c>
      <c r="R2495" t="str">
        <f t="shared" si="271"/>
        <v>2006/09/07</v>
      </c>
      <c r="S2495" t="str">
        <f t="shared" si="266"/>
        <v>京都</v>
      </c>
      <c r="T2495" t="str">
        <f>IFERROR(IF($G2495&lt;&gt;"",LEFT($G2495,11),IF(COUNTIF(②男子申込!$C:$C,$B2495)=1,INDEX(②男子申込!H:H,MATCH($B2495,②男子申込!$C:$C,0)),"")),"")</f>
        <v>00142890832</v>
      </c>
      <c r="U2495" t="str">
        <f t="shared" si="272"/>
        <v>大阪産業大</v>
      </c>
    </row>
    <row r="2496" spans="1:21">
      <c r="A2496" t="s">
        <v>1175</v>
      </c>
      <c r="B2496">
        <v>2495</v>
      </c>
      <c r="C2496" t="s">
        <v>9412</v>
      </c>
      <c r="D2496" t="s">
        <v>9413</v>
      </c>
      <c r="E2496" t="s">
        <v>97</v>
      </c>
      <c r="F2496">
        <v>20061025</v>
      </c>
      <c r="G2496" t="s">
        <v>11844</v>
      </c>
      <c r="H2496" t="s">
        <v>12423</v>
      </c>
      <c r="I2496" t="s">
        <v>2716</v>
      </c>
      <c r="M2496" t="str">
        <f t="shared" si="267"/>
        <v>村井</v>
      </c>
      <c r="N2496" t="str">
        <f t="shared" si="268"/>
        <v>心</v>
      </c>
      <c r="O2496" t="str">
        <f t="shared" si="269"/>
        <v>ムライ</v>
      </c>
      <c r="P2496" t="str">
        <f t="shared" si="270"/>
        <v>ココロ</v>
      </c>
      <c r="Q2496">
        <f>IF($F2496="","",DATEDIF($R2496,①申込書!$D$3,"Y"))</f>
        <v>19</v>
      </c>
      <c r="R2496" t="str">
        <f t="shared" si="271"/>
        <v>2006/10/25</v>
      </c>
      <c r="S2496" t="str">
        <f t="shared" si="266"/>
        <v>兵庫</v>
      </c>
      <c r="T2496" t="str">
        <f>IFERROR(IF($G2496&lt;&gt;"",LEFT($G2496,11),IF(COUNTIF(②男子申込!$C:$C,$B2496)=1,INDEX(②男子申込!H:H,MATCH($B2496,②男子申込!$C:$C,0)),"")),"")</f>
        <v>00165597841</v>
      </c>
      <c r="U2496" t="str">
        <f t="shared" si="272"/>
        <v>大阪産業大</v>
      </c>
    </row>
    <row r="2497" spans="1:21">
      <c r="A2497" t="s">
        <v>2321</v>
      </c>
      <c r="B2497">
        <v>2496</v>
      </c>
      <c r="C2497" t="s">
        <v>9414</v>
      </c>
      <c r="D2497" t="s">
        <v>9415</v>
      </c>
      <c r="E2497" t="s">
        <v>99</v>
      </c>
      <c r="F2497">
        <v>20050601</v>
      </c>
      <c r="G2497" t="s">
        <v>11845</v>
      </c>
      <c r="H2497" t="s">
        <v>2002</v>
      </c>
      <c r="I2497" t="s">
        <v>2104</v>
      </c>
      <c r="M2497" t="str">
        <f t="shared" si="267"/>
        <v>門脇</v>
      </c>
      <c r="N2497" t="str">
        <f t="shared" si="268"/>
        <v>大悟</v>
      </c>
      <c r="O2497" t="str">
        <f t="shared" si="269"/>
        <v>カドワキ</v>
      </c>
      <c r="P2497" t="str">
        <f t="shared" si="270"/>
        <v>ダイゴ</v>
      </c>
      <c r="Q2497">
        <f>IF($F2497="","",DATEDIF($R2497,①申込書!$D$3,"Y"))</f>
        <v>20</v>
      </c>
      <c r="R2497" t="str">
        <f t="shared" si="271"/>
        <v>2005/06/01</v>
      </c>
      <c r="S2497" t="str">
        <f t="shared" si="266"/>
        <v>大阪</v>
      </c>
      <c r="T2497" t="str">
        <f>IFERROR(IF($G2497&lt;&gt;"",LEFT($G2497,11),IF(COUNTIF(②男子申込!$C:$C,$B2497)=1,INDEX(②男子申込!H:H,MATCH($B2497,②男子申込!$C:$C,0)),"")),"")</f>
        <v>00125104518</v>
      </c>
      <c r="U2497" t="str">
        <f t="shared" si="272"/>
        <v>関西医科大</v>
      </c>
    </row>
    <row r="2498" spans="1:21">
      <c r="A2498" t="s">
        <v>2321</v>
      </c>
      <c r="B2498">
        <v>2497</v>
      </c>
      <c r="C2498" t="s">
        <v>9416</v>
      </c>
      <c r="D2498" t="s">
        <v>9417</v>
      </c>
      <c r="E2498" t="s">
        <v>99</v>
      </c>
      <c r="F2498">
        <v>20060520</v>
      </c>
      <c r="G2498" t="s">
        <v>11846</v>
      </c>
      <c r="H2498" t="s">
        <v>4337</v>
      </c>
      <c r="I2498" t="s">
        <v>442</v>
      </c>
      <c r="M2498" t="str">
        <f t="shared" si="267"/>
        <v>上</v>
      </c>
      <c r="N2498" t="str">
        <f t="shared" si="268"/>
        <v>将也</v>
      </c>
      <c r="O2498" t="str">
        <f t="shared" si="269"/>
        <v>ウエ</v>
      </c>
      <c r="P2498" t="str">
        <f t="shared" si="270"/>
        <v>マサヤ</v>
      </c>
      <c r="Q2498">
        <f>IF($F2498="","",DATEDIF($R2498,①申込書!$D$3,"Y"))</f>
        <v>19</v>
      </c>
      <c r="R2498" t="str">
        <f t="shared" si="271"/>
        <v>2006/05/20</v>
      </c>
      <c r="S2498" t="str">
        <f t="shared" ref="S2498:S2561" si="273">IFERROR(IF(OR($E2498="北海道",$E2498="学連"),$E2498,LEFT($E2498,LEN($E2498)-1)),"")</f>
        <v>大阪</v>
      </c>
      <c r="T2498" t="str">
        <f>IFERROR(IF($G2498&lt;&gt;"",LEFT($G2498,11),IF(COUNTIF(②男子申込!$C:$C,$B2498)=1,INDEX(②男子申込!H:H,MATCH($B2498,②男子申込!$C:$C,0)),"")),"")</f>
        <v>00200379890</v>
      </c>
      <c r="U2498" t="str">
        <f t="shared" si="272"/>
        <v>関西医科大</v>
      </c>
    </row>
    <row r="2499" spans="1:21">
      <c r="A2499" t="s">
        <v>2321</v>
      </c>
      <c r="B2499">
        <v>2498</v>
      </c>
      <c r="C2499" t="s">
        <v>9418</v>
      </c>
      <c r="D2499" t="s">
        <v>9419</v>
      </c>
      <c r="E2499" t="s">
        <v>99</v>
      </c>
      <c r="F2499">
        <v>20050608</v>
      </c>
      <c r="G2499" t="s">
        <v>11847</v>
      </c>
      <c r="H2499" t="s">
        <v>12424</v>
      </c>
      <c r="I2499" t="s">
        <v>117</v>
      </c>
      <c r="M2499" t="str">
        <f t="shared" ref="M2499:M2562" si="274">IFERROR(LEFT($C2499,FIND("　",$C2499)-1),"")</f>
        <v>芹田</v>
      </c>
      <c r="N2499" t="str">
        <f t="shared" ref="N2499:N2562" si="275">IFERROR(RIGHT($C2499,LEN($C2499)-FIND("　",$C2499)),"")</f>
        <v>祐輔</v>
      </c>
      <c r="O2499" t="str">
        <f t="shared" ref="O2499:O2562" si="276">IFERROR(DBCS(LEFT($D2499,FIND(" ",$D2499)-1)),"")</f>
        <v>セリタ</v>
      </c>
      <c r="P2499" t="str">
        <f t="shared" ref="P2499:P2562" si="277">IFERROR(DBCS(RIGHT($D2499,LEN($D2499)-FIND(" ",$D2499))),"")</f>
        <v>ユウスケ</v>
      </c>
      <c r="Q2499">
        <f>IF($F2499="","",DATEDIF($R2499,①申込書!$D$3,"Y"))</f>
        <v>20</v>
      </c>
      <c r="R2499" t="str">
        <f t="shared" ref="R2499:R2562" si="278">IF($F2499="","",LEFT($F2499,4)&amp;"/"&amp;MID($F2499,5,2)&amp;"/"&amp;RIGHT($F2499,2))</f>
        <v>2005/06/08</v>
      </c>
      <c r="S2499" t="str">
        <f t="shared" si="273"/>
        <v>大阪</v>
      </c>
      <c r="T2499" t="str">
        <f>IFERROR(IF($G2499&lt;&gt;"",LEFT($G2499,11),IF(COUNTIF(②男子申込!$C:$C,$B2499)=1,INDEX(②男子申込!H:H,MATCH($B2499,②男子申込!$C:$C,0)),"")),"")</f>
        <v>00154095428</v>
      </c>
      <c r="U2499" t="str">
        <f t="shared" ref="U2499:U2562" si="279">IFERROR(LEFT($A2499,FIND("大学",$A2499))&amp;RIGHT($A2499,LEN($A2499)-FIND("大学",$A2499)-1),"")</f>
        <v>関西医科大</v>
      </c>
    </row>
    <row r="2500" spans="1:21">
      <c r="A2500" t="s">
        <v>2321</v>
      </c>
      <c r="B2500">
        <v>2499</v>
      </c>
      <c r="C2500" t="s">
        <v>9420</v>
      </c>
      <c r="D2500" t="s">
        <v>9421</v>
      </c>
      <c r="E2500" t="s">
        <v>99</v>
      </c>
      <c r="F2500">
        <v>20051103</v>
      </c>
      <c r="G2500" t="s">
        <v>11848</v>
      </c>
      <c r="H2500" t="s">
        <v>461</v>
      </c>
      <c r="I2500" t="s">
        <v>12425</v>
      </c>
      <c r="M2500" t="str">
        <f t="shared" si="274"/>
        <v>高木</v>
      </c>
      <c r="N2500" t="str">
        <f t="shared" si="275"/>
        <v>丈太郎</v>
      </c>
      <c r="O2500" t="str">
        <f t="shared" si="276"/>
        <v>タカギ</v>
      </c>
      <c r="P2500" t="str">
        <f t="shared" si="277"/>
        <v>ジョウタロウ</v>
      </c>
      <c r="Q2500">
        <f>IF($F2500="","",DATEDIF($R2500,①申込書!$D$3,"Y"))</f>
        <v>20</v>
      </c>
      <c r="R2500" t="str">
        <f t="shared" si="278"/>
        <v>2005/11/03</v>
      </c>
      <c r="S2500" t="str">
        <f t="shared" si="273"/>
        <v>大阪</v>
      </c>
      <c r="T2500" t="str">
        <f>IFERROR(IF($G2500&lt;&gt;"",LEFT($G2500,11),IF(COUNTIF(②男子申込!$C:$C,$B2500)=1,INDEX(②男子申込!H:H,MATCH($B2500,②男子申込!$C:$C,0)),"")),"")</f>
        <v>00200379894</v>
      </c>
      <c r="U2500" t="str">
        <f t="shared" si="279"/>
        <v>関西医科大</v>
      </c>
    </row>
    <row r="2501" spans="1:21">
      <c r="A2501" t="s">
        <v>2321</v>
      </c>
      <c r="B2501">
        <v>2500</v>
      </c>
      <c r="C2501" t="s">
        <v>9422</v>
      </c>
      <c r="D2501" t="s">
        <v>9423</v>
      </c>
      <c r="E2501" t="s">
        <v>83</v>
      </c>
      <c r="F2501">
        <v>20070130</v>
      </c>
      <c r="G2501" t="s">
        <v>11849</v>
      </c>
      <c r="H2501" t="s">
        <v>12426</v>
      </c>
      <c r="I2501" t="s">
        <v>504</v>
      </c>
      <c r="M2501" t="str">
        <f t="shared" si="274"/>
        <v>羽生</v>
      </c>
      <c r="N2501" t="str">
        <f t="shared" si="275"/>
        <v>孝幸</v>
      </c>
      <c r="O2501" t="str">
        <f t="shared" si="276"/>
        <v>ハニュウ</v>
      </c>
      <c r="P2501" t="str">
        <f t="shared" si="277"/>
        <v>タカユキ</v>
      </c>
      <c r="Q2501">
        <f>IF($F2501="","",DATEDIF($R2501,①申込書!$D$3,"Y"))</f>
        <v>18</v>
      </c>
      <c r="R2501" t="str">
        <f t="shared" si="278"/>
        <v>2007/01/30</v>
      </c>
      <c r="S2501" t="str">
        <f t="shared" si="273"/>
        <v>奈良</v>
      </c>
      <c r="T2501" t="str">
        <f>IFERROR(IF($G2501&lt;&gt;"",LEFT($G2501,11),IF(COUNTIF(②男子申込!$C:$C,$B2501)=1,INDEX(②男子申込!H:H,MATCH($B2501,②男子申込!$C:$C,0)),"")),"")</f>
        <v>00142358831</v>
      </c>
      <c r="U2501" t="str">
        <f t="shared" si="279"/>
        <v>関西医科大</v>
      </c>
    </row>
    <row r="2502" spans="1:21">
      <c r="A2502" t="s">
        <v>1198</v>
      </c>
      <c r="B2502">
        <v>2501</v>
      </c>
      <c r="C2502" t="s">
        <v>9424</v>
      </c>
      <c r="D2502" t="s">
        <v>9425</v>
      </c>
      <c r="E2502" t="s">
        <v>3835</v>
      </c>
      <c r="F2502">
        <v>20060808</v>
      </c>
      <c r="G2502" t="s">
        <v>11850</v>
      </c>
      <c r="H2502" t="s">
        <v>209</v>
      </c>
      <c r="I2502" t="s">
        <v>640</v>
      </c>
      <c r="M2502" t="str">
        <f t="shared" si="274"/>
        <v>中田</v>
      </c>
      <c r="N2502" t="str">
        <f t="shared" si="275"/>
        <v>琉斗</v>
      </c>
      <c r="O2502" t="str">
        <f t="shared" si="276"/>
        <v>ナカタ</v>
      </c>
      <c r="P2502" t="str">
        <f t="shared" si="277"/>
        <v>リュウト</v>
      </c>
      <c r="Q2502">
        <f>IF($F2502="","",DATEDIF($R2502,①申込書!$D$3,"Y"))</f>
        <v>19</v>
      </c>
      <c r="R2502" t="str">
        <f t="shared" si="278"/>
        <v>2006/08/08</v>
      </c>
      <c r="S2502" t="str">
        <f t="shared" si="273"/>
        <v>学連</v>
      </c>
      <c r="T2502" t="str">
        <f>IFERROR(IF($G2502&lt;&gt;"",LEFT($G2502,11),IF(COUNTIF(②男子申込!$C:$C,$B2502)=1,INDEX(②男子申込!H:H,MATCH($B2502,②男子申込!$C:$C,0)),"")),"")</f>
        <v>00134961125</v>
      </c>
      <c r="U2502" t="str">
        <f t="shared" si="279"/>
        <v>大阪工業大</v>
      </c>
    </row>
    <row r="2503" spans="1:21">
      <c r="A2503" t="s">
        <v>1198</v>
      </c>
      <c r="B2503">
        <v>2502</v>
      </c>
      <c r="C2503" t="s">
        <v>9426</v>
      </c>
      <c r="D2503" t="s">
        <v>9427</v>
      </c>
      <c r="E2503" t="s">
        <v>3835</v>
      </c>
      <c r="F2503">
        <v>20061227</v>
      </c>
      <c r="G2503" t="s">
        <v>11851</v>
      </c>
      <c r="H2503" t="s">
        <v>12427</v>
      </c>
      <c r="I2503" t="s">
        <v>734</v>
      </c>
      <c r="M2503" t="str">
        <f t="shared" si="274"/>
        <v>井口</v>
      </c>
      <c r="N2503" t="str">
        <f t="shared" si="275"/>
        <v>蓮</v>
      </c>
      <c r="O2503" t="str">
        <f t="shared" si="276"/>
        <v>イノクチ</v>
      </c>
      <c r="P2503" t="str">
        <f t="shared" si="277"/>
        <v>レン</v>
      </c>
      <c r="Q2503">
        <f>IF($F2503="","",DATEDIF($R2503,①申込書!$D$3,"Y"))</f>
        <v>19</v>
      </c>
      <c r="R2503" t="str">
        <f t="shared" si="278"/>
        <v>2006/12/27</v>
      </c>
      <c r="S2503" t="str">
        <f t="shared" si="273"/>
        <v>学連</v>
      </c>
      <c r="T2503" t="str">
        <f>IFERROR(IF($G2503&lt;&gt;"",LEFT($G2503,11),IF(COUNTIF(②男子申込!$C:$C,$B2503)=1,INDEX(②男子申込!H:H,MATCH($B2503,②男子申込!$C:$C,0)),"")),"")</f>
        <v>00136937433</v>
      </c>
      <c r="U2503" t="str">
        <f t="shared" si="279"/>
        <v>大阪工業大</v>
      </c>
    </row>
    <row r="2504" spans="1:21">
      <c r="A2504" t="s">
        <v>1198</v>
      </c>
      <c r="B2504">
        <v>2503</v>
      </c>
      <c r="C2504" t="s">
        <v>9428</v>
      </c>
      <c r="D2504" t="s">
        <v>9429</v>
      </c>
      <c r="E2504" t="s">
        <v>3835</v>
      </c>
      <c r="F2504">
        <v>20070126</v>
      </c>
      <c r="G2504" t="s">
        <v>11852</v>
      </c>
      <c r="H2504" t="s">
        <v>7042</v>
      </c>
      <c r="I2504" t="s">
        <v>367</v>
      </c>
      <c r="M2504" t="str">
        <f t="shared" si="274"/>
        <v>松島</v>
      </c>
      <c r="N2504" t="str">
        <f t="shared" si="275"/>
        <v>陸翔</v>
      </c>
      <c r="O2504" t="str">
        <f t="shared" si="276"/>
        <v>マツシマ</v>
      </c>
      <c r="P2504" t="str">
        <f t="shared" si="277"/>
        <v>リクト</v>
      </c>
      <c r="Q2504">
        <f>IF($F2504="","",DATEDIF($R2504,①申込書!$D$3,"Y"))</f>
        <v>18</v>
      </c>
      <c r="R2504" t="str">
        <f t="shared" si="278"/>
        <v>2007/01/26</v>
      </c>
      <c r="S2504" t="str">
        <f t="shared" si="273"/>
        <v>学連</v>
      </c>
      <c r="T2504" t="str">
        <f>IFERROR(IF($G2504&lt;&gt;"",LEFT($G2504,11),IF(COUNTIF(②男子申込!$C:$C,$B2504)=1,INDEX(②男子申込!H:H,MATCH($B2504,②男子申込!$C:$C,0)),"")),"")</f>
        <v>00138301218</v>
      </c>
      <c r="U2504" t="str">
        <f t="shared" si="279"/>
        <v>大阪工業大</v>
      </c>
    </row>
    <row r="2505" spans="1:21">
      <c r="A2505" t="s">
        <v>1198</v>
      </c>
      <c r="B2505">
        <v>2504</v>
      </c>
      <c r="C2505" t="s">
        <v>9430</v>
      </c>
      <c r="D2505" t="s">
        <v>9431</v>
      </c>
      <c r="E2505" t="s">
        <v>3835</v>
      </c>
      <c r="F2505">
        <v>20060416</v>
      </c>
      <c r="G2505" t="s">
        <v>11853</v>
      </c>
      <c r="H2505" t="s">
        <v>7069</v>
      </c>
      <c r="I2505" t="s">
        <v>12428</v>
      </c>
      <c r="M2505" t="str">
        <f t="shared" si="274"/>
        <v>小山</v>
      </c>
      <c r="N2505" t="str">
        <f t="shared" si="275"/>
        <v>和奏</v>
      </c>
      <c r="O2505" t="str">
        <f t="shared" si="276"/>
        <v>コヤマ</v>
      </c>
      <c r="P2505" t="str">
        <f t="shared" si="277"/>
        <v>カナデ</v>
      </c>
      <c r="Q2505">
        <f>IF($F2505="","",DATEDIF($R2505,①申込書!$D$3,"Y"))</f>
        <v>19</v>
      </c>
      <c r="R2505" t="str">
        <f t="shared" si="278"/>
        <v>2006/04/16</v>
      </c>
      <c r="S2505" t="str">
        <f t="shared" si="273"/>
        <v>学連</v>
      </c>
      <c r="T2505" t="str">
        <f>IFERROR(IF($G2505&lt;&gt;"",LEFT($G2505,11),IF(COUNTIF(②男子申込!$C:$C,$B2505)=1,INDEX(②男子申込!H:H,MATCH($B2505,②男子申込!$C:$C,0)),"")),"")</f>
        <v>00141101816</v>
      </c>
      <c r="U2505" t="str">
        <f t="shared" si="279"/>
        <v>大阪工業大</v>
      </c>
    </row>
    <row r="2506" spans="1:21">
      <c r="A2506" t="s">
        <v>1198</v>
      </c>
      <c r="B2506">
        <v>2505</v>
      </c>
      <c r="C2506" t="s">
        <v>9432</v>
      </c>
      <c r="D2506" t="s">
        <v>9433</v>
      </c>
      <c r="E2506" t="s">
        <v>3835</v>
      </c>
      <c r="F2506">
        <v>20070106</v>
      </c>
      <c r="G2506" t="s">
        <v>11854</v>
      </c>
      <c r="H2506" t="s">
        <v>12429</v>
      </c>
      <c r="I2506" t="s">
        <v>952</v>
      </c>
      <c r="M2506" t="str">
        <f t="shared" si="274"/>
        <v>廣海</v>
      </c>
      <c r="N2506" t="str">
        <f t="shared" si="275"/>
        <v>敦也</v>
      </c>
      <c r="O2506" t="str">
        <f t="shared" si="276"/>
        <v>ヒロミ</v>
      </c>
      <c r="P2506" t="str">
        <f t="shared" si="277"/>
        <v>アツヤ</v>
      </c>
      <c r="Q2506">
        <f>IF($F2506="","",DATEDIF($R2506,①申込書!$D$3,"Y"))</f>
        <v>19</v>
      </c>
      <c r="R2506" t="str">
        <f t="shared" si="278"/>
        <v>2007/01/06</v>
      </c>
      <c r="S2506" t="str">
        <f t="shared" si="273"/>
        <v>学連</v>
      </c>
      <c r="T2506" t="str">
        <f>IFERROR(IF($G2506&lt;&gt;"",LEFT($G2506,11),IF(COUNTIF(②男子申込!$C:$C,$B2506)=1,INDEX(②男子申込!H:H,MATCH($B2506,②男子申込!$C:$C,0)),"")),"")</f>
        <v>00141107317</v>
      </c>
      <c r="U2506" t="str">
        <f t="shared" si="279"/>
        <v>大阪工業大</v>
      </c>
    </row>
    <row r="2507" spans="1:21">
      <c r="A2507" t="s">
        <v>1198</v>
      </c>
      <c r="B2507">
        <v>2506</v>
      </c>
      <c r="C2507" t="s">
        <v>9434</v>
      </c>
      <c r="D2507" t="s">
        <v>9435</v>
      </c>
      <c r="E2507" t="s">
        <v>3835</v>
      </c>
      <c r="F2507">
        <v>20060419</v>
      </c>
      <c r="G2507" t="s">
        <v>11855</v>
      </c>
      <c r="H2507" t="s">
        <v>2236</v>
      </c>
      <c r="I2507" t="s">
        <v>12430</v>
      </c>
      <c r="M2507" t="str">
        <f t="shared" si="274"/>
        <v>成田</v>
      </c>
      <c r="N2507" t="str">
        <f t="shared" si="275"/>
        <v>康太郎</v>
      </c>
      <c r="O2507" t="str">
        <f t="shared" si="276"/>
        <v>ナリタ</v>
      </c>
      <c r="P2507" t="str">
        <f t="shared" si="277"/>
        <v>コウタロウ</v>
      </c>
      <c r="Q2507">
        <f>IF($F2507="","",DATEDIF($R2507,①申込書!$D$3,"Y"))</f>
        <v>19</v>
      </c>
      <c r="R2507" t="str">
        <f t="shared" si="278"/>
        <v>2006/04/19</v>
      </c>
      <c r="S2507" t="str">
        <f t="shared" si="273"/>
        <v>学連</v>
      </c>
      <c r="T2507" t="str">
        <f>IFERROR(IF($G2507&lt;&gt;"",LEFT($G2507,11),IF(COUNTIF(②男子申込!$C:$C,$B2507)=1,INDEX(②男子申込!H:H,MATCH($B2507,②男子申込!$C:$C,0)),"")),"")</f>
        <v>00166117830</v>
      </c>
      <c r="U2507" t="str">
        <f t="shared" si="279"/>
        <v>大阪工業大</v>
      </c>
    </row>
    <row r="2508" spans="1:21">
      <c r="A2508" t="s">
        <v>1198</v>
      </c>
      <c r="B2508">
        <v>2507</v>
      </c>
      <c r="C2508" t="s">
        <v>9436</v>
      </c>
      <c r="D2508" t="s">
        <v>9437</v>
      </c>
      <c r="E2508" t="s">
        <v>3835</v>
      </c>
      <c r="F2508">
        <v>20061202</v>
      </c>
      <c r="G2508" t="s">
        <v>11856</v>
      </c>
      <c r="H2508" t="s">
        <v>8276</v>
      </c>
      <c r="I2508" t="s">
        <v>1398</v>
      </c>
      <c r="M2508" t="str">
        <f t="shared" si="274"/>
        <v>勝浦</v>
      </c>
      <c r="N2508" t="str">
        <f t="shared" si="275"/>
        <v>典之</v>
      </c>
      <c r="O2508" t="str">
        <f t="shared" si="276"/>
        <v>カツウラ</v>
      </c>
      <c r="P2508" t="str">
        <f t="shared" si="277"/>
        <v>ノリユキ</v>
      </c>
      <c r="Q2508">
        <f>IF($F2508="","",DATEDIF($R2508,①申込書!$D$3,"Y"))</f>
        <v>19</v>
      </c>
      <c r="R2508" t="str">
        <f t="shared" si="278"/>
        <v>2006/12/02</v>
      </c>
      <c r="S2508" t="str">
        <f t="shared" si="273"/>
        <v>学連</v>
      </c>
      <c r="T2508" t="str">
        <f>IFERROR(IF($G2508&lt;&gt;"",LEFT($G2508,11),IF(COUNTIF(②男子申込!$C:$C,$B2508)=1,INDEX(②男子申込!H:H,MATCH($B2508,②男子申込!$C:$C,0)),"")),"")</f>
        <v>00167239432</v>
      </c>
      <c r="U2508" t="str">
        <f t="shared" si="279"/>
        <v>大阪工業大</v>
      </c>
    </row>
    <row r="2509" spans="1:21">
      <c r="A2509" t="s">
        <v>1198</v>
      </c>
      <c r="B2509">
        <v>2508</v>
      </c>
      <c r="C2509" t="s">
        <v>9438</v>
      </c>
      <c r="D2509" t="s">
        <v>9439</v>
      </c>
      <c r="E2509" t="s">
        <v>3835</v>
      </c>
      <c r="F2509">
        <v>20070313</v>
      </c>
      <c r="G2509" t="s">
        <v>11857</v>
      </c>
      <c r="H2509" t="s">
        <v>197</v>
      </c>
      <c r="I2509" t="s">
        <v>1013</v>
      </c>
      <c r="M2509" t="str">
        <f t="shared" si="274"/>
        <v>清水</v>
      </c>
      <c r="N2509" t="str">
        <f t="shared" si="275"/>
        <v>真玲</v>
      </c>
      <c r="O2509" t="str">
        <f t="shared" si="276"/>
        <v>シミズ</v>
      </c>
      <c r="P2509" t="str">
        <f t="shared" si="277"/>
        <v>マサト</v>
      </c>
      <c r="Q2509">
        <f>IF($F2509="","",DATEDIF($R2509,①申込書!$D$3,"Y"))</f>
        <v>18</v>
      </c>
      <c r="R2509" t="str">
        <f t="shared" si="278"/>
        <v>2007/03/13</v>
      </c>
      <c r="S2509" t="str">
        <f t="shared" si="273"/>
        <v>学連</v>
      </c>
      <c r="T2509" t="str">
        <f>IFERROR(IF($G2509&lt;&gt;"",LEFT($G2509,11),IF(COUNTIF(②男子申込!$C:$C,$B2509)=1,INDEX(②男子申込!H:H,MATCH($B2509,②男子申込!$C:$C,0)),"")),"")</f>
        <v>00200363800</v>
      </c>
      <c r="U2509" t="str">
        <f t="shared" si="279"/>
        <v>大阪工業大</v>
      </c>
    </row>
    <row r="2510" spans="1:21">
      <c r="A2510" t="s">
        <v>1198</v>
      </c>
      <c r="B2510">
        <v>2509</v>
      </c>
      <c r="C2510" t="s">
        <v>1203</v>
      </c>
      <c r="D2510" t="s">
        <v>1204</v>
      </c>
      <c r="E2510" t="s">
        <v>3835</v>
      </c>
      <c r="F2510">
        <v>20020908</v>
      </c>
      <c r="G2510" t="s">
        <v>11858</v>
      </c>
      <c r="H2510" t="s">
        <v>1205</v>
      </c>
      <c r="I2510" t="s">
        <v>161</v>
      </c>
      <c r="M2510" t="str">
        <f t="shared" si="274"/>
        <v>池辺</v>
      </c>
      <c r="N2510" t="str">
        <f t="shared" si="275"/>
        <v>雄哉</v>
      </c>
      <c r="O2510" t="str">
        <f t="shared" si="276"/>
        <v>イケベ</v>
      </c>
      <c r="P2510" t="str">
        <f t="shared" si="277"/>
        <v>ユウヤ</v>
      </c>
      <c r="Q2510">
        <f>IF($F2510="","",DATEDIF($R2510,①申込書!$D$3,"Y"))</f>
        <v>23</v>
      </c>
      <c r="R2510" t="str">
        <f t="shared" si="278"/>
        <v>2002/09/08</v>
      </c>
      <c r="S2510" t="str">
        <f t="shared" si="273"/>
        <v>学連</v>
      </c>
      <c r="T2510" t="str">
        <f>IFERROR(IF($G2510&lt;&gt;"",LEFT($G2510,11),IF(COUNTIF(②男子申込!$C:$C,$B2510)=1,INDEX(②男子申込!H:H,MATCH($B2510,②男子申込!$C:$C,0)),"")),"")</f>
        <v>00132175625</v>
      </c>
      <c r="U2510" t="str">
        <f t="shared" si="279"/>
        <v>大阪工業大</v>
      </c>
    </row>
    <row r="2511" spans="1:21">
      <c r="A2511" t="s">
        <v>1572</v>
      </c>
      <c r="B2511">
        <v>2510</v>
      </c>
      <c r="C2511" t="s">
        <v>9440</v>
      </c>
      <c r="D2511" t="s">
        <v>9441</v>
      </c>
      <c r="E2511" t="s">
        <v>80</v>
      </c>
      <c r="F2511">
        <v>20060528</v>
      </c>
      <c r="G2511" t="s">
        <v>11859</v>
      </c>
      <c r="H2511" t="s">
        <v>124</v>
      </c>
      <c r="I2511" t="s">
        <v>105</v>
      </c>
      <c r="M2511" t="str">
        <f t="shared" si="274"/>
        <v>安藤</v>
      </c>
      <c r="N2511" t="str">
        <f t="shared" si="275"/>
        <v>聡汰</v>
      </c>
      <c r="O2511" t="str">
        <f t="shared" si="276"/>
        <v>アンドウ</v>
      </c>
      <c r="P2511" t="str">
        <f t="shared" si="277"/>
        <v>ソウタ</v>
      </c>
      <c r="Q2511">
        <f>IF($F2511="","",DATEDIF($R2511,①申込書!$D$3,"Y"))</f>
        <v>19</v>
      </c>
      <c r="R2511" t="str">
        <f t="shared" si="278"/>
        <v>2006/05/28</v>
      </c>
      <c r="S2511" t="str">
        <f t="shared" si="273"/>
        <v>滋賀</v>
      </c>
      <c r="T2511" t="str">
        <f>IFERROR(IF($G2511&lt;&gt;"",LEFT($G2511,11),IF(COUNTIF(②男子申込!$C:$C,$B2511)=1,INDEX(②男子申込!H:H,MATCH($B2511,②男子申込!$C:$C,0)),"")),"")</f>
        <v>00137275631</v>
      </c>
      <c r="U2511" t="str">
        <f t="shared" si="279"/>
        <v>滋賀県立大</v>
      </c>
    </row>
    <row r="2512" spans="1:21">
      <c r="A2512" t="s">
        <v>1085</v>
      </c>
      <c r="B2512">
        <v>2511</v>
      </c>
      <c r="C2512" t="s">
        <v>9442</v>
      </c>
      <c r="D2512" t="s">
        <v>9443</v>
      </c>
      <c r="E2512" t="s">
        <v>3835</v>
      </c>
      <c r="F2512">
        <v>20060912</v>
      </c>
      <c r="G2512"/>
      <c r="H2512" t="s">
        <v>12431</v>
      </c>
      <c r="I2512" t="s">
        <v>352</v>
      </c>
      <c r="M2512" t="str">
        <f t="shared" si="274"/>
        <v>磯上</v>
      </c>
      <c r="N2512" t="str">
        <f t="shared" si="275"/>
        <v>琉稀</v>
      </c>
      <c r="O2512" t="str">
        <f t="shared" si="276"/>
        <v>イソガミ</v>
      </c>
      <c r="P2512" t="str">
        <f t="shared" si="277"/>
        <v>リュウキ</v>
      </c>
      <c r="Q2512">
        <f>IF($F2512="","",DATEDIF($R2512,①申込書!$D$3,"Y"))</f>
        <v>19</v>
      </c>
      <c r="R2512" t="str">
        <f t="shared" si="278"/>
        <v>2006/09/12</v>
      </c>
      <c r="S2512" t="str">
        <f t="shared" si="273"/>
        <v>学連</v>
      </c>
      <c r="T2512" t="str">
        <f>IFERROR(IF($G2512&lt;&gt;"",LEFT($G2512,11),IF(COUNTIF(②男子申込!$C:$C,$B2512)=1,INDEX(②男子申込!H:H,MATCH($B2512,②男子申込!$C:$C,0)),"")),"")</f>
        <v/>
      </c>
      <c r="U2512" t="str">
        <f t="shared" si="279"/>
        <v>甲南大</v>
      </c>
    </row>
    <row r="2513" spans="1:21">
      <c r="A2513" t="s">
        <v>1085</v>
      </c>
      <c r="B2513">
        <v>2512</v>
      </c>
      <c r="C2513" t="s">
        <v>9444</v>
      </c>
      <c r="D2513" t="s">
        <v>9445</v>
      </c>
      <c r="E2513" t="s">
        <v>3835</v>
      </c>
      <c r="F2513">
        <v>20060728</v>
      </c>
      <c r="G2513"/>
      <c r="H2513" t="s">
        <v>1086</v>
      </c>
      <c r="I2513" t="s">
        <v>3159</v>
      </c>
      <c r="M2513" t="str">
        <f t="shared" si="274"/>
        <v>村田</v>
      </c>
      <c r="N2513" t="str">
        <f t="shared" si="275"/>
        <v>遥楽</v>
      </c>
      <c r="O2513" t="str">
        <f t="shared" si="276"/>
        <v>ムラタ</v>
      </c>
      <c r="P2513" t="str">
        <f t="shared" si="277"/>
        <v>ユラ</v>
      </c>
      <c r="Q2513">
        <f>IF($F2513="","",DATEDIF($R2513,①申込書!$D$3,"Y"))</f>
        <v>19</v>
      </c>
      <c r="R2513" t="str">
        <f t="shared" si="278"/>
        <v>2006/07/28</v>
      </c>
      <c r="S2513" t="str">
        <f t="shared" si="273"/>
        <v>学連</v>
      </c>
      <c r="T2513" t="str">
        <f>IFERROR(IF($G2513&lt;&gt;"",LEFT($G2513,11),IF(COUNTIF(②男子申込!$C:$C,$B2513)=1,INDEX(②男子申込!H:H,MATCH($B2513,②男子申込!$C:$C,0)),"")),"")</f>
        <v/>
      </c>
      <c r="U2513" t="str">
        <f t="shared" si="279"/>
        <v>甲南大</v>
      </c>
    </row>
    <row r="2514" spans="1:21">
      <c r="A2514" t="s">
        <v>1349</v>
      </c>
      <c r="B2514">
        <v>2513</v>
      </c>
      <c r="C2514" t="s">
        <v>9446</v>
      </c>
      <c r="D2514" t="s">
        <v>9447</v>
      </c>
      <c r="E2514" t="s">
        <v>180</v>
      </c>
      <c r="F2514">
        <v>20050406</v>
      </c>
      <c r="G2514" t="s">
        <v>11860</v>
      </c>
      <c r="H2514" t="s">
        <v>385</v>
      </c>
      <c r="I2514" t="s">
        <v>12432</v>
      </c>
      <c r="M2514" t="str">
        <f t="shared" si="274"/>
        <v>槇</v>
      </c>
      <c r="N2514" t="str">
        <f t="shared" si="275"/>
        <v>航太郎</v>
      </c>
      <c r="O2514" t="str">
        <f t="shared" si="276"/>
        <v>マキ</v>
      </c>
      <c r="P2514" t="str">
        <f t="shared" si="277"/>
        <v>コウタロウ</v>
      </c>
      <c r="Q2514">
        <f>IF($F2514="","",DATEDIF($R2514,①申込書!$D$3,"Y"))</f>
        <v>20</v>
      </c>
      <c r="R2514" t="str">
        <f t="shared" si="278"/>
        <v>2005/04/06</v>
      </c>
      <c r="S2514" t="str">
        <f t="shared" si="273"/>
        <v>北海道</v>
      </c>
      <c r="T2514" t="str">
        <f>IFERROR(IF($G2514&lt;&gt;"",LEFT($G2514,11),IF(COUNTIF(②男子申込!$C:$C,$B2514)=1,INDEX(②男子申込!H:H,MATCH($B2514,②男子申込!$C:$C,0)),"")),"")</f>
        <v>00130769127</v>
      </c>
      <c r="U2514" t="str">
        <f t="shared" si="279"/>
        <v>大阪大</v>
      </c>
    </row>
    <row r="2515" spans="1:21">
      <c r="A2515" t="s">
        <v>1349</v>
      </c>
      <c r="B2515">
        <v>2514</v>
      </c>
      <c r="C2515" t="s">
        <v>9448</v>
      </c>
      <c r="D2515" t="s">
        <v>9449</v>
      </c>
      <c r="E2515" t="s">
        <v>99</v>
      </c>
      <c r="F2515">
        <v>20050519</v>
      </c>
      <c r="G2515" t="s">
        <v>11861</v>
      </c>
      <c r="H2515" t="s">
        <v>1016</v>
      </c>
      <c r="I2515" t="s">
        <v>1050</v>
      </c>
      <c r="M2515" t="str">
        <f t="shared" si="274"/>
        <v xml:space="preserve">辻 </v>
      </c>
      <c r="N2515" t="str">
        <f t="shared" si="275"/>
        <v>叶人</v>
      </c>
      <c r="O2515" t="str">
        <f t="shared" si="276"/>
        <v>ツジ</v>
      </c>
      <c r="P2515" t="str">
        <f t="shared" si="277"/>
        <v>カナト</v>
      </c>
      <c r="Q2515">
        <f>IF($F2515="","",DATEDIF($R2515,①申込書!$D$3,"Y"))</f>
        <v>20</v>
      </c>
      <c r="R2515" t="str">
        <f t="shared" si="278"/>
        <v>2005/05/19</v>
      </c>
      <c r="S2515" t="str">
        <f t="shared" si="273"/>
        <v>大阪</v>
      </c>
      <c r="T2515" t="str">
        <f>IFERROR(IF($G2515&lt;&gt;"",LEFT($G2515,11),IF(COUNTIF(②男子申込!$C:$C,$B2515)=1,INDEX(②男子申込!H:H,MATCH($B2515,②男子申込!$C:$C,0)),"")),"")</f>
        <v>00127679234</v>
      </c>
      <c r="U2515" t="str">
        <f t="shared" si="279"/>
        <v>大阪大</v>
      </c>
    </row>
    <row r="2516" spans="1:21">
      <c r="A2516" t="s">
        <v>1349</v>
      </c>
      <c r="B2516">
        <v>2515</v>
      </c>
      <c r="C2516" t="s">
        <v>9450</v>
      </c>
      <c r="D2516" t="s">
        <v>9451</v>
      </c>
      <c r="E2516" t="s">
        <v>102</v>
      </c>
      <c r="F2516">
        <v>20070210</v>
      </c>
      <c r="G2516" t="s">
        <v>11862</v>
      </c>
      <c r="H2516" t="s">
        <v>336</v>
      </c>
      <c r="I2516" t="s">
        <v>1073</v>
      </c>
      <c r="M2516" t="str">
        <f t="shared" si="274"/>
        <v>小野</v>
      </c>
      <c r="N2516" t="str">
        <f t="shared" si="275"/>
        <v>悠</v>
      </c>
      <c r="O2516" t="str">
        <f t="shared" si="276"/>
        <v>オノ</v>
      </c>
      <c r="P2516" t="str">
        <f t="shared" si="277"/>
        <v>ユウ</v>
      </c>
      <c r="Q2516">
        <f>IF($F2516="","",DATEDIF($R2516,①申込書!$D$3,"Y"))</f>
        <v>18</v>
      </c>
      <c r="R2516" t="str">
        <f t="shared" si="278"/>
        <v>2007/02/10</v>
      </c>
      <c r="S2516" t="str">
        <f t="shared" si="273"/>
        <v>静岡</v>
      </c>
      <c r="T2516" t="str">
        <f>IFERROR(IF($G2516&lt;&gt;"",LEFT($G2516,11),IF(COUNTIF(②男子申込!$C:$C,$B2516)=1,INDEX(②男子申込!H:H,MATCH($B2516,②男子申込!$C:$C,0)),"")),"")</f>
        <v>00136051016</v>
      </c>
      <c r="U2516" t="str">
        <f t="shared" si="279"/>
        <v>大阪大</v>
      </c>
    </row>
    <row r="2517" spans="1:21">
      <c r="A2517" t="s">
        <v>1349</v>
      </c>
      <c r="B2517">
        <v>2516</v>
      </c>
      <c r="C2517" t="s">
        <v>9452</v>
      </c>
      <c r="D2517" t="s">
        <v>9453</v>
      </c>
      <c r="E2517" t="s">
        <v>99</v>
      </c>
      <c r="F2517">
        <v>20060822</v>
      </c>
      <c r="G2517" t="s">
        <v>11863</v>
      </c>
      <c r="H2517" t="s">
        <v>1479</v>
      </c>
      <c r="I2517" t="s">
        <v>882</v>
      </c>
      <c r="M2517" t="str">
        <f t="shared" si="274"/>
        <v>柏木</v>
      </c>
      <c r="N2517" t="str">
        <f t="shared" si="275"/>
        <v>隆人</v>
      </c>
      <c r="O2517" t="str">
        <f t="shared" si="276"/>
        <v>カシワギ</v>
      </c>
      <c r="P2517" t="str">
        <f t="shared" si="277"/>
        <v>タカト</v>
      </c>
      <c r="Q2517">
        <f>IF($F2517="","",DATEDIF($R2517,①申込書!$D$3,"Y"))</f>
        <v>19</v>
      </c>
      <c r="R2517" t="str">
        <f t="shared" si="278"/>
        <v>2006/08/22</v>
      </c>
      <c r="S2517" t="str">
        <f t="shared" si="273"/>
        <v>大阪</v>
      </c>
      <c r="T2517" t="str">
        <f>IFERROR(IF($G2517&lt;&gt;"",LEFT($G2517,11),IF(COUNTIF(②男子申込!$C:$C,$B2517)=1,INDEX(②男子申込!H:H,MATCH($B2517,②男子申込!$C:$C,0)),"")),"")</f>
        <v>00145451020</v>
      </c>
      <c r="U2517" t="str">
        <f t="shared" si="279"/>
        <v>大阪大</v>
      </c>
    </row>
    <row r="2518" spans="1:21">
      <c r="A2518" t="s">
        <v>1349</v>
      </c>
      <c r="B2518">
        <v>2517</v>
      </c>
      <c r="C2518" t="s">
        <v>9454</v>
      </c>
      <c r="D2518" t="s">
        <v>9455</v>
      </c>
      <c r="E2518" t="s">
        <v>99</v>
      </c>
      <c r="F2518">
        <v>20061018</v>
      </c>
      <c r="G2518" t="s">
        <v>11864</v>
      </c>
      <c r="H2518" t="s">
        <v>12433</v>
      </c>
      <c r="I2518" t="s">
        <v>12434</v>
      </c>
      <c r="M2518" t="str">
        <f t="shared" si="274"/>
        <v>土原</v>
      </c>
      <c r="N2518" t="str">
        <f t="shared" si="275"/>
        <v>諒介</v>
      </c>
      <c r="O2518" t="str">
        <f t="shared" si="276"/>
        <v>ツチハラ</v>
      </c>
      <c r="P2518" t="str">
        <f t="shared" si="277"/>
        <v>リョウスケ</v>
      </c>
      <c r="Q2518">
        <f>IF($F2518="","",DATEDIF($R2518,①申込書!$D$3,"Y"))</f>
        <v>19</v>
      </c>
      <c r="R2518" t="str">
        <f t="shared" si="278"/>
        <v>2006/10/18</v>
      </c>
      <c r="S2518" t="str">
        <f t="shared" si="273"/>
        <v>大阪</v>
      </c>
      <c r="T2518" t="str">
        <f>IFERROR(IF($G2518&lt;&gt;"",LEFT($G2518,11),IF(COUNTIF(②男子申込!$C:$C,$B2518)=1,INDEX(②男子申込!H:H,MATCH($B2518,②男子申込!$C:$C,0)),"")),"")</f>
        <v>00165647332</v>
      </c>
      <c r="U2518" t="str">
        <f t="shared" si="279"/>
        <v>大阪大</v>
      </c>
    </row>
    <row r="2519" spans="1:21">
      <c r="A2519" t="s">
        <v>1349</v>
      </c>
      <c r="B2519">
        <v>2518</v>
      </c>
      <c r="C2519" t="s">
        <v>9456</v>
      </c>
      <c r="D2519" t="s">
        <v>9457</v>
      </c>
      <c r="E2519" t="s">
        <v>344</v>
      </c>
      <c r="F2519">
        <v>20060530</v>
      </c>
      <c r="G2519" t="s">
        <v>11865</v>
      </c>
      <c r="H2519" t="s">
        <v>862</v>
      </c>
      <c r="I2519" t="s">
        <v>12435</v>
      </c>
      <c r="M2519" t="str">
        <f t="shared" si="274"/>
        <v xml:space="preserve">小原 </v>
      </c>
      <c r="N2519" t="str">
        <f t="shared" si="275"/>
        <v>蒼央</v>
      </c>
      <c r="O2519" t="str">
        <f t="shared" si="276"/>
        <v>オハラ</v>
      </c>
      <c r="P2519" t="str">
        <f t="shared" si="277"/>
        <v>アオ</v>
      </c>
      <c r="Q2519">
        <f>IF($F2519="","",DATEDIF($R2519,①申込書!$D$3,"Y"))</f>
        <v>19</v>
      </c>
      <c r="R2519" t="str">
        <f t="shared" si="278"/>
        <v>2006/05/30</v>
      </c>
      <c r="S2519" t="str">
        <f t="shared" si="273"/>
        <v>高知</v>
      </c>
      <c r="T2519" t="str">
        <f>IFERROR(IF($G2519&lt;&gt;"",LEFT($G2519,11),IF(COUNTIF(②男子申込!$C:$C,$B2519)=1,INDEX(②男子申込!H:H,MATCH($B2519,②男子申込!$C:$C,0)),"")),"")</f>
        <v>00141137421</v>
      </c>
      <c r="U2519" t="str">
        <f t="shared" si="279"/>
        <v>大阪大</v>
      </c>
    </row>
    <row r="2520" spans="1:21">
      <c r="A2520" t="s">
        <v>1349</v>
      </c>
      <c r="B2520">
        <v>2519</v>
      </c>
      <c r="C2520" t="s">
        <v>9458</v>
      </c>
      <c r="D2520" t="s">
        <v>9459</v>
      </c>
      <c r="E2520" t="s">
        <v>85</v>
      </c>
      <c r="F2520">
        <v>20060918</v>
      </c>
      <c r="G2520" t="s">
        <v>11866</v>
      </c>
      <c r="H2520" t="s">
        <v>845</v>
      </c>
      <c r="I2520" t="s">
        <v>224</v>
      </c>
      <c r="M2520" t="str">
        <f t="shared" si="274"/>
        <v>鈴木</v>
      </c>
      <c r="N2520" t="str">
        <f t="shared" si="275"/>
        <v>啓太</v>
      </c>
      <c r="O2520" t="str">
        <f t="shared" si="276"/>
        <v>スズキ</v>
      </c>
      <c r="P2520" t="str">
        <f t="shared" si="277"/>
        <v>ケイタ</v>
      </c>
      <c r="Q2520">
        <f>IF($F2520="","",DATEDIF($R2520,①申込書!$D$3,"Y"))</f>
        <v>19</v>
      </c>
      <c r="R2520" t="str">
        <f t="shared" si="278"/>
        <v>2006/09/18</v>
      </c>
      <c r="S2520" t="str">
        <f t="shared" si="273"/>
        <v>愛知</v>
      </c>
      <c r="T2520" t="str">
        <f>IFERROR(IF($G2520&lt;&gt;"",LEFT($G2520,11),IF(COUNTIF(②男子申込!$C:$C,$B2520)=1,INDEX(②男子申込!H:H,MATCH($B2520,②男子申込!$C:$C,0)),"")),"")</f>
        <v>00165746534</v>
      </c>
      <c r="U2520" t="str">
        <f t="shared" si="279"/>
        <v>大阪大</v>
      </c>
    </row>
    <row r="2521" spans="1:21">
      <c r="A2521" t="s">
        <v>1349</v>
      </c>
      <c r="B2521">
        <v>2520</v>
      </c>
      <c r="C2521" t="s">
        <v>9460</v>
      </c>
      <c r="D2521" t="s">
        <v>9461</v>
      </c>
      <c r="E2521" t="s">
        <v>369</v>
      </c>
      <c r="F2521">
        <v>20060411</v>
      </c>
      <c r="G2521" t="s">
        <v>11867</v>
      </c>
      <c r="H2521" t="s">
        <v>1028</v>
      </c>
      <c r="I2521" t="s">
        <v>98</v>
      </c>
      <c r="M2521" t="str">
        <f t="shared" si="274"/>
        <v>杉本</v>
      </c>
      <c r="N2521" t="str">
        <f t="shared" si="275"/>
        <v>陸</v>
      </c>
      <c r="O2521" t="str">
        <f t="shared" si="276"/>
        <v>スギモト</v>
      </c>
      <c r="P2521" t="str">
        <f t="shared" si="277"/>
        <v>リク</v>
      </c>
      <c r="Q2521">
        <f>IF($F2521="","",DATEDIF($R2521,①申込書!$D$3,"Y"))</f>
        <v>19</v>
      </c>
      <c r="R2521" t="str">
        <f t="shared" si="278"/>
        <v>2006/04/11</v>
      </c>
      <c r="S2521" t="str">
        <f t="shared" si="273"/>
        <v>愛媛</v>
      </c>
      <c r="T2521" t="str">
        <f>IFERROR(IF($G2521&lt;&gt;"",LEFT($G2521,11),IF(COUNTIF(②男子申込!$C:$C,$B2521)=1,INDEX(②男子申込!H:H,MATCH($B2521,②男子申込!$C:$C,0)),"")),"")</f>
        <v>00141818629</v>
      </c>
      <c r="U2521" t="str">
        <f t="shared" si="279"/>
        <v>大阪大</v>
      </c>
    </row>
    <row r="2522" spans="1:21">
      <c r="A2522" t="s">
        <v>1349</v>
      </c>
      <c r="B2522">
        <v>2521</v>
      </c>
      <c r="C2522" t="s">
        <v>9462</v>
      </c>
      <c r="D2522" t="s">
        <v>9463</v>
      </c>
      <c r="E2522" t="s">
        <v>91</v>
      </c>
      <c r="F2522">
        <v>20051014</v>
      </c>
      <c r="G2522" t="s">
        <v>11868</v>
      </c>
      <c r="H2522" t="s">
        <v>12436</v>
      </c>
      <c r="I2522" t="s">
        <v>755</v>
      </c>
      <c r="M2522" t="str">
        <f t="shared" si="274"/>
        <v>柳瀬</v>
      </c>
      <c r="N2522" t="str">
        <f t="shared" si="275"/>
        <v>宏志郎</v>
      </c>
      <c r="O2522" t="str">
        <f t="shared" si="276"/>
        <v>ヤマギセ</v>
      </c>
      <c r="P2522" t="str">
        <f t="shared" si="277"/>
        <v>コウシロウ</v>
      </c>
      <c r="Q2522">
        <f>IF($F2522="","",DATEDIF($R2522,①申込書!$D$3,"Y"))</f>
        <v>20</v>
      </c>
      <c r="R2522" t="str">
        <f t="shared" si="278"/>
        <v>2005/10/14</v>
      </c>
      <c r="S2522" t="str">
        <f t="shared" si="273"/>
        <v>香川</v>
      </c>
      <c r="T2522" t="str">
        <f>IFERROR(IF($G2522&lt;&gt;"",LEFT($G2522,11),IF(COUNTIF(②男子申込!$C:$C,$B2522)=1,INDEX(②男子申込!H:H,MATCH($B2522,②男子申込!$C:$C,0)),"")),"")</f>
        <v>00123990630</v>
      </c>
      <c r="U2522" t="str">
        <f t="shared" si="279"/>
        <v>大阪大</v>
      </c>
    </row>
    <row r="2523" spans="1:21">
      <c r="A2523" t="s">
        <v>1349</v>
      </c>
      <c r="B2523">
        <v>2522</v>
      </c>
      <c r="C2523" t="s">
        <v>9464</v>
      </c>
      <c r="D2523" t="s">
        <v>9465</v>
      </c>
      <c r="E2523" t="s">
        <v>777</v>
      </c>
      <c r="F2523">
        <v>20060517</v>
      </c>
      <c r="G2523" t="s">
        <v>11869</v>
      </c>
      <c r="H2523" t="s">
        <v>1212</v>
      </c>
      <c r="I2523" t="s">
        <v>713</v>
      </c>
      <c r="M2523" t="str">
        <f t="shared" si="274"/>
        <v>早川</v>
      </c>
      <c r="N2523" t="str">
        <f t="shared" si="275"/>
        <v>広遙</v>
      </c>
      <c r="O2523" t="str">
        <f t="shared" si="276"/>
        <v>ハヤカワ</v>
      </c>
      <c r="P2523" t="str">
        <f t="shared" si="277"/>
        <v>コウヨウ</v>
      </c>
      <c r="Q2523">
        <f>IF($F2523="","",DATEDIF($R2523,①申込書!$D$3,"Y"))</f>
        <v>19</v>
      </c>
      <c r="R2523" t="str">
        <f t="shared" si="278"/>
        <v>2006/05/17</v>
      </c>
      <c r="S2523" t="str">
        <f t="shared" si="273"/>
        <v>長野</v>
      </c>
      <c r="T2523" t="str">
        <f>IFERROR(IF($G2523&lt;&gt;"",LEFT($G2523,11),IF(COUNTIF(②男子申込!$C:$C,$B2523)=1,INDEX(②男子申込!H:H,MATCH($B2523,②男子申込!$C:$C,0)),"")),"")</f>
        <v>00200372402</v>
      </c>
      <c r="U2523" t="str">
        <f t="shared" si="279"/>
        <v>大阪大</v>
      </c>
    </row>
    <row r="2524" spans="1:21">
      <c r="A2524" t="s">
        <v>1349</v>
      </c>
      <c r="B2524">
        <v>2523</v>
      </c>
      <c r="C2524" t="s">
        <v>9466</v>
      </c>
      <c r="D2524" t="s">
        <v>9467</v>
      </c>
      <c r="E2524" t="s">
        <v>389</v>
      </c>
      <c r="F2524">
        <v>20060610</v>
      </c>
      <c r="G2524" t="s">
        <v>11870</v>
      </c>
      <c r="H2524" t="s">
        <v>1100</v>
      </c>
      <c r="I2524" t="s">
        <v>364</v>
      </c>
      <c r="M2524" t="str">
        <f t="shared" si="274"/>
        <v>若松</v>
      </c>
      <c r="N2524" t="str">
        <f t="shared" si="275"/>
        <v>颯</v>
      </c>
      <c r="O2524" t="str">
        <f t="shared" si="276"/>
        <v>ワカマツ</v>
      </c>
      <c r="P2524" t="str">
        <f t="shared" si="277"/>
        <v>ソウ</v>
      </c>
      <c r="Q2524">
        <f>IF($F2524="","",DATEDIF($R2524,①申込書!$D$3,"Y"))</f>
        <v>19</v>
      </c>
      <c r="R2524" t="str">
        <f t="shared" si="278"/>
        <v>2006/06/10</v>
      </c>
      <c r="S2524" t="str">
        <f t="shared" si="273"/>
        <v>長崎</v>
      </c>
      <c r="T2524" t="str">
        <f>IFERROR(IF($G2524&lt;&gt;"",LEFT($G2524,11),IF(COUNTIF(②男子申込!$C:$C,$B2524)=1,INDEX(②男子申込!H:H,MATCH($B2524,②男子申込!$C:$C,0)),"")),"")</f>
        <v>00142453928</v>
      </c>
      <c r="U2524" t="str">
        <f t="shared" si="279"/>
        <v>大阪大</v>
      </c>
    </row>
    <row r="2525" spans="1:21">
      <c r="A2525" t="s">
        <v>1349</v>
      </c>
      <c r="B2525">
        <v>2524</v>
      </c>
      <c r="C2525" t="s">
        <v>9468</v>
      </c>
      <c r="D2525" t="s">
        <v>9469</v>
      </c>
      <c r="E2525" t="s">
        <v>80</v>
      </c>
      <c r="F2525">
        <v>20060502</v>
      </c>
      <c r="G2525" t="s">
        <v>11871</v>
      </c>
      <c r="H2525" t="s">
        <v>12437</v>
      </c>
      <c r="I2525" t="s">
        <v>819</v>
      </c>
      <c r="M2525" t="str">
        <f t="shared" si="274"/>
        <v>芦田</v>
      </c>
      <c r="N2525" t="str">
        <f t="shared" si="275"/>
        <v>大志</v>
      </c>
      <c r="O2525" t="str">
        <f t="shared" si="276"/>
        <v>アシダ</v>
      </c>
      <c r="P2525" t="str">
        <f t="shared" si="277"/>
        <v>タイシ</v>
      </c>
      <c r="Q2525">
        <f>IF($F2525="","",DATEDIF($R2525,①申込書!$D$3,"Y"))</f>
        <v>19</v>
      </c>
      <c r="R2525" t="str">
        <f t="shared" si="278"/>
        <v>2006/05/02</v>
      </c>
      <c r="S2525" t="str">
        <f t="shared" si="273"/>
        <v>滋賀</v>
      </c>
      <c r="T2525" t="str">
        <f>IFERROR(IF($G2525&lt;&gt;"",LEFT($G2525,11),IF(COUNTIF(②男子申込!$C:$C,$B2525)=1,INDEX(②男子申込!H:H,MATCH($B2525,②男子申込!$C:$C,0)),"")),"")</f>
        <v>00135735731</v>
      </c>
      <c r="U2525" t="str">
        <f t="shared" si="279"/>
        <v>大阪大</v>
      </c>
    </row>
    <row r="2526" spans="1:21">
      <c r="A2526" t="s">
        <v>1349</v>
      </c>
      <c r="B2526">
        <v>2525</v>
      </c>
      <c r="C2526" t="s">
        <v>9470</v>
      </c>
      <c r="D2526" t="s">
        <v>9471</v>
      </c>
      <c r="E2526" t="s">
        <v>99</v>
      </c>
      <c r="F2526">
        <v>20051210</v>
      </c>
      <c r="G2526" t="s">
        <v>11872</v>
      </c>
      <c r="H2526" t="s">
        <v>292</v>
      </c>
      <c r="I2526" t="s">
        <v>127</v>
      </c>
      <c r="M2526" t="str">
        <f t="shared" si="274"/>
        <v>木下</v>
      </c>
      <c r="N2526" t="str">
        <f t="shared" si="275"/>
        <v>友翔</v>
      </c>
      <c r="O2526" t="str">
        <f t="shared" si="276"/>
        <v>キノシタ</v>
      </c>
      <c r="P2526" t="str">
        <f t="shared" si="277"/>
        <v>ユウト</v>
      </c>
      <c r="Q2526">
        <f>IF($F2526="","",DATEDIF($R2526,①申込書!$D$3,"Y"))</f>
        <v>20</v>
      </c>
      <c r="R2526" t="str">
        <f t="shared" si="278"/>
        <v>2005/12/10</v>
      </c>
      <c r="S2526" t="str">
        <f t="shared" si="273"/>
        <v>大阪</v>
      </c>
      <c r="T2526" t="str">
        <f>IFERROR(IF($G2526&lt;&gt;"",LEFT($G2526,11),IF(COUNTIF(②男子申込!$C:$C,$B2526)=1,INDEX(②男子申込!H:H,MATCH($B2526,②男子申込!$C:$C,0)),"")),"")</f>
        <v>00159992944</v>
      </c>
      <c r="U2526" t="str">
        <f t="shared" si="279"/>
        <v>大阪大</v>
      </c>
    </row>
    <row r="2527" spans="1:21">
      <c r="A2527" t="s">
        <v>1349</v>
      </c>
      <c r="B2527">
        <v>2526</v>
      </c>
      <c r="C2527" t="s">
        <v>9472</v>
      </c>
      <c r="D2527" t="s">
        <v>9473</v>
      </c>
      <c r="E2527" t="s">
        <v>99</v>
      </c>
      <c r="F2527">
        <v>20050825</v>
      </c>
      <c r="G2527" t="s">
        <v>11873</v>
      </c>
      <c r="H2527" t="s">
        <v>467</v>
      </c>
      <c r="I2527" t="s">
        <v>141</v>
      </c>
      <c r="M2527" t="str">
        <f t="shared" si="274"/>
        <v>佐々木</v>
      </c>
      <c r="N2527" t="str">
        <f t="shared" si="275"/>
        <v>勇人</v>
      </c>
      <c r="O2527" t="str">
        <f t="shared" si="276"/>
        <v>ササキ</v>
      </c>
      <c r="P2527" t="str">
        <f t="shared" si="277"/>
        <v>ハヤト</v>
      </c>
      <c r="Q2527">
        <f>IF($F2527="","",DATEDIF($R2527,①申込書!$D$3,"Y"))</f>
        <v>20</v>
      </c>
      <c r="R2527" t="str">
        <f t="shared" si="278"/>
        <v>2005/08/25</v>
      </c>
      <c r="S2527" t="str">
        <f t="shared" si="273"/>
        <v>大阪</v>
      </c>
      <c r="T2527" t="str">
        <f>IFERROR(IF($G2527&lt;&gt;"",LEFT($G2527,11),IF(COUNTIF(②男子申込!$C:$C,$B2527)=1,INDEX(②男子申込!H:H,MATCH($B2527,②男子申込!$C:$C,0)),"")),"")</f>
        <v>00128256327</v>
      </c>
      <c r="U2527" t="str">
        <f t="shared" si="279"/>
        <v>大阪大</v>
      </c>
    </row>
    <row r="2528" spans="1:21">
      <c r="A2528" t="s">
        <v>1349</v>
      </c>
      <c r="B2528">
        <v>2527</v>
      </c>
      <c r="C2528" t="s">
        <v>9474</v>
      </c>
      <c r="D2528" t="s">
        <v>9475</v>
      </c>
      <c r="E2528" t="s">
        <v>97</v>
      </c>
      <c r="F2528">
        <v>20060726</v>
      </c>
      <c r="G2528" t="s">
        <v>11874</v>
      </c>
      <c r="H2528" t="s">
        <v>1371</v>
      </c>
      <c r="I2528" t="s">
        <v>492</v>
      </c>
      <c r="M2528" t="str">
        <f t="shared" si="274"/>
        <v>百濃</v>
      </c>
      <c r="N2528" t="str">
        <f t="shared" si="275"/>
        <v>隼平</v>
      </c>
      <c r="O2528" t="str">
        <f t="shared" si="276"/>
        <v>モモノ</v>
      </c>
      <c r="P2528" t="str">
        <f t="shared" si="277"/>
        <v>ジュンペイ</v>
      </c>
      <c r="Q2528">
        <f>IF($F2528="","",DATEDIF($R2528,①申込書!$D$3,"Y"))</f>
        <v>19</v>
      </c>
      <c r="R2528" t="str">
        <f t="shared" si="278"/>
        <v>2006/07/26</v>
      </c>
      <c r="S2528" t="str">
        <f t="shared" si="273"/>
        <v>兵庫</v>
      </c>
      <c r="T2528" t="str">
        <f>IFERROR(IF($G2528&lt;&gt;"",LEFT($G2528,11),IF(COUNTIF(②男子申込!$C:$C,$B2528)=1,INDEX(②男子申込!H:H,MATCH($B2528,②男子申込!$C:$C,0)),"")),"")</f>
        <v>00142280320</v>
      </c>
      <c r="U2528" t="str">
        <f t="shared" si="279"/>
        <v>大阪大</v>
      </c>
    </row>
    <row r="2529" spans="1:21">
      <c r="A2529" t="s">
        <v>1349</v>
      </c>
      <c r="B2529">
        <v>2528</v>
      </c>
      <c r="C2529" t="s">
        <v>9476</v>
      </c>
      <c r="D2529" t="s">
        <v>9477</v>
      </c>
      <c r="E2529" t="s">
        <v>170</v>
      </c>
      <c r="F2529">
        <v>20060420</v>
      </c>
      <c r="G2529" t="s">
        <v>11875</v>
      </c>
      <c r="H2529" t="s">
        <v>2149</v>
      </c>
      <c r="I2529" t="s">
        <v>12438</v>
      </c>
      <c r="M2529" t="str">
        <f t="shared" si="274"/>
        <v>中原</v>
      </c>
      <c r="N2529" t="str">
        <f t="shared" si="275"/>
        <v>康太</v>
      </c>
      <c r="O2529" t="str">
        <f t="shared" si="276"/>
        <v>ナカハラ</v>
      </c>
      <c r="P2529" t="str">
        <f t="shared" si="277"/>
        <v>コウタ</v>
      </c>
      <c r="Q2529">
        <f>IF($F2529="","",DATEDIF($R2529,①申込書!$D$3,"Y"))</f>
        <v>19</v>
      </c>
      <c r="R2529" t="str">
        <f t="shared" si="278"/>
        <v>2006/04/20</v>
      </c>
      <c r="S2529" t="str">
        <f t="shared" si="273"/>
        <v>福岡</v>
      </c>
      <c r="T2529" t="str">
        <f>IFERROR(IF($G2529&lt;&gt;"",LEFT($G2529,11),IF(COUNTIF(②男子申込!$C:$C,$B2529)=1,INDEX(②男子申込!H:H,MATCH($B2529,②男子申込!$C:$C,0)),"")),"")</f>
        <v>00137359028</v>
      </c>
      <c r="U2529" t="str">
        <f t="shared" si="279"/>
        <v>大阪大</v>
      </c>
    </row>
    <row r="2530" spans="1:21">
      <c r="A2530" t="s">
        <v>1349</v>
      </c>
      <c r="B2530">
        <v>2529</v>
      </c>
      <c r="C2530" t="s">
        <v>9478</v>
      </c>
      <c r="D2530" t="s">
        <v>9479</v>
      </c>
      <c r="E2530" t="s">
        <v>99</v>
      </c>
      <c r="F2530">
        <v>20061224</v>
      </c>
      <c r="G2530" t="s">
        <v>11876</v>
      </c>
      <c r="H2530" t="s">
        <v>1084</v>
      </c>
      <c r="I2530" t="s">
        <v>744</v>
      </c>
      <c r="M2530" t="str">
        <f t="shared" si="274"/>
        <v>吉川</v>
      </c>
      <c r="N2530" t="str">
        <f t="shared" si="275"/>
        <v>諒音</v>
      </c>
      <c r="O2530" t="str">
        <f t="shared" si="276"/>
        <v>ヨシカワ</v>
      </c>
      <c r="P2530" t="str">
        <f t="shared" si="277"/>
        <v>アキト</v>
      </c>
      <c r="Q2530">
        <f>IF($F2530="","",DATEDIF($R2530,①申込書!$D$3,"Y"))</f>
        <v>19</v>
      </c>
      <c r="R2530" t="str">
        <f t="shared" si="278"/>
        <v>2006/12/24</v>
      </c>
      <c r="S2530" t="str">
        <f t="shared" si="273"/>
        <v>大阪</v>
      </c>
      <c r="T2530" t="str">
        <f>IFERROR(IF($G2530&lt;&gt;"",LEFT($G2530,11),IF(COUNTIF(②男子申込!$C:$C,$B2530)=1,INDEX(②男子申込!H:H,MATCH($B2530,②男子申込!$C:$C,0)),"")),"")</f>
        <v>00139056327</v>
      </c>
      <c r="U2530" t="str">
        <f t="shared" si="279"/>
        <v>大阪大</v>
      </c>
    </row>
    <row r="2531" spans="1:21">
      <c r="A2531" t="s">
        <v>1349</v>
      </c>
      <c r="B2531">
        <v>2530</v>
      </c>
      <c r="C2531" t="s">
        <v>9480</v>
      </c>
      <c r="D2531" t="s">
        <v>9481</v>
      </c>
      <c r="E2531" t="s">
        <v>97</v>
      </c>
      <c r="F2531">
        <v>20060806</v>
      </c>
      <c r="G2531" t="s">
        <v>11877</v>
      </c>
      <c r="H2531" t="s">
        <v>165</v>
      </c>
      <c r="I2531" t="s">
        <v>12439</v>
      </c>
      <c r="M2531" t="str">
        <f t="shared" si="274"/>
        <v>山中</v>
      </c>
      <c r="N2531" t="str">
        <f t="shared" si="275"/>
        <v>一凜</v>
      </c>
      <c r="O2531" t="str">
        <f t="shared" si="276"/>
        <v>ヤマナカ</v>
      </c>
      <c r="P2531" t="str">
        <f t="shared" si="277"/>
        <v>イチリン</v>
      </c>
      <c r="Q2531">
        <f>IF($F2531="","",DATEDIF($R2531,①申込書!$D$3,"Y"))</f>
        <v>19</v>
      </c>
      <c r="R2531" t="str">
        <f t="shared" si="278"/>
        <v>2006/08/06</v>
      </c>
      <c r="S2531" t="str">
        <f t="shared" si="273"/>
        <v>兵庫</v>
      </c>
      <c r="T2531" t="str">
        <f>IFERROR(IF($G2531&lt;&gt;"",LEFT($G2531,11),IF(COUNTIF(②男子申込!$C:$C,$B2531)=1,INDEX(②男子申込!H:H,MATCH($B2531,②男子申込!$C:$C,0)),"")),"")</f>
        <v>00139512122</v>
      </c>
      <c r="U2531" t="str">
        <f t="shared" si="279"/>
        <v>大阪大</v>
      </c>
    </row>
    <row r="2532" spans="1:21">
      <c r="A2532" t="s">
        <v>1349</v>
      </c>
      <c r="B2532">
        <v>2531</v>
      </c>
      <c r="C2532" t="s">
        <v>9482</v>
      </c>
      <c r="D2532" t="s">
        <v>9483</v>
      </c>
      <c r="E2532" t="s">
        <v>99</v>
      </c>
      <c r="F2532">
        <v>20070121</v>
      </c>
      <c r="G2532" t="s">
        <v>11878</v>
      </c>
      <c r="H2532" t="s">
        <v>12440</v>
      </c>
      <c r="I2532" t="s">
        <v>6621</v>
      </c>
      <c r="M2532" t="str">
        <f t="shared" si="274"/>
        <v>大田</v>
      </c>
      <c r="N2532" t="str">
        <f t="shared" si="275"/>
        <v>律</v>
      </c>
      <c r="O2532" t="str">
        <f t="shared" si="276"/>
        <v>オオタ</v>
      </c>
      <c r="P2532" t="str">
        <f t="shared" si="277"/>
        <v>リツ</v>
      </c>
      <c r="Q2532">
        <f>IF($F2532="","",DATEDIF($R2532,①申込書!$D$3,"Y"))</f>
        <v>19</v>
      </c>
      <c r="R2532" t="str">
        <f t="shared" si="278"/>
        <v>2007/01/21</v>
      </c>
      <c r="S2532" t="str">
        <f t="shared" si="273"/>
        <v>大阪</v>
      </c>
      <c r="T2532" t="str">
        <f>IFERROR(IF($G2532&lt;&gt;"",LEFT($G2532,11),IF(COUNTIF(②男子申込!$C:$C,$B2532)=1,INDEX(②男子申込!H:H,MATCH($B2532,②男子申込!$C:$C,0)),"")),"")</f>
        <v>00200048618</v>
      </c>
      <c r="U2532" t="str">
        <f t="shared" si="279"/>
        <v>大阪大</v>
      </c>
    </row>
    <row r="2533" spans="1:21">
      <c r="A2533" t="s">
        <v>1349</v>
      </c>
      <c r="B2533">
        <v>2532</v>
      </c>
      <c r="C2533" t="s">
        <v>9484</v>
      </c>
      <c r="D2533" t="s">
        <v>9485</v>
      </c>
      <c r="E2533" t="s">
        <v>99</v>
      </c>
      <c r="F2533">
        <v>20060520</v>
      </c>
      <c r="G2533" t="s">
        <v>11879</v>
      </c>
      <c r="H2533" t="s">
        <v>7069</v>
      </c>
      <c r="I2533" t="s">
        <v>322</v>
      </c>
      <c r="M2533" t="str">
        <f t="shared" si="274"/>
        <v xml:space="preserve">小山 </v>
      </c>
      <c r="N2533" t="str">
        <f t="shared" si="275"/>
        <v>大地</v>
      </c>
      <c r="O2533" t="str">
        <f t="shared" si="276"/>
        <v>コヤマ</v>
      </c>
      <c r="P2533" t="str">
        <f t="shared" si="277"/>
        <v>ダイチ</v>
      </c>
      <c r="Q2533">
        <f>IF($F2533="","",DATEDIF($R2533,①申込書!$D$3,"Y"))</f>
        <v>19</v>
      </c>
      <c r="R2533" t="str">
        <f t="shared" si="278"/>
        <v>2006/05/20</v>
      </c>
      <c r="S2533" t="str">
        <f t="shared" si="273"/>
        <v>大阪</v>
      </c>
      <c r="T2533" t="str">
        <f>IFERROR(IF($G2533&lt;&gt;"",LEFT($G2533,11),IF(COUNTIF(②男子申込!$C:$C,$B2533)=1,INDEX(②男子申込!H:H,MATCH($B2533,②男子申込!$C:$C,0)),"")),"")</f>
        <v>00170960326</v>
      </c>
      <c r="U2533" t="str">
        <f t="shared" si="279"/>
        <v>大阪大</v>
      </c>
    </row>
    <row r="2534" spans="1:21">
      <c r="A2534" t="s">
        <v>1349</v>
      </c>
      <c r="B2534">
        <v>2533</v>
      </c>
      <c r="C2534" t="s">
        <v>9486</v>
      </c>
      <c r="D2534" t="s">
        <v>9487</v>
      </c>
      <c r="E2534" t="s">
        <v>185</v>
      </c>
      <c r="F2534">
        <v>20061004</v>
      </c>
      <c r="G2534" t="s">
        <v>11880</v>
      </c>
      <c r="H2534" t="s">
        <v>2149</v>
      </c>
      <c r="I2534" t="s">
        <v>506</v>
      </c>
      <c r="M2534" t="str">
        <f t="shared" si="274"/>
        <v>中原</v>
      </c>
      <c r="N2534" t="str">
        <f t="shared" si="275"/>
        <v>諒哉</v>
      </c>
      <c r="O2534" t="str">
        <f t="shared" si="276"/>
        <v>ナカハラ</v>
      </c>
      <c r="P2534" t="str">
        <f t="shared" si="277"/>
        <v>リョウヤ</v>
      </c>
      <c r="Q2534">
        <f>IF($F2534="","",DATEDIF($R2534,①申込書!$D$3,"Y"))</f>
        <v>19</v>
      </c>
      <c r="R2534" t="str">
        <f t="shared" si="278"/>
        <v>2006/10/04</v>
      </c>
      <c r="S2534" t="str">
        <f t="shared" si="273"/>
        <v>富山</v>
      </c>
      <c r="T2534" t="str">
        <f>IFERROR(IF($G2534&lt;&gt;"",LEFT($G2534,11),IF(COUNTIF(②男子申込!$C:$C,$B2534)=1,INDEX(②男子申込!H:H,MATCH($B2534,②男子申込!$C:$C,0)),"")),"")</f>
        <v>00134060014</v>
      </c>
      <c r="U2534" t="str">
        <f t="shared" si="279"/>
        <v>大阪大</v>
      </c>
    </row>
    <row r="2535" spans="1:21">
      <c r="A2535" t="s">
        <v>1349</v>
      </c>
      <c r="B2535">
        <v>2534</v>
      </c>
      <c r="C2535" t="s">
        <v>9488</v>
      </c>
      <c r="D2535" t="s">
        <v>9489</v>
      </c>
      <c r="E2535" t="s">
        <v>85</v>
      </c>
      <c r="F2535">
        <v>20070317</v>
      </c>
      <c r="G2535" t="s">
        <v>11881</v>
      </c>
      <c r="H2535" t="s">
        <v>3133</v>
      </c>
      <c r="I2535" t="s">
        <v>734</v>
      </c>
      <c r="M2535" t="str">
        <f t="shared" si="274"/>
        <v>三輪</v>
      </c>
      <c r="N2535" t="str">
        <f t="shared" si="275"/>
        <v>漣</v>
      </c>
      <c r="O2535" t="str">
        <f t="shared" si="276"/>
        <v>ミワ</v>
      </c>
      <c r="P2535" t="str">
        <f t="shared" si="277"/>
        <v>レン</v>
      </c>
      <c r="Q2535">
        <f>IF($F2535="","",DATEDIF($R2535,①申込書!$D$3,"Y"))</f>
        <v>18</v>
      </c>
      <c r="R2535" t="str">
        <f t="shared" si="278"/>
        <v>2007/03/17</v>
      </c>
      <c r="S2535" t="str">
        <f t="shared" si="273"/>
        <v>愛知</v>
      </c>
      <c r="T2535" t="str">
        <f>IFERROR(IF($G2535&lt;&gt;"",LEFT($G2535,11),IF(COUNTIF(②男子申込!$C:$C,$B2535)=1,INDEX(②男子申込!H:H,MATCH($B2535,②男子申込!$C:$C,0)),"")),"")</f>
        <v>00134422016</v>
      </c>
      <c r="U2535" t="str">
        <f t="shared" si="279"/>
        <v>大阪大</v>
      </c>
    </row>
    <row r="2536" spans="1:21">
      <c r="A2536" t="s">
        <v>1349</v>
      </c>
      <c r="B2536">
        <v>2535</v>
      </c>
      <c r="C2536" t="s">
        <v>9490</v>
      </c>
      <c r="D2536" t="s">
        <v>9491</v>
      </c>
      <c r="E2536" t="s">
        <v>80</v>
      </c>
      <c r="F2536">
        <v>20060901</v>
      </c>
      <c r="G2536" t="s">
        <v>11882</v>
      </c>
      <c r="H2536" t="s">
        <v>929</v>
      </c>
      <c r="I2536" t="s">
        <v>181</v>
      </c>
      <c r="M2536" t="str">
        <f t="shared" si="274"/>
        <v>寺本</v>
      </c>
      <c r="N2536" t="str">
        <f t="shared" si="275"/>
        <v>陽翔</v>
      </c>
      <c r="O2536" t="str">
        <f t="shared" si="276"/>
        <v>テラモト</v>
      </c>
      <c r="P2536" t="str">
        <f t="shared" si="277"/>
        <v>ハルト</v>
      </c>
      <c r="Q2536">
        <f>IF($F2536="","",DATEDIF($R2536,①申込書!$D$3,"Y"))</f>
        <v>19</v>
      </c>
      <c r="R2536" t="str">
        <f t="shared" si="278"/>
        <v>2006/09/01</v>
      </c>
      <c r="S2536" t="str">
        <f t="shared" si="273"/>
        <v>滋賀</v>
      </c>
      <c r="T2536" t="str">
        <f>IFERROR(IF($G2536&lt;&gt;"",LEFT($G2536,11),IF(COUNTIF(②男子申込!$C:$C,$B2536)=1,INDEX(②男子申込!H:H,MATCH($B2536,②男子申込!$C:$C,0)),"")),"")</f>
        <v>00135163827</v>
      </c>
      <c r="U2536" t="str">
        <f t="shared" si="279"/>
        <v>大阪大</v>
      </c>
    </row>
    <row r="2537" spans="1:21">
      <c r="A2537" t="s">
        <v>1349</v>
      </c>
      <c r="B2537">
        <v>2536</v>
      </c>
      <c r="C2537" t="s">
        <v>9492</v>
      </c>
      <c r="D2537" t="s">
        <v>9493</v>
      </c>
      <c r="E2537" t="s">
        <v>99</v>
      </c>
      <c r="F2537">
        <v>20060930</v>
      </c>
      <c r="G2537" t="s">
        <v>11883</v>
      </c>
      <c r="H2537" t="s">
        <v>12441</v>
      </c>
      <c r="I2537" t="s">
        <v>12442</v>
      </c>
      <c r="M2537" t="str">
        <f t="shared" si="274"/>
        <v>堀田</v>
      </c>
      <c r="N2537" t="str">
        <f t="shared" si="275"/>
        <v>悠介</v>
      </c>
      <c r="O2537" t="str">
        <f t="shared" si="276"/>
        <v>ホッタ</v>
      </c>
      <c r="P2537" t="str">
        <f t="shared" si="277"/>
        <v>ユウスケ</v>
      </c>
      <c r="Q2537">
        <f>IF($F2537="","",DATEDIF($R2537,①申込書!$D$3,"Y"))</f>
        <v>19</v>
      </c>
      <c r="R2537" t="str">
        <f t="shared" si="278"/>
        <v>2006/09/30</v>
      </c>
      <c r="S2537" t="str">
        <f t="shared" si="273"/>
        <v>大阪</v>
      </c>
      <c r="T2537" t="str">
        <f>IFERROR(IF($G2537&lt;&gt;"",LEFT($G2537,11),IF(COUNTIF(②男子申込!$C:$C,$B2537)=1,INDEX(②男子申込!H:H,MATCH($B2537,②男子申込!$C:$C,0)),"")),"")</f>
        <v>00170020313</v>
      </c>
      <c r="U2537" t="str">
        <f t="shared" si="279"/>
        <v>大阪大</v>
      </c>
    </row>
    <row r="2538" spans="1:21">
      <c r="A2538" t="s">
        <v>1349</v>
      </c>
      <c r="B2538">
        <v>2537</v>
      </c>
      <c r="C2538" t="s">
        <v>9494</v>
      </c>
      <c r="D2538" t="s">
        <v>9495</v>
      </c>
      <c r="E2538" t="s">
        <v>99</v>
      </c>
      <c r="F2538">
        <v>20060119</v>
      </c>
      <c r="G2538" t="s">
        <v>11884</v>
      </c>
      <c r="H2538" t="s">
        <v>511</v>
      </c>
      <c r="I2538" t="s">
        <v>5587</v>
      </c>
      <c r="M2538" t="str">
        <f t="shared" si="274"/>
        <v>後藤</v>
      </c>
      <c r="N2538" t="str">
        <f t="shared" si="275"/>
        <v>耀</v>
      </c>
      <c r="O2538" t="str">
        <f t="shared" si="276"/>
        <v>ゴトウ</v>
      </c>
      <c r="P2538" t="str">
        <f t="shared" si="277"/>
        <v>ヨウ</v>
      </c>
      <c r="Q2538">
        <f>IF($F2538="","",DATEDIF($R2538,①申込書!$D$3,"Y"))</f>
        <v>20</v>
      </c>
      <c r="R2538" t="str">
        <f t="shared" si="278"/>
        <v>2006/01/19</v>
      </c>
      <c r="S2538" t="str">
        <f t="shared" si="273"/>
        <v>大阪</v>
      </c>
      <c r="T2538" t="str">
        <f>IFERROR(IF($G2538&lt;&gt;"",LEFT($G2538,11),IF(COUNTIF(②男子申込!$C:$C,$B2538)=1,INDEX(②男子申込!H:H,MATCH($B2538,②男子申込!$C:$C,0)),"")),"")</f>
        <v>00127553730</v>
      </c>
      <c r="U2538" t="str">
        <f t="shared" si="279"/>
        <v>大阪大</v>
      </c>
    </row>
    <row r="2539" spans="1:21">
      <c r="A2539" t="s">
        <v>1349</v>
      </c>
      <c r="B2539">
        <v>2538</v>
      </c>
      <c r="C2539" t="s">
        <v>9496</v>
      </c>
      <c r="D2539" t="s">
        <v>9497</v>
      </c>
      <c r="E2539" t="s">
        <v>106</v>
      </c>
      <c r="F2539">
        <v>20061227</v>
      </c>
      <c r="G2539" t="s">
        <v>11885</v>
      </c>
      <c r="H2539" t="s">
        <v>946</v>
      </c>
      <c r="I2539" t="s">
        <v>653</v>
      </c>
      <c r="M2539" t="str">
        <f t="shared" si="274"/>
        <v>中本</v>
      </c>
      <c r="N2539" t="str">
        <f t="shared" si="275"/>
        <v>拓斗</v>
      </c>
      <c r="O2539" t="str">
        <f t="shared" si="276"/>
        <v>ナカモト</v>
      </c>
      <c r="P2539" t="str">
        <f t="shared" si="277"/>
        <v>タクト</v>
      </c>
      <c r="Q2539">
        <f>IF($F2539="","",DATEDIF($R2539,①申込書!$D$3,"Y"))</f>
        <v>19</v>
      </c>
      <c r="R2539" t="str">
        <f t="shared" si="278"/>
        <v>2006/12/27</v>
      </c>
      <c r="S2539" t="str">
        <f t="shared" si="273"/>
        <v>石川</v>
      </c>
      <c r="T2539" t="str">
        <f>IFERROR(IF($G2539&lt;&gt;"",LEFT($G2539,11),IF(COUNTIF(②男子申込!$C:$C,$B2539)=1,INDEX(②男子申込!H:H,MATCH($B2539,②男子申込!$C:$C,0)),"")),"")</f>
        <v>00135142824</v>
      </c>
      <c r="U2539" t="str">
        <f t="shared" si="279"/>
        <v>大阪大</v>
      </c>
    </row>
    <row r="2540" spans="1:21">
      <c r="A2540" t="s">
        <v>1349</v>
      </c>
      <c r="B2540">
        <v>2539</v>
      </c>
      <c r="C2540" t="s">
        <v>9498</v>
      </c>
      <c r="D2540" t="s">
        <v>9499</v>
      </c>
      <c r="E2540" t="s">
        <v>97</v>
      </c>
      <c r="F2540">
        <v>20060619</v>
      </c>
      <c r="G2540" t="s">
        <v>11886</v>
      </c>
      <c r="H2540" t="s">
        <v>12443</v>
      </c>
      <c r="I2540" t="s">
        <v>555</v>
      </c>
      <c r="M2540" t="str">
        <f t="shared" si="274"/>
        <v>射延</v>
      </c>
      <c r="N2540" t="str">
        <f t="shared" si="275"/>
        <v>直澄</v>
      </c>
      <c r="O2540" t="str">
        <f t="shared" si="276"/>
        <v>イノベ</v>
      </c>
      <c r="P2540" t="str">
        <f t="shared" si="277"/>
        <v>ナオト</v>
      </c>
      <c r="Q2540">
        <f>IF($F2540="","",DATEDIF($R2540,①申込書!$D$3,"Y"))</f>
        <v>19</v>
      </c>
      <c r="R2540" t="str">
        <f t="shared" si="278"/>
        <v>2006/06/19</v>
      </c>
      <c r="S2540" t="str">
        <f t="shared" si="273"/>
        <v>兵庫</v>
      </c>
      <c r="T2540" t="str">
        <f>IFERROR(IF($G2540&lt;&gt;"",LEFT($G2540,11),IF(COUNTIF(②男子申込!$C:$C,$B2540)=1,INDEX(②男子申込!H:H,MATCH($B2540,②男子申込!$C:$C,0)),"")),"")</f>
        <v>00135099936</v>
      </c>
      <c r="U2540" t="str">
        <f t="shared" si="279"/>
        <v>大阪大</v>
      </c>
    </row>
    <row r="2541" spans="1:21">
      <c r="A2541"/>
      <c r="B2541"/>
      <c r="C2541"/>
      <c r="D2541"/>
      <c r="E2541"/>
      <c r="F2541"/>
      <c r="G2541"/>
      <c r="H2541"/>
      <c r="I2541"/>
      <c r="M2541" t="str">
        <f t="shared" si="274"/>
        <v/>
      </c>
      <c r="N2541" t="str">
        <f t="shared" si="275"/>
        <v/>
      </c>
      <c r="O2541" t="str">
        <f t="shared" si="276"/>
        <v/>
      </c>
      <c r="P2541" t="str">
        <f t="shared" si="277"/>
        <v/>
      </c>
      <c r="Q2541" t="str">
        <f>IF($F2541="","",DATEDIF($R2541,①申込書!$D$3,"Y"))</f>
        <v/>
      </c>
      <c r="R2541" t="str">
        <f t="shared" si="278"/>
        <v/>
      </c>
      <c r="S2541" t="str">
        <f t="shared" si="273"/>
        <v/>
      </c>
      <c r="T2541" t="str">
        <f>IFERROR(IF($G2541&lt;&gt;"",LEFT($G2541,11),IF(COUNTIF(②男子申込!$C:$C,$B2541)=1,INDEX(②男子申込!H:H,MATCH($B2541,②男子申込!$C:$C,0)),"")),"")</f>
        <v/>
      </c>
      <c r="U2541" t="str">
        <f t="shared" si="279"/>
        <v/>
      </c>
    </row>
    <row r="2542" spans="1:21">
      <c r="A2542" t="s">
        <v>1597</v>
      </c>
      <c r="B2542">
        <v>2541</v>
      </c>
      <c r="C2542" t="s">
        <v>9500</v>
      </c>
      <c r="D2542" t="s">
        <v>9501</v>
      </c>
      <c r="E2542" t="s">
        <v>97</v>
      </c>
      <c r="F2542">
        <v>20060901</v>
      </c>
      <c r="G2542" t="s">
        <v>11887</v>
      </c>
      <c r="H2542" t="s">
        <v>12444</v>
      </c>
      <c r="I2542" t="s">
        <v>611</v>
      </c>
      <c r="M2542" t="str">
        <f t="shared" si="274"/>
        <v>橋本</v>
      </c>
      <c r="N2542" t="str">
        <f t="shared" si="275"/>
        <v>一輝</v>
      </c>
      <c r="O2542" t="str">
        <f t="shared" si="276"/>
        <v>ハシモト</v>
      </c>
      <c r="P2542" t="str">
        <f t="shared" si="277"/>
        <v>イツキ</v>
      </c>
      <c r="Q2542">
        <f>IF($F2542="","",DATEDIF($R2542,①申込書!$D$3,"Y"))</f>
        <v>19</v>
      </c>
      <c r="R2542" t="str">
        <f t="shared" si="278"/>
        <v>2006/09/01</v>
      </c>
      <c r="S2542" t="str">
        <f t="shared" si="273"/>
        <v>兵庫</v>
      </c>
      <c r="T2542" t="str">
        <f>IFERROR(IF($G2542&lt;&gt;"",LEFT($G2542,11),IF(COUNTIF(②男子申込!$C:$C,$B2542)=1,INDEX(②男子申込!H:H,MATCH($B2542,②男子申込!$C:$C,0)),"")),"")</f>
        <v>00139002722</v>
      </c>
      <c r="U2542" t="str">
        <f t="shared" si="279"/>
        <v>龍谷大</v>
      </c>
    </row>
    <row r="2543" spans="1:21">
      <c r="A2543" t="s">
        <v>1597</v>
      </c>
      <c r="B2543">
        <v>2542</v>
      </c>
      <c r="C2543" t="s">
        <v>9502</v>
      </c>
      <c r="D2543" t="s">
        <v>9503</v>
      </c>
      <c r="E2543" t="s">
        <v>99</v>
      </c>
      <c r="F2543">
        <v>20061110</v>
      </c>
      <c r="G2543" t="s">
        <v>11888</v>
      </c>
      <c r="H2543" t="s">
        <v>12445</v>
      </c>
      <c r="I2543" t="s">
        <v>653</v>
      </c>
      <c r="M2543" t="str">
        <f t="shared" si="274"/>
        <v>岩川</v>
      </c>
      <c r="N2543" t="str">
        <f t="shared" si="275"/>
        <v>拓翔</v>
      </c>
      <c r="O2543" t="str">
        <f t="shared" si="276"/>
        <v>イワカワ</v>
      </c>
      <c r="P2543" t="str">
        <f t="shared" si="277"/>
        <v>タクト</v>
      </c>
      <c r="Q2543">
        <f>IF($F2543="","",DATEDIF($R2543,①申込書!$D$3,"Y"))</f>
        <v>19</v>
      </c>
      <c r="R2543" t="str">
        <f t="shared" si="278"/>
        <v>2006/11/10</v>
      </c>
      <c r="S2543" t="str">
        <f t="shared" si="273"/>
        <v>大阪</v>
      </c>
      <c r="T2543" t="str">
        <f>IFERROR(IF($G2543&lt;&gt;"",LEFT($G2543,11),IF(COUNTIF(②男子申込!$C:$C,$B2543)=1,INDEX(②男子申込!H:H,MATCH($B2543,②男子申込!$C:$C,0)),"")),"")</f>
        <v>00141188326</v>
      </c>
      <c r="U2543" t="str">
        <f t="shared" si="279"/>
        <v>龍谷大</v>
      </c>
    </row>
    <row r="2544" spans="1:21">
      <c r="A2544" t="s">
        <v>1597</v>
      </c>
      <c r="B2544">
        <v>2543</v>
      </c>
      <c r="C2544" t="s">
        <v>9504</v>
      </c>
      <c r="D2544" t="s">
        <v>9505</v>
      </c>
      <c r="E2544" t="s">
        <v>99</v>
      </c>
      <c r="F2544">
        <v>20060319</v>
      </c>
      <c r="G2544" t="s">
        <v>11889</v>
      </c>
      <c r="H2544" t="s">
        <v>765</v>
      </c>
      <c r="I2544" t="s">
        <v>12422</v>
      </c>
      <c r="M2544" t="str">
        <f t="shared" si="274"/>
        <v>小倉</v>
      </c>
      <c r="N2544" t="str">
        <f t="shared" si="275"/>
        <v>凜隼</v>
      </c>
      <c r="O2544" t="str">
        <f t="shared" si="276"/>
        <v>オグラ</v>
      </c>
      <c r="P2544" t="str">
        <f t="shared" si="277"/>
        <v>リント</v>
      </c>
      <c r="Q2544">
        <f>IF($F2544="","",DATEDIF($R2544,①申込書!$D$3,"Y"))</f>
        <v>19</v>
      </c>
      <c r="R2544" t="str">
        <f t="shared" si="278"/>
        <v>2006/03/19</v>
      </c>
      <c r="S2544" t="str">
        <f t="shared" si="273"/>
        <v>大阪</v>
      </c>
      <c r="T2544" t="str">
        <f>IFERROR(IF($G2544&lt;&gt;"",LEFT($G2544,11),IF(COUNTIF(②男子申込!$C:$C,$B2544)=1,INDEX(②男子申込!H:H,MATCH($B2544,②男子申込!$C:$C,0)),"")),"")</f>
        <v>00165160423</v>
      </c>
      <c r="U2544" t="str">
        <f t="shared" si="279"/>
        <v>龍谷大</v>
      </c>
    </row>
    <row r="2545" spans="1:21">
      <c r="A2545" t="s">
        <v>1597</v>
      </c>
      <c r="B2545">
        <v>2544</v>
      </c>
      <c r="C2545" t="s">
        <v>9506</v>
      </c>
      <c r="D2545" t="s">
        <v>9507</v>
      </c>
      <c r="E2545" t="s">
        <v>80</v>
      </c>
      <c r="F2545">
        <v>20060606</v>
      </c>
      <c r="G2545" t="s">
        <v>11890</v>
      </c>
      <c r="H2545" t="s">
        <v>93</v>
      </c>
      <c r="I2545" t="s">
        <v>229</v>
      </c>
      <c r="M2545" t="str">
        <f t="shared" si="274"/>
        <v>山田</v>
      </c>
      <c r="N2545" t="str">
        <f t="shared" si="275"/>
        <v>胡太朗</v>
      </c>
      <c r="O2545" t="str">
        <f t="shared" si="276"/>
        <v>ヤマダ</v>
      </c>
      <c r="P2545" t="str">
        <f t="shared" si="277"/>
        <v>コタロウ</v>
      </c>
      <c r="Q2545">
        <f>IF($F2545="","",DATEDIF($R2545,①申込書!$D$3,"Y"))</f>
        <v>19</v>
      </c>
      <c r="R2545" t="str">
        <f t="shared" si="278"/>
        <v>2006/06/06</v>
      </c>
      <c r="S2545" t="str">
        <f t="shared" si="273"/>
        <v>滋賀</v>
      </c>
      <c r="T2545" t="str">
        <f>IFERROR(IF($G2545&lt;&gt;"",LEFT($G2545,11),IF(COUNTIF(②男子申込!$C:$C,$B2545)=1,INDEX(②男子申込!H:H,MATCH($B2545,②男子申込!$C:$C,0)),"")),"")</f>
        <v>00133294426</v>
      </c>
      <c r="U2545" t="str">
        <f t="shared" si="279"/>
        <v>龍谷大</v>
      </c>
    </row>
    <row r="2546" spans="1:21">
      <c r="A2546" t="s">
        <v>1597</v>
      </c>
      <c r="B2546">
        <v>2545</v>
      </c>
      <c r="C2546" t="s">
        <v>9508</v>
      </c>
      <c r="D2546" t="s">
        <v>9509</v>
      </c>
      <c r="E2546" t="s">
        <v>85</v>
      </c>
      <c r="F2546">
        <v>20070109</v>
      </c>
      <c r="G2546" t="s">
        <v>11891</v>
      </c>
      <c r="H2546" t="s">
        <v>232</v>
      </c>
      <c r="I2546" t="s">
        <v>770</v>
      </c>
      <c r="M2546" t="str">
        <f t="shared" si="274"/>
        <v>石原</v>
      </c>
      <c r="N2546" t="str">
        <f t="shared" si="275"/>
        <v>侑太郎</v>
      </c>
      <c r="O2546" t="str">
        <f t="shared" si="276"/>
        <v>イシハラ</v>
      </c>
      <c r="P2546" t="str">
        <f t="shared" si="277"/>
        <v>ユウタロウ</v>
      </c>
      <c r="Q2546">
        <f>IF($F2546="","",DATEDIF($R2546,①申込書!$D$3,"Y"))</f>
        <v>19</v>
      </c>
      <c r="R2546" t="str">
        <f t="shared" si="278"/>
        <v>2007/01/09</v>
      </c>
      <c r="S2546" t="str">
        <f t="shared" si="273"/>
        <v>愛知</v>
      </c>
      <c r="T2546" t="str">
        <f>IFERROR(IF($G2546&lt;&gt;"",LEFT($G2546,11),IF(COUNTIF(②男子申込!$C:$C,$B2546)=1,INDEX(②男子申込!H:H,MATCH($B2546,②男子申込!$C:$C,0)),"")),"")</f>
        <v>00165249027</v>
      </c>
      <c r="U2546" t="str">
        <f t="shared" si="279"/>
        <v>龍谷大</v>
      </c>
    </row>
    <row r="2547" spans="1:21">
      <c r="A2547" t="s">
        <v>1597</v>
      </c>
      <c r="B2547">
        <v>2546</v>
      </c>
      <c r="C2547" t="s">
        <v>9510</v>
      </c>
      <c r="D2547" t="s">
        <v>9511</v>
      </c>
      <c r="E2547" t="s">
        <v>144</v>
      </c>
      <c r="F2547">
        <v>20070130</v>
      </c>
      <c r="G2547" t="s">
        <v>11892</v>
      </c>
      <c r="H2547" t="s">
        <v>147</v>
      </c>
      <c r="I2547" t="s">
        <v>12446</v>
      </c>
      <c r="M2547" t="str">
        <f t="shared" si="274"/>
        <v>中村</v>
      </c>
      <c r="N2547" t="str">
        <f t="shared" si="275"/>
        <v>京志郎</v>
      </c>
      <c r="O2547" t="str">
        <f t="shared" si="276"/>
        <v>ナカムラ</v>
      </c>
      <c r="P2547" t="str">
        <f t="shared" si="277"/>
        <v>キョウシロウ</v>
      </c>
      <c r="Q2547">
        <f>IF($F2547="","",DATEDIF($R2547,①申込書!$D$3,"Y"))</f>
        <v>18</v>
      </c>
      <c r="R2547" t="str">
        <f t="shared" si="278"/>
        <v>2007/01/30</v>
      </c>
      <c r="S2547" t="str">
        <f t="shared" si="273"/>
        <v>山口</v>
      </c>
      <c r="T2547" t="str">
        <f>IFERROR(IF($G2547&lt;&gt;"",LEFT($G2547,11),IF(COUNTIF(②男子申込!$C:$C,$B2547)=1,INDEX(②男子申込!H:H,MATCH($B2547,②男子申込!$C:$C,0)),"")),"")</f>
        <v>00141392424</v>
      </c>
      <c r="U2547" t="str">
        <f t="shared" si="279"/>
        <v>龍谷大</v>
      </c>
    </row>
    <row r="2548" spans="1:21">
      <c r="A2548" t="s">
        <v>1597</v>
      </c>
      <c r="B2548">
        <v>2547</v>
      </c>
      <c r="C2548" t="s">
        <v>9512</v>
      </c>
      <c r="D2548" t="s">
        <v>9513</v>
      </c>
      <c r="E2548" t="s">
        <v>344</v>
      </c>
      <c r="F2548">
        <v>20060705</v>
      </c>
      <c r="G2548" t="s">
        <v>11893</v>
      </c>
      <c r="H2548" t="s">
        <v>1483</v>
      </c>
      <c r="I2548" t="s">
        <v>608</v>
      </c>
      <c r="M2548" t="str">
        <f t="shared" si="274"/>
        <v>白石</v>
      </c>
      <c r="N2548" t="str">
        <f t="shared" si="275"/>
        <v>心</v>
      </c>
      <c r="O2548" t="str">
        <f t="shared" si="276"/>
        <v>シライシ</v>
      </c>
      <c r="P2548" t="str">
        <f t="shared" si="277"/>
        <v>シン</v>
      </c>
      <c r="Q2548">
        <f>IF($F2548="","",DATEDIF($R2548,①申込書!$D$3,"Y"))</f>
        <v>19</v>
      </c>
      <c r="R2548" t="str">
        <f t="shared" si="278"/>
        <v>2006/07/05</v>
      </c>
      <c r="S2548" t="str">
        <f t="shared" si="273"/>
        <v>高知</v>
      </c>
      <c r="T2548" t="str">
        <f>IFERROR(IF($G2548&lt;&gt;"",LEFT($G2548,11),IF(COUNTIF(②男子申込!$C:$C,$B2548)=1,INDEX(②男子申込!H:H,MATCH($B2548,②男子申込!$C:$C,0)),"")),"")</f>
        <v>00200356295</v>
      </c>
      <c r="U2548" t="str">
        <f t="shared" si="279"/>
        <v>龍谷大</v>
      </c>
    </row>
    <row r="2549" spans="1:21">
      <c r="A2549" t="s">
        <v>1597</v>
      </c>
      <c r="B2549">
        <v>2548</v>
      </c>
      <c r="C2549" t="s">
        <v>9514</v>
      </c>
      <c r="D2549" t="s">
        <v>9515</v>
      </c>
      <c r="E2549" t="s">
        <v>338</v>
      </c>
      <c r="F2549">
        <v>20050804</v>
      </c>
      <c r="G2549" t="s">
        <v>11894</v>
      </c>
      <c r="H2549" t="s">
        <v>12447</v>
      </c>
      <c r="I2549" t="s">
        <v>12448</v>
      </c>
      <c r="M2549" t="str">
        <f t="shared" si="274"/>
        <v>森島</v>
      </c>
      <c r="N2549" t="str">
        <f t="shared" si="275"/>
        <v>晃英</v>
      </c>
      <c r="O2549" t="str">
        <f t="shared" si="276"/>
        <v>モリシマ</v>
      </c>
      <c r="P2549" t="str">
        <f t="shared" si="277"/>
        <v>コウエイ</v>
      </c>
      <c r="Q2549">
        <f>IF($F2549="","",DATEDIF($R2549,①申込書!$D$3,"Y"))</f>
        <v>20</v>
      </c>
      <c r="R2549" t="str">
        <f t="shared" si="278"/>
        <v>2005/08/04</v>
      </c>
      <c r="S2549" t="str">
        <f t="shared" si="273"/>
        <v>熊本</v>
      </c>
      <c r="T2549" t="str">
        <f>IFERROR(IF($G2549&lt;&gt;"",LEFT($G2549,11),IF(COUNTIF(②男子申込!$C:$C,$B2549)=1,INDEX(②男子申込!H:H,MATCH($B2549,②男子申込!$C:$C,0)),"")),"")</f>
        <v>00121917122</v>
      </c>
      <c r="U2549" t="str">
        <f t="shared" si="279"/>
        <v>龍谷大</v>
      </c>
    </row>
    <row r="2550" spans="1:21">
      <c r="A2550" t="s">
        <v>1597</v>
      </c>
      <c r="B2550">
        <v>2549</v>
      </c>
      <c r="C2550" t="s">
        <v>9516</v>
      </c>
      <c r="D2550" t="s">
        <v>9517</v>
      </c>
      <c r="E2550" t="s">
        <v>88</v>
      </c>
      <c r="F2550">
        <v>20060412</v>
      </c>
      <c r="G2550" t="s">
        <v>11895</v>
      </c>
      <c r="H2550" t="s">
        <v>3032</v>
      </c>
      <c r="I2550" t="s">
        <v>181</v>
      </c>
      <c r="M2550" t="str">
        <f t="shared" si="274"/>
        <v>岡崎</v>
      </c>
      <c r="N2550" t="str">
        <f t="shared" si="275"/>
        <v>桜人</v>
      </c>
      <c r="O2550" t="str">
        <f t="shared" si="276"/>
        <v>オカザキ</v>
      </c>
      <c r="P2550" t="str">
        <f t="shared" si="277"/>
        <v>ハルト</v>
      </c>
      <c r="Q2550">
        <f>IF($F2550="","",DATEDIF($R2550,①申込書!$D$3,"Y"))</f>
        <v>19</v>
      </c>
      <c r="R2550" t="str">
        <f t="shared" si="278"/>
        <v>2006/04/12</v>
      </c>
      <c r="S2550" t="str">
        <f t="shared" si="273"/>
        <v>京都</v>
      </c>
      <c r="T2550" t="str">
        <f>IFERROR(IF($G2550&lt;&gt;"",LEFT($G2550,11),IF(COUNTIF(②男子申込!$C:$C,$B2550)=1,INDEX(②男子申込!H:H,MATCH($B2550,②男子申込!$C:$C,0)),"")),"")</f>
        <v>00134139728</v>
      </c>
      <c r="U2550" t="str">
        <f t="shared" si="279"/>
        <v>龍谷大</v>
      </c>
    </row>
    <row r="2551" spans="1:21">
      <c r="A2551" t="s">
        <v>1597</v>
      </c>
      <c r="B2551">
        <v>2550</v>
      </c>
      <c r="C2551" t="s">
        <v>9518</v>
      </c>
      <c r="D2551" t="s">
        <v>9519</v>
      </c>
      <c r="E2551" t="s">
        <v>102</v>
      </c>
      <c r="F2551">
        <v>20070308</v>
      </c>
      <c r="G2551" t="s">
        <v>11896</v>
      </c>
      <c r="H2551" t="s">
        <v>1369</v>
      </c>
      <c r="I2551" t="s">
        <v>578</v>
      </c>
      <c r="M2551" t="str">
        <f t="shared" si="274"/>
        <v>川上</v>
      </c>
      <c r="N2551" t="str">
        <f t="shared" si="275"/>
        <v>昌汰</v>
      </c>
      <c r="O2551" t="str">
        <f t="shared" si="276"/>
        <v>カワカミ</v>
      </c>
      <c r="P2551" t="str">
        <f t="shared" si="277"/>
        <v>ショウタ</v>
      </c>
      <c r="Q2551">
        <f>IF($F2551="","",DATEDIF($R2551,①申込書!$D$3,"Y"))</f>
        <v>18</v>
      </c>
      <c r="R2551" t="str">
        <f t="shared" si="278"/>
        <v>2007/03/08</v>
      </c>
      <c r="S2551" t="str">
        <f t="shared" si="273"/>
        <v>静岡</v>
      </c>
      <c r="T2551" t="str">
        <f>IFERROR(IF($G2551&lt;&gt;"",LEFT($G2551,11),IF(COUNTIF(②男子申込!$C:$C,$B2551)=1,INDEX(②男子申込!H:H,MATCH($B2551,②男子申込!$C:$C,0)),"")),"")</f>
        <v>00136386835</v>
      </c>
      <c r="U2551" t="str">
        <f t="shared" si="279"/>
        <v>龍谷大</v>
      </c>
    </row>
    <row r="2552" spans="1:21">
      <c r="A2552" t="s">
        <v>1597</v>
      </c>
      <c r="B2552">
        <v>2551</v>
      </c>
      <c r="C2552" t="s">
        <v>9520</v>
      </c>
      <c r="D2552" t="s">
        <v>9521</v>
      </c>
      <c r="E2552" t="s">
        <v>116</v>
      </c>
      <c r="F2552">
        <v>20060809</v>
      </c>
      <c r="G2552" t="s">
        <v>11897</v>
      </c>
      <c r="H2552" t="s">
        <v>572</v>
      </c>
      <c r="I2552" t="s">
        <v>640</v>
      </c>
      <c r="M2552" t="str">
        <f t="shared" si="274"/>
        <v>奥村</v>
      </c>
      <c r="N2552" t="str">
        <f t="shared" si="275"/>
        <v>琉仁</v>
      </c>
      <c r="O2552" t="str">
        <f t="shared" si="276"/>
        <v>オクムラ</v>
      </c>
      <c r="P2552" t="str">
        <f t="shared" si="277"/>
        <v>リュウト</v>
      </c>
      <c r="Q2552">
        <f>IF($F2552="","",DATEDIF($R2552,①申込書!$D$3,"Y"))</f>
        <v>19</v>
      </c>
      <c r="R2552" t="str">
        <f t="shared" si="278"/>
        <v>2006/08/09</v>
      </c>
      <c r="S2552" t="str">
        <f t="shared" si="273"/>
        <v>三重</v>
      </c>
      <c r="T2552" t="str">
        <f>IFERROR(IF($G2552&lt;&gt;"",LEFT($G2552,11),IF(COUNTIF(②男子申込!$C:$C,$B2552)=1,INDEX(②男子申込!H:H,MATCH($B2552,②男子申込!$C:$C,0)),"")),"")</f>
        <v>00165823732</v>
      </c>
      <c r="U2552" t="str">
        <f t="shared" si="279"/>
        <v>龍谷大</v>
      </c>
    </row>
    <row r="2553" spans="1:21">
      <c r="A2553" t="s">
        <v>1597</v>
      </c>
      <c r="B2553">
        <v>2552</v>
      </c>
      <c r="C2553" t="s">
        <v>9522</v>
      </c>
      <c r="D2553" t="s">
        <v>9523</v>
      </c>
      <c r="E2553" t="s">
        <v>344</v>
      </c>
      <c r="F2553">
        <v>20061202</v>
      </c>
      <c r="G2553" t="s">
        <v>11898</v>
      </c>
      <c r="H2553" t="s">
        <v>1581</v>
      </c>
      <c r="I2553" t="s">
        <v>12449</v>
      </c>
      <c r="M2553" t="str">
        <f t="shared" si="274"/>
        <v>堀内</v>
      </c>
      <c r="N2553" t="str">
        <f t="shared" si="275"/>
        <v>晏士</v>
      </c>
      <c r="O2553" t="str">
        <f t="shared" si="276"/>
        <v>ホリウチ</v>
      </c>
      <c r="P2553" t="str">
        <f t="shared" si="277"/>
        <v>アンジ</v>
      </c>
      <c r="Q2553">
        <f>IF($F2553="","",DATEDIF($R2553,①申込書!$D$3,"Y"))</f>
        <v>19</v>
      </c>
      <c r="R2553" t="str">
        <f t="shared" si="278"/>
        <v>2006/12/02</v>
      </c>
      <c r="S2553" t="str">
        <f t="shared" si="273"/>
        <v>高知</v>
      </c>
      <c r="T2553" t="str">
        <f>IFERROR(IF($G2553&lt;&gt;"",LEFT($G2553,11),IF(COUNTIF(②男子申込!$C:$C,$B2553)=1,INDEX(②男子申込!H:H,MATCH($B2553,②男子申込!$C:$C,0)),"")),"")</f>
        <v>00165428632</v>
      </c>
      <c r="U2553" t="str">
        <f t="shared" si="279"/>
        <v>龍谷大</v>
      </c>
    </row>
    <row r="2554" spans="1:21">
      <c r="A2554" t="s">
        <v>9524</v>
      </c>
      <c r="B2554">
        <v>2553</v>
      </c>
      <c r="C2554" t="s">
        <v>9525</v>
      </c>
      <c r="D2554" t="s">
        <v>9526</v>
      </c>
      <c r="E2554" t="s">
        <v>99</v>
      </c>
      <c r="F2554">
        <v>20061126</v>
      </c>
      <c r="G2554" t="s">
        <v>11899</v>
      </c>
      <c r="H2554" t="s">
        <v>1096</v>
      </c>
      <c r="I2554" t="s">
        <v>501</v>
      </c>
      <c r="M2554" t="str">
        <f t="shared" si="274"/>
        <v>見原</v>
      </c>
      <c r="N2554" t="str">
        <f t="shared" si="275"/>
        <v>武琉</v>
      </c>
      <c r="O2554" t="str">
        <f t="shared" si="276"/>
        <v>ミハラ</v>
      </c>
      <c r="P2554" t="str">
        <f t="shared" si="277"/>
        <v>タケル</v>
      </c>
      <c r="Q2554">
        <f>IF($F2554="","",DATEDIF($R2554,①申込書!$D$3,"Y"))</f>
        <v>19</v>
      </c>
      <c r="R2554" t="str">
        <f t="shared" si="278"/>
        <v>2006/11/26</v>
      </c>
      <c r="S2554" t="str">
        <f t="shared" si="273"/>
        <v>大阪</v>
      </c>
      <c r="T2554" t="str">
        <f>IFERROR(IF($G2554&lt;&gt;"",LEFT($G2554,11),IF(COUNTIF(②男子申込!$C:$C,$B2554)=1,INDEX(②男子申込!H:H,MATCH($B2554,②男子申込!$C:$C,0)),"")),"")</f>
        <v>00166352831</v>
      </c>
      <c r="U2554" t="str">
        <f t="shared" si="279"/>
        <v>大阪商業大</v>
      </c>
    </row>
    <row r="2555" spans="1:21">
      <c r="A2555" t="s">
        <v>9524</v>
      </c>
      <c r="B2555">
        <v>2554</v>
      </c>
      <c r="C2555" t="s">
        <v>9527</v>
      </c>
      <c r="D2555" t="s">
        <v>1503</v>
      </c>
      <c r="E2555" t="s">
        <v>99</v>
      </c>
      <c r="F2555">
        <v>20070212</v>
      </c>
      <c r="G2555" t="s">
        <v>11900</v>
      </c>
      <c r="H2555" t="s">
        <v>354</v>
      </c>
      <c r="I2555" t="s">
        <v>161</v>
      </c>
      <c r="M2555" t="str">
        <f t="shared" si="274"/>
        <v>田中</v>
      </c>
      <c r="N2555" t="str">
        <f t="shared" si="275"/>
        <v>悠陽</v>
      </c>
      <c r="O2555" t="str">
        <f t="shared" si="276"/>
        <v>タナカ</v>
      </c>
      <c r="P2555" t="str">
        <f t="shared" si="277"/>
        <v>ユウヤ</v>
      </c>
      <c r="Q2555">
        <f>IF($F2555="","",DATEDIF($R2555,①申込書!$D$3,"Y"))</f>
        <v>18</v>
      </c>
      <c r="R2555" t="str">
        <f t="shared" si="278"/>
        <v>2007/02/12</v>
      </c>
      <c r="S2555" t="str">
        <f t="shared" si="273"/>
        <v>大阪</v>
      </c>
      <c r="T2555" t="str">
        <f>IFERROR(IF($G2555&lt;&gt;"",LEFT($G2555,11),IF(COUNTIF(②男子申込!$C:$C,$B2555)=1,INDEX(②男子申込!H:H,MATCH($B2555,②男子申込!$C:$C,0)),"")),"")</f>
        <v>00169821734</v>
      </c>
      <c r="U2555" t="str">
        <f t="shared" si="279"/>
        <v>大阪商業大</v>
      </c>
    </row>
    <row r="2556" spans="1:21">
      <c r="A2556" t="s">
        <v>9524</v>
      </c>
      <c r="B2556">
        <v>2555</v>
      </c>
      <c r="C2556" t="s">
        <v>9528</v>
      </c>
      <c r="D2556" t="s">
        <v>9529</v>
      </c>
      <c r="E2556" t="s">
        <v>99</v>
      </c>
      <c r="F2556">
        <v>20060422</v>
      </c>
      <c r="G2556" t="s">
        <v>11901</v>
      </c>
      <c r="H2556" t="s">
        <v>946</v>
      </c>
      <c r="I2556" t="s">
        <v>92</v>
      </c>
      <c r="M2556" t="str">
        <f t="shared" si="274"/>
        <v>中本</v>
      </c>
      <c r="N2556" t="str">
        <f t="shared" si="275"/>
        <v>勇輝</v>
      </c>
      <c r="O2556" t="str">
        <f t="shared" si="276"/>
        <v>ナカモト</v>
      </c>
      <c r="P2556" t="str">
        <f t="shared" si="277"/>
        <v>ユウキ</v>
      </c>
      <c r="Q2556">
        <f>IF($F2556="","",DATEDIF($R2556,①申込書!$D$3,"Y"))</f>
        <v>19</v>
      </c>
      <c r="R2556" t="str">
        <f t="shared" si="278"/>
        <v>2006/04/22</v>
      </c>
      <c r="S2556" t="str">
        <f t="shared" si="273"/>
        <v>大阪</v>
      </c>
      <c r="T2556" t="str">
        <f>IFERROR(IF($G2556&lt;&gt;"",LEFT($G2556,11),IF(COUNTIF(②男子申込!$C:$C,$B2556)=1,INDEX(②男子申込!H:H,MATCH($B2556,②男子申込!$C:$C,0)),"")),"")</f>
        <v>00165597336</v>
      </c>
      <c r="U2556" t="str">
        <f t="shared" si="279"/>
        <v>大阪商業大</v>
      </c>
    </row>
    <row r="2557" spans="1:21">
      <c r="A2557" t="s">
        <v>457</v>
      </c>
      <c r="B2557">
        <v>2556</v>
      </c>
      <c r="C2557" t="s">
        <v>9530</v>
      </c>
      <c r="D2557" t="s">
        <v>9531</v>
      </c>
      <c r="E2557" t="s">
        <v>97</v>
      </c>
      <c r="F2557">
        <v>20050423</v>
      </c>
      <c r="G2557" t="s">
        <v>11902</v>
      </c>
      <c r="H2557" t="s">
        <v>6231</v>
      </c>
      <c r="I2557" t="s">
        <v>12450</v>
      </c>
      <c r="M2557" t="str">
        <f t="shared" si="274"/>
        <v>西澤</v>
      </c>
      <c r="N2557" t="str">
        <f t="shared" si="275"/>
        <v>茂輝</v>
      </c>
      <c r="O2557" t="str">
        <f t="shared" si="276"/>
        <v>ニシザワ</v>
      </c>
      <c r="P2557" t="str">
        <f t="shared" si="277"/>
        <v>シゲキ</v>
      </c>
      <c r="Q2557">
        <f>IF($F2557="","",DATEDIF($R2557,①申込書!$D$3,"Y"))</f>
        <v>20</v>
      </c>
      <c r="R2557" t="str">
        <f t="shared" si="278"/>
        <v>2005/04/23</v>
      </c>
      <c r="S2557" t="str">
        <f t="shared" si="273"/>
        <v>兵庫</v>
      </c>
      <c r="T2557" t="str">
        <f>IFERROR(IF($G2557&lt;&gt;"",LEFT($G2557,11),IF(COUNTIF(②男子申込!$C:$C,$B2557)=1,INDEX(②男子申込!H:H,MATCH($B2557,②男子申込!$C:$C,0)),"")),"")</f>
        <v>00127772127</v>
      </c>
      <c r="U2557" t="str">
        <f t="shared" si="279"/>
        <v>関西大</v>
      </c>
    </row>
    <row r="2558" spans="1:21">
      <c r="A2558" t="s">
        <v>457</v>
      </c>
      <c r="B2558">
        <v>2557</v>
      </c>
      <c r="C2558" t="s">
        <v>9532</v>
      </c>
      <c r="D2558" t="s">
        <v>9533</v>
      </c>
      <c r="E2558" t="s">
        <v>99</v>
      </c>
      <c r="F2558">
        <v>20060601</v>
      </c>
      <c r="G2558" t="s">
        <v>11903</v>
      </c>
      <c r="H2558" t="s">
        <v>1187</v>
      </c>
      <c r="I2558" t="s">
        <v>5688</v>
      </c>
      <c r="M2558" t="str">
        <f t="shared" si="274"/>
        <v>西野</v>
      </c>
      <c r="N2558" t="str">
        <f t="shared" si="275"/>
        <v>琥珀</v>
      </c>
      <c r="O2558" t="str">
        <f t="shared" si="276"/>
        <v>ニシノ</v>
      </c>
      <c r="P2558" t="str">
        <f t="shared" si="277"/>
        <v>コハク</v>
      </c>
      <c r="Q2558">
        <f>IF($F2558="","",DATEDIF($R2558,①申込書!$D$3,"Y"))</f>
        <v>19</v>
      </c>
      <c r="R2558" t="str">
        <f t="shared" si="278"/>
        <v>2006/06/01</v>
      </c>
      <c r="S2558" t="str">
        <f t="shared" si="273"/>
        <v>大阪</v>
      </c>
      <c r="T2558" t="str">
        <f>IFERROR(IF($G2558&lt;&gt;"",LEFT($G2558,11),IF(COUNTIF(②男子申込!$C:$C,$B2558)=1,INDEX(②男子申込!H:H,MATCH($B2558,②男子申込!$C:$C,0)),"")),"")</f>
        <v>00133931828</v>
      </c>
      <c r="U2558" t="str">
        <f t="shared" si="279"/>
        <v>関西大</v>
      </c>
    </row>
    <row r="2559" spans="1:21">
      <c r="A2559" t="s">
        <v>457</v>
      </c>
      <c r="B2559">
        <v>2558</v>
      </c>
      <c r="C2559" t="s">
        <v>9534</v>
      </c>
      <c r="D2559" t="s">
        <v>9535</v>
      </c>
      <c r="E2559" t="s">
        <v>83</v>
      </c>
      <c r="F2559">
        <v>20061105</v>
      </c>
      <c r="G2559" t="s">
        <v>11904</v>
      </c>
      <c r="H2559" t="s">
        <v>12451</v>
      </c>
      <c r="I2559" t="s">
        <v>660</v>
      </c>
      <c r="M2559" t="str">
        <f t="shared" si="274"/>
        <v>原嶋</v>
      </c>
      <c r="N2559" t="str">
        <f t="shared" si="275"/>
        <v>斗真</v>
      </c>
      <c r="O2559" t="str">
        <f t="shared" si="276"/>
        <v>ハラシマ</v>
      </c>
      <c r="P2559" t="str">
        <f t="shared" si="277"/>
        <v>トウマ</v>
      </c>
      <c r="Q2559">
        <f>IF($F2559="","",DATEDIF($R2559,①申込書!$D$3,"Y"))</f>
        <v>19</v>
      </c>
      <c r="R2559" t="str">
        <f t="shared" si="278"/>
        <v>2006/11/05</v>
      </c>
      <c r="S2559" t="str">
        <f t="shared" si="273"/>
        <v>奈良</v>
      </c>
      <c r="T2559" t="str">
        <f>IFERROR(IF($G2559&lt;&gt;"",LEFT($G2559,11),IF(COUNTIF(②男子申込!$C:$C,$B2559)=1,INDEX(②男子申込!H:H,MATCH($B2559,②男子申込!$C:$C,0)),"")),"")</f>
        <v>00134416322</v>
      </c>
      <c r="U2559" t="str">
        <f t="shared" si="279"/>
        <v>関西大</v>
      </c>
    </row>
    <row r="2560" spans="1:21">
      <c r="A2560" t="s">
        <v>457</v>
      </c>
      <c r="B2560">
        <v>2559</v>
      </c>
      <c r="C2560" t="s">
        <v>9536</v>
      </c>
      <c r="D2560" t="s">
        <v>9537</v>
      </c>
      <c r="E2560" t="s">
        <v>91</v>
      </c>
      <c r="F2560">
        <v>20060404</v>
      </c>
      <c r="G2560" t="s">
        <v>11905</v>
      </c>
      <c r="H2560" t="s">
        <v>743</v>
      </c>
      <c r="I2560" t="s">
        <v>175</v>
      </c>
      <c r="M2560" t="str">
        <f t="shared" si="274"/>
        <v>河北</v>
      </c>
      <c r="N2560" t="str">
        <f t="shared" si="275"/>
        <v>知哉</v>
      </c>
      <c r="O2560" t="str">
        <f t="shared" si="276"/>
        <v>カワキタ</v>
      </c>
      <c r="P2560" t="str">
        <f t="shared" si="277"/>
        <v>トモヤ</v>
      </c>
      <c r="Q2560">
        <f>IF($F2560="","",DATEDIF($R2560,①申込書!$D$3,"Y"))</f>
        <v>19</v>
      </c>
      <c r="R2560" t="str">
        <f t="shared" si="278"/>
        <v>2006/04/04</v>
      </c>
      <c r="S2560" t="str">
        <f t="shared" si="273"/>
        <v>香川</v>
      </c>
      <c r="T2560" t="str">
        <f>IFERROR(IF($G2560&lt;&gt;"",LEFT($G2560,11),IF(COUNTIF(②男子申込!$C:$C,$B2560)=1,INDEX(②男子申込!H:H,MATCH($B2560,②男子申込!$C:$C,0)),"")),"")</f>
        <v>00134761830</v>
      </c>
      <c r="U2560" t="str">
        <f t="shared" si="279"/>
        <v>関西大</v>
      </c>
    </row>
    <row r="2561" spans="1:21">
      <c r="A2561" t="s">
        <v>457</v>
      </c>
      <c r="B2561">
        <v>2560</v>
      </c>
      <c r="C2561" t="s">
        <v>9538</v>
      </c>
      <c r="D2561" t="s">
        <v>9539</v>
      </c>
      <c r="E2561" t="s">
        <v>91</v>
      </c>
      <c r="F2561">
        <v>20060804</v>
      </c>
      <c r="G2561" t="s">
        <v>11906</v>
      </c>
      <c r="H2561" t="s">
        <v>817</v>
      </c>
      <c r="I2561" t="s">
        <v>5862</v>
      </c>
      <c r="M2561" t="str">
        <f t="shared" si="274"/>
        <v>岡野</v>
      </c>
      <c r="N2561" t="str">
        <f t="shared" si="275"/>
        <v>瑚道</v>
      </c>
      <c r="O2561" t="str">
        <f t="shared" si="276"/>
        <v>オカノ</v>
      </c>
      <c r="P2561" t="str">
        <f t="shared" si="277"/>
        <v>コドウ</v>
      </c>
      <c r="Q2561">
        <f>IF($F2561="","",DATEDIF($R2561,①申込書!$D$3,"Y"))</f>
        <v>19</v>
      </c>
      <c r="R2561" t="str">
        <f t="shared" si="278"/>
        <v>2006/08/04</v>
      </c>
      <c r="S2561" t="str">
        <f t="shared" si="273"/>
        <v>香川</v>
      </c>
      <c r="T2561" t="str">
        <f>IFERROR(IF($G2561&lt;&gt;"",LEFT($G2561,11),IF(COUNTIF(②男子申込!$C:$C,$B2561)=1,INDEX(②男子申込!H:H,MATCH($B2561,②男子申込!$C:$C,0)),"")),"")</f>
        <v>00135071118</v>
      </c>
      <c r="U2561" t="str">
        <f t="shared" si="279"/>
        <v>関西大</v>
      </c>
    </row>
    <row r="2562" spans="1:21">
      <c r="A2562" t="s">
        <v>457</v>
      </c>
      <c r="B2562">
        <v>2561</v>
      </c>
      <c r="C2562" t="s">
        <v>9540</v>
      </c>
      <c r="D2562" t="s">
        <v>9541</v>
      </c>
      <c r="E2562" t="s">
        <v>85</v>
      </c>
      <c r="F2562">
        <v>20061109</v>
      </c>
      <c r="G2562" t="s">
        <v>11907</v>
      </c>
      <c r="H2562" t="s">
        <v>5756</v>
      </c>
      <c r="I2562" t="s">
        <v>248</v>
      </c>
      <c r="M2562" t="str">
        <f t="shared" si="274"/>
        <v>松尾</v>
      </c>
      <c r="N2562" t="str">
        <f t="shared" si="275"/>
        <v>晃成</v>
      </c>
      <c r="O2562" t="str">
        <f t="shared" si="276"/>
        <v>マツオ</v>
      </c>
      <c r="P2562" t="str">
        <f t="shared" si="277"/>
        <v>コウセイ</v>
      </c>
      <c r="Q2562">
        <f>IF($F2562="","",DATEDIF($R2562,①申込書!$D$3,"Y"))</f>
        <v>19</v>
      </c>
      <c r="R2562" t="str">
        <f t="shared" si="278"/>
        <v>2006/11/09</v>
      </c>
      <c r="S2562" t="str">
        <f t="shared" ref="S2562:S2625" si="280">IFERROR(IF(OR($E2562="北海道",$E2562="学連"),$E2562,LEFT($E2562,LEN($E2562)-1)),"")</f>
        <v>愛知</v>
      </c>
      <c r="T2562" t="str">
        <f>IFERROR(IF($G2562&lt;&gt;"",LEFT($G2562,11),IF(COUNTIF(②男子申込!$C:$C,$B2562)=1,INDEX(②男子申込!H:H,MATCH($B2562,②男子申込!$C:$C,0)),"")),"")</f>
        <v>00135406120</v>
      </c>
      <c r="U2562" t="str">
        <f t="shared" si="279"/>
        <v>関西大</v>
      </c>
    </row>
    <row r="2563" spans="1:21">
      <c r="A2563" t="s">
        <v>457</v>
      </c>
      <c r="B2563">
        <v>2562</v>
      </c>
      <c r="C2563" t="s">
        <v>9542</v>
      </c>
      <c r="D2563" t="s">
        <v>9543</v>
      </c>
      <c r="E2563" t="s">
        <v>80</v>
      </c>
      <c r="F2563">
        <v>20060413</v>
      </c>
      <c r="G2563" t="s">
        <v>11908</v>
      </c>
      <c r="H2563" t="s">
        <v>1888</v>
      </c>
      <c r="I2563" t="s">
        <v>954</v>
      </c>
      <c r="M2563" t="str">
        <f t="shared" ref="M2563:M2626" si="281">IFERROR(LEFT($C2563,FIND("　",$C2563)-1),"")</f>
        <v>奥田</v>
      </c>
      <c r="N2563" t="str">
        <f t="shared" ref="N2563:N2626" si="282">IFERROR(RIGHT($C2563,LEN($C2563)-FIND("　",$C2563)),"")</f>
        <v>将生</v>
      </c>
      <c r="O2563" t="str">
        <f t="shared" ref="O2563:O2626" si="283">IFERROR(DBCS(LEFT($D2563,FIND(" ",$D2563)-1)),"")</f>
        <v>オクダ</v>
      </c>
      <c r="P2563" t="str">
        <f t="shared" ref="P2563:P2626" si="284">IFERROR(DBCS(RIGHT($D2563,LEN($D2563)-FIND(" ",$D2563))),"")</f>
        <v>ジョウ</v>
      </c>
      <c r="Q2563">
        <f>IF($F2563="","",DATEDIF($R2563,①申込書!$D$3,"Y"))</f>
        <v>19</v>
      </c>
      <c r="R2563" t="str">
        <f t="shared" ref="R2563:R2626" si="285">IF($F2563="","",LEFT($F2563,4)&amp;"/"&amp;MID($F2563,5,2)&amp;"/"&amp;RIGHT($F2563,2))</f>
        <v>2006/04/13</v>
      </c>
      <c r="S2563" t="str">
        <f t="shared" si="280"/>
        <v>滋賀</v>
      </c>
      <c r="T2563" t="str">
        <f>IFERROR(IF($G2563&lt;&gt;"",LEFT($G2563,11),IF(COUNTIF(②男子申込!$C:$C,$B2563)=1,INDEX(②男子申込!H:H,MATCH($B2563,②男子申込!$C:$C,0)),"")),"")</f>
        <v>00135428932</v>
      </c>
      <c r="U2563" t="str">
        <f t="shared" ref="U2563:U2626" si="286">IFERROR(LEFT($A2563,FIND("大学",$A2563))&amp;RIGHT($A2563,LEN($A2563)-FIND("大学",$A2563)-1),"")</f>
        <v>関西大</v>
      </c>
    </row>
    <row r="2564" spans="1:21">
      <c r="A2564" t="s">
        <v>457</v>
      </c>
      <c r="B2564">
        <v>2563</v>
      </c>
      <c r="C2564" t="s">
        <v>9544</v>
      </c>
      <c r="D2564" t="s">
        <v>9545</v>
      </c>
      <c r="E2564" t="s">
        <v>97</v>
      </c>
      <c r="F2564">
        <v>20061002</v>
      </c>
      <c r="G2564" t="s">
        <v>11909</v>
      </c>
      <c r="H2564" t="s">
        <v>12452</v>
      </c>
      <c r="I2564" t="s">
        <v>135</v>
      </c>
      <c r="M2564" t="str">
        <f t="shared" si="281"/>
        <v>高崎</v>
      </c>
      <c r="N2564" t="str">
        <f t="shared" si="282"/>
        <v>航希</v>
      </c>
      <c r="O2564" t="str">
        <f t="shared" si="283"/>
        <v>タカサキ</v>
      </c>
      <c r="P2564" t="str">
        <f t="shared" si="284"/>
        <v>コウキ</v>
      </c>
      <c r="Q2564">
        <f>IF($F2564="","",DATEDIF($R2564,①申込書!$D$3,"Y"))</f>
        <v>19</v>
      </c>
      <c r="R2564" t="str">
        <f t="shared" si="285"/>
        <v>2006/10/02</v>
      </c>
      <c r="S2564" t="str">
        <f t="shared" si="280"/>
        <v>兵庫</v>
      </c>
      <c r="T2564" t="str">
        <f>IFERROR(IF($G2564&lt;&gt;"",LEFT($G2564,11),IF(COUNTIF(②男子申込!$C:$C,$B2564)=1,INDEX(②男子申込!H:H,MATCH($B2564,②男子申込!$C:$C,0)),"")),"")</f>
        <v>00135600217</v>
      </c>
      <c r="U2564" t="str">
        <f t="shared" si="286"/>
        <v>関西大</v>
      </c>
    </row>
    <row r="2565" spans="1:21">
      <c r="A2565" t="s">
        <v>457</v>
      </c>
      <c r="B2565">
        <v>2564</v>
      </c>
      <c r="C2565" t="s">
        <v>9546</v>
      </c>
      <c r="D2565" t="s">
        <v>9547</v>
      </c>
      <c r="E2565" t="s">
        <v>99</v>
      </c>
      <c r="F2565">
        <v>20060509</v>
      </c>
      <c r="G2565" t="s">
        <v>11910</v>
      </c>
      <c r="H2565" t="s">
        <v>7433</v>
      </c>
      <c r="I2565" t="s">
        <v>362</v>
      </c>
      <c r="M2565" t="str">
        <f t="shared" si="281"/>
        <v>倉本</v>
      </c>
      <c r="N2565" t="str">
        <f t="shared" si="282"/>
        <v>直弥</v>
      </c>
      <c r="O2565" t="str">
        <f t="shared" si="283"/>
        <v>クラモト</v>
      </c>
      <c r="P2565" t="str">
        <f t="shared" si="284"/>
        <v>ナオヤ</v>
      </c>
      <c r="Q2565">
        <f>IF($F2565="","",DATEDIF($R2565,①申込書!$D$3,"Y"))</f>
        <v>19</v>
      </c>
      <c r="R2565" t="str">
        <f t="shared" si="285"/>
        <v>2006/05/09</v>
      </c>
      <c r="S2565" t="str">
        <f t="shared" si="280"/>
        <v>大阪</v>
      </c>
      <c r="T2565" t="str">
        <f>IFERROR(IF($G2565&lt;&gt;"",LEFT($G2565,11),IF(COUNTIF(②男子申込!$C:$C,$B2565)=1,INDEX(②男子申込!H:H,MATCH($B2565,②男子申込!$C:$C,0)),"")),"")</f>
        <v>00135951125</v>
      </c>
      <c r="U2565" t="str">
        <f t="shared" si="286"/>
        <v>関西大</v>
      </c>
    </row>
    <row r="2566" spans="1:21">
      <c r="A2566" t="s">
        <v>457</v>
      </c>
      <c r="B2566">
        <v>2565</v>
      </c>
      <c r="C2566" t="s">
        <v>9548</v>
      </c>
      <c r="D2566" t="s">
        <v>9549</v>
      </c>
      <c r="E2566" t="s">
        <v>97</v>
      </c>
      <c r="F2566">
        <v>20070224</v>
      </c>
      <c r="G2566" t="s">
        <v>11911</v>
      </c>
      <c r="H2566" t="s">
        <v>746</v>
      </c>
      <c r="I2566" t="s">
        <v>12453</v>
      </c>
      <c r="M2566" t="str">
        <f t="shared" si="281"/>
        <v>田口</v>
      </c>
      <c r="N2566" t="str">
        <f t="shared" si="282"/>
        <v>隼也</v>
      </c>
      <c r="O2566" t="str">
        <f t="shared" si="283"/>
        <v>タグチ</v>
      </c>
      <c r="P2566" t="str">
        <f t="shared" si="284"/>
        <v>シュンヤ</v>
      </c>
      <c r="Q2566">
        <f>IF($F2566="","",DATEDIF($R2566,①申込書!$D$3,"Y"))</f>
        <v>18</v>
      </c>
      <c r="R2566" t="str">
        <f t="shared" si="285"/>
        <v>2007/02/24</v>
      </c>
      <c r="S2566" t="str">
        <f t="shared" si="280"/>
        <v>兵庫</v>
      </c>
      <c r="T2566" t="str">
        <f>IFERROR(IF($G2566&lt;&gt;"",LEFT($G2566,11),IF(COUNTIF(②男子申込!$C:$C,$B2566)=1,INDEX(②男子申込!H:H,MATCH($B2566,②男子申込!$C:$C,0)),"")),"")</f>
        <v>00136075729</v>
      </c>
      <c r="U2566" t="str">
        <f t="shared" si="286"/>
        <v>関西大</v>
      </c>
    </row>
    <row r="2567" spans="1:21">
      <c r="A2567" t="s">
        <v>457</v>
      </c>
      <c r="B2567">
        <v>2566</v>
      </c>
      <c r="C2567" t="s">
        <v>9550</v>
      </c>
      <c r="D2567" t="s">
        <v>9551</v>
      </c>
      <c r="E2567" t="s">
        <v>97</v>
      </c>
      <c r="F2567">
        <v>20070325</v>
      </c>
      <c r="G2567" t="s">
        <v>11912</v>
      </c>
      <c r="H2567" t="s">
        <v>147</v>
      </c>
      <c r="I2567" t="s">
        <v>12454</v>
      </c>
      <c r="M2567" t="str">
        <f t="shared" si="281"/>
        <v>中村</v>
      </c>
      <c r="N2567" t="str">
        <f t="shared" si="282"/>
        <v>心宝</v>
      </c>
      <c r="O2567" t="str">
        <f t="shared" si="283"/>
        <v>ナカムラ</v>
      </c>
      <c r="P2567" t="str">
        <f t="shared" si="284"/>
        <v>シホウ</v>
      </c>
      <c r="Q2567">
        <f>IF($F2567="","",DATEDIF($R2567,①申込書!$D$3,"Y"))</f>
        <v>18</v>
      </c>
      <c r="R2567" t="str">
        <f t="shared" si="285"/>
        <v>2007/03/25</v>
      </c>
      <c r="S2567" t="str">
        <f t="shared" si="280"/>
        <v>兵庫</v>
      </c>
      <c r="T2567" t="str">
        <f>IFERROR(IF($G2567&lt;&gt;"",LEFT($G2567,11),IF(COUNTIF(②男子申込!$C:$C,$B2567)=1,INDEX(②男子申込!H:H,MATCH($B2567,②男子申込!$C:$C,0)),"")),"")</f>
        <v>00136128021</v>
      </c>
      <c r="U2567" t="str">
        <f t="shared" si="286"/>
        <v>関西大</v>
      </c>
    </row>
    <row r="2568" spans="1:21">
      <c r="A2568" t="s">
        <v>457</v>
      </c>
      <c r="B2568">
        <v>2567</v>
      </c>
      <c r="C2568" t="s">
        <v>9552</v>
      </c>
      <c r="D2568" t="s">
        <v>1054</v>
      </c>
      <c r="E2568" t="s">
        <v>97</v>
      </c>
      <c r="F2568">
        <v>20070105</v>
      </c>
      <c r="G2568" t="s">
        <v>11913</v>
      </c>
      <c r="H2568" t="s">
        <v>121</v>
      </c>
      <c r="I2568" t="s">
        <v>374</v>
      </c>
      <c r="M2568" t="str">
        <f t="shared" si="281"/>
        <v>吉田</v>
      </c>
      <c r="N2568" t="str">
        <f t="shared" si="282"/>
        <v>湧真</v>
      </c>
      <c r="O2568" t="str">
        <f t="shared" si="283"/>
        <v>ヨシダ</v>
      </c>
      <c r="P2568" t="str">
        <f t="shared" si="284"/>
        <v>ユウマ</v>
      </c>
      <c r="Q2568">
        <f>IF($F2568="","",DATEDIF($R2568,①申込書!$D$3,"Y"))</f>
        <v>19</v>
      </c>
      <c r="R2568" t="str">
        <f t="shared" si="285"/>
        <v>2007/01/05</v>
      </c>
      <c r="S2568" t="str">
        <f t="shared" si="280"/>
        <v>兵庫</v>
      </c>
      <c r="T2568" t="str">
        <f>IFERROR(IF($G2568&lt;&gt;"",LEFT($G2568,11),IF(COUNTIF(②男子申込!$C:$C,$B2568)=1,INDEX(②男子申込!H:H,MATCH($B2568,②男子申込!$C:$C,0)),"")),"")</f>
        <v>00136624527</v>
      </c>
      <c r="U2568" t="str">
        <f t="shared" si="286"/>
        <v>関西大</v>
      </c>
    </row>
    <row r="2569" spans="1:21">
      <c r="A2569" t="s">
        <v>457</v>
      </c>
      <c r="B2569">
        <v>2568</v>
      </c>
      <c r="C2569" t="s">
        <v>9553</v>
      </c>
      <c r="D2569" t="s">
        <v>9554</v>
      </c>
      <c r="E2569" t="s">
        <v>83</v>
      </c>
      <c r="F2569">
        <v>20070218</v>
      </c>
      <c r="G2569" t="s">
        <v>11914</v>
      </c>
      <c r="H2569" t="s">
        <v>12455</v>
      </c>
      <c r="I2569" t="s">
        <v>4708</v>
      </c>
      <c r="M2569" t="str">
        <f t="shared" si="281"/>
        <v>戸津</v>
      </c>
      <c r="N2569" t="str">
        <f t="shared" si="282"/>
        <v>春舞</v>
      </c>
      <c r="O2569" t="str">
        <f t="shared" si="283"/>
        <v>トツ</v>
      </c>
      <c r="P2569" t="str">
        <f t="shared" si="284"/>
        <v>ハルマ</v>
      </c>
      <c r="Q2569">
        <f>IF($F2569="","",DATEDIF($R2569,①申込書!$D$3,"Y"))</f>
        <v>18</v>
      </c>
      <c r="R2569" t="str">
        <f t="shared" si="285"/>
        <v>2007/02/18</v>
      </c>
      <c r="S2569" t="str">
        <f t="shared" si="280"/>
        <v>奈良</v>
      </c>
      <c r="T2569" t="str">
        <f>IFERROR(IF($G2569&lt;&gt;"",LEFT($G2569,11),IF(COUNTIF(②男子申込!$C:$C,$B2569)=1,INDEX(②男子申込!H:H,MATCH($B2569,②男子申込!$C:$C,0)),"")),"")</f>
        <v>00137092931</v>
      </c>
      <c r="U2569" t="str">
        <f t="shared" si="286"/>
        <v>関西大</v>
      </c>
    </row>
    <row r="2570" spans="1:21">
      <c r="A2570" t="s">
        <v>457</v>
      </c>
      <c r="B2570">
        <v>2569</v>
      </c>
      <c r="C2570" t="s">
        <v>9555</v>
      </c>
      <c r="D2570" t="s">
        <v>9556</v>
      </c>
      <c r="E2570" t="s">
        <v>138</v>
      </c>
      <c r="F2570">
        <v>20060414</v>
      </c>
      <c r="G2570" t="s">
        <v>11915</v>
      </c>
      <c r="H2570" t="s">
        <v>324</v>
      </c>
      <c r="I2570" t="s">
        <v>1073</v>
      </c>
      <c r="M2570" t="str">
        <f t="shared" si="281"/>
        <v>藤原</v>
      </c>
      <c r="N2570" t="str">
        <f t="shared" si="282"/>
        <v>悠宇</v>
      </c>
      <c r="O2570" t="str">
        <f t="shared" si="283"/>
        <v>フジワラ</v>
      </c>
      <c r="P2570" t="str">
        <f t="shared" si="284"/>
        <v>ユウ</v>
      </c>
      <c r="Q2570">
        <f>IF($F2570="","",DATEDIF($R2570,①申込書!$D$3,"Y"))</f>
        <v>19</v>
      </c>
      <c r="R2570" t="str">
        <f t="shared" si="285"/>
        <v>2006/04/14</v>
      </c>
      <c r="S2570" t="str">
        <f t="shared" si="280"/>
        <v>岡山</v>
      </c>
      <c r="T2570" t="str">
        <f>IFERROR(IF($G2570&lt;&gt;"",LEFT($G2570,11),IF(COUNTIF(②男子申込!$C:$C,$B2570)=1,INDEX(②男子申込!H:H,MATCH($B2570,②男子申込!$C:$C,0)),"")),"")</f>
        <v>00139591634</v>
      </c>
      <c r="U2570" t="str">
        <f t="shared" si="286"/>
        <v>関西大</v>
      </c>
    </row>
    <row r="2571" spans="1:21">
      <c r="A2571" t="s">
        <v>457</v>
      </c>
      <c r="B2571">
        <v>2570</v>
      </c>
      <c r="C2571" t="s">
        <v>9557</v>
      </c>
      <c r="D2571" t="s">
        <v>9558</v>
      </c>
      <c r="E2571" t="s">
        <v>99</v>
      </c>
      <c r="F2571">
        <v>20060831</v>
      </c>
      <c r="G2571" t="s">
        <v>11916</v>
      </c>
      <c r="H2571" t="s">
        <v>12456</v>
      </c>
      <c r="I2571" t="s">
        <v>683</v>
      </c>
      <c r="M2571" t="str">
        <f t="shared" si="281"/>
        <v>延原</v>
      </c>
      <c r="N2571" t="str">
        <f t="shared" si="282"/>
        <v>羽海</v>
      </c>
      <c r="O2571" t="str">
        <f t="shared" si="283"/>
        <v>ノブハラ</v>
      </c>
      <c r="P2571" t="str">
        <f t="shared" si="284"/>
        <v>ウミ</v>
      </c>
      <c r="Q2571">
        <f>IF($F2571="","",DATEDIF($R2571,①申込書!$D$3,"Y"))</f>
        <v>19</v>
      </c>
      <c r="R2571" t="str">
        <f t="shared" si="285"/>
        <v>2006/08/31</v>
      </c>
      <c r="S2571" t="str">
        <f t="shared" si="280"/>
        <v>大阪</v>
      </c>
      <c r="T2571" t="str">
        <f>IFERROR(IF($G2571&lt;&gt;"",LEFT($G2571,11),IF(COUNTIF(②男子申込!$C:$C,$B2571)=1,INDEX(②男子申込!H:H,MATCH($B2571,②男子申込!$C:$C,0)),"")),"")</f>
        <v>00139689440</v>
      </c>
      <c r="U2571" t="str">
        <f t="shared" si="286"/>
        <v>関西大</v>
      </c>
    </row>
    <row r="2572" spans="1:21">
      <c r="A2572" t="s">
        <v>457</v>
      </c>
      <c r="B2572">
        <v>2571</v>
      </c>
      <c r="C2572" t="s">
        <v>9559</v>
      </c>
      <c r="D2572" t="s">
        <v>9560</v>
      </c>
      <c r="E2572" t="s">
        <v>99</v>
      </c>
      <c r="F2572">
        <v>20060615</v>
      </c>
      <c r="G2572" t="s">
        <v>11917</v>
      </c>
      <c r="H2572" t="s">
        <v>12457</v>
      </c>
      <c r="I2572" t="s">
        <v>12458</v>
      </c>
      <c r="M2572" t="str">
        <f t="shared" si="281"/>
        <v>宗田</v>
      </c>
      <c r="N2572" t="str">
        <f t="shared" si="282"/>
        <v>澄海</v>
      </c>
      <c r="O2572" t="str">
        <f t="shared" si="283"/>
        <v>ソウダ</v>
      </c>
      <c r="P2572" t="str">
        <f t="shared" si="284"/>
        <v>スカイ</v>
      </c>
      <c r="Q2572">
        <f>IF($F2572="","",DATEDIF($R2572,①申込書!$D$3,"Y"))</f>
        <v>19</v>
      </c>
      <c r="R2572" t="str">
        <f t="shared" si="285"/>
        <v>2006/06/15</v>
      </c>
      <c r="S2572" t="str">
        <f t="shared" si="280"/>
        <v>大阪</v>
      </c>
      <c r="T2572" t="str">
        <f>IFERROR(IF($G2572&lt;&gt;"",LEFT($G2572,11),IF(COUNTIF(②男子申込!$C:$C,$B2572)=1,INDEX(②男子申込!H:H,MATCH($B2572,②男子申込!$C:$C,0)),"")),"")</f>
        <v>00139974740</v>
      </c>
      <c r="U2572" t="str">
        <f t="shared" si="286"/>
        <v>関西大</v>
      </c>
    </row>
    <row r="2573" spans="1:21">
      <c r="A2573" t="s">
        <v>457</v>
      </c>
      <c r="B2573">
        <v>2572</v>
      </c>
      <c r="C2573" t="s">
        <v>9561</v>
      </c>
      <c r="D2573" t="s">
        <v>9562</v>
      </c>
      <c r="E2573" t="s">
        <v>99</v>
      </c>
      <c r="F2573">
        <v>20061112</v>
      </c>
      <c r="G2573" t="s">
        <v>11918</v>
      </c>
      <c r="H2573" t="s">
        <v>354</v>
      </c>
      <c r="I2573" t="s">
        <v>1179</v>
      </c>
      <c r="M2573" t="str">
        <f t="shared" si="281"/>
        <v>田中</v>
      </c>
      <c r="N2573" t="str">
        <f t="shared" si="282"/>
        <v>謙信</v>
      </c>
      <c r="O2573" t="str">
        <f t="shared" si="283"/>
        <v>タナカ</v>
      </c>
      <c r="P2573" t="str">
        <f t="shared" si="284"/>
        <v>ケンシン</v>
      </c>
      <c r="Q2573">
        <f>IF($F2573="","",DATEDIF($R2573,①申込書!$D$3,"Y"))</f>
        <v>19</v>
      </c>
      <c r="R2573" t="str">
        <f t="shared" si="285"/>
        <v>2006/11/12</v>
      </c>
      <c r="S2573" t="str">
        <f t="shared" si="280"/>
        <v>大阪</v>
      </c>
      <c r="T2573" t="str">
        <f>IFERROR(IF($G2573&lt;&gt;"",LEFT($G2573,11),IF(COUNTIF(②男子申込!$C:$C,$B2573)=1,INDEX(②男子申込!H:H,MATCH($B2573,②男子申込!$C:$C,0)),"")),"")</f>
        <v>00140126721</v>
      </c>
      <c r="U2573" t="str">
        <f t="shared" si="286"/>
        <v>関西大</v>
      </c>
    </row>
    <row r="2574" spans="1:21">
      <c r="A2574" t="s">
        <v>457</v>
      </c>
      <c r="B2574">
        <v>2573</v>
      </c>
      <c r="C2574" t="s">
        <v>9563</v>
      </c>
      <c r="D2574" t="s">
        <v>9564</v>
      </c>
      <c r="E2574" t="s">
        <v>97</v>
      </c>
      <c r="F2574">
        <v>20060523</v>
      </c>
      <c r="G2574" t="s">
        <v>11919</v>
      </c>
      <c r="H2574" t="s">
        <v>354</v>
      </c>
      <c r="I2574" t="s">
        <v>220</v>
      </c>
      <c r="M2574" t="str">
        <f t="shared" si="281"/>
        <v>田中</v>
      </c>
      <c r="N2574" t="str">
        <f t="shared" si="282"/>
        <v>玲央</v>
      </c>
      <c r="O2574" t="str">
        <f t="shared" si="283"/>
        <v>タナカ</v>
      </c>
      <c r="P2574" t="str">
        <f t="shared" si="284"/>
        <v>レオ</v>
      </c>
      <c r="Q2574">
        <f>IF($F2574="","",DATEDIF($R2574,①申込書!$D$3,"Y"))</f>
        <v>19</v>
      </c>
      <c r="R2574" t="str">
        <f t="shared" si="285"/>
        <v>2006/05/23</v>
      </c>
      <c r="S2574" t="str">
        <f t="shared" si="280"/>
        <v>兵庫</v>
      </c>
      <c r="T2574" t="str">
        <f>IFERROR(IF($G2574&lt;&gt;"",LEFT($G2574,11),IF(COUNTIF(②男子申込!$C:$C,$B2574)=1,INDEX(②男子申込!H:H,MATCH($B2574,②男子申込!$C:$C,0)),"")),"")</f>
        <v>00140234923</v>
      </c>
      <c r="U2574" t="str">
        <f t="shared" si="286"/>
        <v>関西大</v>
      </c>
    </row>
    <row r="2575" spans="1:21">
      <c r="A2575" t="s">
        <v>457</v>
      </c>
      <c r="B2575">
        <v>2574</v>
      </c>
      <c r="C2575" t="s">
        <v>9565</v>
      </c>
      <c r="D2575" t="s">
        <v>9566</v>
      </c>
      <c r="E2575" t="s">
        <v>138</v>
      </c>
      <c r="F2575">
        <v>20061118</v>
      </c>
      <c r="G2575" t="s">
        <v>11920</v>
      </c>
      <c r="H2575" t="s">
        <v>598</v>
      </c>
      <c r="I2575" t="s">
        <v>367</v>
      </c>
      <c r="M2575" t="str">
        <f t="shared" si="281"/>
        <v>黒田</v>
      </c>
      <c r="N2575" t="str">
        <f t="shared" si="282"/>
        <v>陸斗</v>
      </c>
      <c r="O2575" t="str">
        <f t="shared" si="283"/>
        <v>クロダ</v>
      </c>
      <c r="P2575" t="str">
        <f t="shared" si="284"/>
        <v>リクト</v>
      </c>
      <c r="Q2575">
        <f>IF($F2575="","",DATEDIF($R2575,①申込書!$D$3,"Y"))</f>
        <v>19</v>
      </c>
      <c r="R2575" t="str">
        <f t="shared" si="285"/>
        <v>2006/11/18</v>
      </c>
      <c r="S2575" t="str">
        <f t="shared" si="280"/>
        <v>岡山</v>
      </c>
      <c r="T2575" t="str">
        <f>IFERROR(IF($G2575&lt;&gt;"",LEFT($G2575,11),IF(COUNTIF(②男子申込!$C:$C,$B2575)=1,INDEX(②男子申込!H:H,MATCH($B2575,②男子申込!$C:$C,0)),"")),"")</f>
        <v>00140256119</v>
      </c>
      <c r="U2575" t="str">
        <f t="shared" si="286"/>
        <v>関西大</v>
      </c>
    </row>
    <row r="2576" spans="1:21">
      <c r="A2576" t="s">
        <v>457</v>
      </c>
      <c r="B2576">
        <v>2575</v>
      </c>
      <c r="C2576" t="s">
        <v>9567</v>
      </c>
      <c r="D2576" t="s">
        <v>9568</v>
      </c>
      <c r="E2576" t="s">
        <v>733</v>
      </c>
      <c r="F2576">
        <v>20060915</v>
      </c>
      <c r="G2576" t="s">
        <v>11921</v>
      </c>
      <c r="H2576" t="s">
        <v>1171</v>
      </c>
      <c r="I2576" t="s">
        <v>509</v>
      </c>
      <c r="M2576" t="str">
        <f t="shared" si="281"/>
        <v>小西</v>
      </c>
      <c r="N2576" t="str">
        <f t="shared" si="282"/>
        <v>修司</v>
      </c>
      <c r="O2576" t="str">
        <f t="shared" si="283"/>
        <v>コニシ</v>
      </c>
      <c r="P2576" t="str">
        <f t="shared" si="284"/>
        <v>シュウジ</v>
      </c>
      <c r="Q2576">
        <f>IF($F2576="","",DATEDIF($R2576,①申込書!$D$3,"Y"))</f>
        <v>19</v>
      </c>
      <c r="R2576" t="str">
        <f t="shared" si="285"/>
        <v>2006/09/15</v>
      </c>
      <c r="S2576" t="str">
        <f t="shared" si="280"/>
        <v>徳島</v>
      </c>
      <c r="T2576" t="str">
        <f>IFERROR(IF($G2576&lt;&gt;"",LEFT($G2576,11),IF(COUNTIF(②男子申込!$C:$C,$B2576)=1,INDEX(②男子申込!H:H,MATCH($B2576,②男子申込!$C:$C,0)),"")),"")</f>
        <v>00140952526</v>
      </c>
      <c r="U2576" t="str">
        <f t="shared" si="286"/>
        <v>関西大</v>
      </c>
    </row>
    <row r="2577" spans="1:21">
      <c r="A2577" t="s">
        <v>457</v>
      </c>
      <c r="B2577">
        <v>2576</v>
      </c>
      <c r="C2577" t="s">
        <v>9569</v>
      </c>
      <c r="D2577" t="s">
        <v>9570</v>
      </c>
      <c r="E2577" t="s">
        <v>99</v>
      </c>
      <c r="F2577">
        <v>20060919</v>
      </c>
      <c r="G2577" t="s">
        <v>11922</v>
      </c>
      <c r="H2577" t="s">
        <v>12459</v>
      </c>
      <c r="I2577" t="s">
        <v>387</v>
      </c>
      <c r="M2577" t="str">
        <f t="shared" si="281"/>
        <v>岡谷</v>
      </c>
      <c r="N2577" t="str">
        <f t="shared" si="282"/>
        <v>佑星</v>
      </c>
      <c r="O2577" t="str">
        <f t="shared" si="283"/>
        <v>オカタニ</v>
      </c>
      <c r="P2577" t="str">
        <f t="shared" si="284"/>
        <v>ユウセイ</v>
      </c>
      <c r="Q2577">
        <f>IF($F2577="","",DATEDIF($R2577,①申込書!$D$3,"Y"))</f>
        <v>19</v>
      </c>
      <c r="R2577" t="str">
        <f t="shared" si="285"/>
        <v>2006/09/19</v>
      </c>
      <c r="S2577" t="str">
        <f t="shared" si="280"/>
        <v>大阪</v>
      </c>
      <c r="T2577" t="str">
        <f>IFERROR(IF($G2577&lt;&gt;"",LEFT($G2577,11),IF(COUNTIF(②男子申込!$C:$C,$B2577)=1,INDEX(②男子申込!H:H,MATCH($B2577,②男子申込!$C:$C,0)),"")),"")</f>
        <v>00141369731</v>
      </c>
      <c r="U2577" t="str">
        <f t="shared" si="286"/>
        <v>関西大</v>
      </c>
    </row>
    <row r="2578" spans="1:21">
      <c r="A2578" t="s">
        <v>457</v>
      </c>
      <c r="B2578">
        <v>2577</v>
      </c>
      <c r="C2578" t="s">
        <v>9571</v>
      </c>
      <c r="D2578" t="s">
        <v>9572</v>
      </c>
      <c r="E2578" t="s">
        <v>99</v>
      </c>
      <c r="F2578">
        <v>20060606</v>
      </c>
      <c r="G2578" t="s">
        <v>11923</v>
      </c>
      <c r="H2578" t="s">
        <v>781</v>
      </c>
      <c r="I2578" t="s">
        <v>12460</v>
      </c>
      <c r="M2578" t="str">
        <f t="shared" si="281"/>
        <v>廣瀨</v>
      </c>
      <c r="N2578" t="str">
        <f t="shared" si="282"/>
        <v>耀天</v>
      </c>
      <c r="O2578" t="str">
        <f t="shared" si="283"/>
        <v>ヒロセ</v>
      </c>
      <c r="P2578" t="str">
        <f t="shared" si="284"/>
        <v>アキタカ</v>
      </c>
      <c r="Q2578">
        <f>IF($F2578="","",DATEDIF($R2578,①申込書!$D$3,"Y"))</f>
        <v>19</v>
      </c>
      <c r="R2578" t="str">
        <f t="shared" si="285"/>
        <v>2006/06/06</v>
      </c>
      <c r="S2578" t="str">
        <f t="shared" si="280"/>
        <v>大阪</v>
      </c>
      <c r="T2578" t="str">
        <f>IFERROR(IF($G2578&lt;&gt;"",LEFT($G2578,11),IF(COUNTIF(②男子申込!$C:$C,$B2578)=1,INDEX(②男子申込!H:H,MATCH($B2578,②男子申込!$C:$C,0)),"")),"")</f>
        <v>00141655527</v>
      </c>
      <c r="U2578" t="str">
        <f t="shared" si="286"/>
        <v>関西大</v>
      </c>
    </row>
    <row r="2579" spans="1:21">
      <c r="A2579" t="s">
        <v>457</v>
      </c>
      <c r="B2579">
        <v>2578</v>
      </c>
      <c r="C2579" t="s">
        <v>9573</v>
      </c>
      <c r="D2579" t="s">
        <v>9574</v>
      </c>
      <c r="E2579" t="s">
        <v>469</v>
      </c>
      <c r="F2579">
        <v>20061030</v>
      </c>
      <c r="G2579" t="s">
        <v>11924</v>
      </c>
      <c r="H2579" t="s">
        <v>12461</v>
      </c>
      <c r="I2579" t="s">
        <v>12462</v>
      </c>
      <c r="M2579" t="str">
        <f t="shared" si="281"/>
        <v>樋山</v>
      </c>
      <c r="N2579" t="str">
        <f t="shared" si="282"/>
        <v>輝利也</v>
      </c>
      <c r="O2579" t="str">
        <f t="shared" si="283"/>
        <v>ヒヤマ</v>
      </c>
      <c r="P2579" t="str">
        <f t="shared" si="284"/>
        <v>キリヤ</v>
      </c>
      <c r="Q2579">
        <f>IF($F2579="","",DATEDIF($R2579,①申込書!$D$3,"Y"))</f>
        <v>19</v>
      </c>
      <c r="R2579" t="str">
        <f t="shared" si="285"/>
        <v>2006/10/30</v>
      </c>
      <c r="S2579" t="str">
        <f t="shared" si="280"/>
        <v>和歌山</v>
      </c>
      <c r="T2579" t="str">
        <f>IFERROR(IF($G2579&lt;&gt;"",LEFT($G2579,11),IF(COUNTIF(②男子申込!$C:$C,$B2579)=1,INDEX(②男子申込!H:H,MATCH($B2579,②男子申込!$C:$C,0)),"")),"")</f>
        <v>00142045218</v>
      </c>
      <c r="U2579" t="str">
        <f t="shared" si="286"/>
        <v>関西大</v>
      </c>
    </row>
    <row r="2580" spans="1:21">
      <c r="A2580" t="s">
        <v>457</v>
      </c>
      <c r="B2580">
        <v>2579</v>
      </c>
      <c r="C2580" t="s">
        <v>9575</v>
      </c>
      <c r="D2580" t="s">
        <v>9576</v>
      </c>
      <c r="E2580" t="s">
        <v>83</v>
      </c>
      <c r="F2580">
        <v>20060912</v>
      </c>
      <c r="G2580" t="s">
        <v>11925</v>
      </c>
      <c r="H2580" t="s">
        <v>2291</v>
      </c>
      <c r="I2580" t="s">
        <v>322</v>
      </c>
      <c r="M2580" t="str">
        <f t="shared" si="281"/>
        <v>西岡</v>
      </c>
      <c r="N2580" t="str">
        <f t="shared" si="282"/>
        <v>大地</v>
      </c>
      <c r="O2580" t="str">
        <f t="shared" si="283"/>
        <v>ニシオカ</v>
      </c>
      <c r="P2580" t="str">
        <f t="shared" si="284"/>
        <v>ダイチ</v>
      </c>
      <c r="Q2580">
        <f>IF($F2580="","",DATEDIF($R2580,①申込書!$D$3,"Y"))</f>
        <v>19</v>
      </c>
      <c r="R2580" t="str">
        <f t="shared" si="285"/>
        <v>2006/09/12</v>
      </c>
      <c r="S2580" t="str">
        <f t="shared" si="280"/>
        <v>奈良</v>
      </c>
      <c r="T2580" t="str">
        <f>IFERROR(IF($G2580&lt;&gt;"",LEFT($G2580,11),IF(COUNTIF(②男子申込!$C:$C,$B2580)=1,INDEX(②男子申込!H:H,MATCH($B2580,②男子申込!$C:$C,0)),"")),"")</f>
        <v>00142358225</v>
      </c>
      <c r="U2580" t="str">
        <f t="shared" si="286"/>
        <v>関西大</v>
      </c>
    </row>
    <row r="2581" spans="1:21">
      <c r="A2581" t="s">
        <v>457</v>
      </c>
      <c r="B2581">
        <v>2580</v>
      </c>
      <c r="C2581" t="s">
        <v>9577</v>
      </c>
      <c r="D2581" t="s">
        <v>9578</v>
      </c>
      <c r="E2581" t="s">
        <v>83</v>
      </c>
      <c r="F2581">
        <v>20060520</v>
      </c>
      <c r="G2581" t="s">
        <v>11926</v>
      </c>
      <c r="H2581" t="s">
        <v>1888</v>
      </c>
      <c r="I2581" t="s">
        <v>105</v>
      </c>
      <c r="M2581" t="str">
        <f t="shared" si="281"/>
        <v>奥田</v>
      </c>
      <c r="N2581" t="str">
        <f t="shared" si="282"/>
        <v>颯太</v>
      </c>
      <c r="O2581" t="str">
        <f t="shared" si="283"/>
        <v>オクダ</v>
      </c>
      <c r="P2581" t="str">
        <f t="shared" si="284"/>
        <v>ソウタ</v>
      </c>
      <c r="Q2581">
        <f>IF($F2581="","",DATEDIF($R2581,①申込書!$D$3,"Y"))</f>
        <v>19</v>
      </c>
      <c r="R2581" t="str">
        <f t="shared" si="285"/>
        <v>2006/05/20</v>
      </c>
      <c r="S2581" t="str">
        <f t="shared" si="280"/>
        <v>奈良</v>
      </c>
      <c r="T2581" t="str">
        <f>IFERROR(IF($G2581&lt;&gt;"",LEFT($G2581,11),IF(COUNTIF(②男子申込!$C:$C,$B2581)=1,INDEX(②男子申込!H:H,MATCH($B2581,②男子申込!$C:$C,0)),"")),"")</f>
        <v>00142672022</v>
      </c>
      <c r="U2581" t="str">
        <f t="shared" si="286"/>
        <v>関西大</v>
      </c>
    </row>
    <row r="2582" spans="1:21">
      <c r="A2582" t="s">
        <v>457</v>
      </c>
      <c r="B2582">
        <v>2581</v>
      </c>
      <c r="C2582" t="s">
        <v>9579</v>
      </c>
      <c r="D2582" t="s">
        <v>9580</v>
      </c>
      <c r="E2582" t="s">
        <v>469</v>
      </c>
      <c r="F2582">
        <v>20070311</v>
      </c>
      <c r="G2582" t="s">
        <v>11927</v>
      </c>
      <c r="H2582" t="s">
        <v>2372</v>
      </c>
      <c r="I2582" t="s">
        <v>1911</v>
      </c>
      <c r="M2582" t="str">
        <f t="shared" si="281"/>
        <v>源</v>
      </c>
      <c r="N2582" t="str">
        <f t="shared" si="282"/>
        <v>遥弥</v>
      </c>
      <c r="O2582" t="str">
        <f t="shared" si="283"/>
        <v>ゲン</v>
      </c>
      <c r="P2582" t="str">
        <f t="shared" si="284"/>
        <v>ハルヤ</v>
      </c>
      <c r="Q2582">
        <f>IF($F2582="","",DATEDIF($R2582,①申込書!$D$3,"Y"))</f>
        <v>18</v>
      </c>
      <c r="R2582" t="str">
        <f t="shared" si="285"/>
        <v>2007/03/11</v>
      </c>
      <c r="S2582" t="str">
        <f t="shared" si="280"/>
        <v>和歌山</v>
      </c>
      <c r="T2582" t="str">
        <f>IFERROR(IF($G2582&lt;&gt;"",LEFT($G2582,11),IF(COUNTIF(②男子申込!$C:$C,$B2582)=1,INDEX(②男子申込!H:H,MATCH($B2582,②男子申込!$C:$C,0)),"")),"")</f>
        <v>00152903222</v>
      </c>
      <c r="U2582" t="str">
        <f t="shared" si="286"/>
        <v>関西大</v>
      </c>
    </row>
    <row r="2583" spans="1:21">
      <c r="A2583" t="s">
        <v>457</v>
      </c>
      <c r="B2583">
        <v>2582</v>
      </c>
      <c r="C2583" t="s">
        <v>9581</v>
      </c>
      <c r="D2583" t="s">
        <v>9582</v>
      </c>
      <c r="E2583" t="s">
        <v>83</v>
      </c>
      <c r="F2583">
        <v>20070328</v>
      </c>
      <c r="G2583" t="s">
        <v>11928</v>
      </c>
      <c r="H2583" t="s">
        <v>193</v>
      </c>
      <c r="I2583" t="s">
        <v>5980</v>
      </c>
      <c r="M2583" t="str">
        <f t="shared" si="281"/>
        <v>小林</v>
      </c>
      <c r="N2583" t="str">
        <f t="shared" si="282"/>
        <v>蓮大</v>
      </c>
      <c r="O2583" t="str">
        <f t="shared" si="283"/>
        <v>コバヤシ</v>
      </c>
      <c r="P2583" t="str">
        <f t="shared" si="284"/>
        <v>レンタ</v>
      </c>
      <c r="Q2583">
        <f>IF($F2583="","",DATEDIF($R2583,①申込書!$D$3,"Y"))</f>
        <v>18</v>
      </c>
      <c r="R2583" t="str">
        <f t="shared" si="285"/>
        <v>2007/03/28</v>
      </c>
      <c r="S2583" t="str">
        <f t="shared" si="280"/>
        <v>奈良</v>
      </c>
      <c r="T2583" t="str">
        <f>IFERROR(IF($G2583&lt;&gt;"",LEFT($G2583,11),IF(COUNTIF(②男子申込!$C:$C,$B2583)=1,INDEX(②男子申込!H:H,MATCH($B2583,②男子申込!$C:$C,0)),"")),"")</f>
        <v>00157104826</v>
      </c>
      <c r="U2583" t="str">
        <f t="shared" si="286"/>
        <v>関西大</v>
      </c>
    </row>
    <row r="2584" spans="1:21">
      <c r="A2584" t="s">
        <v>457</v>
      </c>
      <c r="B2584">
        <v>2583</v>
      </c>
      <c r="C2584" t="s">
        <v>9583</v>
      </c>
      <c r="D2584" t="s">
        <v>9584</v>
      </c>
      <c r="E2584" t="s">
        <v>97</v>
      </c>
      <c r="F2584">
        <v>20070215</v>
      </c>
      <c r="G2584" t="s">
        <v>11929</v>
      </c>
      <c r="H2584" t="s">
        <v>235</v>
      </c>
      <c r="I2584" t="s">
        <v>215</v>
      </c>
      <c r="M2584" t="str">
        <f t="shared" si="281"/>
        <v>玉置</v>
      </c>
      <c r="N2584" t="str">
        <f t="shared" si="282"/>
        <v>智大</v>
      </c>
      <c r="O2584" t="str">
        <f t="shared" si="283"/>
        <v>タマキ</v>
      </c>
      <c r="P2584" t="str">
        <f t="shared" si="284"/>
        <v>トモヒロ</v>
      </c>
      <c r="Q2584">
        <f>IF($F2584="","",DATEDIF($R2584,①申込書!$D$3,"Y"))</f>
        <v>18</v>
      </c>
      <c r="R2584" t="str">
        <f t="shared" si="285"/>
        <v>2007/02/15</v>
      </c>
      <c r="S2584" t="str">
        <f t="shared" si="280"/>
        <v>兵庫</v>
      </c>
      <c r="T2584" t="str">
        <f>IFERROR(IF($G2584&lt;&gt;"",LEFT($G2584,11),IF(COUNTIF(②男子申込!$C:$C,$B2584)=1,INDEX(②男子申込!H:H,MATCH($B2584,②男子申込!$C:$C,0)),"")),"")</f>
        <v>00169003625</v>
      </c>
      <c r="U2584" t="str">
        <f t="shared" si="286"/>
        <v>関西大</v>
      </c>
    </row>
    <row r="2585" spans="1:21">
      <c r="A2585" t="s">
        <v>457</v>
      </c>
      <c r="B2585">
        <v>2584</v>
      </c>
      <c r="C2585" t="s">
        <v>9585</v>
      </c>
      <c r="D2585" t="s">
        <v>9586</v>
      </c>
      <c r="E2585" t="s">
        <v>97</v>
      </c>
      <c r="F2585">
        <v>20070319</v>
      </c>
      <c r="G2585" t="s">
        <v>11930</v>
      </c>
      <c r="H2585" t="s">
        <v>458</v>
      </c>
      <c r="I2585" t="s">
        <v>275</v>
      </c>
      <c r="M2585" t="str">
        <f t="shared" si="281"/>
        <v>坂本</v>
      </c>
      <c r="N2585" t="str">
        <f t="shared" si="282"/>
        <v>慧</v>
      </c>
      <c r="O2585" t="str">
        <f t="shared" si="283"/>
        <v>サカモト</v>
      </c>
      <c r="P2585" t="str">
        <f t="shared" si="284"/>
        <v>ケイ</v>
      </c>
      <c r="Q2585">
        <f>IF($F2585="","",DATEDIF($R2585,①申込書!$D$3,"Y"))</f>
        <v>18</v>
      </c>
      <c r="R2585" t="str">
        <f t="shared" si="285"/>
        <v>2007/03/19</v>
      </c>
      <c r="S2585" t="str">
        <f t="shared" si="280"/>
        <v>兵庫</v>
      </c>
      <c r="T2585" t="str">
        <f>IFERROR(IF($G2585&lt;&gt;"",LEFT($G2585,11),IF(COUNTIF(②男子申込!$C:$C,$B2585)=1,INDEX(②男子申込!H:H,MATCH($B2585,②男子申込!$C:$C,0)),"")),"")</f>
        <v>00200016183</v>
      </c>
      <c r="U2585" t="str">
        <f t="shared" si="286"/>
        <v>関西大</v>
      </c>
    </row>
    <row r="2586" spans="1:21">
      <c r="A2586" t="s">
        <v>457</v>
      </c>
      <c r="B2586">
        <v>2585</v>
      </c>
      <c r="C2586" t="s">
        <v>9587</v>
      </c>
      <c r="D2586" t="s">
        <v>9588</v>
      </c>
      <c r="E2586" t="s">
        <v>97</v>
      </c>
      <c r="F2586">
        <v>20060713</v>
      </c>
      <c r="G2586" t="s">
        <v>11931</v>
      </c>
      <c r="H2586" t="s">
        <v>182</v>
      </c>
      <c r="I2586" t="s">
        <v>592</v>
      </c>
      <c r="M2586" t="str">
        <f t="shared" si="281"/>
        <v>山口</v>
      </c>
      <c r="N2586" t="str">
        <f t="shared" si="282"/>
        <v>開士</v>
      </c>
      <c r="O2586" t="str">
        <f t="shared" si="283"/>
        <v>ヤマグチ</v>
      </c>
      <c r="P2586" t="str">
        <f t="shared" si="284"/>
        <v>カイト</v>
      </c>
      <c r="Q2586">
        <f>IF($F2586="","",DATEDIF($R2586,①申込書!$D$3,"Y"))</f>
        <v>19</v>
      </c>
      <c r="R2586" t="str">
        <f t="shared" si="285"/>
        <v>2006/07/13</v>
      </c>
      <c r="S2586" t="str">
        <f t="shared" si="280"/>
        <v>兵庫</v>
      </c>
      <c r="T2586" t="str">
        <f>IFERROR(IF($G2586&lt;&gt;"",LEFT($G2586,11),IF(COUNTIF(②男子申込!$C:$C,$B2586)=1,INDEX(②男子申込!H:H,MATCH($B2586,②男子申込!$C:$C,0)),"")),"")</f>
        <v>00200017281</v>
      </c>
      <c r="U2586" t="str">
        <f t="shared" si="286"/>
        <v>関西大</v>
      </c>
    </row>
    <row r="2587" spans="1:21">
      <c r="A2587" t="s">
        <v>457</v>
      </c>
      <c r="B2587">
        <v>2586</v>
      </c>
      <c r="C2587" t="s">
        <v>9589</v>
      </c>
      <c r="D2587" t="s">
        <v>9590</v>
      </c>
      <c r="E2587" t="s">
        <v>83</v>
      </c>
      <c r="F2587">
        <v>20070120</v>
      </c>
      <c r="G2587" t="s">
        <v>11932</v>
      </c>
      <c r="H2587" t="s">
        <v>3444</v>
      </c>
      <c r="I2587" t="s">
        <v>248</v>
      </c>
      <c r="M2587" t="str">
        <f t="shared" si="281"/>
        <v>福島</v>
      </c>
      <c r="N2587" t="str">
        <f t="shared" si="282"/>
        <v>光成</v>
      </c>
      <c r="O2587" t="str">
        <f t="shared" si="283"/>
        <v>フクシマ</v>
      </c>
      <c r="P2587" t="str">
        <f t="shared" si="284"/>
        <v>コウセイ</v>
      </c>
      <c r="Q2587">
        <f>IF($F2587="","",DATEDIF($R2587,①申込書!$D$3,"Y"))</f>
        <v>19</v>
      </c>
      <c r="R2587" t="str">
        <f t="shared" si="285"/>
        <v>2007/01/20</v>
      </c>
      <c r="S2587" t="str">
        <f t="shared" si="280"/>
        <v>奈良</v>
      </c>
      <c r="T2587" t="str">
        <f>IFERROR(IF($G2587&lt;&gt;"",LEFT($G2587,11),IF(COUNTIF(②男子申込!$C:$C,$B2587)=1,INDEX(②男子申込!H:H,MATCH($B2587,②男子申込!$C:$C,0)),"")),"")</f>
        <v>00200275117</v>
      </c>
      <c r="U2587" t="str">
        <f t="shared" si="286"/>
        <v>関西大</v>
      </c>
    </row>
    <row r="2588" spans="1:21">
      <c r="A2588" t="s">
        <v>457</v>
      </c>
      <c r="B2588">
        <v>2587</v>
      </c>
      <c r="C2588" t="s">
        <v>9591</v>
      </c>
      <c r="D2588" t="s">
        <v>9592</v>
      </c>
      <c r="E2588" t="s">
        <v>97</v>
      </c>
      <c r="F2588">
        <v>20070103</v>
      </c>
      <c r="G2588" t="s">
        <v>11933</v>
      </c>
      <c r="H2588" t="s">
        <v>12463</v>
      </c>
      <c r="I2588" t="s">
        <v>12464</v>
      </c>
      <c r="M2588" t="str">
        <f t="shared" si="281"/>
        <v>オリビエ</v>
      </c>
      <c r="N2588" t="str">
        <f t="shared" si="282"/>
        <v>真之亜</v>
      </c>
      <c r="O2588" t="str">
        <f t="shared" si="283"/>
        <v>オリビエ</v>
      </c>
      <c r="P2588" t="str">
        <f t="shared" si="284"/>
        <v>マノア</v>
      </c>
      <c r="Q2588">
        <f>IF($F2588="","",DATEDIF($R2588,①申込書!$D$3,"Y"))</f>
        <v>19</v>
      </c>
      <c r="R2588" t="str">
        <f t="shared" si="285"/>
        <v>2007/01/03</v>
      </c>
      <c r="S2588" t="str">
        <f t="shared" si="280"/>
        <v>兵庫</v>
      </c>
      <c r="T2588" t="str">
        <f>IFERROR(IF($G2588&lt;&gt;"",LEFT($G2588,11),IF(COUNTIF(②男子申込!$C:$C,$B2588)=1,INDEX(②男子申込!H:H,MATCH($B2588,②男子申込!$C:$C,0)),"")),"")</f>
        <v>00200379588</v>
      </c>
      <c r="U2588" t="str">
        <f t="shared" si="286"/>
        <v>関西大</v>
      </c>
    </row>
    <row r="2589" spans="1:21">
      <c r="A2589" t="s">
        <v>457</v>
      </c>
      <c r="B2589">
        <v>2588</v>
      </c>
      <c r="C2589" t="s">
        <v>9593</v>
      </c>
      <c r="D2589" t="s">
        <v>9594</v>
      </c>
      <c r="E2589" t="s">
        <v>99</v>
      </c>
      <c r="F2589">
        <v>20060713</v>
      </c>
      <c r="G2589" t="s">
        <v>11934</v>
      </c>
      <c r="H2589" t="s">
        <v>2608</v>
      </c>
      <c r="I2589" t="s">
        <v>370</v>
      </c>
      <c r="M2589" t="str">
        <f t="shared" si="281"/>
        <v>春名</v>
      </c>
      <c r="N2589" t="str">
        <f t="shared" si="282"/>
        <v>修人</v>
      </c>
      <c r="O2589" t="str">
        <f t="shared" si="283"/>
        <v>ハルナ</v>
      </c>
      <c r="P2589" t="str">
        <f t="shared" si="284"/>
        <v>シュウト</v>
      </c>
      <c r="Q2589">
        <f>IF($F2589="","",DATEDIF($R2589,①申込書!$D$3,"Y"))</f>
        <v>19</v>
      </c>
      <c r="R2589" t="str">
        <f t="shared" si="285"/>
        <v>2006/07/13</v>
      </c>
      <c r="S2589" t="str">
        <f t="shared" si="280"/>
        <v>大阪</v>
      </c>
      <c r="T2589" t="str">
        <f>IFERROR(IF($G2589&lt;&gt;"",LEFT($G2589,11),IF(COUNTIF(②男子申込!$C:$C,$B2589)=1,INDEX(②男子申込!H:H,MATCH($B2589,②男子申込!$C:$C,0)),"")),"")</f>
        <v>00200379589</v>
      </c>
      <c r="U2589" t="str">
        <f t="shared" si="286"/>
        <v>関西大</v>
      </c>
    </row>
    <row r="2590" spans="1:21">
      <c r="A2590" t="s">
        <v>457</v>
      </c>
      <c r="B2590">
        <v>2589</v>
      </c>
      <c r="C2590" t="s">
        <v>9595</v>
      </c>
      <c r="D2590" t="s">
        <v>9596</v>
      </c>
      <c r="E2590" t="s">
        <v>97</v>
      </c>
      <c r="F2590">
        <v>20060704</v>
      </c>
      <c r="G2590" t="s">
        <v>11935</v>
      </c>
      <c r="H2590" t="s">
        <v>12465</v>
      </c>
      <c r="I2590" t="s">
        <v>181</v>
      </c>
      <c r="M2590" t="str">
        <f t="shared" si="281"/>
        <v>田下</v>
      </c>
      <c r="N2590" t="str">
        <f t="shared" si="282"/>
        <v>大翔</v>
      </c>
      <c r="O2590" t="str">
        <f t="shared" si="283"/>
        <v>タジタ</v>
      </c>
      <c r="P2590" t="str">
        <f t="shared" si="284"/>
        <v>ハルト</v>
      </c>
      <c r="Q2590">
        <f>IF($F2590="","",DATEDIF($R2590,①申込書!$D$3,"Y"))</f>
        <v>19</v>
      </c>
      <c r="R2590" t="str">
        <f t="shared" si="285"/>
        <v>2006/07/04</v>
      </c>
      <c r="S2590" t="str">
        <f t="shared" si="280"/>
        <v>兵庫</v>
      </c>
      <c r="T2590" t="str">
        <f>IFERROR(IF($G2590&lt;&gt;"",LEFT($G2590,11),IF(COUNTIF(②男子申込!$C:$C,$B2590)=1,INDEX(②男子申込!H:H,MATCH($B2590,②男子申込!$C:$C,0)),"")),"")</f>
        <v>00200379741</v>
      </c>
      <c r="U2590" t="str">
        <f t="shared" si="286"/>
        <v>関西大</v>
      </c>
    </row>
    <row r="2591" spans="1:21">
      <c r="A2591" t="s">
        <v>1051</v>
      </c>
      <c r="B2591">
        <v>2590</v>
      </c>
      <c r="C2591" t="s">
        <v>9597</v>
      </c>
      <c r="D2591" t="s">
        <v>9598</v>
      </c>
      <c r="E2591" t="s">
        <v>97</v>
      </c>
      <c r="F2591">
        <v>20060710</v>
      </c>
      <c r="G2591" t="s">
        <v>11936</v>
      </c>
      <c r="H2591" t="s">
        <v>12466</v>
      </c>
      <c r="I2591" t="s">
        <v>87</v>
      </c>
      <c r="M2591" t="str">
        <f t="shared" si="281"/>
        <v>伊賀上</v>
      </c>
      <c r="N2591" t="str">
        <f t="shared" si="282"/>
        <v>拓己</v>
      </c>
      <c r="O2591" t="str">
        <f t="shared" si="283"/>
        <v>イガウエ</v>
      </c>
      <c r="P2591" t="str">
        <f t="shared" si="284"/>
        <v>タクミ</v>
      </c>
      <c r="Q2591">
        <f>IF($F2591="","",DATEDIF($R2591,①申込書!$D$3,"Y"))</f>
        <v>19</v>
      </c>
      <c r="R2591" t="str">
        <f t="shared" si="285"/>
        <v>2006/07/10</v>
      </c>
      <c r="S2591" t="str">
        <f t="shared" si="280"/>
        <v>兵庫</v>
      </c>
      <c r="T2591" t="str">
        <f>IFERROR(IF($G2591&lt;&gt;"",LEFT($G2591,11),IF(COUNTIF(②男子申込!$C:$C,$B2591)=1,INDEX(②男子申込!H:H,MATCH($B2591,②男子申込!$C:$C,0)),"")),"")</f>
        <v>00135396128</v>
      </c>
      <c r="U2591" t="str">
        <f t="shared" si="286"/>
        <v>兵庫県立大</v>
      </c>
    </row>
    <row r="2592" spans="1:21">
      <c r="A2592" t="s">
        <v>1051</v>
      </c>
      <c r="B2592">
        <v>2591</v>
      </c>
      <c r="C2592" t="s">
        <v>9599</v>
      </c>
      <c r="D2592" t="s">
        <v>9600</v>
      </c>
      <c r="E2592" t="s">
        <v>97</v>
      </c>
      <c r="F2592">
        <v>20070322</v>
      </c>
      <c r="G2592" t="s">
        <v>11937</v>
      </c>
      <c r="H2592" t="s">
        <v>12467</v>
      </c>
      <c r="I2592" t="s">
        <v>12200</v>
      </c>
      <c r="M2592" t="str">
        <f t="shared" si="281"/>
        <v>貞平</v>
      </c>
      <c r="N2592" t="str">
        <f t="shared" si="282"/>
        <v>春陽</v>
      </c>
      <c r="O2592" t="str">
        <f t="shared" si="283"/>
        <v>サダヒラ</v>
      </c>
      <c r="P2592" t="str">
        <f t="shared" si="284"/>
        <v>ハルヒ</v>
      </c>
      <c r="Q2592">
        <f>IF($F2592="","",DATEDIF($R2592,①申込書!$D$3,"Y"))</f>
        <v>18</v>
      </c>
      <c r="R2592" t="str">
        <f t="shared" si="285"/>
        <v>2007/03/22</v>
      </c>
      <c r="S2592" t="str">
        <f t="shared" si="280"/>
        <v>兵庫</v>
      </c>
      <c r="T2592" t="str">
        <f>IFERROR(IF($G2592&lt;&gt;"",LEFT($G2592,11),IF(COUNTIF(②男子申込!$C:$C,$B2592)=1,INDEX(②男子申込!H:H,MATCH($B2592,②男子申込!$C:$C,0)),"")),"")</f>
        <v>00135603321</v>
      </c>
      <c r="U2592" t="str">
        <f t="shared" si="286"/>
        <v>兵庫県立大</v>
      </c>
    </row>
    <row r="2593" spans="1:21">
      <c r="A2593" t="s">
        <v>1051</v>
      </c>
      <c r="B2593">
        <v>2592</v>
      </c>
      <c r="C2593" t="s">
        <v>9601</v>
      </c>
      <c r="D2593" t="s">
        <v>9602</v>
      </c>
      <c r="E2593" t="s">
        <v>97</v>
      </c>
      <c r="F2593">
        <v>20060419</v>
      </c>
      <c r="G2593" t="s">
        <v>11938</v>
      </c>
      <c r="H2593" t="s">
        <v>1109</v>
      </c>
      <c r="I2593" t="s">
        <v>4735</v>
      </c>
      <c r="M2593" t="str">
        <f t="shared" si="281"/>
        <v>三宅</v>
      </c>
      <c r="N2593" t="str">
        <f t="shared" si="282"/>
        <v>嶺翔</v>
      </c>
      <c r="O2593" t="str">
        <f t="shared" si="283"/>
        <v>ミヤケ</v>
      </c>
      <c r="P2593" t="str">
        <f t="shared" si="284"/>
        <v>レイト</v>
      </c>
      <c r="Q2593">
        <f>IF($F2593="","",DATEDIF($R2593,①申込書!$D$3,"Y"))</f>
        <v>19</v>
      </c>
      <c r="R2593" t="str">
        <f t="shared" si="285"/>
        <v>2006/04/19</v>
      </c>
      <c r="S2593" t="str">
        <f t="shared" si="280"/>
        <v>兵庫</v>
      </c>
      <c r="T2593" t="str">
        <f>IFERROR(IF($G2593&lt;&gt;"",LEFT($G2593,11),IF(COUNTIF(②男子申込!$C:$C,$B2593)=1,INDEX(②男子申込!H:H,MATCH($B2593,②男子申込!$C:$C,0)),"")),"")</f>
        <v>00136236223</v>
      </c>
      <c r="U2593" t="str">
        <f t="shared" si="286"/>
        <v>兵庫県立大</v>
      </c>
    </row>
    <row r="2594" spans="1:21">
      <c r="A2594" t="s">
        <v>1051</v>
      </c>
      <c r="B2594">
        <v>2593</v>
      </c>
      <c r="C2594" t="s">
        <v>9603</v>
      </c>
      <c r="D2594" t="s">
        <v>9604</v>
      </c>
      <c r="E2594" t="s">
        <v>97</v>
      </c>
      <c r="F2594">
        <v>20061123</v>
      </c>
      <c r="G2594" t="s">
        <v>11939</v>
      </c>
      <c r="H2594" t="s">
        <v>214</v>
      </c>
      <c r="I2594" t="s">
        <v>578</v>
      </c>
      <c r="M2594" t="str">
        <f t="shared" si="281"/>
        <v>山本</v>
      </c>
      <c r="N2594" t="str">
        <f t="shared" si="282"/>
        <v>正太</v>
      </c>
      <c r="O2594" t="str">
        <f t="shared" si="283"/>
        <v>ヤマモト</v>
      </c>
      <c r="P2594" t="str">
        <f t="shared" si="284"/>
        <v>ショウタ</v>
      </c>
      <c r="Q2594">
        <f>IF($F2594="","",DATEDIF($R2594,①申込書!$D$3,"Y"))</f>
        <v>19</v>
      </c>
      <c r="R2594" t="str">
        <f t="shared" si="285"/>
        <v>2006/11/23</v>
      </c>
      <c r="S2594" t="str">
        <f t="shared" si="280"/>
        <v>兵庫</v>
      </c>
      <c r="T2594" t="str">
        <f>IFERROR(IF($G2594&lt;&gt;"",LEFT($G2594,11),IF(COUNTIF(②男子申込!$C:$C,$B2594)=1,INDEX(②男子申込!H:H,MATCH($B2594,②男子申込!$C:$C,0)),"")),"")</f>
        <v>00138915027</v>
      </c>
      <c r="U2594" t="str">
        <f t="shared" si="286"/>
        <v>兵庫県立大</v>
      </c>
    </row>
    <row r="2595" spans="1:21">
      <c r="A2595" t="s">
        <v>1051</v>
      </c>
      <c r="B2595">
        <v>2594</v>
      </c>
      <c r="C2595" t="s">
        <v>9605</v>
      </c>
      <c r="D2595" t="s">
        <v>9606</v>
      </c>
      <c r="E2595" t="s">
        <v>97</v>
      </c>
      <c r="F2595">
        <v>20060414</v>
      </c>
      <c r="G2595" t="s">
        <v>11940</v>
      </c>
      <c r="H2595" t="s">
        <v>147</v>
      </c>
      <c r="I2595" t="s">
        <v>234</v>
      </c>
      <c r="M2595" t="str">
        <f t="shared" si="281"/>
        <v>中村</v>
      </c>
      <c r="N2595" t="str">
        <f t="shared" si="282"/>
        <v>亮介</v>
      </c>
      <c r="O2595" t="str">
        <f t="shared" si="283"/>
        <v>ナカムラ</v>
      </c>
      <c r="P2595" t="str">
        <f t="shared" si="284"/>
        <v>リョウスケ</v>
      </c>
      <c r="Q2595">
        <f>IF($F2595="","",DATEDIF($R2595,①申込書!$D$3,"Y"))</f>
        <v>19</v>
      </c>
      <c r="R2595" t="str">
        <f t="shared" si="285"/>
        <v>2006/04/14</v>
      </c>
      <c r="S2595" t="str">
        <f t="shared" si="280"/>
        <v>兵庫</v>
      </c>
      <c r="T2595" t="str">
        <f>IFERROR(IF($G2595&lt;&gt;"",LEFT($G2595,11),IF(COUNTIF(②男子申込!$C:$C,$B2595)=1,INDEX(②男子申込!H:H,MATCH($B2595,②男子申込!$C:$C,0)),"")),"")</f>
        <v>00139517531</v>
      </c>
      <c r="U2595" t="str">
        <f t="shared" si="286"/>
        <v>兵庫県立大</v>
      </c>
    </row>
    <row r="2596" spans="1:21">
      <c r="A2596" t="s">
        <v>1051</v>
      </c>
      <c r="B2596">
        <v>2595</v>
      </c>
      <c r="C2596" t="s">
        <v>9607</v>
      </c>
      <c r="D2596" t="s">
        <v>9608</v>
      </c>
      <c r="E2596" t="s">
        <v>97</v>
      </c>
      <c r="F2596">
        <v>20060905</v>
      </c>
      <c r="G2596" t="s">
        <v>11941</v>
      </c>
      <c r="H2596" t="s">
        <v>3414</v>
      </c>
      <c r="I2596" t="s">
        <v>562</v>
      </c>
      <c r="M2596" t="str">
        <f t="shared" si="281"/>
        <v>溝口</v>
      </c>
      <c r="N2596" t="str">
        <f t="shared" si="282"/>
        <v>遼太</v>
      </c>
      <c r="O2596" t="str">
        <f t="shared" si="283"/>
        <v>ミゾグチ</v>
      </c>
      <c r="P2596" t="str">
        <f t="shared" si="284"/>
        <v>リョウタ</v>
      </c>
      <c r="Q2596">
        <f>IF($F2596="","",DATEDIF($R2596,①申込書!$D$3,"Y"))</f>
        <v>19</v>
      </c>
      <c r="R2596" t="str">
        <f t="shared" si="285"/>
        <v>2006/09/05</v>
      </c>
      <c r="S2596" t="str">
        <f t="shared" si="280"/>
        <v>兵庫</v>
      </c>
      <c r="T2596" t="str">
        <f>IFERROR(IF($G2596&lt;&gt;"",LEFT($G2596,11),IF(COUNTIF(②男子申込!$C:$C,$B2596)=1,INDEX(②男子申込!H:H,MATCH($B2596,②男子申込!$C:$C,0)),"")),"")</f>
        <v>00140229018</v>
      </c>
      <c r="U2596" t="str">
        <f t="shared" si="286"/>
        <v>兵庫県立大</v>
      </c>
    </row>
    <row r="2597" spans="1:21">
      <c r="A2597" t="s">
        <v>1051</v>
      </c>
      <c r="B2597">
        <v>2596</v>
      </c>
      <c r="C2597" t="s">
        <v>9609</v>
      </c>
      <c r="D2597" t="s">
        <v>9610</v>
      </c>
      <c r="E2597" t="s">
        <v>97</v>
      </c>
      <c r="F2597">
        <v>20060520</v>
      </c>
      <c r="G2597" t="s">
        <v>11942</v>
      </c>
      <c r="H2597" t="s">
        <v>593</v>
      </c>
      <c r="I2597" t="s">
        <v>122</v>
      </c>
      <c r="M2597" t="str">
        <f t="shared" si="281"/>
        <v>西田</v>
      </c>
      <c r="N2597" t="str">
        <f t="shared" si="282"/>
        <v>琉聖</v>
      </c>
      <c r="O2597" t="str">
        <f t="shared" si="283"/>
        <v>ニシダ</v>
      </c>
      <c r="P2597" t="str">
        <f t="shared" si="284"/>
        <v>リュウセイ</v>
      </c>
      <c r="Q2597">
        <f>IF($F2597="","",DATEDIF($R2597,①申込書!$D$3,"Y"))</f>
        <v>19</v>
      </c>
      <c r="R2597" t="str">
        <f t="shared" si="285"/>
        <v>2006/05/20</v>
      </c>
      <c r="S2597" t="str">
        <f t="shared" si="280"/>
        <v>兵庫</v>
      </c>
      <c r="T2597" t="str">
        <f>IFERROR(IF($G2597&lt;&gt;"",LEFT($G2597,11),IF(COUNTIF(②男子申込!$C:$C,$B2597)=1,INDEX(②男子申込!H:H,MATCH($B2597,②男子申込!$C:$C,0)),"")),"")</f>
        <v>00140610517</v>
      </c>
      <c r="U2597" t="str">
        <f t="shared" si="286"/>
        <v>兵庫県立大</v>
      </c>
    </row>
    <row r="2598" spans="1:21">
      <c r="A2598" t="s">
        <v>1051</v>
      </c>
      <c r="B2598">
        <v>2597</v>
      </c>
      <c r="C2598" t="s">
        <v>9611</v>
      </c>
      <c r="D2598" t="s">
        <v>9612</v>
      </c>
      <c r="E2598" t="s">
        <v>97</v>
      </c>
      <c r="F2598">
        <v>20060324</v>
      </c>
      <c r="G2598" t="s">
        <v>11943</v>
      </c>
      <c r="H2598" t="s">
        <v>184</v>
      </c>
      <c r="I2598" t="s">
        <v>784</v>
      </c>
      <c r="M2598" t="str">
        <f t="shared" si="281"/>
        <v>樋口</v>
      </c>
      <c r="N2598" t="str">
        <f t="shared" si="282"/>
        <v>勝麻</v>
      </c>
      <c r="O2598" t="str">
        <f t="shared" si="283"/>
        <v>ヒグチ</v>
      </c>
      <c r="P2598" t="str">
        <f t="shared" si="284"/>
        <v>ショウマ</v>
      </c>
      <c r="Q2598">
        <f>IF($F2598="","",DATEDIF($R2598,①申込書!$D$3,"Y"))</f>
        <v>19</v>
      </c>
      <c r="R2598" t="str">
        <f t="shared" si="285"/>
        <v>2006/03/24</v>
      </c>
      <c r="S2598" t="str">
        <f t="shared" si="280"/>
        <v>兵庫</v>
      </c>
      <c r="T2598" t="str">
        <f>IFERROR(IF($G2598&lt;&gt;"",LEFT($G2598,11),IF(COUNTIF(②男子申込!$C:$C,$B2598)=1,INDEX(②男子申込!H:H,MATCH($B2598,②男子申込!$C:$C,0)),"")),"")</f>
        <v>00200365119</v>
      </c>
      <c r="U2598" t="str">
        <f t="shared" si="286"/>
        <v>兵庫県立大</v>
      </c>
    </row>
    <row r="2599" spans="1:21">
      <c r="A2599" t="s">
        <v>1051</v>
      </c>
      <c r="B2599">
        <v>2598</v>
      </c>
      <c r="C2599" t="s">
        <v>9613</v>
      </c>
      <c r="D2599" t="s">
        <v>9614</v>
      </c>
      <c r="E2599" t="s">
        <v>97</v>
      </c>
      <c r="F2599">
        <v>20060417</v>
      </c>
      <c r="G2599" t="s">
        <v>11944</v>
      </c>
      <c r="H2599" t="s">
        <v>162</v>
      </c>
      <c r="I2599" t="s">
        <v>115</v>
      </c>
      <c r="M2599" t="str">
        <f t="shared" si="281"/>
        <v>木村</v>
      </c>
      <c r="N2599" t="str">
        <f t="shared" si="282"/>
        <v>陽希</v>
      </c>
      <c r="O2599" t="str">
        <f t="shared" si="283"/>
        <v>キムラ</v>
      </c>
      <c r="P2599" t="str">
        <f t="shared" si="284"/>
        <v>ハルキ</v>
      </c>
      <c r="Q2599">
        <f>IF($F2599="","",DATEDIF($R2599,①申込書!$D$3,"Y"))</f>
        <v>19</v>
      </c>
      <c r="R2599" t="str">
        <f t="shared" si="285"/>
        <v>2006/04/17</v>
      </c>
      <c r="S2599" t="str">
        <f t="shared" si="280"/>
        <v>兵庫</v>
      </c>
      <c r="T2599" t="str">
        <f>IFERROR(IF($G2599&lt;&gt;"",LEFT($G2599,11),IF(COUNTIF(②男子申込!$C:$C,$B2599)=1,INDEX(②男子申込!H:H,MATCH($B2599,②男子申込!$C:$C,0)),"")),"")</f>
        <v>00200365127</v>
      </c>
      <c r="U2599" t="str">
        <f t="shared" si="286"/>
        <v>兵庫県立大</v>
      </c>
    </row>
    <row r="2600" spans="1:21">
      <c r="A2600" t="s">
        <v>1051</v>
      </c>
      <c r="B2600">
        <v>2599</v>
      </c>
      <c r="C2600" t="s">
        <v>9615</v>
      </c>
      <c r="D2600" t="s">
        <v>9616</v>
      </c>
      <c r="E2600" t="s">
        <v>97</v>
      </c>
      <c r="F2600">
        <v>20070325</v>
      </c>
      <c r="G2600" t="s">
        <v>11945</v>
      </c>
      <c r="H2600" t="s">
        <v>1284</v>
      </c>
      <c r="I2600" t="s">
        <v>127</v>
      </c>
      <c r="M2600" t="str">
        <f t="shared" si="281"/>
        <v>土田</v>
      </c>
      <c r="N2600" t="str">
        <f t="shared" si="282"/>
        <v>悠斗</v>
      </c>
      <c r="O2600" t="str">
        <f t="shared" si="283"/>
        <v>トダ</v>
      </c>
      <c r="P2600" t="str">
        <f t="shared" si="284"/>
        <v>ユウト</v>
      </c>
      <c r="Q2600">
        <f>IF($F2600="","",DATEDIF($R2600,①申込書!$D$3,"Y"))</f>
        <v>18</v>
      </c>
      <c r="R2600" t="str">
        <f t="shared" si="285"/>
        <v>2007/03/25</v>
      </c>
      <c r="S2600" t="str">
        <f t="shared" si="280"/>
        <v>兵庫</v>
      </c>
      <c r="T2600" t="str">
        <f>IFERROR(IF($G2600&lt;&gt;"",LEFT($G2600,11),IF(COUNTIF(②男子申込!$C:$C,$B2600)=1,INDEX(②男子申込!H:H,MATCH($B2600,②男子申込!$C:$C,0)),"")),"")</f>
        <v>00200365129</v>
      </c>
      <c r="U2600" t="str">
        <f t="shared" si="286"/>
        <v>兵庫県立大</v>
      </c>
    </row>
    <row r="2601" spans="1:21">
      <c r="A2601" t="s">
        <v>839</v>
      </c>
      <c r="B2601">
        <v>2600</v>
      </c>
      <c r="C2601" t="s">
        <v>9617</v>
      </c>
      <c r="D2601" t="s">
        <v>9618</v>
      </c>
      <c r="E2601" t="s">
        <v>469</v>
      </c>
      <c r="F2601">
        <v>20060621</v>
      </c>
      <c r="G2601" t="s">
        <v>11946</v>
      </c>
      <c r="H2601" t="s">
        <v>728</v>
      </c>
      <c r="I2601" t="s">
        <v>98</v>
      </c>
      <c r="M2601" t="str">
        <f t="shared" si="281"/>
        <v>前川</v>
      </c>
      <c r="N2601" t="str">
        <f t="shared" si="282"/>
        <v>璃空</v>
      </c>
      <c r="O2601" t="str">
        <f t="shared" si="283"/>
        <v>マエカワ</v>
      </c>
      <c r="P2601" t="str">
        <f t="shared" si="284"/>
        <v>リク</v>
      </c>
      <c r="Q2601">
        <f>IF($F2601="","",DATEDIF($R2601,①申込書!$D$3,"Y"))</f>
        <v>19</v>
      </c>
      <c r="R2601" t="str">
        <f t="shared" si="285"/>
        <v>2006/06/21</v>
      </c>
      <c r="S2601" t="str">
        <f t="shared" si="280"/>
        <v>和歌山</v>
      </c>
      <c r="T2601" t="str">
        <f>IFERROR(IF($G2601&lt;&gt;"",LEFT($G2601,11),IF(COUNTIF(②男子申込!$C:$C,$B2601)=1,INDEX(②男子申込!H:H,MATCH($B2601,②男子申込!$C:$C,0)),"")),"")</f>
        <v>00139421121</v>
      </c>
      <c r="U2601" t="str">
        <f t="shared" si="286"/>
        <v>京都大</v>
      </c>
    </row>
    <row r="2602" spans="1:21">
      <c r="A2602" t="s">
        <v>839</v>
      </c>
      <c r="B2602">
        <v>2601</v>
      </c>
      <c r="C2602" t="s">
        <v>9619</v>
      </c>
      <c r="D2602" t="s">
        <v>9620</v>
      </c>
      <c r="E2602" t="s">
        <v>180</v>
      </c>
      <c r="F2602">
        <v>20060620</v>
      </c>
      <c r="G2602" t="s">
        <v>11947</v>
      </c>
      <c r="H2602" t="s">
        <v>12468</v>
      </c>
      <c r="I2602" t="s">
        <v>289</v>
      </c>
      <c r="M2602" t="str">
        <f t="shared" si="281"/>
        <v>爲安</v>
      </c>
      <c r="N2602" t="str">
        <f t="shared" si="282"/>
        <v>瑞樹</v>
      </c>
      <c r="O2602" t="str">
        <f t="shared" si="283"/>
        <v>タメヤス</v>
      </c>
      <c r="P2602" t="str">
        <f t="shared" si="284"/>
        <v>ミズキ</v>
      </c>
      <c r="Q2602">
        <f>IF($F2602="","",DATEDIF($R2602,①申込書!$D$3,"Y"))</f>
        <v>19</v>
      </c>
      <c r="R2602" t="str">
        <f t="shared" si="285"/>
        <v>2006/06/20</v>
      </c>
      <c r="S2602" t="str">
        <f t="shared" si="280"/>
        <v>北海道</v>
      </c>
      <c r="T2602" t="str">
        <f>IFERROR(IF($G2602&lt;&gt;"",LEFT($G2602,11),IF(COUNTIF(②男子申込!$C:$C,$B2602)=1,INDEX(②男子申込!H:H,MATCH($B2602,②男子申込!$C:$C,0)),"")),"")</f>
        <v>00174096027</v>
      </c>
      <c r="U2602" t="str">
        <f t="shared" si="286"/>
        <v>京都大</v>
      </c>
    </row>
    <row r="2603" spans="1:21">
      <c r="A2603" t="s">
        <v>839</v>
      </c>
      <c r="B2603">
        <v>2602</v>
      </c>
      <c r="C2603" t="s">
        <v>9621</v>
      </c>
      <c r="D2603" t="s">
        <v>9622</v>
      </c>
      <c r="E2603" t="s">
        <v>132</v>
      </c>
      <c r="F2603">
        <v>20061024</v>
      </c>
      <c r="G2603" t="s">
        <v>11948</v>
      </c>
      <c r="H2603" t="s">
        <v>12469</v>
      </c>
      <c r="I2603" t="s">
        <v>6127</v>
      </c>
      <c r="M2603" t="str">
        <f t="shared" si="281"/>
        <v>柳川</v>
      </c>
      <c r="N2603" t="str">
        <f t="shared" si="282"/>
        <v>瑛太</v>
      </c>
      <c r="O2603" t="str">
        <f t="shared" si="283"/>
        <v>ヤナガワ</v>
      </c>
      <c r="P2603" t="str">
        <f t="shared" si="284"/>
        <v>エイタ</v>
      </c>
      <c r="Q2603">
        <f>IF($F2603="","",DATEDIF($R2603,①申込書!$D$3,"Y"))</f>
        <v>19</v>
      </c>
      <c r="R2603" t="str">
        <f t="shared" si="285"/>
        <v>2006/10/24</v>
      </c>
      <c r="S2603" t="str">
        <f t="shared" si="280"/>
        <v>広島</v>
      </c>
      <c r="T2603" t="str">
        <f>IFERROR(IF($G2603&lt;&gt;"",LEFT($G2603,11),IF(COUNTIF(②男子申込!$C:$C,$B2603)=1,INDEX(②男子申込!H:H,MATCH($B2603,②男子申込!$C:$C,0)),"")),"")</f>
        <v>00133968434</v>
      </c>
      <c r="U2603" t="str">
        <f t="shared" si="286"/>
        <v>京都大</v>
      </c>
    </row>
    <row r="2604" spans="1:21">
      <c r="A2604" t="s">
        <v>839</v>
      </c>
      <c r="B2604">
        <v>2603</v>
      </c>
      <c r="C2604" t="s">
        <v>9623</v>
      </c>
      <c r="D2604" t="s">
        <v>9624</v>
      </c>
      <c r="E2604" t="s">
        <v>88</v>
      </c>
      <c r="F2604">
        <v>20050731</v>
      </c>
      <c r="G2604" t="s">
        <v>11949</v>
      </c>
      <c r="H2604" t="s">
        <v>12437</v>
      </c>
      <c r="I2604" t="s">
        <v>1179</v>
      </c>
      <c r="M2604" t="str">
        <f t="shared" si="281"/>
        <v>蘆田</v>
      </c>
      <c r="N2604" t="str">
        <f t="shared" si="282"/>
        <v>健心</v>
      </c>
      <c r="O2604" t="str">
        <f t="shared" si="283"/>
        <v>アシダ</v>
      </c>
      <c r="P2604" t="str">
        <f t="shared" si="284"/>
        <v>ケンシン</v>
      </c>
      <c r="Q2604">
        <f>IF($F2604="","",DATEDIF($R2604,①申込書!$D$3,"Y"))</f>
        <v>20</v>
      </c>
      <c r="R2604" t="str">
        <f t="shared" si="285"/>
        <v>2005/07/31</v>
      </c>
      <c r="S2604" t="str">
        <f t="shared" si="280"/>
        <v>京都</v>
      </c>
      <c r="T2604" t="str">
        <f>IFERROR(IF($G2604&lt;&gt;"",LEFT($G2604,11),IF(COUNTIF(②男子申込!$C:$C,$B2604)=1,INDEX(②男子申込!H:H,MATCH($B2604,②男子申込!$C:$C,0)),"")),"")</f>
        <v>00131522721</v>
      </c>
      <c r="U2604" t="str">
        <f t="shared" si="286"/>
        <v>京都大</v>
      </c>
    </row>
    <row r="2605" spans="1:21">
      <c r="A2605" t="s">
        <v>839</v>
      </c>
      <c r="B2605">
        <v>2604</v>
      </c>
      <c r="C2605" t="s">
        <v>9625</v>
      </c>
      <c r="D2605" t="s">
        <v>9626</v>
      </c>
      <c r="E2605" t="s">
        <v>83</v>
      </c>
      <c r="F2605">
        <v>20051124</v>
      </c>
      <c r="G2605" t="s">
        <v>11950</v>
      </c>
      <c r="H2605" t="s">
        <v>12470</v>
      </c>
      <c r="I2605" t="s">
        <v>6383</v>
      </c>
      <c r="M2605" t="str">
        <f t="shared" si="281"/>
        <v>北林</v>
      </c>
      <c r="N2605" t="str">
        <f t="shared" si="282"/>
        <v>誠康</v>
      </c>
      <c r="O2605" t="str">
        <f t="shared" si="283"/>
        <v>キタバヤシ</v>
      </c>
      <c r="P2605" t="str">
        <f t="shared" si="284"/>
        <v>マサヤス</v>
      </c>
      <c r="Q2605">
        <f>IF($F2605="","",DATEDIF($R2605,①申込書!$D$3,"Y"))</f>
        <v>20</v>
      </c>
      <c r="R2605" t="str">
        <f t="shared" si="285"/>
        <v>2005/11/24</v>
      </c>
      <c r="S2605" t="str">
        <f t="shared" si="280"/>
        <v>奈良</v>
      </c>
      <c r="T2605" t="str">
        <f>IFERROR(IF($G2605&lt;&gt;"",LEFT($G2605,11),IF(COUNTIF(②男子申込!$C:$C,$B2605)=1,INDEX(②男子申込!H:H,MATCH($B2605,②男子申込!$C:$C,0)),"")),"")</f>
        <v>00129499337</v>
      </c>
      <c r="U2605" t="str">
        <f t="shared" si="286"/>
        <v>京都大</v>
      </c>
    </row>
    <row r="2606" spans="1:21">
      <c r="A2606" t="s">
        <v>839</v>
      </c>
      <c r="B2606">
        <v>2605</v>
      </c>
      <c r="C2606" t="s">
        <v>9627</v>
      </c>
      <c r="D2606" t="s">
        <v>9628</v>
      </c>
      <c r="E2606" t="s">
        <v>213</v>
      </c>
      <c r="F2606">
        <v>20060930</v>
      </c>
      <c r="G2606" t="s">
        <v>11951</v>
      </c>
      <c r="H2606" t="s">
        <v>3165</v>
      </c>
      <c r="I2606" t="s">
        <v>809</v>
      </c>
      <c r="M2606" t="str">
        <f t="shared" si="281"/>
        <v>脇坂</v>
      </c>
      <c r="N2606" t="str">
        <f t="shared" si="282"/>
        <v>みやび</v>
      </c>
      <c r="O2606" t="str">
        <f t="shared" si="283"/>
        <v>ワキサカ</v>
      </c>
      <c r="P2606" t="str">
        <f t="shared" si="284"/>
        <v>ミヤビ</v>
      </c>
      <c r="Q2606">
        <f>IF($F2606="","",DATEDIF($R2606,①申込書!$D$3,"Y"))</f>
        <v>19</v>
      </c>
      <c r="R2606" t="str">
        <f t="shared" si="285"/>
        <v>2006/09/30</v>
      </c>
      <c r="S2606" t="str">
        <f t="shared" si="280"/>
        <v>東京</v>
      </c>
      <c r="T2606" t="str">
        <f>IFERROR(IF($G2606&lt;&gt;"",LEFT($G2606,11),IF(COUNTIF(②男子申込!$C:$C,$B2606)=1,INDEX(②男子申込!H:H,MATCH($B2606,②男子申込!$C:$C,0)),"")),"")</f>
        <v>00155535327</v>
      </c>
      <c r="U2606" t="str">
        <f t="shared" si="286"/>
        <v>京都大</v>
      </c>
    </row>
    <row r="2607" spans="1:21">
      <c r="A2607" t="s">
        <v>839</v>
      </c>
      <c r="B2607">
        <v>2606</v>
      </c>
      <c r="C2607" t="s">
        <v>9629</v>
      </c>
      <c r="D2607" t="s">
        <v>9630</v>
      </c>
      <c r="E2607" t="s">
        <v>85</v>
      </c>
      <c r="F2607">
        <v>20060522</v>
      </c>
      <c r="G2607" t="s">
        <v>11952</v>
      </c>
      <c r="H2607" t="s">
        <v>588</v>
      </c>
      <c r="I2607" t="s">
        <v>12471</v>
      </c>
      <c r="M2607" t="str">
        <f t="shared" si="281"/>
        <v>三浦</v>
      </c>
      <c r="N2607" t="str">
        <f t="shared" si="282"/>
        <v>舜真</v>
      </c>
      <c r="O2607" t="str">
        <f t="shared" si="283"/>
        <v>ミウラ</v>
      </c>
      <c r="P2607" t="str">
        <f t="shared" si="284"/>
        <v>シュンマ</v>
      </c>
      <c r="Q2607">
        <f>IF($F2607="","",DATEDIF($R2607,①申込書!$D$3,"Y"))</f>
        <v>19</v>
      </c>
      <c r="R2607" t="str">
        <f t="shared" si="285"/>
        <v>2006/05/22</v>
      </c>
      <c r="S2607" t="str">
        <f t="shared" si="280"/>
        <v>愛知</v>
      </c>
      <c r="T2607" t="str">
        <f>IFERROR(IF($G2607&lt;&gt;"",LEFT($G2607,11),IF(COUNTIF(②男子申込!$C:$C,$B2607)=1,INDEX(②男子申込!H:H,MATCH($B2607,②男子申込!$C:$C,0)),"")),"")</f>
        <v>00139110217</v>
      </c>
      <c r="U2607" t="str">
        <f t="shared" si="286"/>
        <v>京都大</v>
      </c>
    </row>
    <row r="2608" spans="1:21">
      <c r="A2608" t="s">
        <v>839</v>
      </c>
      <c r="B2608">
        <v>2607</v>
      </c>
      <c r="C2608" t="s">
        <v>9631</v>
      </c>
      <c r="D2608" t="s">
        <v>9632</v>
      </c>
      <c r="E2608" t="s">
        <v>835</v>
      </c>
      <c r="F2608">
        <v>20070206</v>
      </c>
      <c r="G2608" t="s">
        <v>11953</v>
      </c>
      <c r="H2608" t="s">
        <v>4094</v>
      </c>
      <c r="I2608" t="s">
        <v>12472</v>
      </c>
      <c r="M2608" t="str">
        <f t="shared" si="281"/>
        <v>菊田</v>
      </c>
      <c r="N2608" t="str">
        <f t="shared" si="282"/>
        <v>一颯</v>
      </c>
      <c r="O2608" t="str">
        <f t="shared" si="283"/>
        <v>キクタ</v>
      </c>
      <c r="P2608" t="str">
        <f t="shared" si="284"/>
        <v>イッサ</v>
      </c>
      <c r="Q2608">
        <f>IF($F2608="","",DATEDIF($R2608,①申込書!$D$3,"Y"))</f>
        <v>18</v>
      </c>
      <c r="R2608" t="str">
        <f t="shared" si="285"/>
        <v>2007/02/06</v>
      </c>
      <c r="S2608" t="str">
        <f t="shared" si="280"/>
        <v>埼玉</v>
      </c>
      <c r="T2608" t="str">
        <f>IFERROR(IF($G2608&lt;&gt;"",LEFT($G2608,11),IF(COUNTIF(②男子申込!$C:$C,$B2608)=1,INDEX(②男子申込!H:H,MATCH($B2608,②男子申込!$C:$C,0)),"")),"")</f>
        <v>00128763128</v>
      </c>
      <c r="U2608" t="str">
        <f t="shared" si="286"/>
        <v>京都大</v>
      </c>
    </row>
    <row r="2609" spans="1:21">
      <c r="A2609" t="s">
        <v>839</v>
      </c>
      <c r="B2609">
        <v>2608</v>
      </c>
      <c r="C2609" t="s">
        <v>9633</v>
      </c>
      <c r="D2609" t="s">
        <v>9634</v>
      </c>
      <c r="E2609" t="s">
        <v>97</v>
      </c>
      <c r="F2609">
        <v>20060715</v>
      </c>
      <c r="G2609" t="s">
        <v>11954</v>
      </c>
      <c r="H2609" t="s">
        <v>354</v>
      </c>
      <c r="I2609" t="s">
        <v>569</v>
      </c>
      <c r="M2609" t="str">
        <f t="shared" si="281"/>
        <v>田中</v>
      </c>
      <c r="N2609" t="str">
        <f t="shared" si="282"/>
        <v>崚雅</v>
      </c>
      <c r="O2609" t="str">
        <f t="shared" si="283"/>
        <v>タナカ</v>
      </c>
      <c r="P2609" t="str">
        <f t="shared" si="284"/>
        <v>リョウガ</v>
      </c>
      <c r="Q2609">
        <f>IF($F2609="","",DATEDIF($R2609,①申込書!$D$3,"Y"))</f>
        <v>19</v>
      </c>
      <c r="R2609" t="str">
        <f t="shared" si="285"/>
        <v>2006/07/15</v>
      </c>
      <c r="S2609" t="str">
        <f t="shared" si="280"/>
        <v>兵庫</v>
      </c>
      <c r="T2609" t="str">
        <f>IFERROR(IF($G2609&lt;&gt;"",LEFT($G2609,11),IF(COUNTIF(②男子申込!$C:$C,$B2609)=1,INDEX(②男子申込!H:H,MATCH($B2609,②男子申込!$C:$C,0)),"")),"")</f>
        <v>00138569739</v>
      </c>
      <c r="U2609" t="str">
        <f t="shared" si="286"/>
        <v>京都大</v>
      </c>
    </row>
    <row r="2610" spans="1:21">
      <c r="A2610" t="s">
        <v>839</v>
      </c>
      <c r="B2610">
        <v>2609</v>
      </c>
      <c r="C2610" t="s">
        <v>9635</v>
      </c>
      <c r="D2610" t="s">
        <v>9421</v>
      </c>
      <c r="E2610" t="s">
        <v>79</v>
      </c>
      <c r="F2610">
        <v>20051012</v>
      </c>
      <c r="G2610" t="s">
        <v>11955</v>
      </c>
      <c r="H2610" t="s">
        <v>461</v>
      </c>
      <c r="I2610" t="s">
        <v>12425</v>
      </c>
      <c r="M2610" t="str">
        <f t="shared" si="281"/>
        <v>高木</v>
      </c>
      <c r="N2610" t="str">
        <f t="shared" si="282"/>
        <v>丈太朗</v>
      </c>
      <c r="O2610" t="str">
        <f t="shared" si="283"/>
        <v>タカギ</v>
      </c>
      <c r="P2610" t="str">
        <f t="shared" si="284"/>
        <v>ジョウタロウ</v>
      </c>
      <c r="Q2610">
        <f>IF($F2610="","",DATEDIF($R2610,①申込書!$D$3,"Y"))</f>
        <v>20</v>
      </c>
      <c r="R2610" t="str">
        <f t="shared" si="285"/>
        <v>2005/10/12</v>
      </c>
      <c r="S2610" t="str">
        <f t="shared" si="280"/>
        <v>岐阜</v>
      </c>
      <c r="T2610" t="str">
        <f>IFERROR(IF($G2610&lt;&gt;"",LEFT($G2610,11),IF(COUNTIF(②男子申込!$C:$C,$B2610)=1,INDEX(②男子申込!H:H,MATCH($B2610,②男子申込!$C:$C,0)),"")),"")</f>
        <v>00131343419</v>
      </c>
      <c r="U2610" t="str">
        <f t="shared" si="286"/>
        <v>京都大</v>
      </c>
    </row>
    <row r="2611" spans="1:21">
      <c r="A2611" t="s">
        <v>839</v>
      </c>
      <c r="B2611">
        <v>2610</v>
      </c>
      <c r="C2611" t="s">
        <v>9636</v>
      </c>
      <c r="D2611" t="s">
        <v>9637</v>
      </c>
      <c r="E2611" t="s">
        <v>97</v>
      </c>
      <c r="F2611">
        <v>20040913</v>
      </c>
      <c r="G2611" t="s">
        <v>11956</v>
      </c>
      <c r="H2611" t="s">
        <v>12473</v>
      </c>
      <c r="I2611" t="s">
        <v>367</v>
      </c>
      <c r="M2611" t="str">
        <f t="shared" si="281"/>
        <v>中塚</v>
      </c>
      <c r="N2611" t="str">
        <f t="shared" si="282"/>
        <v>陸斗</v>
      </c>
      <c r="O2611" t="str">
        <f t="shared" si="283"/>
        <v>ナカツカ</v>
      </c>
      <c r="P2611" t="str">
        <f t="shared" si="284"/>
        <v>リクト</v>
      </c>
      <c r="Q2611">
        <f>IF($F2611="","",DATEDIF($R2611,①申込書!$D$3,"Y"))</f>
        <v>21</v>
      </c>
      <c r="R2611" t="str">
        <f t="shared" si="285"/>
        <v>2004/09/13</v>
      </c>
      <c r="S2611" t="str">
        <f t="shared" si="280"/>
        <v>兵庫</v>
      </c>
      <c r="T2611" t="str">
        <f>IFERROR(IF($G2611&lt;&gt;"",LEFT($G2611,11),IF(COUNTIF(②男子申込!$C:$C,$B2611)=1,INDEX(②男子申込!H:H,MATCH($B2611,②男子申込!$C:$C,0)),"")),"")</f>
        <v>00115138726</v>
      </c>
      <c r="U2611" t="str">
        <f t="shared" si="286"/>
        <v>京都大</v>
      </c>
    </row>
    <row r="2612" spans="1:21">
      <c r="A2612" t="s">
        <v>839</v>
      </c>
      <c r="B2612">
        <v>2611</v>
      </c>
      <c r="C2612" t="s">
        <v>9638</v>
      </c>
      <c r="D2612" t="s">
        <v>9639</v>
      </c>
      <c r="E2612" t="s">
        <v>99</v>
      </c>
      <c r="F2612">
        <v>20060103</v>
      </c>
      <c r="G2612" t="s">
        <v>11957</v>
      </c>
      <c r="H2612" t="s">
        <v>943</v>
      </c>
      <c r="I2612" t="s">
        <v>387</v>
      </c>
      <c r="M2612" t="str">
        <f t="shared" si="281"/>
        <v>中島</v>
      </c>
      <c r="N2612" t="str">
        <f t="shared" si="282"/>
        <v>悠成</v>
      </c>
      <c r="O2612" t="str">
        <f t="shared" si="283"/>
        <v>ナカシマ</v>
      </c>
      <c r="P2612" t="str">
        <f t="shared" si="284"/>
        <v>ユウセイ</v>
      </c>
      <c r="Q2612">
        <f>IF($F2612="","",DATEDIF($R2612,①申込書!$D$3,"Y"))</f>
        <v>20</v>
      </c>
      <c r="R2612" t="str">
        <f t="shared" si="285"/>
        <v>2006/01/03</v>
      </c>
      <c r="S2612" t="str">
        <f t="shared" si="280"/>
        <v>大阪</v>
      </c>
      <c r="T2612" t="str">
        <f>IFERROR(IF($G2612&lt;&gt;"",LEFT($G2612,11),IF(COUNTIF(②男子申込!$C:$C,$B2612)=1,INDEX(②男子申込!H:H,MATCH($B2612,②男子申込!$C:$C,0)),"")),"")</f>
        <v>00124873025</v>
      </c>
      <c r="U2612" t="str">
        <f t="shared" si="286"/>
        <v>京都大</v>
      </c>
    </row>
    <row r="2613" spans="1:21">
      <c r="A2613" t="s">
        <v>839</v>
      </c>
      <c r="B2613">
        <v>2612</v>
      </c>
      <c r="C2613" t="s">
        <v>9640</v>
      </c>
      <c r="D2613" t="s">
        <v>9641</v>
      </c>
      <c r="E2613" t="s">
        <v>816</v>
      </c>
      <c r="F2613">
        <v>20061010</v>
      </c>
      <c r="G2613" t="s">
        <v>11958</v>
      </c>
      <c r="H2613" t="s">
        <v>12474</v>
      </c>
      <c r="I2613" t="s">
        <v>387</v>
      </c>
      <c r="M2613" t="str">
        <f t="shared" si="281"/>
        <v>小此木</v>
      </c>
      <c r="N2613" t="str">
        <f t="shared" si="282"/>
        <v>祐星</v>
      </c>
      <c r="O2613" t="str">
        <f t="shared" si="283"/>
        <v>オコノギ</v>
      </c>
      <c r="P2613" t="str">
        <f t="shared" si="284"/>
        <v>ユウセイ</v>
      </c>
      <c r="Q2613">
        <f>IF($F2613="","",DATEDIF($R2613,①申込書!$D$3,"Y"))</f>
        <v>19</v>
      </c>
      <c r="R2613" t="str">
        <f t="shared" si="285"/>
        <v>2006/10/10</v>
      </c>
      <c r="S2613" t="str">
        <f t="shared" si="280"/>
        <v>茨城</v>
      </c>
      <c r="T2613" t="str">
        <f>IFERROR(IF($G2613&lt;&gt;"",LEFT($G2613,11),IF(COUNTIF(②男子申込!$C:$C,$B2613)=1,INDEX(②男子申込!H:H,MATCH($B2613,②男子申込!$C:$C,0)),"")),"")</f>
        <v>00200033996</v>
      </c>
      <c r="U2613" t="str">
        <f t="shared" si="286"/>
        <v>京都大</v>
      </c>
    </row>
    <row r="2614" spans="1:21">
      <c r="A2614" t="s">
        <v>839</v>
      </c>
      <c r="B2614">
        <v>2613</v>
      </c>
      <c r="C2614" t="s">
        <v>9642</v>
      </c>
      <c r="D2614" t="s">
        <v>9643</v>
      </c>
      <c r="E2614" t="s">
        <v>97</v>
      </c>
      <c r="F2614">
        <v>20061023</v>
      </c>
      <c r="G2614" t="s">
        <v>11959</v>
      </c>
      <c r="H2614" t="s">
        <v>810</v>
      </c>
      <c r="I2614" t="s">
        <v>393</v>
      </c>
      <c r="M2614" t="str">
        <f t="shared" si="281"/>
        <v>高橋</v>
      </c>
      <c r="N2614" t="str">
        <f t="shared" si="282"/>
        <v>敦博</v>
      </c>
      <c r="O2614" t="str">
        <f t="shared" si="283"/>
        <v>タカハシ</v>
      </c>
      <c r="P2614" t="str">
        <f t="shared" si="284"/>
        <v>アツヒロ</v>
      </c>
      <c r="Q2614">
        <f>IF($F2614="","",DATEDIF($R2614,①申込書!$D$3,"Y"))</f>
        <v>19</v>
      </c>
      <c r="R2614" t="str">
        <f t="shared" si="285"/>
        <v>2006/10/23</v>
      </c>
      <c r="S2614" t="str">
        <f t="shared" si="280"/>
        <v>兵庫</v>
      </c>
      <c r="T2614" t="str">
        <f>IFERROR(IF($G2614&lt;&gt;"",LEFT($G2614,11),IF(COUNTIF(②男子申込!$C:$C,$B2614)=1,INDEX(②男子申込!H:H,MATCH($B2614,②男子申込!$C:$C,0)),"")),"")</f>
        <v>00165510321</v>
      </c>
      <c r="U2614" t="str">
        <f t="shared" si="286"/>
        <v>京都大</v>
      </c>
    </row>
    <row r="2615" spans="1:21">
      <c r="A2615" t="s">
        <v>775</v>
      </c>
      <c r="B2615">
        <v>2614</v>
      </c>
      <c r="C2615" t="s">
        <v>9644</v>
      </c>
      <c r="D2615" t="s">
        <v>9645</v>
      </c>
      <c r="E2615" t="s">
        <v>106</v>
      </c>
      <c r="F2615">
        <v>20061016</v>
      </c>
      <c r="G2615"/>
      <c r="H2615" t="s">
        <v>134</v>
      </c>
      <c r="I2615" t="s">
        <v>3589</v>
      </c>
      <c r="M2615" t="str">
        <f t="shared" si="281"/>
        <v>伊藤</v>
      </c>
      <c r="N2615" t="str">
        <f t="shared" si="282"/>
        <v>楓雅</v>
      </c>
      <c r="O2615" t="str">
        <f t="shared" si="283"/>
        <v>イトウ</v>
      </c>
      <c r="P2615" t="str">
        <f t="shared" si="284"/>
        <v>フウガ</v>
      </c>
      <c r="Q2615">
        <f>IF($F2615="","",DATEDIF($R2615,①申込書!$D$3,"Y"))</f>
        <v>19</v>
      </c>
      <c r="R2615" t="str">
        <f t="shared" si="285"/>
        <v>2006/10/16</v>
      </c>
      <c r="S2615" t="str">
        <f t="shared" si="280"/>
        <v>石川</v>
      </c>
      <c r="T2615" t="str">
        <f>IFERROR(IF($G2615&lt;&gt;"",LEFT($G2615,11),IF(COUNTIF(②男子申込!$C:$C,$B2615)=1,INDEX(②男子申込!H:H,MATCH($B2615,②男子申込!$C:$C,0)),"")),"")</f>
        <v/>
      </c>
      <c r="U2615" t="str">
        <f t="shared" si="286"/>
        <v>同志社大</v>
      </c>
    </row>
    <row r="2616" spans="1:21">
      <c r="A2616" t="s">
        <v>775</v>
      </c>
      <c r="B2616">
        <v>2615</v>
      </c>
      <c r="C2616" t="s">
        <v>9646</v>
      </c>
      <c r="D2616" t="s">
        <v>9647</v>
      </c>
      <c r="E2616" t="s">
        <v>99</v>
      </c>
      <c r="F2616">
        <v>20070219</v>
      </c>
      <c r="G2616"/>
      <c r="H2616" t="s">
        <v>2605</v>
      </c>
      <c r="I2616" t="s">
        <v>1226</v>
      </c>
      <c r="M2616" t="str">
        <f t="shared" si="281"/>
        <v>藤岡</v>
      </c>
      <c r="N2616" t="str">
        <f t="shared" si="282"/>
        <v>諒成</v>
      </c>
      <c r="O2616" t="str">
        <f t="shared" si="283"/>
        <v>フジオカ</v>
      </c>
      <c r="P2616" t="str">
        <f t="shared" si="284"/>
        <v>リョウセイ</v>
      </c>
      <c r="Q2616">
        <f>IF($F2616="","",DATEDIF($R2616,①申込書!$D$3,"Y"))</f>
        <v>18</v>
      </c>
      <c r="R2616" t="str">
        <f t="shared" si="285"/>
        <v>2007/02/19</v>
      </c>
      <c r="S2616" t="str">
        <f t="shared" si="280"/>
        <v>大阪</v>
      </c>
      <c r="T2616" t="str">
        <f>IFERROR(IF($G2616&lt;&gt;"",LEFT($G2616,11),IF(COUNTIF(②男子申込!$C:$C,$B2616)=1,INDEX(②男子申込!H:H,MATCH($B2616,②男子申込!$C:$C,0)),"")),"")</f>
        <v/>
      </c>
      <c r="U2616" t="str">
        <f t="shared" si="286"/>
        <v>同志社大</v>
      </c>
    </row>
    <row r="2617" spans="1:21">
      <c r="A2617" t="s">
        <v>775</v>
      </c>
      <c r="B2617">
        <v>2616</v>
      </c>
      <c r="C2617" t="s">
        <v>9648</v>
      </c>
      <c r="D2617" t="s">
        <v>9649</v>
      </c>
      <c r="E2617" t="s">
        <v>88</v>
      </c>
      <c r="F2617">
        <v>20060617</v>
      </c>
      <c r="G2617"/>
      <c r="H2617" t="s">
        <v>4163</v>
      </c>
      <c r="I2617" t="s">
        <v>4041</v>
      </c>
      <c r="M2617" t="str">
        <f t="shared" si="281"/>
        <v>西脇</v>
      </c>
      <c r="N2617" t="str">
        <f t="shared" si="282"/>
        <v>敬吾</v>
      </c>
      <c r="O2617" t="str">
        <f t="shared" si="283"/>
        <v>ニシワキ</v>
      </c>
      <c r="P2617" t="str">
        <f t="shared" si="284"/>
        <v>キョウゴ</v>
      </c>
      <c r="Q2617">
        <f>IF($F2617="","",DATEDIF($R2617,①申込書!$D$3,"Y"))</f>
        <v>19</v>
      </c>
      <c r="R2617" t="str">
        <f t="shared" si="285"/>
        <v>2006/06/17</v>
      </c>
      <c r="S2617" t="str">
        <f t="shared" si="280"/>
        <v>京都</v>
      </c>
      <c r="T2617" t="str">
        <f>IFERROR(IF($G2617&lt;&gt;"",LEFT($G2617,11),IF(COUNTIF(②男子申込!$C:$C,$B2617)=1,INDEX(②男子申込!H:H,MATCH($B2617,②男子申込!$C:$C,0)),"")),"")</f>
        <v/>
      </c>
      <c r="U2617" t="str">
        <f t="shared" si="286"/>
        <v>同志社大</v>
      </c>
    </row>
    <row r="2618" spans="1:21">
      <c r="A2618" t="s">
        <v>1579</v>
      </c>
      <c r="B2618">
        <v>2617</v>
      </c>
      <c r="C2618" t="s">
        <v>9650</v>
      </c>
      <c r="D2618" t="s">
        <v>9651</v>
      </c>
      <c r="E2618" t="s">
        <v>88</v>
      </c>
      <c r="F2618">
        <v>20070119</v>
      </c>
      <c r="G2618" t="s">
        <v>11960</v>
      </c>
      <c r="H2618" t="s">
        <v>1554</v>
      </c>
      <c r="I2618" t="s">
        <v>92</v>
      </c>
      <c r="M2618" t="str">
        <f t="shared" si="281"/>
        <v>松村</v>
      </c>
      <c r="N2618" t="str">
        <f t="shared" si="282"/>
        <v>勇輝</v>
      </c>
      <c r="O2618" t="str">
        <f t="shared" si="283"/>
        <v>マツムラ</v>
      </c>
      <c r="P2618" t="str">
        <f t="shared" si="284"/>
        <v>ユウキ</v>
      </c>
      <c r="Q2618">
        <f>IF($F2618="","",DATEDIF($R2618,①申込書!$D$3,"Y"))</f>
        <v>19</v>
      </c>
      <c r="R2618" t="str">
        <f t="shared" si="285"/>
        <v>2007/01/19</v>
      </c>
      <c r="S2618" t="str">
        <f t="shared" si="280"/>
        <v>京都</v>
      </c>
      <c r="T2618" t="str">
        <f>IFERROR(IF($G2618&lt;&gt;"",LEFT($G2618,11),IF(COUNTIF(②男子申込!$C:$C,$B2618)=1,INDEX(②男子申込!H:H,MATCH($B2618,②男子申込!$C:$C,0)),"")),"")</f>
        <v>00142398633</v>
      </c>
      <c r="U2618" t="str">
        <f t="shared" si="286"/>
        <v>滋賀大</v>
      </c>
    </row>
    <row r="2619" spans="1:21">
      <c r="A2619" t="s">
        <v>1579</v>
      </c>
      <c r="B2619">
        <v>2618</v>
      </c>
      <c r="C2619" t="s">
        <v>9652</v>
      </c>
      <c r="D2619" t="s">
        <v>9653</v>
      </c>
      <c r="E2619" t="s">
        <v>99</v>
      </c>
      <c r="F2619">
        <v>20060816</v>
      </c>
      <c r="G2619" t="s">
        <v>11961</v>
      </c>
      <c r="H2619" t="s">
        <v>649</v>
      </c>
      <c r="I2619" t="s">
        <v>12475</v>
      </c>
      <c r="M2619" t="str">
        <f t="shared" si="281"/>
        <v>小森</v>
      </c>
      <c r="N2619" t="str">
        <f t="shared" si="282"/>
        <v>智馨</v>
      </c>
      <c r="O2619" t="str">
        <f t="shared" si="283"/>
        <v>コモリ</v>
      </c>
      <c r="P2619" t="str">
        <f t="shared" si="284"/>
        <v>トモヨシ</v>
      </c>
      <c r="Q2619">
        <f>IF($F2619="","",DATEDIF($R2619,①申込書!$D$3,"Y"))</f>
        <v>19</v>
      </c>
      <c r="R2619" t="str">
        <f t="shared" si="285"/>
        <v>2006/08/16</v>
      </c>
      <c r="S2619" t="str">
        <f t="shared" si="280"/>
        <v>大阪</v>
      </c>
      <c r="T2619" t="str">
        <f>IFERROR(IF($G2619&lt;&gt;"",LEFT($G2619,11),IF(COUNTIF(②男子申込!$C:$C,$B2619)=1,INDEX(②男子申込!H:H,MATCH($B2619,②男子申込!$C:$C,0)),"")),"")</f>
        <v>00137853431</v>
      </c>
      <c r="U2619" t="str">
        <f t="shared" si="286"/>
        <v>滋賀大</v>
      </c>
    </row>
    <row r="2620" spans="1:21">
      <c r="A2620" t="s">
        <v>1579</v>
      </c>
      <c r="B2620">
        <v>2619</v>
      </c>
      <c r="C2620" t="s">
        <v>9654</v>
      </c>
      <c r="D2620" t="s">
        <v>9655</v>
      </c>
      <c r="E2620" t="s">
        <v>80</v>
      </c>
      <c r="F2620">
        <v>20060823</v>
      </c>
      <c r="G2620" t="s">
        <v>11962</v>
      </c>
      <c r="H2620" t="s">
        <v>162</v>
      </c>
      <c r="I2620" t="s">
        <v>131</v>
      </c>
      <c r="M2620" t="str">
        <f t="shared" si="281"/>
        <v>木村</v>
      </c>
      <c r="N2620" t="str">
        <f t="shared" si="282"/>
        <v>朋貴</v>
      </c>
      <c r="O2620" t="str">
        <f t="shared" si="283"/>
        <v>キムラ</v>
      </c>
      <c r="P2620" t="str">
        <f t="shared" si="284"/>
        <v>トモキ</v>
      </c>
      <c r="Q2620">
        <f>IF($F2620="","",DATEDIF($R2620,①申込書!$D$3,"Y"))</f>
        <v>19</v>
      </c>
      <c r="R2620" t="str">
        <f t="shared" si="285"/>
        <v>2006/08/23</v>
      </c>
      <c r="S2620" t="str">
        <f t="shared" si="280"/>
        <v>滋賀</v>
      </c>
      <c r="T2620" t="str">
        <f>IFERROR(IF($G2620&lt;&gt;"",LEFT($G2620,11),IF(COUNTIF(②男子申込!$C:$C,$B2620)=1,INDEX(②男子申込!H:H,MATCH($B2620,②男子申込!$C:$C,0)),"")),"")</f>
        <v>00134991936</v>
      </c>
      <c r="U2620" t="str">
        <f t="shared" si="286"/>
        <v>滋賀大</v>
      </c>
    </row>
    <row r="2621" spans="1:21">
      <c r="A2621" t="s">
        <v>1579</v>
      </c>
      <c r="B2621">
        <v>2620</v>
      </c>
      <c r="C2621" t="s">
        <v>9656</v>
      </c>
      <c r="D2621" t="s">
        <v>9657</v>
      </c>
      <c r="E2621" t="s">
        <v>99</v>
      </c>
      <c r="F2621">
        <v>20050112</v>
      </c>
      <c r="G2621" t="s">
        <v>11963</v>
      </c>
      <c r="H2621" t="s">
        <v>323</v>
      </c>
      <c r="I2621" t="s">
        <v>194</v>
      </c>
      <c r="M2621" t="str">
        <f t="shared" si="281"/>
        <v>松本</v>
      </c>
      <c r="N2621" t="str">
        <f t="shared" si="282"/>
        <v>一希</v>
      </c>
      <c r="O2621" t="str">
        <f t="shared" si="283"/>
        <v>マツモト</v>
      </c>
      <c r="P2621" t="str">
        <f t="shared" si="284"/>
        <v>カズキ</v>
      </c>
      <c r="Q2621">
        <f>IF($F2621="","",DATEDIF($R2621,①申込書!$D$3,"Y"))</f>
        <v>21</v>
      </c>
      <c r="R2621" t="str">
        <f t="shared" si="285"/>
        <v>2005/01/12</v>
      </c>
      <c r="S2621" t="str">
        <f t="shared" si="280"/>
        <v>大阪</v>
      </c>
      <c r="T2621" t="str">
        <f>IFERROR(IF($G2621&lt;&gt;"",LEFT($G2621,11),IF(COUNTIF(②男子申込!$C:$C,$B2621)=1,INDEX(②男子申込!H:H,MATCH($B2621,②男子申込!$C:$C,0)),"")),"")</f>
        <v>00113646223</v>
      </c>
      <c r="U2621" t="str">
        <f t="shared" si="286"/>
        <v>滋賀大</v>
      </c>
    </row>
    <row r="2622" spans="1:21">
      <c r="A2622" t="s">
        <v>1579</v>
      </c>
      <c r="B2622">
        <v>2621</v>
      </c>
      <c r="C2622" t="s">
        <v>9658</v>
      </c>
      <c r="D2622" t="s">
        <v>9659</v>
      </c>
      <c r="E2622" t="s">
        <v>99</v>
      </c>
      <c r="F2622">
        <v>20060524</v>
      </c>
      <c r="G2622" t="s">
        <v>11964</v>
      </c>
      <c r="H2622" t="s">
        <v>359</v>
      </c>
      <c r="I2622" t="s">
        <v>131</v>
      </c>
      <c r="M2622" t="str">
        <f t="shared" si="281"/>
        <v>保田</v>
      </c>
      <c r="N2622" t="str">
        <f t="shared" si="282"/>
        <v>知樹</v>
      </c>
      <c r="O2622" t="str">
        <f t="shared" si="283"/>
        <v>ヤスダ</v>
      </c>
      <c r="P2622" t="str">
        <f t="shared" si="284"/>
        <v>トモキ</v>
      </c>
      <c r="Q2622">
        <f>IF($F2622="","",DATEDIF($R2622,①申込書!$D$3,"Y"))</f>
        <v>19</v>
      </c>
      <c r="R2622" t="str">
        <f t="shared" si="285"/>
        <v>2006/05/24</v>
      </c>
      <c r="S2622" t="str">
        <f t="shared" si="280"/>
        <v>大阪</v>
      </c>
      <c r="T2622" t="str">
        <f>IFERROR(IF($G2622&lt;&gt;"",LEFT($G2622,11),IF(COUNTIF(②男子申込!$C:$C,$B2622)=1,INDEX(②男子申込!H:H,MATCH($B2622,②男子申込!$C:$C,0)),"")),"")</f>
        <v>00154419933</v>
      </c>
      <c r="U2622" t="str">
        <f t="shared" si="286"/>
        <v>滋賀大</v>
      </c>
    </row>
    <row r="2623" spans="1:21">
      <c r="A2623" t="s">
        <v>1579</v>
      </c>
      <c r="B2623">
        <v>2622</v>
      </c>
      <c r="C2623" t="s">
        <v>9660</v>
      </c>
      <c r="D2623" t="s">
        <v>9661</v>
      </c>
      <c r="E2623" t="s">
        <v>99</v>
      </c>
      <c r="F2623">
        <v>20070326</v>
      </c>
      <c r="G2623" t="s">
        <v>11962</v>
      </c>
      <c r="H2623" t="s">
        <v>12476</v>
      </c>
      <c r="I2623" t="s">
        <v>194</v>
      </c>
      <c r="M2623" t="str">
        <f t="shared" si="281"/>
        <v>黒塚</v>
      </c>
      <c r="N2623" t="str">
        <f t="shared" si="282"/>
        <v>一樹</v>
      </c>
      <c r="O2623" t="str">
        <f t="shared" si="283"/>
        <v>クロツカ</v>
      </c>
      <c r="P2623" t="str">
        <f t="shared" si="284"/>
        <v>カズキ</v>
      </c>
      <c r="Q2623">
        <f>IF($F2623="","",DATEDIF($R2623,①申込書!$D$3,"Y"))</f>
        <v>18</v>
      </c>
      <c r="R2623" t="str">
        <f t="shared" si="285"/>
        <v>2007/03/26</v>
      </c>
      <c r="S2623" t="str">
        <f t="shared" si="280"/>
        <v>大阪</v>
      </c>
      <c r="T2623" t="str">
        <f>IFERROR(IF($G2623&lt;&gt;"",LEFT($G2623,11),IF(COUNTIF(②男子申込!$C:$C,$B2623)=1,INDEX(②男子申込!H:H,MATCH($B2623,②男子申込!$C:$C,0)),"")),"")</f>
        <v>00134991936</v>
      </c>
      <c r="U2623" t="str">
        <f t="shared" si="286"/>
        <v>滋賀大</v>
      </c>
    </row>
    <row r="2624" spans="1:21">
      <c r="A2624" t="s">
        <v>1579</v>
      </c>
      <c r="B2624">
        <v>2623</v>
      </c>
      <c r="C2624" t="s">
        <v>9662</v>
      </c>
      <c r="D2624" t="s">
        <v>9663</v>
      </c>
      <c r="E2624" t="s">
        <v>80</v>
      </c>
      <c r="F2624">
        <v>20060721</v>
      </c>
      <c r="G2624" t="s">
        <v>11965</v>
      </c>
      <c r="H2624" t="s">
        <v>134</v>
      </c>
      <c r="I2624" t="s">
        <v>130</v>
      </c>
      <c r="M2624" t="str">
        <f t="shared" si="281"/>
        <v>伊藤</v>
      </c>
      <c r="N2624" t="str">
        <f t="shared" si="282"/>
        <v>向佑</v>
      </c>
      <c r="O2624" t="str">
        <f t="shared" si="283"/>
        <v>イトウ</v>
      </c>
      <c r="P2624" t="str">
        <f t="shared" si="284"/>
        <v>コウスケ</v>
      </c>
      <c r="Q2624">
        <f>IF($F2624="","",DATEDIF($R2624,①申込書!$D$3,"Y"))</f>
        <v>19</v>
      </c>
      <c r="R2624" t="str">
        <f t="shared" si="285"/>
        <v>2006/07/21</v>
      </c>
      <c r="S2624" t="str">
        <f t="shared" si="280"/>
        <v>滋賀</v>
      </c>
      <c r="T2624" t="str">
        <f>IFERROR(IF($G2624&lt;&gt;"",LEFT($G2624,11),IF(COUNTIF(②男子申込!$C:$C,$B2624)=1,INDEX(②男子申込!H:H,MATCH($B2624,②男子申込!$C:$C,0)),"")),"")</f>
        <v>00142043923</v>
      </c>
      <c r="U2624" t="str">
        <f t="shared" si="286"/>
        <v>滋賀大</v>
      </c>
    </row>
    <row r="2625" spans="1:21">
      <c r="A2625" t="s">
        <v>1579</v>
      </c>
      <c r="B2625">
        <v>2624</v>
      </c>
      <c r="C2625" t="s">
        <v>9664</v>
      </c>
      <c r="D2625" t="s">
        <v>9665</v>
      </c>
      <c r="E2625" t="s">
        <v>80</v>
      </c>
      <c r="F2625">
        <v>20061207</v>
      </c>
      <c r="G2625" t="s">
        <v>11966</v>
      </c>
      <c r="H2625" t="s">
        <v>1947</v>
      </c>
      <c r="I2625" t="s">
        <v>562</v>
      </c>
      <c r="M2625" t="str">
        <f t="shared" si="281"/>
        <v>野口</v>
      </c>
      <c r="N2625" t="str">
        <f t="shared" si="282"/>
        <v>凌大</v>
      </c>
      <c r="O2625" t="str">
        <f t="shared" si="283"/>
        <v>ノグチ</v>
      </c>
      <c r="P2625" t="str">
        <f t="shared" si="284"/>
        <v>リョウタ</v>
      </c>
      <c r="Q2625">
        <f>IF($F2625="","",DATEDIF($R2625,①申込書!$D$3,"Y"))</f>
        <v>19</v>
      </c>
      <c r="R2625" t="str">
        <f t="shared" si="285"/>
        <v>2006/12/07</v>
      </c>
      <c r="S2625" t="str">
        <f t="shared" si="280"/>
        <v>滋賀</v>
      </c>
      <c r="T2625" t="str">
        <f>IFERROR(IF($G2625&lt;&gt;"",LEFT($G2625,11),IF(COUNTIF(②男子申込!$C:$C,$B2625)=1,INDEX(②男子申込!H:H,MATCH($B2625,②男子申込!$C:$C,0)),"")),"")</f>
        <v>00136556228</v>
      </c>
      <c r="U2625" t="str">
        <f t="shared" si="286"/>
        <v>滋賀大</v>
      </c>
    </row>
    <row r="2626" spans="1:21">
      <c r="A2626" t="s">
        <v>1579</v>
      </c>
      <c r="B2626">
        <v>2625</v>
      </c>
      <c r="C2626" t="s">
        <v>9666</v>
      </c>
      <c r="D2626" t="s">
        <v>9667</v>
      </c>
      <c r="E2626" t="s">
        <v>88</v>
      </c>
      <c r="F2626">
        <v>20061225</v>
      </c>
      <c r="G2626" t="s">
        <v>11967</v>
      </c>
      <c r="H2626" t="s">
        <v>791</v>
      </c>
      <c r="I2626" t="s">
        <v>12477</v>
      </c>
      <c r="M2626" t="str">
        <f t="shared" si="281"/>
        <v>村上</v>
      </c>
      <c r="N2626" t="str">
        <f t="shared" si="282"/>
        <v>硯哉</v>
      </c>
      <c r="O2626" t="str">
        <f t="shared" si="283"/>
        <v>ムラカミ</v>
      </c>
      <c r="P2626" t="str">
        <f t="shared" si="284"/>
        <v>ケンヤ</v>
      </c>
      <c r="Q2626">
        <f>IF($F2626="","",DATEDIF($R2626,①申込書!$D$3,"Y"))</f>
        <v>19</v>
      </c>
      <c r="R2626" t="str">
        <f t="shared" si="285"/>
        <v>2006/12/25</v>
      </c>
      <c r="S2626" t="str">
        <f t="shared" ref="S2626:S2689" si="287">IFERROR(IF(OR($E2626="北海道",$E2626="学連"),$E2626,LEFT($E2626,LEN($E2626)-1)),"")</f>
        <v>京都</v>
      </c>
      <c r="T2626" t="str">
        <f>IFERROR(IF($G2626&lt;&gt;"",LEFT($G2626,11),IF(COUNTIF(②男子申込!$C:$C,$B2626)=1,INDEX(②男子申込!H:H,MATCH($B2626,②男子申込!$C:$C,0)),"")),"")</f>
        <v>00170866735</v>
      </c>
      <c r="U2626" t="str">
        <f t="shared" si="286"/>
        <v>滋賀大</v>
      </c>
    </row>
    <row r="2627" spans="1:21">
      <c r="A2627" t="s">
        <v>1579</v>
      </c>
      <c r="B2627">
        <v>2626</v>
      </c>
      <c r="C2627" t="s">
        <v>9668</v>
      </c>
      <c r="D2627" t="s">
        <v>9669</v>
      </c>
      <c r="E2627" t="s">
        <v>85</v>
      </c>
      <c r="F2627">
        <v>20070226</v>
      </c>
      <c r="G2627" t="s">
        <v>11968</v>
      </c>
      <c r="H2627" t="s">
        <v>624</v>
      </c>
      <c r="I2627" t="s">
        <v>87</v>
      </c>
      <c r="M2627" t="str">
        <f t="shared" ref="M2627:M2690" si="288">IFERROR(LEFT($C2627,FIND("　",$C2627)-1),"")</f>
        <v>飯田</v>
      </c>
      <c r="N2627" t="str">
        <f t="shared" ref="N2627:N2690" si="289">IFERROR(RIGHT($C2627,LEN($C2627)-FIND("　",$C2627)),"")</f>
        <v>匠</v>
      </c>
      <c r="O2627" t="str">
        <f t="shared" ref="O2627:O2690" si="290">IFERROR(DBCS(LEFT($D2627,FIND(" ",$D2627)-1)),"")</f>
        <v>イイダ</v>
      </c>
      <c r="P2627" t="str">
        <f t="shared" ref="P2627:P2690" si="291">IFERROR(DBCS(RIGHT($D2627,LEN($D2627)-FIND(" ",$D2627))),"")</f>
        <v>タクミ</v>
      </c>
      <c r="Q2627">
        <f>IF($F2627="","",DATEDIF($R2627,①申込書!$D$3,"Y"))</f>
        <v>18</v>
      </c>
      <c r="R2627" t="str">
        <f t="shared" ref="R2627:R2690" si="292">IF($F2627="","",LEFT($F2627,4)&amp;"/"&amp;MID($F2627,5,2)&amp;"/"&amp;RIGHT($F2627,2))</f>
        <v>2007/02/26</v>
      </c>
      <c r="S2627" t="str">
        <f t="shared" si="287"/>
        <v>愛知</v>
      </c>
      <c r="T2627" t="str">
        <f>IFERROR(IF($G2627&lt;&gt;"",LEFT($G2627,11),IF(COUNTIF(②男子申込!$C:$C,$B2627)=1,INDEX(②男子申込!H:H,MATCH($B2627,②男子申込!$C:$C,0)),"")),"")</f>
        <v>00200374616</v>
      </c>
      <c r="U2627" t="str">
        <f t="shared" ref="U2627:U2690" si="293">IFERROR(LEFT($A2627,FIND("大学",$A2627))&amp;RIGHT($A2627,LEN($A2627)-FIND("大学",$A2627)-1),"")</f>
        <v>滋賀大</v>
      </c>
    </row>
    <row r="2628" spans="1:21">
      <c r="A2628" t="s">
        <v>1579</v>
      </c>
      <c r="B2628">
        <v>2627</v>
      </c>
      <c r="C2628" t="s">
        <v>9670</v>
      </c>
      <c r="D2628" t="s">
        <v>9671</v>
      </c>
      <c r="E2628" t="s">
        <v>173</v>
      </c>
      <c r="F2628">
        <v>20060822</v>
      </c>
      <c r="G2628" t="s">
        <v>11969</v>
      </c>
      <c r="H2628" t="s">
        <v>581</v>
      </c>
      <c r="I2628" t="s">
        <v>135</v>
      </c>
      <c r="M2628" t="str">
        <f t="shared" si="288"/>
        <v>石田</v>
      </c>
      <c r="N2628" t="str">
        <f t="shared" si="289"/>
        <v>煌季</v>
      </c>
      <c r="O2628" t="str">
        <f t="shared" si="290"/>
        <v>イシダ</v>
      </c>
      <c r="P2628" t="str">
        <f t="shared" si="291"/>
        <v>コウキ</v>
      </c>
      <c r="Q2628">
        <f>IF($F2628="","",DATEDIF($R2628,①申込書!$D$3,"Y"))</f>
        <v>19</v>
      </c>
      <c r="R2628" t="str">
        <f t="shared" si="292"/>
        <v>2006/08/22</v>
      </c>
      <c r="S2628" t="str">
        <f t="shared" si="287"/>
        <v>鳥取</v>
      </c>
      <c r="T2628" t="str">
        <f>IFERROR(IF($G2628&lt;&gt;"",LEFT($G2628,11),IF(COUNTIF(②男子申込!$C:$C,$B2628)=1,INDEX(②男子申込!H:H,MATCH($B2628,②男子申込!$C:$C,0)),"")),"")</f>
        <v>00142566125</v>
      </c>
      <c r="U2628" t="str">
        <f t="shared" si="293"/>
        <v>滋賀大</v>
      </c>
    </row>
    <row r="2629" spans="1:21">
      <c r="A2629" t="s">
        <v>1579</v>
      </c>
      <c r="B2629">
        <v>2628</v>
      </c>
      <c r="C2629" t="s">
        <v>9672</v>
      </c>
      <c r="D2629" t="s">
        <v>9673</v>
      </c>
      <c r="E2629" t="s">
        <v>104</v>
      </c>
      <c r="F2629">
        <v>20070228</v>
      </c>
      <c r="G2629" t="s">
        <v>11970</v>
      </c>
      <c r="H2629" t="s">
        <v>347</v>
      </c>
      <c r="I2629" t="s">
        <v>729</v>
      </c>
      <c r="M2629" t="str">
        <f t="shared" si="288"/>
        <v>河口</v>
      </c>
      <c r="N2629" t="str">
        <f t="shared" si="289"/>
        <v>彰羽</v>
      </c>
      <c r="O2629" t="str">
        <f t="shared" si="290"/>
        <v>カワグチ</v>
      </c>
      <c r="P2629" t="str">
        <f t="shared" si="291"/>
        <v>ショウ</v>
      </c>
      <c r="Q2629">
        <f>IF($F2629="","",DATEDIF($R2629,①申込書!$D$3,"Y"))</f>
        <v>18</v>
      </c>
      <c r="R2629" t="str">
        <f t="shared" si="292"/>
        <v>2007/02/28</v>
      </c>
      <c r="S2629" t="str">
        <f t="shared" si="287"/>
        <v>福井</v>
      </c>
      <c r="T2629" t="str">
        <f>IFERROR(IF($G2629&lt;&gt;"",LEFT($G2629,11),IF(COUNTIF(②男子申込!$C:$C,$B2629)=1,INDEX(②男子申込!H:H,MATCH($B2629,②男子申込!$C:$C,0)),"")),"")</f>
        <v>00166135022</v>
      </c>
      <c r="U2629" t="str">
        <f t="shared" si="293"/>
        <v>滋賀大</v>
      </c>
    </row>
    <row r="2630" spans="1:21">
      <c r="A2630" t="s">
        <v>1579</v>
      </c>
      <c r="B2630">
        <v>2629</v>
      </c>
      <c r="C2630" t="s">
        <v>9674</v>
      </c>
      <c r="D2630" t="s">
        <v>9675</v>
      </c>
      <c r="E2630" t="s">
        <v>99</v>
      </c>
      <c r="F2630">
        <v>20060616</v>
      </c>
      <c r="G2630" t="s">
        <v>11971</v>
      </c>
      <c r="H2630" t="s">
        <v>2375</v>
      </c>
      <c r="I2630" t="s">
        <v>2609</v>
      </c>
      <c r="M2630" t="str">
        <f t="shared" si="288"/>
        <v>薮内</v>
      </c>
      <c r="N2630" t="str">
        <f t="shared" si="289"/>
        <v>遥</v>
      </c>
      <c r="O2630" t="str">
        <f t="shared" si="290"/>
        <v>ヤブウチ</v>
      </c>
      <c r="P2630" t="str">
        <f t="shared" si="291"/>
        <v>ハルカ</v>
      </c>
      <c r="Q2630">
        <f>IF($F2630="","",DATEDIF($R2630,①申込書!$D$3,"Y"))</f>
        <v>19</v>
      </c>
      <c r="R2630" t="str">
        <f t="shared" si="292"/>
        <v>2006/06/16</v>
      </c>
      <c r="S2630" t="str">
        <f t="shared" si="287"/>
        <v>大阪</v>
      </c>
      <c r="T2630" t="str">
        <f>IFERROR(IF($G2630&lt;&gt;"",LEFT($G2630,11),IF(COUNTIF(②男子申込!$C:$C,$B2630)=1,INDEX(②男子申込!H:H,MATCH($B2630,②男子申込!$C:$C,0)),"")),"")</f>
        <v>00149337330</v>
      </c>
      <c r="U2630" t="str">
        <f t="shared" si="293"/>
        <v>滋賀大</v>
      </c>
    </row>
    <row r="2631" spans="1:21">
      <c r="A2631" t="s">
        <v>1579</v>
      </c>
      <c r="B2631">
        <v>2630</v>
      </c>
      <c r="C2631" t="s">
        <v>9676</v>
      </c>
      <c r="D2631" t="s">
        <v>9677</v>
      </c>
      <c r="E2631" t="s">
        <v>116</v>
      </c>
      <c r="F2631">
        <v>20070124</v>
      </c>
      <c r="G2631" t="s">
        <v>11972</v>
      </c>
      <c r="H2631" t="s">
        <v>513</v>
      </c>
      <c r="I2631" t="s">
        <v>552</v>
      </c>
      <c r="M2631" t="str">
        <f t="shared" si="288"/>
        <v>古市</v>
      </c>
      <c r="N2631" t="str">
        <f t="shared" si="289"/>
        <v>蓮斗</v>
      </c>
      <c r="O2631" t="str">
        <f t="shared" si="290"/>
        <v>フルイチ</v>
      </c>
      <c r="P2631" t="str">
        <f t="shared" si="291"/>
        <v>レント</v>
      </c>
      <c r="Q2631">
        <f>IF($F2631="","",DATEDIF($R2631,①申込書!$D$3,"Y"))</f>
        <v>19</v>
      </c>
      <c r="R2631" t="str">
        <f t="shared" si="292"/>
        <v>2007/01/24</v>
      </c>
      <c r="S2631" t="str">
        <f t="shared" si="287"/>
        <v>三重</v>
      </c>
      <c r="T2631" t="str">
        <f>IFERROR(IF($G2631&lt;&gt;"",LEFT($G2631,11),IF(COUNTIF(②男子申込!$C:$C,$B2631)=1,INDEX(②男子申込!H:H,MATCH($B2631,②男子申込!$C:$C,0)),"")),"")</f>
        <v>00200375789</v>
      </c>
      <c r="U2631" t="str">
        <f t="shared" si="293"/>
        <v>滋賀大</v>
      </c>
    </row>
    <row r="2632" spans="1:21">
      <c r="A2632" t="s">
        <v>1161</v>
      </c>
      <c r="B2632">
        <v>2631</v>
      </c>
      <c r="C2632" t="s">
        <v>9678</v>
      </c>
      <c r="D2632" t="s">
        <v>9679</v>
      </c>
      <c r="E2632" t="s">
        <v>91</v>
      </c>
      <c r="F2632">
        <v>20050411</v>
      </c>
      <c r="G2632" t="s">
        <v>11973</v>
      </c>
      <c r="H2632" t="s">
        <v>519</v>
      </c>
      <c r="I2632" t="s">
        <v>1105</v>
      </c>
      <c r="M2632" t="str">
        <f t="shared" si="288"/>
        <v>秋山</v>
      </c>
      <c r="N2632" t="str">
        <f t="shared" si="289"/>
        <v>雅貴</v>
      </c>
      <c r="O2632" t="str">
        <f t="shared" si="290"/>
        <v>アキヤマ</v>
      </c>
      <c r="P2632" t="str">
        <f t="shared" si="291"/>
        <v>マサタカ</v>
      </c>
      <c r="Q2632">
        <f>IF($F2632="","",DATEDIF($R2632,①申込書!$D$3,"Y"))</f>
        <v>20</v>
      </c>
      <c r="R2632" t="str">
        <f t="shared" si="292"/>
        <v>2005/04/11</v>
      </c>
      <c r="S2632" t="str">
        <f t="shared" si="287"/>
        <v>香川</v>
      </c>
      <c r="T2632" t="str">
        <f>IFERROR(IF($G2632&lt;&gt;"",LEFT($G2632,11),IF(COUNTIF(②男子申込!$C:$C,$B2632)=1,INDEX(②男子申込!H:H,MATCH($B2632,②男子申込!$C:$C,0)),"")),"")</f>
        <v>00122889030</v>
      </c>
      <c r="U2632" t="str">
        <f t="shared" si="293"/>
        <v>神戸学院大</v>
      </c>
    </row>
    <row r="2633" spans="1:21">
      <c r="A2633" t="s">
        <v>1161</v>
      </c>
      <c r="B2633">
        <v>2632</v>
      </c>
      <c r="C2633" s="60" t="s">
        <v>9680</v>
      </c>
      <c r="D2633" t="s">
        <v>9681</v>
      </c>
      <c r="E2633" t="s">
        <v>97</v>
      </c>
      <c r="F2633">
        <v>20060722</v>
      </c>
      <c r="G2633" t="s">
        <v>11974</v>
      </c>
      <c r="H2633" t="s">
        <v>12478</v>
      </c>
      <c r="I2633" t="s">
        <v>12479</v>
      </c>
      <c r="M2633" t="str">
        <f t="shared" si="288"/>
        <v>市丸</v>
      </c>
      <c r="N2633" t="str">
        <f t="shared" si="289"/>
        <v>弥興</v>
      </c>
      <c r="O2633" t="str">
        <f t="shared" si="290"/>
        <v>イチマル</v>
      </c>
      <c r="P2633" t="str">
        <f t="shared" si="291"/>
        <v>ヤオキ</v>
      </c>
      <c r="Q2633">
        <f>IF($F2633="","",DATEDIF($R2633,①申込書!$D$3,"Y"))</f>
        <v>19</v>
      </c>
      <c r="R2633" t="str">
        <f t="shared" si="292"/>
        <v>2006/07/22</v>
      </c>
      <c r="S2633" t="str">
        <f t="shared" si="287"/>
        <v>兵庫</v>
      </c>
      <c r="T2633" t="str">
        <f>IFERROR(IF($G2633&lt;&gt;"",LEFT($G2633,11),IF(COUNTIF(②男子申込!$C:$C,$B2633)=1,INDEX(②男子申込!H:H,MATCH($B2633,②男子申込!$C:$C,0)),"")),"")</f>
        <v>00140421820</v>
      </c>
      <c r="U2633" t="str">
        <f t="shared" si="293"/>
        <v>神戸学院大</v>
      </c>
    </row>
    <row r="2634" spans="1:21">
      <c r="A2634" t="s">
        <v>1161</v>
      </c>
      <c r="B2634">
        <v>2633</v>
      </c>
      <c r="C2634" t="s">
        <v>9682</v>
      </c>
      <c r="D2634" t="s">
        <v>9683</v>
      </c>
      <c r="E2634" t="s">
        <v>97</v>
      </c>
      <c r="F2634">
        <v>20060717</v>
      </c>
      <c r="G2634" t="s">
        <v>11975</v>
      </c>
      <c r="H2634" t="s">
        <v>1345</v>
      </c>
      <c r="I2634" t="s">
        <v>357</v>
      </c>
      <c r="M2634" t="str">
        <f t="shared" si="288"/>
        <v>神谷</v>
      </c>
      <c r="N2634" t="str">
        <f t="shared" si="289"/>
        <v>健悟</v>
      </c>
      <c r="O2634" t="str">
        <f t="shared" si="290"/>
        <v>カミヤ</v>
      </c>
      <c r="P2634" t="str">
        <f t="shared" si="291"/>
        <v>ケンゴ</v>
      </c>
      <c r="Q2634">
        <f>IF($F2634="","",DATEDIF($R2634,①申込書!$D$3,"Y"))</f>
        <v>19</v>
      </c>
      <c r="R2634" t="str">
        <f t="shared" si="292"/>
        <v>2006/07/17</v>
      </c>
      <c r="S2634" t="str">
        <f t="shared" si="287"/>
        <v>兵庫</v>
      </c>
      <c r="T2634" t="str">
        <f>IFERROR(IF($G2634&lt;&gt;"",LEFT($G2634,11),IF(COUNTIF(②男子申込!$C:$C,$B2634)=1,INDEX(②男子申込!H:H,MATCH($B2634,②男子申込!$C:$C,0)),"")),"")</f>
        <v>00137900828</v>
      </c>
      <c r="U2634" t="str">
        <f t="shared" si="293"/>
        <v>神戸学院大</v>
      </c>
    </row>
    <row r="2635" spans="1:21">
      <c r="A2635" t="s">
        <v>1161</v>
      </c>
      <c r="B2635">
        <v>2634</v>
      </c>
      <c r="C2635" t="s">
        <v>9684</v>
      </c>
      <c r="D2635" t="s">
        <v>9685</v>
      </c>
      <c r="E2635" t="s">
        <v>97</v>
      </c>
      <c r="F2635">
        <v>20061023</v>
      </c>
      <c r="G2635" t="s">
        <v>11976</v>
      </c>
      <c r="H2635" t="s">
        <v>2375</v>
      </c>
      <c r="I2635" t="s">
        <v>12480</v>
      </c>
      <c r="M2635" t="str">
        <f t="shared" si="288"/>
        <v>籔内</v>
      </c>
      <c r="N2635" t="str">
        <f t="shared" si="289"/>
        <v>福康</v>
      </c>
      <c r="O2635" t="str">
        <f t="shared" si="290"/>
        <v>ヤブウチ</v>
      </c>
      <c r="P2635" t="str">
        <f t="shared" si="291"/>
        <v>フクヤス</v>
      </c>
      <c r="Q2635">
        <f>IF($F2635="","",DATEDIF($R2635,①申込書!$D$3,"Y"))</f>
        <v>19</v>
      </c>
      <c r="R2635" t="str">
        <f t="shared" si="292"/>
        <v>2006/10/23</v>
      </c>
      <c r="S2635" t="str">
        <f t="shared" si="287"/>
        <v>兵庫</v>
      </c>
      <c r="T2635" t="str">
        <f>IFERROR(IF($G2635&lt;&gt;"",LEFT($G2635,11),IF(COUNTIF(②男子申込!$C:$C,$B2635)=1,INDEX(②男子申込!H:H,MATCH($B2635,②男子申込!$C:$C,0)),"")),"")</f>
        <v>00135377733</v>
      </c>
      <c r="U2635" t="str">
        <f t="shared" si="293"/>
        <v>神戸学院大</v>
      </c>
    </row>
    <row r="2636" spans="1:21">
      <c r="A2636" t="s">
        <v>1161</v>
      </c>
      <c r="B2636">
        <v>2635</v>
      </c>
      <c r="C2636" t="s">
        <v>9686</v>
      </c>
      <c r="D2636" t="s">
        <v>9687</v>
      </c>
      <c r="E2636" t="s">
        <v>97</v>
      </c>
      <c r="F2636">
        <v>20060703</v>
      </c>
      <c r="G2636" t="s">
        <v>11977</v>
      </c>
      <c r="H2636" t="s">
        <v>1947</v>
      </c>
      <c r="I2636" t="s">
        <v>1090</v>
      </c>
      <c r="M2636" t="str">
        <f t="shared" si="288"/>
        <v>野口</v>
      </c>
      <c r="N2636" t="str">
        <f t="shared" si="289"/>
        <v>誠太</v>
      </c>
      <c r="O2636" t="str">
        <f t="shared" si="290"/>
        <v>ノグチ</v>
      </c>
      <c r="P2636" t="str">
        <f t="shared" si="291"/>
        <v>セイタ</v>
      </c>
      <c r="Q2636">
        <f>IF($F2636="","",DATEDIF($R2636,①申込書!$D$3,"Y"))</f>
        <v>19</v>
      </c>
      <c r="R2636" t="str">
        <f t="shared" si="292"/>
        <v>2006/07/03</v>
      </c>
      <c r="S2636" t="str">
        <f t="shared" si="287"/>
        <v>兵庫</v>
      </c>
      <c r="T2636" t="str">
        <f>IFERROR(IF($G2636&lt;&gt;"",LEFT($G2636,11),IF(COUNTIF(②男子申込!$C:$C,$B2636)=1,INDEX(②男子申込!H:H,MATCH($B2636,②男子申込!$C:$C,0)),"")),"")</f>
        <v>00135266023</v>
      </c>
      <c r="U2636" t="str">
        <f t="shared" si="293"/>
        <v>神戸学院大</v>
      </c>
    </row>
    <row r="2637" spans="1:21">
      <c r="A2637" t="s">
        <v>1161</v>
      </c>
      <c r="B2637">
        <v>2636</v>
      </c>
      <c r="C2637" t="s">
        <v>9688</v>
      </c>
      <c r="D2637" t="s">
        <v>9689</v>
      </c>
      <c r="E2637" t="s">
        <v>97</v>
      </c>
      <c r="F2637">
        <v>20060617</v>
      </c>
      <c r="G2637" t="s">
        <v>11978</v>
      </c>
      <c r="H2637" t="s">
        <v>7783</v>
      </c>
      <c r="I2637" t="s">
        <v>725</v>
      </c>
      <c r="M2637" t="str">
        <f t="shared" si="288"/>
        <v>神山</v>
      </c>
      <c r="N2637" t="str">
        <f t="shared" si="289"/>
        <v>凌馬</v>
      </c>
      <c r="O2637" t="str">
        <f t="shared" si="290"/>
        <v>カミヤマ</v>
      </c>
      <c r="P2637" t="str">
        <f t="shared" si="291"/>
        <v>リョウマ</v>
      </c>
      <c r="Q2637">
        <f>IF($F2637="","",DATEDIF($R2637,①申込書!$D$3,"Y"))</f>
        <v>19</v>
      </c>
      <c r="R2637" t="str">
        <f t="shared" si="292"/>
        <v>2006/06/17</v>
      </c>
      <c r="S2637" t="str">
        <f t="shared" si="287"/>
        <v>兵庫</v>
      </c>
      <c r="T2637" t="str">
        <f>IFERROR(IF($G2637&lt;&gt;"",LEFT($G2637,11),IF(COUNTIF(②男子申込!$C:$C,$B2637)=1,INDEX(②男子申込!H:H,MATCH($B2637,②男子申込!$C:$C,0)),"")),"")</f>
        <v>00173563126</v>
      </c>
      <c r="U2637" t="str">
        <f t="shared" si="293"/>
        <v>神戸学院大</v>
      </c>
    </row>
    <row r="2638" spans="1:21">
      <c r="A2638" t="s">
        <v>1161</v>
      </c>
      <c r="B2638">
        <v>2637</v>
      </c>
      <c r="C2638" t="s">
        <v>9690</v>
      </c>
      <c r="D2638" t="s">
        <v>9691</v>
      </c>
      <c r="E2638" t="s">
        <v>97</v>
      </c>
      <c r="F2638">
        <v>20060510</v>
      </c>
      <c r="G2638" t="s">
        <v>11979</v>
      </c>
      <c r="H2638" t="s">
        <v>193</v>
      </c>
      <c r="I2638" t="s">
        <v>2482</v>
      </c>
      <c r="M2638" t="str">
        <f t="shared" si="288"/>
        <v>小林</v>
      </c>
      <c r="N2638" t="str">
        <f t="shared" si="289"/>
        <v>葵</v>
      </c>
      <c r="O2638" t="str">
        <f t="shared" si="290"/>
        <v>コバヤシ</v>
      </c>
      <c r="P2638" t="str">
        <f t="shared" si="291"/>
        <v>アオイ</v>
      </c>
      <c r="Q2638">
        <f>IF($F2638="","",DATEDIF($R2638,①申込書!$D$3,"Y"))</f>
        <v>19</v>
      </c>
      <c r="R2638" t="str">
        <f t="shared" si="292"/>
        <v>2006/05/10</v>
      </c>
      <c r="S2638" t="str">
        <f t="shared" si="287"/>
        <v>兵庫</v>
      </c>
      <c r="T2638" t="str">
        <f>IFERROR(IF($G2638&lt;&gt;"",LEFT($G2638,11),IF(COUNTIF(②男子申込!$C:$C,$B2638)=1,INDEX(②男子申込!H:H,MATCH($B2638,②男子申込!$C:$C,0)),"")),"")</f>
        <v>00137432424</v>
      </c>
      <c r="U2638" t="str">
        <f t="shared" si="293"/>
        <v>神戸学院大</v>
      </c>
    </row>
    <row r="2639" spans="1:21">
      <c r="A2639" t="s">
        <v>1161</v>
      </c>
      <c r="B2639">
        <v>2638</v>
      </c>
      <c r="C2639" t="s">
        <v>9692</v>
      </c>
      <c r="D2639" t="s">
        <v>9693</v>
      </c>
      <c r="E2639" t="s">
        <v>97</v>
      </c>
      <c r="F2639">
        <v>20060810</v>
      </c>
      <c r="G2639" t="s">
        <v>11980</v>
      </c>
      <c r="H2639" t="s">
        <v>377</v>
      </c>
      <c r="I2639" t="s">
        <v>774</v>
      </c>
      <c r="M2639" t="str">
        <f t="shared" si="288"/>
        <v>林</v>
      </c>
      <c r="N2639" t="str">
        <f t="shared" si="289"/>
        <v>琉輝</v>
      </c>
      <c r="O2639" t="str">
        <f t="shared" si="290"/>
        <v>ハヤシ</v>
      </c>
      <c r="P2639" t="str">
        <f t="shared" si="291"/>
        <v>ルキ</v>
      </c>
      <c r="Q2639">
        <f>IF($F2639="","",DATEDIF($R2639,①申込書!$D$3,"Y"))</f>
        <v>19</v>
      </c>
      <c r="R2639" t="str">
        <f t="shared" si="292"/>
        <v>2006/08/10</v>
      </c>
      <c r="S2639" t="str">
        <f t="shared" si="287"/>
        <v>兵庫</v>
      </c>
      <c r="T2639" t="str">
        <f>IFERROR(IF($G2639&lt;&gt;"",LEFT($G2639,11),IF(COUNTIF(②男子申込!$C:$C,$B2639)=1,INDEX(②男子申込!H:H,MATCH($B2639,②男子申込!$C:$C,0)),"")),"")</f>
        <v>00165507630</v>
      </c>
      <c r="U2639" t="str">
        <f t="shared" si="293"/>
        <v>神戸学院大</v>
      </c>
    </row>
    <row r="2640" spans="1:21">
      <c r="A2640" t="s">
        <v>1161</v>
      </c>
      <c r="B2640">
        <v>2639</v>
      </c>
      <c r="C2640" t="s">
        <v>9694</v>
      </c>
      <c r="D2640" t="s">
        <v>9695</v>
      </c>
      <c r="E2640" t="s">
        <v>97</v>
      </c>
      <c r="F2640">
        <v>20060629</v>
      </c>
      <c r="G2640" t="s">
        <v>11981</v>
      </c>
      <c r="H2640" t="s">
        <v>1599</v>
      </c>
      <c r="I2640" t="s">
        <v>181</v>
      </c>
      <c r="M2640" t="str">
        <f t="shared" si="288"/>
        <v>南</v>
      </c>
      <c r="N2640" t="str">
        <f t="shared" si="289"/>
        <v>遥翔</v>
      </c>
      <c r="O2640" t="str">
        <f t="shared" si="290"/>
        <v>ミナミ</v>
      </c>
      <c r="P2640" t="str">
        <f t="shared" si="291"/>
        <v>ハルト</v>
      </c>
      <c r="Q2640">
        <f>IF($F2640="","",DATEDIF($R2640,①申込書!$D$3,"Y"))</f>
        <v>19</v>
      </c>
      <c r="R2640" t="str">
        <f t="shared" si="292"/>
        <v>2006/06/29</v>
      </c>
      <c r="S2640" t="str">
        <f t="shared" si="287"/>
        <v>兵庫</v>
      </c>
      <c r="T2640" t="str">
        <f>IFERROR(IF($G2640&lt;&gt;"",LEFT($G2640,11),IF(COUNTIF(②男子申込!$C:$C,$B2640)=1,INDEX(②男子申込!H:H,MATCH($B2640,②男子申込!$C:$C,0)),"")),"")</f>
        <v>00147789945</v>
      </c>
      <c r="U2640" t="str">
        <f t="shared" si="293"/>
        <v>神戸学院大</v>
      </c>
    </row>
    <row r="2641" spans="1:21">
      <c r="A2641" t="s">
        <v>1161</v>
      </c>
      <c r="B2641">
        <v>2640</v>
      </c>
      <c r="C2641" t="s">
        <v>9696</v>
      </c>
      <c r="D2641" t="s">
        <v>9697</v>
      </c>
      <c r="E2641" t="s">
        <v>97</v>
      </c>
      <c r="F2641">
        <v>20050828</v>
      </c>
      <c r="G2641" t="s">
        <v>11982</v>
      </c>
      <c r="H2641" t="s">
        <v>7069</v>
      </c>
      <c r="I2641" t="s">
        <v>105</v>
      </c>
      <c r="M2641" t="str">
        <f t="shared" si="288"/>
        <v>小山</v>
      </c>
      <c r="N2641" t="str">
        <f t="shared" si="289"/>
        <v>颯太</v>
      </c>
      <c r="O2641" t="str">
        <f t="shared" si="290"/>
        <v>コヤマ</v>
      </c>
      <c r="P2641" t="str">
        <f t="shared" si="291"/>
        <v>ソウタ</v>
      </c>
      <c r="Q2641">
        <f>IF($F2641="","",DATEDIF($R2641,①申込書!$D$3,"Y"))</f>
        <v>20</v>
      </c>
      <c r="R2641" t="str">
        <f t="shared" si="292"/>
        <v>2005/08/28</v>
      </c>
      <c r="S2641" t="str">
        <f t="shared" si="287"/>
        <v>兵庫</v>
      </c>
      <c r="T2641" t="str">
        <f>IFERROR(IF($G2641&lt;&gt;"",LEFT($G2641,11),IF(COUNTIF(②男子申込!$C:$C,$B2641)=1,INDEX(②男子申込!H:H,MATCH($B2641,②男子申込!$C:$C,0)),"")),"")</f>
        <v>00128976639</v>
      </c>
      <c r="U2641" t="str">
        <f t="shared" si="293"/>
        <v>神戸学院大</v>
      </c>
    </row>
    <row r="2642" spans="1:21">
      <c r="A2642" t="s">
        <v>1161</v>
      </c>
      <c r="B2642">
        <v>2641</v>
      </c>
      <c r="C2642" t="s">
        <v>9698</v>
      </c>
      <c r="D2642" t="s">
        <v>9699</v>
      </c>
      <c r="E2642" t="s">
        <v>97</v>
      </c>
      <c r="F2642">
        <v>20060601</v>
      </c>
      <c r="G2642" t="s">
        <v>11983</v>
      </c>
      <c r="H2642" t="s">
        <v>12481</v>
      </c>
      <c r="I2642" t="s">
        <v>12251</v>
      </c>
      <c r="M2642" t="str">
        <f t="shared" si="288"/>
        <v>細井</v>
      </c>
      <c r="N2642" t="str">
        <f t="shared" si="289"/>
        <v>杜晄</v>
      </c>
      <c r="O2642" t="str">
        <f t="shared" si="290"/>
        <v>ホソイ</v>
      </c>
      <c r="P2642" t="str">
        <f t="shared" si="291"/>
        <v>トア</v>
      </c>
      <c r="Q2642">
        <f>IF($F2642="","",DATEDIF($R2642,①申込書!$D$3,"Y"))</f>
        <v>19</v>
      </c>
      <c r="R2642" t="str">
        <f t="shared" si="292"/>
        <v>2006/06/01</v>
      </c>
      <c r="S2642" t="str">
        <f t="shared" si="287"/>
        <v>兵庫</v>
      </c>
      <c r="T2642" t="str">
        <f>IFERROR(IF($G2642&lt;&gt;"",LEFT($G2642,11),IF(COUNTIF(②男子申込!$C:$C,$B2642)=1,INDEX(②男子申込!H:H,MATCH($B2642,②男子申込!$C:$C,0)),"")),"")</f>
        <v>00170043419</v>
      </c>
      <c r="U2642" t="str">
        <f t="shared" si="293"/>
        <v>神戸学院大</v>
      </c>
    </row>
    <row r="2643" spans="1:21">
      <c r="A2643" t="s">
        <v>1161</v>
      </c>
      <c r="B2643">
        <v>2642</v>
      </c>
      <c r="C2643" t="s">
        <v>9700</v>
      </c>
      <c r="D2643" t="s">
        <v>9701</v>
      </c>
      <c r="E2643" t="s">
        <v>97</v>
      </c>
      <c r="F2643">
        <v>20060403</v>
      </c>
      <c r="G2643" t="s">
        <v>11984</v>
      </c>
      <c r="H2643" t="s">
        <v>193</v>
      </c>
      <c r="I2643" t="s">
        <v>387</v>
      </c>
      <c r="M2643" t="str">
        <f t="shared" si="288"/>
        <v>小林</v>
      </c>
      <c r="N2643" t="str">
        <f t="shared" si="289"/>
        <v>勇惺</v>
      </c>
      <c r="O2643" t="str">
        <f t="shared" si="290"/>
        <v>コバヤシ</v>
      </c>
      <c r="P2643" t="str">
        <f t="shared" si="291"/>
        <v>ユウセイ</v>
      </c>
      <c r="Q2643">
        <f>IF($F2643="","",DATEDIF($R2643,①申込書!$D$3,"Y"))</f>
        <v>19</v>
      </c>
      <c r="R2643" t="str">
        <f t="shared" si="292"/>
        <v>2006/04/03</v>
      </c>
      <c r="S2643" t="str">
        <f t="shared" si="287"/>
        <v>兵庫</v>
      </c>
      <c r="T2643" t="str">
        <f>IFERROR(IF($G2643&lt;&gt;"",LEFT($G2643,11),IF(COUNTIF(②男子申込!$C:$C,$B2643)=1,INDEX(②男子申込!H:H,MATCH($B2643,②男子申込!$C:$C,0)),"")),"")</f>
        <v>00135227323</v>
      </c>
      <c r="U2643" t="str">
        <f t="shared" si="293"/>
        <v>神戸学院大</v>
      </c>
    </row>
    <row r="2644" spans="1:21">
      <c r="A2644" t="s">
        <v>1161</v>
      </c>
      <c r="B2644">
        <v>2643</v>
      </c>
      <c r="C2644" t="s">
        <v>9702</v>
      </c>
      <c r="D2644" t="s">
        <v>9703</v>
      </c>
      <c r="E2644" t="s">
        <v>97</v>
      </c>
      <c r="F2644">
        <v>20060911</v>
      </c>
      <c r="G2644" t="s">
        <v>11985</v>
      </c>
      <c r="H2644" t="s">
        <v>7933</v>
      </c>
      <c r="I2644" t="s">
        <v>556</v>
      </c>
      <c r="M2644" t="str">
        <f t="shared" si="288"/>
        <v>由良</v>
      </c>
      <c r="N2644" t="str">
        <f t="shared" si="289"/>
        <v>拓磨</v>
      </c>
      <c r="O2644" t="str">
        <f t="shared" si="290"/>
        <v>ユラ</v>
      </c>
      <c r="P2644" t="str">
        <f t="shared" si="291"/>
        <v>タクマ</v>
      </c>
      <c r="Q2644">
        <f>IF($F2644="","",DATEDIF($R2644,①申込書!$D$3,"Y"))</f>
        <v>19</v>
      </c>
      <c r="R2644" t="str">
        <f t="shared" si="292"/>
        <v>2006/09/11</v>
      </c>
      <c r="S2644" t="str">
        <f t="shared" si="287"/>
        <v>兵庫</v>
      </c>
      <c r="T2644" t="str">
        <f>IFERROR(IF($G2644&lt;&gt;"",LEFT($G2644,11),IF(COUNTIF(②男子申込!$C:$C,$B2644)=1,INDEX(②男子申込!H:H,MATCH($B2644,②男子申込!$C:$C,0)),"")),"")</f>
        <v>00139448433</v>
      </c>
      <c r="U2644" t="str">
        <f t="shared" si="293"/>
        <v>神戸学院大</v>
      </c>
    </row>
    <row r="2645" spans="1:21">
      <c r="A2645" t="s">
        <v>1161</v>
      </c>
      <c r="B2645">
        <v>2644</v>
      </c>
      <c r="C2645" t="s">
        <v>9704</v>
      </c>
      <c r="D2645" t="s">
        <v>9705</v>
      </c>
      <c r="E2645" t="s">
        <v>97</v>
      </c>
      <c r="F2645">
        <v>20070213</v>
      </c>
      <c r="G2645" t="s">
        <v>11986</v>
      </c>
      <c r="H2645" t="s">
        <v>214</v>
      </c>
      <c r="I2645" t="s">
        <v>229</v>
      </c>
      <c r="M2645" t="str">
        <f t="shared" si="288"/>
        <v>山本</v>
      </c>
      <c r="N2645" t="str">
        <f t="shared" si="289"/>
        <v>倖太郎</v>
      </c>
      <c r="O2645" t="str">
        <f t="shared" si="290"/>
        <v>ヤマモト</v>
      </c>
      <c r="P2645" t="str">
        <f t="shared" si="291"/>
        <v>コウタロウ</v>
      </c>
      <c r="Q2645">
        <f>IF($F2645="","",DATEDIF($R2645,①申込書!$D$3,"Y"))</f>
        <v>18</v>
      </c>
      <c r="R2645" t="str">
        <f t="shared" si="292"/>
        <v>2007/02/13</v>
      </c>
      <c r="S2645" t="str">
        <f t="shared" si="287"/>
        <v>兵庫</v>
      </c>
      <c r="T2645" t="str">
        <f>IFERROR(IF($G2645&lt;&gt;"",LEFT($G2645,11),IF(COUNTIF(②男子申込!$C:$C,$B2645)=1,INDEX(②男子申込!H:H,MATCH($B2645,②男子申込!$C:$C,0)),"")),"")</f>
        <v>00165508631</v>
      </c>
      <c r="U2645" t="str">
        <f t="shared" si="293"/>
        <v>神戸学院大</v>
      </c>
    </row>
    <row r="2646" spans="1:21">
      <c r="A2646" t="s">
        <v>1161</v>
      </c>
      <c r="B2646">
        <v>2645</v>
      </c>
      <c r="C2646" t="s">
        <v>9706</v>
      </c>
      <c r="D2646" t="s">
        <v>9707</v>
      </c>
      <c r="E2646" t="s">
        <v>97</v>
      </c>
      <c r="F2646">
        <v>20061011</v>
      </c>
      <c r="G2646" t="s">
        <v>11987</v>
      </c>
      <c r="H2646" t="s">
        <v>7069</v>
      </c>
      <c r="I2646" t="s">
        <v>141</v>
      </c>
      <c r="M2646" t="str">
        <f t="shared" si="288"/>
        <v>香山</v>
      </c>
      <c r="N2646" t="str">
        <f t="shared" si="289"/>
        <v>隼人</v>
      </c>
      <c r="O2646" t="str">
        <f t="shared" si="290"/>
        <v>コウヤマ</v>
      </c>
      <c r="P2646" t="str">
        <f t="shared" si="291"/>
        <v>ハヤト</v>
      </c>
      <c r="Q2646">
        <f>IF($F2646="","",DATEDIF($R2646,①申込書!$D$3,"Y"))</f>
        <v>19</v>
      </c>
      <c r="R2646" t="str">
        <f t="shared" si="292"/>
        <v>2006/10/11</v>
      </c>
      <c r="S2646" t="str">
        <f t="shared" si="287"/>
        <v>兵庫</v>
      </c>
      <c r="T2646" t="str">
        <f>IFERROR(IF($G2646&lt;&gt;"",LEFT($G2646,11),IF(COUNTIF(②男子申込!$C:$C,$B2646)=1,INDEX(②男子申込!H:H,MATCH($B2646,②男子申込!$C:$C,0)),"")),"")</f>
        <v>00165507327</v>
      </c>
      <c r="U2646" t="str">
        <f t="shared" si="293"/>
        <v>神戸学院大</v>
      </c>
    </row>
    <row r="2647" spans="1:21">
      <c r="A2647" t="s">
        <v>1161</v>
      </c>
      <c r="B2647">
        <v>2646</v>
      </c>
      <c r="C2647" t="s">
        <v>9708</v>
      </c>
      <c r="D2647" t="s">
        <v>9709</v>
      </c>
      <c r="E2647" t="s">
        <v>97</v>
      </c>
      <c r="F2647">
        <v>20060912</v>
      </c>
      <c r="G2647" t="s">
        <v>11988</v>
      </c>
      <c r="H2647" t="s">
        <v>12482</v>
      </c>
      <c r="I2647" t="s">
        <v>6127</v>
      </c>
      <c r="M2647" t="str">
        <f t="shared" si="288"/>
        <v>今口</v>
      </c>
      <c r="N2647" t="str">
        <f t="shared" si="289"/>
        <v>瑛大</v>
      </c>
      <c r="O2647" t="str">
        <f t="shared" si="290"/>
        <v>イマグチ</v>
      </c>
      <c r="P2647" t="str">
        <f t="shared" si="291"/>
        <v>エイタ</v>
      </c>
      <c r="Q2647">
        <f>IF($F2647="","",DATEDIF($R2647,①申込書!$D$3,"Y"))</f>
        <v>19</v>
      </c>
      <c r="R2647" t="str">
        <f t="shared" si="292"/>
        <v>2006/09/12</v>
      </c>
      <c r="S2647" t="str">
        <f t="shared" si="287"/>
        <v>兵庫</v>
      </c>
      <c r="T2647" t="str">
        <f>IFERROR(IF($G2647&lt;&gt;"",LEFT($G2647,11),IF(COUNTIF(②男子申込!$C:$C,$B2647)=1,INDEX(②男子申込!H:H,MATCH($B2647,②男子申込!$C:$C,0)),"")),"")</f>
        <v>00136314018</v>
      </c>
      <c r="U2647" t="str">
        <f t="shared" si="293"/>
        <v>神戸学院大</v>
      </c>
    </row>
    <row r="2648" spans="1:21">
      <c r="A2648" t="s">
        <v>1161</v>
      </c>
      <c r="B2648">
        <v>2647</v>
      </c>
      <c r="C2648" t="s">
        <v>9710</v>
      </c>
      <c r="D2648" t="s">
        <v>9711</v>
      </c>
      <c r="E2648" t="s">
        <v>97</v>
      </c>
      <c r="F2648">
        <v>20060521</v>
      </c>
      <c r="G2648" t="s">
        <v>11989</v>
      </c>
      <c r="H2648" t="s">
        <v>12483</v>
      </c>
      <c r="I2648" t="s">
        <v>108</v>
      </c>
      <c r="M2648" t="str">
        <f t="shared" si="288"/>
        <v>岩佐</v>
      </c>
      <c r="N2648" t="str">
        <f t="shared" si="289"/>
        <v>和哉</v>
      </c>
      <c r="O2648" t="str">
        <f t="shared" si="290"/>
        <v>イワサ</v>
      </c>
      <c r="P2648" t="str">
        <f t="shared" si="291"/>
        <v>カズヤ</v>
      </c>
      <c r="Q2648">
        <f>IF($F2648="","",DATEDIF($R2648,①申込書!$D$3,"Y"))</f>
        <v>19</v>
      </c>
      <c r="R2648" t="str">
        <f t="shared" si="292"/>
        <v>2006/05/21</v>
      </c>
      <c r="S2648" t="str">
        <f t="shared" si="287"/>
        <v>兵庫</v>
      </c>
      <c r="T2648" t="str">
        <f>IFERROR(IF($G2648&lt;&gt;"",LEFT($G2648,11),IF(COUNTIF(②男子申込!$C:$C,$B2648)=1,INDEX(②男子申込!H:H,MATCH($B2648,②男子申込!$C:$C,0)),"")),"")</f>
        <v>00168278941</v>
      </c>
      <c r="U2648" t="str">
        <f t="shared" si="293"/>
        <v>神戸学院大</v>
      </c>
    </row>
    <row r="2649" spans="1:21">
      <c r="A2649" t="s">
        <v>1161</v>
      </c>
      <c r="B2649">
        <v>2648</v>
      </c>
      <c r="C2649" t="s">
        <v>9712</v>
      </c>
      <c r="D2649" t="s">
        <v>9713</v>
      </c>
      <c r="E2649" t="s">
        <v>97</v>
      </c>
      <c r="F2649">
        <v>20060922</v>
      </c>
      <c r="G2649" t="s">
        <v>11990</v>
      </c>
      <c r="H2649" t="s">
        <v>288</v>
      </c>
      <c r="I2649" t="s">
        <v>501</v>
      </c>
      <c r="M2649" t="str">
        <f t="shared" si="288"/>
        <v>上田</v>
      </c>
      <c r="N2649" t="str">
        <f t="shared" si="289"/>
        <v>猛尊</v>
      </c>
      <c r="O2649" t="str">
        <f t="shared" si="290"/>
        <v>ウエダ</v>
      </c>
      <c r="P2649" t="str">
        <f t="shared" si="291"/>
        <v>タケル</v>
      </c>
      <c r="Q2649">
        <f>IF($F2649="","",DATEDIF($R2649,①申込書!$D$3,"Y"))</f>
        <v>19</v>
      </c>
      <c r="R2649" t="str">
        <f t="shared" si="292"/>
        <v>2006/09/22</v>
      </c>
      <c r="S2649" t="str">
        <f t="shared" si="287"/>
        <v>兵庫</v>
      </c>
      <c r="T2649" t="str">
        <f>IFERROR(IF($G2649&lt;&gt;"",LEFT($G2649,11),IF(COUNTIF(②男子申込!$C:$C,$B2649)=1,INDEX(②男子申込!H:H,MATCH($B2649,②男子申込!$C:$C,0)),"")),"")</f>
        <v>00137673936</v>
      </c>
      <c r="U2649" t="str">
        <f t="shared" si="293"/>
        <v>神戸学院大</v>
      </c>
    </row>
    <row r="2650" spans="1:21">
      <c r="A2650" t="s">
        <v>1161</v>
      </c>
      <c r="B2650">
        <v>2649</v>
      </c>
      <c r="C2650" t="s">
        <v>9714</v>
      </c>
      <c r="D2650" t="s">
        <v>9715</v>
      </c>
      <c r="E2650" t="s">
        <v>97</v>
      </c>
      <c r="F2650">
        <v>20060815</v>
      </c>
      <c r="G2650" t="s">
        <v>11991</v>
      </c>
      <c r="H2650" t="s">
        <v>371</v>
      </c>
      <c r="I2650" t="s">
        <v>1431</v>
      </c>
      <c r="M2650" t="str">
        <f t="shared" si="288"/>
        <v>佐藤</v>
      </c>
      <c r="N2650" t="str">
        <f t="shared" si="289"/>
        <v>駿樹</v>
      </c>
      <c r="O2650" t="str">
        <f t="shared" si="290"/>
        <v>サトウ</v>
      </c>
      <c r="P2650" t="str">
        <f t="shared" si="291"/>
        <v>シュンキ</v>
      </c>
      <c r="Q2650">
        <f>IF($F2650="","",DATEDIF($R2650,①申込書!$D$3,"Y"))</f>
        <v>19</v>
      </c>
      <c r="R2650" t="str">
        <f t="shared" si="292"/>
        <v>2006/08/15</v>
      </c>
      <c r="S2650" t="str">
        <f t="shared" si="287"/>
        <v>兵庫</v>
      </c>
      <c r="T2650" t="str">
        <f>IFERROR(IF($G2650&lt;&gt;"",LEFT($G2650,11),IF(COUNTIF(②男子申込!$C:$C,$B2650)=1,INDEX(②男子申込!H:H,MATCH($B2650,②男子申込!$C:$C,0)),"")),"")</f>
        <v>00139416529</v>
      </c>
      <c r="U2650" t="str">
        <f t="shared" si="293"/>
        <v>神戸学院大</v>
      </c>
    </row>
    <row r="2651" spans="1:21">
      <c r="A2651" t="s">
        <v>1278</v>
      </c>
      <c r="B2651">
        <v>2650</v>
      </c>
      <c r="C2651" t="s">
        <v>9716</v>
      </c>
      <c r="D2651" t="s">
        <v>9717</v>
      </c>
      <c r="E2651" t="s">
        <v>99</v>
      </c>
      <c r="F2651">
        <v>20050913</v>
      </c>
      <c r="G2651"/>
      <c r="H2651" t="s">
        <v>12484</v>
      </c>
      <c r="I2651" t="s">
        <v>150</v>
      </c>
      <c r="M2651" t="str">
        <f t="shared" si="288"/>
        <v>今城</v>
      </c>
      <c r="N2651" t="str">
        <f t="shared" si="289"/>
        <v>伶唯</v>
      </c>
      <c r="O2651" t="str">
        <f t="shared" si="290"/>
        <v>イマシロ</v>
      </c>
      <c r="P2651" t="str">
        <f t="shared" si="291"/>
        <v>レイ</v>
      </c>
      <c r="Q2651">
        <f>IF($F2651="","",DATEDIF($R2651,①申込書!$D$3,"Y"))</f>
        <v>20</v>
      </c>
      <c r="R2651" t="str">
        <f t="shared" si="292"/>
        <v>2005/09/13</v>
      </c>
      <c r="S2651" t="str">
        <f t="shared" si="287"/>
        <v>大阪</v>
      </c>
      <c r="T2651" t="str">
        <f>IFERROR(IF($G2651&lt;&gt;"",LEFT($G2651,11),IF(COUNTIF(②男子申込!$C:$C,$B2651)=1,INDEX(②男子申込!H:H,MATCH($B2651,②男子申込!$C:$C,0)),"")),"")</f>
        <v/>
      </c>
      <c r="U2651" t="str">
        <f t="shared" si="293"/>
        <v>大和大</v>
      </c>
    </row>
    <row r="2652" spans="1:21">
      <c r="A2652" t="s">
        <v>1278</v>
      </c>
      <c r="B2652">
        <v>2651</v>
      </c>
      <c r="C2652" t="s">
        <v>9718</v>
      </c>
      <c r="D2652" t="s">
        <v>9719</v>
      </c>
      <c r="E2652" t="s">
        <v>99</v>
      </c>
      <c r="F2652">
        <v>20060526</v>
      </c>
      <c r="G2652"/>
      <c r="H2652" t="s">
        <v>12485</v>
      </c>
      <c r="I2652" t="s">
        <v>12486</v>
      </c>
      <c r="M2652" t="str">
        <f t="shared" si="288"/>
        <v>柿崎</v>
      </c>
      <c r="N2652" t="str">
        <f t="shared" si="289"/>
        <v>湘</v>
      </c>
      <c r="O2652" t="str">
        <f t="shared" si="290"/>
        <v>カキザキ</v>
      </c>
      <c r="P2652" t="str">
        <f t="shared" si="291"/>
        <v>ショウ</v>
      </c>
      <c r="Q2652">
        <f>IF($F2652="","",DATEDIF($R2652,①申込書!$D$3,"Y"))</f>
        <v>19</v>
      </c>
      <c r="R2652" t="str">
        <f t="shared" si="292"/>
        <v>2006/05/26</v>
      </c>
      <c r="S2652" t="str">
        <f t="shared" si="287"/>
        <v>大阪</v>
      </c>
      <c r="T2652" t="str">
        <f>IFERROR(IF($G2652&lt;&gt;"",LEFT($G2652,11),IF(COUNTIF(②男子申込!$C:$C,$B2652)=1,INDEX(②男子申込!H:H,MATCH($B2652,②男子申込!$C:$C,0)),"")),"")</f>
        <v/>
      </c>
      <c r="U2652" t="str">
        <f t="shared" si="293"/>
        <v>大和大</v>
      </c>
    </row>
    <row r="2653" spans="1:21">
      <c r="A2653" t="s">
        <v>1278</v>
      </c>
      <c r="B2653">
        <v>2652</v>
      </c>
      <c r="C2653" t="s">
        <v>9720</v>
      </c>
      <c r="D2653" t="s">
        <v>9721</v>
      </c>
      <c r="E2653" t="s">
        <v>3835</v>
      </c>
      <c r="F2653">
        <v>20061016</v>
      </c>
      <c r="G2653"/>
      <c r="H2653" t="s">
        <v>1086</v>
      </c>
      <c r="I2653" t="s">
        <v>169</v>
      </c>
      <c r="M2653" t="str">
        <f t="shared" si="288"/>
        <v>村田</v>
      </c>
      <c r="N2653" t="str">
        <f t="shared" si="289"/>
        <v>健太</v>
      </c>
      <c r="O2653" t="str">
        <f t="shared" si="290"/>
        <v>ムラタ</v>
      </c>
      <c r="P2653" t="str">
        <f t="shared" si="291"/>
        <v>ケンタ</v>
      </c>
      <c r="Q2653">
        <f>IF($F2653="","",DATEDIF($R2653,①申込書!$D$3,"Y"))</f>
        <v>19</v>
      </c>
      <c r="R2653" t="str">
        <f t="shared" si="292"/>
        <v>2006/10/16</v>
      </c>
      <c r="S2653" t="str">
        <f t="shared" si="287"/>
        <v>学連</v>
      </c>
      <c r="T2653" t="str">
        <f>IFERROR(IF($G2653&lt;&gt;"",LEFT($G2653,11),IF(COUNTIF(②男子申込!$C:$C,$B2653)=1,INDEX(②男子申込!H:H,MATCH($B2653,②男子申込!$C:$C,0)),"")),"")</f>
        <v/>
      </c>
      <c r="U2653" t="str">
        <f t="shared" si="293"/>
        <v>大和大</v>
      </c>
    </row>
    <row r="2654" spans="1:21">
      <c r="A2654" t="s">
        <v>1553</v>
      </c>
      <c r="B2654">
        <v>2653</v>
      </c>
      <c r="C2654" t="s">
        <v>9722</v>
      </c>
      <c r="D2654" t="s">
        <v>9723</v>
      </c>
      <c r="E2654" t="s">
        <v>83</v>
      </c>
      <c r="F2654">
        <v>20061117</v>
      </c>
      <c r="G2654" t="s">
        <v>11992</v>
      </c>
      <c r="H2654" t="s">
        <v>12487</v>
      </c>
      <c r="I2654" t="s">
        <v>12488</v>
      </c>
      <c r="M2654" t="str">
        <f t="shared" si="288"/>
        <v>山口</v>
      </c>
      <c r="N2654" t="str">
        <f t="shared" si="289"/>
        <v>成琉</v>
      </c>
      <c r="O2654" t="str">
        <f t="shared" si="290"/>
        <v>ヤマグチ</v>
      </c>
      <c r="P2654" t="str">
        <f t="shared" si="291"/>
        <v>ナル</v>
      </c>
      <c r="Q2654">
        <f>IF($F2654="","",DATEDIF($R2654,①申込書!$D$3,"Y"))</f>
        <v>19</v>
      </c>
      <c r="R2654" t="str">
        <f t="shared" si="292"/>
        <v>2006/11/17</v>
      </c>
      <c r="S2654" t="str">
        <f t="shared" si="287"/>
        <v>奈良</v>
      </c>
      <c r="T2654" t="str">
        <f>IFERROR(IF($G2654&lt;&gt;"",LEFT($G2654,11),IF(COUNTIF(②男子申込!$C:$C,$B2654)=1,INDEX(②男子申込!H:H,MATCH($B2654,②男子申込!$C:$C,0)),"")),"")</f>
        <v>00166535026</v>
      </c>
      <c r="U2654" t="str">
        <f t="shared" si="293"/>
        <v>佛教大</v>
      </c>
    </row>
    <row r="2655" spans="1:21">
      <c r="A2655" t="s">
        <v>1553</v>
      </c>
      <c r="B2655">
        <v>2654</v>
      </c>
      <c r="C2655" t="s">
        <v>9724</v>
      </c>
      <c r="D2655" t="s">
        <v>9725</v>
      </c>
      <c r="E2655" t="s">
        <v>97</v>
      </c>
      <c r="F2655">
        <v>20061228</v>
      </c>
      <c r="G2655" t="s">
        <v>11993</v>
      </c>
      <c r="H2655" t="s">
        <v>12399</v>
      </c>
      <c r="I2655" t="s">
        <v>105</v>
      </c>
      <c r="M2655" t="str">
        <f t="shared" si="288"/>
        <v>河野</v>
      </c>
      <c r="N2655" t="str">
        <f t="shared" si="289"/>
        <v>創太</v>
      </c>
      <c r="O2655" t="str">
        <f t="shared" si="290"/>
        <v>カワノ</v>
      </c>
      <c r="P2655" t="str">
        <f t="shared" si="291"/>
        <v>ソウタ</v>
      </c>
      <c r="Q2655">
        <f>IF($F2655="","",DATEDIF($R2655,①申込書!$D$3,"Y"))</f>
        <v>19</v>
      </c>
      <c r="R2655" t="str">
        <f t="shared" si="292"/>
        <v>2006/12/28</v>
      </c>
      <c r="S2655" t="str">
        <f t="shared" si="287"/>
        <v>兵庫</v>
      </c>
      <c r="T2655" t="str">
        <f>IFERROR(IF($G2655&lt;&gt;"",LEFT($G2655,11),IF(COUNTIF(②男子申込!$C:$C,$B2655)=1,INDEX(②男子申込!H:H,MATCH($B2655,②男子申込!$C:$C,0)),"")),"")</f>
        <v>00200392680</v>
      </c>
      <c r="U2655" t="str">
        <f t="shared" si="293"/>
        <v>佛教大</v>
      </c>
    </row>
    <row r="2656" spans="1:21">
      <c r="A2656" t="s">
        <v>1552</v>
      </c>
      <c r="B2656">
        <v>2655</v>
      </c>
      <c r="C2656" t="s">
        <v>9726</v>
      </c>
      <c r="D2656" t="s">
        <v>9727</v>
      </c>
      <c r="E2656" t="s">
        <v>3835</v>
      </c>
      <c r="F2656">
        <v>20050326</v>
      </c>
      <c r="G2656" t="s">
        <v>11994</v>
      </c>
      <c r="H2656" t="s">
        <v>2109</v>
      </c>
      <c r="I2656" t="s">
        <v>592</v>
      </c>
      <c r="M2656" t="str">
        <f t="shared" si="288"/>
        <v>金子</v>
      </c>
      <c r="N2656" t="str">
        <f t="shared" si="289"/>
        <v>海渡</v>
      </c>
      <c r="O2656" t="str">
        <f t="shared" si="290"/>
        <v>カネコ</v>
      </c>
      <c r="P2656" t="str">
        <f t="shared" si="291"/>
        <v>カイト</v>
      </c>
      <c r="Q2656">
        <f>IF($F2656="","",DATEDIF($R2656,①申込書!$D$3,"Y"))</f>
        <v>20</v>
      </c>
      <c r="R2656" t="str">
        <f t="shared" si="292"/>
        <v>2005/03/26</v>
      </c>
      <c r="S2656" t="str">
        <f t="shared" si="287"/>
        <v>学連</v>
      </c>
      <c r="T2656" t="str">
        <f>IFERROR(IF($G2656&lt;&gt;"",LEFT($G2656,11),IF(COUNTIF(②男子申込!$C:$C,$B2656)=1,INDEX(②男子申込!H:H,MATCH($B2656,②男子申込!$C:$C,0)),"")),"")</f>
        <v>00200396571</v>
      </c>
      <c r="U2656" t="str">
        <f t="shared" si="293"/>
        <v>京都薬科大</v>
      </c>
    </row>
    <row r="2657" spans="1:21">
      <c r="A2657" t="s">
        <v>1552</v>
      </c>
      <c r="B2657">
        <v>2656</v>
      </c>
      <c r="C2657" t="s">
        <v>9728</v>
      </c>
      <c r="D2657" t="s">
        <v>1847</v>
      </c>
      <c r="E2657" t="s">
        <v>3835</v>
      </c>
      <c r="F2657">
        <v>20061106</v>
      </c>
      <c r="G2657" t="s">
        <v>11995</v>
      </c>
      <c r="H2657" t="s">
        <v>86</v>
      </c>
      <c r="I2657" t="s">
        <v>127</v>
      </c>
      <c r="M2657" t="str">
        <f t="shared" si="288"/>
        <v>藤田</v>
      </c>
      <c r="N2657" t="str">
        <f t="shared" si="289"/>
        <v>優斗</v>
      </c>
      <c r="O2657" t="str">
        <f t="shared" si="290"/>
        <v>フジタ</v>
      </c>
      <c r="P2657" t="str">
        <f t="shared" si="291"/>
        <v>ユウト</v>
      </c>
      <c r="Q2657">
        <f>IF($F2657="","",DATEDIF($R2657,①申込書!$D$3,"Y"))</f>
        <v>19</v>
      </c>
      <c r="R2657" t="str">
        <f t="shared" si="292"/>
        <v>2006/11/06</v>
      </c>
      <c r="S2657" t="str">
        <f t="shared" si="287"/>
        <v>学連</v>
      </c>
      <c r="T2657" t="str">
        <f>IFERROR(IF($G2657&lt;&gt;"",LEFT($G2657,11),IF(COUNTIF(②男子申込!$C:$C,$B2657)=1,INDEX(②男子申込!H:H,MATCH($B2657,②男子申込!$C:$C,0)),"")),"")</f>
        <v>00200396595</v>
      </c>
      <c r="U2657" t="str">
        <f t="shared" si="293"/>
        <v>京都薬科大</v>
      </c>
    </row>
    <row r="2658" spans="1:21">
      <c r="A2658" t="s">
        <v>1552</v>
      </c>
      <c r="B2658">
        <v>2657</v>
      </c>
      <c r="C2658" t="s">
        <v>9729</v>
      </c>
      <c r="D2658" t="s">
        <v>9730</v>
      </c>
      <c r="E2658" t="s">
        <v>3835</v>
      </c>
      <c r="F2658">
        <v>19980814</v>
      </c>
      <c r="G2658" t="s">
        <v>11996</v>
      </c>
      <c r="H2658" t="s">
        <v>2248</v>
      </c>
      <c r="I2658" t="s">
        <v>357</v>
      </c>
      <c r="M2658" t="str">
        <f t="shared" si="288"/>
        <v>笠井</v>
      </c>
      <c r="N2658" t="str">
        <f t="shared" si="289"/>
        <v>建吾</v>
      </c>
      <c r="O2658" t="str">
        <f t="shared" si="290"/>
        <v>カサイ</v>
      </c>
      <c r="P2658" t="str">
        <f t="shared" si="291"/>
        <v>ケンゴ</v>
      </c>
      <c r="Q2658">
        <f>IF($F2658="","",DATEDIF($R2658,①申込書!$D$3,"Y"))</f>
        <v>27</v>
      </c>
      <c r="R2658" t="str">
        <f t="shared" si="292"/>
        <v>1998/08/14</v>
      </c>
      <c r="S2658" t="str">
        <f t="shared" si="287"/>
        <v>学連</v>
      </c>
      <c r="T2658" t="str">
        <f>IFERROR(IF($G2658&lt;&gt;"",LEFT($G2658,11),IF(COUNTIF(②男子申込!$C:$C,$B2658)=1,INDEX(②男子申込!H:H,MATCH($B2658,②男子申込!$C:$C,0)),"")),"")</f>
        <v>00200396661</v>
      </c>
      <c r="U2658" t="str">
        <f t="shared" si="293"/>
        <v>京都薬科大</v>
      </c>
    </row>
    <row r="2659" spans="1:21">
      <c r="A2659" t="s">
        <v>1026</v>
      </c>
      <c r="B2659">
        <v>2658</v>
      </c>
      <c r="C2659" t="s">
        <v>9731</v>
      </c>
      <c r="D2659" t="s">
        <v>9732</v>
      </c>
      <c r="E2659" t="s">
        <v>97</v>
      </c>
      <c r="F2659">
        <v>20060606</v>
      </c>
      <c r="G2659" t="s">
        <v>11997</v>
      </c>
      <c r="H2659" t="s">
        <v>12489</v>
      </c>
      <c r="I2659" t="s">
        <v>592</v>
      </c>
      <c r="M2659" t="str">
        <f t="shared" si="288"/>
        <v>不二</v>
      </c>
      <c r="N2659" t="str">
        <f t="shared" si="289"/>
        <v>海斗</v>
      </c>
      <c r="O2659" t="str">
        <f t="shared" si="290"/>
        <v>フニ</v>
      </c>
      <c r="P2659" t="str">
        <f t="shared" si="291"/>
        <v>カイト</v>
      </c>
      <c r="Q2659">
        <f>IF($F2659="","",DATEDIF($R2659,①申込書!$D$3,"Y"))</f>
        <v>19</v>
      </c>
      <c r="R2659" t="str">
        <f t="shared" si="292"/>
        <v>2006/06/06</v>
      </c>
      <c r="S2659" t="str">
        <f t="shared" si="287"/>
        <v>兵庫</v>
      </c>
      <c r="T2659" t="str">
        <f>IFERROR(IF($G2659&lt;&gt;"",LEFT($G2659,11),IF(COUNTIF(②男子申込!$C:$C,$B2659)=1,INDEX(②男子申込!H:H,MATCH($B2659,②男子申込!$C:$C,0)),"")),"")</f>
        <v>00135985132</v>
      </c>
      <c r="U2659" t="str">
        <f t="shared" si="293"/>
        <v>大阪経済大</v>
      </c>
    </row>
    <row r="2660" spans="1:21">
      <c r="A2660" t="s">
        <v>927</v>
      </c>
      <c r="B2660">
        <v>2659</v>
      </c>
      <c r="C2660" t="s">
        <v>9733</v>
      </c>
      <c r="D2660" t="s">
        <v>1221</v>
      </c>
      <c r="E2660" t="s">
        <v>99</v>
      </c>
      <c r="F2660">
        <v>20020924</v>
      </c>
      <c r="G2660" t="s">
        <v>11998</v>
      </c>
      <c r="H2660" t="s">
        <v>1222</v>
      </c>
      <c r="I2660" t="s">
        <v>127</v>
      </c>
      <c r="M2660" t="str">
        <f t="shared" si="288"/>
        <v>伊左治</v>
      </c>
      <c r="N2660" t="str">
        <f t="shared" si="289"/>
        <v>優斗</v>
      </c>
      <c r="O2660" t="str">
        <f t="shared" si="290"/>
        <v>イサジ</v>
      </c>
      <c r="P2660" t="str">
        <f t="shared" si="291"/>
        <v>ユウト</v>
      </c>
      <c r="Q2660">
        <f>IF($F2660="","",DATEDIF($R2660,①申込書!$D$3,"Y"))</f>
        <v>23</v>
      </c>
      <c r="R2660" t="str">
        <f t="shared" si="292"/>
        <v>2002/09/24</v>
      </c>
      <c r="S2660" t="str">
        <f t="shared" si="287"/>
        <v>大阪</v>
      </c>
      <c r="T2660" t="str">
        <f>IFERROR(IF($G2660&lt;&gt;"",LEFT($G2660,11),IF(COUNTIF(②男子申込!$C:$C,$B2660)=1,INDEX(②男子申込!H:H,MATCH($B2660,②男子申込!$C:$C,0)),"")),"")</f>
        <v>00130541014</v>
      </c>
      <c r="U2660" t="str">
        <f t="shared" si="293"/>
        <v>大阪教育大</v>
      </c>
    </row>
    <row r="2661" spans="1:21">
      <c r="A2661" t="s">
        <v>927</v>
      </c>
      <c r="B2661">
        <v>2660</v>
      </c>
      <c r="C2661" t="s">
        <v>9734</v>
      </c>
      <c r="D2661" t="s">
        <v>9735</v>
      </c>
      <c r="E2661" t="s">
        <v>99</v>
      </c>
      <c r="F2661">
        <v>20060711</v>
      </c>
      <c r="G2661" t="s">
        <v>11999</v>
      </c>
      <c r="H2661" t="s">
        <v>12490</v>
      </c>
      <c r="I2661" t="s">
        <v>12491</v>
      </c>
      <c r="M2661" t="str">
        <f t="shared" si="288"/>
        <v>轟</v>
      </c>
      <c r="N2661" t="str">
        <f t="shared" si="289"/>
        <v>彰介</v>
      </c>
      <c r="O2661" t="str">
        <f t="shared" si="290"/>
        <v>トドロキ</v>
      </c>
      <c r="P2661" t="str">
        <f t="shared" si="291"/>
        <v>ショウスケ</v>
      </c>
      <c r="Q2661">
        <f>IF($F2661="","",DATEDIF($R2661,①申込書!$D$3,"Y"))</f>
        <v>19</v>
      </c>
      <c r="R2661" t="str">
        <f t="shared" si="292"/>
        <v>2006/07/11</v>
      </c>
      <c r="S2661" t="str">
        <f t="shared" si="287"/>
        <v>大阪</v>
      </c>
      <c r="T2661" t="str">
        <f>IFERROR(IF($G2661&lt;&gt;"",LEFT($G2661,11),IF(COUNTIF(②男子申込!$C:$C,$B2661)=1,INDEX(②男子申込!H:H,MATCH($B2661,②男子申込!$C:$C,0)),"")),"")</f>
        <v>00200397752</v>
      </c>
      <c r="U2661" t="str">
        <f t="shared" si="293"/>
        <v>大阪教育大</v>
      </c>
    </row>
    <row r="2662" spans="1:21">
      <c r="A2662" t="s">
        <v>1726</v>
      </c>
      <c r="B2662">
        <v>2661</v>
      </c>
      <c r="C2662" t="s">
        <v>9736</v>
      </c>
      <c r="D2662" t="s">
        <v>9737</v>
      </c>
      <c r="E2662" t="s">
        <v>83</v>
      </c>
      <c r="F2662">
        <v>20061115</v>
      </c>
      <c r="G2662" t="s">
        <v>12000</v>
      </c>
      <c r="H2662" t="s">
        <v>1314</v>
      </c>
      <c r="I2662" t="s">
        <v>244</v>
      </c>
      <c r="M2662" t="str">
        <f t="shared" si="288"/>
        <v>瀬川</v>
      </c>
      <c r="N2662" t="str">
        <f t="shared" si="289"/>
        <v>泰輝</v>
      </c>
      <c r="O2662" t="str">
        <f t="shared" si="290"/>
        <v>セガワ</v>
      </c>
      <c r="P2662" t="str">
        <f t="shared" si="291"/>
        <v>タイキ</v>
      </c>
      <c r="Q2662">
        <f>IF($F2662="","",DATEDIF($R2662,①申込書!$D$3,"Y"))</f>
        <v>19</v>
      </c>
      <c r="R2662" t="str">
        <f t="shared" si="292"/>
        <v>2006/11/15</v>
      </c>
      <c r="S2662" t="str">
        <f t="shared" si="287"/>
        <v>奈良</v>
      </c>
      <c r="T2662" t="str">
        <f>IFERROR(IF($G2662&lt;&gt;"",LEFT($G2662,11),IF(COUNTIF(②男子申込!$C:$C,$B2662)=1,INDEX(②男子申込!H:H,MATCH($B2662,②男子申込!$C:$C,0)),"")),"")</f>
        <v>00165445530</v>
      </c>
      <c r="U2662" t="str">
        <f t="shared" si="293"/>
        <v>奈良教育大</v>
      </c>
    </row>
    <row r="2663" spans="1:21">
      <c r="A2663" t="s">
        <v>1726</v>
      </c>
      <c r="B2663">
        <v>2662</v>
      </c>
      <c r="C2663" t="s">
        <v>9738</v>
      </c>
      <c r="D2663" t="s">
        <v>9739</v>
      </c>
      <c r="E2663" t="s">
        <v>83</v>
      </c>
      <c r="F2663">
        <v>20061220</v>
      </c>
      <c r="G2663" t="s">
        <v>12001</v>
      </c>
      <c r="H2663" t="s">
        <v>12492</v>
      </c>
      <c r="I2663" t="s">
        <v>90</v>
      </c>
      <c r="M2663" t="str">
        <f t="shared" si="288"/>
        <v>生塩</v>
      </c>
      <c r="N2663" t="str">
        <f t="shared" si="289"/>
        <v>凌平</v>
      </c>
      <c r="O2663" t="str">
        <f t="shared" si="290"/>
        <v>オシオ</v>
      </c>
      <c r="P2663" t="str">
        <f t="shared" si="291"/>
        <v>リョウヘイ</v>
      </c>
      <c r="Q2663">
        <f>IF($F2663="","",DATEDIF($R2663,①申込書!$D$3,"Y"))</f>
        <v>19</v>
      </c>
      <c r="R2663" t="str">
        <f t="shared" si="292"/>
        <v>2006/12/20</v>
      </c>
      <c r="S2663" t="str">
        <f t="shared" si="287"/>
        <v>奈良</v>
      </c>
      <c r="T2663" t="str">
        <f>IFERROR(IF($G2663&lt;&gt;"",LEFT($G2663,11),IF(COUNTIF(②男子申込!$C:$C,$B2663)=1,INDEX(②男子申込!H:H,MATCH($B2663,②男子申込!$C:$C,0)),"")),"")</f>
        <v>00200387471</v>
      </c>
      <c r="U2663" t="str">
        <f t="shared" si="293"/>
        <v>奈良教育大</v>
      </c>
    </row>
    <row r="2664" spans="1:21">
      <c r="A2664" t="s">
        <v>1726</v>
      </c>
      <c r="B2664">
        <v>2663</v>
      </c>
      <c r="C2664" t="s">
        <v>9740</v>
      </c>
      <c r="D2664" t="s">
        <v>9741</v>
      </c>
      <c r="E2664" t="s">
        <v>83</v>
      </c>
      <c r="F2664">
        <v>20061001</v>
      </c>
      <c r="G2664" t="s">
        <v>12002</v>
      </c>
      <c r="H2664" t="s">
        <v>746</v>
      </c>
      <c r="I2664" t="s">
        <v>725</v>
      </c>
      <c r="M2664" t="str">
        <f t="shared" si="288"/>
        <v>田口</v>
      </c>
      <c r="N2664" t="str">
        <f t="shared" si="289"/>
        <v>遼真</v>
      </c>
      <c r="O2664" t="str">
        <f t="shared" si="290"/>
        <v>タグチ</v>
      </c>
      <c r="P2664" t="str">
        <f t="shared" si="291"/>
        <v>リョウマ</v>
      </c>
      <c r="Q2664">
        <f>IF($F2664="","",DATEDIF($R2664,①申込書!$D$3,"Y"))</f>
        <v>19</v>
      </c>
      <c r="R2664" t="str">
        <f t="shared" si="292"/>
        <v>2006/10/01</v>
      </c>
      <c r="S2664" t="str">
        <f t="shared" si="287"/>
        <v>奈良</v>
      </c>
      <c r="T2664" t="str">
        <f>IFERROR(IF($G2664&lt;&gt;"",LEFT($G2664,11),IF(COUNTIF(②男子申込!$C:$C,$B2664)=1,INDEX(②男子申込!H:H,MATCH($B2664,②男子申込!$C:$C,0)),"")),"")</f>
        <v>00200387475</v>
      </c>
      <c r="U2664" t="str">
        <f t="shared" si="293"/>
        <v>奈良教育大</v>
      </c>
    </row>
    <row r="2665" spans="1:21">
      <c r="A2665" t="s">
        <v>1726</v>
      </c>
      <c r="B2665">
        <v>2664</v>
      </c>
      <c r="C2665" t="s">
        <v>9742</v>
      </c>
      <c r="D2665" t="s">
        <v>9743</v>
      </c>
      <c r="E2665" t="s">
        <v>83</v>
      </c>
      <c r="F2665">
        <v>20070106</v>
      </c>
      <c r="G2665" t="s">
        <v>12003</v>
      </c>
      <c r="H2665" t="s">
        <v>7765</v>
      </c>
      <c r="I2665" t="s">
        <v>773</v>
      </c>
      <c r="M2665" t="str">
        <f t="shared" si="288"/>
        <v>吉井</v>
      </c>
      <c r="N2665" t="str">
        <f t="shared" si="289"/>
        <v>陽太</v>
      </c>
      <c r="O2665" t="str">
        <f t="shared" si="290"/>
        <v>ヨシイ</v>
      </c>
      <c r="P2665" t="str">
        <f t="shared" si="291"/>
        <v>ヨウタ</v>
      </c>
      <c r="Q2665">
        <f>IF($F2665="","",DATEDIF($R2665,①申込書!$D$3,"Y"))</f>
        <v>19</v>
      </c>
      <c r="R2665" t="str">
        <f t="shared" si="292"/>
        <v>2007/01/06</v>
      </c>
      <c r="S2665" t="str">
        <f t="shared" si="287"/>
        <v>奈良</v>
      </c>
      <c r="T2665" t="str">
        <f>IFERROR(IF($G2665&lt;&gt;"",LEFT($G2665,11),IF(COUNTIF(②男子申込!$C:$C,$B2665)=1,INDEX(②男子申込!H:H,MATCH($B2665,②男子申込!$C:$C,0)),"")),"")</f>
        <v>00200394453</v>
      </c>
      <c r="U2665" t="str">
        <f t="shared" si="293"/>
        <v>奈良教育大</v>
      </c>
    </row>
    <row r="2666" spans="1:21">
      <c r="A2666" t="s">
        <v>1286</v>
      </c>
      <c r="B2666">
        <v>2665</v>
      </c>
      <c r="C2666" t="s">
        <v>9744</v>
      </c>
      <c r="D2666" t="s">
        <v>9745</v>
      </c>
      <c r="E2666" t="s">
        <v>99</v>
      </c>
      <c r="F2666">
        <v>20060412</v>
      </c>
      <c r="G2666" t="s">
        <v>12004</v>
      </c>
      <c r="H2666" t="s">
        <v>12493</v>
      </c>
      <c r="I2666" t="s">
        <v>135</v>
      </c>
      <c r="M2666" t="str">
        <f t="shared" si="288"/>
        <v>伏見</v>
      </c>
      <c r="N2666" t="str">
        <f t="shared" si="289"/>
        <v>恒輝</v>
      </c>
      <c r="O2666" t="str">
        <f t="shared" si="290"/>
        <v>フシミ</v>
      </c>
      <c r="P2666" t="str">
        <f t="shared" si="291"/>
        <v>コウキ</v>
      </c>
      <c r="Q2666">
        <f>IF($F2666="","",DATEDIF($R2666,①申込書!$D$3,"Y"))</f>
        <v>19</v>
      </c>
      <c r="R2666" t="str">
        <f t="shared" si="292"/>
        <v>2006/04/12</v>
      </c>
      <c r="S2666" t="str">
        <f t="shared" si="287"/>
        <v>大阪</v>
      </c>
      <c r="T2666" t="str">
        <f>IFERROR(IF($G2666&lt;&gt;"",LEFT($G2666,11),IF(COUNTIF(②男子申込!$C:$C,$B2666)=1,INDEX(②男子申込!H:H,MATCH($B2666,②男子申込!$C:$C,0)),"")),"")</f>
        <v>00200397635</v>
      </c>
      <c r="U2666" t="str">
        <f t="shared" si="293"/>
        <v>大阪公立大</v>
      </c>
    </row>
    <row r="2667" spans="1:21">
      <c r="A2667" t="s">
        <v>1286</v>
      </c>
      <c r="B2667">
        <v>2666</v>
      </c>
      <c r="C2667" t="s">
        <v>9746</v>
      </c>
      <c r="D2667" t="s">
        <v>9747</v>
      </c>
      <c r="E2667" t="s">
        <v>85</v>
      </c>
      <c r="F2667">
        <v>20061106</v>
      </c>
      <c r="G2667" t="s">
        <v>12005</v>
      </c>
      <c r="H2667" t="s">
        <v>630</v>
      </c>
      <c r="I2667" t="s">
        <v>582</v>
      </c>
      <c r="M2667" t="str">
        <f t="shared" si="288"/>
        <v>加藤</v>
      </c>
      <c r="N2667" t="str">
        <f t="shared" si="289"/>
        <v>颯真</v>
      </c>
      <c r="O2667" t="str">
        <f t="shared" si="290"/>
        <v>カトウ</v>
      </c>
      <c r="P2667" t="str">
        <f t="shared" si="291"/>
        <v>ソウマ</v>
      </c>
      <c r="Q2667">
        <f>IF($F2667="","",DATEDIF($R2667,①申込書!$D$3,"Y"))</f>
        <v>19</v>
      </c>
      <c r="R2667" t="str">
        <f t="shared" si="292"/>
        <v>2006/11/06</v>
      </c>
      <c r="S2667" t="str">
        <f t="shared" si="287"/>
        <v>愛知</v>
      </c>
      <c r="T2667" t="str">
        <f>IFERROR(IF($G2667&lt;&gt;"",LEFT($G2667,11),IF(COUNTIF(②男子申込!$C:$C,$B2667)=1,INDEX(②男子申込!H:H,MATCH($B2667,②男子申込!$C:$C,0)),"")),"")</f>
        <v>00165537128</v>
      </c>
      <c r="U2667" t="str">
        <f t="shared" si="293"/>
        <v>大阪公立大</v>
      </c>
    </row>
    <row r="2668" spans="1:21">
      <c r="A2668" t="s">
        <v>1286</v>
      </c>
      <c r="B2668">
        <v>2667</v>
      </c>
      <c r="C2668" t="s">
        <v>9748</v>
      </c>
      <c r="D2668" t="s">
        <v>9749</v>
      </c>
      <c r="E2668" t="s">
        <v>99</v>
      </c>
      <c r="F2668">
        <v>20070206</v>
      </c>
      <c r="G2668" t="s">
        <v>12006</v>
      </c>
      <c r="H2668" t="s">
        <v>810</v>
      </c>
      <c r="I2668" t="s">
        <v>12494</v>
      </c>
      <c r="M2668" t="str">
        <f t="shared" si="288"/>
        <v>髙橋</v>
      </c>
      <c r="N2668" t="str">
        <f t="shared" si="289"/>
        <v>雅棟</v>
      </c>
      <c r="O2668" t="str">
        <f t="shared" si="290"/>
        <v>タカハシ</v>
      </c>
      <c r="P2668" t="str">
        <f t="shared" si="291"/>
        <v>マサムネ</v>
      </c>
      <c r="Q2668">
        <f>IF($F2668="","",DATEDIF($R2668,①申込書!$D$3,"Y"))</f>
        <v>18</v>
      </c>
      <c r="R2668" t="str">
        <f t="shared" si="292"/>
        <v>2007/02/06</v>
      </c>
      <c r="S2668" t="str">
        <f t="shared" si="287"/>
        <v>大阪</v>
      </c>
      <c r="T2668" t="str">
        <f>IFERROR(IF($G2668&lt;&gt;"",LEFT($G2668,11),IF(COUNTIF(②男子申込!$C:$C,$B2668)=1,INDEX(②男子申込!H:H,MATCH($B2668,②男子申込!$C:$C,0)),"")),"")</f>
        <v>00137130217</v>
      </c>
      <c r="U2668" t="str">
        <f t="shared" si="293"/>
        <v>大阪公立大</v>
      </c>
    </row>
    <row r="2669" spans="1:21">
      <c r="A2669" t="s">
        <v>1286</v>
      </c>
      <c r="B2669">
        <v>2668</v>
      </c>
      <c r="C2669" t="s">
        <v>9750</v>
      </c>
      <c r="D2669" t="s">
        <v>9751</v>
      </c>
      <c r="E2669" t="s">
        <v>99</v>
      </c>
      <c r="F2669">
        <v>20050911</v>
      </c>
      <c r="G2669" t="s">
        <v>12007</v>
      </c>
      <c r="H2669" t="s">
        <v>12495</v>
      </c>
      <c r="I2669" t="s">
        <v>168</v>
      </c>
      <c r="M2669" t="str">
        <f t="shared" si="288"/>
        <v>一森</v>
      </c>
      <c r="N2669" t="str">
        <f t="shared" si="289"/>
        <v>翔太朗</v>
      </c>
      <c r="O2669" t="str">
        <f t="shared" si="290"/>
        <v>イチモリ</v>
      </c>
      <c r="P2669" t="str">
        <f t="shared" si="291"/>
        <v>ショウタロウ</v>
      </c>
      <c r="Q2669">
        <f>IF($F2669="","",DATEDIF($R2669,①申込書!$D$3,"Y"))</f>
        <v>20</v>
      </c>
      <c r="R2669" t="str">
        <f t="shared" si="292"/>
        <v>2005/09/11</v>
      </c>
      <c r="S2669" t="str">
        <f t="shared" si="287"/>
        <v>大阪</v>
      </c>
      <c r="T2669" t="str">
        <f>IFERROR(IF($G2669&lt;&gt;"",LEFT($G2669,11),IF(COUNTIF(②男子申込!$C:$C,$B2669)=1,INDEX(②男子申込!H:H,MATCH($B2669,②男子申込!$C:$C,0)),"")),"")</f>
        <v>00156001821</v>
      </c>
      <c r="U2669" t="str">
        <f t="shared" si="293"/>
        <v>大阪公立大</v>
      </c>
    </row>
    <row r="2670" spans="1:21">
      <c r="A2670" t="s">
        <v>1286</v>
      </c>
      <c r="B2670">
        <v>2669</v>
      </c>
      <c r="C2670" t="s">
        <v>9752</v>
      </c>
      <c r="D2670" t="s">
        <v>9753</v>
      </c>
      <c r="E2670" t="s">
        <v>99</v>
      </c>
      <c r="F2670">
        <v>20070227</v>
      </c>
      <c r="G2670" t="s">
        <v>12008</v>
      </c>
      <c r="H2670" t="s">
        <v>12496</v>
      </c>
      <c r="I2670" t="s">
        <v>207</v>
      </c>
      <c r="M2670" t="str">
        <f t="shared" si="288"/>
        <v>蔦江</v>
      </c>
      <c r="N2670" t="str">
        <f t="shared" si="289"/>
        <v>康太</v>
      </c>
      <c r="O2670" t="str">
        <f t="shared" si="290"/>
        <v>ツタエ</v>
      </c>
      <c r="P2670" t="str">
        <f t="shared" si="291"/>
        <v>コウタ</v>
      </c>
      <c r="Q2670">
        <f>IF($F2670="","",DATEDIF($R2670,①申込書!$D$3,"Y"))</f>
        <v>18</v>
      </c>
      <c r="R2670" t="str">
        <f t="shared" si="292"/>
        <v>2007/02/27</v>
      </c>
      <c r="S2670" t="str">
        <f t="shared" si="287"/>
        <v>大阪</v>
      </c>
      <c r="T2670" t="str">
        <f>IFERROR(IF($G2670&lt;&gt;"",LEFT($G2670,11),IF(COUNTIF(②男子申込!$C:$C,$B2670)=1,INDEX(②男子申込!H:H,MATCH($B2670,②男子申込!$C:$C,0)),"")),"")</f>
        <v>00167754939</v>
      </c>
      <c r="U2670" t="str">
        <f t="shared" si="293"/>
        <v>大阪公立大</v>
      </c>
    </row>
    <row r="2671" spans="1:21">
      <c r="A2671" t="s">
        <v>1286</v>
      </c>
      <c r="B2671">
        <v>2670</v>
      </c>
      <c r="C2671" t="s">
        <v>9754</v>
      </c>
      <c r="D2671" t="s">
        <v>9755</v>
      </c>
      <c r="E2671" t="s">
        <v>80</v>
      </c>
      <c r="F2671">
        <v>20061008</v>
      </c>
      <c r="G2671" t="s">
        <v>12009</v>
      </c>
      <c r="H2671" t="s">
        <v>6231</v>
      </c>
      <c r="I2671" t="s">
        <v>984</v>
      </c>
      <c r="M2671" t="str">
        <f t="shared" si="288"/>
        <v>西澤</v>
      </c>
      <c r="N2671" t="str">
        <f t="shared" si="289"/>
        <v>孝紀</v>
      </c>
      <c r="O2671" t="str">
        <f t="shared" si="290"/>
        <v>ニシザワ</v>
      </c>
      <c r="P2671" t="str">
        <f t="shared" si="291"/>
        <v>タカノリ</v>
      </c>
      <c r="Q2671">
        <f>IF($F2671="","",DATEDIF($R2671,①申込書!$D$3,"Y"))</f>
        <v>19</v>
      </c>
      <c r="R2671" t="str">
        <f t="shared" si="292"/>
        <v>2006/10/08</v>
      </c>
      <c r="S2671" t="str">
        <f t="shared" si="287"/>
        <v>滋賀</v>
      </c>
      <c r="T2671" t="str">
        <f>IFERROR(IF($G2671&lt;&gt;"",LEFT($G2671,11),IF(COUNTIF(②男子申込!$C:$C,$B2671)=1,INDEX(②男子申込!H:H,MATCH($B2671,②男子申込!$C:$C,0)),"")),"")</f>
        <v>00135712827</v>
      </c>
      <c r="U2671" t="str">
        <f t="shared" si="293"/>
        <v>大阪公立大</v>
      </c>
    </row>
    <row r="2672" spans="1:21">
      <c r="A2672" t="s">
        <v>1286</v>
      </c>
      <c r="B2672">
        <v>2671</v>
      </c>
      <c r="C2672" t="s">
        <v>9756</v>
      </c>
      <c r="D2672" t="s">
        <v>9757</v>
      </c>
      <c r="E2672" t="s">
        <v>99</v>
      </c>
      <c r="F2672">
        <v>20060603</v>
      </c>
      <c r="G2672" t="s">
        <v>12010</v>
      </c>
      <c r="H2672" t="s">
        <v>136</v>
      </c>
      <c r="I2672" t="s">
        <v>12497</v>
      </c>
      <c r="M2672" t="str">
        <f t="shared" si="288"/>
        <v>谷口</v>
      </c>
      <c r="N2672" t="str">
        <f t="shared" si="289"/>
        <v>尚太朗</v>
      </c>
      <c r="O2672" t="str">
        <f t="shared" si="290"/>
        <v>タニグチ</v>
      </c>
      <c r="P2672" t="str">
        <f t="shared" si="291"/>
        <v>ナオタロウ</v>
      </c>
      <c r="Q2672">
        <f>IF($F2672="","",DATEDIF($R2672,①申込書!$D$3,"Y"))</f>
        <v>19</v>
      </c>
      <c r="R2672" t="str">
        <f t="shared" si="292"/>
        <v>2006/06/03</v>
      </c>
      <c r="S2672" t="str">
        <f t="shared" si="287"/>
        <v>大阪</v>
      </c>
      <c r="T2672" t="str">
        <f>IFERROR(IF($G2672&lt;&gt;"",LEFT($G2672,11),IF(COUNTIF(②男子申込!$C:$C,$B2672)=1,INDEX(②男子申込!H:H,MATCH($B2672,②男子申込!$C:$C,0)),"")),"")</f>
        <v>00136162827</v>
      </c>
      <c r="U2672" t="str">
        <f t="shared" si="293"/>
        <v>大阪公立大</v>
      </c>
    </row>
    <row r="2673" spans="1:21">
      <c r="A2673" t="s">
        <v>1286</v>
      </c>
      <c r="B2673">
        <v>2672</v>
      </c>
      <c r="C2673" t="s">
        <v>9758</v>
      </c>
      <c r="D2673" t="s">
        <v>9759</v>
      </c>
      <c r="E2673" t="s">
        <v>104</v>
      </c>
      <c r="F2673">
        <v>20061017</v>
      </c>
      <c r="G2673" t="s">
        <v>12011</v>
      </c>
      <c r="H2673" t="s">
        <v>529</v>
      </c>
      <c r="I2673" t="s">
        <v>819</v>
      </c>
      <c r="M2673" t="str">
        <f t="shared" si="288"/>
        <v>島田</v>
      </c>
      <c r="N2673" t="str">
        <f t="shared" si="289"/>
        <v>大志</v>
      </c>
      <c r="O2673" t="str">
        <f t="shared" si="290"/>
        <v>シマダ</v>
      </c>
      <c r="P2673" t="str">
        <f t="shared" si="291"/>
        <v>タイシ</v>
      </c>
      <c r="Q2673">
        <f>IF($F2673="","",DATEDIF($R2673,①申込書!$D$3,"Y"))</f>
        <v>19</v>
      </c>
      <c r="R2673" t="str">
        <f t="shared" si="292"/>
        <v>2006/10/17</v>
      </c>
      <c r="S2673" t="str">
        <f t="shared" si="287"/>
        <v>福井</v>
      </c>
      <c r="T2673" t="str">
        <f>IFERROR(IF($G2673&lt;&gt;"",LEFT($G2673,11),IF(COUNTIF(②男子申込!$C:$C,$B2673)=1,INDEX(②男子申込!H:H,MATCH($B2673,②男子申込!$C:$C,0)),"")),"")</f>
        <v>00136163121</v>
      </c>
      <c r="U2673" t="str">
        <f t="shared" si="293"/>
        <v>大阪公立大</v>
      </c>
    </row>
    <row r="2674" spans="1:21">
      <c r="A2674" t="s">
        <v>1286</v>
      </c>
      <c r="B2674">
        <v>2673</v>
      </c>
      <c r="C2674" t="s">
        <v>9760</v>
      </c>
      <c r="D2674" t="s">
        <v>9761</v>
      </c>
      <c r="E2674" t="s">
        <v>99</v>
      </c>
      <c r="F2674">
        <v>20060204</v>
      </c>
      <c r="G2674" t="s">
        <v>12012</v>
      </c>
      <c r="H2674" t="s">
        <v>990</v>
      </c>
      <c r="I2674" t="s">
        <v>127</v>
      </c>
      <c r="M2674" t="str">
        <f t="shared" si="288"/>
        <v>武田</v>
      </c>
      <c r="N2674" t="str">
        <f t="shared" si="289"/>
        <v>悠人</v>
      </c>
      <c r="O2674" t="str">
        <f t="shared" si="290"/>
        <v>タケダ</v>
      </c>
      <c r="P2674" t="str">
        <f t="shared" si="291"/>
        <v>ユウト</v>
      </c>
      <c r="Q2674">
        <f>IF($F2674="","",DATEDIF($R2674,①申込書!$D$3,"Y"))</f>
        <v>19</v>
      </c>
      <c r="R2674" t="str">
        <f t="shared" si="292"/>
        <v>2006/02/04</v>
      </c>
      <c r="S2674" t="str">
        <f t="shared" si="287"/>
        <v>大阪</v>
      </c>
      <c r="T2674" t="str">
        <f>IFERROR(IF($G2674&lt;&gt;"",LEFT($G2674,11),IF(COUNTIF(②男子申込!$C:$C,$B2674)=1,INDEX(②男子申込!H:H,MATCH($B2674,②男子申込!$C:$C,0)),"")),"")</f>
        <v>00200397459</v>
      </c>
      <c r="U2674" t="str">
        <f t="shared" si="293"/>
        <v>大阪公立大</v>
      </c>
    </row>
    <row r="2675" spans="1:21">
      <c r="A2675" t="s">
        <v>1286</v>
      </c>
      <c r="B2675">
        <v>2674</v>
      </c>
      <c r="C2675" t="s">
        <v>9762</v>
      </c>
      <c r="D2675" t="s">
        <v>9763</v>
      </c>
      <c r="E2675" t="s">
        <v>99</v>
      </c>
      <c r="F2675">
        <v>20070111</v>
      </c>
      <c r="G2675" t="s">
        <v>12013</v>
      </c>
      <c r="H2675" t="s">
        <v>12498</v>
      </c>
      <c r="I2675" t="s">
        <v>12499</v>
      </c>
      <c r="M2675" t="str">
        <f t="shared" si="288"/>
        <v>平谷</v>
      </c>
      <c r="N2675" t="str">
        <f t="shared" si="289"/>
        <v>琥楠</v>
      </c>
      <c r="O2675" t="str">
        <f t="shared" si="290"/>
        <v>ヒラヤ</v>
      </c>
      <c r="P2675" t="str">
        <f t="shared" si="291"/>
        <v>コナン</v>
      </c>
      <c r="Q2675">
        <f>IF($F2675="","",DATEDIF($R2675,①申込書!$D$3,"Y"))</f>
        <v>19</v>
      </c>
      <c r="R2675" t="str">
        <f t="shared" si="292"/>
        <v>2007/01/11</v>
      </c>
      <c r="S2675" t="str">
        <f t="shared" si="287"/>
        <v>大阪</v>
      </c>
      <c r="T2675" t="str">
        <f>IFERROR(IF($G2675&lt;&gt;"",LEFT($G2675,11),IF(COUNTIF(②男子申込!$C:$C,$B2675)=1,INDEX(②男子申込!H:H,MATCH($B2675,②男子申込!$C:$C,0)),"")),"")</f>
        <v>00135981027</v>
      </c>
      <c r="U2675" t="str">
        <f t="shared" si="293"/>
        <v>大阪公立大</v>
      </c>
    </row>
    <row r="2676" spans="1:21">
      <c r="A2676" t="s">
        <v>1286</v>
      </c>
      <c r="B2676">
        <v>2675</v>
      </c>
      <c r="C2676" t="s">
        <v>9764</v>
      </c>
      <c r="D2676" t="s">
        <v>9765</v>
      </c>
      <c r="E2676" t="s">
        <v>97</v>
      </c>
      <c r="F2676">
        <v>20060102</v>
      </c>
      <c r="G2676" t="s">
        <v>12014</v>
      </c>
      <c r="H2676" t="s">
        <v>1479</v>
      </c>
      <c r="I2676" t="s">
        <v>130</v>
      </c>
      <c r="M2676" t="str">
        <f t="shared" si="288"/>
        <v>柏木</v>
      </c>
      <c r="N2676" t="str">
        <f t="shared" si="289"/>
        <v>康佑</v>
      </c>
      <c r="O2676" t="str">
        <f t="shared" si="290"/>
        <v>カシワギ</v>
      </c>
      <c r="P2676" t="str">
        <f t="shared" si="291"/>
        <v>コウスケ</v>
      </c>
      <c r="Q2676">
        <f>IF($F2676="","",DATEDIF($R2676,①申込書!$D$3,"Y"))</f>
        <v>20</v>
      </c>
      <c r="R2676" t="str">
        <f t="shared" si="292"/>
        <v>2006/01/02</v>
      </c>
      <c r="S2676" t="str">
        <f t="shared" si="287"/>
        <v>兵庫</v>
      </c>
      <c r="T2676" t="str">
        <f>IFERROR(IF($G2676&lt;&gt;"",LEFT($G2676,11),IF(COUNTIF(②男子申込!$C:$C,$B2676)=1,INDEX(②男子申込!H:H,MATCH($B2676,②男子申込!$C:$C,0)),"")),"")</f>
        <v>00200397654</v>
      </c>
      <c r="U2676" t="str">
        <f t="shared" si="293"/>
        <v>大阪公立大</v>
      </c>
    </row>
    <row r="2677" spans="1:21">
      <c r="A2677" t="s">
        <v>1286</v>
      </c>
      <c r="B2677">
        <v>2676</v>
      </c>
      <c r="C2677" t="s">
        <v>9766</v>
      </c>
      <c r="D2677" t="s">
        <v>9767</v>
      </c>
      <c r="E2677" t="s">
        <v>80</v>
      </c>
      <c r="F2677">
        <v>20050722</v>
      </c>
      <c r="G2677" t="s">
        <v>12015</v>
      </c>
      <c r="H2677" t="s">
        <v>12500</v>
      </c>
      <c r="I2677" t="s">
        <v>5766</v>
      </c>
      <c r="M2677" t="str">
        <f t="shared" si="288"/>
        <v>安済</v>
      </c>
      <c r="N2677" t="str">
        <f t="shared" si="289"/>
        <v>司瑳</v>
      </c>
      <c r="O2677" t="str">
        <f t="shared" si="290"/>
        <v>アンサイ</v>
      </c>
      <c r="P2677" t="str">
        <f t="shared" si="291"/>
        <v>ツカサ</v>
      </c>
      <c r="Q2677">
        <f>IF($F2677="","",DATEDIF($R2677,①申込書!$D$3,"Y"))</f>
        <v>20</v>
      </c>
      <c r="R2677" t="str">
        <f t="shared" si="292"/>
        <v>2005/07/22</v>
      </c>
      <c r="S2677" t="str">
        <f t="shared" si="287"/>
        <v>滋賀</v>
      </c>
      <c r="T2677" t="str">
        <f>IFERROR(IF($G2677&lt;&gt;"",LEFT($G2677,11),IF(COUNTIF(②男子申込!$C:$C,$B2677)=1,INDEX(②男子申込!H:H,MATCH($B2677,②男子申込!$C:$C,0)),"")),"")</f>
        <v>00124544222</v>
      </c>
      <c r="U2677" t="str">
        <f t="shared" si="293"/>
        <v>大阪公立大</v>
      </c>
    </row>
    <row r="2678" spans="1:21">
      <c r="A2678" t="s">
        <v>6978</v>
      </c>
      <c r="B2678">
        <v>2677</v>
      </c>
      <c r="C2678" t="s">
        <v>9768</v>
      </c>
      <c r="D2678" t="s">
        <v>9769</v>
      </c>
      <c r="E2678" t="s">
        <v>99</v>
      </c>
      <c r="F2678">
        <v>20050927</v>
      </c>
      <c r="G2678" t="s">
        <v>12016</v>
      </c>
      <c r="H2678" t="s">
        <v>12501</v>
      </c>
      <c r="I2678" t="s">
        <v>4729</v>
      </c>
      <c r="M2678" t="str">
        <f t="shared" si="288"/>
        <v>野口</v>
      </c>
      <c r="N2678" t="str">
        <f t="shared" si="289"/>
        <v>東吾</v>
      </c>
      <c r="O2678" t="str">
        <f t="shared" si="290"/>
        <v>ノグチ</v>
      </c>
      <c r="P2678" t="str">
        <f t="shared" si="291"/>
        <v>トウゴ</v>
      </c>
      <c r="Q2678">
        <f>IF($F2678="","",DATEDIF($R2678,①申込書!$D$3,"Y"))</f>
        <v>20</v>
      </c>
      <c r="R2678" t="str">
        <f t="shared" si="292"/>
        <v>2005/09/27</v>
      </c>
      <c r="S2678" t="str">
        <f t="shared" si="287"/>
        <v>大阪</v>
      </c>
      <c r="T2678" t="str">
        <f>IFERROR(IF($G2678&lt;&gt;"",LEFT($G2678,11),IF(COUNTIF(②男子申込!$C:$C,$B2678)=1,INDEX(②男子申込!H:H,MATCH($B2678,②男子申込!$C:$C,0)),"")),"")</f>
        <v>00124411619</v>
      </c>
      <c r="U2678" t="str">
        <f t="shared" si="293"/>
        <v>大阪電気通信大</v>
      </c>
    </row>
    <row r="2679" spans="1:21">
      <c r="A2679" t="s">
        <v>6978</v>
      </c>
      <c r="B2679">
        <v>2678</v>
      </c>
      <c r="C2679" t="s">
        <v>9770</v>
      </c>
      <c r="D2679" t="s">
        <v>9771</v>
      </c>
      <c r="E2679" t="s">
        <v>99</v>
      </c>
      <c r="F2679">
        <v>20070123</v>
      </c>
      <c r="G2679" t="s">
        <v>12017</v>
      </c>
      <c r="H2679" t="s">
        <v>12502</v>
      </c>
      <c r="I2679" t="s">
        <v>1220</v>
      </c>
      <c r="M2679" t="str">
        <f t="shared" si="288"/>
        <v>濱口</v>
      </c>
      <c r="N2679" t="str">
        <f t="shared" si="289"/>
        <v>輝紀</v>
      </c>
      <c r="O2679" t="str">
        <f t="shared" si="290"/>
        <v>ハマグチ</v>
      </c>
      <c r="P2679" t="str">
        <f t="shared" si="291"/>
        <v>テルキ</v>
      </c>
      <c r="Q2679">
        <f>IF($F2679="","",DATEDIF($R2679,①申込書!$D$3,"Y"))</f>
        <v>19</v>
      </c>
      <c r="R2679" t="str">
        <f t="shared" si="292"/>
        <v>2007/01/23</v>
      </c>
      <c r="S2679" t="str">
        <f t="shared" si="287"/>
        <v>大阪</v>
      </c>
      <c r="T2679" t="str">
        <f>IFERROR(IF($G2679&lt;&gt;"",LEFT($G2679,11),IF(COUNTIF(②男子申込!$C:$C,$B2679)=1,INDEX(②男子申込!H:H,MATCH($B2679,②男子申込!$C:$C,0)),"")),"")</f>
        <v>00134601217</v>
      </c>
      <c r="U2679" t="str">
        <f t="shared" si="293"/>
        <v>大阪電気通信大</v>
      </c>
    </row>
    <row r="2680" spans="1:21">
      <c r="A2680" t="s">
        <v>6978</v>
      </c>
      <c r="B2680">
        <v>2679</v>
      </c>
      <c r="C2680" t="s">
        <v>9772</v>
      </c>
      <c r="D2680" t="s">
        <v>989</v>
      </c>
      <c r="E2680" t="s">
        <v>469</v>
      </c>
      <c r="F2680">
        <v>20070117</v>
      </c>
      <c r="G2680" t="s">
        <v>12018</v>
      </c>
      <c r="H2680" t="s">
        <v>990</v>
      </c>
      <c r="I2680" t="s">
        <v>92</v>
      </c>
      <c r="M2680" t="str">
        <f t="shared" si="288"/>
        <v>武田</v>
      </c>
      <c r="N2680" t="str">
        <f t="shared" si="289"/>
        <v>悠希</v>
      </c>
      <c r="O2680" t="str">
        <f t="shared" si="290"/>
        <v>タケダ</v>
      </c>
      <c r="P2680" t="str">
        <f t="shared" si="291"/>
        <v>ユウキ</v>
      </c>
      <c r="Q2680">
        <f>IF($F2680="","",DATEDIF($R2680,①申込書!$D$3,"Y"))</f>
        <v>19</v>
      </c>
      <c r="R2680" t="str">
        <f t="shared" si="292"/>
        <v>2007/01/17</v>
      </c>
      <c r="S2680" t="str">
        <f t="shared" si="287"/>
        <v>和歌山</v>
      </c>
      <c r="T2680" t="str">
        <f>IFERROR(IF($G2680&lt;&gt;"",LEFT($G2680,11),IF(COUNTIF(②男子申込!$C:$C,$B2680)=1,INDEX(②男子申込!H:H,MATCH($B2680,②男子申込!$C:$C,0)),"")),"")</f>
        <v>00141380724</v>
      </c>
      <c r="U2680" t="str">
        <f t="shared" si="293"/>
        <v>大阪電気通信大</v>
      </c>
    </row>
    <row r="2681" spans="1:21">
      <c r="A2681" t="s">
        <v>6978</v>
      </c>
      <c r="B2681">
        <v>2680</v>
      </c>
      <c r="C2681" t="s">
        <v>9773</v>
      </c>
      <c r="D2681" t="s">
        <v>9774</v>
      </c>
      <c r="E2681" t="s">
        <v>88</v>
      </c>
      <c r="F2681">
        <v>20070317</v>
      </c>
      <c r="G2681" t="s">
        <v>12019</v>
      </c>
      <c r="H2681" t="s">
        <v>12503</v>
      </c>
      <c r="I2681" t="s">
        <v>12504</v>
      </c>
      <c r="M2681" t="str">
        <f t="shared" si="288"/>
        <v>菱田</v>
      </c>
      <c r="N2681" t="str">
        <f t="shared" si="289"/>
        <v>哲学希</v>
      </c>
      <c r="O2681" t="str">
        <f t="shared" si="290"/>
        <v>ヒシダ</v>
      </c>
      <c r="P2681" t="str">
        <f t="shared" si="291"/>
        <v>アマキ</v>
      </c>
      <c r="Q2681">
        <f>IF($F2681="","",DATEDIF($R2681,①申込書!$D$3,"Y"))</f>
        <v>18</v>
      </c>
      <c r="R2681" t="str">
        <f t="shared" si="292"/>
        <v>2007/03/17</v>
      </c>
      <c r="S2681" t="str">
        <f t="shared" si="287"/>
        <v>京都</v>
      </c>
      <c r="T2681" t="str">
        <f>IFERROR(IF($G2681&lt;&gt;"",LEFT($G2681,11),IF(COUNTIF(②男子申込!$C:$C,$B2681)=1,INDEX(②男子申込!H:H,MATCH($B2681,②男子申込!$C:$C,0)),"")),"")</f>
        <v>00142398532</v>
      </c>
      <c r="U2681" t="str">
        <f t="shared" si="293"/>
        <v>大阪電気通信大</v>
      </c>
    </row>
    <row r="2682" spans="1:21">
      <c r="A2682" t="s">
        <v>6978</v>
      </c>
      <c r="B2682">
        <v>2681</v>
      </c>
      <c r="C2682" t="s">
        <v>9775</v>
      </c>
      <c r="D2682" t="s">
        <v>9776</v>
      </c>
      <c r="E2682" t="s">
        <v>99</v>
      </c>
      <c r="F2682">
        <v>20061208</v>
      </c>
      <c r="G2682" t="s">
        <v>12020</v>
      </c>
      <c r="H2682" t="s">
        <v>12505</v>
      </c>
      <c r="I2682" t="s">
        <v>122</v>
      </c>
      <c r="M2682" t="str">
        <f t="shared" si="288"/>
        <v>延岡</v>
      </c>
      <c r="N2682" t="str">
        <f t="shared" si="289"/>
        <v>龍誠</v>
      </c>
      <c r="O2682" t="str">
        <f t="shared" si="290"/>
        <v>ノブオカ</v>
      </c>
      <c r="P2682" t="str">
        <f t="shared" si="291"/>
        <v>リュウセイ</v>
      </c>
      <c r="Q2682">
        <f>IF($F2682="","",DATEDIF($R2682,①申込書!$D$3,"Y"))</f>
        <v>19</v>
      </c>
      <c r="R2682" t="str">
        <f t="shared" si="292"/>
        <v>2006/12/08</v>
      </c>
      <c r="S2682" t="str">
        <f t="shared" si="287"/>
        <v>大阪</v>
      </c>
      <c r="T2682" t="str">
        <f>IFERROR(IF($G2682&lt;&gt;"",LEFT($G2682,11),IF(COUNTIF(②男子申込!$C:$C,$B2682)=1,INDEX(②男子申込!H:H,MATCH($B2682,②男子申込!$C:$C,0)),"")),"")</f>
        <v>00169554434</v>
      </c>
      <c r="U2682" t="str">
        <f t="shared" si="293"/>
        <v>大阪電気通信大</v>
      </c>
    </row>
    <row r="2683" spans="1:21">
      <c r="A2683" s="5" t="s">
        <v>6978</v>
      </c>
      <c r="B2683" s="5">
        <v>2682</v>
      </c>
      <c r="C2683" s="5" t="s">
        <v>9777</v>
      </c>
      <c r="D2683" s="5" t="s">
        <v>9778</v>
      </c>
      <c r="E2683" s="5" t="s">
        <v>99</v>
      </c>
      <c r="F2683" s="5">
        <v>20050919</v>
      </c>
      <c r="G2683" s="5" t="s">
        <v>12021</v>
      </c>
      <c r="H2683" s="5" t="s">
        <v>5602</v>
      </c>
      <c r="I2683" s="5" t="s">
        <v>595</v>
      </c>
      <c r="M2683" t="str">
        <f t="shared" si="288"/>
        <v>柳原</v>
      </c>
      <c r="N2683" t="str">
        <f t="shared" si="289"/>
        <v>立宣</v>
      </c>
      <c r="O2683" t="str">
        <f t="shared" si="290"/>
        <v>ヤナギハラ</v>
      </c>
      <c r="P2683" t="str">
        <f t="shared" si="291"/>
        <v>タツキ</v>
      </c>
      <c r="Q2683">
        <f>IF($F2683="","",DATEDIF($R2683,①申込書!$D$3,"Y"))</f>
        <v>20</v>
      </c>
      <c r="R2683" t="str">
        <f t="shared" si="292"/>
        <v>2005/09/19</v>
      </c>
      <c r="S2683" t="str">
        <f t="shared" si="287"/>
        <v>大阪</v>
      </c>
      <c r="T2683" t="str">
        <f>IFERROR(IF($G2683&lt;&gt;"",LEFT($G2683,11),IF(COUNTIF(②男子申込!$C:$C,$B2683)=1,INDEX(②男子申込!H:H,MATCH($B2683,②男子申込!$C:$C,0)),"")),"")</f>
        <v>00200377316</v>
      </c>
      <c r="U2683" t="str">
        <f t="shared" si="293"/>
        <v>大阪電気通信大</v>
      </c>
    </row>
    <row r="2684" spans="1:21">
      <c r="A2684" s="5" t="s">
        <v>646</v>
      </c>
      <c r="B2684" s="5">
        <v>2683</v>
      </c>
      <c r="C2684" s="5" t="s">
        <v>9779</v>
      </c>
      <c r="D2684" s="5" t="s">
        <v>9780</v>
      </c>
      <c r="E2684" s="5" t="s">
        <v>106</v>
      </c>
      <c r="F2684" s="5">
        <v>20061029</v>
      </c>
      <c r="H2684" s="5" t="s">
        <v>12506</v>
      </c>
      <c r="I2684" s="5" t="s">
        <v>352</v>
      </c>
      <c r="M2684" t="str">
        <f t="shared" si="288"/>
        <v>道貫</v>
      </c>
      <c r="N2684" t="str">
        <f t="shared" si="289"/>
        <v>龍希</v>
      </c>
      <c r="O2684" t="str">
        <f t="shared" si="290"/>
        <v>ドウガン</v>
      </c>
      <c r="P2684" t="str">
        <f t="shared" si="291"/>
        <v>リュウキ</v>
      </c>
      <c r="Q2684">
        <f>IF($F2684="","",DATEDIF($R2684,①申込書!$D$3,"Y"))</f>
        <v>19</v>
      </c>
      <c r="R2684" t="str">
        <f t="shared" si="292"/>
        <v>2006/10/29</v>
      </c>
      <c r="S2684" t="str">
        <f t="shared" si="287"/>
        <v>石川</v>
      </c>
      <c r="T2684" t="str">
        <f>IFERROR(IF($G2684&lt;&gt;"",LEFT($G2684,11),IF(COUNTIF(②男子申込!$C:$C,$B2684)=1,INDEX(②男子申込!H:H,MATCH($B2684,②男子申込!$C:$C,0)),"")),"")</f>
        <v/>
      </c>
      <c r="U2684" t="str">
        <f t="shared" si="293"/>
        <v>近畿大</v>
      </c>
    </row>
    <row r="2685" spans="1:21">
      <c r="A2685" s="5" t="s">
        <v>646</v>
      </c>
      <c r="B2685" s="5">
        <v>2684</v>
      </c>
      <c r="C2685" s="5" t="s">
        <v>9781</v>
      </c>
      <c r="D2685" s="5" t="s">
        <v>9782</v>
      </c>
      <c r="E2685" s="5" t="s">
        <v>88</v>
      </c>
      <c r="F2685" s="5">
        <v>20061024</v>
      </c>
      <c r="H2685" s="5" t="s">
        <v>107</v>
      </c>
      <c r="I2685" s="5" t="s">
        <v>606</v>
      </c>
      <c r="M2685" t="str">
        <f t="shared" si="288"/>
        <v>中川</v>
      </c>
      <c r="N2685" t="str">
        <f t="shared" si="289"/>
        <v>裕輝</v>
      </c>
      <c r="O2685" t="str">
        <f t="shared" si="290"/>
        <v>ナカガワ</v>
      </c>
      <c r="P2685" t="str">
        <f t="shared" si="291"/>
        <v>ヒロキ</v>
      </c>
      <c r="Q2685">
        <f>IF($F2685="","",DATEDIF($R2685,①申込書!$D$3,"Y"))</f>
        <v>19</v>
      </c>
      <c r="R2685" t="str">
        <f t="shared" si="292"/>
        <v>2006/10/24</v>
      </c>
      <c r="S2685" t="str">
        <f t="shared" si="287"/>
        <v>京都</v>
      </c>
      <c r="T2685" t="str">
        <f>IFERROR(IF($G2685&lt;&gt;"",LEFT($G2685,11),IF(COUNTIF(②男子申込!$C:$C,$B2685)=1,INDEX(②男子申込!H:H,MATCH($B2685,②男子申込!$C:$C,0)),"")),"")</f>
        <v/>
      </c>
      <c r="U2685" t="str">
        <f t="shared" si="293"/>
        <v>近畿大</v>
      </c>
    </row>
    <row r="2686" spans="1:21">
      <c r="A2686" s="5" t="s">
        <v>646</v>
      </c>
      <c r="B2686" s="5">
        <v>2685</v>
      </c>
      <c r="C2686" s="5" t="s">
        <v>9783</v>
      </c>
      <c r="D2686" s="5" t="s">
        <v>9784</v>
      </c>
      <c r="E2686" s="5" t="s">
        <v>99</v>
      </c>
      <c r="F2686" s="5">
        <v>20060419</v>
      </c>
      <c r="H2686" s="5" t="s">
        <v>1478</v>
      </c>
      <c r="I2686" s="5" t="s">
        <v>12507</v>
      </c>
      <c r="M2686" t="str">
        <f t="shared" si="288"/>
        <v>内田</v>
      </c>
      <c r="N2686" t="str">
        <f t="shared" si="289"/>
        <v>大翔</v>
      </c>
      <c r="O2686" t="str">
        <f t="shared" si="290"/>
        <v>ウｔダ</v>
      </c>
      <c r="P2686" t="str">
        <f t="shared" si="291"/>
        <v>ハルト</v>
      </c>
      <c r="Q2686">
        <f>IF($F2686="","",DATEDIF($R2686,①申込書!$D$3,"Y"))</f>
        <v>19</v>
      </c>
      <c r="R2686" t="str">
        <f t="shared" si="292"/>
        <v>2006/04/19</v>
      </c>
      <c r="S2686" t="str">
        <f t="shared" si="287"/>
        <v>大阪</v>
      </c>
      <c r="T2686" t="str">
        <f>IFERROR(IF($G2686&lt;&gt;"",LEFT($G2686,11),IF(COUNTIF(②男子申込!$C:$C,$B2686)=1,INDEX(②男子申込!H:H,MATCH($B2686,②男子申込!$C:$C,0)),"")),"")</f>
        <v/>
      </c>
      <c r="U2686" t="str">
        <f t="shared" si="293"/>
        <v>近畿大</v>
      </c>
    </row>
    <row r="2687" spans="1:21">
      <c r="A2687" s="5" t="s">
        <v>646</v>
      </c>
      <c r="B2687" s="5">
        <v>2686</v>
      </c>
      <c r="C2687" s="5" t="s">
        <v>9785</v>
      </c>
      <c r="D2687" s="5" t="s">
        <v>9786</v>
      </c>
      <c r="E2687" s="5" t="s">
        <v>99</v>
      </c>
      <c r="F2687" s="5">
        <v>20061203</v>
      </c>
      <c r="H2687" s="5" t="s">
        <v>319</v>
      </c>
      <c r="I2687" s="5" t="s">
        <v>1337</v>
      </c>
      <c r="M2687" t="str">
        <f t="shared" si="288"/>
        <v>竹内</v>
      </c>
      <c r="N2687" t="str">
        <f t="shared" si="289"/>
        <v>陽向</v>
      </c>
      <c r="O2687" t="str">
        <f t="shared" si="290"/>
        <v>タケウチ</v>
      </c>
      <c r="P2687" t="str">
        <f t="shared" si="291"/>
        <v>ヒナタ</v>
      </c>
      <c r="Q2687">
        <f>IF($F2687="","",DATEDIF($R2687,①申込書!$D$3,"Y"))</f>
        <v>19</v>
      </c>
      <c r="R2687" t="str">
        <f t="shared" si="292"/>
        <v>2006/12/03</v>
      </c>
      <c r="S2687" t="str">
        <f t="shared" si="287"/>
        <v>大阪</v>
      </c>
      <c r="T2687" t="str">
        <f>IFERROR(IF($G2687&lt;&gt;"",LEFT($G2687,11),IF(COUNTIF(②男子申込!$C:$C,$B2687)=1,INDEX(②男子申込!H:H,MATCH($B2687,②男子申込!$C:$C,0)),"")),"")</f>
        <v/>
      </c>
      <c r="U2687" t="str">
        <f t="shared" si="293"/>
        <v>近畿大</v>
      </c>
    </row>
    <row r="2688" spans="1:21">
      <c r="A2688" s="5" t="s">
        <v>646</v>
      </c>
      <c r="B2688" s="5">
        <v>2687</v>
      </c>
      <c r="C2688" s="5" t="s">
        <v>9787</v>
      </c>
      <c r="D2688" s="5" t="s">
        <v>9788</v>
      </c>
      <c r="E2688" s="5" t="s">
        <v>99</v>
      </c>
      <c r="F2688" s="5">
        <v>20061217</v>
      </c>
      <c r="H2688" s="5" t="s">
        <v>12508</v>
      </c>
      <c r="I2688" s="5" t="s">
        <v>2482</v>
      </c>
      <c r="M2688" t="str">
        <f t="shared" si="288"/>
        <v>浜元</v>
      </c>
      <c r="N2688" t="str">
        <f t="shared" si="289"/>
        <v>蒼生</v>
      </c>
      <c r="O2688" t="str">
        <f t="shared" si="290"/>
        <v>ハマモト</v>
      </c>
      <c r="P2688" t="str">
        <f t="shared" si="291"/>
        <v>アオイ</v>
      </c>
      <c r="Q2688">
        <f>IF($F2688="","",DATEDIF($R2688,①申込書!$D$3,"Y"))</f>
        <v>19</v>
      </c>
      <c r="R2688" t="str">
        <f t="shared" si="292"/>
        <v>2006/12/17</v>
      </c>
      <c r="S2688" t="str">
        <f t="shared" si="287"/>
        <v>大阪</v>
      </c>
      <c r="T2688" t="str">
        <f>IFERROR(IF($G2688&lt;&gt;"",LEFT($G2688,11),IF(COUNTIF(②男子申込!$C:$C,$B2688)=1,INDEX(②男子申込!H:H,MATCH($B2688,②男子申込!$C:$C,0)),"")),"")</f>
        <v/>
      </c>
      <c r="U2688" t="str">
        <f t="shared" si="293"/>
        <v>近畿大</v>
      </c>
    </row>
    <row r="2689" spans="1:21">
      <c r="A2689" s="5" t="s">
        <v>646</v>
      </c>
      <c r="B2689" s="5">
        <v>2688</v>
      </c>
      <c r="C2689" s="5" t="s">
        <v>9789</v>
      </c>
      <c r="D2689" s="5" t="s">
        <v>9790</v>
      </c>
      <c r="E2689" s="5" t="s">
        <v>99</v>
      </c>
      <c r="F2689" s="5">
        <v>20070120</v>
      </c>
      <c r="H2689" s="5" t="s">
        <v>502</v>
      </c>
      <c r="I2689" s="5" t="s">
        <v>12509</v>
      </c>
      <c r="M2689" t="str">
        <f t="shared" si="288"/>
        <v>坂部</v>
      </c>
      <c r="N2689" t="str">
        <f t="shared" si="289"/>
        <v>幸隆</v>
      </c>
      <c r="O2689" t="str">
        <f t="shared" si="290"/>
        <v>サカベ</v>
      </c>
      <c r="P2689" t="str">
        <f t="shared" si="291"/>
        <v>ユキタカ</v>
      </c>
      <c r="Q2689">
        <f>IF($F2689="","",DATEDIF($R2689,①申込書!$D$3,"Y"))</f>
        <v>19</v>
      </c>
      <c r="R2689" t="str">
        <f t="shared" si="292"/>
        <v>2007/01/20</v>
      </c>
      <c r="S2689" t="str">
        <f t="shared" si="287"/>
        <v>大阪</v>
      </c>
      <c r="T2689" t="str">
        <f>IFERROR(IF($G2689&lt;&gt;"",LEFT($G2689,11),IF(COUNTIF(②男子申込!$C:$C,$B2689)=1,INDEX(②男子申込!H:H,MATCH($B2689,②男子申込!$C:$C,0)),"")),"")</f>
        <v/>
      </c>
      <c r="U2689" t="str">
        <f t="shared" si="293"/>
        <v>近畿大</v>
      </c>
    </row>
    <row r="2690" spans="1:21">
      <c r="A2690" s="5" t="s">
        <v>646</v>
      </c>
      <c r="B2690" s="5">
        <v>2689</v>
      </c>
      <c r="C2690" s="5" t="s">
        <v>9791</v>
      </c>
      <c r="D2690" s="5" t="s">
        <v>9792</v>
      </c>
      <c r="E2690" s="5" t="s">
        <v>99</v>
      </c>
      <c r="F2690" s="5">
        <v>20060725</v>
      </c>
      <c r="H2690" s="5" t="s">
        <v>323</v>
      </c>
      <c r="I2690" s="5" t="s">
        <v>117</v>
      </c>
      <c r="M2690" t="str">
        <f t="shared" si="288"/>
        <v>松本</v>
      </c>
      <c r="N2690" t="str">
        <f t="shared" si="289"/>
        <v>悠佑</v>
      </c>
      <c r="O2690" t="str">
        <f t="shared" si="290"/>
        <v>マツモト</v>
      </c>
      <c r="P2690" t="str">
        <f t="shared" si="291"/>
        <v>ユウスケ</v>
      </c>
      <c r="Q2690">
        <f>IF($F2690="","",DATEDIF($R2690,①申込書!$D$3,"Y"))</f>
        <v>19</v>
      </c>
      <c r="R2690" t="str">
        <f t="shared" si="292"/>
        <v>2006/07/25</v>
      </c>
      <c r="S2690" t="str">
        <f t="shared" ref="S2690:S2753" si="294">IFERROR(IF(OR($E2690="北海道",$E2690="学連"),$E2690,LEFT($E2690,LEN($E2690)-1)),"")</f>
        <v>大阪</v>
      </c>
      <c r="T2690" t="str">
        <f>IFERROR(IF($G2690&lt;&gt;"",LEFT($G2690,11),IF(COUNTIF(②男子申込!$C:$C,$B2690)=1,INDEX(②男子申込!H:H,MATCH($B2690,②男子申込!$C:$C,0)),"")),"")</f>
        <v/>
      </c>
      <c r="U2690" t="str">
        <f t="shared" si="293"/>
        <v>近畿大</v>
      </c>
    </row>
    <row r="2691" spans="1:21">
      <c r="A2691" s="5" t="s">
        <v>646</v>
      </c>
      <c r="B2691" s="5">
        <v>2690</v>
      </c>
      <c r="C2691" s="5" t="s">
        <v>9793</v>
      </c>
      <c r="D2691" s="5" t="s">
        <v>9794</v>
      </c>
      <c r="E2691" s="5" t="s">
        <v>99</v>
      </c>
      <c r="F2691" s="5">
        <v>20061105</v>
      </c>
      <c r="H2691" s="5" t="s">
        <v>1652</v>
      </c>
      <c r="I2691" s="5" t="s">
        <v>161</v>
      </c>
      <c r="M2691" t="str">
        <f t="shared" ref="M2691:M2754" si="295">IFERROR(LEFT($C2691,FIND("　",$C2691)-1),"")</f>
        <v>富永</v>
      </c>
      <c r="N2691" t="str">
        <f t="shared" ref="N2691:N2754" si="296">IFERROR(RIGHT($C2691,LEN($C2691)-FIND("　",$C2691)),"")</f>
        <v>勇弥</v>
      </c>
      <c r="O2691" t="str">
        <f t="shared" ref="O2691:O2754" si="297">IFERROR(DBCS(LEFT($D2691,FIND(" ",$D2691)-1)),"")</f>
        <v>トミナガ</v>
      </c>
      <c r="P2691" t="str">
        <f t="shared" ref="P2691:P2754" si="298">IFERROR(DBCS(RIGHT($D2691,LEN($D2691)-FIND(" ",$D2691))),"")</f>
        <v>ユウヤ</v>
      </c>
      <c r="Q2691">
        <f>IF($F2691="","",DATEDIF($R2691,①申込書!$D$3,"Y"))</f>
        <v>19</v>
      </c>
      <c r="R2691" t="str">
        <f t="shared" ref="R2691:R2754" si="299">IF($F2691="","",LEFT($F2691,4)&amp;"/"&amp;MID($F2691,5,2)&amp;"/"&amp;RIGHT($F2691,2))</f>
        <v>2006/11/05</v>
      </c>
      <c r="S2691" t="str">
        <f t="shared" si="294"/>
        <v>大阪</v>
      </c>
      <c r="T2691" t="str">
        <f>IFERROR(IF($G2691&lt;&gt;"",LEFT($G2691,11),IF(COUNTIF(②男子申込!$C:$C,$B2691)=1,INDEX(②男子申込!H:H,MATCH($B2691,②男子申込!$C:$C,0)),"")),"")</f>
        <v/>
      </c>
      <c r="U2691" t="str">
        <f t="shared" ref="U2691:U2754" si="300">IFERROR(LEFT($A2691,FIND("大学",$A2691))&amp;RIGHT($A2691,LEN($A2691)-FIND("大学",$A2691)-1),"")</f>
        <v>近畿大</v>
      </c>
    </row>
    <row r="2692" spans="1:21">
      <c r="A2692" s="5" t="s">
        <v>646</v>
      </c>
      <c r="B2692" s="5">
        <v>2691</v>
      </c>
      <c r="C2692" s="5" t="s">
        <v>9795</v>
      </c>
      <c r="D2692" s="5" t="s">
        <v>9796</v>
      </c>
      <c r="E2692" s="5" t="s">
        <v>97</v>
      </c>
      <c r="F2692" s="5">
        <v>20060818</v>
      </c>
      <c r="H2692" s="5" t="s">
        <v>12510</v>
      </c>
      <c r="I2692" s="5" t="s">
        <v>128</v>
      </c>
      <c r="M2692" t="str">
        <f t="shared" si="295"/>
        <v>飯牟田</v>
      </c>
      <c r="N2692" t="str">
        <f t="shared" si="296"/>
        <v>一惺</v>
      </c>
      <c r="O2692" t="str">
        <f t="shared" si="297"/>
        <v>イムタ</v>
      </c>
      <c r="P2692" t="str">
        <f t="shared" si="298"/>
        <v>イッセイ</v>
      </c>
      <c r="Q2692">
        <f>IF($F2692="","",DATEDIF($R2692,①申込書!$D$3,"Y"))</f>
        <v>19</v>
      </c>
      <c r="R2692" t="str">
        <f t="shared" si="299"/>
        <v>2006/08/18</v>
      </c>
      <c r="S2692" t="str">
        <f t="shared" si="294"/>
        <v>兵庫</v>
      </c>
      <c r="T2692" t="str">
        <f>IFERROR(IF($G2692&lt;&gt;"",LEFT($G2692,11),IF(COUNTIF(②男子申込!$C:$C,$B2692)=1,INDEX(②男子申込!H:H,MATCH($B2692,②男子申込!$C:$C,0)),"")),"")</f>
        <v/>
      </c>
      <c r="U2692" t="str">
        <f t="shared" si="300"/>
        <v>近畿大</v>
      </c>
    </row>
    <row r="2693" spans="1:21">
      <c r="A2693" s="5" t="s">
        <v>646</v>
      </c>
      <c r="B2693" s="5">
        <v>2692</v>
      </c>
      <c r="C2693" s="5" t="s">
        <v>9797</v>
      </c>
      <c r="D2693" s="5" t="s">
        <v>9798</v>
      </c>
      <c r="E2693" s="5" t="s">
        <v>97</v>
      </c>
      <c r="F2693" s="5">
        <v>20070301</v>
      </c>
      <c r="H2693" s="5" t="s">
        <v>2002</v>
      </c>
      <c r="I2693" s="5" t="s">
        <v>12511</v>
      </c>
      <c r="M2693" t="str">
        <f t="shared" si="295"/>
        <v>門脇</v>
      </c>
      <c r="N2693" t="str">
        <f t="shared" si="296"/>
        <v>功成</v>
      </c>
      <c r="O2693" t="str">
        <f t="shared" si="297"/>
        <v>カドワキ</v>
      </c>
      <c r="P2693" t="str">
        <f t="shared" si="298"/>
        <v>コウセイ</v>
      </c>
      <c r="Q2693">
        <f>IF($F2693="","",DATEDIF($R2693,①申込書!$D$3,"Y"))</f>
        <v>18</v>
      </c>
      <c r="R2693" t="str">
        <f t="shared" si="299"/>
        <v>2007/03/01</v>
      </c>
      <c r="S2693" t="str">
        <f t="shared" si="294"/>
        <v>兵庫</v>
      </c>
      <c r="T2693" t="str">
        <f>IFERROR(IF($G2693&lt;&gt;"",LEFT($G2693,11),IF(COUNTIF(②男子申込!$C:$C,$B2693)=1,INDEX(②男子申込!H:H,MATCH($B2693,②男子申込!$C:$C,0)),"")),"")</f>
        <v/>
      </c>
      <c r="U2693" t="str">
        <f t="shared" si="300"/>
        <v>近畿大</v>
      </c>
    </row>
    <row r="2694" spans="1:21">
      <c r="A2694" s="5" t="s">
        <v>646</v>
      </c>
      <c r="B2694" s="5">
        <v>2693</v>
      </c>
      <c r="C2694" s="5" t="s">
        <v>9799</v>
      </c>
      <c r="D2694" s="5" t="s">
        <v>9800</v>
      </c>
      <c r="E2694" s="5" t="s">
        <v>99</v>
      </c>
      <c r="F2694" s="5">
        <v>20070111</v>
      </c>
      <c r="H2694" s="5" t="s">
        <v>4820</v>
      </c>
      <c r="I2694" s="5" t="s">
        <v>12512</v>
      </c>
      <c r="M2694" t="str">
        <f t="shared" si="295"/>
        <v>野津</v>
      </c>
      <c r="N2694" t="str">
        <f t="shared" si="296"/>
        <v>蓮司</v>
      </c>
      <c r="O2694" t="str">
        <f t="shared" si="297"/>
        <v>ノズ</v>
      </c>
      <c r="P2694" t="str">
        <f t="shared" si="298"/>
        <v>レンジ</v>
      </c>
      <c r="Q2694">
        <f>IF($F2694="","",DATEDIF($R2694,①申込書!$D$3,"Y"))</f>
        <v>19</v>
      </c>
      <c r="R2694" t="str">
        <f t="shared" si="299"/>
        <v>2007/01/11</v>
      </c>
      <c r="S2694" t="str">
        <f t="shared" si="294"/>
        <v>大阪</v>
      </c>
      <c r="T2694" t="str">
        <f>IFERROR(IF($G2694&lt;&gt;"",LEFT($G2694,11),IF(COUNTIF(②男子申込!$C:$C,$B2694)=1,INDEX(②男子申込!H:H,MATCH($B2694,②男子申込!$C:$C,0)),"")),"")</f>
        <v/>
      </c>
      <c r="U2694" t="str">
        <f t="shared" si="300"/>
        <v>近畿大</v>
      </c>
    </row>
    <row r="2695" spans="1:21">
      <c r="A2695" s="5" t="s">
        <v>312</v>
      </c>
      <c r="B2695" s="5">
        <v>2694</v>
      </c>
      <c r="C2695" s="5" t="s">
        <v>9801</v>
      </c>
      <c r="D2695" s="5" t="s">
        <v>9802</v>
      </c>
      <c r="E2695" s="5" t="s">
        <v>97</v>
      </c>
      <c r="F2695" s="5">
        <v>20061210</v>
      </c>
      <c r="G2695" s="5" t="s">
        <v>12022</v>
      </c>
      <c r="H2695" s="5" t="s">
        <v>12513</v>
      </c>
      <c r="I2695" s="5" t="s">
        <v>578</v>
      </c>
      <c r="M2695" t="str">
        <f t="shared" si="295"/>
        <v>森山</v>
      </c>
      <c r="N2695" t="str">
        <f t="shared" si="296"/>
        <v>翔太</v>
      </c>
      <c r="O2695" t="str">
        <f t="shared" si="297"/>
        <v>モリヤマ</v>
      </c>
      <c r="P2695" t="str">
        <f t="shared" si="298"/>
        <v>ショウタ</v>
      </c>
      <c r="Q2695">
        <f>IF($F2695="","",DATEDIF($R2695,①申込書!$D$3,"Y"))</f>
        <v>19</v>
      </c>
      <c r="R2695" t="str">
        <f t="shared" si="299"/>
        <v>2006/12/10</v>
      </c>
      <c r="S2695" t="str">
        <f t="shared" si="294"/>
        <v>兵庫</v>
      </c>
      <c r="T2695" t="str">
        <f>IFERROR(IF($G2695&lt;&gt;"",LEFT($G2695,11),IF(COUNTIF(②男子申込!$C:$C,$B2695)=1,INDEX(②男子申込!H:H,MATCH($B2695,②男子申込!$C:$C,0)),"")),"")</f>
        <v>00139758538</v>
      </c>
      <c r="U2695" t="str">
        <f t="shared" si="300"/>
        <v>関西学院大</v>
      </c>
    </row>
    <row r="2696" spans="1:21">
      <c r="A2696" s="5" t="s">
        <v>1000</v>
      </c>
      <c r="B2696" s="5">
        <v>2695</v>
      </c>
      <c r="C2696" s="5" t="s">
        <v>9803</v>
      </c>
      <c r="D2696" s="5" t="s">
        <v>9804</v>
      </c>
      <c r="E2696" s="5" t="s">
        <v>80</v>
      </c>
      <c r="F2696" s="5">
        <v>20061110</v>
      </c>
      <c r="G2696" s="5" t="s">
        <v>12023</v>
      </c>
      <c r="H2696" s="5" t="s">
        <v>401</v>
      </c>
      <c r="I2696" s="5" t="s">
        <v>490</v>
      </c>
      <c r="M2696" t="str">
        <f t="shared" si="295"/>
        <v>中井</v>
      </c>
      <c r="N2696" t="str">
        <f t="shared" si="296"/>
        <v>夢大</v>
      </c>
      <c r="O2696" t="str">
        <f t="shared" si="297"/>
        <v>ナカイ</v>
      </c>
      <c r="P2696" t="str">
        <f t="shared" si="298"/>
        <v>ユウダイ</v>
      </c>
      <c r="Q2696">
        <f>IF($F2696="","",DATEDIF($R2696,①申込書!$D$3,"Y"))</f>
        <v>19</v>
      </c>
      <c r="R2696" t="str">
        <f t="shared" si="299"/>
        <v>2006/11/10</v>
      </c>
      <c r="S2696" t="str">
        <f t="shared" si="294"/>
        <v>滋賀</v>
      </c>
      <c r="T2696" t="str">
        <f>IFERROR(IF($G2696&lt;&gt;"",LEFT($G2696,11),IF(COUNTIF(②男子申込!$C:$C,$B2696)=1,INDEX(②男子申込!H:H,MATCH($B2696,②男子申込!$C:$C,0)),"")),"")</f>
        <v>00135744933</v>
      </c>
      <c r="U2696" t="str">
        <f t="shared" si="300"/>
        <v>びわこ学院大</v>
      </c>
    </row>
    <row r="2697" spans="1:21">
      <c r="A2697" s="5" t="s">
        <v>1000</v>
      </c>
      <c r="B2697" s="5">
        <v>2696</v>
      </c>
      <c r="C2697" s="5" t="s">
        <v>9805</v>
      </c>
      <c r="D2697" s="5" t="s">
        <v>9806</v>
      </c>
      <c r="E2697" s="5" t="s">
        <v>80</v>
      </c>
      <c r="F2697" s="5">
        <v>20070120</v>
      </c>
      <c r="G2697" s="5" t="s">
        <v>12024</v>
      </c>
      <c r="H2697" s="5" t="s">
        <v>1031</v>
      </c>
      <c r="I2697" s="5" t="s">
        <v>229</v>
      </c>
      <c r="M2697" t="str">
        <f t="shared" si="295"/>
        <v>寺谷</v>
      </c>
      <c r="N2697" t="str">
        <f t="shared" si="296"/>
        <v>孝太朗</v>
      </c>
      <c r="O2697" t="str">
        <f t="shared" si="297"/>
        <v>テラタニ</v>
      </c>
      <c r="P2697" t="str">
        <f t="shared" si="298"/>
        <v>コウタロウ</v>
      </c>
      <c r="Q2697">
        <f>IF($F2697="","",DATEDIF($R2697,①申込書!$D$3,"Y"))</f>
        <v>19</v>
      </c>
      <c r="R2697" t="str">
        <f t="shared" si="299"/>
        <v>2007/01/20</v>
      </c>
      <c r="S2697" t="str">
        <f t="shared" si="294"/>
        <v>滋賀</v>
      </c>
      <c r="T2697" t="str">
        <f>IFERROR(IF($G2697&lt;&gt;"",LEFT($G2697,11),IF(COUNTIF(②男子申込!$C:$C,$B2697)=1,INDEX(②男子申込!H:H,MATCH($B2697,②男子申込!$C:$C,0)),"")),"")</f>
        <v>00138724126</v>
      </c>
      <c r="U2697" t="str">
        <f t="shared" si="300"/>
        <v>びわこ学院大</v>
      </c>
    </row>
    <row r="2698" spans="1:21">
      <c r="A2698" s="5" t="s">
        <v>1000</v>
      </c>
      <c r="B2698" s="5">
        <v>2697</v>
      </c>
      <c r="C2698" s="5" t="s">
        <v>9807</v>
      </c>
      <c r="D2698" s="5" t="s">
        <v>9808</v>
      </c>
      <c r="E2698" s="5" t="s">
        <v>83</v>
      </c>
      <c r="F2698" s="5">
        <v>20060720</v>
      </c>
      <c r="G2698" s="5" t="s">
        <v>12025</v>
      </c>
      <c r="H2698" s="5" t="s">
        <v>1109</v>
      </c>
      <c r="I2698" s="5" t="s">
        <v>473</v>
      </c>
      <c r="M2698" t="str">
        <f t="shared" si="295"/>
        <v>三宅</v>
      </c>
      <c r="N2698" t="str">
        <f t="shared" si="296"/>
        <v>博史</v>
      </c>
      <c r="O2698" t="str">
        <f t="shared" si="297"/>
        <v>ミヤケ</v>
      </c>
      <c r="P2698" t="str">
        <f t="shared" si="298"/>
        <v>ヒロシ</v>
      </c>
      <c r="Q2698">
        <f>IF($F2698="","",DATEDIF($R2698,①申込書!$D$3,"Y"))</f>
        <v>19</v>
      </c>
      <c r="R2698" t="str">
        <f t="shared" si="299"/>
        <v>2006/07/20</v>
      </c>
      <c r="S2698" t="str">
        <f t="shared" si="294"/>
        <v>奈良</v>
      </c>
      <c r="T2698" t="str">
        <f>IFERROR(IF($G2698&lt;&gt;"",LEFT($G2698,11),IF(COUNTIF(②男子申込!$C:$C,$B2698)=1,INDEX(②男子申込!H:H,MATCH($B2698,②男子申込!$C:$C,0)),"")),"")</f>
        <v>00148072224</v>
      </c>
      <c r="U2698" t="str">
        <f t="shared" si="300"/>
        <v>びわこ学院大</v>
      </c>
    </row>
    <row r="2699" spans="1:21">
      <c r="A2699" s="5" t="s">
        <v>775</v>
      </c>
      <c r="B2699" s="5">
        <v>2698</v>
      </c>
      <c r="C2699" s="5" t="s">
        <v>9809</v>
      </c>
      <c r="D2699" s="5" t="s">
        <v>9810</v>
      </c>
      <c r="E2699" s="5" t="s">
        <v>99</v>
      </c>
      <c r="F2699" s="5">
        <v>20060410</v>
      </c>
      <c r="H2699" s="5" t="s">
        <v>3444</v>
      </c>
      <c r="I2699" s="5" t="s">
        <v>651</v>
      </c>
      <c r="M2699" t="str">
        <f t="shared" si="295"/>
        <v>福島</v>
      </c>
      <c r="N2699" t="str">
        <f t="shared" si="296"/>
        <v>直樹</v>
      </c>
      <c r="O2699" t="str">
        <f t="shared" si="297"/>
        <v>フクシマ</v>
      </c>
      <c r="P2699" t="str">
        <f t="shared" si="298"/>
        <v>ナオキ</v>
      </c>
      <c r="Q2699">
        <f>IF($F2699="","",DATEDIF($R2699,①申込書!$D$3,"Y"))</f>
        <v>19</v>
      </c>
      <c r="R2699" t="str">
        <f t="shared" si="299"/>
        <v>2006/04/10</v>
      </c>
      <c r="S2699" t="str">
        <f t="shared" si="294"/>
        <v>大阪</v>
      </c>
      <c r="T2699" t="str">
        <f>IFERROR(IF($G2699&lt;&gt;"",LEFT($G2699,11),IF(COUNTIF(②男子申込!$C:$C,$B2699)=1,INDEX(②男子申込!H:H,MATCH($B2699,②男子申込!$C:$C,0)),"")),"")</f>
        <v/>
      </c>
      <c r="U2699" t="str">
        <f t="shared" si="300"/>
        <v>同志社大</v>
      </c>
    </row>
    <row r="2700" spans="1:21">
      <c r="A2700" s="5" t="s">
        <v>775</v>
      </c>
      <c r="B2700" s="5">
        <v>2699</v>
      </c>
      <c r="C2700" s="5" t="s">
        <v>9811</v>
      </c>
      <c r="D2700" s="5" t="s">
        <v>9093</v>
      </c>
      <c r="E2700" s="5" t="s">
        <v>88</v>
      </c>
      <c r="F2700" s="5">
        <v>20060428</v>
      </c>
      <c r="H2700" s="5" t="s">
        <v>615</v>
      </c>
      <c r="I2700" s="5" t="s">
        <v>459</v>
      </c>
      <c r="M2700" t="str">
        <f t="shared" si="295"/>
        <v>大西</v>
      </c>
      <c r="N2700" t="str">
        <f t="shared" si="296"/>
        <v>海</v>
      </c>
      <c r="O2700" t="str">
        <f t="shared" si="297"/>
        <v>オオニシ</v>
      </c>
      <c r="P2700" t="str">
        <f t="shared" si="298"/>
        <v>カイ</v>
      </c>
      <c r="Q2700">
        <f>IF($F2700="","",DATEDIF($R2700,①申込書!$D$3,"Y"))</f>
        <v>19</v>
      </c>
      <c r="R2700" t="str">
        <f t="shared" si="299"/>
        <v>2006/04/28</v>
      </c>
      <c r="S2700" t="str">
        <f t="shared" si="294"/>
        <v>京都</v>
      </c>
      <c r="T2700" t="str">
        <f>IFERROR(IF($G2700&lt;&gt;"",LEFT($G2700,11),IF(COUNTIF(②男子申込!$C:$C,$B2700)=1,INDEX(②男子申込!H:H,MATCH($B2700,②男子申込!$C:$C,0)),"")),"")</f>
        <v/>
      </c>
      <c r="U2700" t="str">
        <f t="shared" si="300"/>
        <v>同志社大</v>
      </c>
    </row>
    <row r="2701" spans="1:21">
      <c r="A2701" s="5" t="s">
        <v>775</v>
      </c>
      <c r="B2701" s="5">
        <v>2700</v>
      </c>
      <c r="C2701" s="5" t="s">
        <v>9812</v>
      </c>
      <c r="D2701" s="5" t="s">
        <v>9813</v>
      </c>
      <c r="E2701" s="5" t="s">
        <v>170</v>
      </c>
      <c r="F2701" s="5">
        <v>20060724</v>
      </c>
      <c r="H2701" s="5" t="s">
        <v>1599</v>
      </c>
      <c r="I2701" s="5" t="s">
        <v>175</v>
      </c>
      <c r="M2701" t="str">
        <f t="shared" si="295"/>
        <v>南</v>
      </c>
      <c r="N2701" t="str">
        <f t="shared" si="296"/>
        <v>智哉</v>
      </c>
      <c r="O2701" t="str">
        <f t="shared" si="297"/>
        <v>ミナミ</v>
      </c>
      <c r="P2701" t="str">
        <f t="shared" si="298"/>
        <v>トモヤ</v>
      </c>
      <c r="Q2701">
        <f>IF($F2701="","",DATEDIF($R2701,①申込書!$D$3,"Y"))</f>
        <v>19</v>
      </c>
      <c r="R2701" t="str">
        <f t="shared" si="299"/>
        <v>2006/07/24</v>
      </c>
      <c r="S2701" t="str">
        <f t="shared" si="294"/>
        <v>福岡</v>
      </c>
      <c r="T2701" t="str">
        <f>IFERROR(IF($G2701&lt;&gt;"",LEFT($G2701,11),IF(COUNTIF(②男子申込!$C:$C,$B2701)=1,INDEX(②男子申込!H:H,MATCH($B2701,②男子申込!$C:$C,0)),"")),"")</f>
        <v/>
      </c>
      <c r="U2701" t="str">
        <f t="shared" si="300"/>
        <v>同志社大</v>
      </c>
    </row>
    <row r="2702" spans="1:21">
      <c r="A2702" s="5" t="s">
        <v>775</v>
      </c>
      <c r="B2702" s="5">
        <v>2701</v>
      </c>
      <c r="C2702" s="5" t="s">
        <v>9814</v>
      </c>
      <c r="D2702" s="5" t="s">
        <v>9815</v>
      </c>
      <c r="E2702" s="5" t="s">
        <v>170</v>
      </c>
      <c r="F2702" s="5">
        <v>20070105</v>
      </c>
      <c r="H2702" s="5" t="s">
        <v>615</v>
      </c>
      <c r="I2702" s="5" t="s">
        <v>92</v>
      </c>
      <c r="M2702" t="str">
        <f t="shared" si="295"/>
        <v>大西</v>
      </c>
      <c r="N2702" t="str">
        <f t="shared" si="296"/>
        <v>勇輝</v>
      </c>
      <c r="O2702" t="str">
        <f t="shared" si="297"/>
        <v>オオニシ</v>
      </c>
      <c r="P2702" t="str">
        <f t="shared" si="298"/>
        <v>ユウキ</v>
      </c>
      <c r="Q2702">
        <f>IF($F2702="","",DATEDIF($R2702,①申込書!$D$3,"Y"))</f>
        <v>19</v>
      </c>
      <c r="R2702" t="str">
        <f t="shared" si="299"/>
        <v>2007/01/05</v>
      </c>
      <c r="S2702" t="str">
        <f t="shared" si="294"/>
        <v>福岡</v>
      </c>
      <c r="T2702" t="str">
        <f>IFERROR(IF($G2702&lt;&gt;"",LEFT($G2702,11),IF(COUNTIF(②男子申込!$C:$C,$B2702)=1,INDEX(②男子申込!H:H,MATCH($B2702,②男子申込!$C:$C,0)),"")),"")</f>
        <v/>
      </c>
      <c r="U2702" t="str">
        <f t="shared" si="300"/>
        <v>同志社大</v>
      </c>
    </row>
    <row r="2703" spans="1:21">
      <c r="A2703" s="5" t="s">
        <v>775</v>
      </c>
      <c r="B2703" s="5">
        <v>2702</v>
      </c>
      <c r="C2703" s="5" t="s">
        <v>9816</v>
      </c>
      <c r="D2703" s="5" t="s">
        <v>9817</v>
      </c>
      <c r="E2703" s="5" t="s">
        <v>132</v>
      </c>
      <c r="F2703" s="5">
        <v>20070324</v>
      </c>
      <c r="H2703" s="5" t="s">
        <v>1196</v>
      </c>
      <c r="I2703" s="5" t="s">
        <v>115</v>
      </c>
      <c r="M2703" t="str">
        <f t="shared" si="295"/>
        <v>松浦</v>
      </c>
      <c r="N2703" t="str">
        <f t="shared" si="296"/>
        <v>春樹</v>
      </c>
      <c r="O2703" t="str">
        <f t="shared" si="297"/>
        <v>マツウラ</v>
      </c>
      <c r="P2703" t="str">
        <f t="shared" si="298"/>
        <v>ハルキ</v>
      </c>
      <c r="Q2703">
        <f>IF($F2703="","",DATEDIF($R2703,①申込書!$D$3,"Y"))</f>
        <v>18</v>
      </c>
      <c r="R2703" t="str">
        <f t="shared" si="299"/>
        <v>2007/03/24</v>
      </c>
      <c r="S2703" t="str">
        <f t="shared" si="294"/>
        <v>広島</v>
      </c>
      <c r="T2703" t="str">
        <f>IFERROR(IF($G2703&lt;&gt;"",LEFT($G2703,11),IF(COUNTIF(②男子申込!$C:$C,$B2703)=1,INDEX(②男子申込!H:H,MATCH($B2703,②男子申込!$C:$C,0)),"")),"")</f>
        <v/>
      </c>
      <c r="U2703" t="str">
        <f t="shared" si="300"/>
        <v>同志社大</v>
      </c>
    </row>
    <row r="2704" spans="1:21">
      <c r="A2704" s="5" t="s">
        <v>775</v>
      </c>
      <c r="B2704" s="5">
        <v>2703</v>
      </c>
      <c r="C2704" s="5" t="s">
        <v>9818</v>
      </c>
      <c r="D2704" s="5" t="s">
        <v>9819</v>
      </c>
      <c r="E2704" s="5" t="s">
        <v>83</v>
      </c>
      <c r="F2704" s="5">
        <v>20050111</v>
      </c>
      <c r="H2704" s="5" t="s">
        <v>359</v>
      </c>
      <c r="I2704" s="5" t="s">
        <v>4945</v>
      </c>
      <c r="M2704" t="str">
        <f t="shared" si="295"/>
        <v>安田</v>
      </c>
      <c r="N2704" t="str">
        <f t="shared" si="296"/>
        <v>大幸</v>
      </c>
      <c r="O2704" t="str">
        <f t="shared" si="297"/>
        <v>ヤスダ</v>
      </c>
      <c r="P2704" t="str">
        <f t="shared" si="298"/>
        <v>ヒロユキ</v>
      </c>
      <c r="Q2704">
        <f>IF($F2704="","",DATEDIF($R2704,①申込書!$D$3,"Y"))</f>
        <v>21</v>
      </c>
      <c r="R2704" t="str">
        <f t="shared" si="299"/>
        <v>2005/01/11</v>
      </c>
      <c r="S2704" t="str">
        <f t="shared" si="294"/>
        <v>奈良</v>
      </c>
      <c r="T2704" t="str">
        <f>IFERROR(IF($G2704&lt;&gt;"",LEFT($G2704,11),IF(COUNTIF(②男子申込!$C:$C,$B2704)=1,INDEX(②男子申込!H:H,MATCH($B2704,②男子申込!$C:$C,0)),"")),"")</f>
        <v/>
      </c>
      <c r="U2704" t="str">
        <f t="shared" si="300"/>
        <v>同志社大</v>
      </c>
    </row>
    <row r="2705" spans="1:21">
      <c r="A2705" s="5" t="s">
        <v>775</v>
      </c>
      <c r="B2705" s="5">
        <v>2704</v>
      </c>
      <c r="C2705" s="5" t="s">
        <v>9820</v>
      </c>
      <c r="D2705" s="5" t="s">
        <v>9821</v>
      </c>
      <c r="E2705" s="5" t="s">
        <v>85</v>
      </c>
      <c r="F2705" s="5">
        <v>20061011</v>
      </c>
      <c r="H2705" s="5" t="s">
        <v>134</v>
      </c>
      <c r="I2705" s="5" t="s">
        <v>4839</v>
      </c>
      <c r="M2705" t="str">
        <f t="shared" si="295"/>
        <v>伊藤</v>
      </c>
      <c r="N2705" t="str">
        <f t="shared" si="296"/>
        <v>心大</v>
      </c>
      <c r="O2705" t="str">
        <f t="shared" si="297"/>
        <v>イトウ</v>
      </c>
      <c r="P2705" t="str">
        <f t="shared" si="298"/>
        <v>シンタ</v>
      </c>
      <c r="Q2705">
        <f>IF($F2705="","",DATEDIF($R2705,①申込書!$D$3,"Y"))</f>
        <v>19</v>
      </c>
      <c r="R2705" t="str">
        <f t="shared" si="299"/>
        <v>2006/10/11</v>
      </c>
      <c r="S2705" t="str">
        <f t="shared" si="294"/>
        <v>愛知</v>
      </c>
      <c r="T2705" t="str">
        <f>IFERROR(IF($G2705&lt;&gt;"",LEFT($G2705,11),IF(COUNTIF(②男子申込!$C:$C,$B2705)=1,INDEX(②男子申込!H:H,MATCH($B2705,②男子申込!$C:$C,0)),"")),"")</f>
        <v/>
      </c>
      <c r="U2705" t="str">
        <f t="shared" si="300"/>
        <v>同志社大</v>
      </c>
    </row>
    <row r="2706" spans="1:21">
      <c r="A2706" s="5" t="s">
        <v>775</v>
      </c>
      <c r="B2706" s="5">
        <v>2705</v>
      </c>
      <c r="C2706" s="5" t="s">
        <v>9822</v>
      </c>
      <c r="D2706" s="5" t="s">
        <v>9823</v>
      </c>
      <c r="E2706" s="5" t="s">
        <v>88</v>
      </c>
      <c r="F2706" s="5">
        <v>20070320</v>
      </c>
      <c r="H2706" s="5" t="s">
        <v>193</v>
      </c>
      <c r="I2706" s="5" t="s">
        <v>1206</v>
      </c>
      <c r="M2706" t="str">
        <f t="shared" si="295"/>
        <v>小林</v>
      </c>
      <c r="N2706" t="str">
        <f t="shared" si="296"/>
        <v>晃徳</v>
      </c>
      <c r="O2706" t="str">
        <f t="shared" si="297"/>
        <v>コバヤシ</v>
      </c>
      <c r="P2706" t="str">
        <f t="shared" si="298"/>
        <v>アキノリ</v>
      </c>
      <c r="Q2706">
        <f>IF($F2706="","",DATEDIF($R2706,①申込書!$D$3,"Y"))</f>
        <v>18</v>
      </c>
      <c r="R2706" t="str">
        <f t="shared" si="299"/>
        <v>2007/03/20</v>
      </c>
      <c r="S2706" t="str">
        <f t="shared" si="294"/>
        <v>京都</v>
      </c>
      <c r="T2706" t="str">
        <f>IFERROR(IF($G2706&lt;&gt;"",LEFT($G2706,11),IF(COUNTIF(②男子申込!$C:$C,$B2706)=1,INDEX(②男子申込!H:H,MATCH($B2706,②男子申込!$C:$C,0)),"")),"")</f>
        <v/>
      </c>
      <c r="U2706" t="str">
        <f t="shared" si="300"/>
        <v>同志社大</v>
      </c>
    </row>
    <row r="2707" spans="1:21">
      <c r="A2707" s="5" t="s">
        <v>775</v>
      </c>
      <c r="B2707" s="5">
        <v>2706</v>
      </c>
      <c r="C2707" s="5" t="s">
        <v>9824</v>
      </c>
      <c r="D2707" s="5" t="s">
        <v>9825</v>
      </c>
      <c r="E2707" s="5" t="s">
        <v>116</v>
      </c>
      <c r="F2707" s="5">
        <v>20060402</v>
      </c>
      <c r="H2707" s="5" t="s">
        <v>12514</v>
      </c>
      <c r="I2707" s="5" t="s">
        <v>220</v>
      </c>
      <c r="M2707" t="str">
        <f t="shared" si="295"/>
        <v>吉福</v>
      </c>
      <c r="N2707" t="str">
        <f t="shared" si="296"/>
        <v>怜央</v>
      </c>
      <c r="O2707" t="str">
        <f t="shared" si="297"/>
        <v>ヨシフク</v>
      </c>
      <c r="P2707" t="str">
        <f t="shared" si="298"/>
        <v>レオ</v>
      </c>
      <c r="Q2707">
        <f>IF($F2707="","",DATEDIF($R2707,①申込書!$D$3,"Y"))</f>
        <v>19</v>
      </c>
      <c r="R2707" t="str">
        <f t="shared" si="299"/>
        <v>2006/04/02</v>
      </c>
      <c r="S2707" t="str">
        <f t="shared" si="294"/>
        <v>三重</v>
      </c>
      <c r="T2707" t="str">
        <f>IFERROR(IF($G2707&lt;&gt;"",LEFT($G2707,11),IF(COUNTIF(②男子申込!$C:$C,$B2707)=1,INDEX(②男子申込!H:H,MATCH($B2707,②男子申込!$C:$C,0)),"")),"")</f>
        <v/>
      </c>
      <c r="U2707" t="str">
        <f t="shared" si="300"/>
        <v>同志社大</v>
      </c>
    </row>
    <row r="2708" spans="1:21">
      <c r="A2708" s="5" t="s">
        <v>775</v>
      </c>
      <c r="B2708" s="5">
        <v>2707</v>
      </c>
      <c r="C2708" s="5" t="s">
        <v>9826</v>
      </c>
      <c r="D2708" s="5" t="s">
        <v>9827</v>
      </c>
      <c r="E2708" s="5" t="s">
        <v>816</v>
      </c>
      <c r="F2708" s="5">
        <v>20061208</v>
      </c>
      <c r="H2708" s="5" t="s">
        <v>164</v>
      </c>
      <c r="I2708" s="5" t="s">
        <v>236</v>
      </c>
      <c r="M2708" t="str">
        <f t="shared" si="295"/>
        <v>阿部</v>
      </c>
      <c r="N2708" t="str">
        <f t="shared" si="296"/>
        <v>裕太</v>
      </c>
      <c r="O2708" t="str">
        <f t="shared" si="297"/>
        <v>アベ</v>
      </c>
      <c r="P2708" t="str">
        <f t="shared" si="298"/>
        <v>ユウタ</v>
      </c>
      <c r="Q2708">
        <f>IF($F2708="","",DATEDIF($R2708,①申込書!$D$3,"Y"))</f>
        <v>19</v>
      </c>
      <c r="R2708" t="str">
        <f t="shared" si="299"/>
        <v>2006/12/08</v>
      </c>
      <c r="S2708" t="str">
        <f t="shared" si="294"/>
        <v>茨城</v>
      </c>
      <c r="T2708" t="str">
        <f>IFERROR(IF($G2708&lt;&gt;"",LEFT($G2708,11),IF(COUNTIF(②男子申込!$C:$C,$B2708)=1,INDEX(②男子申込!H:H,MATCH($B2708,②男子申込!$C:$C,0)),"")),"")</f>
        <v/>
      </c>
      <c r="U2708" t="str">
        <f t="shared" si="300"/>
        <v>同志社大</v>
      </c>
    </row>
    <row r="2709" spans="1:21">
      <c r="A2709" s="5" t="s">
        <v>775</v>
      </c>
      <c r="B2709" s="5">
        <v>2708</v>
      </c>
      <c r="C2709" s="5" t="s">
        <v>9828</v>
      </c>
      <c r="D2709" s="5" t="s">
        <v>9829</v>
      </c>
      <c r="E2709" s="5" t="s">
        <v>99</v>
      </c>
      <c r="F2709" s="5">
        <v>20070215</v>
      </c>
      <c r="H2709" s="5" t="s">
        <v>12515</v>
      </c>
      <c r="I2709" s="5" t="s">
        <v>12516</v>
      </c>
      <c r="M2709" t="str">
        <f t="shared" si="295"/>
        <v>河内</v>
      </c>
      <c r="N2709" t="str">
        <f t="shared" si="296"/>
        <v>静利</v>
      </c>
      <c r="O2709" t="str">
        <f t="shared" si="297"/>
        <v>カワウチ</v>
      </c>
      <c r="P2709" t="str">
        <f t="shared" si="298"/>
        <v>シズキ</v>
      </c>
      <c r="Q2709">
        <f>IF($F2709="","",DATEDIF($R2709,①申込書!$D$3,"Y"))</f>
        <v>18</v>
      </c>
      <c r="R2709" t="str">
        <f t="shared" si="299"/>
        <v>2007/02/15</v>
      </c>
      <c r="S2709" t="str">
        <f t="shared" si="294"/>
        <v>大阪</v>
      </c>
      <c r="T2709" t="str">
        <f>IFERROR(IF($G2709&lt;&gt;"",LEFT($G2709,11),IF(COUNTIF(②男子申込!$C:$C,$B2709)=1,INDEX(②男子申込!H:H,MATCH($B2709,②男子申込!$C:$C,0)),"")),"")</f>
        <v/>
      </c>
      <c r="U2709" t="str">
        <f t="shared" si="300"/>
        <v>同志社大</v>
      </c>
    </row>
    <row r="2710" spans="1:21">
      <c r="A2710" s="5" t="s">
        <v>775</v>
      </c>
      <c r="B2710" s="5">
        <v>2709</v>
      </c>
      <c r="C2710" s="5" t="s">
        <v>9830</v>
      </c>
      <c r="D2710" s="5" t="s">
        <v>9831</v>
      </c>
      <c r="E2710" s="5" t="s">
        <v>99</v>
      </c>
      <c r="F2710" s="5">
        <v>20060721</v>
      </c>
      <c r="H2710" s="5" t="s">
        <v>783</v>
      </c>
      <c r="I2710" s="5" t="s">
        <v>12517</v>
      </c>
      <c r="M2710" t="str">
        <f t="shared" si="295"/>
        <v>河野</v>
      </c>
      <c r="N2710" t="str">
        <f t="shared" si="296"/>
        <v>通成</v>
      </c>
      <c r="O2710" t="str">
        <f t="shared" si="297"/>
        <v>コウノ</v>
      </c>
      <c r="P2710" t="str">
        <f t="shared" si="298"/>
        <v>ミチナリ</v>
      </c>
      <c r="Q2710">
        <f>IF($F2710="","",DATEDIF($R2710,①申込書!$D$3,"Y"))</f>
        <v>19</v>
      </c>
      <c r="R2710" t="str">
        <f t="shared" si="299"/>
        <v>2006/07/21</v>
      </c>
      <c r="S2710" t="str">
        <f t="shared" si="294"/>
        <v>大阪</v>
      </c>
      <c r="T2710" t="str">
        <f>IFERROR(IF($G2710&lt;&gt;"",LEFT($G2710,11),IF(COUNTIF(②男子申込!$C:$C,$B2710)=1,INDEX(②男子申込!H:H,MATCH($B2710,②男子申込!$C:$C,0)),"")),"")</f>
        <v/>
      </c>
      <c r="U2710" t="str">
        <f t="shared" si="300"/>
        <v>同志社大</v>
      </c>
    </row>
    <row r="2711" spans="1:21">
      <c r="A2711" s="5" t="s">
        <v>775</v>
      </c>
      <c r="B2711" s="5">
        <v>2710</v>
      </c>
      <c r="C2711" s="5" t="s">
        <v>9832</v>
      </c>
      <c r="D2711" s="5" t="s">
        <v>9833</v>
      </c>
      <c r="E2711" s="5" t="s">
        <v>173</v>
      </c>
      <c r="F2711" s="5">
        <v>20050914</v>
      </c>
      <c r="H2711" s="5" t="s">
        <v>3277</v>
      </c>
      <c r="I2711" s="5" t="s">
        <v>374</v>
      </c>
      <c r="M2711" t="str">
        <f t="shared" si="295"/>
        <v>大谷</v>
      </c>
      <c r="N2711" t="str">
        <f t="shared" si="296"/>
        <v>悠真</v>
      </c>
      <c r="O2711" t="str">
        <f t="shared" si="297"/>
        <v>オオタニ</v>
      </c>
      <c r="P2711" t="str">
        <f t="shared" si="298"/>
        <v>ユウマ</v>
      </c>
      <c r="Q2711">
        <f>IF($F2711="","",DATEDIF($R2711,①申込書!$D$3,"Y"))</f>
        <v>20</v>
      </c>
      <c r="R2711" t="str">
        <f t="shared" si="299"/>
        <v>2005/09/14</v>
      </c>
      <c r="S2711" t="str">
        <f t="shared" si="294"/>
        <v>鳥取</v>
      </c>
      <c r="T2711" t="str">
        <f>IFERROR(IF($G2711&lt;&gt;"",LEFT($G2711,11),IF(COUNTIF(②男子申込!$C:$C,$B2711)=1,INDEX(②男子申込!H:H,MATCH($B2711,②男子申込!$C:$C,0)),"")),"")</f>
        <v/>
      </c>
      <c r="U2711" t="str">
        <f t="shared" si="300"/>
        <v>同志社大</v>
      </c>
    </row>
    <row r="2712" spans="1:21">
      <c r="A2712" s="5" t="s">
        <v>775</v>
      </c>
      <c r="B2712" s="5">
        <v>2711</v>
      </c>
      <c r="C2712" s="5" t="s">
        <v>9834</v>
      </c>
      <c r="D2712" s="5" t="s">
        <v>9835</v>
      </c>
      <c r="E2712" s="5" t="s">
        <v>79</v>
      </c>
      <c r="F2712" s="5">
        <v>20060430</v>
      </c>
      <c r="H2712" s="5" t="s">
        <v>604</v>
      </c>
      <c r="I2712" s="5" t="s">
        <v>12518</v>
      </c>
      <c r="M2712" t="str">
        <f t="shared" si="295"/>
        <v>小川</v>
      </c>
      <c r="N2712" t="str">
        <f t="shared" si="296"/>
        <v>福太朗</v>
      </c>
      <c r="O2712" t="str">
        <f t="shared" si="297"/>
        <v>オガワ</v>
      </c>
      <c r="P2712" t="str">
        <f t="shared" si="298"/>
        <v>フクタロウ</v>
      </c>
      <c r="Q2712">
        <f>IF($F2712="","",DATEDIF($R2712,①申込書!$D$3,"Y"))</f>
        <v>19</v>
      </c>
      <c r="R2712" t="str">
        <f t="shared" si="299"/>
        <v>2006/04/30</v>
      </c>
      <c r="S2712" t="str">
        <f t="shared" si="294"/>
        <v>岐阜</v>
      </c>
      <c r="T2712" t="str">
        <f>IFERROR(IF($G2712&lt;&gt;"",LEFT($G2712,11),IF(COUNTIF(②男子申込!$C:$C,$B2712)=1,INDEX(②男子申込!H:H,MATCH($B2712,②男子申込!$C:$C,0)),"")),"")</f>
        <v/>
      </c>
      <c r="U2712" t="str">
        <f t="shared" si="300"/>
        <v>同志社大</v>
      </c>
    </row>
    <row r="2713" spans="1:21">
      <c r="A2713" s="5" t="s">
        <v>775</v>
      </c>
      <c r="B2713" s="5">
        <v>2712</v>
      </c>
      <c r="C2713" s="5" t="s">
        <v>9836</v>
      </c>
      <c r="D2713" s="5" t="s">
        <v>9837</v>
      </c>
      <c r="E2713" s="5" t="s">
        <v>835</v>
      </c>
      <c r="F2713" s="5">
        <v>20060302</v>
      </c>
      <c r="H2713" s="5" t="s">
        <v>482</v>
      </c>
      <c r="I2713" s="5" t="s">
        <v>465</v>
      </c>
      <c r="M2713" t="str">
        <f t="shared" si="295"/>
        <v>栗原</v>
      </c>
      <c r="N2713" t="str">
        <f t="shared" si="296"/>
        <v>大翔</v>
      </c>
      <c r="O2713" t="str">
        <f t="shared" si="297"/>
        <v>クリハラ</v>
      </c>
      <c r="P2713" t="str">
        <f t="shared" si="298"/>
        <v>ヒロト</v>
      </c>
      <c r="Q2713">
        <f>IF($F2713="","",DATEDIF($R2713,①申込書!$D$3,"Y"))</f>
        <v>19</v>
      </c>
      <c r="R2713" t="str">
        <f t="shared" si="299"/>
        <v>2006/03/02</v>
      </c>
      <c r="S2713" t="str">
        <f t="shared" si="294"/>
        <v>埼玉</v>
      </c>
      <c r="T2713" t="str">
        <f>IFERROR(IF($G2713&lt;&gt;"",LEFT($G2713,11),IF(COUNTIF(②男子申込!$C:$C,$B2713)=1,INDEX(②男子申込!H:H,MATCH($B2713,②男子申込!$C:$C,0)),"")),"")</f>
        <v/>
      </c>
      <c r="U2713" t="str">
        <f t="shared" si="300"/>
        <v>同志社大</v>
      </c>
    </row>
    <row r="2714" spans="1:21">
      <c r="A2714" s="5" t="s">
        <v>1476</v>
      </c>
      <c r="B2714" s="5">
        <v>2713</v>
      </c>
      <c r="C2714" s="5" t="s">
        <v>9838</v>
      </c>
      <c r="D2714" s="5" t="s">
        <v>9839</v>
      </c>
      <c r="E2714" s="5" t="s">
        <v>469</v>
      </c>
      <c r="F2714" s="5">
        <v>20060814</v>
      </c>
      <c r="G2714" s="5" t="s">
        <v>12026</v>
      </c>
      <c r="H2714" s="5" t="s">
        <v>399</v>
      </c>
      <c r="I2714" s="5" t="s">
        <v>571</v>
      </c>
      <c r="M2714" t="str">
        <f t="shared" si="295"/>
        <v>枝</v>
      </c>
      <c r="N2714" t="str">
        <f t="shared" si="296"/>
        <v>宏朗</v>
      </c>
      <c r="O2714" t="str">
        <f t="shared" si="297"/>
        <v>エダ</v>
      </c>
      <c r="P2714" t="str">
        <f t="shared" si="298"/>
        <v>ヒロアキ</v>
      </c>
      <c r="Q2714">
        <f>IF($F2714="","",DATEDIF($R2714,①申込書!$D$3,"Y"))</f>
        <v>19</v>
      </c>
      <c r="R2714" t="str">
        <f t="shared" si="299"/>
        <v>2006/08/14</v>
      </c>
      <c r="S2714" t="str">
        <f t="shared" si="294"/>
        <v>和歌山</v>
      </c>
      <c r="T2714" t="str">
        <f>IFERROR(IF($G2714&lt;&gt;"",LEFT($G2714,11),IF(COUNTIF(②男子申込!$C:$C,$B2714)=1,INDEX(②男子申込!H:H,MATCH($B2714,②男子申込!$C:$C,0)),"")),"")</f>
        <v>00134212720</v>
      </c>
      <c r="U2714" t="str">
        <f t="shared" si="300"/>
        <v>和歌山大</v>
      </c>
    </row>
    <row r="2715" spans="1:21">
      <c r="A2715" s="5" t="s">
        <v>1476</v>
      </c>
      <c r="B2715" s="5">
        <v>2714</v>
      </c>
      <c r="C2715" s="5" t="s">
        <v>9840</v>
      </c>
      <c r="D2715" s="5" t="s">
        <v>9841</v>
      </c>
      <c r="E2715" s="5" t="s">
        <v>469</v>
      </c>
      <c r="F2715" s="5">
        <v>20060402</v>
      </c>
      <c r="G2715" s="5" t="s">
        <v>12027</v>
      </c>
      <c r="H2715" s="5" t="s">
        <v>731</v>
      </c>
      <c r="I2715" s="5" t="s">
        <v>92</v>
      </c>
      <c r="M2715" t="str">
        <f t="shared" si="295"/>
        <v>宮本</v>
      </c>
      <c r="N2715" t="str">
        <f t="shared" si="296"/>
        <v>悠希</v>
      </c>
      <c r="O2715" t="str">
        <f t="shared" si="297"/>
        <v>ミヤモト</v>
      </c>
      <c r="P2715" t="str">
        <f t="shared" si="298"/>
        <v>ユウキ</v>
      </c>
      <c r="Q2715">
        <f>IF($F2715="","",DATEDIF($R2715,①申込書!$D$3,"Y"))</f>
        <v>19</v>
      </c>
      <c r="R2715" t="str">
        <f t="shared" si="299"/>
        <v>2006/04/02</v>
      </c>
      <c r="S2715" t="str">
        <f t="shared" si="294"/>
        <v>和歌山</v>
      </c>
      <c r="T2715" t="str">
        <f>IFERROR(IF($G2715&lt;&gt;"",LEFT($G2715,11),IF(COUNTIF(②男子申込!$C:$C,$B2715)=1,INDEX(②男子申込!H:H,MATCH($B2715,②男子申込!$C:$C,0)),"")),"")</f>
        <v>00136909937</v>
      </c>
      <c r="U2715" t="str">
        <f t="shared" si="300"/>
        <v>和歌山大</v>
      </c>
    </row>
    <row r="2716" spans="1:21">
      <c r="A2716" s="5" t="s">
        <v>1476</v>
      </c>
      <c r="B2716" s="5">
        <v>2715</v>
      </c>
      <c r="C2716" s="5" t="s">
        <v>9842</v>
      </c>
      <c r="D2716" s="5" t="s">
        <v>9843</v>
      </c>
      <c r="E2716" s="5" t="s">
        <v>469</v>
      </c>
      <c r="F2716" s="5">
        <v>20060831</v>
      </c>
      <c r="G2716" s="5" t="s">
        <v>12028</v>
      </c>
      <c r="H2716" s="5" t="s">
        <v>12519</v>
      </c>
      <c r="I2716" s="5" t="s">
        <v>4855</v>
      </c>
      <c r="M2716" t="str">
        <f t="shared" si="295"/>
        <v>夏目</v>
      </c>
      <c r="N2716" t="str">
        <f t="shared" si="296"/>
        <v>尚明</v>
      </c>
      <c r="O2716" t="str">
        <f t="shared" si="297"/>
        <v>ナツメ</v>
      </c>
      <c r="P2716" t="str">
        <f t="shared" si="298"/>
        <v>ナオアキ</v>
      </c>
      <c r="Q2716">
        <f>IF($F2716="","",DATEDIF($R2716,①申込書!$D$3,"Y"))</f>
        <v>19</v>
      </c>
      <c r="R2716" t="str">
        <f t="shared" si="299"/>
        <v>2006/08/31</v>
      </c>
      <c r="S2716" t="str">
        <f t="shared" si="294"/>
        <v>和歌山</v>
      </c>
      <c r="T2716" t="str">
        <f>IFERROR(IF($G2716&lt;&gt;"",LEFT($G2716,11),IF(COUNTIF(②男子申込!$C:$C,$B2716)=1,INDEX(②男子申込!H:H,MATCH($B2716,②男子申込!$C:$C,0)),"")),"")</f>
        <v>00142031516</v>
      </c>
      <c r="U2716" t="str">
        <f t="shared" si="300"/>
        <v>和歌山大</v>
      </c>
    </row>
    <row r="2717" spans="1:21">
      <c r="A2717" s="5" t="s">
        <v>1476</v>
      </c>
      <c r="B2717" s="5">
        <v>2716</v>
      </c>
      <c r="C2717" s="5" t="s">
        <v>9844</v>
      </c>
      <c r="D2717" s="5" t="s">
        <v>9845</v>
      </c>
      <c r="E2717" s="5" t="s">
        <v>469</v>
      </c>
      <c r="F2717" s="5">
        <v>20060511</v>
      </c>
      <c r="G2717" s="5" t="s">
        <v>12029</v>
      </c>
      <c r="H2717" s="5" t="s">
        <v>12520</v>
      </c>
      <c r="I2717" s="5" t="s">
        <v>248</v>
      </c>
      <c r="M2717" t="str">
        <f t="shared" si="295"/>
        <v>矢持</v>
      </c>
      <c r="N2717" t="str">
        <f t="shared" si="296"/>
        <v>皓聖</v>
      </c>
      <c r="O2717" t="str">
        <f t="shared" si="297"/>
        <v>ヤモチ</v>
      </c>
      <c r="P2717" t="str">
        <f t="shared" si="298"/>
        <v>コウセイ</v>
      </c>
      <c r="Q2717">
        <f>IF($F2717="","",DATEDIF($R2717,①申込書!$D$3,"Y"))</f>
        <v>19</v>
      </c>
      <c r="R2717" t="str">
        <f t="shared" si="299"/>
        <v>2006/05/11</v>
      </c>
      <c r="S2717" t="str">
        <f t="shared" si="294"/>
        <v>和歌山</v>
      </c>
      <c r="T2717" t="str">
        <f>IFERROR(IF($G2717&lt;&gt;"",LEFT($G2717,11),IF(COUNTIF(②男子申込!$C:$C,$B2717)=1,INDEX(②男子申込!H:H,MATCH($B2717,②男子申込!$C:$C,0)),"")),"")</f>
        <v>00142137119</v>
      </c>
      <c r="U2717" t="str">
        <f t="shared" si="300"/>
        <v>和歌山大</v>
      </c>
    </row>
    <row r="2718" spans="1:21">
      <c r="A2718" s="5" t="s">
        <v>1476</v>
      </c>
      <c r="B2718" s="5">
        <v>2717</v>
      </c>
      <c r="C2718" s="5" t="s">
        <v>9846</v>
      </c>
      <c r="D2718" s="5" t="s">
        <v>9847</v>
      </c>
      <c r="E2718" s="5" t="s">
        <v>469</v>
      </c>
      <c r="F2718" s="5">
        <v>20050620</v>
      </c>
      <c r="G2718" s="5" t="s">
        <v>12030</v>
      </c>
      <c r="H2718" s="5" t="s">
        <v>434</v>
      </c>
      <c r="I2718" s="5" t="s">
        <v>234</v>
      </c>
      <c r="M2718" t="str">
        <f t="shared" si="295"/>
        <v>牧野</v>
      </c>
      <c r="N2718" t="str">
        <f t="shared" si="296"/>
        <v>凌典</v>
      </c>
      <c r="O2718" t="str">
        <f t="shared" si="297"/>
        <v>マキノ</v>
      </c>
      <c r="P2718" t="str">
        <f t="shared" si="298"/>
        <v>リョウスケ</v>
      </c>
      <c r="Q2718">
        <f>IF($F2718="","",DATEDIF($R2718,①申込書!$D$3,"Y"))</f>
        <v>20</v>
      </c>
      <c r="R2718" t="str">
        <f t="shared" si="299"/>
        <v>2005/06/20</v>
      </c>
      <c r="S2718" t="str">
        <f t="shared" si="294"/>
        <v>和歌山</v>
      </c>
      <c r="T2718" t="str">
        <f>IFERROR(IF($G2718&lt;&gt;"",LEFT($G2718,11),IF(COUNTIF(②男子申込!$C:$C,$B2718)=1,INDEX(②男子申込!H:H,MATCH($B2718,②男子申込!$C:$C,0)),"")),"")</f>
        <v>00159663434</v>
      </c>
      <c r="U2718" t="str">
        <f t="shared" si="300"/>
        <v>和歌山大</v>
      </c>
    </row>
    <row r="2719" spans="1:21">
      <c r="A2719" s="5" t="s">
        <v>1476</v>
      </c>
      <c r="B2719" s="5">
        <v>2718</v>
      </c>
      <c r="C2719" s="5" t="s">
        <v>9848</v>
      </c>
      <c r="D2719" s="5" t="s">
        <v>9849</v>
      </c>
      <c r="E2719" s="5" t="s">
        <v>469</v>
      </c>
      <c r="F2719" s="5">
        <v>20050522</v>
      </c>
      <c r="G2719" s="5" t="s">
        <v>12031</v>
      </c>
      <c r="H2719" s="5" t="s">
        <v>791</v>
      </c>
      <c r="I2719" s="5" t="s">
        <v>1370</v>
      </c>
      <c r="M2719" t="str">
        <f t="shared" si="295"/>
        <v>村上</v>
      </c>
      <c r="N2719" t="str">
        <f t="shared" si="296"/>
        <v>龍二</v>
      </c>
      <c r="O2719" t="str">
        <f t="shared" si="297"/>
        <v>ムラカミ</v>
      </c>
      <c r="P2719" t="str">
        <f t="shared" si="298"/>
        <v>リュウジ</v>
      </c>
      <c r="Q2719">
        <f>IF($F2719="","",DATEDIF($R2719,①申込書!$D$3,"Y"))</f>
        <v>20</v>
      </c>
      <c r="R2719" t="str">
        <f t="shared" si="299"/>
        <v>2005/05/22</v>
      </c>
      <c r="S2719" t="str">
        <f t="shared" si="294"/>
        <v>和歌山</v>
      </c>
      <c r="T2719" t="str">
        <f>IFERROR(IF($G2719&lt;&gt;"",LEFT($G2719,11),IF(COUNTIF(②男子申込!$C:$C,$B2719)=1,INDEX(②男子申込!H:H,MATCH($B2719,②男子申込!$C:$C,0)),"")),"")</f>
        <v>00164412422</v>
      </c>
      <c r="U2719" t="str">
        <f t="shared" si="300"/>
        <v>和歌山大</v>
      </c>
    </row>
    <row r="2720" spans="1:21">
      <c r="A2720" s="5" t="s">
        <v>1476</v>
      </c>
      <c r="B2720" s="5">
        <v>2719</v>
      </c>
      <c r="C2720" s="5" t="s">
        <v>9850</v>
      </c>
      <c r="D2720" s="5" t="s">
        <v>9851</v>
      </c>
      <c r="E2720" s="5" t="s">
        <v>469</v>
      </c>
      <c r="F2720" s="5">
        <v>20070119</v>
      </c>
      <c r="G2720" s="5" t="s">
        <v>12032</v>
      </c>
      <c r="H2720" s="5" t="s">
        <v>434</v>
      </c>
      <c r="I2720" s="5" t="s">
        <v>660</v>
      </c>
      <c r="M2720" t="str">
        <f t="shared" si="295"/>
        <v>槙野</v>
      </c>
      <c r="N2720" t="str">
        <f t="shared" si="296"/>
        <v>冬真</v>
      </c>
      <c r="O2720" t="str">
        <f t="shared" si="297"/>
        <v>マキノ</v>
      </c>
      <c r="P2720" t="str">
        <f t="shared" si="298"/>
        <v>トウマ</v>
      </c>
      <c r="Q2720">
        <f>IF($F2720="","",DATEDIF($R2720,①申込書!$D$3,"Y"))</f>
        <v>19</v>
      </c>
      <c r="R2720" t="str">
        <f t="shared" si="299"/>
        <v>2007/01/19</v>
      </c>
      <c r="S2720" t="str">
        <f t="shared" si="294"/>
        <v>和歌山</v>
      </c>
      <c r="T2720" t="str">
        <f>IFERROR(IF($G2720&lt;&gt;"",LEFT($G2720,11),IF(COUNTIF(②男子申込!$C:$C,$B2720)=1,INDEX(②男子申込!H:H,MATCH($B2720,②男子申込!$C:$C,0)),"")),"")</f>
        <v>00165507226</v>
      </c>
      <c r="U2720" t="str">
        <f t="shared" si="300"/>
        <v>和歌山大</v>
      </c>
    </row>
    <row r="2721" spans="1:21">
      <c r="A2721" s="5" t="s">
        <v>1476</v>
      </c>
      <c r="B2721" s="5">
        <v>2720</v>
      </c>
      <c r="C2721" s="5" t="s">
        <v>9852</v>
      </c>
      <c r="D2721" s="5" t="s">
        <v>9853</v>
      </c>
      <c r="E2721" s="5" t="s">
        <v>469</v>
      </c>
      <c r="F2721" s="5">
        <v>20061220</v>
      </c>
      <c r="G2721" s="5" t="s">
        <v>12033</v>
      </c>
      <c r="H2721" s="5" t="s">
        <v>205</v>
      </c>
      <c r="I2721" s="5" t="s">
        <v>12521</v>
      </c>
      <c r="M2721" t="str">
        <f t="shared" si="295"/>
        <v>松田</v>
      </c>
      <c r="N2721" t="str">
        <f t="shared" si="296"/>
        <v>翔夢</v>
      </c>
      <c r="O2721" t="str">
        <f t="shared" si="297"/>
        <v>マツダ</v>
      </c>
      <c r="P2721" t="str">
        <f t="shared" si="298"/>
        <v>ショウム</v>
      </c>
      <c r="Q2721">
        <f>IF($F2721="","",DATEDIF($R2721,①申込書!$D$3,"Y"))</f>
        <v>19</v>
      </c>
      <c r="R2721" t="str">
        <f t="shared" si="299"/>
        <v>2006/12/20</v>
      </c>
      <c r="S2721" t="str">
        <f t="shared" si="294"/>
        <v>和歌山</v>
      </c>
      <c r="T2721" t="str">
        <f>IFERROR(IF($G2721&lt;&gt;"",LEFT($G2721,11),IF(COUNTIF(②男子申込!$C:$C,$B2721)=1,INDEX(②男子申込!H:H,MATCH($B2721,②男子申込!$C:$C,0)),"")),"")</f>
        <v>00200406748</v>
      </c>
      <c r="U2721" t="str">
        <f t="shared" si="300"/>
        <v>和歌山大</v>
      </c>
    </row>
    <row r="2722" spans="1:21">
      <c r="A2722" s="5" t="s">
        <v>1476</v>
      </c>
      <c r="B2722" s="5">
        <v>2721</v>
      </c>
      <c r="C2722" s="5" t="s">
        <v>9854</v>
      </c>
      <c r="D2722" s="5" t="s">
        <v>9855</v>
      </c>
      <c r="E2722" s="5" t="s">
        <v>469</v>
      </c>
      <c r="F2722" s="5">
        <v>20050921</v>
      </c>
      <c r="G2722" s="5" t="s">
        <v>12034</v>
      </c>
      <c r="H2722" s="5" t="s">
        <v>12522</v>
      </c>
      <c r="I2722" s="5" t="s">
        <v>4735</v>
      </c>
      <c r="M2722" t="str">
        <f t="shared" si="295"/>
        <v>花谷</v>
      </c>
      <c r="N2722" t="str">
        <f t="shared" si="296"/>
        <v>玲斗</v>
      </c>
      <c r="O2722" t="str">
        <f t="shared" si="297"/>
        <v>ハナタニ</v>
      </c>
      <c r="P2722" t="str">
        <f t="shared" si="298"/>
        <v>レイト</v>
      </c>
      <c r="Q2722">
        <f>IF($F2722="","",DATEDIF($R2722,①申込書!$D$3,"Y"))</f>
        <v>20</v>
      </c>
      <c r="R2722" t="str">
        <f t="shared" si="299"/>
        <v>2005/09/21</v>
      </c>
      <c r="S2722" t="str">
        <f t="shared" si="294"/>
        <v>和歌山</v>
      </c>
      <c r="T2722" t="str">
        <f>IFERROR(IF($G2722&lt;&gt;"",LEFT($G2722,11),IF(COUNTIF(②男子申込!$C:$C,$B2722)=1,INDEX(②男子申込!H:H,MATCH($B2722,②男子申込!$C:$C,0)),"")),"")</f>
        <v>00200406752</v>
      </c>
      <c r="U2722" t="str">
        <f t="shared" si="300"/>
        <v>和歌山大</v>
      </c>
    </row>
    <row r="2723" spans="1:21">
      <c r="A2723" s="5" t="s">
        <v>646</v>
      </c>
      <c r="B2723" s="5">
        <v>2722</v>
      </c>
      <c r="C2723" s="5" t="s">
        <v>9856</v>
      </c>
      <c r="D2723" s="5" t="s">
        <v>9857</v>
      </c>
      <c r="E2723" s="5" t="s">
        <v>97</v>
      </c>
      <c r="F2723" s="5">
        <v>20060525</v>
      </c>
      <c r="H2723" s="5" t="s">
        <v>341</v>
      </c>
      <c r="I2723" s="5" t="s">
        <v>12523</v>
      </c>
      <c r="M2723" t="str">
        <f t="shared" si="295"/>
        <v>前田</v>
      </c>
      <c r="N2723" t="str">
        <f t="shared" si="296"/>
        <v>凛佑</v>
      </c>
      <c r="O2723" t="str">
        <f t="shared" si="297"/>
        <v>マエダ</v>
      </c>
      <c r="P2723" t="str">
        <f t="shared" si="298"/>
        <v>リンスケ</v>
      </c>
      <c r="Q2723">
        <f>IF($F2723="","",DATEDIF($R2723,①申込書!$D$3,"Y"))</f>
        <v>19</v>
      </c>
      <c r="R2723" t="str">
        <f t="shared" si="299"/>
        <v>2006/05/25</v>
      </c>
      <c r="S2723" t="str">
        <f t="shared" si="294"/>
        <v>兵庫</v>
      </c>
      <c r="T2723" t="str">
        <f>IFERROR(IF($G2723&lt;&gt;"",LEFT($G2723,11),IF(COUNTIF(②男子申込!$C:$C,$B2723)=1,INDEX(②男子申込!H:H,MATCH($B2723,②男子申込!$C:$C,0)),"")),"")</f>
        <v/>
      </c>
      <c r="U2723" t="str">
        <f t="shared" si="300"/>
        <v>近畿大</v>
      </c>
    </row>
    <row r="2724" spans="1:21">
      <c r="A2724" s="5" t="s">
        <v>1051</v>
      </c>
      <c r="B2724" s="5">
        <v>2723</v>
      </c>
      <c r="C2724" s="5" t="s">
        <v>9858</v>
      </c>
      <c r="D2724" s="5" t="s">
        <v>9859</v>
      </c>
      <c r="E2724" s="5" t="s">
        <v>97</v>
      </c>
      <c r="F2724" s="5">
        <v>20060624</v>
      </c>
      <c r="G2724" s="5" t="s">
        <v>12035</v>
      </c>
      <c r="H2724" s="5" t="s">
        <v>341</v>
      </c>
      <c r="I2724" s="5" t="s">
        <v>3589</v>
      </c>
      <c r="M2724" t="str">
        <f t="shared" si="295"/>
        <v>前田</v>
      </c>
      <c r="N2724" t="str">
        <f t="shared" si="296"/>
        <v>凰冴</v>
      </c>
      <c r="O2724" t="str">
        <f t="shared" si="297"/>
        <v>マエダ</v>
      </c>
      <c r="P2724" t="str">
        <f t="shared" si="298"/>
        <v>フウガ</v>
      </c>
      <c r="Q2724">
        <f>IF($F2724="","",DATEDIF($R2724,①申込書!$D$3,"Y"))</f>
        <v>19</v>
      </c>
      <c r="R2724" t="str">
        <f t="shared" si="299"/>
        <v>2006/06/24</v>
      </c>
      <c r="S2724" t="str">
        <f t="shared" si="294"/>
        <v>兵庫</v>
      </c>
      <c r="T2724" t="str">
        <f>IFERROR(IF($G2724&lt;&gt;"",LEFT($G2724,11),IF(COUNTIF(②男子申込!$C:$C,$B2724)=1,INDEX(②男子申込!H:H,MATCH($B2724,②男子申込!$C:$C,0)),"")),"")</f>
        <v>00139518936</v>
      </c>
      <c r="U2724" t="str">
        <f t="shared" si="300"/>
        <v>兵庫県立大</v>
      </c>
    </row>
    <row r="2725" spans="1:21">
      <c r="A2725" s="5" t="s">
        <v>1051</v>
      </c>
      <c r="B2725" s="5">
        <v>2724</v>
      </c>
      <c r="C2725" s="5" t="s">
        <v>9860</v>
      </c>
      <c r="D2725" s="5" t="s">
        <v>9861</v>
      </c>
      <c r="E2725" s="5" t="s">
        <v>97</v>
      </c>
      <c r="F2725" s="5">
        <v>20060608</v>
      </c>
      <c r="G2725" s="5" t="s">
        <v>12036</v>
      </c>
      <c r="H2725" s="5" t="s">
        <v>570</v>
      </c>
      <c r="I2725" s="5" t="s">
        <v>784</v>
      </c>
      <c r="M2725" t="str">
        <f t="shared" si="295"/>
        <v>秦</v>
      </c>
      <c r="N2725" t="str">
        <f t="shared" si="296"/>
        <v>翔馬</v>
      </c>
      <c r="O2725" t="str">
        <f t="shared" si="297"/>
        <v>ハタ</v>
      </c>
      <c r="P2725" t="str">
        <f t="shared" si="298"/>
        <v>ショウマ</v>
      </c>
      <c r="Q2725">
        <f>IF($F2725="","",DATEDIF($R2725,①申込書!$D$3,"Y"))</f>
        <v>19</v>
      </c>
      <c r="R2725" t="str">
        <f t="shared" si="299"/>
        <v>2006/06/08</v>
      </c>
      <c r="S2725" t="str">
        <f t="shared" si="294"/>
        <v>兵庫</v>
      </c>
      <c r="T2725" t="str">
        <f>IFERROR(IF($G2725&lt;&gt;"",LEFT($G2725,11),IF(COUNTIF(②男子申込!$C:$C,$B2725)=1,INDEX(②男子申込!H:H,MATCH($B2725,②男子申込!$C:$C,0)),"")),"")</f>
        <v>00166647636</v>
      </c>
      <c r="U2725" t="str">
        <f t="shared" si="300"/>
        <v>兵庫県立大</v>
      </c>
    </row>
    <row r="2726" spans="1:21">
      <c r="A2726" s="5" t="s">
        <v>457</v>
      </c>
      <c r="B2726" s="5">
        <v>2725</v>
      </c>
      <c r="C2726" s="5" t="s">
        <v>9862</v>
      </c>
      <c r="D2726" s="5" t="s">
        <v>9863</v>
      </c>
      <c r="E2726" s="5" t="s">
        <v>97</v>
      </c>
      <c r="F2726" s="5">
        <v>20060615</v>
      </c>
      <c r="G2726" s="5" t="s">
        <v>12037</v>
      </c>
      <c r="H2726" s="5" t="s">
        <v>482</v>
      </c>
      <c r="I2726" s="5" t="s">
        <v>1177</v>
      </c>
      <c r="M2726" t="str">
        <f t="shared" si="295"/>
        <v>栗原</v>
      </c>
      <c r="N2726" t="str">
        <f t="shared" si="296"/>
        <v>隼之介</v>
      </c>
      <c r="O2726" t="str">
        <f t="shared" si="297"/>
        <v>クリハラ</v>
      </c>
      <c r="P2726" t="str">
        <f t="shared" si="298"/>
        <v>シュンノスケ</v>
      </c>
      <c r="Q2726">
        <f>IF($F2726="","",DATEDIF($R2726,①申込書!$D$3,"Y"))</f>
        <v>19</v>
      </c>
      <c r="R2726" t="str">
        <f t="shared" si="299"/>
        <v>2006/06/15</v>
      </c>
      <c r="S2726" t="str">
        <f t="shared" si="294"/>
        <v>兵庫</v>
      </c>
      <c r="T2726" t="str">
        <f>IFERROR(IF($G2726&lt;&gt;"",LEFT($G2726,11),IF(COUNTIF(②男子申込!$C:$C,$B2726)=1,INDEX(②男子申込!H:H,MATCH($B2726,②男子申込!$C:$C,0)),"")),"")</f>
        <v>00134598939</v>
      </c>
      <c r="U2726" t="str">
        <f t="shared" si="300"/>
        <v>関西大</v>
      </c>
    </row>
    <row r="2727" spans="1:21">
      <c r="A2727" s="5" t="s">
        <v>457</v>
      </c>
      <c r="B2727" s="5">
        <v>2726</v>
      </c>
      <c r="C2727" s="5" t="s">
        <v>9864</v>
      </c>
      <c r="D2727" s="5" t="s">
        <v>9865</v>
      </c>
      <c r="E2727" s="5" t="s">
        <v>97</v>
      </c>
      <c r="F2727" s="5">
        <v>20061031</v>
      </c>
      <c r="G2727" s="5" t="s">
        <v>12038</v>
      </c>
      <c r="H2727" s="5" t="s">
        <v>114</v>
      </c>
      <c r="I2727" s="5" t="s">
        <v>501</v>
      </c>
      <c r="M2727" t="str">
        <f t="shared" si="295"/>
        <v>福田</v>
      </c>
      <c r="N2727" t="str">
        <f t="shared" si="296"/>
        <v>武琉</v>
      </c>
      <c r="O2727" t="str">
        <f t="shared" si="297"/>
        <v>フクダ</v>
      </c>
      <c r="P2727" t="str">
        <f t="shared" si="298"/>
        <v>タケル</v>
      </c>
      <c r="Q2727">
        <f>IF($F2727="","",DATEDIF($R2727,①申込書!$D$3,"Y"))</f>
        <v>19</v>
      </c>
      <c r="R2727" t="str">
        <f t="shared" si="299"/>
        <v>2006/10/31</v>
      </c>
      <c r="S2727" t="str">
        <f t="shared" si="294"/>
        <v>兵庫</v>
      </c>
      <c r="T2727" t="str">
        <f>IFERROR(IF($G2727&lt;&gt;"",LEFT($G2727,11),IF(COUNTIF(②男子申込!$C:$C,$B2727)=1,INDEX(②男子申込!H:H,MATCH($B2727,②男子申込!$C:$C,0)),"")),"")</f>
        <v>00167918840</v>
      </c>
      <c r="U2727" t="str">
        <f t="shared" si="300"/>
        <v>関西大</v>
      </c>
    </row>
    <row r="2728" spans="1:21">
      <c r="A2728" s="5" t="s">
        <v>1286</v>
      </c>
      <c r="B2728" s="5">
        <v>2727</v>
      </c>
      <c r="C2728" s="5" t="s">
        <v>9866</v>
      </c>
      <c r="D2728" s="5" t="s">
        <v>9867</v>
      </c>
      <c r="E2728" s="5" t="s">
        <v>99</v>
      </c>
      <c r="F2728" s="5">
        <v>20060710</v>
      </c>
      <c r="G2728" s="5" t="s">
        <v>12039</v>
      </c>
      <c r="H2728" s="5" t="s">
        <v>1187</v>
      </c>
      <c r="I2728" s="5" t="s">
        <v>12325</v>
      </c>
      <c r="M2728" t="str">
        <f t="shared" si="295"/>
        <v>西野</v>
      </c>
      <c r="N2728" t="str">
        <f t="shared" si="296"/>
        <v>誠亮</v>
      </c>
      <c r="O2728" t="str">
        <f t="shared" si="297"/>
        <v>ニシノ</v>
      </c>
      <c r="P2728" t="str">
        <f t="shared" si="298"/>
        <v>マサアキ</v>
      </c>
      <c r="Q2728">
        <f>IF($F2728="","",DATEDIF($R2728,①申込書!$D$3,"Y"))</f>
        <v>19</v>
      </c>
      <c r="R2728" t="str">
        <f t="shared" si="299"/>
        <v>2006/07/10</v>
      </c>
      <c r="S2728" t="str">
        <f t="shared" si="294"/>
        <v>大阪</v>
      </c>
      <c r="T2728" t="str">
        <f>IFERROR(IF($G2728&lt;&gt;"",LEFT($G2728,11),IF(COUNTIF(②男子申込!$C:$C,$B2728)=1,INDEX(②男子申込!H:H,MATCH($B2728,②男子申込!$C:$C,0)),"")),"")</f>
        <v>00138465532</v>
      </c>
      <c r="U2728" t="str">
        <f t="shared" si="300"/>
        <v>大阪公立大</v>
      </c>
    </row>
    <row r="2729" spans="1:21">
      <c r="A2729" s="5" t="s">
        <v>1286</v>
      </c>
      <c r="B2729" s="5">
        <v>2728</v>
      </c>
      <c r="C2729" s="5" t="s">
        <v>9868</v>
      </c>
      <c r="D2729" s="5" t="s">
        <v>9869</v>
      </c>
      <c r="E2729" s="5" t="s">
        <v>97</v>
      </c>
      <c r="F2729" s="5">
        <v>20041209</v>
      </c>
      <c r="G2729" s="5" t="s">
        <v>12040</v>
      </c>
      <c r="H2729" s="5" t="s">
        <v>12524</v>
      </c>
      <c r="I2729" s="5" t="s">
        <v>801</v>
      </c>
      <c r="M2729" t="str">
        <f t="shared" si="295"/>
        <v>八杉</v>
      </c>
      <c r="N2729" t="str">
        <f t="shared" si="296"/>
        <v>凌司</v>
      </c>
      <c r="O2729" t="str">
        <f t="shared" si="297"/>
        <v>ヤスギ</v>
      </c>
      <c r="P2729" t="str">
        <f t="shared" si="298"/>
        <v>リョウジ</v>
      </c>
      <c r="Q2729">
        <f>IF($F2729="","",DATEDIF($R2729,①申込書!$D$3,"Y"))</f>
        <v>21</v>
      </c>
      <c r="R2729" t="str">
        <f t="shared" si="299"/>
        <v>2004/12/09</v>
      </c>
      <c r="S2729" t="str">
        <f t="shared" si="294"/>
        <v>兵庫</v>
      </c>
      <c r="T2729" t="str">
        <f>IFERROR(IF($G2729&lt;&gt;"",LEFT($G2729,11),IF(COUNTIF(②男子申込!$C:$C,$B2729)=1,INDEX(②男子申込!H:H,MATCH($B2729,②男子申込!$C:$C,0)),"")),"")</f>
        <v>00113619627</v>
      </c>
      <c r="U2729" t="str">
        <f t="shared" si="300"/>
        <v>大阪公立大</v>
      </c>
    </row>
    <row r="2730" spans="1:21">
      <c r="A2730" s="5" t="s">
        <v>1207</v>
      </c>
      <c r="B2730" s="5">
        <v>2729</v>
      </c>
      <c r="C2730" s="5" t="s">
        <v>3964</v>
      </c>
      <c r="D2730" s="5" t="s">
        <v>3965</v>
      </c>
      <c r="E2730" s="5" t="s">
        <v>88</v>
      </c>
      <c r="F2730" s="5">
        <v>20041228</v>
      </c>
      <c r="G2730" s="5" t="s">
        <v>12041</v>
      </c>
      <c r="H2730" s="5" t="s">
        <v>928</v>
      </c>
      <c r="I2730" s="5" t="s">
        <v>135</v>
      </c>
      <c r="M2730" t="str">
        <f t="shared" si="295"/>
        <v>寺崎</v>
      </c>
      <c r="N2730" t="str">
        <f t="shared" si="296"/>
        <v>晃基</v>
      </c>
      <c r="O2730" t="str">
        <f t="shared" si="297"/>
        <v>テラサキ</v>
      </c>
      <c r="P2730" t="str">
        <f t="shared" si="298"/>
        <v>コウキ</v>
      </c>
      <c r="Q2730">
        <f>IF($F2730="","",DATEDIF($R2730,①申込書!$D$3,"Y"))</f>
        <v>21</v>
      </c>
      <c r="R2730" t="str">
        <f t="shared" si="299"/>
        <v>2004/12/28</v>
      </c>
      <c r="S2730" t="str">
        <f t="shared" si="294"/>
        <v>京都</v>
      </c>
      <c r="T2730" t="str">
        <f>IFERROR(IF($G2730&lt;&gt;"",LEFT($G2730,11),IF(COUNTIF(②男子申込!$C:$C,$B2730)=1,INDEX(②男子申込!H:H,MATCH($B2730,②男子申込!$C:$C,0)),"")),"")</f>
        <v>00119519026</v>
      </c>
      <c r="U2730" t="str">
        <f t="shared" si="300"/>
        <v>大阪国際大</v>
      </c>
    </row>
    <row r="2731" spans="1:21">
      <c r="A2731" s="5" t="s">
        <v>1207</v>
      </c>
      <c r="B2731" s="5">
        <v>2730</v>
      </c>
      <c r="C2731" s="5" t="s">
        <v>6394</v>
      </c>
      <c r="D2731" s="5" t="s">
        <v>6395</v>
      </c>
      <c r="E2731" s="5" t="s">
        <v>99</v>
      </c>
      <c r="F2731" s="5">
        <v>20060228</v>
      </c>
      <c r="G2731" s="5" t="s">
        <v>6396</v>
      </c>
      <c r="H2731" s="5" t="s">
        <v>136</v>
      </c>
      <c r="I2731" s="5" t="s">
        <v>1897</v>
      </c>
      <c r="M2731" t="str">
        <f t="shared" si="295"/>
        <v>谷口</v>
      </c>
      <c r="N2731" t="str">
        <f t="shared" si="296"/>
        <v>珀斗</v>
      </c>
      <c r="O2731" t="str">
        <f t="shared" si="297"/>
        <v>タニグチ</v>
      </c>
      <c r="P2731" t="str">
        <f t="shared" si="298"/>
        <v>ハクト</v>
      </c>
      <c r="Q2731">
        <f>IF($F2731="","",DATEDIF($R2731,①申込書!$D$3,"Y"))</f>
        <v>19</v>
      </c>
      <c r="R2731" t="str">
        <f t="shared" si="299"/>
        <v>2006/02/28</v>
      </c>
      <c r="S2731" t="str">
        <f t="shared" si="294"/>
        <v>大阪</v>
      </c>
      <c r="T2731" t="str">
        <f>IFERROR(IF($G2731&lt;&gt;"",LEFT($G2731,11),IF(COUNTIF(②男子申込!$C:$C,$B2731)=1,INDEX(②男子申込!H:H,MATCH($B2731,②男子申込!$C:$C,0)),"")),"")</f>
        <v>00127738836</v>
      </c>
      <c r="U2731" t="str">
        <f t="shared" si="300"/>
        <v>大阪国際大</v>
      </c>
    </row>
    <row r="2732" spans="1:21">
      <c r="A2732" s="5" t="s">
        <v>1207</v>
      </c>
      <c r="B2732" s="5">
        <v>2731</v>
      </c>
      <c r="C2732" s="5" t="s">
        <v>9870</v>
      </c>
      <c r="D2732" s="5" t="s">
        <v>9871</v>
      </c>
      <c r="E2732" s="5" t="s">
        <v>99</v>
      </c>
      <c r="F2732" s="5">
        <v>20060415</v>
      </c>
      <c r="G2732" s="5" t="s">
        <v>12042</v>
      </c>
      <c r="H2732" s="5" t="s">
        <v>12525</v>
      </c>
      <c r="I2732" s="5" t="s">
        <v>578</v>
      </c>
      <c r="M2732" t="str">
        <f t="shared" si="295"/>
        <v>包國</v>
      </c>
      <c r="N2732" t="str">
        <f t="shared" si="296"/>
        <v>将太</v>
      </c>
      <c r="O2732" t="str">
        <f t="shared" si="297"/>
        <v>カネクニ</v>
      </c>
      <c r="P2732" t="str">
        <f t="shared" si="298"/>
        <v>ショウタ</v>
      </c>
      <c r="Q2732">
        <f>IF($F2732="","",DATEDIF($R2732,①申込書!$D$3,"Y"))</f>
        <v>19</v>
      </c>
      <c r="R2732" t="str">
        <f t="shared" si="299"/>
        <v>2006/04/15</v>
      </c>
      <c r="S2732" t="str">
        <f t="shared" si="294"/>
        <v>大阪</v>
      </c>
      <c r="T2732" t="str">
        <f>IFERROR(IF($G2732&lt;&gt;"",LEFT($G2732,11),IF(COUNTIF(②男子申込!$C:$C,$B2732)=1,INDEX(②男子申込!H:H,MATCH($B2732,②男子申込!$C:$C,0)),"")),"")</f>
        <v>00140377527</v>
      </c>
      <c r="U2732" t="str">
        <f t="shared" si="300"/>
        <v>大阪国際大</v>
      </c>
    </row>
    <row r="2733" spans="1:21">
      <c r="A2733" s="5" t="s">
        <v>1207</v>
      </c>
      <c r="B2733" s="5">
        <v>2732</v>
      </c>
      <c r="C2733" s="5" t="s">
        <v>9872</v>
      </c>
      <c r="D2733" s="5" t="s">
        <v>9873</v>
      </c>
      <c r="E2733" s="5" t="s">
        <v>99</v>
      </c>
      <c r="F2733" s="5">
        <v>20060908</v>
      </c>
      <c r="G2733" s="5" t="s">
        <v>12043</v>
      </c>
      <c r="H2733" s="5" t="s">
        <v>1354</v>
      </c>
      <c r="I2733" s="5" t="s">
        <v>101</v>
      </c>
      <c r="M2733" t="str">
        <f t="shared" si="295"/>
        <v>大塚</v>
      </c>
      <c r="N2733" t="str">
        <f t="shared" si="296"/>
        <v>颯</v>
      </c>
      <c r="O2733" t="str">
        <f t="shared" si="297"/>
        <v>オオツカ</v>
      </c>
      <c r="P2733" t="str">
        <f t="shared" si="298"/>
        <v>ハヤテ</v>
      </c>
      <c r="Q2733">
        <f>IF($F2733="","",DATEDIF($R2733,①申込書!$D$3,"Y"))</f>
        <v>19</v>
      </c>
      <c r="R2733" t="str">
        <f t="shared" si="299"/>
        <v>2006/09/08</v>
      </c>
      <c r="S2733" t="str">
        <f t="shared" si="294"/>
        <v>大阪</v>
      </c>
      <c r="T2733" t="str">
        <f>IFERROR(IF($G2733&lt;&gt;"",LEFT($G2733,11),IF(COUNTIF(②男子申込!$C:$C,$B2733)=1,INDEX(②男子申込!H:H,MATCH($B2733,②男子申込!$C:$C,0)),"")),"")</f>
        <v>00140510011</v>
      </c>
      <c r="U2733" t="str">
        <f t="shared" si="300"/>
        <v>大阪国際大</v>
      </c>
    </row>
    <row r="2734" spans="1:21">
      <c r="A2734" s="5" t="s">
        <v>1207</v>
      </c>
      <c r="B2734" s="5">
        <v>2733</v>
      </c>
      <c r="C2734" s="5" t="s">
        <v>9874</v>
      </c>
      <c r="D2734" s="5" t="s">
        <v>9875</v>
      </c>
      <c r="E2734" s="5" t="s">
        <v>99</v>
      </c>
      <c r="F2734" s="5">
        <v>20061110</v>
      </c>
      <c r="G2734" s="5" t="s">
        <v>12044</v>
      </c>
      <c r="H2734" s="5" t="s">
        <v>12526</v>
      </c>
      <c r="I2734" s="5" t="s">
        <v>12527</v>
      </c>
      <c r="M2734" t="str">
        <f t="shared" si="295"/>
        <v>井坪</v>
      </c>
      <c r="N2734" t="str">
        <f t="shared" si="296"/>
        <v>丈和</v>
      </c>
      <c r="O2734" t="str">
        <f t="shared" si="297"/>
        <v>イツボ</v>
      </c>
      <c r="P2734" t="str">
        <f t="shared" si="298"/>
        <v>ジョウワ</v>
      </c>
      <c r="Q2734">
        <f>IF($F2734="","",DATEDIF($R2734,①申込書!$D$3,"Y"))</f>
        <v>19</v>
      </c>
      <c r="R2734" t="str">
        <f t="shared" si="299"/>
        <v>2006/11/10</v>
      </c>
      <c r="S2734" t="str">
        <f t="shared" si="294"/>
        <v>大阪</v>
      </c>
      <c r="T2734" t="str">
        <f>IFERROR(IF($G2734&lt;&gt;"",LEFT($G2734,11),IF(COUNTIF(②男子申込!$C:$C,$B2734)=1,INDEX(②男子申込!H:H,MATCH($B2734,②男子申込!$C:$C,0)),"")),"")</f>
        <v>00164483329</v>
      </c>
      <c r="U2734" t="str">
        <f t="shared" si="300"/>
        <v>大阪国際大</v>
      </c>
    </row>
    <row r="2735" spans="1:21">
      <c r="A2735" s="5" t="s">
        <v>1207</v>
      </c>
      <c r="B2735" s="5">
        <v>2734</v>
      </c>
      <c r="C2735" s="5" t="s">
        <v>9876</v>
      </c>
      <c r="D2735" s="5" t="s">
        <v>9877</v>
      </c>
      <c r="E2735" s="5" t="s">
        <v>99</v>
      </c>
      <c r="F2735" s="5">
        <v>20070202</v>
      </c>
      <c r="G2735" s="5" t="s">
        <v>12045</v>
      </c>
      <c r="H2735" s="5" t="s">
        <v>1166</v>
      </c>
      <c r="I2735" s="5" t="s">
        <v>595</v>
      </c>
      <c r="M2735" t="str">
        <f t="shared" si="295"/>
        <v>近藤</v>
      </c>
      <c r="N2735" t="str">
        <f t="shared" si="296"/>
        <v>樹</v>
      </c>
      <c r="O2735" t="str">
        <f t="shared" si="297"/>
        <v>コンドウ</v>
      </c>
      <c r="P2735" t="str">
        <f t="shared" si="298"/>
        <v>タツキ</v>
      </c>
      <c r="Q2735">
        <f>IF($F2735="","",DATEDIF($R2735,①申込書!$D$3,"Y"))</f>
        <v>18</v>
      </c>
      <c r="R2735" t="str">
        <f t="shared" si="299"/>
        <v>2007/02/02</v>
      </c>
      <c r="S2735" t="str">
        <f t="shared" si="294"/>
        <v>大阪</v>
      </c>
      <c r="T2735" t="str">
        <f>IFERROR(IF($G2735&lt;&gt;"",LEFT($G2735,11),IF(COUNTIF(②男子申込!$C:$C,$B2735)=1,INDEX(②男子申込!H:H,MATCH($B2735,②男子申込!$C:$C,0)),"")),"")</f>
        <v>00200363899</v>
      </c>
      <c r="U2735" t="str">
        <f t="shared" si="300"/>
        <v>大阪国際大</v>
      </c>
    </row>
    <row r="2736" spans="1:21">
      <c r="A2736" s="5" t="s">
        <v>78</v>
      </c>
      <c r="B2736" s="5">
        <v>2735</v>
      </c>
      <c r="C2736" s="5" t="s">
        <v>9878</v>
      </c>
      <c r="D2736" s="5" t="s">
        <v>9879</v>
      </c>
      <c r="E2736" s="5" t="s">
        <v>816</v>
      </c>
      <c r="F2736" s="5">
        <v>20060413</v>
      </c>
      <c r="G2736" s="5" t="s">
        <v>12046</v>
      </c>
      <c r="H2736" s="5" t="s">
        <v>12528</v>
      </c>
      <c r="I2736" s="5" t="s">
        <v>12529</v>
      </c>
      <c r="M2736" t="str">
        <f t="shared" si="295"/>
        <v>根本</v>
      </c>
      <c r="N2736" t="str">
        <f t="shared" si="296"/>
        <v>倫之進</v>
      </c>
      <c r="O2736" t="str">
        <f t="shared" si="297"/>
        <v>ネモト</v>
      </c>
      <c r="P2736" t="str">
        <f t="shared" si="298"/>
        <v>トモノシン</v>
      </c>
      <c r="Q2736">
        <f>IF($F2736="","",DATEDIF($R2736,①申込書!$D$3,"Y"))</f>
        <v>19</v>
      </c>
      <c r="R2736" t="str">
        <f t="shared" si="299"/>
        <v>2006/04/13</v>
      </c>
      <c r="S2736" t="str">
        <f t="shared" si="294"/>
        <v>茨城</v>
      </c>
      <c r="T2736" t="str">
        <f>IFERROR(IF($G2736&lt;&gt;"",LEFT($G2736,11),IF(COUNTIF(②男子申込!$C:$C,$B2736)=1,INDEX(②男子申込!H:H,MATCH($B2736,②男子申込!$C:$C,0)),"")),"")</f>
        <v>00136733629</v>
      </c>
      <c r="U2736" t="str">
        <f t="shared" si="300"/>
        <v>立命館大</v>
      </c>
    </row>
    <row r="2737" spans="1:21">
      <c r="A2737" s="5" t="s">
        <v>78</v>
      </c>
      <c r="B2737" s="5">
        <v>2736</v>
      </c>
      <c r="C2737" s="5" t="s">
        <v>9880</v>
      </c>
      <c r="D2737" s="5" t="s">
        <v>9881</v>
      </c>
      <c r="E2737" s="5" t="s">
        <v>88</v>
      </c>
      <c r="F2737" s="5">
        <v>20060921</v>
      </c>
      <c r="G2737" s="5" t="s">
        <v>12047</v>
      </c>
      <c r="H2737" s="5" t="s">
        <v>329</v>
      </c>
      <c r="I2737" s="5" t="s">
        <v>234</v>
      </c>
      <c r="M2737" t="str">
        <f t="shared" si="295"/>
        <v>今井</v>
      </c>
      <c r="N2737" t="str">
        <f t="shared" si="296"/>
        <v>良亮</v>
      </c>
      <c r="O2737" t="str">
        <f t="shared" si="297"/>
        <v>イマイ</v>
      </c>
      <c r="P2737" t="str">
        <f t="shared" si="298"/>
        <v>リョウスケ</v>
      </c>
      <c r="Q2737">
        <f>IF($F2737="","",DATEDIF($R2737,①申込書!$D$3,"Y"))</f>
        <v>19</v>
      </c>
      <c r="R2737" t="str">
        <f t="shared" si="299"/>
        <v>2006/09/21</v>
      </c>
      <c r="S2737" t="str">
        <f t="shared" si="294"/>
        <v>京都</v>
      </c>
      <c r="T2737" t="str">
        <f>IFERROR(IF($G2737&lt;&gt;"",LEFT($G2737,11),IF(COUNTIF(②男子申込!$C:$C,$B2737)=1,INDEX(②男子申込!H:H,MATCH($B2737,②男子申込!$C:$C,0)),"")),"")</f>
        <v>00142429729</v>
      </c>
      <c r="U2737" t="str">
        <f t="shared" si="300"/>
        <v>立命館大</v>
      </c>
    </row>
    <row r="2738" spans="1:21">
      <c r="A2738" s="5" t="s">
        <v>78</v>
      </c>
      <c r="B2738" s="5">
        <v>2737</v>
      </c>
      <c r="C2738" s="5" t="s">
        <v>9882</v>
      </c>
      <c r="D2738" s="5" t="s">
        <v>9883</v>
      </c>
      <c r="E2738" s="5" t="s">
        <v>116</v>
      </c>
      <c r="F2738" s="5">
        <v>20060419</v>
      </c>
      <c r="G2738" s="5" t="s">
        <v>12048</v>
      </c>
      <c r="H2738" s="5" t="s">
        <v>193</v>
      </c>
      <c r="I2738" s="5" t="s">
        <v>696</v>
      </c>
      <c r="M2738" t="str">
        <f t="shared" si="295"/>
        <v>小林</v>
      </c>
      <c r="N2738" t="str">
        <f t="shared" si="296"/>
        <v>義央</v>
      </c>
      <c r="O2738" t="str">
        <f t="shared" si="297"/>
        <v>コバヤシ</v>
      </c>
      <c r="P2738" t="str">
        <f t="shared" si="298"/>
        <v>ヨシヒロ</v>
      </c>
      <c r="Q2738">
        <f>IF($F2738="","",DATEDIF($R2738,①申込書!$D$3,"Y"))</f>
        <v>19</v>
      </c>
      <c r="R2738" t="str">
        <f t="shared" si="299"/>
        <v>2006/04/19</v>
      </c>
      <c r="S2738" t="str">
        <f t="shared" si="294"/>
        <v>三重</v>
      </c>
      <c r="T2738" t="str">
        <f>IFERROR(IF($G2738&lt;&gt;"",LEFT($G2738,11),IF(COUNTIF(②男子申込!$C:$C,$B2738)=1,INDEX(②男子申込!H:H,MATCH($B2738,②男子申込!$C:$C,0)),"")),"")</f>
        <v>00136279836</v>
      </c>
      <c r="U2738" t="str">
        <f t="shared" si="300"/>
        <v>立命館大</v>
      </c>
    </row>
    <row r="2739" spans="1:21">
      <c r="A2739" s="5" t="s">
        <v>78</v>
      </c>
      <c r="B2739" s="5">
        <v>2738</v>
      </c>
      <c r="C2739" s="5" t="s">
        <v>9884</v>
      </c>
      <c r="D2739" s="5" t="s">
        <v>9885</v>
      </c>
      <c r="E2739" s="5" t="s">
        <v>99</v>
      </c>
      <c r="F2739" s="5">
        <v>20060410</v>
      </c>
      <c r="G2739" s="5" t="s">
        <v>12049</v>
      </c>
      <c r="H2739" s="5" t="s">
        <v>12530</v>
      </c>
      <c r="I2739" s="5" t="s">
        <v>2521</v>
      </c>
      <c r="M2739" t="str">
        <f t="shared" si="295"/>
        <v>濵砂</v>
      </c>
      <c r="N2739" t="str">
        <f t="shared" si="296"/>
        <v>心</v>
      </c>
      <c r="O2739" t="str">
        <f t="shared" si="297"/>
        <v>ハマスナ</v>
      </c>
      <c r="P2739" t="str">
        <f t="shared" si="298"/>
        <v>カナメ</v>
      </c>
      <c r="Q2739">
        <f>IF($F2739="","",DATEDIF($R2739,①申込書!$D$3,"Y"))</f>
        <v>19</v>
      </c>
      <c r="R2739" t="str">
        <f t="shared" si="299"/>
        <v>2006/04/10</v>
      </c>
      <c r="S2739" t="str">
        <f t="shared" si="294"/>
        <v>大阪</v>
      </c>
      <c r="T2739" t="str">
        <f>IFERROR(IF($G2739&lt;&gt;"",LEFT($G2739,11),IF(COUNTIF(②男子申込!$C:$C,$B2739)=1,INDEX(②男子申込!H:H,MATCH($B2739,②男子申込!$C:$C,0)),"")),"")</f>
        <v>00137694131</v>
      </c>
      <c r="U2739" t="str">
        <f t="shared" si="300"/>
        <v>立命館大</v>
      </c>
    </row>
    <row r="2740" spans="1:21">
      <c r="A2740" s="5" t="s">
        <v>78</v>
      </c>
      <c r="B2740" s="5">
        <v>2739</v>
      </c>
      <c r="C2740" s="5" t="s">
        <v>9886</v>
      </c>
      <c r="D2740" s="5" t="s">
        <v>9887</v>
      </c>
      <c r="E2740" s="5" t="s">
        <v>88</v>
      </c>
      <c r="F2740" s="5">
        <v>20061101</v>
      </c>
      <c r="G2740" s="5" t="s">
        <v>12050</v>
      </c>
      <c r="H2740" s="5" t="s">
        <v>1132</v>
      </c>
      <c r="I2740" s="5" t="s">
        <v>343</v>
      </c>
      <c r="M2740" t="str">
        <f t="shared" si="295"/>
        <v>松下</v>
      </c>
      <c r="N2740" t="str">
        <f t="shared" si="296"/>
        <v>歩叶</v>
      </c>
      <c r="O2740" t="str">
        <f t="shared" si="297"/>
        <v>マツシタ</v>
      </c>
      <c r="P2740" t="str">
        <f t="shared" si="298"/>
        <v>アユト</v>
      </c>
      <c r="Q2740">
        <f>IF($F2740="","",DATEDIF($R2740,①申込書!$D$3,"Y"))</f>
        <v>19</v>
      </c>
      <c r="R2740" t="str">
        <f t="shared" si="299"/>
        <v>2006/11/01</v>
      </c>
      <c r="S2740" t="str">
        <f t="shared" si="294"/>
        <v>京都</v>
      </c>
      <c r="T2740" t="str">
        <f>IFERROR(IF($G2740&lt;&gt;"",LEFT($G2740,11),IF(COUNTIF(②男子申込!$C:$C,$B2740)=1,INDEX(②男子申込!H:H,MATCH($B2740,②男子申込!$C:$C,0)),"")),"")</f>
        <v>00142716930</v>
      </c>
      <c r="U2740" t="str">
        <f t="shared" si="300"/>
        <v>立命館大</v>
      </c>
    </row>
    <row r="2741" spans="1:21">
      <c r="A2741" s="5" t="s">
        <v>78</v>
      </c>
      <c r="B2741" s="5">
        <v>2740</v>
      </c>
      <c r="C2741" s="5" t="s">
        <v>9888</v>
      </c>
      <c r="D2741" s="5" t="s">
        <v>9889</v>
      </c>
      <c r="E2741" s="5" t="s">
        <v>180</v>
      </c>
      <c r="F2741" s="5">
        <v>20061114</v>
      </c>
      <c r="G2741" s="5" t="s">
        <v>12051</v>
      </c>
      <c r="H2741" s="5" t="s">
        <v>398</v>
      </c>
      <c r="I2741" s="5" t="s">
        <v>12251</v>
      </c>
      <c r="M2741" t="str">
        <f t="shared" si="295"/>
        <v>岡</v>
      </c>
      <c r="N2741" t="str">
        <f t="shared" si="296"/>
        <v>飛碧</v>
      </c>
      <c r="O2741" t="str">
        <f t="shared" si="297"/>
        <v>オカ</v>
      </c>
      <c r="P2741" t="str">
        <f t="shared" si="298"/>
        <v>トア</v>
      </c>
      <c r="Q2741">
        <f>IF($F2741="","",DATEDIF($R2741,①申込書!$D$3,"Y"))</f>
        <v>19</v>
      </c>
      <c r="R2741" t="str">
        <f t="shared" si="299"/>
        <v>2006/11/14</v>
      </c>
      <c r="S2741" t="str">
        <f t="shared" si="294"/>
        <v>北海道</v>
      </c>
      <c r="T2741" t="str">
        <f>IFERROR(IF($G2741&lt;&gt;"",LEFT($G2741,11),IF(COUNTIF(②男子申込!$C:$C,$B2741)=1,INDEX(②男子申込!H:H,MATCH($B2741,②男子申込!$C:$C,0)),"")),"")</f>
        <v>00137299031</v>
      </c>
      <c r="U2741" t="str">
        <f t="shared" si="300"/>
        <v>立命館大</v>
      </c>
    </row>
    <row r="2742" spans="1:21">
      <c r="A2742" s="5" t="s">
        <v>78</v>
      </c>
      <c r="B2742" s="5">
        <v>2741</v>
      </c>
      <c r="C2742" s="5" t="s">
        <v>9890</v>
      </c>
      <c r="D2742" s="5" t="s">
        <v>9891</v>
      </c>
      <c r="E2742" s="5" t="s">
        <v>777</v>
      </c>
      <c r="F2742" s="5">
        <v>20061005</v>
      </c>
      <c r="G2742" s="5" t="s">
        <v>12052</v>
      </c>
      <c r="H2742" s="5" t="s">
        <v>12485</v>
      </c>
      <c r="I2742" s="5" t="s">
        <v>12531</v>
      </c>
      <c r="M2742" t="str">
        <f t="shared" si="295"/>
        <v>柿崎</v>
      </c>
      <c r="N2742" t="str">
        <f t="shared" si="296"/>
        <v>友徳</v>
      </c>
      <c r="O2742" t="str">
        <f t="shared" si="297"/>
        <v>カキザキ</v>
      </c>
      <c r="P2742" t="str">
        <f t="shared" si="298"/>
        <v>トモナリ</v>
      </c>
      <c r="Q2742">
        <f>IF($F2742="","",DATEDIF($R2742,①申込書!$D$3,"Y"))</f>
        <v>19</v>
      </c>
      <c r="R2742" t="str">
        <f t="shared" si="299"/>
        <v>2006/10/05</v>
      </c>
      <c r="S2742" t="str">
        <f t="shared" si="294"/>
        <v>長野</v>
      </c>
      <c r="T2742" t="str">
        <f>IFERROR(IF($G2742&lt;&gt;"",LEFT($G2742,11),IF(COUNTIF(②男子申込!$C:$C,$B2742)=1,INDEX(②男子申込!H:H,MATCH($B2742,②男子申込!$C:$C,0)),"")),"")</f>
        <v>00138948841</v>
      </c>
      <c r="U2742" t="str">
        <f t="shared" si="300"/>
        <v>立命館大</v>
      </c>
    </row>
    <row r="2743" spans="1:21">
      <c r="A2743" s="5" t="s">
        <v>78</v>
      </c>
      <c r="B2743" s="5">
        <v>2742</v>
      </c>
      <c r="C2743" s="5" t="s">
        <v>9892</v>
      </c>
      <c r="D2743" s="5" t="s">
        <v>9893</v>
      </c>
      <c r="E2743" s="5" t="s">
        <v>99</v>
      </c>
      <c r="F2743" s="5">
        <v>20060602</v>
      </c>
      <c r="G2743" s="5" t="s">
        <v>12053</v>
      </c>
      <c r="H2743" s="5" t="s">
        <v>12532</v>
      </c>
      <c r="I2743" s="5" t="s">
        <v>380</v>
      </c>
      <c r="M2743" t="str">
        <f t="shared" si="295"/>
        <v>廣部</v>
      </c>
      <c r="N2743" t="str">
        <f t="shared" si="296"/>
        <v>真大</v>
      </c>
      <c r="O2743" t="str">
        <f t="shared" si="297"/>
        <v>ヒロベ</v>
      </c>
      <c r="P2743" t="str">
        <f t="shared" si="298"/>
        <v>マコト</v>
      </c>
      <c r="Q2743">
        <f>IF($F2743="","",DATEDIF($R2743,①申込書!$D$3,"Y"))</f>
        <v>19</v>
      </c>
      <c r="R2743" t="str">
        <f t="shared" si="299"/>
        <v>2006/06/02</v>
      </c>
      <c r="S2743" t="str">
        <f t="shared" si="294"/>
        <v>大阪</v>
      </c>
      <c r="T2743" t="str">
        <f>IFERROR(IF($G2743&lt;&gt;"",LEFT($G2743,11),IF(COUNTIF(②男子申込!$C:$C,$B2743)=1,INDEX(②男子申込!H:H,MATCH($B2743,②男子申込!$C:$C,0)),"")),"")</f>
        <v>00139438533</v>
      </c>
      <c r="U2743" t="str">
        <f t="shared" si="300"/>
        <v>立命館大</v>
      </c>
    </row>
    <row r="2744" spans="1:21">
      <c r="A2744" s="5" t="s">
        <v>78</v>
      </c>
      <c r="B2744" s="5">
        <v>2743</v>
      </c>
      <c r="C2744" s="5" t="s">
        <v>9894</v>
      </c>
      <c r="D2744" s="5" t="s">
        <v>9895</v>
      </c>
      <c r="E2744" s="5" t="s">
        <v>99</v>
      </c>
      <c r="F2744" s="5">
        <v>20060517</v>
      </c>
      <c r="G2744" s="5" t="s">
        <v>12054</v>
      </c>
      <c r="H2744" s="5" t="s">
        <v>7296</v>
      </c>
      <c r="I2744" s="5" t="s">
        <v>7563</v>
      </c>
      <c r="M2744" t="str">
        <f t="shared" si="295"/>
        <v>中里</v>
      </c>
      <c r="N2744" t="str">
        <f t="shared" si="296"/>
        <v>颯季</v>
      </c>
      <c r="O2744" t="str">
        <f t="shared" si="297"/>
        <v>ナカザト</v>
      </c>
      <c r="P2744" t="str">
        <f t="shared" si="298"/>
        <v>ソウキ</v>
      </c>
      <c r="Q2744">
        <f>IF($F2744="","",DATEDIF($R2744,①申込書!$D$3,"Y"))</f>
        <v>19</v>
      </c>
      <c r="R2744" t="str">
        <f t="shared" si="299"/>
        <v>2006/05/17</v>
      </c>
      <c r="S2744" t="str">
        <f t="shared" si="294"/>
        <v>大阪</v>
      </c>
      <c r="T2744" t="str">
        <f>IFERROR(IF($G2744&lt;&gt;"",LEFT($G2744,11),IF(COUNTIF(②男子申込!$C:$C,$B2744)=1,INDEX(②男子申込!H:H,MATCH($B2744,②男子申込!$C:$C,0)),"")),"")</f>
        <v>00166224526</v>
      </c>
      <c r="U2744" t="str">
        <f t="shared" si="300"/>
        <v>立命館大</v>
      </c>
    </row>
    <row r="2745" spans="1:21">
      <c r="A2745" s="5" t="s">
        <v>78</v>
      </c>
      <c r="B2745" s="5">
        <v>2744</v>
      </c>
      <c r="C2745" s="5" t="s">
        <v>9896</v>
      </c>
      <c r="D2745" s="5" t="s">
        <v>9897</v>
      </c>
      <c r="E2745" s="5" t="s">
        <v>335</v>
      </c>
      <c r="F2745" s="5">
        <v>20070112</v>
      </c>
      <c r="G2745" s="5" t="s">
        <v>12055</v>
      </c>
      <c r="H2745" s="5" t="s">
        <v>622</v>
      </c>
      <c r="I2745" s="5" t="s">
        <v>339</v>
      </c>
      <c r="M2745" t="str">
        <f t="shared" si="295"/>
        <v>荒川</v>
      </c>
      <c r="N2745" t="str">
        <f t="shared" si="296"/>
        <v>諒</v>
      </c>
      <c r="O2745" t="str">
        <f t="shared" si="297"/>
        <v>アラカワ</v>
      </c>
      <c r="P2745" t="str">
        <f t="shared" si="298"/>
        <v>リョウ</v>
      </c>
      <c r="Q2745">
        <f>IF($F2745="","",DATEDIF($R2745,①申込書!$D$3,"Y"))</f>
        <v>19</v>
      </c>
      <c r="R2745" t="str">
        <f t="shared" si="299"/>
        <v>2007/01/12</v>
      </c>
      <c r="S2745" t="str">
        <f t="shared" si="294"/>
        <v>大分</v>
      </c>
      <c r="T2745" t="str">
        <f>IFERROR(IF($G2745&lt;&gt;"",LEFT($G2745,11),IF(COUNTIF(②男子申込!$C:$C,$B2745)=1,INDEX(②男子申込!H:H,MATCH($B2745,②男子申込!$C:$C,0)),"")),"")</f>
        <v>00134313520</v>
      </c>
      <c r="U2745" t="str">
        <f t="shared" si="300"/>
        <v>立命館大</v>
      </c>
    </row>
    <row r="2746" spans="1:21">
      <c r="A2746" s="5" t="s">
        <v>78</v>
      </c>
      <c r="B2746" s="5">
        <v>2745</v>
      </c>
      <c r="C2746" s="5" t="s">
        <v>9898</v>
      </c>
      <c r="D2746" s="5" t="s">
        <v>9899</v>
      </c>
      <c r="E2746" s="5" t="s">
        <v>99</v>
      </c>
      <c r="F2746" s="5">
        <v>20070214</v>
      </c>
      <c r="G2746" s="5" t="s">
        <v>12056</v>
      </c>
      <c r="H2746" s="5" t="s">
        <v>6706</v>
      </c>
      <c r="I2746" s="5" t="s">
        <v>12533</v>
      </c>
      <c r="M2746" t="str">
        <f t="shared" si="295"/>
        <v>長渡</v>
      </c>
      <c r="N2746" t="str">
        <f t="shared" si="296"/>
        <v>公作</v>
      </c>
      <c r="O2746" t="str">
        <f t="shared" si="297"/>
        <v>ナガト</v>
      </c>
      <c r="P2746" t="str">
        <f t="shared" si="298"/>
        <v>コウサク</v>
      </c>
      <c r="Q2746">
        <f>IF($F2746="","",DATEDIF($R2746,①申込書!$D$3,"Y"))</f>
        <v>18</v>
      </c>
      <c r="R2746" t="str">
        <f t="shared" si="299"/>
        <v>2007/02/14</v>
      </c>
      <c r="S2746" t="str">
        <f t="shared" si="294"/>
        <v>大阪</v>
      </c>
      <c r="T2746" t="str">
        <f>IFERROR(IF($G2746&lt;&gt;"",LEFT($G2746,11),IF(COUNTIF(②男子申込!$C:$C,$B2746)=1,INDEX(②男子申込!H:H,MATCH($B2746,②男子申込!$C:$C,0)),"")),"")</f>
        <v>00135837633</v>
      </c>
      <c r="U2746" t="str">
        <f t="shared" si="300"/>
        <v>立命館大</v>
      </c>
    </row>
    <row r="2747" spans="1:21">
      <c r="A2747" s="5" t="s">
        <v>839</v>
      </c>
      <c r="B2747" s="5">
        <v>2746</v>
      </c>
      <c r="C2747" s="5" t="s">
        <v>9900</v>
      </c>
      <c r="D2747" s="5" t="s">
        <v>9901</v>
      </c>
      <c r="E2747" s="5" t="s">
        <v>170</v>
      </c>
      <c r="F2747" s="5">
        <v>20051019</v>
      </c>
      <c r="G2747" s="5" t="s">
        <v>12057</v>
      </c>
      <c r="H2747" s="5" t="s">
        <v>4770</v>
      </c>
      <c r="I2747" s="5" t="s">
        <v>592</v>
      </c>
      <c r="M2747" t="str">
        <f t="shared" si="295"/>
        <v>五十嵐</v>
      </c>
      <c r="N2747" t="str">
        <f t="shared" si="296"/>
        <v>快人</v>
      </c>
      <c r="O2747" t="str">
        <f t="shared" si="297"/>
        <v>イガラシ</v>
      </c>
      <c r="P2747" t="str">
        <f t="shared" si="298"/>
        <v>カイト</v>
      </c>
      <c r="Q2747">
        <f>IF($F2747="","",DATEDIF($R2747,①申込書!$D$3,"Y"))</f>
        <v>20</v>
      </c>
      <c r="R2747" t="str">
        <f t="shared" si="299"/>
        <v>2005/10/19</v>
      </c>
      <c r="S2747" t="str">
        <f t="shared" si="294"/>
        <v>福岡</v>
      </c>
      <c r="T2747" t="str">
        <f>IFERROR(IF($G2747&lt;&gt;"",LEFT($G2747,11),IF(COUNTIF(②男子申込!$C:$C,$B2747)=1,INDEX(②男子申込!H:H,MATCH($B2747,②男子申込!$C:$C,0)),"")),"")</f>
        <v>00127890128</v>
      </c>
      <c r="U2747" t="str">
        <f t="shared" si="300"/>
        <v>京都大</v>
      </c>
    </row>
    <row r="2748" spans="1:21">
      <c r="A2748" s="5" t="s">
        <v>839</v>
      </c>
      <c r="B2748" s="5">
        <v>2747</v>
      </c>
      <c r="C2748" s="5" t="s">
        <v>9902</v>
      </c>
      <c r="D2748" s="5" t="s">
        <v>9903</v>
      </c>
      <c r="E2748" s="5" t="s">
        <v>180</v>
      </c>
      <c r="F2748" s="5">
        <v>20030501</v>
      </c>
      <c r="G2748" s="5" t="s">
        <v>12058</v>
      </c>
      <c r="H2748" s="5" t="s">
        <v>12534</v>
      </c>
      <c r="I2748" s="5" t="s">
        <v>12535</v>
      </c>
      <c r="M2748" t="str">
        <f t="shared" si="295"/>
        <v>米根</v>
      </c>
      <c r="N2748" t="str">
        <f t="shared" si="296"/>
        <v>岳大</v>
      </c>
      <c r="O2748" t="str">
        <f t="shared" si="297"/>
        <v>コメネ</v>
      </c>
      <c r="P2748" t="str">
        <f t="shared" si="298"/>
        <v>ガクダイ</v>
      </c>
      <c r="Q2748">
        <f>IF($F2748="","",DATEDIF($R2748,①申込書!$D$3,"Y"))</f>
        <v>22</v>
      </c>
      <c r="R2748" t="str">
        <f t="shared" si="299"/>
        <v>2003/05/01</v>
      </c>
      <c r="S2748" t="str">
        <f t="shared" si="294"/>
        <v>北海道</v>
      </c>
      <c r="T2748" t="str">
        <f>IFERROR(IF($G2748&lt;&gt;"",LEFT($G2748,11),IF(COUNTIF(②男子申込!$C:$C,$B2748)=1,INDEX(②男子申込!H:H,MATCH($B2748,②男子申込!$C:$C,0)),"")),"")</f>
        <v>00200411123</v>
      </c>
      <c r="U2748" t="str">
        <f t="shared" si="300"/>
        <v>京都大</v>
      </c>
    </row>
    <row r="2749" spans="1:21">
      <c r="A2749" s="5" t="s">
        <v>839</v>
      </c>
      <c r="B2749" s="5">
        <v>2748</v>
      </c>
      <c r="C2749" s="5" t="s">
        <v>9904</v>
      </c>
      <c r="D2749" s="5" t="s">
        <v>9905</v>
      </c>
      <c r="E2749" s="5" t="s">
        <v>213</v>
      </c>
      <c r="F2749" s="5">
        <v>20040303</v>
      </c>
      <c r="G2749" s="5" t="s">
        <v>12059</v>
      </c>
      <c r="H2749" s="5" t="s">
        <v>1219</v>
      </c>
      <c r="I2749" s="5" t="s">
        <v>12536</v>
      </c>
      <c r="M2749" t="str">
        <f t="shared" si="295"/>
        <v>本田</v>
      </c>
      <c r="N2749" t="str">
        <f t="shared" si="296"/>
        <v>頼蔵</v>
      </c>
      <c r="O2749" t="str">
        <f t="shared" si="297"/>
        <v>ホンダ</v>
      </c>
      <c r="P2749" t="str">
        <f t="shared" si="298"/>
        <v>ライゾウ</v>
      </c>
      <c r="Q2749">
        <f>IF($F2749="","",DATEDIF($R2749,①申込書!$D$3,"Y"))</f>
        <v>21</v>
      </c>
      <c r="R2749" t="str">
        <f t="shared" si="299"/>
        <v>2004/03/03</v>
      </c>
      <c r="S2749" t="str">
        <f t="shared" si="294"/>
        <v>東京</v>
      </c>
      <c r="T2749" t="str">
        <f>IFERROR(IF($G2749&lt;&gt;"",LEFT($G2749,11),IF(COUNTIF(②男子申込!$C:$C,$B2749)=1,INDEX(②男子申込!H:H,MATCH($B2749,②男子申込!$C:$C,0)),"")),"")</f>
        <v>00200411124</v>
      </c>
      <c r="U2749" t="str">
        <f t="shared" si="300"/>
        <v>京都大</v>
      </c>
    </row>
    <row r="2750" spans="1:21">
      <c r="A2750" s="5" t="s">
        <v>839</v>
      </c>
      <c r="B2750" s="5">
        <v>2749</v>
      </c>
      <c r="C2750" s="5" t="s">
        <v>9906</v>
      </c>
      <c r="D2750" s="5" t="s">
        <v>9907</v>
      </c>
      <c r="E2750" s="5" t="s">
        <v>99</v>
      </c>
      <c r="F2750" s="5">
        <v>20061217</v>
      </c>
      <c r="G2750" s="5" t="s">
        <v>12060</v>
      </c>
      <c r="H2750" s="5" t="s">
        <v>791</v>
      </c>
      <c r="I2750" s="5" t="s">
        <v>12537</v>
      </c>
      <c r="M2750" t="str">
        <f t="shared" si="295"/>
        <v>村上</v>
      </c>
      <c r="N2750" t="str">
        <f t="shared" si="296"/>
        <v>聖馬</v>
      </c>
      <c r="O2750" t="str">
        <f t="shared" si="297"/>
        <v>ムラカミ</v>
      </c>
      <c r="P2750" t="str">
        <f t="shared" si="298"/>
        <v>セイマ</v>
      </c>
      <c r="Q2750">
        <f>IF($F2750="","",DATEDIF($R2750,①申込書!$D$3,"Y"))</f>
        <v>19</v>
      </c>
      <c r="R2750" t="str">
        <f t="shared" si="299"/>
        <v>2006/12/17</v>
      </c>
      <c r="S2750" t="str">
        <f t="shared" si="294"/>
        <v>大阪</v>
      </c>
      <c r="T2750" t="str">
        <f>IFERROR(IF($G2750&lt;&gt;"",LEFT($G2750,11),IF(COUNTIF(②男子申込!$C:$C,$B2750)=1,INDEX(②男子申込!H:H,MATCH($B2750,②男子申込!$C:$C,0)),"")),"")</f>
        <v>00142816527</v>
      </c>
      <c r="U2750" t="str">
        <f t="shared" si="300"/>
        <v>京都大</v>
      </c>
    </row>
    <row r="2751" spans="1:21">
      <c r="A2751" s="5" t="s">
        <v>839</v>
      </c>
      <c r="B2751" s="5">
        <v>2750</v>
      </c>
      <c r="C2751" s="5" t="s">
        <v>9908</v>
      </c>
      <c r="D2751" s="5" t="s">
        <v>9909</v>
      </c>
      <c r="E2751" s="5" t="s">
        <v>88</v>
      </c>
      <c r="F2751" s="5">
        <v>20000507</v>
      </c>
      <c r="G2751" s="5" t="s">
        <v>12061</v>
      </c>
      <c r="H2751" s="5" t="s">
        <v>6238</v>
      </c>
      <c r="I2751" s="5" t="s">
        <v>130</v>
      </c>
      <c r="M2751" t="str">
        <f t="shared" si="295"/>
        <v>小濱</v>
      </c>
      <c r="N2751" t="str">
        <f t="shared" si="296"/>
        <v>孝佑</v>
      </c>
      <c r="O2751" t="str">
        <f t="shared" si="297"/>
        <v>コハマ</v>
      </c>
      <c r="P2751" t="str">
        <f t="shared" si="298"/>
        <v>コウスケ</v>
      </c>
      <c r="Q2751">
        <f>IF($F2751="","",DATEDIF($R2751,①申込書!$D$3,"Y"))</f>
        <v>25</v>
      </c>
      <c r="R2751" t="str">
        <f t="shared" si="299"/>
        <v>2000/05/07</v>
      </c>
      <c r="S2751" t="str">
        <f t="shared" si="294"/>
        <v>京都</v>
      </c>
      <c r="T2751" t="str">
        <f>IFERROR(IF($G2751&lt;&gt;"",LEFT($G2751,11),IF(COUNTIF(②男子申込!$C:$C,$B2751)=1,INDEX(②男子申込!H:H,MATCH($B2751,②男子申込!$C:$C,0)),"")),"")</f>
        <v>00200411125</v>
      </c>
      <c r="U2751" t="str">
        <f t="shared" si="300"/>
        <v>京都大</v>
      </c>
    </row>
    <row r="2752" spans="1:21">
      <c r="M2752" t="str">
        <f t="shared" si="295"/>
        <v/>
      </c>
      <c r="N2752" t="str">
        <f t="shared" si="296"/>
        <v/>
      </c>
      <c r="O2752" t="str">
        <f t="shared" si="297"/>
        <v/>
      </c>
      <c r="P2752" t="str">
        <f t="shared" si="298"/>
        <v/>
      </c>
      <c r="Q2752" t="str">
        <f>IF($F2752="","",DATEDIF($R2752,①申込書!$D$3,"Y"))</f>
        <v/>
      </c>
      <c r="R2752" t="str">
        <f t="shared" si="299"/>
        <v/>
      </c>
      <c r="S2752" t="str">
        <f t="shared" si="294"/>
        <v/>
      </c>
      <c r="T2752" t="str">
        <f>IFERROR(IF($G2752&lt;&gt;"",LEFT($G2752,11),IF(COUNTIF(②男子申込!$C:$C,$B2752)=1,INDEX(②男子申込!H:H,MATCH($B2752,②男子申込!$C:$C,0)),"")),"")</f>
        <v/>
      </c>
      <c r="U2752" t="str">
        <f t="shared" si="300"/>
        <v/>
      </c>
    </row>
    <row r="2753" spans="1:21">
      <c r="A2753" s="5" t="s">
        <v>1280</v>
      </c>
      <c r="B2753" s="5">
        <v>2752</v>
      </c>
      <c r="C2753" s="5" t="s">
        <v>9910</v>
      </c>
      <c r="D2753" s="5" t="s">
        <v>9911</v>
      </c>
      <c r="E2753" s="5" t="s">
        <v>99</v>
      </c>
      <c r="F2753" s="5">
        <v>20061130</v>
      </c>
      <c r="G2753" s="5" t="s">
        <v>12062</v>
      </c>
      <c r="H2753" s="5" t="s">
        <v>12538</v>
      </c>
      <c r="I2753" s="5" t="s">
        <v>825</v>
      </c>
      <c r="M2753" t="str">
        <f t="shared" si="295"/>
        <v>森垣</v>
      </c>
      <c r="N2753" t="str">
        <f t="shared" si="296"/>
        <v>凜太郎</v>
      </c>
      <c r="O2753" t="str">
        <f t="shared" si="297"/>
        <v>モリガキ</v>
      </c>
      <c r="P2753" t="str">
        <f t="shared" si="298"/>
        <v>リンタロウ</v>
      </c>
      <c r="Q2753">
        <f>IF($F2753="","",DATEDIF($R2753,①申込書!$D$3,"Y"))</f>
        <v>19</v>
      </c>
      <c r="R2753" t="str">
        <f t="shared" si="299"/>
        <v>2006/11/30</v>
      </c>
      <c r="S2753" t="str">
        <f t="shared" si="294"/>
        <v>大阪</v>
      </c>
      <c r="T2753" t="str">
        <f>IFERROR(IF($G2753&lt;&gt;"",LEFT($G2753,11),IF(COUNTIF(②男子申込!$C:$C,$B2753)=1,INDEX(②男子申込!H:H,MATCH($B2753,②男子申込!$C:$C,0)),"")),"")</f>
        <v>00172017523</v>
      </c>
      <c r="U2753" t="str">
        <f t="shared" si="300"/>
        <v>大阪商業大</v>
      </c>
    </row>
    <row r="2754" spans="1:21">
      <c r="A2754" s="5" t="s">
        <v>1349</v>
      </c>
      <c r="B2754" s="5">
        <v>2753</v>
      </c>
      <c r="C2754" s="5" t="s">
        <v>9912</v>
      </c>
      <c r="D2754" s="5" t="s">
        <v>9913</v>
      </c>
      <c r="E2754" s="5" t="s">
        <v>99</v>
      </c>
      <c r="F2754" s="5">
        <v>20050729</v>
      </c>
      <c r="G2754" s="5" t="s">
        <v>12063</v>
      </c>
      <c r="H2754" s="5" t="s">
        <v>1219</v>
      </c>
      <c r="I2754" s="5" t="s">
        <v>3168</v>
      </c>
      <c r="M2754" t="str">
        <f t="shared" si="295"/>
        <v>本多</v>
      </c>
      <c r="N2754" t="str">
        <f t="shared" si="296"/>
        <v>倫愛</v>
      </c>
      <c r="O2754" t="str">
        <f t="shared" si="297"/>
        <v>ホンダ</v>
      </c>
      <c r="P2754" t="str">
        <f t="shared" si="298"/>
        <v>ノア</v>
      </c>
      <c r="Q2754">
        <f>IF($F2754="","",DATEDIF($R2754,①申込書!$D$3,"Y"))</f>
        <v>20</v>
      </c>
      <c r="R2754" t="str">
        <f t="shared" si="299"/>
        <v>2005/07/29</v>
      </c>
      <c r="S2754" t="str">
        <f t="shared" ref="S2754:S2817" si="301">IFERROR(IF(OR($E2754="北海道",$E2754="学連"),$E2754,LEFT($E2754,LEN($E2754)-1)),"")</f>
        <v>大阪</v>
      </c>
      <c r="T2754" t="str">
        <f>IFERROR(IF($G2754&lt;&gt;"",LEFT($G2754,11),IF(COUNTIF(②男子申込!$C:$C,$B2754)=1,INDEX(②男子申込!H:H,MATCH($B2754,②男子申込!$C:$C,0)),"")),"")</f>
        <v>00200413545</v>
      </c>
      <c r="U2754" t="str">
        <f t="shared" si="300"/>
        <v>大阪大</v>
      </c>
    </row>
    <row r="2755" spans="1:21">
      <c r="A2755" s="5" t="s">
        <v>974</v>
      </c>
      <c r="B2755" s="5">
        <v>2754</v>
      </c>
      <c r="C2755" s="5" t="s">
        <v>9914</v>
      </c>
      <c r="D2755" s="5" t="s">
        <v>9915</v>
      </c>
      <c r="E2755" s="5" t="s">
        <v>83</v>
      </c>
      <c r="F2755" s="5">
        <v>20061108</v>
      </c>
      <c r="G2755" s="5" t="s">
        <v>12064</v>
      </c>
      <c r="H2755" s="5" t="s">
        <v>500</v>
      </c>
      <c r="I2755" s="5" t="s">
        <v>2758</v>
      </c>
      <c r="M2755" t="str">
        <f t="shared" ref="M2755:M2818" si="302">IFERROR(LEFT($C2755,FIND("　",$C2755)-1),"")</f>
        <v>足立</v>
      </c>
      <c r="N2755" t="str">
        <f t="shared" ref="N2755:N2818" si="303">IFERROR(RIGHT($C2755,LEN($C2755)-FIND("　",$C2755)),"")</f>
        <v>琉那</v>
      </c>
      <c r="O2755" t="str">
        <f t="shared" ref="O2755:O2818" si="304">IFERROR(DBCS(LEFT($D2755,FIND(" ",$D2755)-1)),"")</f>
        <v>アダチ</v>
      </c>
      <c r="P2755" t="str">
        <f t="shared" ref="P2755:P2818" si="305">IFERROR(DBCS(RIGHT($D2755,LEN($D2755)-FIND(" ",$D2755))),"")</f>
        <v>ルナ</v>
      </c>
      <c r="Q2755">
        <f>IF($F2755="","",DATEDIF($R2755,①申込書!$D$3,"Y"))</f>
        <v>19</v>
      </c>
      <c r="R2755" t="str">
        <f t="shared" ref="R2755:R2818" si="306">IF($F2755="","",LEFT($F2755,4)&amp;"/"&amp;MID($F2755,5,2)&amp;"/"&amp;RIGHT($F2755,2))</f>
        <v>2006/11/08</v>
      </c>
      <c r="S2755" t="str">
        <f t="shared" si="301"/>
        <v>奈良</v>
      </c>
      <c r="T2755" t="str">
        <f>IFERROR(IF($G2755&lt;&gt;"",LEFT($G2755,11),IF(COUNTIF(②男子申込!$C:$C,$B2755)=1,INDEX(②男子申込!H:H,MATCH($B2755,②男子申込!$C:$C,0)),"")),"")</f>
        <v>00137011013</v>
      </c>
      <c r="U2755" t="str">
        <f t="shared" ref="U2755:U2818" si="307">IFERROR(LEFT($A2755,FIND("大学",$A2755))&amp;RIGHT($A2755,LEN($A2755)-FIND("大学",$A2755)-1),"")</f>
        <v>天理大</v>
      </c>
    </row>
    <row r="2756" spans="1:21">
      <c r="A2756" s="5" t="s">
        <v>974</v>
      </c>
      <c r="B2756" s="5">
        <v>2755</v>
      </c>
      <c r="C2756" s="5" t="s">
        <v>9916</v>
      </c>
      <c r="D2756" s="5" t="s">
        <v>9917</v>
      </c>
      <c r="E2756" s="5" t="s">
        <v>83</v>
      </c>
      <c r="F2756" s="5">
        <v>20061204</v>
      </c>
      <c r="G2756" s="5" t="s">
        <v>12065</v>
      </c>
      <c r="H2756" s="5" t="s">
        <v>624</v>
      </c>
      <c r="I2756" s="5" t="s">
        <v>1005</v>
      </c>
      <c r="M2756" t="str">
        <f t="shared" si="302"/>
        <v>飯田</v>
      </c>
      <c r="N2756" t="str">
        <f t="shared" si="303"/>
        <v>大助</v>
      </c>
      <c r="O2756" t="str">
        <f t="shared" si="304"/>
        <v>イイダ</v>
      </c>
      <c r="P2756" t="str">
        <f t="shared" si="305"/>
        <v>ダイスケ</v>
      </c>
      <c r="Q2756">
        <f>IF($F2756="","",DATEDIF($R2756,①申込書!$D$3,"Y"))</f>
        <v>19</v>
      </c>
      <c r="R2756" t="str">
        <f t="shared" si="306"/>
        <v>2006/12/04</v>
      </c>
      <c r="S2756" t="str">
        <f t="shared" si="301"/>
        <v>奈良</v>
      </c>
      <c r="T2756" t="str">
        <f>IFERROR(IF($G2756&lt;&gt;"",LEFT($G2756,11),IF(COUNTIF(②男子申込!$C:$C,$B2756)=1,INDEX(②男子申込!H:H,MATCH($B2756,②男子申込!$C:$C,0)),"")),"")</f>
        <v>00173943633</v>
      </c>
      <c r="U2756" t="str">
        <f t="shared" si="307"/>
        <v>天理大</v>
      </c>
    </row>
    <row r="2757" spans="1:21">
      <c r="A2757" s="5" t="s">
        <v>974</v>
      </c>
      <c r="B2757" s="5">
        <v>2756</v>
      </c>
      <c r="C2757" s="5" t="s">
        <v>9918</v>
      </c>
      <c r="D2757" s="5" t="s">
        <v>9919</v>
      </c>
      <c r="E2757" s="5" t="s">
        <v>83</v>
      </c>
      <c r="F2757" s="5">
        <v>20070207</v>
      </c>
      <c r="G2757" s="5" t="s">
        <v>12066</v>
      </c>
      <c r="H2757" s="5" t="s">
        <v>765</v>
      </c>
      <c r="I2757" s="5" t="s">
        <v>490</v>
      </c>
      <c r="M2757" t="str">
        <f t="shared" si="302"/>
        <v>小椋</v>
      </c>
      <c r="N2757" t="str">
        <f t="shared" si="303"/>
        <v>雄大</v>
      </c>
      <c r="O2757" t="str">
        <f t="shared" si="304"/>
        <v>オグラ</v>
      </c>
      <c r="P2757" t="str">
        <f t="shared" si="305"/>
        <v>ユウダイ</v>
      </c>
      <c r="Q2757">
        <f>IF($F2757="","",DATEDIF($R2757,①申込書!$D$3,"Y"))</f>
        <v>18</v>
      </c>
      <c r="R2757" t="str">
        <f t="shared" si="306"/>
        <v>2007/02/07</v>
      </c>
      <c r="S2757" t="str">
        <f t="shared" si="301"/>
        <v>奈良</v>
      </c>
      <c r="T2757" t="str">
        <f>IFERROR(IF($G2757&lt;&gt;"",LEFT($G2757,11),IF(COUNTIF(②男子申込!$C:$C,$B2757)=1,INDEX(②男子申込!H:H,MATCH($B2757,②男子申込!$C:$C,0)),"")),"")</f>
        <v>00137413019</v>
      </c>
      <c r="U2757" t="str">
        <f t="shared" si="307"/>
        <v>天理大</v>
      </c>
    </row>
    <row r="2758" spans="1:21">
      <c r="A2758" s="5" t="s">
        <v>974</v>
      </c>
      <c r="B2758" s="5">
        <v>2757</v>
      </c>
      <c r="C2758" s="5" t="s">
        <v>9920</v>
      </c>
      <c r="D2758" s="5" t="s">
        <v>9921</v>
      </c>
      <c r="E2758" s="5" t="s">
        <v>99</v>
      </c>
      <c r="F2758" s="5">
        <v>20061211</v>
      </c>
      <c r="G2758" s="5" t="s">
        <v>12067</v>
      </c>
      <c r="H2758" s="5" t="s">
        <v>319</v>
      </c>
      <c r="I2758" s="5" t="s">
        <v>207</v>
      </c>
      <c r="M2758" t="str">
        <f t="shared" si="302"/>
        <v>竹内</v>
      </c>
      <c r="N2758" t="str">
        <f t="shared" si="303"/>
        <v>洸太</v>
      </c>
      <c r="O2758" t="str">
        <f t="shared" si="304"/>
        <v>タケウチ</v>
      </c>
      <c r="P2758" t="str">
        <f t="shared" si="305"/>
        <v>コウタ</v>
      </c>
      <c r="Q2758">
        <f>IF($F2758="","",DATEDIF($R2758,①申込書!$D$3,"Y"))</f>
        <v>19</v>
      </c>
      <c r="R2758" t="str">
        <f t="shared" si="306"/>
        <v>2006/12/11</v>
      </c>
      <c r="S2758" t="str">
        <f t="shared" si="301"/>
        <v>大阪</v>
      </c>
      <c r="T2758" t="str">
        <f>IFERROR(IF($G2758&lt;&gt;"",LEFT($G2758,11),IF(COUNTIF(②男子申込!$C:$C,$B2758)=1,INDEX(②男子申込!H:H,MATCH($B2758,②男子申込!$C:$C,0)),"")),"")</f>
        <v>00013806826</v>
      </c>
      <c r="U2758" t="str">
        <f t="shared" si="307"/>
        <v>天理大</v>
      </c>
    </row>
    <row r="2759" spans="1:21">
      <c r="A2759" s="5" t="s">
        <v>974</v>
      </c>
      <c r="B2759" s="5">
        <v>2758</v>
      </c>
      <c r="C2759" s="5" t="s">
        <v>9922</v>
      </c>
      <c r="D2759" s="5" t="s">
        <v>9923</v>
      </c>
      <c r="E2759" s="5" t="s">
        <v>83</v>
      </c>
      <c r="F2759" s="5">
        <v>20060925</v>
      </c>
      <c r="G2759" s="5" t="s">
        <v>12068</v>
      </c>
      <c r="H2759" s="5" t="s">
        <v>12188</v>
      </c>
      <c r="I2759" s="5" t="s">
        <v>2482</v>
      </c>
      <c r="M2759" t="str">
        <f t="shared" si="302"/>
        <v>田嶋</v>
      </c>
      <c r="N2759" t="str">
        <f t="shared" si="303"/>
        <v>碧生</v>
      </c>
      <c r="O2759" t="str">
        <f t="shared" si="304"/>
        <v>タジマ</v>
      </c>
      <c r="P2759" t="str">
        <f t="shared" si="305"/>
        <v>アオイ</v>
      </c>
      <c r="Q2759">
        <f>IF($F2759="","",DATEDIF($R2759,①申込書!$D$3,"Y"))</f>
        <v>19</v>
      </c>
      <c r="R2759" t="str">
        <f t="shared" si="306"/>
        <v>2006/09/25</v>
      </c>
      <c r="S2759" t="str">
        <f t="shared" si="301"/>
        <v>奈良</v>
      </c>
      <c r="T2759" t="str">
        <f>IFERROR(IF($G2759&lt;&gt;"",LEFT($G2759,11),IF(COUNTIF(②男子申込!$C:$C,$B2759)=1,INDEX(②男子申込!H:H,MATCH($B2759,②男子申込!$C:$C,0)),"")),"")</f>
        <v>00136432726</v>
      </c>
      <c r="U2759" t="str">
        <f t="shared" si="307"/>
        <v>天理大</v>
      </c>
    </row>
    <row r="2760" spans="1:21">
      <c r="A2760" s="5" t="s">
        <v>974</v>
      </c>
      <c r="B2760" s="5">
        <v>2759</v>
      </c>
      <c r="C2760" s="5" t="s">
        <v>9924</v>
      </c>
      <c r="D2760" s="5" t="s">
        <v>9925</v>
      </c>
      <c r="E2760" s="5" t="s">
        <v>99</v>
      </c>
      <c r="F2760" s="5">
        <v>20060921</v>
      </c>
      <c r="G2760" s="5" t="s">
        <v>12069</v>
      </c>
      <c r="H2760" s="5" t="s">
        <v>12539</v>
      </c>
      <c r="I2760" s="5" t="s">
        <v>370</v>
      </c>
      <c r="M2760" t="str">
        <f t="shared" si="302"/>
        <v>長原</v>
      </c>
      <c r="N2760" t="str">
        <f t="shared" si="303"/>
        <v>脩人</v>
      </c>
      <c r="O2760" t="str">
        <f t="shared" si="304"/>
        <v>ナガハラ</v>
      </c>
      <c r="P2760" t="str">
        <f t="shared" si="305"/>
        <v>シュウト</v>
      </c>
      <c r="Q2760">
        <f>IF($F2760="","",DATEDIF($R2760,①申込書!$D$3,"Y"))</f>
        <v>19</v>
      </c>
      <c r="R2760" t="str">
        <f t="shared" si="306"/>
        <v>2006/09/21</v>
      </c>
      <c r="S2760" t="str">
        <f t="shared" si="301"/>
        <v>大阪</v>
      </c>
      <c r="T2760" t="str">
        <f>IFERROR(IF($G2760&lt;&gt;"",LEFT($G2760,11),IF(COUNTIF(②男子申込!$C:$C,$B2760)=1,INDEX(②男子申込!H:H,MATCH($B2760,②男子申込!$C:$C,0)),"")),"")</f>
        <v>00138068127</v>
      </c>
      <c r="U2760" t="str">
        <f t="shared" si="307"/>
        <v>天理大</v>
      </c>
    </row>
    <row r="2761" spans="1:21">
      <c r="A2761" s="5" t="s">
        <v>974</v>
      </c>
      <c r="B2761" s="5">
        <v>2760</v>
      </c>
      <c r="C2761" s="5" t="s">
        <v>9926</v>
      </c>
      <c r="D2761" s="5" t="s">
        <v>9927</v>
      </c>
      <c r="E2761" s="5" t="s">
        <v>99</v>
      </c>
      <c r="F2761" s="5">
        <v>20061107</v>
      </c>
      <c r="G2761" s="5" t="s">
        <v>12070</v>
      </c>
      <c r="H2761" s="5" t="s">
        <v>593</v>
      </c>
      <c r="I2761" s="5" t="s">
        <v>127</v>
      </c>
      <c r="M2761" t="str">
        <f t="shared" si="302"/>
        <v>西田</v>
      </c>
      <c r="N2761" t="str">
        <f t="shared" si="303"/>
        <v>勇登</v>
      </c>
      <c r="O2761" t="str">
        <f t="shared" si="304"/>
        <v>ニシダ</v>
      </c>
      <c r="P2761" t="str">
        <f t="shared" si="305"/>
        <v>ユウト</v>
      </c>
      <c r="Q2761">
        <f>IF($F2761="","",DATEDIF($R2761,①申込書!$D$3,"Y"))</f>
        <v>19</v>
      </c>
      <c r="R2761" t="str">
        <f t="shared" si="306"/>
        <v>2006/11/07</v>
      </c>
      <c r="S2761" t="str">
        <f t="shared" si="301"/>
        <v>大阪</v>
      </c>
      <c r="T2761" t="str">
        <f>IFERROR(IF($G2761&lt;&gt;"",LEFT($G2761,11),IF(COUNTIF(②男子申込!$C:$C,$B2761)=1,INDEX(②男子申込!H:H,MATCH($B2761,②男子申込!$C:$C,0)),"")),"")</f>
        <v>00139437027</v>
      </c>
      <c r="U2761" t="str">
        <f t="shared" si="307"/>
        <v>天理大</v>
      </c>
    </row>
    <row r="2762" spans="1:21">
      <c r="A2762" s="5" t="s">
        <v>974</v>
      </c>
      <c r="B2762" s="5">
        <v>2761</v>
      </c>
      <c r="C2762" s="5" t="s">
        <v>9928</v>
      </c>
      <c r="D2762" s="5" t="s">
        <v>9929</v>
      </c>
      <c r="E2762" s="5" t="s">
        <v>99</v>
      </c>
      <c r="F2762" s="5">
        <v>20061213</v>
      </c>
      <c r="G2762" s="5" t="s">
        <v>12071</v>
      </c>
      <c r="H2762" s="5" t="s">
        <v>12540</v>
      </c>
      <c r="I2762" s="5" t="s">
        <v>558</v>
      </c>
      <c r="M2762" t="str">
        <f t="shared" si="302"/>
        <v>野徳</v>
      </c>
      <c r="N2762" t="str">
        <f t="shared" si="303"/>
        <v>竜太郎</v>
      </c>
      <c r="O2762" t="str">
        <f t="shared" si="304"/>
        <v>ノトク</v>
      </c>
      <c r="P2762" t="str">
        <f t="shared" si="305"/>
        <v>リュウタロウ</v>
      </c>
      <c r="Q2762">
        <f>IF($F2762="","",DATEDIF($R2762,①申込書!$D$3,"Y"))</f>
        <v>19</v>
      </c>
      <c r="R2762" t="str">
        <f t="shared" si="306"/>
        <v>2006/12/13</v>
      </c>
      <c r="S2762" t="str">
        <f t="shared" si="301"/>
        <v>大阪</v>
      </c>
      <c r="T2762" t="str">
        <f>IFERROR(IF($G2762&lt;&gt;"",LEFT($G2762,11),IF(COUNTIF(②男子申込!$C:$C,$B2762)=1,INDEX(②男子申込!H:H,MATCH($B2762,②男子申込!$C:$C,0)),"")),"")</f>
        <v>00140610820</v>
      </c>
      <c r="U2762" t="str">
        <f t="shared" si="307"/>
        <v>天理大</v>
      </c>
    </row>
    <row r="2763" spans="1:21">
      <c r="A2763" s="5" t="s">
        <v>974</v>
      </c>
      <c r="B2763" s="5">
        <v>2762</v>
      </c>
      <c r="C2763" s="5" t="s">
        <v>9930</v>
      </c>
      <c r="D2763" s="5" t="s">
        <v>9931</v>
      </c>
      <c r="E2763" s="5" t="s">
        <v>99</v>
      </c>
      <c r="F2763" s="5">
        <v>20060706</v>
      </c>
      <c r="G2763" s="5" t="s">
        <v>12072</v>
      </c>
      <c r="H2763" s="5" t="s">
        <v>182</v>
      </c>
      <c r="I2763" s="5" t="s">
        <v>1431</v>
      </c>
      <c r="M2763" t="str">
        <f t="shared" si="302"/>
        <v>山口</v>
      </c>
      <c r="N2763" t="str">
        <f t="shared" si="303"/>
        <v>隼輝</v>
      </c>
      <c r="O2763" t="str">
        <f t="shared" si="304"/>
        <v>ヤマグチ</v>
      </c>
      <c r="P2763" t="str">
        <f t="shared" si="305"/>
        <v>シュンキ</v>
      </c>
      <c r="Q2763">
        <f>IF($F2763="","",DATEDIF($R2763,①申込書!$D$3,"Y"))</f>
        <v>19</v>
      </c>
      <c r="R2763" t="str">
        <f t="shared" si="306"/>
        <v>2006/07/06</v>
      </c>
      <c r="S2763" t="str">
        <f t="shared" si="301"/>
        <v>大阪</v>
      </c>
      <c r="T2763" t="str">
        <f>IFERROR(IF($G2763&lt;&gt;"",LEFT($G2763,11),IF(COUNTIF(②男子申込!$C:$C,$B2763)=1,INDEX(②男子申込!H:H,MATCH($B2763,②男子申込!$C:$C,0)),"")),"")</f>
        <v>00135846633</v>
      </c>
      <c r="U2763" t="str">
        <f t="shared" si="307"/>
        <v>天理大</v>
      </c>
    </row>
    <row r="2764" spans="1:21">
      <c r="A2764" s="5" t="s">
        <v>974</v>
      </c>
      <c r="B2764" s="5">
        <v>2763</v>
      </c>
      <c r="C2764" s="5" t="s">
        <v>9932</v>
      </c>
      <c r="D2764" s="5" t="s">
        <v>4127</v>
      </c>
      <c r="E2764" s="5" t="s">
        <v>83</v>
      </c>
      <c r="F2764" s="5">
        <v>20061202</v>
      </c>
      <c r="G2764" s="5" t="s">
        <v>12073</v>
      </c>
      <c r="H2764" s="5" t="s">
        <v>214</v>
      </c>
      <c r="I2764" s="5" t="s">
        <v>127</v>
      </c>
      <c r="M2764" t="str">
        <f t="shared" si="302"/>
        <v>山本</v>
      </c>
      <c r="N2764" t="str">
        <f t="shared" si="303"/>
        <v>優斗</v>
      </c>
      <c r="O2764" t="str">
        <f t="shared" si="304"/>
        <v>ヤマモト</v>
      </c>
      <c r="P2764" t="str">
        <f t="shared" si="305"/>
        <v>ユウト</v>
      </c>
      <c r="Q2764">
        <f>IF($F2764="","",DATEDIF($R2764,①申込書!$D$3,"Y"))</f>
        <v>19</v>
      </c>
      <c r="R2764" t="str">
        <f t="shared" si="306"/>
        <v>2006/12/02</v>
      </c>
      <c r="S2764" t="str">
        <f t="shared" si="301"/>
        <v>奈良</v>
      </c>
      <c r="T2764" t="str">
        <f>IFERROR(IF($G2764&lt;&gt;"",LEFT($G2764,11),IF(COUNTIF(②男子申込!$C:$C,$B2764)=1,INDEX(②男子申込!H:H,MATCH($B2764,②男子申込!$C:$C,0)),"")),"")</f>
        <v>00137410521</v>
      </c>
      <c r="U2764" t="str">
        <f t="shared" si="307"/>
        <v>天理大</v>
      </c>
    </row>
    <row r="2765" spans="1:21">
      <c r="A2765" s="5" t="s">
        <v>1692</v>
      </c>
      <c r="B2765" s="5">
        <v>2764</v>
      </c>
      <c r="C2765" s="5" t="s">
        <v>9933</v>
      </c>
      <c r="D2765" s="5" t="s">
        <v>9934</v>
      </c>
      <c r="E2765" s="5" t="s">
        <v>3835</v>
      </c>
      <c r="F2765" s="5">
        <v>20050427</v>
      </c>
      <c r="G2765" s="5" t="s">
        <v>12074</v>
      </c>
      <c r="H2765" s="5" t="s">
        <v>2645</v>
      </c>
      <c r="I2765" s="5" t="s">
        <v>12541</v>
      </c>
      <c r="M2765" t="str">
        <f t="shared" si="302"/>
        <v>東</v>
      </c>
      <c r="N2765" t="str">
        <f t="shared" si="303"/>
        <v>光春</v>
      </c>
      <c r="O2765" t="str">
        <f t="shared" si="304"/>
        <v>ヒガシ</v>
      </c>
      <c r="P2765" t="str">
        <f t="shared" si="305"/>
        <v>ミツハル</v>
      </c>
      <c r="Q2765">
        <f>IF($F2765="","",DATEDIF($R2765,①申込書!$D$3,"Y"))</f>
        <v>20</v>
      </c>
      <c r="R2765" t="str">
        <f t="shared" si="306"/>
        <v>2005/04/27</v>
      </c>
      <c r="S2765" t="str">
        <f t="shared" si="301"/>
        <v>学連</v>
      </c>
      <c r="T2765" t="str">
        <f>IFERROR(IF($G2765&lt;&gt;"",LEFT($G2765,11),IF(COUNTIF(②男子申込!$C:$C,$B2765)=1,INDEX(②男子申込!H:H,MATCH($B2765,②男子申込!$C:$C,0)),"")),"")</f>
        <v>00129603122</v>
      </c>
      <c r="U2765" t="str">
        <f t="shared" si="307"/>
        <v>京都工芸繊維大</v>
      </c>
    </row>
    <row r="2766" spans="1:21">
      <c r="A2766" s="5" t="s">
        <v>1692</v>
      </c>
      <c r="B2766" s="5">
        <v>2765</v>
      </c>
      <c r="C2766" s="5" t="s">
        <v>9935</v>
      </c>
      <c r="D2766" s="5" t="s">
        <v>9936</v>
      </c>
      <c r="E2766" s="5" t="s">
        <v>3835</v>
      </c>
      <c r="F2766" s="5">
        <v>20060710</v>
      </c>
      <c r="G2766" s="5" t="s">
        <v>12075</v>
      </c>
      <c r="H2766" s="5" t="s">
        <v>12542</v>
      </c>
      <c r="I2766" s="5" t="s">
        <v>536</v>
      </c>
      <c r="M2766" t="str">
        <f t="shared" si="302"/>
        <v>芥川</v>
      </c>
      <c r="N2766" t="str">
        <f t="shared" si="303"/>
        <v>蓮弥</v>
      </c>
      <c r="O2766" t="str">
        <f t="shared" si="304"/>
        <v>アクタガワ</v>
      </c>
      <c r="P2766" t="str">
        <f t="shared" si="305"/>
        <v>レンヤ</v>
      </c>
      <c r="Q2766">
        <f>IF($F2766="","",DATEDIF($R2766,①申込書!$D$3,"Y"))</f>
        <v>19</v>
      </c>
      <c r="R2766" t="str">
        <f t="shared" si="306"/>
        <v>2006/07/10</v>
      </c>
      <c r="S2766" t="str">
        <f t="shared" si="301"/>
        <v>学連</v>
      </c>
      <c r="T2766" t="str">
        <f>IFERROR(IF($G2766&lt;&gt;"",LEFT($G2766,11),IF(COUNTIF(②男子申込!$C:$C,$B2766)=1,INDEX(②男子申込!H:H,MATCH($B2766,②男子申込!$C:$C,0)),"")),"")</f>
        <v>00134714727</v>
      </c>
      <c r="U2766" t="str">
        <f t="shared" si="307"/>
        <v>京都工芸繊維大</v>
      </c>
    </row>
    <row r="2767" spans="1:21">
      <c r="A2767" s="5" t="s">
        <v>1692</v>
      </c>
      <c r="B2767" s="5">
        <v>2766</v>
      </c>
      <c r="C2767" s="5" t="s">
        <v>9937</v>
      </c>
      <c r="D2767" s="5" t="s">
        <v>9938</v>
      </c>
      <c r="E2767" s="5" t="s">
        <v>3835</v>
      </c>
      <c r="F2767" s="5">
        <v>20061116</v>
      </c>
      <c r="G2767" s="5" t="s">
        <v>12076</v>
      </c>
      <c r="H2767" s="5" t="s">
        <v>712</v>
      </c>
      <c r="I2767" s="5" t="s">
        <v>141</v>
      </c>
      <c r="M2767" t="str">
        <f t="shared" si="302"/>
        <v>久保</v>
      </c>
      <c r="N2767" t="str">
        <f t="shared" si="303"/>
        <v>颯人</v>
      </c>
      <c r="O2767" t="str">
        <f t="shared" si="304"/>
        <v>クボ</v>
      </c>
      <c r="P2767" t="str">
        <f t="shared" si="305"/>
        <v>ハヤト</v>
      </c>
      <c r="Q2767">
        <f>IF($F2767="","",DATEDIF($R2767,①申込書!$D$3,"Y"))</f>
        <v>19</v>
      </c>
      <c r="R2767" t="str">
        <f t="shared" si="306"/>
        <v>2006/11/16</v>
      </c>
      <c r="S2767" t="str">
        <f t="shared" si="301"/>
        <v>学連</v>
      </c>
      <c r="T2767" t="str">
        <f>IFERROR(IF($G2767&lt;&gt;"",LEFT($G2767,11),IF(COUNTIF(②男子申込!$C:$C,$B2767)=1,INDEX(②男子申込!H:H,MATCH($B2767,②男子申込!$C:$C,0)),"")),"")</f>
        <v>00135487028</v>
      </c>
      <c r="U2767" t="str">
        <f t="shared" si="307"/>
        <v>京都工芸繊維大</v>
      </c>
    </row>
    <row r="2768" spans="1:21">
      <c r="A2768" s="5" t="s">
        <v>1692</v>
      </c>
      <c r="B2768" s="5">
        <v>2767</v>
      </c>
      <c r="C2768" s="5" t="s">
        <v>9939</v>
      </c>
      <c r="D2768" s="5" t="s">
        <v>9940</v>
      </c>
      <c r="E2768" s="5" t="s">
        <v>3835</v>
      </c>
      <c r="F2768" s="5">
        <v>20061017</v>
      </c>
      <c r="G2768" s="5" t="s">
        <v>12077</v>
      </c>
      <c r="H2768" s="5" t="s">
        <v>376</v>
      </c>
      <c r="I2768" s="5" t="s">
        <v>289</v>
      </c>
      <c r="M2768" t="str">
        <f t="shared" si="302"/>
        <v>髙田</v>
      </c>
      <c r="N2768" t="str">
        <f t="shared" si="303"/>
        <v>瑞季</v>
      </c>
      <c r="O2768" t="str">
        <f t="shared" si="304"/>
        <v>タカダ</v>
      </c>
      <c r="P2768" t="str">
        <f t="shared" si="305"/>
        <v>ミズキ</v>
      </c>
      <c r="Q2768">
        <f>IF($F2768="","",DATEDIF($R2768,①申込書!$D$3,"Y"))</f>
        <v>19</v>
      </c>
      <c r="R2768" t="str">
        <f t="shared" si="306"/>
        <v>2006/10/17</v>
      </c>
      <c r="S2768" t="str">
        <f t="shared" si="301"/>
        <v>学連</v>
      </c>
      <c r="T2768" t="str">
        <f>IFERROR(IF($G2768&lt;&gt;"",LEFT($G2768,11),IF(COUNTIF(②男子申込!$C:$C,$B2768)=1,INDEX(②男子申込!H:H,MATCH($B2768,②男子申込!$C:$C,0)),"")),"")</f>
        <v>00166805329</v>
      </c>
      <c r="U2768" t="str">
        <f t="shared" si="307"/>
        <v>京都工芸繊維大</v>
      </c>
    </row>
    <row r="2769" spans="1:21">
      <c r="A2769" s="5" t="s">
        <v>1692</v>
      </c>
      <c r="B2769" s="5">
        <v>2768</v>
      </c>
      <c r="C2769" s="5" t="s">
        <v>9941</v>
      </c>
      <c r="D2769" s="5" t="s">
        <v>9942</v>
      </c>
      <c r="E2769" s="5" t="s">
        <v>3835</v>
      </c>
      <c r="F2769" s="5">
        <v>20061025</v>
      </c>
      <c r="G2769" s="5" t="s">
        <v>12078</v>
      </c>
      <c r="H2769" s="5" t="s">
        <v>12543</v>
      </c>
      <c r="I2769" s="5" t="s">
        <v>12544</v>
      </c>
      <c r="M2769" t="str">
        <f t="shared" si="302"/>
        <v>ドゥヴリーズ</v>
      </c>
      <c r="N2769" t="str">
        <f t="shared" si="303"/>
        <v>輝弥人</v>
      </c>
      <c r="O2769" t="str">
        <f t="shared" si="304"/>
        <v>ドゥウ゛リーズ</v>
      </c>
      <c r="P2769" t="str">
        <f t="shared" si="305"/>
        <v>キミト</v>
      </c>
      <c r="Q2769">
        <f>IF($F2769="","",DATEDIF($R2769,①申込書!$D$3,"Y"))</f>
        <v>19</v>
      </c>
      <c r="R2769" t="str">
        <f t="shared" si="306"/>
        <v>2006/10/25</v>
      </c>
      <c r="S2769" t="str">
        <f t="shared" si="301"/>
        <v>学連</v>
      </c>
      <c r="T2769" t="str">
        <f>IFERROR(IF($G2769&lt;&gt;"",LEFT($G2769,11),IF(COUNTIF(②男子申込!$C:$C,$B2769)=1,INDEX(②男子申込!H:H,MATCH($B2769,②男子申込!$C:$C,0)),"")),"")</f>
        <v>00200416869</v>
      </c>
      <c r="U2769" t="str">
        <f t="shared" si="307"/>
        <v>京都工芸繊維大</v>
      </c>
    </row>
    <row r="2770" spans="1:21">
      <c r="A2770" s="5" t="s">
        <v>8709</v>
      </c>
      <c r="B2770" s="5">
        <v>2769</v>
      </c>
      <c r="C2770" s="5" t="s">
        <v>9943</v>
      </c>
      <c r="D2770" s="5" t="s">
        <v>9944</v>
      </c>
      <c r="E2770" s="5" t="s">
        <v>116</v>
      </c>
      <c r="F2770" s="5">
        <v>20061222</v>
      </c>
      <c r="G2770" s="5" t="s">
        <v>12079</v>
      </c>
      <c r="H2770" s="5" t="s">
        <v>2645</v>
      </c>
      <c r="I2770" s="5" t="s">
        <v>784</v>
      </c>
      <c r="M2770" t="str">
        <f t="shared" si="302"/>
        <v>東</v>
      </c>
      <c r="N2770" t="str">
        <f t="shared" si="303"/>
        <v>翔万</v>
      </c>
      <c r="O2770" t="str">
        <f t="shared" si="304"/>
        <v>ヒガシ</v>
      </c>
      <c r="P2770" t="str">
        <f t="shared" si="305"/>
        <v>ショウマ</v>
      </c>
      <c r="Q2770">
        <f>IF($F2770="","",DATEDIF($R2770,①申込書!$D$3,"Y"))</f>
        <v>19</v>
      </c>
      <c r="R2770" t="str">
        <f t="shared" si="306"/>
        <v>2006/12/22</v>
      </c>
      <c r="S2770" t="str">
        <f t="shared" si="301"/>
        <v>三重</v>
      </c>
      <c r="T2770" t="str">
        <f>IFERROR(IF($G2770&lt;&gt;"",LEFT($G2770,11),IF(COUNTIF(②男子申込!$C:$C,$B2770)=1,INDEX(②男子申込!H:H,MATCH($B2770,②男子申込!$C:$C,0)),"")),"")</f>
        <v>00133774025</v>
      </c>
      <c r="U2770" t="str">
        <f t="shared" si="307"/>
        <v>関西福祉大</v>
      </c>
    </row>
    <row r="2771" spans="1:21">
      <c r="A2771" s="5" t="s">
        <v>8709</v>
      </c>
      <c r="B2771" s="5">
        <v>2770</v>
      </c>
      <c r="C2771" s="5" t="s">
        <v>9945</v>
      </c>
      <c r="D2771" s="5" t="s">
        <v>9946</v>
      </c>
      <c r="E2771" s="5" t="s">
        <v>97</v>
      </c>
      <c r="F2771" s="5">
        <v>20060601</v>
      </c>
      <c r="G2771" s="5" t="s">
        <v>12080</v>
      </c>
      <c r="H2771" s="5" t="s">
        <v>712</v>
      </c>
      <c r="I2771" s="5" t="s">
        <v>549</v>
      </c>
      <c r="M2771" t="str">
        <f t="shared" si="302"/>
        <v>久保</v>
      </c>
      <c r="N2771" t="str">
        <f t="shared" si="303"/>
        <v>慧斗</v>
      </c>
      <c r="O2771" t="str">
        <f t="shared" si="304"/>
        <v>クボ</v>
      </c>
      <c r="P2771" t="str">
        <f t="shared" si="305"/>
        <v>ケイト</v>
      </c>
      <c r="Q2771">
        <f>IF($F2771="","",DATEDIF($R2771,①申込書!$D$3,"Y"))</f>
        <v>19</v>
      </c>
      <c r="R2771" t="str">
        <f t="shared" si="306"/>
        <v>2006/06/01</v>
      </c>
      <c r="S2771" t="str">
        <f t="shared" si="301"/>
        <v>兵庫</v>
      </c>
      <c r="T2771" t="str">
        <f>IFERROR(IF($G2771&lt;&gt;"",LEFT($G2771,11),IF(COUNTIF(②男子申込!$C:$C,$B2771)=1,INDEX(②男子申込!H:H,MATCH($B2771,②男子申込!$C:$C,0)),"")),"")</f>
        <v>00134496027</v>
      </c>
      <c r="U2771" t="str">
        <f t="shared" si="307"/>
        <v>関西福祉大</v>
      </c>
    </row>
    <row r="2772" spans="1:21">
      <c r="A2772" s="5" t="s">
        <v>8709</v>
      </c>
      <c r="B2772" s="5">
        <v>2771</v>
      </c>
      <c r="C2772" s="5" t="s">
        <v>9947</v>
      </c>
      <c r="D2772" s="5" t="s">
        <v>9948</v>
      </c>
      <c r="E2772" s="5" t="s">
        <v>97</v>
      </c>
      <c r="F2772" s="5">
        <v>20070118</v>
      </c>
      <c r="G2772" s="5" t="s">
        <v>12081</v>
      </c>
      <c r="H2772" s="5" t="s">
        <v>635</v>
      </c>
      <c r="I2772" s="5" t="s">
        <v>12545</v>
      </c>
      <c r="M2772" t="str">
        <f t="shared" si="302"/>
        <v>玉田</v>
      </c>
      <c r="N2772" t="str">
        <f t="shared" si="303"/>
        <v>純暉</v>
      </c>
      <c r="O2772" t="str">
        <f t="shared" si="304"/>
        <v>タマダ</v>
      </c>
      <c r="P2772" t="str">
        <f t="shared" si="305"/>
        <v>ジュンキ</v>
      </c>
      <c r="Q2772">
        <f>IF($F2772="","",DATEDIF($R2772,①申込書!$D$3,"Y"))</f>
        <v>19</v>
      </c>
      <c r="R2772" t="str">
        <f t="shared" si="306"/>
        <v>2007/01/18</v>
      </c>
      <c r="S2772" t="str">
        <f t="shared" si="301"/>
        <v>兵庫</v>
      </c>
      <c r="T2772" t="str">
        <f>IFERROR(IF($G2772&lt;&gt;"",LEFT($G2772,11),IF(COUNTIF(②男子申込!$C:$C,$B2772)=1,INDEX(②男子申込!H:H,MATCH($B2772,②男子申込!$C:$C,0)),"")),"")</f>
        <v>00140670826</v>
      </c>
      <c r="U2772" t="str">
        <f t="shared" si="307"/>
        <v>関西福祉大</v>
      </c>
    </row>
    <row r="2773" spans="1:21">
      <c r="A2773" s="5" t="s">
        <v>8709</v>
      </c>
      <c r="B2773" s="5">
        <v>2772</v>
      </c>
      <c r="C2773" s="5" t="s">
        <v>9949</v>
      </c>
      <c r="D2773" s="5" t="s">
        <v>9950</v>
      </c>
      <c r="E2773" s="5" t="s">
        <v>97</v>
      </c>
      <c r="F2773" s="5">
        <v>20060515</v>
      </c>
      <c r="G2773" s="5" t="s">
        <v>12082</v>
      </c>
      <c r="H2773" s="5" t="s">
        <v>341</v>
      </c>
      <c r="I2773" s="5" t="s">
        <v>6040</v>
      </c>
      <c r="M2773" t="str">
        <f t="shared" si="302"/>
        <v>前田</v>
      </c>
      <c r="N2773" t="str">
        <f t="shared" si="303"/>
        <v>輝來</v>
      </c>
      <c r="O2773" t="str">
        <f t="shared" si="304"/>
        <v>マエダ</v>
      </c>
      <c r="P2773" t="str">
        <f t="shared" si="305"/>
        <v>キラ</v>
      </c>
      <c r="Q2773">
        <f>IF($F2773="","",DATEDIF($R2773,①申込書!$D$3,"Y"))</f>
        <v>19</v>
      </c>
      <c r="R2773" t="str">
        <f t="shared" si="306"/>
        <v>2006/05/15</v>
      </c>
      <c r="S2773" t="str">
        <f t="shared" si="301"/>
        <v>兵庫</v>
      </c>
      <c r="T2773" t="str">
        <f>IFERROR(IF($G2773&lt;&gt;"",LEFT($G2773,11),IF(COUNTIF(②男子申込!$C:$C,$B2773)=1,INDEX(②男子申込!H:H,MATCH($B2773,②男子申込!$C:$C,0)),"")),"")</f>
        <v>00135306826</v>
      </c>
      <c r="U2773" t="str">
        <f t="shared" si="307"/>
        <v>関西福祉大</v>
      </c>
    </row>
    <row r="2774" spans="1:21">
      <c r="A2774" s="5" t="s">
        <v>8709</v>
      </c>
      <c r="B2774" s="5">
        <v>2773</v>
      </c>
      <c r="C2774" s="5" t="s">
        <v>9951</v>
      </c>
      <c r="D2774" s="5" t="s">
        <v>9952</v>
      </c>
      <c r="E2774" s="5" t="s">
        <v>99</v>
      </c>
      <c r="F2774" s="5">
        <v>20061019</v>
      </c>
      <c r="G2774" s="5" t="s">
        <v>12083</v>
      </c>
      <c r="H2774" s="5" t="s">
        <v>359</v>
      </c>
      <c r="I2774" s="5" t="s">
        <v>339</v>
      </c>
      <c r="M2774" t="str">
        <f t="shared" si="302"/>
        <v>安田</v>
      </c>
      <c r="N2774" t="str">
        <f t="shared" si="303"/>
        <v>良</v>
      </c>
      <c r="O2774" t="str">
        <f t="shared" si="304"/>
        <v>ヤスダ</v>
      </c>
      <c r="P2774" t="str">
        <f t="shared" si="305"/>
        <v>リョウ</v>
      </c>
      <c r="Q2774">
        <f>IF($F2774="","",DATEDIF($R2774,①申込書!$D$3,"Y"))</f>
        <v>19</v>
      </c>
      <c r="R2774" t="str">
        <f t="shared" si="306"/>
        <v>2006/10/19</v>
      </c>
      <c r="S2774" t="str">
        <f t="shared" si="301"/>
        <v>大阪</v>
      </c>
      <c r="T2774" t="str">
        <f>IFERROR(IF($G2774&lt;&gt;"",LEFT($G2774,11),IF(COUNTIF(②男子申込!$C:$C,$B2774)=1,INDEX(②男子申込!H:H,MATCH($B2774,②男子申込!$C:$C,0)),"")),"")</f>
        <v>00173704325</v>
      </c>
      <c r="U2774" t="str">
        <f t="shared" si="307"/>
        <v>関西福祉大</v>
      </c>
    </row>
    <row r="2775" spans="1:21">
      <c r="A2775" s="5" t="s">
        <v>1097</v>
      </c>
      <c r="B2775" s="5">
        <v>2774</v>
      </c>
      <c r="C2775" s="5" t="s">
        <v>9953</v>
      </c>
      <c r="D2775" s="5" t="s">
        <v>9954</v>
      </c>
      <c r="E2775" s="5" t="s">
        <v>97</v>
      </c>
      <c r="F2775" s="5">
        <v>20030214</v>
      </c>
      <c r="G2775" s="5" t="s">
        <v>12084</v>
      </c>
      <c r="H2775" s="5" t="s">
        <v>605</v>
      </c>
      <c r="I2775" s="5" t="s">
        <v>606</v>
      </c>
      <c r="M2775" t="str">
        <f t="shared" si="302"/>
        <v>中西</v>
      </c>
      <c r="N2775" t="str">
        <f t="shared" si="303"/>
        <v>宏希</v>
      </c>
      <c r="O2775" t="str">
        <f t="shared" si="304"/>
        <v>ナカニシ</v>
      </c>
      <c r="P2775" t="str">
        <f t="shared" si="305"/>
        <v>ヒロキ</v>
      </c>
      <c r="Q2775">
        <f>IF($F2775="","",DATEDIF($R2775,①申込書!$D$3,"Y"))</f>
        <v>22</v>
      </c>
      <c r="R2775" t="str">
        <f t="shared" si="306"/>
        <v>2003/02/14</v>
      </c>
      <c r="S2775" t="str">
        <f t="shared" si="301"/>
        <v>兵庫</v>
      </c>
      <c r="T2775" t="str">
        <f>IFERROR(IF($G2775&lt;&gt;"",LEFT($G2775,11),IF(COUNTIF(②男子申込!$C:$C,$B2775)=1,INDEX(②男子申込!H:H,MATCH($B2775,②男子申込!$C:$C,0)),"")),"")</f>
        <v>00091196733</v>
      </c>
      <c r="U2775" t="str">
        <f t="shared" si="307"/>
        <v>兵庫教育大</v>
      </c>
    </row>
    <row r="2776" spans="1:21">
      <c r="A2776" s="5" t="s">
        <v>2591</v>
      </c>
      <c r="B2776" s="5">
        <v>2775</v>
      </c>
      <c r="C2776" s="5" t="s">
        <v>9955</v>
      </c>
      <c r="D2776" s="5" t="s">
        <v>9956</v>
      </c>
      <c r="E2776" s="5" t="s">
        <v>3835</v>
      </c>
      <c r="F2776" s="5">
        <v>20061220</v>
      </c>
      <c r="G2776" s="5" t="s">
        <v>12085</v>
      </c>
      <c r="H2776" s="5" t="s">
        <v>323</v>
      </c>
      <c r="I2776" s="5" t="s">
        <v>105</v>
      </c>
      <c r="M2776" t="str">
        <f t="shared" si="302"/>
        <v>松本</v>
      </c>
      <c r="N2776" t="str">
        <f t="shared" si="303"/>
        <v>爽汰</v>
      </c>
      <c r="O2776" t="str">
        <f t="shared" si="304"/>
        <v>マツモト</v>
      </c>
      <c r="P2776" t="str">
        <f t="shared" si="305"/>
        <v>ソウタ</v>
      </c>
      <c r="Q2776">
        <f>IF($F2776="","",DATEDIF($R2776,①申込書!$D$3,"Y"))</f>
        <v>19</v>
      </c>
      <c r="R2776" t="str">
        <f t="shared" si="306"/>
        <v>2006/12/20</v>
      </c>
      <c r="S2776" t="str">
        <f t="shared" si="301"/>
        <v>学連</v>
      </c>
      <c r="T2776" t="str">
        <f>IFERROR(IF($G2776&lt;&gt;"",LEFT($G2776,11),IF(COUNTIF(②男子申込!$C:$C,$B2776)=1,INDEX(②男子申込!H:H,MATCH($B2776,②男子申込!$C:$C,0)),"")),"")</f>
        <v>00168799949</v>
      </c>
      <c r="U2776" t="str">
        <f t="shared" si="307"/>
        <v>神戸薬科大</v>
      </c>
    </row>
    <row r="2777" spans="1:21">
      <c r="A2777" s="5" t="s">
        <v>2591</v>
      </c>
      <c r="B2777" s="5">
        <v>2776</v>
      </c>
      <c r="C2777" s="5" t="s">
        <v>9957</v>
      </c>
      <c r="D2777" s="5" t="s">
        <v>9958</v>
      </c>
      <c r="E2777" s="5" t="s">
        <v>3835</v>
      </c>
      <c r="F2777" s="5">
        <v>20040108</v>
      </c>
      <c r="G2777" s="5" t="s">
        <v>12086</v>
      </c>
      <c r="H2777" s="5" t="s">
        <v>12546</v>
      </c>
      <c r="I2777" s="5" t="s">
        <v>12547</v>
      </c>
      <c r="M2777" t="str">
        <f t="shared" si="302"/>
        <v>倉増</v>
      </c>
      <c r="N2777" t="str">
        <f t="shared" si="303"/>
        <v>崇充</v>
      </c>
      <c r="O2777" t="str">
        <f t="shared" si="304"/>
        <v>クラマチシ</v>
      </c>
      <c r="P2777" t="str">
        <f t="shared" si="305"/>
        <v>タカミツ</v>
      </c>
      <c r="Q2777">
        <f>IF($F2777="","",DATEDIF($R2777,①申込書!$D$3,"Y"))</f>
        <v>22</v>
      </c>
      <c r="R2777" t="str">
        <f t="shared" si="306"/>
        <v>2004/01/08</v>
      </c>
      <c r="S2777" t="str">
        <f t="shared" si="301"/>
        <v>学連</v>
      </c>
      <c r="T2777" t="str">
        <f>IFERROR(IF($G2777&lt;&gt;"",LEFT($G2777,11),IF(COUNTIF(②男子申込!$C:$C,$B2777)=1,INDEX(②男子申込!H:H,MATCH($B2777,②男子申込!$C:$C,0)),"")),"")</f>
        <v>00200409869</v>
      </c>
      <c r="U2777" t="str">
        <f t="shared" si="307"/>
        <v>神戸薬科大</v>
      </c>
    </row>
    <row r="2778" spans="1:21">
      <c r="A2778" s="5" t="s">
        <v>1085</v>
      </c>
      <c r="B2778" s="5">
        <v>2777</v>
      </c>
      <c r="C2778" s="5" t="s">
        <v>9959</v>
      </c>
      <c r="D2778" s="5" t="s">
        <v>9960</v>
      </c>
      <c r="E2778" s="5" t="s">
        <v>3835</v>
      </c>
      <c r="F2778" s="5">
        <v>20060805</v>
      </c>
      <c r="H2778" s="5" t="s">
        <v>1139</v>
      </c>
      <c r="I2778" s="5" t="s">
        <v>12548</v>
      </c>
      <c r="M2778" t="str">
        <f t="shared" si="302"/>
        <v>森脇</v>
      </c>
      <c r="N2778" t="str">
        <f t="shared" si="303"/>
        <v>悠賢</v>
      </c>
      <c r="O2778" t="str">
        <f t="shared" si="304"/>
        <v>モリワキ</v>
      </c>
      <c r="P2778" t="str">
        <f t="shared" si="305"/>
        <v>ユタカ</v>
      </c>
      <c r="Q2778">
        <f>IF($F2778="","",DATEDIF($R2778,①申込書!$D$3,"Y"))</f>
        <v>19</v>
      </c>
      <c r="R2778" t="str">
        <f t="shared" si="306"/>
        <v>2006/08/05</v>
      </c>
      <c r="S2778" t="str">
        <f t="shared" si="301"/>
        <v>学連</v>
      </c>
      <c r="T2778" t="str">
        <f>IFERROR(IF($G2778&lt;&gt;"",LEFT($G2778,11),IF(COUNTIF(②男子申込!$C:$C,$B2778)=1,INDEX(②男子申込!H:H,MATCH($B2778,②男子申込!$C:$C,0)),"")),"")</f>
        <v/>
      </c>
      <c r="U2778" t="str">
        <f t="shared" si="307"/>
        <v>甲南大</v>
      </c>
    </row>
    <row r="2779" spans="1:21">
      <c r="A2779" s="5" t="s">
        <v>1631</v>
      </c>
      <c r="B2779" s="5">
        <v>2778</v>
      </c>
      <c r="C2779" s="5" t="s">
        <v>9961</v>
      </c>
      <c r="D2779" s="5" t="s">
        <v>9962</v>
      </c>
      <c r="E2779" s="5" t="s">
        <v>97</v>
      </c>
      <c r="F2779" s="5">
        <v>20060909</v>
      </c>
      <c r="G2779" s="5" t="s">
        <v>12087</v>
      </c>
      <c r="H2779" s="5" t="s">
        <v>790</v>
      </c>
      <c r="I2779" s="5" t="s">
        <v>636</v>
      </c>
      <c r="M2779" t="str">
        <f t="shared" si="302"/>
        <v>澤田</v>
      </c>
      <c r="N2779" t="str">
        <f t="shared" si="303"/>
        <v>葵翔</v>
      </c>
      <c r="O2779" t="str">
        <f t="shared" si="304"/>
        <v>サワダ</v>
      </c>
      <c r="P2779" t="str">
        <f t="shared" si="305"/>
        <v>アオト</v>
      </c>
      <c r="Q2779">
        <f>IF($F2779="","",DATEDIF($R2779,①申込書!$D$3,"Y"))</f>
        <v>19</v>
      </c>
      <c r="R2779" t="str">
        <f t="shared" si="306"/>
        <v>2006/09/09</v>
      </c>
      <c r="S2779" t="str">
        <f t="shared" si="301"/>
        <v>兵庫</v>
      </c>
      <c r="T2779" t="str">
        <f>IFERROR(IF($G2779&lt;&gt;"",LEFT($G2779,11),IF(COUNTIF(②男子申込!$C:$C,$B2779)=1,INDEX(②男子申込!H:H,MATCH($B2779,②男子申込!$C:$C,0)),"")),"")</f>
        <v>00139813530</v>
      </c>
      <c r="U2779" t="str">
        <f t="shared" si="307"/>
        <v>京都産業大</v>
      </c>
    </row>
    <row r="2780" spans="1:21">
      <c r="A2780" s="5" t="s">
        <v>1631</v>
      </c>
      <c r="B2780" s="5">
        <v>2779</v>
      </c>
      <c r="C2780" s="5" t="s">
        <v>9963</v>
      </c>
      <c r="D2780" s="5" t="s">
        <v>9964</v>
      </c>
      <c r="E2780" s="5" t="s">
        <v>99</v>
      </c>
      <c r="F2780" s="5">
        <v>20060508</v>
      </c>
      <c r="G2780" s="5" t="s">
        <v>12088</v>
      </c>
      <c r="H2780" s="5" t="s">
        <v>341</v>
      </c>
      <c r="I2780" s="5" t="s">
        <v>12549</v>
      </c>
      <c r="M2780" t="str">
        <f t="shared" si="302"/>
        <v>前田</v>
      </c>
      <c r="N2780" t="str">
        <f t="shared" si="303"/>
        <v>朋主真</v>
      </c>
      <c r="O2780" t="str">
        <f t="shared" si="304"/>
        <v>マエダ</v>
      </c>
      <c r="P2780" t="str">
        <f t="shared" si="305"/>
        <v>ホズマ</v>
      </c>
      <c r="Q2780">
        <f>IF($F2780="","",DATEDIF($R2780,①申込書!$D$3,"Y"))</f>
        <v>19</v>
      </c>
      <c r="R2780" t="str">
        <f t="shared" si="306"/>
        <v>2006/05/08</v>
      </c>
      <c r="S2780" t="str">
        <f t="shared" si="301"/>
        <v>大阪</v>
      </c>
      <c r="T2780" t="str">
        <f>IFERROR(IF($G2780&lt;&gt;"",LEFT($G2780,11),IF(COUNTIF(②男子申込!$C:$C,$B2780)=1,INDEX(②男子申込!H:H,MATCH($B2780,②男子申込!$C:$C,0)),"")),"")</f>
        <v>00135874432</v>
      </c>
      <c r="U2780" t="str">
        <f t="shared" si="307"/>
        <v>京都産業大</v>
      </c>
    </row>
    <row r="2781" spans="1:21">
      <c r="A2781" s="5" t="s">
        <v>1631</v>
      </c>
      <c r="B2781" s="5">
        <v>2780</v>
      </c>
      <c r="C2781" s="5" t="s">
        <v>9965</v>
      </c>
      <c r="D2781" s="5" t="s">
        <v>9966</v>
      </c>
      <c r="E2781" s="5" t="s">
        <v>104</v>
      </c>
      <c r="F2781" s="5">
        <v>20061212</v>
      </c>
      <c r="G2781" s="5" t="s">
        <v>12089</v>
      </c>
      <c r="H2781" s="5" t="s">
        <v>467</v>
      </c>
      <c r="I2781" s="5" t="s">
        <v>1013</v>
      </c>
      <c r="M2781" t="str">
        <f t="shared" si="302"/>
        <v>佐々木</v>
      </c>
      <c r="N2781" t="str">
        <f t="shared" si="303"/>
        <v>正道</v>
      </c>
      <c r="O2781" t="str">
        <f t="shared" si="304"/>
        <v>ササキ</v>
      </c>
      <c r="P2781" t="str">
        <f t="shared" si="305"/>
        <v>マサト</v>
      </c>
      <c r="Q2781">
        <f>IF($F2781="","",DATEDIF($R2781,①申込書!$D$3,"Y"))</f>
        <v>19</v>
      </c>
      <c r="R2781" t="str">
        <f t="shared" si="306"/>
        <v>2006/12/12</v>
      </c>
      <c r="S2781" t="str">
        <f t="shared" si="301"/>
        <v>福井</v>
      </c>
      <c r="T2781" t="str">
        <f>IFERROR(IF($G2781&lt;&gt;"",LEFT($G2781,11),IF(COUNTIF(②男子申込!$C:$C,$B2781)=1,INDEX(②男子申込!H:H,MATCH($B2781,②男子申込!$C:$C,0)),"")),"")</f>
        <v>00136163020</v>
      </c>
      <c r="U2781" t="str">
        <f t="shared" si="307"/>
        <v>京都産業大</v>
      </c>
    </row>
    <row r="2782" spans="1:21">
      <c r="A2782" s="5" t="s">
        <v>1631</v>
      </c>
      <c r="B2782" s="5">
        <v>2781</v>
      </c>
      <c r="C2782" s="5" t="s">
        <v>9967</v>
      </c>
      <c r="D2782" s="5" t="s">
        <v>9968</v>
      </c>
      <c r="E2782" s="5" t="s">
        <v>97</v>
      </c>
      <c r="F2782" s="5">
        <v>20060607</v>
      </c>
      <c r="G2782" s="5" t="s">
        <v>12090</v>
      </c>
      <c r="H2782" s="5" t="s">
        <v>214</v>
      </c>
      <c r="I2782" s="5" t="s">
        <v>2482</v>
      </c>
      <c r="M2782" t="str">
        <f t="shared" si="302"/>
        <v>山本</v>
      </c>
      <c r="N2782" t="str">
        <f t="shared" si="303"/>
        <v>葵</v>
      </c>
      <c r="O2782" t="str">
        <f t="shared" si="304"/>
        <v>ヤマモト</v>
      </c>
      <c r="P2782" t="str">
        <f t="shared" si="305"/>
        <v>アオイ</v>
      </c>
      <c r="Q2782">
        <f>IF($F2782="","",DATEDIF($R2782,①申込書!$D$3,"Y"))</f>
        <v>19</v>
      </c>
      <c r="R2782" t="str">
        <f t="shared" si="306"/>
        <v>2006/06/07</v>
      </c>
      <c r="S2782" t="str">
        <f t="shared" si="301"/>
        <v>兵庫</v>
      </c>
      <c r="T2782" t="str">
        <f>IFERROR(IF($G2782&lt;&gt;"",LEFT($G2782,11),IF(COUNTIF(②男子申込!$C:$C,$B2782)=1,INDEX(②男子申込!H:H,MATCH($B2782,②男子申込!$C:$C,0)),"")),"")</f>
        <v>00136500924</v>
      </c>
      <c r="U2782" t="str">
        <f t="shared" si="307"/>
        <v>京都産業大</v>
      </c>
    </row>
    <row r="2783" spans="1:21">
      <c r="A2783" s="5" t="s">
        <v>1631</v>
      </c>
      <c r="B2783" s="5">
        <v>2782</v>
      </c>
      <c r="C2783" s="5" t="s">
        <v>9969</v>
      </c>
      <c r="D2783" s="5" t="s">
        <v>9970</v>
      </c>
      <c r="E2783" s="5" t="s">
        <v>97</v>
      </c>
      <c r="F2783" s="5">
        <v>20060607</v>
      </c>
      <c r="G2783" s="5" t="s">
        <v>12091</v>
      </c>
      <c r="H2783" s="5" t="s">
        <v>214</v>
      </c>
      <c r="I2783" s="5" t="s">
        <v>12550</v>
      </c>
      <c r="M2783" t="str">
        <f t="shared" si="302"/>
        <v>山本</v>
      </c>
      <c r="N2783" t="str">
        <f t="shared" si="303"/>
        <v>紫陽</v>
      </c>
      <c r="O2783" t="str">
        <f t="shared" si="304"/>
        <v>ヤマモト</v>
      </c>
      <c r="P2783" t="str">
        <f t="shared" si="305"/>
        <v>シヨウ</v>
      </c>
      <c r="Q2783">
        <f>IF($F2783="","",DATEDIF($R2783,①申込書!$D$3,"Y"))</f>
        <v>19</v>
      </c>
      <c r="R2783" t="str">
        <f t="shared" si="306"/>
        <v>2006/06/07</v>
      </c>
      <c r="S2783" t="str">
        <f t="shared" si="301"/>
        <v>兵庫</v>
      </c>
      <c r="T2783" t="str">
        <f>IFERROR(IF($G2783&lt;&gt;"",LEFT($G2783,11),IF(COUNTIF(②男子申込!$C:$C,$B2783)=1,INDEX(②男子申込!H:H,MATCH($B2783,②男子申込!$C:$C,0)),"")),"")</f>
        <v>00136499941</v>
      </c>
      <c r="U2783" t="str">
        <f t="shared" si="307"/>
        <v>京都産業大</v>
      </c>
    </row>
    <row r="2784" spans="1:21">
      <c r="A2784" s="5" t="s">
        <v>78</v>
      </c>
      <c r="B2784" s="5">
        <v>2783</v>
      </c>
      <c r="C2784" s="5" t="s">
        <v>9971</v>
      </c>
      <c r="D2784" s="5" t="s">
        <v>9972</v>
      </c>
      <c r="E2784" s="5" t="s">
        <v>88</v>
      </c>
      <c r="F2784" s="5">
        <v>20060921</v>
      </c>
      <c r="G2784" s="5" t="s">
        <v>12092</v>
      </c>
      <c r="H2784" s="5" t="s">
        <v>12551</v>
      </c>
      <c r="I2784" s="5" t="s">
        <v>1226</v>
      </c>
      <c r="M2784" t="str">
        <f t="shared" si="302"/>
        <v>森江</v>
      </c>
      <c r="N2784" t="str">
        <f t="shared" si="303"/>
        <v>凌生</v>
      </c>
      <c r="O2784" t="str">
        <f t="shared" si="304"/>
        <v>モリエ</v>
      </c>
      <c r="P2784" t="str">
        <f t="shared" si="305"/>
        <v>リョウセイ</v>
      </c>
      <c r="Q2784">
        <f>IF($F2784="","",DATEDIF($R2784,①申込書!$D$3,"Y"))</f>
        <v>19</v>
      </c>
      <c r="R2784" t="str">
        <f t="shared" si="306"/>
        <v>2006/09/21</v>
      </c>
      <c r="S2784" t="str">
        <f t="shared" si="301"/>
        <v>京都</v>
      </c>
      <c r="T2784" t="str">
        <f>IFERROR(IF($G2784&lt;&gt;"",LEFT($G2784,11),IF(COUNTIF(②男子申込!$C:$C,$B2784)=1,INDEX(②男子申込!H:H,MATCH($B2784,②男子申込!$C:$C,0)),"")),"")</f>
        <v>00163117423</v>
      </c>
      <c r="U2784" t="str">
        <f t="shared" si="307"/>
        <v>立命館大</v>
      </c>
    </row>
    <row r="2785" spans="1:21">
      <c r="A2785" s="5" t="s">
        <v>775</v>
      </c>
      <c r="B2785" s="5">
        <v>2784</v>
      </c>
      <c r="C2785" s="5" t="s">
        <v>9973</v>
      </c>
      <c r="D2785" s="5" t="s">
        <v>9974</v>
      </c>
      <c r="E2785" s="5" t="s">
        <v>88</v>
      </c>
      <c r="F2785" s="5">
        <v>20060706</v>
      </c>
      <c r="H2785" s="5" t="s">
        <v>354</v>
      </c>
      <c r="I2785" s="5" t="s">
        <v>92</v>
      </c>
      <c r="M2785" t="str">
        <f t="shared" si="302"/>
        <v>田中</v>
      </c>
      <c r="N2785" t="str">
        <f t="shared" si="303"/>
        <v>悠貴</v>
      </c>
      <c r="O2785" t="str">
        <f t="shared" si="304"/>
        <v>タナカ</v>
      </c>
      <c r="P2785" t="str">
        <f t="shared" si="305"/>
        <v>ユウキ</v>
      </c>
      <c r="Q2785">
        <f>IF($F2785="","",DATEDIF($R2785,①申込書!$D$3,"Y"))</f>
        <v>19</v>
      </c>
      <c r="R2785" t="str">
        <f t="shared" si="306"/>
        <v>2006/07/06</v>
      </c>
      <c r="S2785" t="str">
        <f t="shared" si="301"/>
        <v>京都</v>
      </c>
      <c r="T2785" t="str">
        <f>IFERROR(IF($G2785&lt;&gt;"",LEFT($G2785,11),IF(COUNTIF(②男子申込!$C:$C,$B2785)=1,INDEX(②男子申込!H:H,MATCH($B2785,②男子申込!$C:$C,0)),"")),"")</f>
        <v/>
      </c>
      <c r="U2785" t="str">
        <f t="shared" si="307"/>
        <v>同志社大</v>
      </c>
    </row>
    <row r="2786" spans="1:21">
      <c r="A2786" s="5" t="s">
        <v>1549</v>
      </c>
      <c r="B2786" s="5">
        <v>2785</v>
      </c>
      <c r="C2786" s="5" t="s">
        <v>9975</v>
      </c>
      <c r="D2786" s="5" t="s">
        <v>9976</v>
      </c>
      <c r="E2786" s="5" t="s">
        <v>3835</v>
      </c>
      <c r="F2786" s="5">
        <v>20061016</v>
      </c>
      <c r="G2786" s="5" t="s">
        <v>12093</v>
      </c>
      <c r="H2786" s="5" t="s">
        <v>12552</v>
      </c>
      <c r="I2786" s="5" t="s">
        <v>384</v>
      </c>
      <c r="M2786" t="str">
        <f t="shared" si="302"/>
        <v>明尾</v>
      </c>
      <c r="N2786" t="str">
        <f t="shared" si="303"/>
        <v>匡樹</v>
      </c>
      <c r="O2786" t="str">
        <f t="shared" si="304"/>
        <v>アケオ</v>
      </c>
      <c r="P2786" t="str">
        <f t="shared" si="305"/>
        <v>マサキ</v>
      </c>
      <c r="Q2786">
        <f>IF($F2786="","",DATEDIF($R2786,①申込書!$D$3,"Y"))</f>
        <v>19</v>
      </c>
      <c r="R2786" t="str">
        <f t="shared" si="306"/>
        <v>2006/10/16</v>
      </c>
      <c r="S2786" t="str">
        <f t="shared" si="301"/>
        <v>学連</v>
      </c>
      <c r="T2786" t="str">
        <f>IFERROR(IF($G2786&lt;&gt;"",LEFT($G2786,11),IF(COUNTIF(②男子申込!$C:$C,$B2786)=1,INDEX(②男子申込!H:H,MATCH($B2786,②男子申込!$C:$C,0)),"")),"")</f>
        <v>00136632728</v>
      </c>
      <c r="U2786" t="str">
        <f t="shared" si="307"/>
        <v>京都府立大</v>
      </c>
    </row>
    <row r="2787" spans="1:21">
      <c r="A2787" s="5" t="s">
        <v>1549</v>
      </c>
      <c r="B2787" s="5">
        <v>2786</v>
      </c>
      <c r="C2787" s="5" t="s">
        <v>9977</v>
      </c>
      <c r="D2787" s="5" t="s">
        <v>9978</v>
      </c>
      <c r="E2787" s="5" t="s">
        <v>3835</v>
      </c>
      <c r="F2787" s="5">
        <v>20060619</v>
      </c>
      <c r="G2787" s="5" t="s">
        <v>12094</v>
      </c>
      <c r="H2787" s="5" t="s">
        <v>256</v>
      </c>
      <c r="I2787" s="5" t="s">
        <v>1497</v>
      </c>
      <c r="M2787" t="str">
        <f t="shared" si="302"/>
        <v>井上</v>
      </c>
      <c r="N2787" t="str">
        <f t="shared" si="303"/>
        <v>涼人</v>
      </c>
      <c r="O2787" t="str">
        <f t="shared" si="304"/>
        <v>イノウエ</v>
      </c>
      <c r="P2787" t="str">
        <f t="shared" si="305"/>
        <v>リョウト</v>
      </c>
      <c r="Q2787">
        <f>IF($F2787="","",DATEDIF($R2787,①申込書!$D$3,"Y"))</f>
        <v>19</v>
      </c>
      <c r="R2787" t="str">
        <f t="shared" si="306"/>
        <v>2006/06/19</v>
      </c>
      <c r="S2787" t="str">
        <f t="shared" si="301"/>
        <v>学連</v>
      </c>
      <c r="T2787" t="str">
        <f>IFERROR(IF($G2787&lt;&gt;"",LEFT($G2787,11),IF(COUNTIF(②男子申込!$C:$C,$B2787)=1,INDEX(②男子申込!H:H,MATCH($B2787,②男子申込!$C:$C,0)),"")),"")</f>
        <v>00142553121</v>
      </c>
      <c r="U2787" t="str">
        <f t="shared" si="307"/>
        <v>京都府立大</v>
      </c>
    </row>
    <row r="2788" spans="1:21">
      <c r="A2788" s="5" t="s">
        <v>1549</v>
      </c>
      <c r="B2788" s="5">
        <v>2787</v>
      </c>
      <c r="C2788" s="5" t="s">
        <v>2659</v>
      </c>
      <c r="D2788" s="5" t="s">
        <v>2660</v>
      </c>
      <c r="E2788" s="5" t="s">
        <v>88</v>
      </c>
      <c r="F2788" s="5">
        <v>20040121</v>
      </c>
      <c r="G2788" s="5" t="s">
        <v>4036</v>
      </c>
      <c r="H2788" s="5" t="s">
        <v>730</v>
      </c>
      <c r="I2788" s="5" t="s">
        <v>2661</v>
      </c>
      <c r="M2788" t="str">
        <f t="shared" si="302"/>
        <v>牧田</v>
      </c>
      <c r="N2788" t="str">
        <f t="shared" si="303"/>
        <v>武陽心</v>
      </c>
      <c r="O2788" t="str">
        <f t="shared" si="304"/>
        <v>マキタ</v>
      </c>
      <c r="P2788" t="str">
        <f t="shared" si="305"/>
        <v>タケヒコ</v>
      </c>
      <c r="Q2788">
        <f>IF($F2788="","",DATEDIF($R2788,①申込書!$D$3,"Y"))</f>
        <v>22</v>
      </c>
      <c r="R2788" t="str">
        <f t="shared" si="306"/>
        <v>2004/01/21</v>
      </c>
      <c r="S2788" t="str">
        <f t="shared" si="301"/>
        <v>京都</v>
      </c>
      <c r="T2788" t="str">
        <f>IFERROR(IF($G2788&lt;&gt;"",LEFT($G2788,11),IF(COUNTIF(②男子申込!$C:$C,$B2788)=1,INDEX(②男子申込!H:H,MATCH($B2788,②男子申込!$C:$C,0)),"")),"")</f>
        <v>00120015413</v>
      </c>
      <c r="U2788" t="str">
        <f t="shared" si="307"/>
        <v>京都府立大</v>
      </c>
    </row>
    <row r="2789" spans="1:21">
      <c r="A2789" s="5" t="s">
        <v>715</v>
      </c>
      <c r="B2789" s="5">
        <v>2788</v>
      </c>
      <c r="C2789" s="5" t="s">
        <v>9979</v>
      </c>
      <c r="D2789" s="5" t="s">
        <v>9980</v>
      </c>
      <c r="E2789" s="5" t="s">
        <v>99</v>
      </c>
      <c r="F2789" s="5">
        <v>20061228</v>
      </c>
      <c r="G2789" s="5" t="s">
        <v>11650</v>
      </c>
      <c r="H2789" s="5" t="s">
        <v>12553</v>
      </c>
      <c r="I2789" s="5" t="s">
        <v>115</v>
      </c>
      <c r="M2789" t="str">
        <f t="shared" si="302"/>
        <v>泰田</v>
      </c>
      <c r="N2789" t="str">
        <f t="shared" si="303"/>
        <v>悠希</v>
      </c>
      <c r="O2789" t="str">
        <f t="shared" si="304"/>
        <v>タイデン</v>
      </c>
      <c r="P2789" t="str">
        <f t="shared" si="305"/>
        <v>ハルキ</v>
      </c>
      <c r="Q2789">
        <f>IF($F2789="","",DATEDIF($R2789,①申込書!$D$3,"Y"))</f>
        <v>19</v>
      </c>
      <c r="R2789" t="str">
        <f t="shared" si="306"/>
        <v>2006/12/28</v>
      </c>
      <c r="S2789" t="str">
        <f t="shared" si="301"/>
        <v>大阪</v>
      </c>
      <c r="T2789" t="str">
        <f>IFERROR(IF($G2789&lt;&gt;"",LEFT($G2789,11),IF(COUNTIF(②男子申込!$C:$C,$B2789)=1,INDEX(②男子申込!H:H,MATCH($B2789,②男子申込!$C:$C,0)),"")),"")</f>
        <v>00134784128</v>
      </c>
      <c r="U2789" t="str">
        <f t="shared" si="307"/>
        <v>びわこ成蹊スポーツ大</v>
      </c>
    </row>
    <row r="2790" spans="1:21">
      <c r="A2790" s="5" t="s">
        <v>1726</v>
      </c>
      <c r="B2790" s="5">
        <v>2789</v>
      </c>
      <c r="C2790" s="5" t="s">
        <v>9981</v>
      </c>
      <c r="D2790" s="5" t="s">
        <v>9982</v>
      </c>
      <c r="E2790" s="5" t="s">
        <v>83</v>
      </c>
      <c r="F2790" s="5">
        <v>20020523</v>
      </c>
      <c r="G2790" s="5" t="s">
        <v>12095</v>
      </c>
      <c r="H2790" s="5" t="s">
        <v>3230</v>
      </c>
      <c r="I2790" s="5" t="s">
        <v>12554</v>
      </c>
      <c r="M2790" t="str">
        <f t="shared" si="302"/>
        <v>豊田</v>
      </c>
      <c r="N2790" t="str">
        <f t="shared" si="303"/>
        <v>遼志郎</v>
      </c>
      <c r="O2790" t="str">
        <f t="shared" si="304"/>
        <v>トヨダ</v>
      </c>
      <c r="P2790" t="str">
        <f t="shared" si="305"/>
        <v>リョウシロウ</v>
      </c>
      <c r="Q2790">
        <f>IF($F2790="","",DATEDIF($R2790,①申込書!$D$3,"Y"))</f>
        <v>23</v>
      </c>
      <c r="R2790" t="str">
        <f t="shared" si="306"/>
        <v>2002/05/23</v>
      </c>
      <c r="S2790" t="str">
        <f t="shared" si="301"/>
        <v>奈良</v>
      </c>
      <c r="T2790" t="str">
        <f>IFERROR(IF($G2790&lt;&gt;"",LEFT($G2790,11),IF(COUNTIF(②男子申込!$C:$C,$B2790)=1,INDEX(②男子申込!H:H,MATCH($B2790,②男子申込!$C:$C,0)),"")),"")</f>
        <v>00200408797</v>
      </c>
      <c r="U2790" t="str">
        <f t="shared" si="307"/>
        <v>奈良教育大</v>
      </c>
    </row>
    <row r="2791" spans="1:21">
      <c r="A2791" s="5" t="s">
        <v>1726</v>
      </c>
      <c r="B2791" s="5">
        <v>2790</v>
      </c>
      <c r="C2791" s="5" t="s">
        <v>9983</v>
      </c>
      <c r="D2791" s="5" t="s">
        <v>9984</v>
      </c>
      <c r="E2791" s="5" t="s">
        <v>83</v>
      </c>
      <c r="F2791" s="5">
        <v>20031224</v>
      </c>
      <c r="G2791" s="5" t="s">
        <v>12096</v>
      </c>
      <c r="H2791" s="5" t="s">
        <v>903</v>
      </c>
      <c r="I2791" s="5" t="s">
        <v>1329</v>
      </c>
      <c r="M2791" t="str">
        <f t="shared" si="302"/>
        <v>服部</v>
      </c>
      <c r="N2791" t="str">
        <f t="shared" si="303"/>
        <v>主備</v>
      </c>
      <c r="O2791" t="str">
        <f t="shared" si="304"/>
        <v>ハットリ</v>
      </c>
      <c r="P2791" t="str">
        <f t="shared" si="305"/>
        <v>カズマサ</v>
      </c>
      <c r="Q2791">
        <f>IF($F2791="","",DATEDIF($R2791,①申込書!$D$3,"Y"))</f>
        <v>22</v>
      </c>
      <c r="R2791" t="str">
        <f t="shared" si="306"/>
        <v>2003/12/24</v>
      </c>
      <c r="S2791" t="str">
        <f t="shared" si="301"/>
        <v>奈良</v>
      </c>
      <c r="T2791" t="str">
        <f>IFERROR(IF($G2791&lt;&gt;"",LEFT($G2791,11),IF(COUNTIF(②男子申込!$C:$C,$B2791)=1,INDEX(②男子申込!H:H,MATCH($B2791,②男子申込!$C:$C,0)),"")),"")</f>
        <v>00200186675</v>
      </c>
      <c r="U2791" t="str">
        <f t="shared" si="307"/>
        <v>奈良教育大</v>
      </c>
    </row>
    <row r="2792" spans="1:21">
      <c r="A2792" s="5" t="s">
        <v>1000</v>
      </c>
      <c r="B2792" s="5">
        <v>2791</v>
      </c>
      <c r="C2792" s="5" t="s">
        <v>9985</v>
      </c>
      <c r="D2792" s="5" t="s">
        <v>9986</v>
      </c>
      <c r="F2792" s="5">
        <v>20060510</v>
      </c>
      <c r="H2792" s="5" t="s">
        <v>147</v>
      </c>
      <c r="I2792" s="5" t="s">
        <v>592</v>
      </c>
      <c r="M2792" t="str">
        <f t="shared" si="302"/>
        <v>中村</v>
      </c>
      <c r="N2792" t="str">
        <f t="shared" si="303"/>
        <v>魁斗</v>
      </c>
      <c r="O2792" t="str">
        <f t="shared" si="304"/>
        <v>ナカムラ</v>
      </c>
      <c r="P2792" t="str">
        <f t="shared" si="305"/>
        <v>カイト</v>
      </c>
      <c r="Q2792">
        <f>IF($F2792="","",DATEDIF($R2792,①申込書!$D$3,"Y"))</f>
        <v>19</v>
      </c>
      <c r="R2792" t="str">
        <f t="shared" si="306"/>
        <v>2006/05/10</v>
      </c>
      <c r="S2792" t="str">
        <f t="shared" si="301"/>
        <v/>
      </c>
      <c r="T2792" t="str">
        <f>IFERROR(IF($G2792&lt;&gt;"",LEFT($G2792,11),IF(COUNTIF(②男子申込!$C:$C,$B2792)=1,INDEX(②男子申込!H:H,MATCH($B2792,②男子申込!$C:$C,0)),"")),"")</f>
        <v/>
      </c>
      <c r="U2792" t="str">
        <f t="shared" si="307"/>
        <v>びわこ学院大</v>
      </c>
    </row>
    <row r="2793" spans="1:21">
      <c r="A2793" s="5" t="s">
        <v>1000</v>
      </c>
      <c r="B2793" s="5">
        <v>2792</v>
      </c>
      <c r="C2793" s="5" t="s">
        <v>9987</v>
      </c>
      <c r="D2793" s="5" t="s">
        <v>9988</v>
      </c>
      <c r="F2793" s="5">
        <v>20061102</v>
      </c>
      <c r="H2793" s="5" t="s">
        <v>12555</v>
      </c>
      <c r="I2793" s="5" t="s">
        <v>666</v>
      </c>
      <c r="M2793" t="str">
        <f t="shared" si="302"/>
        <v>大菅</v>
      </c>
      <c r="N2793" t="str">
        <f t="shared" si="303"/>
        <v>瑠伊</v>
      </c>
      <c r="O2793" t="str">
        <f t="shared" si="304"/>
        <v>オオスガ</v>
      </c>
      <c r="P2793" t="str">
        <f t="shared" si="305"/>
        <v>ルイ</v>
      </c>
      <c r="Q2793">
        <f>IF($F2793="","",DATEDIF($R2793,①申込書!$D$3,"Y"))</f>
        <v>19</v>
      </c>
      <c r="R2793" t="str">
        <f t="shared" si="306"/>
        <v>2006/11/02</v>
      </c>
      <c r="S2793" t="str">
        <f t="shared" si="301"/>
        <v/>
      </c>
      <c r="T2793" t="str">
        <f>IFERROR(IF($G2793&lt;&gt;"",LEFT($G2793,11),IF(COUNTIF(②男子申込!$C:$C,$B2793)=1,INDEX(②男子申込!H:H,MATCH($B2793,②男子申込!$C:$C,0)),"")),"")</f>
        <v/>
      </c>
      <c r="U2793" t="str">
        <f t="shared" si="307"/>
        <v>びわこ学院大</v>
      </c>
    </row>
    <row r="2794" spans="1:21">
      <c r="A2794" s="5" t="s">
        <v>839</v>
      </c>
      <c r="B2794" s="5">
        <v>2793</v>
      </c>
      <c r="C2794" s="5" t="s">
        <v>9989</v>
      </c>
      <c r="D2794" s="5" t="s">
        <v>9990</v>
      </c>
      <c r="E2794" s="5" t="s">
        <v>99</v>
      </c>
      <c r="F2794" s="5">
        <v>20070116</v>
      </c>
      <c r="G2794" s="5" t="s">
        <v>12097</v>
      </c>
      <c r="H2794" s="5" t="s">
        <v>12556</v>
      </c>
      <c r="I2794" s="5" t="s">
        <v>334</v>
      </c>
      <c r="M2794" t="str">
        <f t="shared" si="302"/>
        <v>松野</v>
      </c>
      <c r="N2794" t="str">
        <f t="shared" si="303"/>
        <v>泰知</v>
      </c>
      <c r="O2794" t="str">
        <f t="shared" si="304"/>
        <v>マツノ</v>
      </c>
      <c r="P2794" t="str">
        <f t="shared" si="305"/>
        <v>タイチ</v>
      </c>
      <c r="Q2794">
        <f>IF($F2794="","",DATEDIF($R2794,①申込書!$D$3,"Y"))</f>
        <v>19</v>
      </c>
      <c r="R2794" t="str">
        <f t="shared" si="306"/>
        <v>2007/01/16</v>
      </c>
      <c r="S2794" t="str">
        <f t="shared" si="301"/>
        <v>大阪</v>
      </c>
      <c r="T2794" t="str">
        <f>IFERROR(IF($G2794&lt;&gt;"",LEFT($G2794,11),IF(COUNTIF(②男子申込!$C:$C,$B2794)=1,INDEX(②男子申込!H:H,MATCH($B2794,②男子申込!$C:$C,0)),"")),"")</f>
        <v>00141299329</v>
      </c>
      <c r="U2794" t="str">
        <f t="shared" si="307"/>
        <v>京都大</v>
      </c>
    </row>
    <row r="2795" spans="1:21">
      <c r="A2795" s="5" t="s">
        <v>1338</v>
      </c>
      <c r="B2795" s="5">
        <v>2794</v>
      </c>
      <c r="C2795" s="5" t="s">
        <v>9991</v>
      </c>
      <c r="D2795" s="5" t="s">
        <v>9992</v>
      </c>
      <c r="E2795" s="5" t="s">
        <v>3835</v>
      </c>
      <c r="F2795" s="5">
        <v>20050824</v>
      </c>
      <c r="G2795" s="5" t="s">
        <v>12098</v>
      </c>
      <c r="H2795" s="5" t="s">
        <v>2268</v>
      </c>
      <c r="I2795" s="5" t="s">
        <v>446</v>
      </c>
      <c r="M2795" t="str">
        <f t="shared" si="302"/>
        <v>水口</v>
      </c>
      <c r="N2795" t="str">
        <f t="shared" si="303"/>
        <v>空</v>
      </c>
      <c r="O2795" t="str">
        <f t="shared" si="304"/>
        <v>ミズグチ</v>
      </c>
      <c r="P2795" t="str">
        <f t="shared" si="305"/>
        <v>ソラ</v>
      </c>
      <c r="Q2795">
        <f>IF($F2795="","",DATEDIF($R2795,①申込書!$D$3,"Y"))</f>
        <v>20</v>
      </c>
      <c r="R2795" t="str">
        <f t="shared" si="306"/>
        <v>2005/08/24</v>
      </c>
      <c r="S2795" t="str">
        <f t="shared" si="301"/>
        <v>学連</v>
      </c>
      <c r="T2795" t="str">
        <f>IFERROR(IF($G2795&lt;&gt;"",LEFT($G2795,11),IF(COUNTIF(②男子申込!$C:$C,$B2795)=1,INDEX(②男子申込!H:H,MATCH($B2795,②男子申込!$C:$C,0)),"")),"")</f>
        <v>00126474933</v>
      </c>
      <c r="U2795" t="str">
        <f t="shared" si="307"/>
        <v>大阪医科薬科大</v>
      </c>
    </row>
    <row r="2796" spans="1:21">
      <c r="A2796" s="5" t="s">
        <v>1338</v>
      </c>
      <c r="B2796" s="5">
        <v>2795</v>
      </c>
      <c r="C2796" s="5" t="s">
        <v>9993</v>
      </c>
      <c r="D2796" s="5" t="s">
        <v>9994</v>
      </c>
      <c r="E2796" s="5" t="s">
        <v>3835</v>
      </c>
      <c r="F2796" s="5">
        <v>20060617</v>
      </c>
      <c r="G2796" s="5" t="s">
        <v>12099</v>
      </c>
      <c r="H2796" s="5" t="s">
        <v>376</v>
      </c>
      <c r="I2796" s="5" t="s">
        <v>734</v>
      </c>
      <c r="M2796" t="str">
        <f t="shared" si="302"/>
        <v>髙田</v>
      </c>
      <c r="N2796" t="str">
        <f t="shared" si="303"/>
        <v>怜</v>
      </c>
      <c r="O2796" t="str">
        <f t="shared" si="304"/>
        <v>タカダ</v>
      </c>
      <c r="P2796" t="str">
        <f t="shared" si="305"/>
        <v>レン</v>
      </c>
      <c r="Q2796">
        <f>IF($F2796="","",DATEDIF($R2796,①申込書!$D$3,"Y"))</f>
        <v>19</v>
      </c>
      <c r="R2796" t="str">
        <f t="shared" si="306"/>
        <v>2006/06/17</v>
      </c>
      <c r="S2796" t="str">
        <f t="shared" si="301"/>
        <v>学連</v>
      </c>
      <c r="T2796" t="str">
        <f>IFERROR(IF($G2796&lt;&gt;"",LEFT($G2796,11),IF(COUNTIF(②男子申込!$C:$C,$B2796)=1,INDEX(②男子申込!H:H,MATCH($B2796,②男子申込!$C:$C,0)),"")),"")</f>
        <v>00142709427</v>
      </c>
      <c r="U2796" t="str">
        <f t="shared" si="307"/>
        <v>大阪医科薬科大</v>
      </c>
    </row>
    <row r="2797" spans="1:21">
      <c r="A2797" s="5" t="s">
        <v>1338</v>
      </c>
      <c r="B2797" s="5">
        <v>2796</v>
      </c>
      <c r="C2797" s="5" t="s">
        <v>9995</v>
      </c>
      <c r="D2797" s="5" t="s">
        <v>9996</v>
      </c>
      <c r="E2797" s="5" t="s">
        <v>3835</v>
      </c>
      <c r="F2797" s="5">
        <v>20070207</v>
      </c>
      <c r="G2797" s="5" t="s">
        <v>12100</v>
      </c>
      <c r="H2797" s="5" t="s">
        <v>157</v>
      </c>
      <c r="I2797" s="5" t="s">
        <v>386</v>
      </c>
      <c r="M2797" t="str">
        <f t="shared" si="302"/>
        <v>山﨑</v>
      </c>
      <c r="N2797" t="str">
        <f t="shared" si="303"/>
        <v>信也</v>
      </c>
      <c r="O2797" t="str">
        <f t="shared" si="304"/>
        <v>ヤマザキ</v>
      </c>
      <c r="P2797" t="str">
        <f t="shared" si="305"/>
        <v>シンヤ</v>
      </c>
      <c r="Q2797">
        <f>IF($F2797="","",DATEDIF($R2797,①申込書!$D$3,"Y"))</f>
        <v>18</v>
      </c>
      <c r="R2797" t="str">
        <f t="shared" si="306"/>
        <v>2007/02/07</v>
      </c>
      <c r="S2797" t="str">
        <f t="shared" si="301"/>
        <v>学連</v>
      </c>
      <c r="T2797" t="str">
        <f>IFERROR(IF($G2797&lt;&gt;"",LEFT($G2797,11),IF(COUNTIF(②男子申込!$C:$C,$B2797)=1,INDEX(②男子申込!H:H,MATCH($B2797,②男子申込!$C:$C,0)),"")),"")</f>
        <v>00142928834</v>
      </c>
      <c r="U2797" t="str">
        <f t="shared" si="307"/>
        <v>大阪医科薬科大</v>
      </c>
    </row>
    <row r="2798" spans="1:21">
      <c r="A2798" s="5" t="s">
        <v>1338</v>
      </c>
      <c r="B2798" s="5">
        <v>2797</v>
      </c>
      <c r="C2798" s="5" t="s">
        <v>9997</v>
      </c>
      <c r="D2798" s="5" t="s">
        <v>9998</v>
      </c>
      <c r="E2798" s="5" t="s">
        <v>3835</v>
      </c>
      <c r="F2798" s="5">
        <v>20061016</v>
      </c>
      <c r="G2798" s="5" t="s">
        <v>12101</v>
      </c>
      <c r="H2798" s="5" t="s">
        <v>2323</v>
      </c>
      <c r="I2798" s="5" t="s">
        <v>606</v>
      </c>
      <c r="M2798" t="str">
        <f t="shared" si="302"/>
        <v>前川</v>
      </c>
      <c r="N2798" t="str">
        <f t="shared" si="303"/>
        <v>浩輝</v>
      </c>
      <c r="O2798" t="str">
        <f t="shared" si="304"/>
        <v>マエガワ</v>
      </c>
      <c r="P2798" t="str">
        <f t="shared" si="305"/>
        <v>ヒロキ</v>
      </c>
      <c r="Q2798">
        <f>IF($F2798="","",DATEDIF($R2798,①申込書!$D$3,"Y"))</f>
        <v>19</v>
      </c>
      <c r="R2798" t="str">
        <f t="shared" si="306"/>
        <v>2006/10/16</v>
      </c>
      <c r="S2798" t="str">
        <f t="shared" si="301"/>
        <v>学連</v>
      </c>
      <c r="T2798" t="str">
        <f>IFERROR(IF($G2798&lt;&gt;"",LEFT($G2798,11),IF(COUNTIF(②男子申込!$C:$C,$B2798)=1,INDEX(②男子申込!H:H,MATCH($B2798,②男子申込!$C:$C,0)),"")),"")</f>
        <v>00162111921</v>
      </c>
      <c r="U2798" t="str">
        <f t="shared" si="307"/>
        <v>大阪医科薬科大</v>
      </c>
    </row>
    <row r="2799" spans="1:21">
      <c r="A2799" s="5" t="s">
        <v>1338</v>
      </c>
      <c r="B2799" s="5">
        <v>2798</v>
      </c>
      <c r="C2799" s="5" t="s">
        <v>9999</v>
      </c>
      <c r="D2799" s="5" t="s">
        <v>10000</v>
      </c>
      <c r="E2799" s="5" t="s">
        <v>3835</v>
      </c>
      <c r="F2799" s="5">
        <v>20060212</v>
      </c>
      <c r="G2799" s="5" t="s">
        <v>12102</v>
      </c>
      <c r="H2799" s="5" t="s">
        <v>121</v>
      </c>
      <c r="I2799" s="5" t="s">
        <v>640</v>
      </c>
      <c r="M2799" t="str">
        <f t="shared" si="302"/>
        <v>吉田</v>
      </c>
      <c r="N2799" t="str">
        <f t="shared" si="303"/>
        <v>琉人</v>
      </c>
      <c r="O2799" t="str">
        <f t="shared" si="304"/>
        <v>ヨシダ</v>
      </c>
      <c r="P2799" t="str">
        <f t="shared" si="305"/>
        <v>リュウト</v>
      </c>
      <c r="Q2799">
        <f>IF($F2799="","",DATEDIF($R2799,①申込書!$D$3,"Y"))</f>
        <v>19</v>
      </c>
      <c r="R2799" t="str">
        <f t="shared" si="306"/>
        <v>2006/02/12</v>
      </c>
      <c r="S2799" t="str">
        <f t="shared" si="301"/>
        <v>学連</v>
      </c>
      <c r="T2799" t="str">
        <f>IFERROR(IF($G2799&lt;&gt;"",LEFT($G2799,11),IF(COUNTIF(②男子申込!$C:$C,$B2799)=1,INDEX(②男子申込!H:H,MATCH($B2799,②男子申込!$C:$C,0)),"")),"")</f>
        <v>00200421540</v>
      </c>
      <c r="U2799" t="str">
        <f t="shared" si="307"/>
        <v>大阪医科薬科大</v>
      </c>
    </row>
    <row r="2800" spans="1:21">
      <c r="A2800" s="5" t="s">
        <v>1338</v>
      </c>
      <c r="B2800" s="5">
        <v>2799</v>
      </c>
      <c r="C2800" s="5" t="s">
        <v>10001</v>
      </c>
      <c r="D2800" s="5" t="s">
        <v>10002</v>
      </c>
      <c r="E2800" s="5" t="s">
        <v>3835</v>
      </c>
      <c r="F2800" s="5">
        <v>20060929</v>
      </c>
      <c r="G2800" s="5" t="s">
        <v>12103</v>
      </c>
      <c r="H2800" s="5" t="s">
        <v>581</v>
      </c>
      <c r="I2800" s="5" t="s">
        <v>462</v>
      </c>
      <c r="M2800" t="str">
        <f t="shared" si="302"/>
        <v>石田</v>
      </c>
      <c r="N2800" t="str">
        <f t="shared" si="303"/>
        <v>山登</v>
      </c>
      <c r="O2800" t="str">
        <f t="shared" si="304"/>
        <v>イシダ</v>
      </c>
      <c r="P2800" t="str">
        <f t="shared" si="305"/>
        <v>ヤマト</v>
      </c>
      <c r="Q2800">
        <f>IF($F2800="","",DATEDIF($R2800,①申込書!$D$3,"Y"))</f>
        <v>19</v>
      </c>
      <c r="R2800" t="str">
        <f t="shared" si="306"/>
        <v>2006/09/29</v>
      </c>
      <c r="S2800" t="str">
        <f t="shared" si="301"/>
        <v>学連</v>
      </c>
      <c r="T2800" t="str">
        <f>IFERROR(IF($G2800&lt;&gt;"",LEFT($G2800,11),IF(COUNTIF(②男子申込!$C:$C,$B2800)=1,INDEX(②男子申込!H:H,MATCH($B2800,②男子申込!$C:$C,0)),"")),"")</f>
        <v>00200421541</v>
      </c>
      <c r="U2800" t="str">
        <f t="shared" si="307"/>
        <v>大阪医科薬科大</v>
      </c>
    </row>
    <row r="2801" spans="1:21">
      <c r="A2801" s="5" t="s">
        <v>1338</v>
      </c>
      <c r="B2801" s="5">
        <v>2800</v>
      </c>
      <c r="C2801" s="5" t="s">
        <v>10003</v>
      </c>
      <c r="D2801" s="5" t="s">
        <v>10004</v>
      </c>
      <c r="E2801" s="5" t="s">
        <v>3835</v>
      </c>
      <c r="F2801" s="5">
        <v>20060628</v>
      </c>
      <c r="G2801" s="5" t="s">
        <v>12104</v>
      </c>
      <c r="H2801" s="5" t="s">
        <v>12557</v>
      </c>
      <c r="I2801" s="5" t="s">
        <v>384</v>
      </c>
      <c r="M2801" t="str">
        <f t="shared" si="302"/>
        <v>糸川</v>
      </c>
      <c r="N2801" t="str">
        <f t="shared" si="303"/>
        <v>昌輝</v>
      </c>
      <c r="O2801" t="str">
        <f t="shared" si="304"/>
        <v>イトガワ</v>
      </c>
      <c r="P2801" t="str">
        <f t="shared" si="305"/>
        <v>マサキ</v>
      </c>
      <c r="Q2801">
        <f>IF($F2801="","",DATEDIF($R2801,①申込書!$D$3,"Y"))</f>
        <v>19</v>
      </c>
      <c r="R2801" t="str">
        <f t="shared" si="306"/>
        <v>2006/06/28</v>
      </c>
      <c r="S2801" t="str">
        <f t="shared" si="301"/>
        <v>学連</v>
      </c>
      <c r="T2801" t="str">
        <f>IFERROR(IF($G2801&lt;&gt;"",LEFT($G2801,11),IF(COUNTIF(②男子申込!$C:$C,$B2801)=1,INDEX(②男子申込!H:H,MATCH($B2801,②男子申込!$C:$C,0)),"")),"")</f>
        <v>00200421544</v>
      </c>
      <c r="U2801" t="str">
        <f t="shared" si="307"/>
        <v>大阪医科薬科大</v>
      </c>
    </row>
    <row r="2802" spans="1:21">
      <c r="A2802" s="5" t="s">
        <v>646</v>
      </c>
      <c r="B2802" s="5">
        <v>2801</v>
      </c>
      <c r="C2802" s="5" t="s">
        <v>10005</v>
      </c>
      <c r="D2802" s="5" t="s">
        <v>10006</v>
      </c>
      <c r="E2802" s="5" t="s">
        <v>99</v>
      </c>
      <c r="F2802" s="5">
        <v>20060708</v>
      </c>
      <c r="G2802" s="5" t="s">
        <v>12105</v>
      </c>
      <c r="H2802" s="5" t="s">
        <v>225</v>
      </c>
      <c r="I2802" s="5" t="s">
        <v>6127</v>
      </c>
      <c r="M2802" t="str">
        <f t="shared" si="302"/>
        <v>尾崎</v>
      </c>
      <c r="N2802" t="str">
        <f t="shared" si="303"/>
        <v>瑛多</v>
      </c>
      <c r="O2802" t="str">
        <f t="shared" si="304"/>
        <v>オザキ</v>
      </c>
      <c r="P2802" t="str">
        <f t="shared" si="305"/>
        <v>エイタ</v>
      </c>
      <c r="Q2802">
        <f>IF($F2802="","",DATEDIF($R2802,①申込書!$D$3,"Y"))</f>
        <v>19</v>
      </c>
      <c r="R2802" t="str">
        <f t="shared" si="306"/>
        <v>2006/07/08</v>
      </c>
      <c r="S2802" t="str">
        <f t="shared" si="301"/>
        <v>大阪</v>
      </c>
      <c r="T2802" t="str">
        <f>IFERROR(IF($G2802&lt;&gt;"",LEFT($G2802,11),IF(COUNTIF(②男子申込!$C:$C,$B2802)=1,INDEX(②男子申込!H:H,MATCH($B2802,②男子申込!$C:$C,0)),"")),"")</f>
        <v>00138077329</v>
      </c>
      <c r="U2802" t="str">
        <f t="shared" si="307"/>
        <v>近畿大</v>
      </c>
    </row>
    <row r="2803" spans="1:21">
      <c r="A2803" s="5" t="s">
        <v>1085</v>
      </c>
      <c r="B2803" s="5">
        <v>2802</v>
      </c>
      <c r="C2803" s="5" t="s">
        <v>10007</v>
      </c>
      <c r="D2803" s="5" t="s">
        <v>10008</v>
      </c>
      <c r="E2803" s="5" t="s">
        <v>3835</v>
      </c>
      <c r="F2803" s="5">
        <v>20060917</v>
      </c>
      <c r="H2803" s="5" t="s">
        <v>1183</v>
      </c>
      <c r="I2803" s="5" t="s">
        <v>12558</v>
      </c>
      <c r="M2803" t="str">
        <f t="shared" si="302"/>
        <v>尾方</v>
      </c>
      <c r="N2803" t="str">
        <f t="shared" si="303"/>
        <v>太陽</v>
      </c>
      <c r="O2803" t="str">
        <f t="shared" si="304"/>
        <v>オガタ</v>
      </c>
      <c r="P2803" t="str">
        <f t="shared" si="305"/>
        <v>タイヨウ</v>
      </c>
      <c r="Q2803">
        <f>IF($F2803="","",DATEDIF($R2803,①申込書!$D$3,"Y"))</f>
        <v>19</v>
      </c>
      <c r="R2803" t="str">
        <f t="shared" si="306"/>
        <v>2006/09/17</v>
      </c>
      <c r="S2803" t="str">
        <f t="shared" si="301"/>
        <v>学連</v>
      </c>
      <c r="T2803" t="str">
        <f>IFERROR(IF($G2803&lt;&gt;"",LEFT($G2803,11),IF(COUNTIF(②男子申込!$C:$C,$B2803)=1,INDEX(②男子申込!H:H,MATCH($B2803,②男子申込!$C:$C,0)),"")),"")</f>
        <v/>
      </c>
      <c r="U2803" t="str">
        <f t="shared" si="307"/>
        <v>甲南大</v>
      </c>
    </row>
    <row r="2804" spans="1:21">
      <c r="A2804" s="5" t="s">
        <v>10009</v>
      </c>
      <c r="B2804" s="5">
        <v>2803</v>
      </c>
      <c r="C2804" s="5" t="s">
        <v>10010</v>
      </c>
      <c r="D2804" s="5" t="s">
        <v>10011</v>
      </c>
      <c r="E2804" s="5" t="s">
        <v>3835</v>
      </c>
      <c r="F2804" s="5">
        <v>20060728</v>
      </c>
      <c r="H2804" s="5" t="s">
        <v>12559</v>
      </c>
      <c r="I2804" s="5" t="s">
        <v>387</v>
      </c>
      <c r="M2804" t="str">
        <f t="shared" si="302"/>
        <v>宮野</v>
      </c>
      <c r="N2804" t="str">
        <f t="shared" si="303"/>
        <v>佑生</v>
      </c>
      <c r="O2804" t="str">
        <f t="shared" si="304"/>
        <v>ミヤノ</v>
      </c>
      <c r="P2804" t="str">
        <f t="shared" si="305"/>
        <v>ユウセイ</v>
      </c>
      <c r="Q2804">
        <f>IF($F2804="","",DATEDIF($R2804,①申込書!$D$3,"Y"))</f>
        <v>19</v>
      </c>
      <c r="R2804" t="str">
        <f t="shared" si="306"/>
        <v>2006/07/28</v>
      </c>
      <c r="S2804" t="str">
        <f t="shared" si="301"/>
        <v>学連</v>
      </c>
      <c r="T2804" t="str">
        <f>IFERROR(IF($G2804&lt;&gt;"",LEFT($G2804,11),IF(COUNTIF(②男子申込!$C:$C,$B2804)=1,INDEX(②男子申込!H:H,MATCH($B2804,②男子申込!$C:$C,0)),"")),"")</f>
        <v/>
      </c>
      <c r="U2804" t="str">
        <f t="shared" si="307"/>
        <v>大谷大</v>
      </c>
    </row>
    <row r="2805" spans="1:21">
      <c r="A2805" s="5" t="s">
        <v>10009</v>
      </c>
      <c r="B2805" s="5">
        <v>2804</v>
      </c>
      <c r="C2805" s="5" t="s">
        <v>10012</v>
      </c>
      <c r="D2805" s="5" t="s">
        <v>10013</v>
      </c>
      <c r="E2805" s="5" t="s">
        <v>3835</v>
      </c>
      <c r="F2805" s="5">
        <v>20070312</v>
      </c>
      <c r="H2805" s="5" t="s">
        <v>845</v>
      </c>
      <c r="I2805" s="5" t="s">
        <v>92</v>
      </c>
      <c r="M2805" t="str">
        <f t="shared" si="302"/>
        <v>鈴木</v>
      </c>
      <c r="N2805" t="str">
        <f t="shared" si="303"/>
        <v>勇輝</v>
      </c>
      <c r="O2805" t="str">
        <f t="shared" si="304"/>
        <v>スズキ</v>
      </c>
      <c r="P2805" t="str">
        <f t="shared" si="305"/>
        <v>ユウキ</v>
      </c>
      <c r="Q2805">
        <f>IF($F2805="","",DATEDIF($R2805,①申込書!$D$3,"Y"))</f>
        <v>18</v>
      </c>
      <c r="R2805" t="str">
        <f t="shared" si="306"/>
        <v>2007/03/12</v>
      </c>
      <c r="S2805" t="str">
        <f t="shared" si="301"/>
        <v>学連</v>
      </c>
      <c r="T2805" t="str">
        <f>IFERROR(IF($G2805&lt;&gt;"",LEFT($G2805,11),IF(COUNTIF(②男子申込!$C:$C,$B2805)=1,INDEX(②男子申込!H:H,MATCH($B2805,②男子申込!$C:$C,0)),"")),"")</f>
        <v/>
      </c>
      <c r="U2805" t="str">
        <f t="shared" si="307"/>
        <v>大谷大</v>
      </c>
    </row>
    <row r="2806" spans="1:21">
      <c r="A2806" s="5" t="s">
        <v>1185</v>
      </c>
      <c r="B2806" s="5">
        <v>2805</v>
      </c>
      <c r="C2806" s="5" t="s">
        <v>10014</v>
      </c>
      <c r="D2806" s="5" t="s">
        <v>10015</v>
      </c>
      <c r="E2806" s="5" t="s">
        <v>99</v>
      </c>
      <c r="F2806" s="5">
        <v>20061005</v>
      </c>
      <c r="G2806" s="5" t="s">
        <v>12106</v>
      </c>
      <c r="H2806" s="5" t="s">
        <v>12560</v>
      </c>
      <c r="I2806" s="5" t="s">
        <v>12494</v>
      </c>
      <c r="M2806" t="str">
        <f t="shared" si="302"/>
        <v>平子</v>
      </c>
      <c r="N2806" t="str">
        <f t="shared" si="303"/>
        <v>正宗</v>
      </c>
      <c r="O2806" t="str">
        <f t="shared" si="304"/>
        <v>ヒラコ</v>
      </c>
      <c r="P2806" t="str">
        <f t="shared" si="305"/>
        <v>マサムネ</v>
      </c>
      <c r="Q2806">
        <f>IF($F2806="","",DATEDIF($R2806,①申込書!$D$3,"Y"))</f>
        <v>19</v>
      </c>
      <c r="R2806" t="str">
        <f t="shared" si="306"/>
        <v>2006/10/05</v>
      </c>
      <c r="S2806" t="str">
        <f t="shared" si="301"/>
        <v>大阪</v>
      </c>
      <c r="T2806" t="str">
        <f>IFERROR(IF($G2806&lt;&gt;"",LEFT($G2806,11),IF(COUNTIF(②男子申込!$C:$C,$B2806)=1,INDEX(②男子申込!H:H,MATCH($B2806,②男子申込!$C:$C,0)),"")),"")</f>
        <v>00141429223</v>
      </c>
      <c r="U2806" t="str">
        <f t="shared" si="307"/>
        <v>桃山学院大</v>
      </c>
    </row>
    <row r="2807" spans="1:21">
      <c r="A2807" s="5" t="s">
        <v>1185</v>
      </c>
      <c r="B2807" s="5">
        <v>2806</v>
      </c>
      <c r="C2807" s="5" t="s">
        <v>10016</v>
      </c>
      <c r="D2807" s="5" t="s">
        <v>10017</v>
      </c>
      <c r="E2807" s="5" t="s">
        <v>99</v>
      </c>
      <c r="F2807" s="5">
        <v>20060916</v>
      </c>
      <c r="G2807" s="5" t="s">
        <v>12107</v>
      </c>
      <c r="H2807" s="5" t="s">
        <v>12164</v>
      </c>
      <c r="I2807" s="5" t="s">
        <v>12561</v>
      </c>
      <c r="M2807" t="str">
        <f t="shared" si="302"/>
        <v>福井</v>
      </c>
      <c r="N2807" t="str">
        <f t="shared" si="303"/>
        <v>太一郎</v>
      </c>
      <c r="O2807" t="str">
        <f t="shared" si="304"/>
        <v>フクイ</v>
      </c>
      <c r="P2807" t="str">
        <f t="shared" si="305"/>
        <v>タイチロウ</v>
      </c>
      <c r="Q2807">
        <f>IF($F2807="","",DATEDIF($R2807,①申込書!$D$3,"Y"))</f>
        <v>19</v>
      </c>
      <c r="R2807" t="str">
        <f t="shared" si="306"/>
        <v>2006/09/16</v>
      </c>
      <c r="S2807" t="str">
        <f t="shared" si="301"/>
        <v>大阪</v>
      </c>
      <c r="T2807" t="str">
        <f>IFERROR(IF($G2807&lt;&gt;"",LEFT($G2807,11),IF(COUNTIF(②男子申込!$C:$C,$B2807)=1,INDEX(②男子申込!H:H,MATCH($B2807,②男子申込!$C:$C,0)),"")),"")</f>
        <v>00200409467</v>
      </c>
      <c r="U2807" t="str">
        <f t="shared" si="307"/>
        <v>桃山学院大</v>
      </c>
    </row>
    <row r="2808" spans="1:21">
      <c r="A2808" s="5" t="s">
        <v>7440</v>
      </c>
      <c r="B2808" s="5">
        <v>2807</v>
      </c>
      <c r="C2808" s="5" t="s">
        <v>10018</v>
      </c>
      <c r="D2808" s="5" t="s">
        <v>10019</v>
      </c>
      <c r="E2808" s="5" t="s">
        <v>3835</v>
      </c>
      <c r="F2808" s="5">
        <v>20060602</v>
      </c>
      <c r="G2808" s="5" t="s">
        <v>12108</v>
      </c>
      <c r="H2808" s="5" t="s">
        <v>12562</v>
      </c>
      <c r="I2808" s="5" t="s">
        <v>1013</v>
      </c>
      <c r="M2808" t="str">
        <f t="shared" si="302"/>
        <v>中筋</v>
      </c>
      <c r="N2808" t="str">
        <f t="shared" si="303"/>
        <v>正人</v>
      </c>
      <c r="O2808" t="str">
        <f t="shared" si="304"/>
        <v>ナカスジ</v>
      </c>
      <c r="P2808" t="str">
        <f t="shared" si="305"/>
        <v>マサト</v>
      </c>
      <c r="Q2808">
        <f>IF($F2808="","",DATEDIF($R2808,①申込書!$D$3,"Y"))</f>
        <v>19</v>
      </c>
      <c r="R2808" t="str">
        <f t="shared" si="306"/>
        <v>2006/06/02</v>
      </c>
      <c r="S2808" t="str">
        <f t="shared" si="301"/>
        <v>学連</v>
      </c>
      <c r="T2808" t="str">
        <f>IFERROR(IF($G2808&lt;&gt;"",LEFT($G2808,11),IF(COUNTIF(②男子申込!$C:$C,$B2808)=1,INDEX(②男子申込!H:H,MATCH($B2808,②男子申込!$C:$C,0)),"")),"")</f>
        <v>00137064526</v>
      </c>
      <c r="U2808" t="str">
        <f t="shared" si="307"/>
        <v>奈良県立大</v>
      </c>
    </row>
    <row r="2809" spans="1:21">
      <c r="A2809" s="5" t="s">
        <v>1198</v>
      </c>
      <c r="B2809" s="5">
        <v>2808</v>
      </c>
      <c r="C2809" s="5" t="s">
        <v>10020</v>
      </c>
      <c r="D2809" s="5" t="s">
        <v>10021</v>
      </c>
      <c r="E2809" s="5" t="s">
        <v>3835</v>
      </c>
      <c r="F2809" s="5">
        <v>20070315</v>
      </c>
      <c r="G2809" s="5" t="s">
        <v>12109</v>
      </c>
      <c r="H2809" s="5" t="s">
        <v>12563</v>
      </c>
      <c r="I2809" s="5" t="s">
        <v>12242</v>
      </c>
      <c r="M2809" t="str">
        <f t="shared" si="302"/>
        <v>早瀬</v>
      </c>
      <c r="N2809" t="str">
        <f t="shared" si="303"/>
        <v>優叶</v>
      </c>
      <c r="O2809" t="str">
        <f t="shared" si="304"/>
        <v>ハヤセ</v>
      </c>
      <c r="P2809" t="str">
        <f t="shared" si="305"/>
        <v>ユウト</v>
      </c>
      <c r="Q2809">
        <f>IF($F2809="","",DATEDIF($R2809,①申込書!$D$3,"Y"))</f>
        <v>18</v>
      </c>
      <c r="R2809" t="str">
        <f t="shared" si="306"/>
        <v>2007/03/15</v>
      </c>
      <c r="S2809" t="str">
        <f t="shared" si="301"/>
        <v>学連</v>
      </c>
      <c r="T2809" t="str">
        <f>IFERROR(IF($G2809&lt;&gt;"",LEFT($G2809,11),IF(COUNTIF(②男子申込!$C:$C,$B2809)=1,INDEX(②男子申込!H:H,MATCH($B2809,②男子申込!$C:$C,0)),"")),"")</f>
        <v>00139445935</v>
      </c>
      <c r="U2809" t="str">
        <f t="shared" si="307"/>
        <v>大阪工業大</v>
      </c>
    </row>
    <row r="2810" spans="1:21">
      <c r="A2810" s="5" t="s">
        <v>1198</v>
      </c>
      <c r="B2810" s="5">
        <v>2809</v>
      </c>
      <c r="C2810" s="5" t="s">
        <v>10022</v>
      </c>
      <c r="D2810" s="5" t="s">
        <v>10023</v>
      </c>
      <c r="E2810" s="5" t="s">
        <v>3835</v>
      </c>
      <c r="F2810" s="5">
        <v>20060510</v>
      </c>
      <c r="G2810" s="5" t="s">
        <v>12110</v>
      </c>
      <c r="H2810" s="5" t="s">
        <v>3672</v>
      </c>
      <c r="I2810" s="5" t="s">
        <v>1172</v>
      </c>
      <c r="M2810" t="str">
        <f t="shared" si="302"/>
        <v>南本</v>
      </c>
      <c r="N2810" t="str">
        <f t="shared" si="303"/>
        <v>拓武</v>
      </c>
      <c r="O2810" t="str">
        <f t="shared" si="304"/>
        <v>ミナミモト</v>
      </c>
      <c r="P2810" t="str">
        <f t="shared" si="305"/>
        <v>タクム</v>
      </c>
      <c r="Q2810">
        <f>IF($F2810="","",DATEDIF($R2810,①申込書!$D$3,"Y"))</f>
        <v>19</v>
      </c>
      <c r="R2810" t="str">
        <f t="shared" si="306"/>
        <v>2006/05/10</v>
      </c>
      <c r="S2810" t="str">
        <f t="shared" si="301"/>
        <v>学連</v>
      </c>
      <c r="T2810" t="str">
        <f>IFERROR(IF($G2810&lt;&gt;"",LEFT($G2810,11),IF(COUNTIF(②男子申込!$C:$C,$B2810)=1,INDEX(②男子申込!H:H,MATCH($B2810,②男子申込!$C:$C,0)),"")),"")</f>
        <v>00140578530</v>
      </c>
      <c r="U2810" t="str">
        <f t="shared" si="307"/>
        <v>大阪工業大</v>
      </c>
    </row>
    <row r="2811" spans="1:21">
      <c r="A2811" s="5" t="s">
        <v>714</v>
      </c>
      <c r="B2811" s="5">
        <v>2810</v>
      </c>
      <c r="C2811" s="5" t="s">
        <v>10024</v>
      </c>
      <c r="D2811" s="5" t="s">
        <v>10025</v>
      </c>
      <c r="E2811" s="5" t="s">
        <v>99</v>
      </c>
      <c r="F2811" s="5">
        <v>20060424</v>
      </c>
      <c r="G2811" s="5" t="s">
        <v>12111</v>
      </c>
      <c r="H2811" s="5" t="s">
        <v>373</v>
      </c>
      <c r="I2811" s="5" t="s">
        <v>181</v>
      </c>
      <c r="M2811" t="str">
        <f t="shared" si="302"/>
        <v>柴田</v>
      </c>
      <c r="N2811" t="str">
        <f t="shared" si="303"/>
        <v>遥翔</v>
      </c>
      <c r="O2811" t="str">
        <f t="shared" si="304"/>
        <v>シバタ</v>
      </c>
      <c r="P2811" t="str">
        <f t="shared" si="305"/>
        <v>ハルト</v>
      </c>
      <c r="Q2811">
        <f>IF($F2811="","",DATEDIF($R2811,①申込書!$D$3,"Y"))</f>
        <v>19</v>
      </c>
      <c r="R2811" t="str">
        <f t="shared" si="306"/>
        <v>2006/04/24</v>
      </c>
      <c r="S2811" t="str">
        <f t="shared" si="301"/>
        <v>大阪</v>
      </c>
      <c r="T2811" t="str">
        <f>IFERROR(IF($G2811&lt;&gt;"",LEFT($G2811,11),IF(COUNTIF(②男子申込!$C:$C,$B2811)=1,INDEX(②男子申込!H:H,MATCH($B2811,②男子申込!$C:$C,0)),"")),"")</f>
        <v>00165952331</v>
      </c>
      <c r="U2811" t="str">
        <f t="shared" si="307"/>
        <v>大阪学院大</v>
      </c>
    </row>
    <row r="2812" spans="1:21">
      <c r="A2812" s="5" t="s">
        <v>714</v>
      </c>
      <c r="B2812" s="5">
        <v>2811</v>
      </c>
      <c r="C2812" s="5" t="s">
        <v>10026</v>
      </c>
      <c r="D2812" s="5" t="s">
        <v>10027</v>
      </c>
      <c r="E2812" s="5" t="s">
        <v>583</v>
      </c>
      <c r="F2812" s="5">
        <v>20070102</v>
      </c>
      <c r="G2812" s="5" t="s">
        <v>12112</v>
      </c>
      <c r="H2812" s="5" t="s">
        <v>12564</v>
      </c>
      <c r="I2812" s="5" t="s">
        <v>426</v>
      </c>
      <c r="M2812" t="str">
        <f t="shared" si="302"/>
        <v>大谷</v>
      </c>
      <c r="N2812" t="str">
        <f t="shared" si="303"/>
        <v>寿希</v>
      </c>
      <c r="O2812" t="str">
        <f t="shared" si="304"/>
        <v>オオタニ</v>
      </c>
      <c r="P2812" t="str">
        <f t="shared" si="305"/>
        <v>トシキ</v>
      </c>
      <c r="Q2812">
        <f>IF($F2812="","",DATEDIF($R2812,①申込書!$D$3,"Y"))</f>
        <v>19</v>
      </c>
      <c r="R2812" t="str">
        <f t="shared" si="306"/>
        <v>2007/01/02</v>
      </c>
      <c r="S2812" t="str">
        <f t="shared" si="301"/>
        <v>島根</v>
      </c>
      <c r="T2812" t="str">
        <f>IFERROR(IF($G2812&lt;&gt;"",LEFT($G2812,11),IF(COUNTIF(②男子申込!$C:$C,$B2812)=1,INDEX(②男子申込!H:H,MATCH($B2812,②男子申込!$C:$C,0)),"")),"")</f>
        <v>00166820831</v>
      </c>
      <c r="U2812" t="str">
        <f t="shared" si="307"/>
        <v>大阪学院大</v>
      </c>
    </row>
    <row r="2813" spans="1:21">
      <c r="A2813" s="5" t="s">
        <v>714</v>
      </c>
      <c r="B2813" s="5">
        <v>2812</v>
      </c>
      <c r="C2813" s="5" t="s">
        <v>10028</v>
      </c>
      <c r="D2813" s="5" t="s">
        <v>10029</v>
      </c>
      <c r="E2813" s="5" t="s">
        <v>97</v>
      </c>
      <c r="F2813" s="5">
        <v>20060709</v>
      </c>
      <c r="G2813" s="5" t="s">
        <v>12113</v>
      </c>
      <c r="H2813" s="5" t="s">
        <v>1678</v>
      </c>
      <c r="I2813" s="5" t="s">
        <v>1498</v>
      </c>
      <c r="M2813" t="str">
        <f t="shared" si="302"/>
        <v>桑田</v>
      </c>
      <c r="N2813" t="str">
        <f t="shared" si="303"/>
        <v>祐剛</v>
      </c>
      <c r="O2813" t="str">
        <f t="shared" si="304"/>
        <v>クワタ</v>
      </c>
      <c r="P2813" t="str">
        <f t="shared" si="305"/>
        <v>ユウゴ</v>
      </c>
      <c r="Q2813">
        <f>IF($F2813="","",DATEDIF($R2813,①申込書!$D$3,"Y"))</f>
        <v>19</v>
      </c>
      <c r="R2813" t="str">
        <f t="shared" si="306"/>
        <v>2006/07/09</v>
      </c>
      <c r="S2813" t="str">
        <f t="shared" si="301"/>
        <v>兵庫</v>
      </c>
      <c r="T2813" t="str">
        <f>IFERROR(IF($G2813&lt;&gt;"",LEFT($G2813,11),IF(COUNTIF(②男子申込!$C:$C,$B2813)=1,INDEX(②男子申込!H:H,MATCH($B2813,②男子申込!$C:$C,0)),"")),"")</f>
        <v>00200430722</v>
      </c>
      <c r="U2813" t="str">
        <f t="shared" si="307"/>
        <v>大阪学院大</v>
      </c>
    </row>
    <row r="2814" spans="1:21">
      <c r="A2814" s="5" t="s">
        <v>714</v>
      </c>
      <c r="B2814" s="5">
        <v>2813</v>
      </c>
      <c r="C2814" s="5" t="s">
        <v>10030</v>
      </c>
      <c r="D2814" s="5" t="s">
        <v>4741</v>
      </c>
      <c r="E2814" s="5" t="s">
        <v>97</v>
      </c>
      <c r="F2814" s="5">
        <v>20060720</v>
      </c>
      <c r="G2814" s="5" t="s">
        <v>12114</v>
      </c>
      <c r="H2814" s="5" t="s">
        <v>354</v>
      </c>
      <c r="I2814" s="5" t="s">
        <v>127</v>
      </c>
      <c r="M2814" t="str">
        <f t="shared" si="302"/>
        <v>田中</v>
      </c>
      <c r="N2814" t="str">
        <f t="shared" si="303"/>
        <v>悠斗</v>
      </c>
      <c r="O2814" t="str">
        <f t="shared" si="304"/>
        <v>タナカ</v>
      </c>
      <c r="P2814" t="str">
        <f t="shared" si="305"/>
        <v>ユウト</v>
      </c>
      <c r="Q2814">
        <f>IF($F2814="","",DATEDIF($R2814,①申込書!$D$3,"Y"))</f>
        <v>19</v>
      </c>
      <c r="R2814" t="str">
        <f t="shared" si="306"/>
        <v>2006/07/20</v>
      </c>
      <c r="S2814" t="str">
        <f t="shared" si="301"/>
        <v>兵庫</v>
      </c>
      <c r="T2814" t="str">
        <f>IFERROR(IF($G2814&lt;&gt;"",LEFT($G2814,11),IF(COUNTIF(②男子申込!$C:$C,$B2814)=1,INDEX(②男子申込!H:H,MATCH($B2814,②男子申込!$C:$C,0)),"")),"")</f>
        <v>00135306422</v>
      </c>
      <c r="U2814" t="str">
        <f t="shared" si="307"/>
        <v>大阪学院大</v>
      </c>
    </row>
    <row r="2815" spans="1:21">
      <c r="A2815" s="5" t="s">
        <v>1338</v>
      </c>
      <c r="B2815" s="5">
        <v>2814</v>
      </c>
      <c r="C2815" s="5" t="s">
        <v>2580</v>
      </c>
      <c r="D2815" s="5" t="s">
        <v>2581</v>
      </c>
      <c r="E2815" s="5" t="s">
        <v>99</v>
      </c>
      <c r="F2815" s="5">
        <v>20030823</v>
      </c>
      <c r="G2815" s="5" t="s">
        <v>12115</v>
      </c>
      <c r="H2815" s="5" t="s">
        <v>2582</v>
      </c>
      <c r="I2815" s="5" t="s">
        <v>127</v>
      </c>
      <c r="M2815" t="str">
        <f t="shared" si="302"/>
        <v>山藤</v>
      </c>
      <c r="N2815" t="str">
        <f t="shared" si="303"/>
        <v>優斗</v>
      </c>
      <c r="O2815" t="str">
        <f t="shared" si="304"/>
        <v>サントウ</v>
      </c>
      <c r="P2815" t="str">
        <f t="shared" si="305"/>
        <v>ユウト</v>
      </c>
      <c r="Q2815">
        <f>IF($F2815="","",DATEDIF($R2815,①申込書!$D$3,"Y"))</f>
        <v>22</v>
      </c>
      <c r="R2815" t="str">
        <f t="shared" si="306"/>
        <v>2003/08/23</v>
      </c>
      <c r="S2815" t="str">
        <f t="shared" si="301"/>
        <v>大阪</v>
      </c>
      <c r="T2815" t="str">
        <f>IFERROR(IF($G2815&lt;&gt;"",LEFT($G2815,11),IF(COUNTIF(②男子申込!$C:$C,$B2815)=1,INDEX(②男子申込!H:H,MATCH($B2815,②男子申込!$C:$C,0)),"")),"")</f>
        <v>00106728125</v>
      </c>
      <c r="U2815" t="str">
        <f t="shared" si="307"/>
        <v>大阪医科薬科大</v>
      </c>
    </row>
    <row r="2816" spans="1:21">
      <c r="A2816" s="5" t="s">
        <v>1481</v>
      </c>
      <c r="B2816" s="5">
        <v>2815</v>
      </c>
      <c r="C2816" s="5" t="s">
        <v>10031</v>
      </c>
      <c r="D2816" s="5" t="s">
        <v>10032</v>
      </c>
      <c r="E2816" s="5" t="s">
        <v>83</v>
      </c>
      <c r="F2816" s="5">
        <v>20070203</v>
      </c>
      <c r="G2816" s="5" t="s">
        <v>12116</v>
      </c>
      <c r="H2816" s="5" t="s">
        <v>464</v>
      </c>
      <c r="I2816" s="5" t="s">
        <v>12565</v>
      </c>
      <c r="M2816" t="str">
        <f t="shared" si="302"/>
        <v>原</v>
      </c>
      <c r="N2816" t="str">
        <f t="shared" si="303"/>
        <v>駿翔</v>
      </c>
      <c r="O2816" t="str">
        <f t="shared" si="304"/>
        <v>ハラ</v>
      </c>
      <c r="P2816" t="str">
        <f t="shared" si="305"/>
        <v>シュント</v>
      </c>
      <c r="Q2816">
        <f>IF($F2816="","",DATEDIF($R2816,①申込書!$D$3,"Y"))</f>
        <v>18</v>
      </c>
      <c r="R2816" t="str">
        <f t="shared" si="306"/>
        <v>2007/02/03</v>
      </c>
      <c r="S2816" t="str">
        <f t="shared" si="301"/>
        <v>奈良</v>
      </c>
      <c r="T2816" t="str">
        <f>IFERROR(IF($G2816&lt;&gt;"",LEFT($G2816,11),IF(COUNTIF(②男子申込!$C:$C,$B2816)=1,INDEX(②男子申込!H:H,MATCH($B2816,②男子申込!$C:$C,0)),"")),"")</f>
        <v>00134954430</v>
      </c>
      <c r="U2816" t="str">
        <f t="shared" si="307"/>
        <v>摂南大</v>
      </c>
    </row>
    <row r="2817" spans="1:21">
      <c r="A2817" s="5" t="s">
        <v>2591</v>
      </c>
      <c r="B2817" s="5">
        <v>2816</v>
      </c>
      <c r="C2817" s="5" t="s">
        <v>7274</v>
      </c>
      <c r="D2817" s="5" t="s">
        <v>10033</v>
      </c>
      <c r="E2817" s="5" t="s">
        <v>3835</v>
      </c>
      <c r="F2817" s="5">
        <v>20050416</v>
      </c>
      <c r="G2817" s="5" t="s">
        <v>7275</v>
      </c>
      <c r="H2817" s="5" t="s">
        <v>288</v>
      </c>
      <c r="I2817" s="5" t="s">
        <v>127</v>
      </c>
      <c r="M2817" t="str">
        <f t="shared" si="302"/>
        <v>上田</v>
      </c>
      <c r="N2817" t="str">
        <f t="shared" si="303"/>
        <v>悠斗</v>
      </c>
      <c r="O2817" t="str">
        <f t="shared" si="304"/>
        <v>ウエダ</v>
      </c>
      <c r="P2817" t="str">
        <f t="shared" si="305"/>
        <v>ユウト</v>
      </c>
      <c r="Q2817">
        <f>IF($F2817="","",DATEDIF($R2817,①申込書!$D$3,"Y"))</f>
        <v>20</v>
      </c>
      <c r="R2817" t="str">
        <f t="shared" si="306"/>
        <v>2005/04/16</v>
      </c>
      <c r="S2817" t="str">
        <f t="shared" si="301"/>
        <v>学連</v>
      </c>
      <c r="T2817" t="str">
        <f>IFERROR(IF($G2817&lt;&gt;"",LEFT($G2817,11),IF(COUNTIF(②男子申込!$C:$C,$B2817)=1,INDEX(②男子申込!H:H,MATCH($B2817,②男子申込!$C:$C,0)),"")),"")</f>
        <v>00154923125</v>
      </c>
      <c r="U2817" t="str">
        <f t="shared" si="307"/>
        <v>神戸薬科大</v>
      </c>
    </row>
    <row r="2818" spans="1:21">
      <c r="A2818" s="5" t="s">
        <v>1481</v>
      </c>
      <c r="B2818" s="5">
        <v>2817</v>
      </c>
      <c r="C2818" s="5" t="s">
        <v>10034</v>
      </c>
      <c r="D2818" s="5" t="s">
        <v>10035</v>
      </c>
      <c r="E2818" s="5" t="s">
        <v>97</v>
      </c>
      <c r="F2818" s="5">
        <v>20060918</v>
      </c>
      <c r="H2818" s="5" t="s">
        <v>464</v>
      </c>
      <c r="I2818" s="5" t="s">
        <v>824</v>
      </c>
      <c r="M2818" t="str">
        <f t="shared" si="302"/>
        <v>原</v>
      </c>
      <c r="N2818" t="str">
        <f t="shared" si="303"/>
        <v>伶泉矢</v>
      </c>
      <c r="O2818" t="str">
        <f t="shared" si="304"/>
        <v>ハラ</v>
      </c>
      <c r="P2818" t="str">
        <f t="shared" si="305"/>
        <v>レイヤ</v>
      </c>
      <c r="Q2818">
        <f>IF($F2818="","",DATEDIF($R2818,①申込書!$D$3,"Y"))</f>
        <v>19</v>
      </c>
      <c r="R2818" t="str">
        <f t="shared" si="306"/>
        <v>2006/09/18</v>
      </c>
      <c r="S2818" t="str">
        <f t="shared" ref="S2818:S2881" si="308">IFERROR(IF(OR($E2818="北海道",$E2818="学連"),$E2818,LEFT($E2818,LEN($E2818)-1)),"")</f>
        <v>兵庫</v>
      </c>
      <c r="T2818" t="str">
        <f>IFERROR(IF($G2818&lt;&gt;"",LEFT($G2818,11),IF(COUNTIF(②男子申込!$C:$C,$B2818)=1,INDEX(②男子申込!H:H,MATCH($B2818,②男子申込!$C:$C,0)),"")),"")</f>
        <v/>
      </c>
      <c r="U2818" t="str">
        <f t="shared" si="307"/>
        <v>摂南大</v>
      </c>
    </row>
    <row r="2819" spans="1:21">
      <c r="A2819" s="5" t="s">
        <v>10036</v>
      </c>
      <c r="B2819" s="5">
        <v>2818</v>
      </c>
      <c r="C2819" s="5" t="s">
        <v>10037</v>
      </c>
      <c r="D2819" s="5" t="s">
        <v>10038</v>
      </c>
      <c r="E2819" s="5" t="s">
        <v>91</v>
      </c>
      <c r="F2819" s="5">
        <v>20060808</v>
      </c>
      <c r="G2819" s="5" t="s">
        <v>12117</v>
      </c>
      <c r="H2819" s="5" t="s">
        <v>464</v>
      </c>
      <c r="I2819" s="5" t="s">
        <v>12494</v>
      </c>
      <c r="M2819" t="str">
        <f t="shared" ref="M2819:M2882" si="309">IFERROR(LEFT($C2819,FIND("　",$C2819)-1),"")</f>
        <v>原</v>
      </c>
      <c r="N2819" t="str">
        <f t="shared" ref="N2819:N2882" si="310">IFERROR(RIGHT($C2819,LEN($C2819)-FIND("　",$C2819)),"")</f>
        <v>雅宗</v>
      </c>
      <c r="O2819" t="str">
        <f t="shared" ref="O2819:O2882" si="311">IFERROR(DBCS(LEFT($D2819,FIND(" ",$D2819)-1)),"")</f>
        <v>ハラ</v>
      </c>
      <c r="P2819" t="str">
        <f t="shared" ref="P2819:P2882" si="312">IFERROR(DBCS(RIGHT($D2819,LEN($D2819)-FIND(" ",$D2819))),"")</f>
        <v>マサムネ</v>
      </c>
      <c r="Q2819">
        <f>IF($F2819="","",DATEDIF($R2819,①申込書!$D$3,"Y"))</f>
        <v>19</v>
      </c>
      <c r="R2819" t="str">
        <f t="shared" ref="R2819:R2882" si="313">IF($F2819="","",LEFT($F2819,4)&amp;"/"&amp;MID($F2819,5,2)&amp;"/"&amp;RIGHT($F2819,2))</f>
        <v>2006/08/08</v>
      </c>
      <c r="S2819" t="str">
        <f t="shared" si="308"/>
        <v>香川</v>
      </c>
      <c r="T2819" t="str">
        <f>IFERROR(IF($G2819&lt;&gt;"",LEFT($G2819,11),IF(COUNTIF(②男子申込!$C:$C,$B2819)=1,INDEX(②男子申込!H:H,MATCH($B2819,②男子申込!$C:$C,0)),"")),"")</f>
        <v>00135899338</v>
      </c>
      <c r="U2819" t="str">
        <f t="shared" ref="U2819:U2882" si="314">IFERROR(LEFT($A2819,FIND("大学",$A2819))&amp;RIGHT($A2819,LEN($A2819)-FIND("大学",$A2819)-1),"")</f>
        <v>京都大</v>
      </c>
    </row>
    <row r="2820" spans="1:21">
      <c r="A2820" s="5" t="s">
        <v>10039</v>
      </c>
      <c r="B2820" s="5">
        <v>2819</v>
      </c>
      <c r="C2820" s="5" t="s">
        <v>10040</v>
      </c>
      <c r="D2820" s="5" t="s">
        <v>10041</v>
      </c>
      <c r="F2820" s="5">
        <v>20070111</v>
      </c>
      <c r="H2820" s="5" t="s">
        <v>1016</v>
      </c>
      <c r="I2820" s="5" t="s">
        <v>127</v>
      </c>
      <c r="M2820" t="str">
        <f t="shared" si="309"/>
        <v>辻</v>
      </c>
      <c r="N2820" t="str">
        <f t="shared" si="310"/>
        <v>悠人</v>
      </c>
      <c r="O2820" t="str">
        <f t="shared" si="311"/>
        <v>ツジ</v>
      </c>
      <c r="P2820" t="str">
        <f t="shared" si="312"/>
        <v>ユウト</v>
      </c>
      <c r="Q2820">
        <f>IF($F2820="","",DATEDIF($R2820,①申込書!$D$3,"Y"))</f>
        <v>19</v>
      </c>
      <c r="R2820" t="str">
        <f t="shared" si="313"/>
        <v>2007/01/11</v>
      </c>
      <c r="S2820" t="str">
        <f t="shared" si="308"/>
        <v/>
      </c>
      <c r="T2820" t="str">
        <f>IFERROR(IF($G2820&lt;&gt;"",LEFT($G2820,11),IF(COUNTIF(②男子申込!$C:$C,$B2820)=1,INDEX(②男子申込!H:H,MATCH($B2820,②男子申込!$C:$C,0)),"")),"")</f>
        <v/>
      </c>
      <c r="U2820" t="str">
        <f t="shared" si="314"/>
        <v>明治国際医療大</v>
      </c>
    </row>
    <row r="2821" spans="1:21">
      <c r="A2821" s="5" t="s">
        <v>312</v>
      </c>
      <c r="B2821" s="5">
        <v>2820</v>
      </c>
      <c r="C2821" s="5" t="s">
        <v>10042</v>
      </c>
      <c r="D2821" s="5" t="s">
        <v>10043</v>
      </c>
      <c r="E2821" s="5" t="s">
        <v>97</v>
      </c>
      <c r="F2821" s="5">
        <v>20070306</v>
      </c>
      <c r="G2821" s="5" t="s">
        <v>12118</v>
      </c>
      <c r="H2821" s="5" t="s">
        <v>458</v>
      </c>
      <c r="I2821" s="5" t="s">
        <v>644</v>
      </c>
      <c r="M2821" t="str">
        <f t="shared" si="309"/>
        <v>阪本</v>
      </c>
      <c r="N2821" t="str">
        <f t="shared" si="310"/>
        <v>輝</v>
      </c>
      <c r="O2821" t="str">
        <f t="shared" si="311"/>
        <v>サカモト</v>
      </c>
      <c r="P2821" t="str">
        <f t="shared" si="312"/>
        <v>ヒカル</v>
      </c>
      <c r="Q2821">
        <f>IF($F2821="","",DATEDIF($R2821,①申込書!$D$3,"Y"))</f>
        <v>18</v>
      </c>
      <c r="R2821" t="str">
        <f t="shared" si="313"/>
        <v>2007/03/06</v>
      </c>
      <c r="S2821" t="str">
        <f t="shared" si="308"/>
        <v>兵庫</v>
      </c>
      <c r="T2821" t="str">
        <f>IFERROR(IF($G2821&lt;&gt;"",LEFT($G2821,11),IF(COUNTIF(②男子申込!$C:$C,$B2821)=1,INDEX(②男子申込!H:H,MATCH($B2821,②男子申込!$C:$C,0)),"")),"")</f>
        <v>00168126024</v>
      </c>
      <c r="U2821" t="str">
        <f t="shared" si="314"/>
        <v>関西学院大</v>
      </c>
    </row>
    <row r="2822" spans="1:21">
      <c r="A2822" s="5" t="s">
        <v>1286</v>
      </c>
      <c r="B2822" s="5">
        <v>2821</v>
      </c>
      <c r="C2822" s="5" t="s">
        <v>10044</v>
      </c>
      <c r="D2822" s="5" t="s">
        <v>10045</v>
      </c>
      <c r="E2822" s="5" t="s">
        <v>99</v>
      </c>
      <c r="F2822" s="5">
        <v>20070115</v>
      </c>
      <c r="G2822" s="5" t="s">
        <v>12119</v>
      </c>
      <c r="H2822" s="5" t="s">
        <v>811</v>
      </c>
      <c r="I2822" s="5" t="s">
        <v>135</v>
      </c>
      <c r="M2822" t="str">
        <f t="shared" si="309"/>
        <v>野﨑</v>
      </c>
      <c r="N2822" t="str">
        <f t="shared" si="310"/>
        <v>煌貴</v>
      </c>
      <c r="O2822" t="str">
        <f t="shared" si="311"/>
        <v>ノザキ</v>
      </c>
      <c r="P2822" t="str">
        <f t="shared" si="312"/>
        <v>コウキ</v>
      </c>
      <c r="Q2822">
        <f>IF($F2822="","",DATEDIF($R2822,①申込書!$D$3,"Y"))</f>
        <v>19</v>
      </c>
      <c r="R2822" t="str">
        <f t="shared" si="313"/>
        <v>2007/01/15</v>
      </c>
      <c r="S2822" t="str">
        <f t="shared" si="308"/>
        <v>大阪</v>
      </c>
      <c r="T2822" t="str">
        <f>IFERROR(IF($G2822&lt;&gt;"",LEFT($G2822,11),IF(COUNTIF(②男子申込!$C:$C,$B2822)=1,INDEX(②男子申込!H:H,MATCH($B2822,②男子申込!$C:$C,0)),"")),"")</f>
        <v>00126908935</v>
      </c>
      <c r="U2822" t="str">
        <f t="shared" si="314"/>
        <v>大阪公立大</v>
      </c>
    </row>
    <row r="2823" spans="1:21">
      <c r="A2823" s="5" t="s">
        <v>10046</v>
      </c>
      <c r="B2823" s="5">
        <v>2822</v>
      </c>
      <c r="C2823" s="5" t="s">
        <v>2548</v>
      </c>
      <c r="D2823" s="5" t="s">
        <v>2549</v>
      </c>
      <c r="E2823" s="5" t="s">
        <v>132</v>
      </c>
      <c r="F2823" s="5">
        <v>20030714</v>
      </c>
      <c r="G2823" s="5" t="s">
        <v>12120</v>
      </c>
      <c r="H2823" s="5" t="s">
        <v>854</v>
      </c>
      <c r="I2823" s="5" t="s">
        <v>130</v>
      </c>
      <c r="M2823" t="str">
        <f t="shared" si="309"/>
        <v>室</v>
      </c>
      <c r="N2823" t="str">
        <f t="shared" si="310"/>
        <v>公輔</v>
      </c>
      <c r="O2823" t="str">
        <f t="shared" si="311"/>
        <v>ムロ</v>
      </c>
      <c r="P2823" t="str">
        <f t="shared" si="312"/>
        <v>コウスケ</v>
      </c>
      <c r="Q2823">
        <f>IF($F2823="","",DATEDIF($R2823,①申込書!$D$3,"Y"))</f>
        <v>22</v>
      </c>
      <c r="R2823" t="str">
        <f t="shared" si="313"/>
        <v>2003/07/14</v>
      </c>
      <c r="S2823" t="str">
        <f t="shared" si="308"/>
        <v>広島</v>
      </c>
      <c r="T2823" t="str">
        <f>IFERROR(IF($G2823&lt;&gt;"",LEFT($G2823,11),IF(COUNTIF(②男子申込!$C:$C,$B2823)=1,INDEX(②男子申込!H:H,MATCH($B2823,②男子申込!$C:$C,0)),"")),"")</f>
        <v>00117469735</v>
      </c>
      <c r="U2823" t="str">
        <f t="shared" si="314"/>
        <v>阪南大</v>
      </c>
    </row>
    <row r="2824" spans="1:21">
      <c r="A2824" s="5" t="s">
        <v>10046</v>
      </c>
      <c r="B2824" s="5">
        <v>2823</v>
      </c>
      <c r="C2824" s="5" t="s">
        <v>10047</v>
      </c>
      <c r="D2824" s="5" t="s">
        <v>10048</v>
      </c>
      <c r="E2824" s="5" t="s">
        <v>83</v>
      </c>
      <c r="F2824" s="5">
        <v>20060817</v>
      </c>
      <c r="G2824" s="5" t="s">
        <v>12121</v>
      </c>
      <c r="H2824" s="5" t="s">
        <v>2061</v>
      </c>
      <c r="I2824" s="5" t="s">
        <v>1266</v>
      </c>
      <c r="M2824" t="str">
        <f t="shared" si="309"/>
        <v>青柳</v>
      </c>
      <c r="N2824" t="str">
        <f t="shared" si="310"/>
        <v>颯</v>
      </c>
      <c r="O2824" t="str">
        <f t="shared" si="311"/>
        <v>アオヤギ</v>
      </c>
      <c r="P2824" t="str">
        <f t="shared" si="312"/>
        <v>イブキ</v>
      </c>
      <c r="Q2824">
        <f>IF($F2824="","",DATEDIF($R2824,①申込書!$D$3,"Y"))</f>
        <v>19</v>
      </c>
      <c r="R2824" t="str">
        <f t="shared" si="313"/>
        <v>2006/08/17</v>
      </c>
      <c r="S2824" t="str">
        <f t="shared" si="308"/>
        <v>奈良</v>
      </c>
      <c r="T2824" t="str">
        <f>IFERROR(IF($G2824&lt;&gt;"",LEFT($G2824,11),IF(COUNTIF(②男子申込!$C:$C,$B2824)=1,INDEX(②男子申込!H:H,MATCH($B2824,②男子申込!$C:$C,0)),"")),"")</f>
        <v>00168649640</v>
      </c>
      <c r="U2824" t="str">
        <f t="shared" si="314"/>
        <v>阪南大</v>
      </c>
    </row>
    <row r="2825" spans="1:21">
      <c r="A2825" s="5" t="s">
        <v>2591</v>
      </c>
      <c r="B2825" s="5">
        <v>2824</v>
      </c>
      <c r="C2825" s="5" t="s">
        <v>4701</v>
      </c>
      <c r="D2825" s="5" t="s">
        <v>2148</v>
      </c>
      <c r="E2825" s="5" t="s">
        <v>97</v>
      </c>
      <c r="F2825" s="5">
        <v>20050131</v>
      </c>
      <c r="G2825" s="5" t="s">
        <v>12122</v>
      </c>
      <c r="H2825" s="5" t="s">
        <v>319</v>
      </c>
      <c r="I2825" s="5" t="s">
        <v>734</v>
      </c>
      <c r="M2825" t="str">
        <f t="shared" si="309"/>
        <v>竹内</v>
      </c>
      <c r="N2825" t="str">
        <f t="shared" si="310"/>
        <v>漣</v>
      </c>
      <c r="O2825" t="str">
        <f t="shared" si="311"/>
        <v>タケウチ</v>
      </c>
      <c r="P2825" t="str">
        <f t="shared" si="312"/>
        <v>レン</v>
      </c>
      <c r="Q2825">
        <f>IF($F2825="","",DATEDIF($R2825,①申込書!$D$3,"Y"))</f>
        <v>20</v>
      </c>
      <c r="R2825" t="str">
        <f t="shared" si="313"/>
        <v>2005/01/31</v>
      </c>
      <c r="S2825" t="str">
        <f t="shared" si="308"/>
        <v>兵庫</v>
      </c>
      <c r="T2825" t="str">
        <f>IFERROR(IF($G2825&lt;&gt;"",LEFT($G2825,11),IF(COUNTIF(②男子申込!$C:$C,$B2825)=1,INDEX(②男子申込!H:H,MATCH($B2825,②男子申込!$C:$C,0)),"")),"")</f>
        <v>00114911320</v>
      </c>
      <c r="U2825" t="str">
        <f t="shared" si="314"/>
        <v>神戸薬科大</v>
      </c>
    </row>
    <row r="2826" spans="1:21">
      <c r="A2826" s="5" t="s">
        <v>2591</v>
      </c>
      <c r="B2826" s="5">
        <v>2825</v>
      </c>
      <c r="C2826" s="5" t="s">
        <v>2592</v>
      </c>
      <c r="D2826" s="5" t="s">
        <v>2593</v>
      </c>
      <c r="E2826" s="5" t="s">
        <v>97</v>
      </c>
      <c r="F2826" s="5">
        <v>20031008</v>
      </c>
      <c r="G2826" s="5" t="s">
        <v>4097</v>
      </c>
      <c r="H2826" s="5" t="s">
        <v>2594</v>
      </c>
      <c r="I2826" s="5" t="s">
        <v>402</v>
      </c>
      <c r="M2826" t="str">
        <f t="shared" si="309"/>
        <v>増井</v>
      </c>
      <c r="N2826" t="str">
        <f t="shared" si="310"/>
        <v>貴哉</v>
      </c>
      <c r="O2826" t="str">
        <f t="shared" si="311"/>
        <v>マスイ</v>
      </c>
      <c r="P2826" t="str">
        <f t="shared" si="312"/>
        <v>タカヤ</v>
      </c>
      <c r="Q2826">
        <f>IF($F2826="","",DATEDIF($R2826,①申込書!$D$3,"Y"))</f>
        <v>22</v>
      </c>
      <c r="R2826" t="str">
        <f t="shared" si="313"/>
        <v>2003/10/08</v>
      </c>
      <c r="S2826" t="str">
        <f t="shared" si="308"/>
        <v>兵庫</v>
      </c>
      <c r="T2826" t="str">
        <f>IFERROR(IF($G2826&lt;&gt;"",LEFT($G2826,11),IF(COUNTIF(②男子申込!$C:$C,$B2826)=1,INDEX(②男子申込!H:H,MATCH($B2826,②男子申込!$C:$C,0)),"")),"")</f>
        <v>00103455321</v>
      </c>
      <c r="U2826" t="str">
        <f t="shared" si="314"/>
        <v>神戸薬科大</v>
      </c>
    </row>
    <row r="2827" spans="1:21">
      <c r="A2827" s="5" t="s">
        <v>775</v>
      </c>
      <c r="B2827" s="5">
        <v>2826</v>
      </c>
      <c r="C2827" s="5" t="s">
        <v>10049</v>
      </c>
      <c r="D2827" s="5" t="s">
        <v>10050</v>
      </c>
      <c r="E2827" s="5" t="s">
        <v>88</v>
      </c>
      <c r="F2827" s="5">
        <v>20061205</v>
      </c>
      <c r="G2827" s="5" t="s">
        <v>12123</v>
      </c>
      <c r="H2827" s="5" t="s">
        <v>12566</v>
      </c>
      <c r="I2827" s="5" t="s">
        <v>141</v>
      </c>
      <c r="M2827" t="str">
        <f t="shared" si="309"/>
        <v>小阪</v>
      </c>
      <c r="N2827" t="str">
        <f t="shared" si="310"/>
        <v>駿仁</v>
      </c>
      <c r="O2827" t="str">
        <f t="shared" si="311"/>
        <v>コサカ</v>
      </c>
      <c r="P2827" t="str">
        <f t="shared" si="312"/>
        <v>ハヤト</v>
      </c>
      <c r="Q2827">
        <f>IF($F2827="","",DATEDIF($R2827,①申込書!$D$3,"Y"))</f>
        <v>19</v>
      </c>
      <c r="R2827" t="str">
        <f t="shared" si="313"/>
        <v>2006/12/05</v>
      </c>
      <c r="S2827" t="str">
        <f t="shared" si="308"/>
        <v>京都</v>
      </c>
      <c r="T2827" t="str">
        <f>IFERROR(IF($G2827&lt;&gt;"",LEFT($G2827,11),IF(COUNTIF(②男子申込!$C:$C,$B2827)=1,INDEX(②男子申込!H:H,MATCH($B2827,②男子申込!$C:$C,0)),"")),"")</f>
        <v>00142551624</v>
      </c>
      <c r="U2827" t="str">
        <f t="shared" si="314"/>
        <v>同志社大</v>
      </c>
    </row>
    <row r="2828" spans="1:21">
      <c r="A2828" s="5" t="s">
        <v>1474</v>
      </c>
      <c r="B2828" s="5">
        <v>2827</v>
      </c>
      <c r="C2828" s="5" t="s">
        <v>10051</v>
      </c>
      <c r="D2828" s="5" t="s">
        <v>10052</v>
      </c>
      <c r="E2828" s="5" t="s">
        <v>3835</v>
      </c>
      <c r="F2828" s="5">
        <v>20060628</v>
      </c>
      <c r="G2828" s="5" t="s">
        <v>12124</v>
      </c>
      <c r="H2828" s="5" t="s">
        <v>630</v>
      </c>
      <c r="I2828" s="5" t="s">
        <v>112</v>
      </c>
      <c r="M2828" t="str">
        <f t="shared" si="309"/>
        <v>加藤</v>
      </c>
      <c r="N2828" t="str">
        <f t="shared" si="310"/>
        <v>一歩</v>
      </c>
      <c r="O2828" t="str">
        <f t="shared" si="311"/>
        <v>カトウ</v>
      </c>
      <c r="P2828" t="str">
        <f t="shared" si="312"/>
        <v>アユム</v>
      </c>
      <c r="Q2828">
        <f>IF($F2828="","",DATEDIF($R2828,①申込書!$D$3,"Y"))</f>
        <v>19</v>
      </c>
      <c r="R2828" t="str">
        <f t="shared" si="313"/>
        <v>2006/06/28</v>
      </c>
      <c r="S2828" t="str">
        <f t="shared" si="308"/>
        <v>学連</v>
      </c>
      <c r="T2828" t="str">
        <f>IFERROR(IF($G2828&lt;&gt;"",LEFT($G2828,11),IF(COUNTIF(②男子申込!$C:$C,$B2828)=1,INDEX(②男子申込!H:H,MATCH($B2828,②男子申込!$C:$C,0)),"")),"")</f>
        <v>00142658228</v>
      </c>
      <c r="U2828" t="str">
        <f t="shared" si="314"/>
        <v>京都橘大</v>
      </c>
    </row>
    <row r="2829" spans="1:21">
      <c r="A2829" s="5" t="s">
        <v>1474</v>
      </c>
      <c r="B2829" s="5">
        <v>2828</v>
      </c>
      <c r="C2829" s="5" t="s">
        <v>10053</v>
      </c>
      <c r="D2829" s="5" t="s">
        <v>10054</v>
      </c>
      <c r="E2829" s="5" t="s">
        <v>3835</v>
      </c>
      <c r="F2829" s="5">
        <v>20060827</v>
      </c>
      <c r="G2829" s="5" t="s">
        <v>12125</v>
      </c>
      <c r="H2829" s="5" t="s">
        <v>12567</v>
      </c>
      <c r="I2829" s="5" t="s">
        <v>130</v>
      </c>
      <c r="M2829" t="str">
        <f t="shared" si="309"/>
        <v>徳重</v>
      </c>
      <c r="N2829" t="str">
        <f t="shared" si="310"/>
        <v>孝介</v>
      </c>
      <c r="O2829" t="str">
        <f t="shared" si="311"/>
        <v>トクシゲ</v>
      </c>
      <c r="P2829" t="str">
        <f t="shared" si="312"/>
        <v>コウスケ</v>
      </c>
      <c r="Q2829">
        <f>IF($F2829="","",DATEDIF($R2829,①申込書!$D$3,"Y"))</f>
        <v>19</v>
      </c>
      <c r="R2829" t="str">
        <f t="shared" si="313"/>
        <v>2006/08/27</v>
      </c>
      <c r="S2829" t="str">
        <f t="shared" si="308"/>
        <v>学連</v>
      </c>
      <c r="T2829" t="str">
        <f>IFERROR(IF($G2829&lt;&gt;"",LEFT($G2829,11),IF(COUNTIF(②男子申込!$C:$C,$B2829)=1,INDEX(②男子申込!H:H,MATCH($B2829,②男子申込!$C:$C,0)),"")),"")</f>
        <v>00144171725</v>
      </c>
      <c r="U2829" t="str">
        <f t="shared" si="314"/>
        <v>京都橘大</v>
      </c>
    </row>
    <row r="2830" spans="1:21">
      <c r="A2830" s="5" t="s">
        <v>1474</v>
      </c>
      <c r="B2830" s="5">
        <v>2829</v>
      </c>
      <c r="C2830" s="5" t="s">
        <v>10055</v>
      </c>
      <c r="D2830" s="5" t="s">
        <v>10056</v>
      </c>
      <c r="E2830" s="5" t="s">
        <v>3835</v>
      </c>
      <c r="F2830" s="5">
        <v>20060616</v>
      </c>
      <c r="G2830" s="5" t="s">
        <v>12126</v>
      </c>
      <c r="H2830" s="5" t="s">
        <v>786</v>
      </c>
      <c r="I2830" s="5" t="s">
        <v>631</v>
      </c>
      <c r="M2830" t="str">
        <f t="shared" si="309"/>
        <v>西川</v>
      </c>
      <c r="N2830" t="str">
        <f t="shared" si="310"/>
        <v>滉</v>
      </c>
      <c r="O2830" t="str">
        <f t="shared" si="311"/>
        <v>ニシカワ</v>
      </c>
      <c r="P2830" t="str">
        <f t="shared" si="312"/>
        <v>コウ</v>
      </c>
      <c r="Q2830">
        <f>IF($F2830="","",DATEDIF($R2830,①申込書!$D$3,"Y"))</f>
        <v>19</v>
      </c>
      <c r="R2830" t="str">
        <f t="shared" si="313"/>
        <v>2006/06/16</v>
      </c>
      <c r="S2830" t="str">
        <f t="shared" si="308"/>
        <v>学連</v>
      </c>
      <c r="T2830" t="str">
        <f>IFERROR(IF($G2830&lt;&gt;"",LEFT($G2830,11),IF(COUNTIF(②男子申込!$C:$C,$B2830)=1,INDEX(②男子申込!H:H,MATCH($B2830,②男子申込!$C:$C,0)),"")),"")</f>
        <v>00166437835</v>
      </c>
      <c r="U2830" t="str">
        <f t="shared" si="314"/>
        <v>京都橘大</v>
      </c>
    </row>
    <row r="2831" spans="1:21">
      <c r="A2831" s="5" t="s">
        <v>1474</v>
      </c>
      <c r="B2831" s="5">
        <v>2830</v>
      </c>
      <c r="C2831" s="5" t="s">
        <v>10057</v>
      </c>
      <c r="D2831" s="5" t="s">
        <v>10058</v>
      </c>
      <c r="E2831" s="5" t="s">
        <v>3835</v>
      </c>
      <c r="F2831" s="5">
        <v>20060614</v>
      </c>
      <c r="G2831" s="5" t="s">
        <v>12127</v>
      </c>
      <c r="H2831" s="5" t="s">
        <v>12568</v>
      </c>
      <c r="I2831" s="5" t="s">
        <v>127</v>
      </c>
      <c r="M2831" t="str">
        <f t="shared" si="309"/>
        <v>石黒</v>
      </c>
      <c r="N2831" t="str">
        <f t="shared" si="310"/>
        <v>勇都</v>
      </c>
      <c r="O2831" t="str">
        <f t="shared" si="311"/>
        <v>イシグロ</v>
      </c>
      <c r="P2831" t="str">
        <f t="shared" si="312"/>
        <v>ユウト</v>
      </c>
      <c r="Q2831">
        <f>IF($F2831="","",DATEDIF($R2831,①申込書!$D$3,"Y"))</f>
        <v>19</v>
      </c>
      <c r="R2831" t="str">
        <f t="shared" si="313"/>
        <v>2006/06/14</v>
      </c>
      <c r="S2831" t="str">
        <f t="shared" si="308"/>
        <v>学連</v>
      </c>
      <c r="T2831" t="str">
        <f>IFERROR(IF($G2831&lt;&gt;"",LEFT($G2831,11),IF(COUNTIF(②男子申込!$C:$C,$B2831)=1,INDEX(②男子申込!H:H,MATCH($B2831,②男子申込!$C:$C,0)),"")),"")</f>
        <v>00172831830</v>
      </c>
      <c r="U2831" t="str">
        <f t="shared" si="314"/>
        <v>京都橘大</v>
      </c>
    </row>
    <row r="2832" spans="1:21">
      <c r="A2832" s="5" t="s">
        <v>1474</v>
      </c>
      <c r="B2832" s="5">
        <v>2831</v>
      </c>
      <c r="C2832" s="5" t="s">
        <v>10059</v>
      </c>
      <c r="D2832" s="5" t="s">
        <v>10060</v>
      </c>
      <c r="E2832" s="5" t="s">
        <v>3835</v>
      </c>
      <c r="F2832" s="5">
        <v>20060623</v>
      </c>
      <c r="G2832" s="5" t="s">
        <v>12128</v>
      </c>
      <c r="H2832" s="5" t="s">
        <v>12569</v>
      </c>
      <c r="I2832" s="5" t="s">
        <v>12570</v>
      </c>
      <c r="M2832" t="str">
        <f t="shared" si="309"/>
        <v>伴野</v>
      </c>
      <c r="N2832" t="str">
        <f t="shared" si="310"/>
        <v>元信</v>
      </c>
      <c r="O2832" t="str">
        <f t="shared" si="311"/>
        <v>トモノ</v>
      </c>
      <c r="P2832" t="str">
        <f t="shared" si="312"/>
        <v>ゲンシン</v>
      </c>
      <c r="Q2832">
        <f>IF($F2832="","",DATEDIF($R2832,①申込書!$D$3,"Y"))</f>
        <v>19</v>
      </c>
      <c r="R2832" t="str">
        <f t="shared" si="313"/>
        <v>2006/06/23</v>
      </c>
      <c r="S2832" t="str">
        <f t="shared" si="308"/>
        <v>学連</v>
      </c>
      <c r="T2832" t="str">
        <f>IFERROR(IF($G2832&lt;&gt;"",LEFT($G2832,11),IF(COUNTIF(②男子申込!$C:$C,$B2832)=1,INDEX(②男子申込!H:H,MATCH($B2832,②男子申込!$C:$C,0)),"")),"")</f>
        <v>00200000947</v>
      </c>
      <c r="U2832" t="str">
        <f t="shared" si="314"/>
        <v>京都橘大</v>
      </c>
    </row>
    <row r="2833" spans="1:21">
      <c r="A2833" s="5" t="s">
        <v>1474</v>
      </c>
      <c r="B2833" s="5">
        <v>2832</v>
      </c>
      <c r="C2833" s="5" t="s">
        <v>7567</v>
      </c>
      <c r="D2833" s="5" t="s">
        <v>1093</v>
      </c>
      <c r="E2833" s="5" t="s">
        <v>3835</v>
      </c>
      <c r="F2833" s="5">
        <v>20050922</v>
      </c>
      <c r="G2833" s="5" t="s">
        <v>7568</v>
      </c>
      <c r="H2833" s="5" t="s">
        <v>126</v>
      </c>
      <c r="I2833" s="5" t="s">
        <v>578</v>
      </c>
      <c r="M2833" t="str">
        <f t="shared" si="309"/>
        <v>小島</v>
      </c>
      <c r="N2833" t="str">
        <f t="shared" si="310"/>
        <v>翔太</v>
      </c>
      <c r="O2833" t="str">
        <f t="shared" si="311"/>
        <v>コジマ</v>
      </c>
      <c r="P2833" t="str">
        <f t="shared" si="312"/>
        <v>ショウタ</v>
      </c>
      <c r="Q2833">
        <f>IF($F2833="","",DATEDIF($R2833,①申込書!$D$3,"Y"))</f>
        <v>20</v>
      </c>
      <c r="R2833" t="str">
        <f t="shared" si="313"/>
        <v>2005/09/22</v>
      </c>
      <c r="S2833" t="str">
        <f t="shared" si="308"/>
        <v>学連</v>
      </c>
      <c r="T2833" t="str">
        <f>IFERROR(IF($G2833&lt;&gt;"",LEFT($G2833,11),IF(COUNTIF(②男子申込!$C:$C,$B2833)=1,INDEX(②男子申込!H:H,MATCH($B2833,②男子申込!$C:$C,0)),"")),"")</f>
        <v>00200299684</v>
      </c>
      <c r="U2833" t="str">
        <f t="shared" si="314"/>
        <v>京都橘大</v>
      </c>
    </row>
    <row r="2834" spans="1:21">
      <c r="A2834" s="5" t="s">
        <v>1474</v>
      </c>
      <c r="B2834" s="5">
        <v>2833</v>
      </c>
      <c r="C2834" s="5" t="s">
        <v>10061</v>
      </c>
      <c r="D2834" s="5" t="s">
        <v>10062</v>
      </c>
      <c r="E2834" s="5" t="s">
        <v>3835</v>
      </c>
      <c r="F2834" s="5">
        <v>20060510</v>
      </c>
      <c r="G2834" s="5" t="s">
        <v>12129</v>
      </c>
      <c r="H2834" s="5" t="s">
        <v>12571</v>
      </c>
      <c r="I2834" s="5" t="s">
        <v>12572</v>
      </c>
      <c r="M2834" t="str">
        <f t="shared" si="309"/>
        <v>重田</v>
      </c>
      <c r="N2834" t="str">
        <f t="shared" si="310"/>
        <v>優太</v>
      </c>
      <c r="O2834" t="str">
        <f t="shared" si="311"/>
        <v>シゲタ</v>
      </c>
      <c r="P2834" t="str">
        <f t="shared" si="312"/>
        <v>ユウタ</v>
      </c>
      <c r="Q2834">
        <f>IF($F2834="","",DATEDIF($R2834,①申込書!$D$3,"Y"))</f>
        <v>19</v>
      </c>
      <c r="R2834" t="str">
        <f t="shared" si="313"/>
        <v>2006/05/10</v>
      </c>
      <c r="S2834" t="str">
        <f t="shared" si="308"/>
        <v>学連</v>
      </c>
      <c r="T2834" t="str">
        <f>IFERROR(IF($G2834&lt;&gt;"",LEFT($G2834,11),IF(COUNTIF(②男子申込!$C:$C,$B2834)=1,INDEX(②男子申込!H:H,MATCH($B2834,②男子申込!$C:$C,0)),"")),"")</f>
        <v>00200422039</v>
      </c>
      <c r="U2834" t="str">
        <f t="shared" si="314"/>
        <v>京都橘大</v>
      </c>
    </row>
    <row r="2835" spans="1:21">
      <c r="A2835" s="5" t="s">
        <v>927</v>
      </c>
      <c r="B2835" s="5">
        <v>2834</v>
      </c>
      <c r="C2835" s="5" t="s">
        <v>10063</v>
      </c>
      <c r="D2835" s="5" t="s">
        <v>10064</v>
      </c>
      <c r="E2835" s="5" t="s">
        <v>920</v>
      </c>
      <c r="F2835" s="5">
        <v>20070328</v>
      </c>
      <c r="G2835" s="5" t="s">
        <v>12130</v>
      </c>
      <c r="H2835" s="5" t="s">
        <v>12573</v>
      </c>
      <c r="I2835" s="5" t="s">
        <v>115</v>
      </c>
      <c r="M2835" t="str">
        <f t="shared" si="309"/>
        <v>大戸</v>
      </c>
      <c r="N2835" t="str">
        <f t="shared" si="310"/>
        <v>陽生</v>
      </c>
      <c r="O2835" t="str">
        <f t="shared" si="311"/>
        <v>オオト</v>
      </c>
      <c r="P2835" t="str">
        <f t="shared" si="312"/>
        <v>ハルキ</v>
      </c>
      <c r="Q2835">
        <f>IF($F2835="","",DATEDIF($R2835,①申込書!$D$3,"Y"))</f>
        <v>18</v>
      </c>
      <c r="R2835" t="str">
        <f t="shared" si="313"/>
        <v>2007/03/28</v>
      </c>
      <c r="S2835" t="str">
        <f t="shared" si="308"/>
        <v>新潟</v>
      </c>
      <c r="T2835" t="str">
        <f>IFERROR(IF($G2835&lt;&gt;"",LEFT($G2835,11),IF(COUNTIF(②男子申込!$C:$C,$B2835)=1,INDEX(②男子申込!H:H,MATCH($B2835,②男子申込!$C:$C,0)),"")),"")</f>
        <v>00134932830</v>
      </c>
      <c r="U2835" t="str">
        <f t="shared" si="314"/>
        <v>大阪教育大</v>
      </c>
    </row>
    <row r="2836" spans="1:21">
      <c r="A2836" s="5" t="s">
        <v>1085</v>
      </c>
      <c r="B2836" s="5">
        <v>2835</v>
      </c>
      <c r="C2836" s="5" t="s">
        <v>6036</v>
      </c>
      <c r="D2836" s="5" t="s">
        <v>6037</v>
      </c>
      <c r="E2836" s="5" t="s">
        <v>97</v>
      </c>
      <c r="F2836" s="5">
        <v>20040827</v>
      </c>
      <c r="G2836" s="5" t="s">
        <v>12131</v>
      </c>
      <c r="H2836" s="5" t="s">
        <v>1541</v>
      </c>
      <c r="I2836" s="5" t="s">
        <v>2482</v>
      </c>
      <c r="M2836" t="str">
        <f t="shared" si="309"/>
        <v>飯野</v>
      </c>
      <c r="N2836" t="str">
        <f t="shared" si="310"/>
        <v>碧</v>
      </c>
      <c r="O2836" t="str">
        <f t="shared" si="311"/>
        <v>イイノ</v>
      </c>
      <c r="P2836" t="str">
        <f t="shared" si="312"/>
        <v>アオイ</v>
      </c>
      <c r="Q2836">
        <f>IF($F2836="","",DATEDIF($R2836,①申込書!$D$3,"Y"))</f>
        <v>21</v>
      </c>
      <c r="R2836" t="str">
        <f t="shared" si="313"/>
        <v>2004/08/27</v>
      </c>
      <c r="S2836" t="str">
        <f t="shared" si="308"/>
        <v>兵庫</v>
      </c>
      <c r="T2836" t="str">
        <f>IFERROR(IF($G2836&lt;&gt;"",LEFT($G2836,11),IF(COUNTIF(②男子申込!$C:$C,$B2836)=1,INDEX(②男子申込!H:H,MATCH($B2836,②男子申込!$C:$C,0)),"")),"")</f>
        <v>00129491632</v>
      </c>
      <c r="U2836" t="str">
        <f t="shared" si="314"/>
        <v>甲南大</v>
      </c>
    </row>
    <row r="2837" spans="1:21">
      <c r="A2837" s="5" t="s">
        <v>1631</v>
      </c>
      <c r="B2837" s="5">
        <v>2836</v>
      </c>
      <c r="C2837" s="5" t="s">
        <v>10065</v>
      </c>
      <c r="D2837" s="5" t="s">
        <v>10066</v>
      </c>
      <c r="E2837" s="5" t="s">
        <v>80</v>
      </c>
      <c r="F2837" s="5">
        <v>20070102</v>
      </c>
      <c r="G2837" s="5" t="s">
        <v>12132</v>
      </c>
      <c r="H2837" s="5" t="s">
        <v>12574</v>
      </c>
      <c r="I2837" s="5" t="s">
        <v>12575</v>
      </c>
      <c r="M2837" t="str">
        <f t="shared" si="309"/>
        <v>三品</v>
      </c>
      <c r="N2837" t="str">
        <f t="shared" si="310"/>
        <v>空吾</v>
      </c>
      <c r="O2837" t="str">
        <f t="shared" si="311"/>
        <v>ミシナ</v>
      </c>
      <c r="P2837" t="str">
        <f t="shared" si="312"/>
        <v>クウゴ</v>
      </c>
      <c r="Q2837">
        <f>IF($F2837="","",DATEDIF($R2837,①申込書!$D$3,"Y"))</f>
        <v>19</v>
      </c>
      <c r="R2837" t="str">
        <f t="shared" si="313"/>
        <v>2007/01/02</v>
      </c>
      <c r="S2837" t="str">
        <f t="shared" si="308"/>
        <v>滋賀</v>
      </c>
      <c r="T2837" t="str">
        <f>IFERROR(IF($G2837&lt;&gt;"",LEFT($G2837,11),IF(COUNTIF(②男子申込!$C:$C,$B2837)=1,INDEX(②男子申込!H:H,MATCH($B2837,②男子申込!$C:$C,0)),"")),"")</f>
        <v>00135471627</v>
      </c>
      <c r="U2837" t="str">
        <f t="shared" si="314"/>
        <v>京都産業大</v>
      </c>
    </row>
    <row r="2838" spans="1:21">
      <c r="A2838" s="5" t="s">
        <v>1631</v>
      </c>
      <c r="B2838" s="5">
        <v>2837</v>
      </c>
      <c r="C2838" s="5" t="s">
        <v>10067</v>
      </c>
      <c r="D2838" s="5" t="s">
        <v>10068</v>
      </c>
      <c r="E2838" s="5" t="s">
        <v>610</v>
      </c>
      <c r="F2838" s="5">
        <v>20060611</v>
      </c>
      <c r="G2838" s="5" t="s">
        <v>12133</v>
      </c>
      <c r="H2838" s="5" t="s">
        <v>12576</v>
      </c>
      <c r="I2838" s="5" t="s">
        <v>12577</v>
      </c>
      <c r="M2838" t="str">
        <f t="shared" si="309"/>
        <v>永川</v>
      </c>
      <c r="N2838" t="str">
        <f t="shared" si="310"/>
        <v>瑛</v>
      </c>
      <c r="O2838" t="str">
        <f t="shared" si="311"/>
        <v>ナガカワ</v>
      </c>
      <c r="P2838" t="str">
        <f t="shared" si="312"/>
        <v>エイ</v>
      </c>
      <c r="Q2838">
        <f>IF($F2838="","",DATEDIF($R2838,①申込書!$D$3,"Y"))</f>
        <v>19</v>
      </c>
      <c r="R2838" t="str">
        <f t="shared" si="313"/>
        <v>2006/06/11</v>
      </c>
      <c r="S2838" t="str">
        <f t="shared" si="308"/>
        <v>鹿児島</v>
      </c>
      <c r="T2838" t="str">
        <f>IFERROR(IF($G2838&lt;&gt;"",LEFT($G2838,11),IF(COUNTIF(②男子申込!$C:$C,$B2838)=1,INDEX(②男子申込!H:H,MATCH($B2838,②男子申込!$C:$C,0)),"")),"")</f>
        <v>00153239427</v>
      </c>
      <c r="U2838" t="str">
        <f t="shared" si="314"/>
        <v>京都産業大</v>
      </c>
    </row>
    <row r="2839" spans="1:21">
      <c r="A2839" s="5" t="s">
        <v>6978</v>
      </c>
      <c r="B2839" s="5">
        <v>2838</v>
      </c>
      <c r="C2839" s="5" t="s">
        <v>10069</v>
      </c>
      <c r="D2839" s="5" t="s">
        <v>10070</v>
      </c>
      <c r="E2839" s="5" t="s">
        <v>99</v>
      </c>
      <c r="F2839" s="5">
        <v>20070221</v>
      </c>
      <c r="G2839" s="5" t="s">
        <v>12134</v>
      </c>
      <c r="H2839" s="5" t="s">
        <v>107</v>
      </c>
      <c r="I2839" s="5" t="s">
        <v>408</v>
      </c>
      <c r="M2839" t="str">
        <f t="shared" si="309"/>
        <v>中川</v>
      </c>
      <c r="N2839" t="str">
        <f t="shared" si="310"/>
        <v>夢月</v>
      </c>
      <c r="O2839" t="str">
        <f t="shared" si="311"/>
        <v>ナカガワ</v>
      </c>
      <c r="P2839" t="str">
        <f t="shared" si="312"/>
        <v>ユヅキ</v>
      </c>
      <c r="Q2839">
        <f>IF($F2839="","",DATEDIF($R2839,①申込書!$D$3,"Y"))</f>
        <v>18</v>
      </c>
      <c r="R2839" t="str">
        <f t="shared" si="313"/>
        <v>2007/02/21</v>
      </c>
      <c r="S2839" t="str">
        <f t="shared" si="308"/>
        <v>大阪</v>
      </c>
      <c r="T2839" t="str">
        <f>IFERROR(IF($G2839&lt;&gt;"",LEFT($G2839,11),IF(COUNTIF(②男子申込!$C:$C,$B2839)=1,INDEX(②男子申込!H:H,MATCH($B2839,②男子申込!$C:$C,0)),"")),"")</f>
        <v>00200437178</v>
      </c>
      <c r="U2839" t="str">
        <f t="shared" si="314"/>
        <v>大阪電気通信大</v>
      </c>
    </row>
    <row r="2840" spans="1:21">
      <c r="A2840" s="5" t="s">
        <v>1207</v>
      </c>
      <c r="B2840" s="5">
        <v>2839</v>
      </c>
      <c r="C2840" s="5" t="s">
        <v>10071</v>
      </c>
      <c r="D2840" s="5" t="s">
        <v>10072</v>
      </c>
      <c r="E2840" s="5" t="s">
        <v>173</v>
      </c>
      <c r="F2840" s="5">
        <v>20060817</v>
      </c>
      <c r="H2840" s="5" t="s">
        <v>12566</v>
      </c>
      <c r="I2840" s="5" t="s">
        <v>92</v>
      </c>
      <c r="M2840" t="str">
        <f t="shared" si="309"/>
        <v>小坂</v>
      </c>
      <c r="N2840" t="str">
        <f t="shared" si="310"/>
        <v>有輝</v>
      </c>
      <c r="O2840" t="str">
        <f t="shared" si="311"/>
        <v>コサカ</v>
      </c>
      <c r="P2840" t="str">
        <f t="shared" si="312"/>
        <v>ユウキ</v>
      </c>
      <c r="Q2840">
        <f>IF($F2840="","",DATEDIF($R2840,①申込書!$D$3,"Y"))</f>
        <v>19</v>
      </c>
      <c r="R2840" t="str">
        <f t="shared" si="313"/>
        <v>2006/08/17</v>
      </c>
      <c r="S2840" t="str">
        <f t="shared" si="308"/>
        <v>鳥取</v>
      </c>
      <c r="T2840" t="str">
        <f>IFERROR(IF($G2840&lt;&gt;"",LEFT($G2840,11),IF(COUNTIF(②男子申込!$C:$C,$B2840)=1,INDEX(②男子申込!H:H,MATCH($B2840,②男子申込!$C:$C,0)),"")),"")</f>
        <v/>
      </c>
      <c r="U2840" t="str">
        <f t="shared" si="314"/>
        <v>大阪国際大</v>
      </c>
    </row>
    <row r="2841" spans="1:21">
      <c r="A2841" s="5" t="s">
        <v>10073</v>
      </c>
      <c r="B2841" s="5">
        <v>2840</v>
      </c>
      <c r="C2841" s="5" t="s">
        <v>10074</v>
      </c>
      <c r="D2841" s="5" t="s">
        <v>10075</v>
      </c>
      <c r="E2841" s="5" t="s">
        <v>3835</v>
      </c>
      <c r="F2841" s="5">
        <v>20060407</v>
      </c>
      <c r="G2841" s="5" t="s">
        <v>12135</v>
      </c>
      <c r="H2841" s="5" t="s">
        <v>731</v>
      </c>
      <c r="I2841" s="5" t="s">
        <v>194</v>
      </c>
      <c r="M2841" t="str">
        <f t="shared" si="309"/>
        <v>宮本</v>
      </c>
      <c r="N2841" t="str">
        <f t="shared" si="310"/>
        <v>和樹</v>
      </c>
      <c r="O2841" t="str">
        <f t="shared" si="311"/>
        <v>ミヤモト</v>
      </c>
      <c r="P2841" t="str">
        <f t="shared" si="312"/>
        <v>カズキ</v>
      </c>
      <c r="Q2841">
        <f>IF($F2841="","",DATEDIF($R2841,①申込書!$D$3,"Y"))</f>
        <v>19</v>
      </c>
      <c r="R2841" t="str">
        <f t="shared" si="313"/>
        <v>2006/04/07</v>
      </c>
      <c r="S2841" t="str">
        <f t="shared" si="308"/>
        <v>学連</v>
      </c>
      <c r="T2841" t="str">
        <f>IFERROR(IF($G2841&lt;&gt;"",LEFT($G2841,11),IF(COUNTIF(②男子申込!$C:$C,$B2841)=1,INDEX(②男子申込!H:H,MATCH($B2841,②男子申込!$C:$C,0)),"")),"")</f>
        <v>00139604932</v>
      </c>
      <c r="U2841" t="str">
        <f t="shared" si="314"/>
        <v>大阪工業大</v>
      </c>
    </row>
    <row r="2842" spans="1:21">
      <c r="A2842" s="5" t="s">
        <v>1349</v>
      </c>
      <c r="B2842" s="5">
        <v>2841</v>
      </c>
      <c r="C2842" s="5" t="s">
        <v>1367</v>
      </c>
      <c r="D2842" s="5" t="s">
        <v>1368</v>
      </c>
      <c r="E2842" s="5" t="s">
        <v>99</v>
      </c>
      <c r="F2842" s="5">
        <v>19990430</v>
      </c>
      <c r="G2842" s="5" t="s">
        <v>3836</v>
      </c>
      <c r="H2842" s="5" t="s">
        <v>336</v>
      </c>
      <c r="I2842" s="5" t="s">
        <v>606</v>
      </c>
      <c r="M2842" t="str">
        <f t="shared" si="309"/>
        <v>小野</v>
      </c>
      <c r="N2842" t="str">
        <f t="shared" si="310"/>
        <v>弘貴</v>
      </c>
      <c r="O2842" t="str">
        <f t="shared" si="311"/>
        <v>オノ</v>
      </c>
      <c r="P2842" t="str">
        <f t="shared" si="312"/>
        <v>ヒロキ</v>
      </c>
      <c r="Q2842">
        <f>IF($F2842="","",DATEDIF($R2842,①申込書!$D$3,"Y"))</f>
        <v>26</v>
      </c>
      <c r="R2842" t="str">
        <f t="shared" si="313"/>
        <v>1999/04/30</v>
      </c>
      <c r="S2842" t="str">
        <f t="shared" si="308"/>
        <v>大阪</v>
      </c>
      <c r="T2842" t="str">
        <f>IFERROR(IF($G2842&lt;&gt;"",LEFT($G2842,11),IF(COUNTIF(②男子申込!$C:$C,$B2842)=1,INDEX(②男子申込!H:H,MATCH($B2842,②男子申込!$C:$C,0)),"")),"")</f>
        <v>00049106828</v>
      </c>
      <c r="U2842" t="str">
        <f t="shared" si="314"/>
        <v>大阪大</v>
      </c>
    </row>
    <row r="2843" spans="1:21">
      <c r="M2843" t="str">
        <f t="shared" si="309"/>
        <v/>
      </c>
      <c r="N2843" t="str">
        <f t="shared" si="310"/>
        <v/>
      </c>
      <c r="O2843" t="str">
        <f t="shared" si="311"/>
        <v/>
      </c>
      <c r="P2843" t="str">
        <f t="shared" si="312"/>
        <v/>
      </c>
      <c r="Q2843" t="str">
        <f>IF($F2843="","",DATEDIF($R2843,①申込書!$D$3,"Y"))</f>
        <v/>
      </c>
      <c r="R2843" t="str">
        <f t="shared" si="313"/>
        <v/>
      </c>
      <c r="S2843" t="str">
        <f t="shared" si="308"/>
        <v/>
      </c>
      <c r="T2843" t="str">
        <f>IFERROR(IF($G2843&lt;&gt;"",LEFT($G2843,11),IF(COUNTIF(②男子申込!$C:$C,$B2843)=1,INDEX(②男子申込!H:H,MATCH($B2843,②男子申込!$C:$C,0)),"")),"")</f>
        <v/>
      </c>
      <c r="U2843" t="str">
        <f t="shared" si="314"/>
        <v/>
      </c>
    </row>
    <row r="2844" spans="1:21">
      <c r="M2844" t="str">
        <f t="shared" si="309"/>
        <v/>
      </c>
      <c r="N2844" t="str">
        <f t="shared" si="310"/>
        <v/>
      </c>
      <c r="O2844" t="str">
        <f t="shared" si="311"/>
        <v/>
      </c>
      <c r="P2844" t="str">
        <f t="shared" si="312"/>
        <v/>
      </c>
      <c r="Q2844" t="str">
        <f>IF($F2844="","",DATEDIF($R2844,①申込書!$D$3,"Y"))</f>
        <v/>
      </c>
      <c r="R2844" t="str">
        <f t="shared" si="313"/>
        <v/>
      </c>
      <c r="S2844" t="str">
        <f t="shared" si="308"/>
        <v/>
      </c>
      <c r="T2844" t="str">
        <f>IFERROR(IF($G2844&lt;&gt;"",LEFT($G2844,11),IF(COUNTIF(②男子申込!$C:$C,$B2844)=1,INDEX(②男子申込!H:H,MATCH($B2844,②男子申込!$C:$C,0)),"")),"")</f>
        <v/>
      </c>
      <c r="U2844" t="str">
        <f t="shared" si="314"/>
        <v/>
      </c>
    </row>
    <row r="2845" spans="1:21">
      <c r="M2845" t="str">
        <f t="shared" si="309"/>
        <v/>
      </c>
      <c r="N2845" t="str">
        <f t="shared" si="310"/>
        <v/>
      </c>
      <c r="O2845" t="str">
        <f t="shared" si="311"/>
        <v/>
      </c>
      <c r="P2845" t="str">
        <f t="shared" si="312"/>
        <v/>
      </c>
      <c r="Q2845" t="str">
        <f>IF($F2845="","",DATEDIF($R2845,①申込書!$D$3,"Y"))</f>
        <v/>
      </c>
      <c r="R2845" t="str">
        <f t="shared" si="313"/>
        <v/>
      </c>
      <c r="S2845" t="str">
        <f t="shared" si="308"/>
        <v/>
      </c>
      <c r="T2845" t="str">
        <f>IFERROR(IF($G2845&lt;&gt;"",LEFT($G2845,11),IF(COUNTIF(②男子申込!$C:$C,$B2845)=1,INDEX(②男子申込!H:H,MATCH($B2845,②男子申込!$C:$C,0)),"")),"")</f>
        <v/>
      </c>
      <c r="U2845" t="str">
        <f t="shared" si="314"/>
        <v/>
      </c>
    </row>
    <row r="2846" spans="1:21">
      <c r="M2846" t="str">
        <f t="shared" si="309"/>
        <v/>
      </c>
      <c r="N2846" t="str">
        <f t="shared" si="310"/>
        <v/>
      </c>
      <c r="O2846" t="str">
        <f t="shared" si="311"/>
        <v/>
      </c>
      <c r="P2846" t="str">
        <f t="shared" si="312"/>
        <v/>
      </c>
      <c r="Q2846" t="str">
        <f>IF($F2846="","",DATEDIF($R2846,①申込書!$D$3,"Y"))</f>
        <v/>
      </c>
      <c r="R2846" t="str">
        <f t="shared" si="313"/>
        <v/>
      </c>
      <c r="S2846" t="str">
        <f t="shared" si="308"/>
        <v/>
      </c>
      <c r="T2846" t="str">
        <f>IFERROR(IF($G2846&lt;&gt;"",LEFT($G2846,11),IF(COUNTIF(②男子申込!$C:$C,$B2846)=1,INDEX(②男子申込!H:H,MATCH($B2846,②男子申込!$C:$C,0)),"")),"")</f>
        <v/>
      </c>
      <c r="U2846" t="str">
        <f t="shared" si="314"/>
        <v/>
      </c>
    </row>
    <row r="2847" spans="1:21">
      <c r="A2847" s="5" t="s">
        <v>8335</v>
      </c>
      <c r="B2847" s="5">
        <v>2846</v>
      </c>
      <c r="C2847" s="5" t="s">
        <v>10076</v>
      </c>
      <c r="D2847" s="5" t="s">
        <v>10077</v>
      </c>
      <c r="E2847" s="5" t="s">
        <v>3835</v>
      </c>
      <c r="F2847" s="5">
        <v>20061118</v>
      </c>
      <c r="G2847" s="5" t="s">
        <v>12136</v>
      </c>
      <c r="H2847" s="5" t="s">
        <v>12578</v>
      </c>
      <c r="I2847" s="5" t="s">
        <v>12579</v>
      </c>
      <c r="M2847" t="str">
        <f t="shared" si="309"/>
        <v>山村</v>
      </c>
      <c r="N2847" t="str">
        <f t="shared" si="310"/>
        <v>卓万</v>
      </c>
      <c r="O2847" t="str">
        <f t="shared" si="311"/>
        <v>ヤマムラ</v>
      </c>
      <c r="P2847" t="str">
        <f t="shared" si="312"/>
        <v>タクマ</v>
      </c>
      <c r="Q2847">
        <f>IF($F2847="","",DATEDIF($R2847,①申込書!$D$3,"Y"))</f>
        <v>19</v>
      </c>
      <c r="R2847" t="str">
        <f t="shared" si="313"/>
        <v>2006/11/18</v>
      </c>
      <c r="S2847" t="str">
        <f t="shared" si="308"/>
        <v>学連</v>
      </c>
      <c r="T2847" t="str">
        <f>IFERROR(IF($G2847&lt;&gt;"",LEFT($G2847,11),IF(COUNTIF(②男子申込!$C:$C,$B2847)=1,INDEX(②男子申込!H:H,MATCH($B2847,②男子申込!$C:$C,0)),"")),"")</f>
        <v>00138813226</v>
      </c>
      <c r="U2847" t="str">
        <f t="shared" si="314"/>
        <v>関西医療大</v>
      </c>
    </row>
    <row r="2848" spans="1:21">
      <c r="A2848" s="5" t="s">
        <v>1579</v>
      </c>
      <c r="B2848" s="5">
        <v>2847</v>
      </c>
      <c r="C2848" s="5" t="s">
        <v>2438</v>
      </c>
      <c r="D2848" s="5" t="s">
        <v>2439</v>
      </c>
      <c r="E2848" s="5" t="s">
        <v>116</v>
      </c>
      <c r="F2848" s="5">
        <v>20020417</v>
      </c>
      <c r="G2848" s="5" t="s">
        <v>12137</v>
      </c>
      <c r="H2848" s="5" t="s">
        <v>2440</v>
      </c>
      <c r="I2848" s="5" t="s">
        <v>141</v>
      </c>
      <c r="M2848" t="str">
        <f t="shared" si="309"/>
        <v>堀ノ内</v>
      </c>
      <c r="N2848" t="str">
        <f t="shared" si="310"/>
        <v>駿登</v>
      </c>
      <c r="O2848" t="str">
        <f t="shared" si="311"/>
        <v>ホリノウチ</v>
      </c>
      <c r="P2848" t="str">
        <f t="shared" si="312"/>
        <v>ハヤト</v>
      </c>
      <c r="Q2848">
        <f>IF($F2848="","",DATEDIF($R2848,①申込書!$D$3,"Y"))</f>
        <v>23</v>
      </c>
      <c r="R2848" t="str">
        <f t="shared" si="313"/>
        <v>2002/04/17</v>
      </c>
      <c r="S2848" t="str">
        <f t="shared" si="308"/>
        <v>三重</v>
      </c>
      <c r="T2848" t="str">
        <f>IFERROR(IF($G2848&lt;&gt;"",LEFT($G2848,11),IF(COUNTIF(②男子申込!$C:$C,$B2848)=1,INDEX(②男子申込!H:H,MATCH($B2848,②男子申込!$C:$C,0)),"")),"")</f>
        <v>00093459030</v>
      </c>
      <c r="U2848" t="str">
        <f t="shared" si="314"/>
        <v>滋賀大</v>
      </c>
    </row>
    <row r="2849" spans="1:21">
      <c r="A2849" s="5" t="s">
        <v>1185</v>
      </c>
      <c r="B2849" s="5">
        <v>2848</v>
      </c>
      <c r="C2849" s="5" t="s">
        <v>10078</v>
      </c>
      <c r="D2849" s="5" t="s">
        <v>10079</v>
      </c>
      <c r="E2849" s="5" t="s">
        <v>3835</v>
      </c>
      <c r="F2849" s="5">
        <v>20070216</v>
      </c>
      <c r="G2849" s="5" t="s">
        <v>12138</v>
      </c>
      <c r="H2849" s="5" t="s">
        <v>201</v>
      </c>
      <c r="I2849" s="5" t="s">
        <v>2957</v>
      </c>
      <c r="M2849" t="str">
        <f t="shared" si="309"/>
        <v>西山</v>
      </c>
      <c r="N2849" t="str">
        <f t="shared" si="310"/>
        <v>華蓮</v>
      </c>
      <c r="O2849" t="str">
        <f t="shared" si="311"/>
        <v>ニシヤマ</v>
      </c>
      <c r="P2849" t="str">
        <f t="shared" si="312"/>
        <v>カレン</v>
      </c>
      <c r="Q2849">
        <f>IF($F2849="","",DATEDIF($R2849,①申込書!$D$3,"Y"))</f>
        <v>18</v>
      </c>
      <c r="R2849" t="str">
        <f t="shared" si="313"/>
        <v>2007/02/16</v>
      </c>
      <c r="S2849" t="str">
        <f t="shared" si="308"/>
        <v>学連</v>
      </c>
      <c r="T2849" t="str">
        <f>IFERROR(IF($G2849&lt;&gt;"",LEFT($G2849,11),IF(COUNTIF(②男子申込!$C:$C,$B2849)=1,INDEX(②男子申込!H:H,MATCH($B2849,②男子申込!$C:$C,0)),"")),"")</f>
        <v>00141200088</v>
      </c>
      <c r="U2849" t="str">
        <f t="shared" si="314"/>
        <v>桃山学院大</v>
      </c>
    </row>
    <row r="2850" spans="1:21">
      <c r="A2850" s="5" t="s">
        <v>1190</v>
      </c>
      <c r="B2850" s="5">
        <v>2849</v>
      </c>
      <c r="C2850" s="5" t="s">
        <v>10080</v>
      </c>
      <c r="D2850" s="5" t="s">
        <v>10081</v>
      </c>
      <c r="E2850" s="5" t="s">
        <v>99</v>
      </c>
      <c r="F2850" s="5">
        <v>20050412</v>
      </c>
      <c r="G2850" s="5" t="s">
        <v>12139</v>
      </c>
      <c r="H2850" s="5" t="s">
        <v>7069</v>
      </c>
      <c r="I2850" s="5" t="s">
        <v>2046</v>
      </c>
      <c r="M2850" t="str">
        <f t="shared" si="309"/>
        <v>小山</v>
      </c>
      <c r="N2850" t="str">
        <f t="shared" si="310"/>
        <v>翔惺</v>
      </c>
      <c r="O2850" t="str">
        <f t="shared" si="311"/>
        <v>コヤマ</v>
      </c>
      <c r="P2850" t="str">
        <f t="shared" si="312"/>
        <v>ショウセイ</v>
      </c>
      <c r="Q2850">
        <f>IF($F2850="","",DATEDIF($R2850,①申込書!$D$3,"Y"))</f>
        <v>20</v>
      </c>
      <c r="R2850" t="str">
        <f t="shared" si="313"/>
        <v>2005/04/12</v>
      </c>
      <c r="S2850" t="str">
        <f t="shared" si="308"/>
        <v>大阪</v>
      </c>
      <c r="T2850" t="str">
        <f>IFERROR(IF($G2850&lt;&gt;"",LEFT($G2850,11),IF(COUNTIF(②男子申込!$C:$C,$B2850)=1,INDEX(②男子申込!H:H,MATCH($B2850,②男子申込!$C:$C,0)),"")),"")</f>
        <v>00200433251</v>
      </c>
      <c r="U2850" t="str">
        <f t="shared" si="314"/>
        <v>大阪成蹊大</v>
      </c>
    </row>
    <row r="2851" spans="1:21">
      <c r="A2851" s="5" t="s">
        <v>1349</v>
      </c>
      <c r="B2851" s="5">
        <v>2850</v>
      </c>
      <c r="C2851" s="5" t="s">
        <v>10082</v>
      </c>
      <c r="D2851" s="5" t="s">
        <v>10083</v>
      </c>
      <c r="E2851" s="5" t="s">
        <v>99</v>
      </c>
      <c r="F2851" s="5">
        <v>20041115</v>
      </c>
      <c r="G2851" s="5" t="s">
        <v>12140</v>
      </c>
      <c r="H2851" s="5" t="s">
        <v>630</v>
      </c>
      <c r="I2851" s="5" t="s">
        <v>465</v>
      </c>
      <c r="M2851" t="str">
        <f t="shared" si="309"/>
        <v>加藤</v>
      </c>
      <c r="N2851" t="str">
        <f t="shared" si="310"/>
        <v>大翔</v>
      </c>
      <c r="O2851" t="str">
        <f t="shared" si="311"/>
        <v>カトウ</v>
      </c>
      <c r="P2851" t="str">
        <f t="shared" si="312"/>
        <v>ヒロト</v>
      </c>
      <c r="Q2851">
        <f>IF($F2851="","",DATEDIF($R2851,①申込書!$D$3,"Y"))</f>
        <v>21</v>
      </c>
      <c r="R2851" t="str">
        <f t="shared" si="313"/>
        <v>2004/11/15</v>
      </c>
      <c r="S2851" t="str">
        <f t="shared" si="308"/>
        <v>大阪</v>
      </c>
      <c r="T2851" t="str">
        <f>IFERROR(IF($G2851&lt;&gt;"",LEFT($G2851,11),IF(COUNTIF(②男子申込!$C:$C,$B2851)=1,INDEX(②男子申込!H:H,MATCH($B2851,②男子申込!$C:$C,0)),"")),"")</f>
        <v>00200448293</v>
      </c>
      <c r="U2851" t="str">
        <f t="shared" si="314"/>
        <v>大阪大</v>
      </c>
    </row>
    <row r="2852" spans="1:21">
      <c r="A2852" s="5" t="s">
        <v>1104</v>
      </c>
      <c r="B2852" s="5">
        <v>2851</v>
      </c>
      <c r="C2852" s="5" t="s">
        <v>10084</v>
      </c>
      <c r="D2852" s="5" t="s">
        <v>10085</v>
      </c>
      <c r="E2852" s="5" t="s">
        <v>97</v>
      </c>
      <c r="F2852" s="5">
        <v>20030420</v>
      </c>
      <c r="H2852" s="5" t="s">
        <v>12580</v>
      </c>
      <c r="I2852" s="5" t="s">
        <v>12581</v>
      </c>
      <c r="M2852" t="str">
        <f t="shared" si="309"/>
        <v>アレン</v>
      </c>
      <c r="N2852" t="str">
        <f t="shared" si="310"/>
        <v>ロイドダグラス</v>
      </c>
      <c r="O2852" t="str">
        <f t="shared" si="311"/>
        <v>アレン</v>
      </c>
      <c r="P2852" t="str">
        <f t="shared" si="312"/>
        <v>ロイドダグラス</v>
      </c>
      <c r="Q2852">
        <f>IF($F2852="","",DATEDIF($R2852,①申込書!$D$3,"Y"))</f>
        <v>22</v>
      </c>
      <c r="R2852" t="str">
        <f t="shared" si="313"/>
        <v>2003/04/20</v>
      </c>
      <c r="S2852" t="str">
        <f t="shared" si="308"/>
        <v>兵庫</v>
      </c>
      <c r="T2852" t="str">
        <f>IFERROR(IF($G2852&lt;&gt;"",LEFT($G2852,11),IF(COUNTIF(②男子申込!$C:$C,$B2852)=1,INDEX(②男子申込!H:H,MATCH($B2852,②男子申込!$C:$C,0)),"")),"")</f>
        <v/>
      </c>
      <c r="U2852" t="str">
        <f t="shared" si="314"/>
        <v>神戸大</v>
      </c>
    </row>
    <row r="2853" spans="1:21">
      <c r="A2853" s="5" t="s">
        <v>1104</v>
      </c>
      <c r="B2853" s="5">
        <v>2852</v>
      </c>
      <c r="C2853" s="5" t="s">
        <v>10086</v>
      </c>
      <c r="D2853" s="5" t="s">
        <v>10087</v>
      </c>
      <c r="E2853" s="5" t="s">
        <v>99</v>
      </c>
      <c r="F2853" s="5">
        <v>20060712</v>
      </c>
      <c r="H2853" s="5" t="s">
        <v>12582</v>
      </c>
      <c r="I2853" s="5" t="s">
        <v>87</v>
      </c>
      <c r="M2853" t="str">
        <f t="shared" si="309"/>
        <v>阿座上</v>
      </c>
      <c r="N2853" t="str">
        <f t="shared" si="310"/>
        <v>拓巳</v>
      </c>
      <c r="O2853" t="str">
        <f t="shared" si="311"/>
        <v>アザカミ</v>
      </c>
      <c r="P2853" t="str">
        <f t="shared" si="312"/>
        <v>タクミ</v>
      </c>
      <c r="Q2853">
        <f>IF($F2853="","",DATEDIF($R2853,①申込書!$D$3,"Y"))</f>
        <v>19</v>
      </c>
      <c r="R2853" t="str">
        <f t="shared" si="313"/>
        <v>2006/07/12</v>
      </c>
      <c r="S2853" t="str">
        <f t="shared" si="308"/>
        <v>大阪</v>
      </c>
      <c r="T2853" t="str">
        <f>IFERROR(IF($G2853&lt;&gt;"",LEFT($G2853,11),IF(COUNTIF(②男子申込!$C:$C,$B2853)=1,INDEX(②男子申込!H:H,MATCH($B2853,②男子申込!$C:$C,0)),"")),"")</f>
        <v/>
      </c>
      <c r="U2853" t="str">
        <f t="shared" si="314"/>
        <v>神戸大</v>
      </c>
    </row>
    <row r="2854" spans="1:21">
      <c r="A2854" s="5" t="s">
        <v>1549</v>
      </c>
      <c r="B2854" s="5">
        <v>2853</v>
      </c>
      <c r="C2854" s="5" t="s">
        <v>10088</v>
      </c>
      <c r="D2854" s="5" t="s">
        <v>10089</v>
      </c>
      <c r="E2854" s="5" t="s">
        <v>3835</v>
      </c>
      <c r="F2854" s="5">
        <v>20050926</v>
      </c>
      <c r="G2854" s="5" t="s">
        <v>12141</v>
      </c>
      <c r="H2854" s="5" t="s">
        <v>12583</v>
      </c>
      <c r="I2854" s="5" t="s">
        <v>592</v>
      </c>
      <c r="M2854" t="str">
        <f t="shared" si="309"/>
        <v>榮田</v>
      </c>
      <c r="N2854" t="str">
        <f t="shared" si="310"/>
        <v>魁斗</v>
      </c>
      <c r="O2854" t="str">
        <f t="shared" si="311"/>
        <v>サカエダ</v>
      </c>
      <c r="P2854" t="str">
        <f t="shared" si="312"/>
        <v>カイト</v>
      </c>
      <c r="Q2854">
        <f>IF($F2854="","",DATEDIF($R2854,①申込書!$D$3,"Y"))</f>
        <v>20</v>
      </c>
      <c r="R2854" t="str">
        <f t="shared" si="313"/>
        <v>2005/09/26</v>
      </c>
      <c r="S2854" t="str">
        <f t="shared" si="308"/>
        <v>学連</v>
      </c>
      <c r="T2854" t="str">
        <f>IFERROR(IF($G2854&lt;&gt;"",LEFT($G2854,11),IF(COUNTIF(②男子申込!$C:$C,$B2854)=1,INDEX(②男子申込!H:H,MATCH($B2854,②男子申込!$C:$C,0)),"")),"")</f>
        <v>00154935229</v>
      </c>
      <c r="U2854" t="str">
        <f t="shared" si="314"/>
        <v>京都府立大</v>
      </c>
    </row>
    <row r="2855" spans="1:21">
      <c r="M2855" t="str">
        <f t="shared" si="309"/>
        <v/>
      </c>
      <c r="N2855" t="str">
        <f t="shared" si="310"/>
        <v/>
      </c>
      <c r="O2855" t="str">
        <f t="shared" si="311"/>
        <v/>
      </c>
      <c r="P2855" t="str">
        <f t="shared" si="312"/>
        <v/>
      </c>
      <c r="Q2855" t="str">
        <f>IF($F2855="","",DATEDIF($R2855,①申込書!$D$3,"Y"))</f>
        <v/>
      </c>
      <c r="R2855" t="str">
        <f t="shared" si="313"/>
        <v/>
      </c>
      <c r="S2855" t="str">
        <f t="shared" si="308"/>
        <v/>
      </c>
      <c r="T2855" t="str">
        <f>IFERROR(IF($G2855&lt;&gt;"",LEFT($G2855,11),IF(COUNTIF(②男子申込!$C:$C,$B2855)=1,INDEX(②男子申込!H:H,MATCH($B2855,②男子申込!$C:$C,0)),"")),"")</f>
        <v/>
      </c>
      <c r="U2855" t="str">
        <f t="shared" si="314"/>
        <v/>
      </c>
    </row>
    <row r="2856" spans="1:21">
      <c r="M2856" t="str">
        <f t="shared" si="309"/>
        <v/>
      </c>
      <c r="N2856" t="str">
        <f t="shared" si="310"/>
        <v/>
      </c>
      <c r="O2856" t="str">
        <f t="shared" si="311"/>
        <v/>
      </c>
      <c r="P2856" t="str">
        <f t="shared" si="312"/>
        <v/>
      </c>
      <c r="Q2856" t="str">
        <f>IF($F2856="","",DATEDIF($R2856,①申込書!$D$3,"Y"))</f>
        <v/>
      </c>
      <c r="R2856" t="str">
        <f t="shared" si="313"/>
        <v/>
      </c>
      <c r="S2856" t="str">
        <f t="shared" si="308"/>
        <v/>
      </c>
      <c r="T2856" t="str">
        <f>IFERROR(IF($G2856&lt;&gt;"",LEFT($G2856,11),IF(COUNTIF(②男子申込!$C:$C,$B2856)=1,INDEX(②男子申込!H:H,MATCH($B2856,②男子申込!$C:$C,0)),"")),"")</f>
        <v/>
      </c>
      <c r="U2856" t="str">
        <f t="shared" si="314"/>
        <v/>
      </c>
    </row>
    <row r="2857" spans="1:21">
      <c r="M2857" t="str">
        <f t="shared" si="309"/>
        <v/>
      </c>
      <c r="N2857" t="str">
        <f t="shared" si="310"/>
        <v/>
      </c>
      <c r="O2857" t="str">
        <f t="shared" si="311"/>
        <v/>
      </c>
      <c r="P2857" t="str">
        <f t="shared" si="312"/>
        <v/>
      </c>
      <c r="Q2857" t="str">
        <f>IF($F2857="","",DATEDIF($R2857,①申込書!$D$3,"Y"))</f>
        <v/>
      </c>
      <c r="R2857" t="str">
        <f t="shared" si="313"/>
        <v/>
      </c>
      <c r="S2857" t="str">
        <f t="shared" si="308"/>
        <v/>
      </c>
      <c r="T2857" t="str">
        <f>IFERROR(IF($G2857&lt;&gt;"",LEFT($G2857,11),IF(COUNTIF(②男子申込!$C:$C,$B2857)=1,INDEX(②男子申込!H:H,MATCH($B2857,②男子申込!$C:$C,0)),"")),"")</f>
        <v/>
      </c>
      <c r="U2857" t="str">
        <f t="shared" si="314"/>
        <v/>
      </c>
    </row>
    <row r="2858" spans="1:21">
      <c r="M2858" t="str">
        <f t="shared" si="309"/>
        <v/>
      </c>
      <c r="N2858" t="str">
        <f t="shared" si="310"/>
        <v/>
      </c>
      <c r="O2858" t="str">
        <f t="shared" si="311"/>
        <v/>
      </c>
      <c r="P2858" t="str">
        <f t="shared" si="312"/>
        <v/>
      </c>
      <c r="Q2858" t="str">
        <f>IF($F2858="","",DATEDIF($R2858,①申込書!$D$3,"Y"))</f>
        <v/>
      </c>
      <c r="R2858" t="str">
        <f t="shared" si="313"/>
        <v/>
      </c>
      <c r="S2858" t="str">
        <f t="shared" si="308"/>
        <v/>
      </c>
      <c r="T2858" t="str">
        <f>IFERROR(IF($G2858&lt;&gt;"",LEFT($G2858,11),IF(COUNTIF(②男子申込!$C:$C,$B2858)=1,INDEX(②男子申込!H:H,MATCH($B2858,②男子申込!$C:$C,0)),"")),"")</f>
        <v/>
      </c>
      <c r="U2858" t="str">
        <f t="shared" si="314"/>
        <v/>
      </c>
    </row>
    <row r="2859" spans="1:21">
      <c r="M2859" t="str">
        <f t="shared" si="309"/>
        <v/>
      </c>
      <c r="N2859" t="str">
        <f t="shared" si="310"/>
        <v/>
      </c>
      <c r="O2859" t="str">
        <f t="shared" si="311"/>
        <v/>
      </c>
      <c r="P2859" t="str">
        <f t="shared" si="312"/>
        <v/>
      </c>
      <c r="Q2859" t="str">
        <f>IF($F2859="","",DATEDIF($R2859,①申込書!$D$3,"Y"))</f>
        <v/>
      </c>
      <c r="R2859" t="str">
        <f t="shared" si="313"/>
        <v/>
      </c>
      <c r="S2859" t="str">
        <f t="shared" si="308"/>
        <v/>
      </c>
      <c r="T2859" t="str">
        <f>IFERROR(IF($G2859&lt;&gt;"",LEFT($G2859,11),IF(COUNTIF(②男子申込!$C:$C,$B2859)=1,INDEX(②男子申込!H:H,MATCH($B2859,②男子申込!$C:$C,0)),"")),"")</f>
        <v/>
      </c>
      <c r="U2859" t="str">
        <f t="shared" si="314"/>
        <v/>
      </c>
    </row>
    <row r="2860" spans="1:21">
      <c r="M2860" t="str">
        <f t="shared" si="309"/>
        <v/>
      </c>
      <c r="N2860" t="str">
        <f t="shared" si="310"/>
        <v/>
      </c>
      <c r="O2860" t="str">
        <f t="shared" si="311"/>
        <v/>
      </c>
      <c r="P2860" t="str">
        <f t="shared" si="312"/>
        <v/>
      </c>
      <c r="Q2860" t="str">
        <f>IF($F2860="","",DATEDIF($R2860,①申込書!$D$3,"Y"))</f>
        <v/>
      </c>
      <c r="R2860" t="str">
        <f t="shared" si="313"/>
        <v/>
      </c>
      <c r="S2860" t="str">
        <f t="shared" si="308"/>
        <v/>
      </c>
      <c r="T2860" t="str">
        <f>IFERROR(IF($G2860&lt;&gt;"",LEFT($G2860,11),IF(COUNTIF(②男子申込!$C:$C,$B2860)=1,INDEX(②男子申込!H:H,MATCH($B2860,②男子申込!$C:$C,0)),"")),"")</f>
        <v/>
      </c>
      <c r="U2860" t="str">
        <f t="shared" si="314"/>
        <v/>
      </c>
    </row>
    <row r="2861" spans="1:21">
      <c r="M2861" t="str">
        <f t="shared" si="309"/>
        <v/>
      </c>
      <c r="N2861" t="str">
        <f t="shared" si="310"/>
        <v/>
      </c>
      <c r="O2861" t="str">
        <f t="shared" si="311"/>
        <v/>
      </c>
      <c r="P2861" t="str">
        <f t="shared" si="312"/>
        <v/>
      </c>
      <c r="Q2861" t="str">
        <f>IF($F2861="","",DATEDIF($R2861,①申込書!$D$3,"Y"))</f>
        <v/>
      </c>
      <c r="R2861" t="str">
        <f t="shared" si="313"/>
        <v/>
      </c>
      <c r="S2861" t="str">
        <f t="shared" si="308"/>
        <v/>
      </c>
      <c r="T2861" t="str">
        <f>IFERROR(IF($G2861&lt;&gt;"",LEFT($G2861,11),IF(COUNTIF(②男子申込!$C:$C,$B2861)=1,INDEX(②男子申込!H:H,MATCH($B2861,②男子申込!$C:$C,0)),"")),"")</f>
        <v/>
      </c>
      <c r="U2861" t="str">
        <f t="shared" si="314"/>
        <v/>
      </c>
    </row>
    <row r="2862" spans="1:21">
      <c r="M2862" t="str">
        <f t="shared" si="309"/>
        <v/>
      </c>
      <c r="N2862" t="str">
        <f t="shared" si="310"/>
        <v/>
      </c>
      <c r="O2862" t="str">
        <f t="shared" si="311"/>
        <v/>
      </c>
      <c r="P2862" t="str">
        <f t="shared" si="312"/>
        <v/>
      </c>
      <c r="Q2862" t="str">
        <f>IF($F2862="","",DATEDIF($R2862,①申込書!$D$3,"Y"))</f>
        <v/>
      </c>
      <c r="R2862" t="str">
        <f t="shared" si="313"/>
        <v/>
      </c>
      <c r="S2862" t="str">
        <f t="shared" si="308"/>
        <v/>
      </c>
      <c r="T2862" t="str">
        <f>IFERROR(IF($G2862&lt;&gt;"",LEFT($G2862,11),IF(COUNTIF(②男子申込!$C:$C,$B2862)=1,INDEX(②男子申込!H:H,MATCH($B2862,②男子申込!$C:$C,0)),"")),"")</f>
        <v/>
      </c>
      <c r="U2862" t="str">
        <f t="shared" si="314"/>
        <v/>
      </c>
    </row>
    <row r="2863" spans="1:21">
      <c r="M2863" t="str">
        <f t="shared" si="309"/>
        <v/>
      </c>
      <c r="N2863" t="str">
        <f t="shared" si="310"/>
        <v/>
      </c>
      <c r="O2863" t="str">
        <f t="shared" si="311"/>
        <v/>
      </c>
      <c r="P2863" t="str">
        <f t="shared" si="312"/>
        <v/>
      </c>
      <c r="Q2863" t="str">
        <f>IF($F2863="","",DATEDIF($R2863,①申込書!$D$3,"Y"))</f>
        <v/>
      </c>
      <c r="R2863" t="str">
        <f t="shared" si="313"/>
        <v/>
      </c>
      <c r="S2863" t="str">
        <f t="shared" si="308"/>
        <v/>
      </c>
      <c r="T2863" t="str">
        <f>IFERROR(IF($G2863&lt;&gt;"",LEFT($G2863,11),IF(COUNTIF(②男子申込!$C:$C,$B2863)=1,INDEX(②男子申込!H:H,MATCH($B2863,②男子申込!$C:$C,0)),"")),"")</f>
        <v/>
      </c>
      <c r="U2863" t="str">
        <f t="shared" si="314"/>
        <v/>
      </c>
    </row>
    <row r="2864" spans="1:21">
      <c r="M2864" t="str">
        <f t="shared" si="309"/>
        <v/>
      </c>
      <c r="N2864" t="str">
        <f t="shared" si="310"/>
        <v/>
      </c>
      <c r="O2864" t="str">
        <f t="shared" si="311"/>
        <v/>
      </c>
      <c r="P2864" t="str">
        <f t="shared" si="312"/>
        <v/>
      </c>
      <c r="Q2864" t="str">
        <f>IF($F2864="","",DATEDIF($R2864,①申込書!$D$3,"Y"))</f>
        <v/>
      </c>
      <c r="R2864" t="str">
        <f t="shared" si="313"/>
        <v/>
      </c>
      <c r="S2864" t="str">
        <f t="shared" si="308"/>
        <v/>
      </c>
      <c r="T2864" t="str">
        <f>IFERROR(IF($G2864&lt;&gt;"",LEFT($G2864,11),IF(COUNTIF(②男子申込!$C:$C,$B2864)=1,INDEX(②男子申込!H:H,MATCH($B2864,②男子申込!$C:$C,0)),"")),"")</f>
        <v/>
      </c>
      <c r="U2864" t="str">
        <f t="shared" si="314"/>
        <v/>
      </c>
    </row>
    <row r="2865" spans="13:21">
      <c r="M2865" t="str">
        <f t="shared" si="309"/>
        <v/>
      </c>
      <c r="N2865" t="str">
        <f t="shared" si="310"/>
        <v/>
      </c>
      <c r="O2865" t="str">
        <f t="shared" si="311"/>
        <v/>
      </c>
      <c r="P2865" t="str">
        <f t="shared" si="312"/>
        <v/>
      </c>
      <c r="Q2865" t="str">
        <f>IF($F2865="","",DATEDIF($R2865,①申込書!$D$3,"Y"))</f>
        <v/>
      </c>
      <c r="R2865" t="str">
        <f t="shared" si="313"/>
        <v/>
      </c>
      <c r="S2865" t="str">
        <f t="shared" si="308"/>
        <v/>
      </c>
      <c r="T2865" t="str">
        <f>IFERROR(IF($G2865&lt;&gt;"",LEFT($G2865,11),IF(COUNTIF(②男子申込!$C:$C,$B2865)=1,INDEX(②男子申込!H:H,MATCH($B2865,②男子申込!$C:$C,0)),"")),"")</f>
        <v/>
      </c>
      <c r="U2865" t="str">
        <f t="shared" si="314"/>
        <v/>
      </c>
    </row>
    <row r="2866" spans="13:21">
      <c r="M2866" t="str">
        <f t="shared" si="309"/>
        <v/>
      </c>
      <c r="N2866" t="str">
        <f t="shared" si="310"/>
        <v/>
      </c>
      <c r="O2866" t="str">
        <f t="shared" si="311"/>
        <v/>
      </c>
      <c r="P2866" t="str">
        <f t="shared" si="312"/>
        <v/>
      </c>
      <c r="Q2866" t="str">
        <f>IF($F2866="","",DATEDIF($R2866,①申込書!$D$3,"Y"))</f>
        <v/>
      </c>
      <c r="R2866" t="str">
        <f t="shared" si="313"/>
        <v/>
      </c>
      <c r="S2866" t="str">
        <f t="shared" si="308"/>
        <v/>
      </c>
      <c r="T2866" t="str">
        <f>IFERROR(IF($G2866&lt;&gt;"",LEFT($G2866,11),IF(COUNTIF(②男子申込!$C:$C,$B2866)=1,INDEX(②男子申込!H:H,MATCH($B2866,②男子申込!$C:$C,0)),"")),"")</f>
        <v/>
      </c>
      <c r="U2866" t="str">
        <f t="shared" si="314"/>
        <v/>
      </c>
    </row>
    <row r="2867" spans="13:21">
      <c r="M2867" t="str">
        <f t="shared" si="309"/>
        <v/>
      </c>
      <c r="N2867" t="str">
        <f t="shared" si="310"/>
        <v/>
      </c>
      <c r="O2867" t="str">
        <f t="shared" si="311"/>
        <v/>
      </c>
      <c r="P2867" t="str">
        <f t="shared" si="312"/>
        <v/>
      </c>
      <c r="Q2867" t="str">
        <f>IF($F2867="","",DATEDIF($R2867,①申込書!$D$3,"Y"))</f>
        <v/>
      </c>
      <c r="R2867" t="str">
        <f t="shared" si="313"/>
        <v/>
      </c>
      <c r="S2867" t="str">
        <f t="shared" si="308"/>
        <v/>
      </c>
      <c r="T2867" t="str">
        <f>IFERROR(IF($G2867&lt;&gt;"",LEFT($G2867,11),IF(COUNTIF(②男子申込!$C:$C,$B2867)=1,INDEX(②男子申込!H:H,MATCH($B2867,②男子申込!$C:$C,0)),"")),"")</f>
        <v/>
      </c>
      <c r="U2867" t="str">
        <f t="shared" si="314"/>
        <v/>
      </c>
    </row>
    <row r="2868" spans="13:21">
      <c r="M2868" t="str">
        <f t="shared" si="309"/>
        <v/>
      </c>
      <c r="N2868" t="str">
        <f t="shared" si="310"/>
        <v/>
      </c>
      <c r="O2868" t="str">
        <f t="shared" si="311"/>
        <v/>
      </c>
      <c r="P2868" t="str">
        <f t="shared" si="312"/>
        <v/>
      </c>
      <c r="Q2868" t="str">
        <f>IF($F2868="","",DATEDIF($R2868,①申込書!$D$3,"Y"))</f>
        <v/>
      </c>
      <c r="R2868" t="str">
        <f t="shared" si="313"/>
        <v/>
      </c>
      <c r="S2868" t="str">
        <f t="shared" si="308"/>
        <v/>
      </c>
      <c r="T2868" t="str">
        <f>IFERROR(IF($G2868&lt;&gt;"",LEFT($G2868,11),IF(COUNTIF(②男子申込!$C:$C,$B2868)=1,INDEX(②男子申込!H:H,MATCH($B2868,②男子申込!$C:$C,0)),"")),"")</f>
        <v/>
      </c>
      <c r="U2868" t="str">
        <f t="shared" si="314"/>
        <v/>
      </c>
    </row>
    <row r="2869" spans="13:21">
      <c r="M2869" t="str">
        <f t="shared" si="309"/>
        <v/>
      </c>
      <c r="N2869" t="str">
        <f t="shared" si="310"/>
        <v/>
      </c>
      <c r="O2869" t="str">
        <f t="shared" si="311"/>
        <v/>
      </c>
      <c r="P2869" t="str">
        <f t="shared" si="312"/>
        <v/>
      </c>
      <c r="Q2869" t="str">
        <f>IF($F2869="","",DATEDIF($R2869,①申込書!$D$3,"Y"))</f>
        <v/>
      </c>
      <c r="R2869" t="str">
        <f t="shared" si="313"/>
        <v/>
      </c>
      <c r="S2869" t="str">
        <f t="shared" si="308"/>
        <v/>
      </c>
      <c r="T2869" t="str">
        <f>IFERROR(IF($G2869&lt;&gt;"",LEFT($G2869,11),IF(COUNTIF(②男子申込!$C:$C,$B2869)=1,INDEX(②男子申込!H:H,MATCH($B2869,②男子申込!$C:$C,0)),"")),"")</f>
        <v/>
      </c>
      <c r="U2869" t="str">
        <f t="shared" si="314"/>
        <v/>
      </c>
    </row>
    <row r="2870" spans="13:21">
      <c r="M2870" t="str">
        <f t="shared" si="309"/>
        <v/>
      </c>
      <c r="N2870" t="str">
        <f t="shared" si="310"/>
        <v/>
      </c>
      <c r="O2870" t="str">
        <f t="shared" si="311"/>
        <v/>
      </c>
      <c r="P2870" t="str">
        <f t="shared" si="312"/>
        <v/>
      </c>
      <c r="Q2870" t="str">
        <f>IF($F2870="","",DATEDIF($R2870,①申込書!$D$3,"Y"))</f>
        <v/>
      </c>
      <c r="R2870" t="str">
        <f t="shared" si="313"/>
        <v/>
      </c>
      <c r="S2870" t="str">
        <f t="shared" si="308"/>
        <v/>
      </c>
      <c r="T2870" t="str">
        <f>IFERROR(IF($G2870&lt;&gt;"",LEFT($G2870,11),IF(COUNTIF(②男子申込!$C:$C,$B2870)=1,INDEX(②男子申込!H:H,MATCH($B2870,②男子申込!$C:$C,0)),"")),"")</f>
        <v/>
      </c>
      <c r="U2870" t="str">
        <f t="shared" si="314"/>
        <v/>
      </c>
    </row>
    <row r="2871" spans="13:21">
      <c r="M2871" t="str">
        <f t="shared" si="309"/>
        <v/>
      </c>
      <c r="N2871" t="str">
        <f t="shared" si="310"/>
        <v/>
      </c>
      <c r="O2871" t="str">
        <f t="shared" si="311"/>
        <v/>
      </c>
      <c r="P2871" t="str">
        <f t="shared" si="312"/>
        <v/>
      </c>
      <c r="Q2871" t="str">
        <f>IF($F2871="","",DATEDIF($R2871,①申込書!$D$3,"Y"))</f>
        <v/>
      </c>
      <c r="R2871" t="str">
        <f t="shared" si="313"/>
        <v/>
      </c>
      <c r="S2871" t="str">
        <f t="shared" si="308"/>
        <v/>
      </c>
      <c r="T2871" t="str">
        <f>IFERROR(IF($G2871&lt;&gt;"",LEFT($G2871,11),IF(COUNTIF(②男子申込!$C:$C,$B2871)=1,INDEX(②男子申込!H:H,MATCH($B2871,②男子申込!$C:$C,0)),"")),"")</f>
        <v/>
      </c>
      <c r="U2871" t="str">
        <f t="shared" si="314"/>
        <v/>
      </c>
    </row>
    <row r="2872" spans="13:21">
      <c r="M2872" t="str">
        <f t="shared" si="309"/>
        <v/>
      </c>
      <c r="N2872" t="str">
        <f t="shared" si="310"/>
        <v/>
      </c>
      <c r="O2872" t="str">
        <f t="shared" si="311"/>
        <v/>
      </c>
      <c r="P2872" t="str">
        <f t="shared" si="312"/>
        <v/>
      </c>
      <c r="Q2872" t="str">
        <f>IF($F2872="","",DATEDIF($R2872,①申込書!$D$3,"Y"))</f>
        <v/>
      </c>
      <c r="R2872" t="str">
        <f t="shared" si="313"/>
        <v/>
      </c>
      <c r="S2872" t="str">
        <f t="shared" si="308"/>
        <v/>
      </c>
      <c r="T2872" t="str">
        <f>IFERROR(IF($G2872&lt;&gt;"",LEFT($G2872,11),IF(COUNTIF(②男子申込!$C:$C,$B2872)=1,INDEX(②男子申込!H:H,MATCH($B2872,②男子申込!$C:$C,0)),"")),"")</f>
        <v/>
      </c>
      <c r="U2872" t="str">
        <f t="shared" si="314"/>
        <v/>
      </c>
    </row>
    <row r="2873" spans="13:21">
      <c r="M2873" t="str">
        <f t="shared" si="309"/>
        <v/>
      </c>
      <c r="N2873" t="str">
        <f t="shared" si="310"/>
        <v/>
      </c>
      <c r="O2873" t="str">
        <f t="shared" si="311"/>
        <v/>
      </c>
      <c r="P2873" t="str">
        <f t="shared" si="312"/>
        <v/>
      </c>
      <c r="Q2873" t="str">
        <f>IF($F2873="","",DATEDIF($R2873,①申込書!$D$3,"Y"))</f>
        <v/>
      </c>
      <c r="R2873" t="str">
        <f t="shared" si="313"/>
        <v/>
      </c>
      <c r="S2873" t="str">
        <f t="shared" si="308"/>
        <v/>
      </c>
      <c r="T2873" t="str">
        <f>IFERROR(IF($G2873&lt;&gt;"",LEFT($G2873,11),IF(COUNTIF(②男子申込!$C:$C,$B2873)=1,INDEX(②男子申込!H:H,MATCH($B2873,②男子申込!$C:$C,0)),"")),"")</f>
        <v/>
      </c>
      <c r="U2873" t="str">
        <f t="shared" si="314"/>
        <v/>
      </c>
    </row>
    <row r="2874" spans="13:21">
      <c r="M2874" t="str">
        <f t="shared" si="309"/>
        <v/>
      </c>
      <c r="N2874" t="str">
        <f t="shared" si="310"/>
        <v/>
      </c>
      <c r="O2874" t="str">
        <f t="shared" si="311"/>
        <v/>
      </c>
      <c r="P2874" t="str">
        <f t="shared" si="312"/>
        <v/>
      </c>
      <c r="Q2874" t="str">
        <f>IF($F2874="","",DATEDIF($R2874,①申込書!$D$3,"Y"))</f>
        <v/>
      </c>
      <c r="R2874" t="str">
        <f t="shared" si="313"/>
        <v/>
      </c>
      <c r="S2874" t="str">
        <f t="shared" si="308"/>
        <v/>
      </c>
      <c r="T2874" t="str">
        <f>IFERROR(IF($G2874&lt;&gt;"",LEFT($G2874,11),IF(COUNTIF(②男子申込!$C:$C,$B2874)=1,INDEX(②男子申込!H:H,MATCH($B2874,②男子申込!$C:$C,0)),"")),"")</f>
        <v/>
      </c>
      <c r="U2874" t="str">
        <f t="shared" si="314"/>
        <v/>
      </c>
    </row>
    <row r="2875" spans="13:21">
      <c r="M2875" t="str">
        <f t="shared" si="309"/>
        <v/>
      </c>
      <c r="N2875" t="str">
        <f t="shared" si="310"/>
        <v/>
      </c>
      <c r="O2875" t="str">
        <f t="shared" si="311"/>
        <v/>
      </c>
      <c r="P2875" t="str">
        <f t="shared" si="312"/>
        <v/>
      </c>
      <c r="Q2875" t="str">
        <f>IF($F2875="","",DATEDIF($R2875,①申込書!$D$3,"Y"))</f>
        <v/>
      </c>
      <c r="R2875" t="str">
        <f t="shared" si="313"/>
        <v/>
      </c>
      <c r="S2875" t="str">
        <f t="shared" si="308"/>
        <v/>
      </c>
      <c r="T2875" t="str">
        <f>IFERROR(IF($G2875&lt;&gt;"",LEFT($G2875,11),IF(COUNTIF(②男子申込!$C:$C,$B2875)=1,INDEX(②男子申込!H:H,MATCH($B2875,②男子申込!$C:$C,0)),"")),"")</f>
        <v/>
      </c>
      <c r="U2875" t="str">
        <f t="shared" si="314"/>
        <v/>
      </c>
    </row>
    <row r="2876" spans="13:21">
      <c r="M2876" t="str">
        <f t="shared" si="309"/>
        <v/>
      </c>
      <c r="N2876" t="str">
        <f t="shared" si="310"/>
        <v/>
      </c>
      <c r="O2876" t="str">
        <f t="shared" si="311"/>
        <v/>
      </c>
      <c r="P2876" t="str">
        <f t="shared" si="312"/>
        <v/>
      </c>
      <c r="Q2876" t="str">
        <f>IF($F2876="","",DATEDIF($R2876,①申込書!$D$3,"Y"))</f>
        <v/>
      </c>
      <c r="R2876" t="str">
        <f t="shared" si="313"/>
        <v/>
      </c>
      <c r="S2876" t="str">
        <f t="shared" si="308"/>
        <v/>
      </c>
      <c r="T2876" t="str">
        <f>IFERROR(IF($G2876&lt;&gt;"",LEFT($G2876,11),IF(COUNTIF(②男子申込!$C:$C,$B2876)=1,INDEX(②男子申込!H:H,MATCH($B2876,②男子申込!$C:$C,0)),"")),"")</f>
        <v/>
      </c>
      <c r="U2876" t="str">
        <f t="shared" si="314"/>
        <v/>
      </c>
    </row>
    <row r="2877" spans="13:21">
      <c r="M2877" t="str">
        <f t="shared" si="309"/>
        <v/>
      </c>
      <c r="N2877" t="str">
        <f t="shared" si="310"/>
        <v/>
      </c>
      <c r="O2877" t="str">
        <f t="shared" si="311"/>
        <v/>
      </c>
      <c r="P2877" t="str">
        <f t="shared" si="312"/>
        <v/>
      </c>
      <c r="Q2877" t="str">
        <f>IF($F2877="","",DATEDIF($R2877,①申込書!$D$3,"Y"))</f>
        <v/>
      </c>
      <c r="R2877" t="str">
        <f t="shared" si="313"/>
        <v/>
      </c>
      <c r="S2877" t="str">
        <f t="shared" si="308"/>
        <v/>
      </c>
      <c r="T2877" t="str">
        <f>IFERROR(IF($G2877&lt;&gt;"",LEFT($G2877,11),IF(COUNTIF(②男子申込!$C:$C,$B2877)=1,INDEX(②男子申込!H:H,MATCH($B2877,②男子申込!$C:$C,0)),"")),"")</f>
        <v/>
      </c>
      <c r="U2877" t="str">
        <f t="shared" si="314"/>
        <v/>
      </c>
    </row>
    <row r="2878" spans="13:21">
      <c r="M2878" t="str">
        <f t="shared" si="309"/>
        <v/>
      </c>
      <c r="N2878" t="str">
        <f t="shared" si="310"/>
        <v/>
      </c>
      <c r="O2878" t="str">
        <f t="shared" si="311"/>
        <v/>
      </c>
      <c r="P2878" t="str">
        <f t="shared" si="312"/>
        <v/>
      </c>
      <c r="Q2878" t="str">
        <f>IF($F2878="","",DATEDIF($R2878,①申込書!$D$3,"Y"))</f>
        <v/>
      </c>
      <c r="R2878" t="str">
        <f t="shared" si="313"/>
        <v/>
      </c>
      <c r="S2878" t="str">
        <f t="shared" si="308"/>
        <v/>
      </c>
      <c r="T2878" t="str">
        <f>IFERROR(IF($G2878&lt;&gt;"",LEFT($G2878,11),IF(COUNTIF(②男子申込!$C:$C,$B2878)=1,INDEX(②男子申込!H:H,MATCH($B2878,②男子申込!$C:$C,0)),"")),"")</f>
        <v/>
      </c>
      <c r="U2878" t="str">
        <f t="shared" si="314"/>
        <v/>
      </c>
    </row>
    <row r="2879" spans="13:21">
      <c r="M2879" t="str">
        <f t="shared" si="309"/>
        <v/>
      </c>
      <c r="N2879" t="str">
        <f t="shared" si="310"/>
        <v/>
      </c>
      <c r="O2879" t="str">
        <f t="shared" si="311"/>
        <v/>
      </c>
      <c r="P2879" t="str">
        <f t="shared" si="312"/>
        <v/>
      </c>
      <c r="Q2879" t="str">
        <f>IF($F2879="","",DATEDIF($R2879,①申込書!$D$3,"Y"))</f>
        <v/>
      </c>
      <c r="R2879" t="str">
        <f t="shared" si="313"/>
        <v/>
      </c>
      <c r="S2879" t="str">
        <f t="shared" si="308"/>
        <v/>
      </c>
      <c r="T2879" t="str">
        <f>IFERROR(IF($G2879&lt;&gt;"",LEFT($G2879,11),IF(COUNTIF(②男子申込!$C:$C,$B2879)=1,INDEX(②男子申込!H:H,MATCH($B2879,②男子申込!$C:$C,0)),"")),"")</f>
        <v/>
      </c>
      <c r="U2879" t="str">
        <f t="shared" si="314"/>
        <v/>
      </c>
    </row>
    <row r="2880" spans="13:21">
      <c r="M2880" t="str">
        <f t="shared" si="309"/>
        <v/>
      </c>
      <c r="N2880" t="str">
        <f t="shared" si="310"/>
        <v/>
      </c>
      <c r="O2880" t="str">
        <f t="shared" si="311"/>
        <v/>
      </c>
      <c r="P2880" t="str">
        <f t="shared" si="312"/>
        <v/>
      </c>
      <c r="Q2880" t="str">
        <f>IF($F2880="","",DATEDIF($R2880,①申込書!$D$3,"Y"))</f>
        <v/>
      </c>
      <c r="R2880" t="str">
        <f t="shared" si="313"/>
        <v/>
      </c>
      <c r="S2880" t="str">
        <f t="shared" si="308"/>
        <v/>
      </c>
      <c r="T2880" t="str">
        <f>IFERROR(IF($G2880&lt;&gt;"",LEFT($G2880,11),IF(COUNTIF(②男子申込!$C:$C,$B2880)=1,INDEX(②男子申込!H:H,MATCH($B2880,②男子申込!$C:$C,0)),"")),"")</f>
        <v/>
      </c>
      <c r="U2880" t="str">
        <f t="shared" si="314"/>
        <v/>
      </c>
    </row>
    <row r="2881" spans="13:21">
      <c r="M2881" t="str">
        <f t="shared" si="309"/>
        <v/>
      </c>
      <c r="N2881" t="str">
        <f t="shared" si="310"/>
        <v/>
      </c>
      <c r="O2881" t="str">
        <f t="shared" si="311"/>
        <v/>
      </c>
      <c r="P2881" t="str">
        <f t="shared" si="312"/>
        <v/>
      </c>
      <c r="Q2881" t="str">
        <f>IF($F2881="","",DATEDIF($R2881,①申込書!$D$3,"Y"))</f>
        <v/>
      </c>
      <c r="R2881" t="str">
        <f t="shared" si="313"/>
        <v/>
      </c>
      <c r="S2881" t="str">
        <f t="shared" si="308"/>
        <v/>
      </c>
      <c r="T2881" t="str">
        <f>IFERROR(IF($G2881&lt;&gt;"",LEFT($G2881,11),IF(COUNTIF(②男子申込!$C:$C,$B2881)=1,INDEX(②男子申込!H:H,MATCH($B2881,②男子申込!$C:$C,0)),"")),"")</f>
        <v/>
      </c>
      <c r="U2881" t="str">
        <f t="shared" si="314"/>
        <v/>
      </c>
    </row>
    <row r="2882" spans="13:21">
      <c r="M2882" t="str">
        <f t="shared" si="309"/>
        <v/>
      </c>
      <c r="N2882" t="str">
        <f t="shared" si="310"/>
        <v/>
      </c>
      <c r="O2882" t="str">
        <f t="shared" si="311"/>
        <v/>
      </c>
      <c r="P2882" t="str">
        <f t="shared" si="312"/>
        <v/>
      </c>
      <c r="Q2882" t="str">
        <f>IF($F2882="","",DATEDIF($R2882,①申込書!$D$3,"Y"))</f>
        <v/>
      </c>
      <c r="R2882" t="str">
        <f t="shared" si="313"/>
        <v/>
      </c>
      <c r="S2882" t="str">
        <f t="shared" ref="S2882:S2945" si="315">IFERROR(IF(OR($E2882="北海道",$E2882="学連"),$E2882,LEFT($E2882,LEN($E2882)-1)),"")</f>
        <v/>
      </c>
      <c r="T2882" t="str">
        <f>IFERROR(IF($G2882&lt;&gt;"",LEFT($G2882,11),IF(COUNTIF(②男子申込!$C:$C,$B2882)=1,INDEX(②男子申込!H:H,MATCH($B2882,②男子申込!$C:$C,0)),"")),"")</f>
        <v/>
      </c>
      <c r="U2882" t="str">
        <f t="shared" si="314"/>
        <v/>
      </c>
    </row>
    <row r="2883" spans="13:21">
      <c r="M2883" t="str">
        <f t="shared" ref="M2883:M2946" si="316">IFERROR(LEFT($C2883,FIND("　",$C2883)-1),"")</f>
        <v/>
      </c>
      <c r="N2883" t="str">
        <f t="shared" ref="N2883:N2946" si="317">IFERROR(RIGHT($C2883,LEN($C2883)-FIND("　",$C2883)),"")</f>
        <v/>
      </c>
      <c r="O2883" t="str">
        <f t="shared" ref="O2883:O2946" si="318">IFERROR(DBCS(LEFT($D2883,FIND(" ",$D2883)-1)),"")</f>
        <v/>
      </c>
      <c r="P2883" t="str">
        <f t="shared" ref="P2883:P2946" si="319">IFERROR(DBCS(RIGHT($D2883,LEN($D2883)-FIND(" ",$D2883))),"")</f>
        <v/>
      </c>
      <c r="Q2883" t="str">
        <f>IF($F2883="","",DATEDIF($R2883,①申込書!$D$3,"Y"))</f>
        <v/>
      </c>
      <c r="R2883" t="str">
        <f t="shared" ref="R2883:R2946" si="320">IF($F2883="","",LEFT($F2883,4)&amp;"/"&amp;MID($F2883,5,2)&amp;"/"&amp;RIGHT($F2883,2))</f>
        <v/>
      </c>
      <c r="S2883" t="str">
        <f t="shared" si="315"/>
        <v/>
      </c>
      <c r="T2883" t="str">
        <f>IFERROR(IF($G2883&lt;&gt;"",LEFT($G2883,11),IF(COUNTIF(②男子申込!$C:$C,$B2883)=1,INDEX(②男子申込!H:H,MATCH($B2883,②男子申込!$C:$C,0)),"")),"")</f>
        <v/>
      </c>
      <c r="U2883" t="str">
        <f t="shared" ref="U2883:U2946" si="321">IFERROR(LEFT($A2883,FIND("大学",$A2883))&amp;RIGHT($A2883,LEN($A2883)-FIND("大学",$A2883)-1),"")</f>
        <v/>
      </c>
    </row>
    <row r="2884" spans="13:21">
      <c r="M2884" t="str">
        <f t="shared" si="316"/>
        <v/>
      </c>
      <c r="N2884" t="str">
        <f t="shared" si="317"/>
        <v/>
      </c>
      <c r="O2884" t="str">
        <f t="shared" si="318"/>
        <v/>
      </c>
      <c r="P2884" t="str">
        <f t="shared" si="319"/>
        <v/>
      </c>
      <c r="Q2884" t="str">
        <f>IF($F2884="","",DATEDIF($R2884,①申込書!$D$3,"Y"))</f>
        <v/>
      </c>
      <c r="R2884" t="str">
        <f t="shared" si="320"/>
        <v/>
      </c>
      <c r="S2884" t="str">
        <f t="shared" si="315"/>
        <v/>
      </c>
      <c r="T2884" t="str">
        <f>IFERROR(IF($G2884&lt;&gt;"",LEFT($G2884,11),IF(COUNTIF(②男子申込!$C:$C,$B2884)=1,INDEX(②男子申込!H:H,MATCH($B2884,②男子申込!$C:$C,0)),"")),"")</f>
        <v/>
      </c>
      <c r="U2884" t="str">
        <f t="shared" si="321"/>
        <v/>
      </c>
    </row>
    <row r="2885" spans="13:21">
      <c r="M2885" t="str">
        <f t="shared" si="316"/>
        <v/>
      </c>
      <c r="N2885" t="str">
        <f t="shared" si="317"/>
        <v/>
      </c>
      <c r="O2885" t="str">
        <f t="shared" si="318"/>
        <v/>
      </c>
      <c r="P2885" t="str">
        <f t="shared" si="319"/>
        <v/>
      </c>
      <c r="Q2885" t="str">
        <f>IF($F2885="","",DATEDIF($R2885,①申込書!$D$3,"Y"))</f>
        <v/>
      </c>
      <c r="R2885" t="str">
        <f t="shared" si="320"/>
        <v/>
      </c>
      <c r="S2885" t="str">
        <f t="shared" si="315"/>
        <v/>
      </c>
      <c r="T2885" t="str">
        <f>IFERROR(IF($G2885&lt;&gt;"",LEFT($G2885,11),IF(COUNTIF(②男子申込!$C:$C,$B2885)=1,INDEX(②男子申込!H:H,MATCH($B2885,②男子申込!$C:$C,0)),"")),"")</f>
        <v/>
      </c>
      <c r="U2885" t="str">
        <f t="shared" si="321"/>
        <v/>
      </c>
    </row>
    <row r="2886" spans="13:21">
      <c r="M2886" t="str">
        <f t="shared" si="316"/>
        <v/>
      </c>
      <c r="N2886" t="str">
        <f t="shared" si="317"/>
        <v/>
      </c>
      <c r="O2886" t="str">
        <f t="shared" si="318"/>
        <v/>
      </c>
      <c r="P2886" t="str">
        <f t="shared" si="319"/>
        <v/>
      </c>
      <c r="Q2886" t="str">
        <f>IF($F2886="","",DATEDIF($R2886,①申込書!$D$3,"Y"))</f>
        <v/>
      </c>
      <c r="R2886" t="str">
        <f t="shared" si="320"/>
        <v/>
      </c>
      <c r="S2886" t="str">
        <f t="shared" si="315"/>
        <v/>
      </c>
      <c r="T2886" t="str">
        <f>IFERROR(IF($G2886&lt;&gt;"",LEFT($G2886,11),IF(COUNTIF(②男子申込!$C:$C,$B2886)=1,INDEX(②男子申込!H:H,MATCH($B2886,②男子申込!$C:$C,0)),"")),"")</f>
        <v/>
      </c>
      <c r="U2886" t="str">
        <f t="shared" si="321"/>
        <v/>
      </c>
    </row>
    <row r="2887" spans="13:21">
      <c r="M2887" t="str">
        <f t="shared" si="316"/>
        <v/>
      </c>
      <c r="N2887" t="str">
        <f t="shared" si="317"/>
        <v/>
      </c>
      <c r="O2887" t="str">
        <f t="shared" si="318"/>
        <v/>
      </c>
      <c r="P2887" t="str">
        <f t="shared" si="319"/>
        <v/>
      </c>
      <c r="Q2887" t="str">
        <f>IF($F2887="","",DATEDIF($R2887,①申込書!$D$3,"Y"))</f>
        <v/>
      </c>
      <c r="R2887" t="str">
        <f t="shared" si="320"/>
        <v/>
      </c>
      <c r="S2887" t="str">
        <f t="shared" si="315"/>
        <v/>
      </c>
      <c r="T2887" t="str">
        <f>IFERROR(IF($G2887&lt;&gt;"",LEFT($G2887,11),IF(COUNTIF(②男子申込!$C:$C,$B2887)=1,INDEX(②男子申込!H:H,MATCH($B2887,②男子申込!$C:$C,0)),"")),"")</f>
        <v/>
      </c>
      <c r="U2887" t="str">
        <f t="shared" si="321"/>
        <v/>
      </c>
    </row>
    <row r="2888" spans="13:21">
      <c r="M2888" t="str">
        <f t="shared" si="316"/>
        <v/>
      </c>
      <c r="N2888" t="str">
        <f t="shared" si="317"/>
        <v/>
      </c>
      <c r="O2888" t="str">
        <f t="shared" si="318"/>
        <v/>
      </c>
      <c r="P2888" t="str">
        <f t="shared" si="319"/>
        <v/>
      </c>
      <c r="Q2888" t="str">
        <f>IF($F2888="","",DATEDIF($R2888,①申込書!$D$3,"Y"))</f>
        <v/>
      </c>
      <c r="R2888" t="str">
        <f t="shared" si="320"/>
        <v/>
      </c>
      <c r="S2888" t="str">
        <f t="shared" si="315"/>
        <v/>
      </c>
      <c r="T2888" t="str">
        <f>IFERROR(IF($G2888&lt;&gt;"",LEFT($G2888,11),IF(COUNTIF(②男子申込!$C:$C,$B2888)=1,INDEX(②男子申込!H:H,MATCH($B2888,②男子申込!$C:$C,0)),"")),"")</f>
        <v/>
      </c>
      <c r="U2888" t="str">
        <f t="shared" si="321"/>
        <v/>
      </c>
    </row>
    <row r="2889" spans="13:21">
      <c r="M2889" t="str">
        <f t="shared" si="316"/>
        <v/>
      </c>
      <c r="N2889" t="str">
        <f t="shared" si="317"/>
        <v/>
      </c>
      <c r="O2889" t="str">
        <f t="shared" si="318"/>
        <v/>
      </c>
      <c r="P2889" t="str">
        <f t="shared" si="319"/>
        <v/>
      </c>
      <c r="Q2889" t="str">
        <f>IF($F2889="","",DATEDIF($R2889,①申込書!$D$3,"Y"))</f>
        <v/>
      </c>
      <c r="R2889" t="str">
        <f t="shared" si="320"/>
        <v/>
      </c>
      <c r="S2889" t="str">
        <f t="shared" si="315"/>
        <v/>
      </c>
      <c r="T2889" t="str">
        <f>IFERROR(IF($G2889&lt;&gt;"",LEFT($G2889,11),IF(COUNTIF(②男子申込!$C:$C,$B2889)=1,INDEX(②男子申込!H:H,MATCH($B2889,②男子申込!$C:$C,0)),"")),"")</f>
        <v/>
      </c>
      <c r="U2889" t="str">
        <f t="shared" si="321"/>
        <v/>
      </c>
    </row>
    <row r="2890" spans="13:21">
      <c r="M2890" t="str">
        <f t="shared" si="316"/>
        <v/>
      </c>
      <c r="N2890" t="str">
        <f t="shared" si="317"/>
        <v/>
      </c>
      <c r="O2890" t="str">
        <f t="shared" si="318"/>
        <v/>
      </c>
      <c r="P2890" t="str">
        <f t="shared" si="319"/>
        <v/>
      </c>
      <c r="Q2890" t="str">
        <f>IF($F2890="","",DATEDIF($R2890,①申込書!$D$3,"Y"))</f>
        <v/>
      </c>
      <c r="R2890" t="str">
        <f t="shared" si="320"/>
        <v/>
      </c>
      <c r="S2890" t="str">
        <f t="shared" si="315"/>
        <v/>
      </c>
      <c r="T2890" t="str">
        <f>IFERROR(IF($G2890&lt;&gt;"",LEFT($G2890,11),IF(COUNTIF(②男子申込!$C:$C,$B2890)=1,INDEX(②男子申込!H:H,MATCH($B2890,②男子申込!$C:$C,0)),"")),"")</f>
        <v/>
      </c>
      <c r="U2890" t="str">
        <f t="shared" si="321"/>
        <v/>
      </c>
    </row>
    <row r="2891" spans="13:21">
      <c r="M2891" t="str">
        <f t="shared" si="316"/>
        <v/>
      </c>
      <c r="N2891" t="str">
        <f t="shared" si="317"/>
        <v/>
      </c>
      <c r="O2891" t="str">
        <f t="shared" si="318"/>
        <v/>
      </c>
      <c r="P2891" t="str">
        <f t="shared" si="319"/>
        <v/>
      </c>
      <c r="Q2891" t="str">
        <f>IF($F2891="","",DATEDIF($R2891,①申込書!$D$3,"Y"))</f>
        <v/>
      </c>
      <c r="R2891" t="str">
        <f t="shared" si="320"/>
        <v/>
      </c>
      <c r="S2891" t="str">
        <f t="shared" si="315"/>
        <v/>
      </c>
      <c r="T2891" t="str">
        <f>IFERROR(IF($G2891&lt;&gt;"",LEFT($G2891,11),IF(COUNTIF(②男子申込!$C:$C,$B2891)=1,INDEX(②男子申込!H:H,MATCH($B2891,②男子申込!$C:$C,0)),"")),"")</f>
        <v/>
      </c>
      <c r="U2891" t="str">
        <f t="shared" si="321"/>
        <v/>
      </c>
    </row>
    <row r="2892" spans="13:21">
      <c r="M2892" t="str">
        <f t="shared" si="316"/>
        <v/>
      </c>
      <c r="N2892" t="str">
        <f t="shared" si="317"/>
        <v/>
      </c>
      <c r="O2892" t="str">
        <f t="shared" si="318"/>
        <v/>
      </c>
      <c r="P2892" t="str">
        <f t="shared" si="319"/>
        <v/>
      </c>
      <c r="Q2892" t="str">
        <f>IF($F2892="","",DATEDIF($R2892,①申込書!$D$3,"Y"))</f>
        <v/>
      </c>
      <c r="R2892" t="str">
        <f t="shared" si="320"/>
        <v/>
      </c>
      <c r="S2892" t="str">
        <f t="shared" si="315"/>
        <v/>
      </c>
      <c r="T2892" t="str">
        <f>IFERROR(IF($G2892&lt;&gt;"",LEFT($G2892,11),IF(COUNTIF(②男子申込!$C:$C,$B2892)=1,INDEX(②男子申込!H:H,MATCH($B2892,②男子申込!$C:$C,0)),"")),"")</f>
        <v/>
      </c>
      <c r="U2892" t="str">
        <f t="shared" si="321"/>
        <v/>
      </c>
    </row>
    <row r="2893" spans="13:21">
      <c r="M2893" t="str">
        <f t="shared" si="316"/>
        <v/>
      </c>
      <c r="N2893" t="str">
        <f t="shared" si="317"/>
        <v/>
      </c>
      <c r="O2893" t="str">
        <f t="shared" si="318"/>
        <v/>
      </c>
      <c r="P2893" t="str">
        <f t="shared" si="319"/>
        <v/>
      </c>
      <c r="Q2893" t="str">
        <f>IF($F2893="","",DATEDIF($R2893,①申込書!$D$3,"Y"))</f>
        <v/>
      </c>
      <c r="R2893" t="str">
        <f t="shared" si="320"/>
        <v/>
      </c>
      <c r="S2893" t="str">
        <f t="shared" si="315"/>
        <v/>
      </c>
      <c r="T2893" t="str">
        <f>IFERROR(IF($G2893&lt;&gt;"",LEFT($G2893,11),IF(COUNTIF(②男子申込!$C:$C,$B2893)=1,INDEX(②男子申込!H:H,MATCH($B2893,②男子申込!$C:$C,0)),"")),"")</f>
        <v/>
      </c>
      <c r="U2893" t="str">
        <f t="shared" si="321"/>
        <v/>
      </c>
    </row>
    <row r="2894" spans="13:21">
      <c r="M2894" t="str">
        <f t="shared" si="316"/>
        <v/>
      </c>
      <c r="N2894" t="str">
        <f t="shared" si="317"/>
        <v/>
      </c>
      <c r="O2894" t="str">
        <f t="shared" si="318"/>
        <v/>
      </c>
      <c r="P2894" t="str">
        <f t="shared" si="319"/>
        <v/>
      </c>
      <c r="Q2894" t="str">
        <f>IF($F2894="","",DATEDIF($R2894,①申込書!$D$3,"Y"))</f>
        <v/>
      </c>
      <c r="R2894" t="str">
        <f t="shared" si="320"/>
        <v/>
      </c>
      <c r="S2894" t="str">
        <f t="shared" si="315"/>
        <v/>
      </c>
      <c r="T2894" t="str">
        <f>IFERROR(IF($G2894&lt;&gt;"",LEFT($G2894,11),IF(COUNTIF(②男子申込!$C:$C,$B2894)=1,INDEX(②男子申込!H:H,MATCH($B2894,②男子申込!$C:$C,0)),"")),"")</f>
        <v/>
      </c>
      <c r="U2894" t="str">
        <f t="shared" si="321"/>
        <v/>
      </c>
    </row>
    <row r="2895" spans="13:21">
      <c r="M2895" t="str">
        <f t="shared" si="316"/>
        <v/>
      </c>
      <c r="N2895" t="str">
        <f t="shared" si="317"/>
        <v/>
      </c>
      <c r="O2895" t="str">
        <f t="shared" si="318"/>
        <v/>
      </c>
      <c r="P2895" t="str">
        <f t="shared" si="319"/>
        <v/>
      </c>
      <c r="Q2895" t="str">
        <f>IF($F2895="","",DATEDIF($R2895,①申込書!$D$3,"Y"))</f>
        <v/>
      </c>
      <c r="R2895" t="str">
        <f t="shared" si="320"/>
        <v/>
      </c>
      <c r="S2895" t="str">
        <f t="shared" si="315"/>
        <v/>
      </c>
      <c r="T2895" t="str">
        <f>IFERROR(IF($G2895&lt;&gt;"",LEFT($G2895,11),IF(COUNTIF(②男子申込!$C:$C,$B2895)=1,INDEX(②男子申込!H:H,MATCH($B2895,②男子申込!$C:$C,0)),"")),"")</f>
        <v/>
      </c>
      <c r="U2895" t="str">
        <f t="shared" si="321"/>
        <v/>
      </c>
    </row>
    <row r="2896" spans="13:21">
      <c r="M2896" t="str">
        <f t="shared" si="316"/>
        <v/>
      </c>
      <c r="N2896" t="str">
        <f t="shared" si="317"/>
        <v/>
      </c>
      <c r="O2896" t="str">
        <f t="shared" si="318"/>
        <v/>
      </c>
      <c r="P2896" t="str">
        <f t="shared" si="319"/>
        <v/>
      </c>
      <c r="Q2896" t="str">
        <f>IF($F2896="","",DATEDIF($R2896,①申込書!$D$3,"Y"))</f>
        <v/>
      </c>
      <c r="R2896" t="str">
        <f t="shared" si="320"/>
        <v/>
      </c>
      <c r="S2896" t="str">
        <f t="shared" si="315"/>
        <v/>
      </c>
      <c r="T2896" t="str">
        <f>IFERROR(IF($G2896&lt;&gt;"",LEFT($G2896,11),IF(COUNTIF(②男子申込!$C:$C,$B2896)=1,INDEX(②男子申込!H:H,MATCH($B2896,②男子申込!$C:$C,0)),"")),"")</f>
        <v/>
      </c>
      <c r="U2896" t="str">
        <f t="shared" si="321"/>
        <v/>
      </c>
    </row>
    <row r="2897" spans="13:21">
      <c r="M2897" t="str">
        <f t="shared" si="316"/>
        <v/>
      </c>
      <c r="N2897" t="str">
        <f t="shared" si="317"/>
        <v/>
      </c>
      <c r="O2897" t="str">
        <f t="shared" si="318"/>
        <v/>
      </c>
      <c r="P2897" t="str">
        <f t="shared" si="319"/>
        <v/>
      </c>
      <c r="Q2897" t="str">
        <f>IF($F2897="","",DATEDIF($R2897,①申込書!$D$3,"Y"))</f>
        <v/>
      </c>
      <c r="R2897" t="str">
        <f t="shared" si="320"/>
        <v/>
      </c>
      <c r="S2897" t="str">
        <f t="shared" si="315"/>
        <v/>
      </c>
      <c r="T2897" t="str">
        <f>IFERROR(IF($G2897&lt;&gt;"",LEFT($G2897,11),IF(COUNTIF(②男子申込!$C:$C,$B2897)=1,INDEX(②男子申込!H:H,MATCH($B2897,②男子申込!$C:$C,0)),"")),"")</f>
        <v/>
      </c>
      <c r="U2897" t="str">
        <f t="shared" si="321"/>
        <v/>
      </c>
    </row>
    <row r="2898" spans="13:21">
      <c r="M2898" t="str">
        <f t="shared" si="316"/>
        <v/>
      </c>
      <c r="N2898" t="str">
        <f t="shared" si="317"/>
        <v/>
      </c>
      <c r="O2898" t="str">
        <f t="shared" si="318"/>
        <v/>
      </c>
      <c r="P2898" t="str">
        <f t="shared" si="319"/>
        <v/>
      </c>
      <c r="Q2898" t="str">
        <f>IF($F2898="","",DATEDIF($R2898,①申込書!$D$3,"Y"))</f>
        <v/>
      </c>
      <c r="R2898" t="str">
        <f t="shared" si="320"/>
        <v/>
      </c>
      <c r="S2898" t="str">
        <f t="shared" si="315"/>
        <v/>
      </c>
      <c r="T2898" t="str">
        <f>IFERROR(IF($G2898&lt;&gt;"",LEFT($G2898,11),IF(COUNTIF(②男子申込!$C:$C,$B2898)=1,INDEX(②男子申込!H:H,MATCH($B2898,②男子申込!$C:$C,0)),"")),"")</f>
        <v/>
      </c>
      <c r="U2898" t="str">
        <f t="shared" si="321"/>
        <v/>
      </c>
    </row>
    <row r="2899" spans="13:21">
      <c r="M2899" t="str">
        <f t="shared" si="316"/>
        <v/>
      </c>
      <c r="N2899" t="str">
        <f t="shared" si="317"/>
        <v/>
      </c>
      <c r="O2899" t="str">
        <f t="shared" si="318"/>
        <v/>
      </c>
      <c r="P2899" t="str">
        <f t="shared" si="319"/>
        <v/>
      </c>
      <c r="Q2899" t="str">
        <f>IF($F2899="","",DATEDIF($R2899,①申込書!$D$3,"Y"))</f>
        <v/>
      </c>
      <c r="R2899" t="str">
        <f t="shared" si="320"/>
        <v/>
      </c>
      <c r="S2899" t="str">
        <f t="shared" si="315"/>
        <v/>
      </c>
      <c r="T2899" t="str">
        <f>IFERROR(IF($G2899&lt;&gt;"",LEFT($G2899,11),IF(COUNTIF(②男子申込!$C:$C,$B2899)=1,INDEX(②男子申込!H:H,MATCH($B2899,②男子申込!$C:$C,0)),"")),"")</f>
        <v/>
      </c>
      <c r="U2899" t="str">
        <f t="shared" si="321"/>
        <v/>
      </c>
    </row>
    <row r="2900" spans="13:21">
      <c r="M2900" t="str">
        <f t="shared" si="316"/>
        <v/>
      </c>
      <c r="N2900" t="str">
        <f t="shared" si="317"/>
        <v/>
      </c>
      <c r="O2900" t="str">
        <f t="shared" si="318"/>
        <v/>
      </c>
      <c r="P2900" t="str">
        <f t="shared" si="319"/>
        <v/>
      </c>
      <c r="Q2900" t="str">
        <f>IF($F2900="","",DATEDIF($R2900,①申込書!$D$3,"Y"))</f>
        <v/>
      </c>
      <c r="R2900" t="str">
        <f t="shared" si="320"/>
        <v/>
      </c>
      <c r="S2900" t="str">
        <f t="shared" si="315"/>
        <v/>
      </c>
      <c r="T2900" t="str">
        <f>IFERROR(IF($G2900&lt;&gt;"",LEFT($G2900,11),IF(COUNTIF(②男子申込!$C:$C,$B2900)=1,INDEX(②男子申込!H:H,MATCH($B2900,②男子申込!$C:$C,0)),"")),"")</f>
        <v/>
      </c>
      <c r="U2900" t="str">
        <f t="shared" si="321"/>
        <v/>
      </c>
    </row>
    <row r="2901" spans="13:21">
      <c r="M2901" t="str">
        <f t="shared" si="316"/>
        <v/>
      </c>
      <c r="N2901" t="str">
        <f t="shared" si="317"/>
        <v/>
      </c>
      <c r="O2901" t="str">
        <f t="shared" si="318"/>
        <v/>
      </c>
      <c r="P2901" t="str">
        <f t="shared" si="319"/>
        <v/>
      </c>
      <c r="Q2901" t="str">
        <f>IF($F2901="","",DATEDIF($R2901,①申込書!$D$3,"Y"))</f>
        <v/>
      </c>
      <c r="R2901" t="str">
        <f t="shared" si="320"/>
        <v/>
      </c>
      <c r="S2901" t="str">
        <f t="shared" si="315"/>
        <v/>
      </c>
      <c r="T2901" t="str">
        <f>IFERROR(IF($G2901&lt;&gt;"",LEFT($G2901,11),IF(COUNTIF(②男子申込!$C:$C,$B2901)=1,INDEX(②男子申込!H:H,MATCH($B2901,②男子申込!$C:$C,0)),"")),"")</f>
        <v/>
      </c>
      <c r="U2901" t="str">
        <f t="shared" si="321"/>
        <v/>
      </c>
    </row>
    <row r="2902" spans="13:21">
      <c r="M2902" t="str">
        <f t="shared" si="316"/>
        <v/>
      </c>
      <c r="N2902" t="str">
        <f t="shared" si="317"/>
        <v/>
      </c>
      <c r="O2902" t="str">
        <f t="shared" si="318"/>
        <v/>
      </c>
      <c r="P2902" t="str">
        <f t="shared" si="319"/>
        <v/>
      </c>
      <c r="Q2902" t="str">
        <f>IF($F2902="","",DATEDIF($R2902,①申込書!$D$3,"Y"))</f>
        <v/>
      </c>
      <c r="R2902" t="str">
        <f t="shared" si="320"/>
        <v/>
      </c>
      <c r="S2902" t="str">
        <f t="shared" si="315"/>
        <v/>
      </c>
      <c r="T2902" t="str">
        <f>IFERROR(IF($G2902&lt;&gt;"",LEFT($G2902,11),IF(COUNTIF(②男子申込!$C:$C,$B2902)=1,INDEX(②男子申込!H:H,MATCH($B2902,②男子申込!$C:$C,0)),"")),"")</f>
        <v/>
      </c>
      <c r="U2902" t="str">
        <f t="shared" si="321"/>
        <v/>
      </c>
    </row>
    <row r="2903" spans="13:21">
      <c r="M2903" t="str">
        <f t="shared" si="316"/>
        <v/>
      </c>
      <c r="N2903" t="str">
        <f t="shared" si="317"/>
        <v/>
      </c>
      <c r="O2903" t="str">
        <f t="shared" si="318"/>
        <v/>
      </c>
      <c r="P2903" t="str">
        <f t="shared" si="319"/>
        <v/>
      </c>
      <c r="Q2903" t="str">
        <f>IF($F2903="","",DATEDIF($R2903,①申込書!$D$3,"Y"))</f>
        <v/>
      </c>
      <c r="R2903" t="str">
        <f t="shared" si="320"/>
        <v/>
      </c>
      <c r="S2903" t="str">
        <f t="shared" si="315"/>
        <v/>
      </c>
      <c r="T2903" t="str">
        <f>IFERROR(IF($G2903&lt;&gt;"",LEFT($G2903,11),IF(COUNTIF(②男子申込!$C:$C,$B2903)=1,INDEX(②男子申込!H:H,MATCH($B2903,②男子申込!$C:$C,0)),"")),"")</f>
        <v/>
      </c>
      <c r="U2903" t="str">
        <f t="shared" si="321"/>
        <v/>
      </c>
    </row>
    <row r="2904" spans="13:21">
      <c r="M2904" t="str">
        <f t="shared" si="316"/>
        <v/>
      </c>
      <c r="N2904" t="str">
        <f t="shared" si="317"/>
        <v/>
      </c>
      <c r="O2904" t="str">
        <f t="shared" si="318"/>
        <v/>
      </c>
      <c r="P2904" t="str">
        <f t="shared" si="319"/>
        <v/>
      </c>
      <c r="Q2904" t="str">
        <f>IF($F2904="","",DATEDIF($R2904,①申込書!$D$3,"Y"))</f>
        <v/>
      </c>
      <c r="R2904" t="str">
        <f t="shared" si="320"/>
        <v/>
      </c>
      <c r="S2904" t="str">
        <f t="shared" si="315"/>
        <v/>
      </c>
      <c r="T2904" t="str">
        <f>IFERROR(IF($G2904&lt;&gt;"",LEFT($G2904,11),IF(COUNTIF(②男子申込!$C:$C,$B2904)=1,INDEX(②男子申込!H:H,MATCH($B2904,②男子申込!$C:$C,0)),"")),"")</f>
        <v/>
      </c>
      <c r="U2904" t="str">
        <f t="shared" si="321"/>
        <v/>
      </c>
    </row>
    <row r="2905" spans="13:21">
      <c r="M2905" t="str">
        <f t="shared" si="316"/>
        <v/>
      </c>
      <c r="N2905" t="str">
        <f t="shared" si="317"/>
        <v/>
      </c>
      <c r="O2905" t="str">
        <f t="shared" si="318"/>
        <v/>
      </c>
      <c r="P2905" t="str">
        <f t="shared" si="319"/>
        <v/>
      </c>
      <c r="Q2905" t="str">
        <f>IF($F2905="","",DATEDIF($R2905,①申込書!$D$3,"Y"))</f>
        <v/>
      </c>
      <c r="R2905" t="str">
        <f t="shared" si="320"/>
        <v/>
      </c>
      <c r="S2905" t="str">
        <f t="shared" si="315"/>
        <v/>
      </c>
      <c r="T2905" t="str">
        <f>IFERROR(IF($G2905&lt;&gt;"",LEFT($G2905,11),IF(COUNTIF(②男子申込!$C:$C,$B2905)=1,INDEX(②男子申込!H:H,MATCH($B2905,②男子申込!$C:$C,0)),"")),"")</f>
        <v/>
      </c>
      <c r="U2905" t="str">
        <f t="shared" si="321"/>
        <v/>
      </c>
    </row>
    <row r="2906" spans="13:21">
      <c r="M2906" t="str">
        <f t="shared" si="316"/>
        <v/>
      </c>
      <c r="N2906" t="str">
        <f t="shared" si="317"/>
        <v/>
      </c>
      <c r="O2906" t="str">
        <f t="shared" si="318"/>
        <v/>
      </c>
      <c r="P2906" t="str">
        <f t="shared" si="319"/>
        <v/>
      </c>
      <c r="Q2906" t="str">
        <f>IF($F2906="","",DATEDIF($R2906,①申込書!$D$3,"Y"))</f>
        <v/>
      </c>
      <c r="R2906" t="str">
        <f t="shared" si="320"/>
        <v/>
      </c>
      <c r="S2906" t="str">
        <f t="shared" si="315"/>
        <v/>
      </c>
      <c r="T2906" t="str">
        <f>IFERROR(IF($G2906&lt;&gt;"",LEFT($G2906,11),IF(COUNTIF(②男子申込!$C:$C,$B2906)=1,INDEX(②男子申込!H:H,MATCH($B2906,②男子申込!$C:$C,0)),"")),"")</f>
        <v/>
      </c>
      <c r="U2906" t="str">
        <f t="shared" si="321"/>
        <v/>
      </c>
    </row>
    <row r="2907" spans="13:21">
      <c r="M2907" t="str">
        <f t="shared" si="316"/>
        <v/>
      </c>
      <c r="N2907" t="str">
        <f t="shared" si="317"/>
        <v/>
      </c>
      <c r="O2907" t="str">
        <f t="shared" si="318"/>
        <v/>
      </c>
      <c r="P2907" t="str">
        <f t="shared" si="319"/>
        <v/>
      </c>
      <c r="Q2907" t="str">
        <f>IF($F2907="","",DATEDIF($R2907,①申込書!$D$3,"Y"))</f>
        <v/>
      </c>
      <c r="R2907" t="str">
        <f t="shared" si="320"/>
        <v/>
      </c>
      <c r="S2907" t="str">
        <f t="shared" si="315"/>
        <v/>
      </c>
      <c r="T2907" t="str">
        <f>IFERROR(IF($G2907&lt;&gt;"",LEFT($G2907,11),IF(COUNTIF(②男子申込!$C:$C,$B2907)=1,INDEX(②男子申込!H:H,MATCH($B2907,②男子申込!$C:$C,0)),"")),"")</f>
        <v/>
      </c>
      <c r="U2907" t="str">
        <f t="shared" si="321"/>
        <v/>
      </c>
    </row>
    <row r="2908" spans="13:21">
      <c r="M2908" t="str">
        <f t="shared" si="316"/>
        <v/>
      </c>
      <c r="N2908" t="str">
        <f t="shared" si="317"/>
        <v/>
      </c>
      <c r="O2908" t="str">
        <f t="shared" si="318"/>
        <v/>
      </c>
      <c r="P2908" t="str">
        <f t="shared" si="319"/>
        <v/>
      </c>
      <c r="Q2908" t="str">
        <f>IF($F2908="","",DATEDIF($R2908,①申込書!$D$3,"Y"))</f>
        <v/>
      </c>
      <c r="R2908" t="str">
        <f t="shared" si="320"/>
        <v/>
      </c>
      <c r="S2908" t="str">
        <f t="shared" si="315"/>
        <v/>
      </c>
      <c r="T2908" t="str">
        <f>IFERROR(IF($G2908&lt;&gt;"",LEFT($G2908,11),IF(COUNTIF(②男子申込!$C:$C,$B2908)=1,INDEX(②男子申込!H:H,MATCH($B2908,②男子申込!$C:$C,0)),"")),"")</f>
        <v/>
      </c>
      <c r="U2908" t="str">
        <f t="shared" si="321"/>
        <v/>
      </c>
    </row>
    <row r="2909" spans="13:21">
      <c r="M2909" t="str">
        <f t="shared" si="316"/>
        <v/>
      </c>
      <c r="N2909" t="str">
        <f t="shared" si="317"/>
        <v/>
      </c>
      <c r="O2909" t="str">
        <f t="shared" si="318"/>
        <v/>
      </c>
      <c r="P2909" t="str">
        <f t="shared" si="319"/>
        <v/>
      </c>
      <c r="Q2909" t="str">
        <f>IF($F2909="","",DATEDIF($R2909,①申込書!$D$3,"Y"))</f>
        <v/>
      </c>
      <c r="R2909" t="str">
        <f t="shared" si="320"/>
        <v/>
      </c>
      <c r="S2909" t="str">
        <f t="shared" si="315"/>
        <v/>
      </c>
      <c r="T2909" t="str">
        <f>IFERROR(IF($G2909&lt;&gt;"",LEFT($G2909,11),IF(COUNTIF(②男子申込!$C:$C,$B2909)=1,INDEX(②男子申込!H:H,MATCH($B2909,②男子申込!$C:$C,0)),"")),"")</f>
        <v/>
      </c>
      <c r="U2909" t="str">
        <f t="shared" si="321"/>
        <v/>
      </c>
    </row>
    <row r="2910" spans="13:21">
      <c r="M2910" t="str">
        <f t="shared" si="316"/>
        <v/>
      </c>
      <c r="N2910" t="str">
        <f t="shared" si="317"/>
        <v/>
      </c>
      <c r="O2910" t="str">
        <f t="shared" si="318"/>
        <v/>
      </c>
      <c r="P2910" t="str">
        <f t="shared" si="319"/>
        <v/>
      </c>
      <c r="Q2910" t="str">
        <f>IF($F2910="","",DATEDIF($R2910,①申込書!$D$3,"Y"))</f>
        <v/>
      </c>
      <c r="R2910" t="str">
        <f t="shared" si="320"/>
        <v/>
      </c>
      <c r="S2910" t="str">
        <f t="shared" si="315"/>
        <v/>
      </c>
      <c r="T2910" t="str">
        <f>IFERROR(IF($G2910&lt;&gt;"",LEFT($G2910,11),IF(COUNTIF(②男子申込!$C:$C,$B2910)=1,INDEX(②男子申込!H:H,MATCH($B2910,②男子申込!$C:$C,0)),"")),"")</f>
        <v/>
      </c>
      <c r="U2910" t="str">
        <f t="shared" si="321"/>
        <v/>
      </c>
    </row>
    <row r="2911" spans="13:21">
      <c r="M2911" t="str">
        <f t="shared" si="316"/>
        <v/>
      </c>
      <c r="N2911" t="str">
        <f t="shared" si="317"/>
        <v/>
      </c>
      <c r="O2911" t="str">
        <f t="shared" si="318"/>
        <v/>
      </c>
      <c r="P2911" t="str">
        <f t="shared" si="319"/>
        <v/>
      </c>
      <c r="Q2911" t="str">
        <f>IF($F2911="","",DATEDIF($R2911,①申込書!$D$3,"Y"))</f>
        <v/>
      </c>
      <c r="R2911" t="str">
        <f t="shared" si="320"/>
        <v/>
      </c>
      <c r="S2911" t="str">
        <f t="shared" si="315"/>
        <v/>
      </c>
      <c r="T2911" t="str">
        <f>IFERROR(IF($G2911&lt;&gt;"",LEFT($G2911,11),IF(COUNTIF(②男子申込!$C:$C,$B2911)=1,INDEX(②男子申込!H:H,MATCH($B2911,②男子申込!$C:$C,0)),"")),"")</f>
        <v/>
      </c>
      <c r="U2911" t="str">
        <f t="shared" si="321"/>
        <v/>
      </c>
    </row>
    <row r="2912" spans="13:21">
      <c r="M2912" t="str">
        <f t="shared" si="316"/>
        <v/>
      </c>
      <c r="N2912" t="str">
        <f t="shared" si="317"/>
        <v/>
      </c>
      <c r="O2912" t="str">
        <f t="shared" si="318"/>
        <v/>
      </c>
      <c r="P2912" t="str">
        <f t="shared" si="319"/>
        <v/>
      </c>
      <c r="Q2912" t="str">
        <f>IF($F2912="","",DATEDIF($R2912,①申込書!$D$3,"Y"))</f>
        <v/>
      </c>
      <c r="R2912" t="str">
        <f t="shared" si="320"/>
        <v/>
      </c>
      <c r="S2912" t="str">
        <f t="shared" si="315"/>
        <v/>
      </c>
      <c r="T2912" t="str">
        <f>IFERROR(IF($G2912&lt;&gt;"",LEFT($G2912,11),IF(COUNTIF(②男子申込!$C:$C,$B2912)=1,INDEX(②男子申込!H:H,MATCH($B2912,②男子申込!$C:$C,0)),"")),"")</f>
        <v/>
      </c>
      <c r="U2912" t="str">
        <f t="shared" si="321"/>
        <v/>
      </c>
    </row>
    <row r="2913" spans="13:21">
      <c r="M2913" t="str">
        <f t="shared" si="316"/>
        <v/>
      </c>
      <c r="N2913" t="str">
        <f t="shared" si="317"/>
        <v/>
      </c>
      <c r="O2913" t="str">
        <f t="shared" si="318"/>
        <v/>
      </c>
      <c r="P2913" t="str">
        <f t="shared" si="319"/>
        <v/>
      </c>
      <c r="Q2913" t="str">
        <f>IF($F2913="","",DATEDIF($R2913,①申込書!$D$3,"Y"))</f>
        <v/>
      </c>
      <c r="R2913" t="str">
        <f t="shared" si="320"/>
        <v/>
      </c>
      <c r="S2913" t="str">
        <f t="shared" si="315"/>
        <v/>
      </c>
      <c r="T2913" t="str">
        <f>IFERROR(IF($G2913&lt;&gt;"",LEFT($G2913,11),IF(COUNTIF(②男子申込!$C:$C,$B2913)=1,INDEX(②男子申込!H:H,MATCH($B2913,②男子申込!$C:$C,0)),"")),"")</f>
        <v/>
      </c>
      <c r="U2913" t="str">
        <f t="shared" si="321"/>
        <v/>
      </c>
    </row>
    <row r="2914" spans="13:21">
      <c r="M2914" t="str">
        <f t="shared" si="316"/>
        <v/>
      </c>
      <c r="N2914" t="str">
        <f t="shared" si="317"/>
        <v/>
      </c>
      <c r="O2914" t="str">
        <f t="shared" si="318"/>
        <v/>
      </c>
      <c r="P2914" t="str">
        <f t="shared" si="319"/>
        <v/>
      </c>
      <c r="Q2914" t="str">
        <f>IF($F2914="","",DATEDIF($R2914,①申込書!$D$3,"Y"))</f>
        <v/>
      </c>
      <c r="R2914" t="str">
        <f t="shared" si="320"/>
        <v/>
      </c>
      <c r="S2914" t="str">
        <f t="shared" si="315"/>
        <v/>
      </c>
      <c r="T2914" t="str">
        <f>IFERROR(IF($G2914&lt;&gt;"",LEFT($G2914,11),IF(COUNTIF(②男子申込!$C:$C,$B2914)=1,INDEX(②男子申込!H:H,MATCH($B2914,②男子申込!$C:$C,0)),"")),"")</f>
        <v/>
      </c>
      <c r="U2914" t="str">
        <f t="shared" si="321"/>
        <v/>
      </c>
    </row>
    <row r="2915" spans="13:21">
      <c r="M2915" t="str">
        <f t="shared" si="316"/>
        <v/>
      </c>
      <c r="N2915" t="str">
        <f t="shared" si="317"/>
        <v/>
      </c>
      <c r="O2915" t="str">
        <f t="shared" si="318"/>
        <v/>
      </c>
      <c r="P2915" t="str">
        <f t="shared" si="319"/>
        <v/>
      </c>
      <c r="Q2915" t="str">
        <f>IF($F2915="","",DATEDIF($R2915,①申込書!$D$3,"Y"))</f>
        <v/>
      </c>
      <c r="R2915" t="str">
        <f t="shared" si="320"/>
        <v/>
      </c>
      <c r="S2915" t="str">
        <f t="shared" si="315"/>
        <v/>
      </c>
      <c r="T2915" t="str">
        <f>IFERROR(IF($G2915&lt;&gt;"",LEFT($G2915,11),IF(COUNTIF(②男子申込!$C:$C,$B2915)=1,INDEX(②男子申込!H:H,MATCH($B2915,②男子申込!$C:$C,0)),"")),"")</f>
        <v/>
      </c>
      <c r="U2915" t="str">
        <f t="shared" si="321"/>
        <v/>
      </c>
    </row>
    <row r="2916" spans="13:21">
      <c r="M2916" t="str">
        <f t="shared" si="316"/>
        <v/>
      </c>
      <c r="N2916" t="str">
        <f t="shared" si="317"/>
        <v/>
      </c>
      <c r="O2916" t="str">
        <f t="shared" si="318"/>
        <v/>
      </c>
      <c r="P2916" t="str">
        <f t="shared" si="319"/>
        <v/>
      </c>
      <c r="Q2916" t="str">
        <f>IF($F2916="","",DATEDIF($R2916,①申込書!$D$3,"Y"))</f>
        <v/>
      </c>
      <c r="R2916" t="str">
        <f t="shared" si="320"/>
        <v/>
      </c>
      <c r="S2916" t="str">
        <f t="shared" si="315"/>
        <v/>
      </c>
      <c r="T2916" t="str">
        <f>IFERROR(IF($G2916&lt;&gt;"",LEFT($G2916,11),IF(COUNTIF(②男子申込!$C:$C,$B2916)=1,INDEX(②男子申込!H:H,MATCH($B2916,②男子申込!$C:$C,0)),"")),"")</f>
        <v/>
      </c>
      <c r="U2916" t="str">
        <f t="shared" si="321"/>
        <v/>
      </c>
    </row>
    <row r="2917" spans="13:21">
      <c r="M2917" t="str">
        <f t="shared" si="316"/>
        <v/>
      </c>
      <c r="N2917" t="str">
        <f t="shared" si="317"/>
        <v/>
      </c>
      <c r="O2917" t="str">
        <f t="shared" si="318"/>
        <v/>
      </c>
      <c r="P2917" t="str">
        <f t="shared" si="319"/>
        <v/>
      </c>
      <c r="Q2917" t="str">
        <f>IF($F2917="","",DATEDIF($R2917,①申込書!$D$3,"Y"))</f>
        <v/>
      </c>
      <c r="R2917" t="str">
        <f t="shared" si="320"/>
        <v/>
      </c>
      <c r="S2917" t="str">
        <f t="shared" si="315"/>
        <v/>
      </c>
      <c r="T2917" t="str">
        <f>IFERROR(IF($G2917&lt;&gt;"",LEFT($G2917,11),IF(COUNTIF(②男子申込!$C:$C,$B2917)=1,INDEX(②男子申込!H:H,MATCH($B2917,②男子申込!$C:$C,0)),"")),"")</f>
        <v/>
      </c>
      <c r="U2917" t="str">
        <f t="shared" si="321"/>
        <v/>
      </c>
    </row>
    <row r="2918" spans="13:21">
      <c r="M2918" t="str">
        <f t="shared" si="316"/>
        <v/>
      </c>
      <c r="N2918" t="str">
        <f t="shared" si="317"/>
        <v/>
      </c>
      <c r="O2918" t="str">
        <f t="shared" si="318"/>
        <v/>
      </c>
      <c r="P2918" t="str">
        <f t="shared" si="319"/>
        <v/>
      </c>
      <c r="Q2918" t="str">
        <f>IF($F2918="","",DATEDIF($R2918,①申込書!$D$3,"Y"))</f>
        <v/>
      </c>
      <c r="R2918" t="str">
        <f t="shared" si="320"/>
        <v/>
      </c>
      <c r="S2918" t="str">
        <f t="shared" si="315"/>
        <v/>
      </c>
      <c r="T2918" t="str">
        <f>IFERROR(IF($G2918&lt;&gt;"",LEFT($G2918,11),IF(COUNTIF(②男子申込!$C:$C,$B2918)=1,INDEX(②男子申込!H:H,MATCH($B2918,②男子申込!$C:$C,0)),"")),"")</f>
        <v/>
      </c>
      <c r="U2918" t="str">
        <f t="shared" si="321"/>
        <v/>
      </c>
    </row>
    <row r="2919" spans="13:21">
      <c r="M2919" t="str">
        <f t="shared" si="316"/>
        <v/>
      </c>
      <c r="N2919" t="str">
        <f t="shared" si="317"/>
        <v/>
      </c>
      <c r="O2919" t="str">
        <f t="shared" si="318"/>
        <v/>
      </c>
      <c r="P2919" t="str">
        <f t="shared" si="319"/>
        <v/>
      </c>
      <c r="Q2919" t="str">
        <f>IF($F2919="","",DATEDIF($R2919,①申込書!$D$3,"Y"))</f>
        <v/>
      </c>
      <c r="R2919" t="str">
        <f t="shared" si="320"/>
        <v/>
      </c>
      <c r="S2919" t="str">
        <f t="shared" si="315"/>
        <v/>
      </c>
      <c r="T2919" t="str">
        <f>IFERROR(IF($G2919&lt;&gt;"",LEFT($G2919,11),IF(COUNTIF(②男子申込!$C:$C,$B2919)=1,INDEX(②男子申込!H:H,MATCH($B2919,②男子申込!$C:$C,0)),"")),"")</f>
        <v/>
      </c>
      <c r="U2919" t="str">
        <f t="shared" si="321"/>
        <v/>
      </c>
    </row>
    <row r="2920" spans="13:21">
      <c r="M2920" t="str">
        <f t="shared" si="316"/>
        <v/>
      </c>
      <c r="N2920" t="str">
        <f t="shared" si="317"/>
        <v/>
      </c>
      <c r="O2920" t="str">
        <f t="shared" si="318"/>
        <v/>
      </c>
      <c r="P2920" t="str">
        <f t="shared" si="319"/>
        <v/>
      </c>
      <c r="Q2920" t="str">
        <f>IF($F2920="","",DATEDIF($R2920,①申込書!$D$3,"Y"))</f>
        <v/>
      </c>
      <c r="R2920" t="str">
        <f t="shared" si="320"/>
        <v/>
      </c>
      <c r="S2920" t="str">
        <f t="shared" si="315"/>
        <v/>
      </c>
      <c r="T2920" t="str">
        <f>IFERROR(IF($G2920&lt;&gt;"",LEFT($G2920,11),IF(COUNTIF(②男子申込!$C:$C,$B2920)=1,INDEX(②男子申込!H:H,MATCH($B2920,②男子申込!$C:$C,0)),"")),"")</f>
        <v/>
      </c>
      <c r="U2920" t="str">
        <f t="shared" si="321"/>
        <v/>
      </c>
    </row>
    <row r="2921" spans="13:21">
      <c r="M2921" t="str">
        <f t="shared" si="316"/>
        <v/>
      </c>
      <c r="N2921" t="str">
        <f t="shared" si="317"/>
        <v/>
      </c>
      <c r="O2921" t="str">
        <f t="shared" si="318"/>
        <v/>
      </c>
      <c r="P2921" t="str">
        <f t="shared" si="319"/>
        <v/>
      </c>
      <c r="Q2921" t="str">
        <f>IF($F2921="","",DATEDIF($R2921,①申込書!$D$3,"Y"))</f>
        <v/>
      </c>
      <c r="R2921" t="str">
        <f t="shared" si="320"/>
        <v/>
      </c>
      <c r="S2921" t="str">
        <f t="shared" si="315"/>
        <v/>
      </c>
      <c r="T2921" t="str">
        <f>IFERROR(IF($G2921&lt;&gt;"",LEFT($G2921,11),IF(COUNTIF(②男子申込!$C:$C,$B2921)=1,INDEX(②男子申込!H:H,MATCH($B2921,②男子申込!$C:$C,0)),"")),"")</f>
        <v/>
      </c>
      <c r="U2921" t="str">
        <f t="shared" si="321"/>
        <v/>
      </c>
    </row>
    <row r="2922" spans="13:21">
      <c r="M2922" t="str">
        <f t="shared" si="316"/>
        <v/>
      </c>
      <c r="N2922" t="str">
        <f t="shared" si="317"/>
        <v/>
      </c>
      <c r="O2922" t="str">
        <f t="shared" si="318"/>
        <v/>
      </c>
      <c r="P2922" t="str">
        <f t="shared" si="319"/>
        <v/>
      </c>
      <c r="Q2922" t="str">
        <f>IF($F2922="","",DATEDIF($R2922,①申込書!$D$3,"Y"))</f>
        <v/>
      </c>
      <c r="R2922" t="str">
        <f t="shared" si="320"/>
        <v/>
      </c>
      <c r="S2922" t="str">
        <f t="shared" si="315"/>
        <v/>
      </c>
      <c r="T2922" t="str">
        <f>IFERROR(IF($G2922&lt;&gt;"",LEFT($G2922,11),IF(COUNTIF(②男子申込!$C:$C,$B2922)=1,INDEX(②男子申込!H:H,MATCH($B2922,②男子申込!$C:$C,0)),"")),"")</f>
        <v/>
      </c>
      <c r="U2922" t="str">
        <f t="shared" si="321"/>
        <v/>
      </c>
    </row>
    <row r="2923" spans="13:21">
      <c r="M2923" t="str">
        <f t="shared" si="316"/>
        <v/>
      </c>
      <c r="N2923" t="str">
        <f t="shared" si="317"/>
        <v/>
      </c>
      <c r="O2923" t="str">
        <f t="shared" si="318"/>
        <v/>
      </c>
      <c r="P2923" t="str">
        <f t="shared" si="319"/>
        <v/>
      </c>
      <c r="Q2923" t="str">
        <f>IF($F2923="","",DATEDIF($R2923,①申込書!$D$3,"Y"))</f>
        <v/>
      </c>
      <c r="R2923" t="str">
        <f t="shared" si="320"/>
        <v/>
      </c>
      <c r="S2923" t="str">
        <f t="shared" si="315"/>
        <v/>
      </c>
      <c r="T2923" t="str">
        <f>IFERROR(IF($G2923&lt;&gt;"",LEFT($G2923,11),IF(COUNTIF(②男子申込!$C:$C,$B2923)=1,INDEX(②男子申込!H:H,MATCH($B2923,②男子申込!$C:$C,0)),"")),"")</f>
        <v/>
      </c>
      <c r="U2923" t="str">
        <f t="shared" si="321"/>
        <v/>
      </c>
    </row>
    <row r="2924" spans="13:21">
      <c r="M2924" t="str">
        <f t="shared" si="316"/>
        <v/>
      </c>
      <c r="N2924" t="str">
        <f t="shared" si="317"/>
        <v/>
      </c>
      <c r="O2924" t="str">
        <f t="shared" si="318"/>
        <v/>
      </c>
      <c r="P2924" t="str">
        <f t="shared" si="319"/>
        <v/>
      </c>
      <c r="Q2924" t="str">
        <f>IF($F2924="","",DATEDIF($R2924,①申込書!$D$3,"Y"))</f>
        <v/>
      </c>
      <c r="R2924" t="str">
        <f t="shared" si="320"/>
        <v/>
      </c>
      <c r="S2924" t="str">
        <f t="shared" si="315"/>
        <v/>
      </c>
      <c r="T2924" t="str">
        <f>IFERROR(IF($G2924&lt;&gt;"",LEFT($G2924,11),IF(COUNTIF(②男子申込!$C:$C,$B2924)=1,INDEX(②男子申込!H:H,MATCH($B2924,②男子申込!$C:$C,0)),"")),"")</f>
        <v/>
      </c>
      <c r="U2924" t="str">
        <f t="shared" si="321"/>
        <v/>
      </c>
    </row>
    <row r="2925" spans="13:21">
      <c r="M2925" t="str">
        <f t="shared" si="316"/>
        <v/>
      </c>
      <c r="N2925" t="str">
        <f t="shared" si="317"/>
        <v/>
      </c>
      <c r="O2925" t="str">
        <f t="shared" si="318"/>
        <v/>
      </c>
      <c r="P2925" t="str">
        <f t="shared" si="319"/>
        <v/>
      </c>
      <c r="Q2925" t="str">
        <f>IF($F2925="","",DATEDIF($R2925,①申込書!$D$3,"Y"))</f>
        <v/>
      </c>
      <c r="R2925" t="str">
        <f t="shared" si="320"/>
        <v/>
      </c>
      <c r="S2925" t="str">
        <f t="shared" si="315"/>
        <v/>
      </c>
      <c r="T2925" t="str">
        <f>IFERROR(IF($G2925&lt;&gt;"",LEFT($G2925,11),IF(COUNTIF(②男子申込!$C:$C,$B2925)=1,INDEX(②男子申込!H:H,MATCH($B2925,②男子申込!$C:$C,0)),"")),"")</f>
        <v/>
      </c>
      <c r="U2925" t="str">
        <f t="shared" si="321"/>
        <v/>
      </c>
    </row>
    <row r="2926" spans="13:21">
      <c r="M2926" t="str">
        <f t="shared" si="316"/>
        <v/>
      </c>
      <c r="N2926" t="str">
        <f t="shared" si="317"/>
        <v/>
      </c>
      <c r="O2926" t="str">
        <f t="shared" si="318"/>
        <v/>
      </c>
      <c r="P2926" t="str">
        <f t="shared" si="319"/>
        <v/>
      </c>
      <c r="Q2926" t="str">
        <f>IF($F2926="","",DATEDIF($R2926,①申込書!$D$3,"Y"))</f>
        <v/>
      </c>
      <c r="R2926" t="str">
        <f t="shared" si="320"/>
        <v/>
      </c>
      <c r="S2926" t="str">
        <f t="shared" si="315"/>
        <v/>
      </c>
      <c r="T2926" t="str">
        <f>IFERROR(IF($G2926&lt;&gt;"",LEFT($G2926,11),IF(COUNTIF(②男子申込!$C:$C,$B2926)=1,INDEX(②男子申込!H:H,MATCH($B2926,②男子申込!$C:$C,0)),"")),"")</f>
        <v/>
      </c>
      <c r="U2926" t="str">
        <f t="shared" si="321"/>
        <v/>
      </c>
    </row>
    <row r="2927" spans="13:21">
      <c r="M2927" t="str">
        <f t="shared" si="316"/>
        <v/>
      </c>
      <c r="N2927" t="str">
        <f t="shared" si="317"/>
        <v/>
      </c>
      <c r="O2927" t="str">
        <f t="shared" si="318"/>
        <v/>
      </c>
      <c r="P2927" t="str">
        <f t="shared" si="319"/>
        <v/>
      </c>
      <c r="Q2927" t="str">
        <f>IF($F2927="","",DATEDIF($R2927,①申込書!$D$3,"Y"))</f>
        <v/>
      </c>
      <c r="R2927" t="str">
        <f t="shared" si="320"/>
        <v/>
      </c>
      <c r="S2927" t="str">
        <f t="shared" si="315"/>
        <v/>
      </c>
      <c r="T2927" t="str">
        <f>IFERROR(IF($G2927&lt;&gt;"",LEFT($G2927,11),IF(COUNTIF(②男子申込!$C:$C,$B2927)=1,INDEX(②男子申込!H:H,MATCH($B2927,②男子申込!$C:$C,0)),"")),"")</f>
        <v/>
      </c>
      <c r="U2927" t="str">
        <f t="shared" si="321"/>
        <v/>
      </c>
    </row>
    <row r="2928" spans="13:21">
      <c r="M2928" t="str">
        <f t="shared" si="316"/>
        <v/>
      </c>
      <c r="N2928" t="str">
        <f t="shared" si="317"/>
        <v/>
      </c>
      <c r="O2928" t="str">
        <f t="shared" si="318"/>
        <v/>
      </c>
      <c r="P2928" t="str">
        <f t="shared" si="319"/>
        <v/>
      </c>
      <c r="Q2928" t="str">
        <f>IF($F2928="","",DATEDIF($R2928,①申込書!$D$3,"Y"))</f>
        <v/>
      </c>
      <c r="R2928" t="str">
        <f t="shared" si="320"/>
        <v/>
      </c>
      <c r="S2928" t="str">
        <f t="shared" si="315"/>
        <v/>
      </c>
      <c r="T2928" t="str">
        <f>IFERROR(IF($G2928&lt;&gt;"",LEFT($G2928,11),IF(COUNTIF(②男子申込!$C:$C,$B2928)=1,INDEX(②男子申込!H:H,MATCH($B2928,②男子申込!$C:$C,0)),"")),"")</f>
        <v/>
      </c>
      <c r="U2928" t="str">
        <f t="shared" si="321"/>
        <v/>
      </c>
    </row>
    <row r="2929" spans="13:21">
      <c r="M2929" t="str">
        <f t="shared" si="316"/>
        <v/>
      </c>
      <c r="N2929" t="str">
        <f t="shared" si="317"/>
        <v/>
      </c>
      <c r="O2929" t="str">
        <f t="shared" si="318"/>
        <v/>
      </c>
      <c r="P2929" t="str">
        <f t="shared" si="319"/>
        <v/>
      </c>
      <c r="Q2929" t="str">
        <f>IF($F2929="","",DATEDIF($R2929,①申込書!$D$3,"Y"))</f>
        <v/>
      </c>
      <c r="R2929" t="str">
        <f t="shared" si="320"/>
        <v/>
      </c>
      <c r="S2929" t="str">
        <f t="shared" si="315"/>
        <v/>
      </c>
      <c r="T2929" t="str">
        <f>IFERROR(IF($G2929&lt;&gt;"",LEFT($G2929,11),IF(COUNTIF(②男子申込!$C:$C,$B2929)=1,INDEX(②男子申込!H:H,MATCH($B2929,②男子申込!$C:$C,0)),"")),"")</f>
        <v/>
      </c>
      <c r="U2929" t="str">
        <f t="shared" si="321"/>
        <v/>
      </c>
    </row>
    <row r="2930" spans="13:21">
      <c r="M2930" t="str">
        <f t="shared" si="316"/>
        <v/>
      </c>
      <c r="N2930" t="str">
        <f t="shared" si="317"/>
        <v/>
      </c>
      <c r="O2930" t="str">
        <f t="shared" si="318"/>
        <v/>
      </c>
      <c r="P2930" t="str">
        <f t="shared" si="319"/>
        <v/>
      </c>
      <c r="Q2930" t="str">
        <f>IF($F2930="","",DATEDIF($R2930,①申込書!$D$3,"Y"))</f>
        <v/>
      </c>
      <c r="R2930" t="str">
        <f t="shared" si="320"/>
        <v/>
      </c>
      <c r="S2930" t="str">
        <f t="shared" si="315"/>
        <v/>
      </c>
      <c r="T2930" t="str">
        <f>IFERROR(IF($G2930&lt;&gt;"",LEFT($G2930,11),IF(COUNTIF(②男子申込!$C:$C,$B2930)=1,INDEX(②男子申込!H:H,MATCH($B2930,②男子申込!$C:$C,0)),"")),"")</f>
        <v/>
      </c>
      <c r="U2930" t="str">
        <f t="shared" si="321"/>
        <v/>
      </c>
    </row>
    <row r="2931" spans="13:21">
      <c r="M2931" t="str">
        <f t="shared" si="316"/>
        <v/>
      </c>
      <c r="N2931" t="str">
        <f t="shared" si="317"/>
        <v/>
      </c>
      <c r="O2931" t="str">
        <f t="shared" si="318"/>
        <v/>
      </c>
      <c r="P2931" t="str">
        <f t="shared" si="319"/>
        <v/>
      </c>
      <c r="Q2931" t="str">
        <f>IF($F2931="","",DATEDIF($R2931,①申込書!$D$3,"Y"))</f>
        <v/>
      </c>
      <c r="R2931" t="str">
        <f t="shared" si="320"/>
        <v/>
      </c>
      <c r="S2931" t="str">
        <f t="shared" si="315"/>
        <v/>
      </c>
      <c r="T2931" t="str">
        <f>IFERROR(IF($G2931&lt;&gt;"",LEFT($G2931,11),IF(COUNTIF(②男子申込!$C:$C,$B2931)=1,INDEX(②男子申込!H:H,MATCH($B2931,②男子申込!$C:$C,0)),"")),"")</f>
        <v/>
      </c>
      <c r="U2931" t="str">
        <f t="shared" si="321"/>
        <v/>
      </c>
    </row>
    <row r="2932" spans="13:21">
      <c r="M2932" t="str">
        <f t="shared" si="316"/>
        <v/>
      </c>
      <c r="N2932" t="str">
        <f t="shared" si="317"/>
        <v/>
      </c>
      <c r="O2932" t="str">
        <f t="shared" si="318"/>
        <v/>
      </c>
      <c r="P2932" t="str">
        <f t="shared" si="319"/>
        <v/>
      </c>
      <c r="Q2932" t="str">
        <f>IF($F2932="","",DATEDIF($R2932,①申込書!$D$3,"Y"))</f>
        <v/>
      </c>
      <c r="R2932" t="str">
        <f t="shared" si="320"/>
        <v/>
      </c>
      <c r="S2932" t="str">
        <f t="shared" si="315"/>
        <v/>
      </c>
      <c r="T2932" t="str">
        <f>IFERROR(IF($G2932&lt;&gt;"",LEFT($G2932,11),IF(COUNTIF(②男子申込!$C:$C,$B2932)=1,INDEX(②男子申込!H:H,MATCH($B2932,②男子申込!$C:$C,0)),"")),"")</f>
        <v/>
      </c>
      <c r="U2932" t="str">
        <f t="shared" si="321"/>
        <v/>
      </c>
    </row>
    <row r="2933" spans="13:21">
      <c r="M2933" t="str">
        <f t="shared" si="316"/>
        <v/>
      </c>
      <c r="N2933" t="str">
        <f t="shared" si="317"/>
        <v/>
      </c>
      <c r="O2933" t="str">
        <f t="shared" si="318"/>
        <v/>
      </c>
      <c r="P2933" t="str">
        <f t="shared" si="319"/>
        <v/>
      </c>
      <c r="Q2933" t="str">
        <f>IF($F2933="","",DATEDIF($R2933,①申込書!$D$3,"Y"))</f>
        <v/>
      </c>
      <c r="R2933" t="str">
        <f t="shared" si="320"/>
        <v/>
      </c>
      <c r="S2933" t="str">
        <f t="shared" si="315"/>
        <v/>
      </c>
      <c r="T2933" t="str">
        <f>IFERROR(IF($G2933&lt;&gt;"",LEFT($G2933,11),IF(COUNTIF(②男子申込!$C:$C,$B2933)=1,INDEX(②男子申込!H:H,MATCH($B2933,②男子申込!$C:$C,0)),"")),"")</f>
        <v/>
      </c>
      <c r="U2933" t="str">
        <f t="shared" si="321"/>
        <v/>
      </c>
    </row>
    <row r="2934" spans="13:21">
      <c r="M2934" t="str">
        <f t="shared" si="316"/>
        <v/>
      </c>
      <c r="N2934" t="str">
        <f t="shared" si="317"/>
        <v/>
      </c>
      <c r="O2934" t="str">
        <f t="shared" si="318"/>
        <v/>
      </c>
      <c r="P2934" t="str">
        <f t="shared" si="319"/>
        <v/>
      </c>
      <c r="Q2934" t="str">
        <f>IF($F2934="","",DATEDIF($R2934,①申込書!$D$3,"Y"))</f>
        <v/>
      </c>
      <c r="R2934" t="str">
        <f t="shared" si="320"/>
        <v/>
      </c>
      <c r="S2934" t="str">
        <f t="shared" si="315"/>
        <v/>
      </c>
      <c r="T2934" t="str">
        <f>IFERROR(IF($G2934&lt;&gt;"",LEFT($G2934,11),IF(COUNTIF(②男子申込!$C:$C,$B2934)=1,INDEX(②男子申込!H:H,MATCH($B2934,②男子申込!$C:$C,0)),"")),"")</f>
        <v/>
      </c>
      <c r="U2934" t="str">
        <f t="shared" si="321"/>
        <v/>
      </c>
    </row>
    <row r="2935" spans="13:21">
      <c r="M2935" t="str">
        <f t="shared" si="316"/>
        <v/>
      </c>
      <c r="N2935" t="str">
        <f t="shared" si="317"/>
        <v/>
      </c>
      <c r="O2935" t="str">
        <f t="shared" si="318"/>
        <v/>
      </c>
      <c r="P2935" t="str">
        <f t="shared" si="319"/>
        <v/>
      </c>
      <c r="Q2935" t="str">
        <f>IF($F2935="","",DATEDIF($R2935,①申込書!$D$3,"Y"))</f>
        <v/>
      </c>
      <c r="R2935" t="str">
        <f t="shared" si="320"/>
        <v/>
      </c>
      <c r="S2935" t="str">
        <f t="shared" si="315"/>
        <v/>
      </c>
      <c r="T2935" t="str">
        <f>IFERROR(IF($G2935&lt;&gt;"",LEFT($G2935,11),IF(COUNTIF(②男子申込!$C:$C,$B2935)=1,INDEX(②男子申込!H:H,MATCH($B2935,②男子申込!$C:$C,0)),"")),"")</f>
        <v/>
      </c>
      <c r="U2935" t="str">
        <f t="shared" si="321"/>
        <v/>
      </c>
    </row>
    <row r="2936" spans="13:21">
      <c r="M2936" t="str">
        <f t="shared" si="316"/>
        <v/>
      </c>
      <c r="N2936" t="str">
        <f t="shared" si="317"/>
        <v/>
      </c>
      <c r="O2936" t="str">
        <f t="shared" si="318"/>
        <v/>
      </c>
      <c r="P2936" t="str">
        <f t="shared" si="319"/>
        <v/>
      </c>
      <c r="Q2936" t="str">
        <f>IF($F2936="","",DATEDIF($R2936,①申込書!$D$3,"Y"))</f>
        <v/>
      </c>
      <c r="R2936" t="str">
        <f t="shared" si="320"/>
        <v/>
      </c>
      <c r="S2936" t="str">
        <f t="shared" si="315"/>
        <v/>
      </c>
      <c r="T2936" t="str">
        <f>IFERROR(IF($G2936&lt;&gt;"",LEFT($G2936,11),IF(COUNTIF(②男子申込!$C:$C,$B2936)=1,INDEX(②男子申込!H:H,MATCH($B2936,②男子申込!$C:$C,0)),"")),"")</f>
        <v/>
      </c>
      <c r="U2936" t="str">
        <f t="shared" si="321"/>
        <v/>
      </c>
    </row>
    <row r="2937" spans="13:21">
      <c r="M2937" t="str">
        <f t="shared" si="316"/>
        <v/>
      </c>
      <c r="N2937" t="str">
        <f t="shared" si="317"/>
        <v/>
      </c>
      <c r="O2937" t="str">
        <f t="shared" si="318"/>
        <v/>
      </c>
      <c r="P2937" t="str">
        <f t="shared" si="319"/>
        <v/>
      </c>
      <c r="Q2937" t="str">
        <f>IF($F2937="","",DATEDIF($R2937,①申込書!$D$3,"Y"))</f>
        <v/>
      </c>
      <c r="R2937" t="str">
        <f t="shared" si="320"/>
        <v/>
      </c>
      <c r="S2937" t="str">
        <f t="shared" si="315"/>
        <v/>
      </c>
      <c r="T2937" t="str">
        <f>IFERROR(IF($G2937&lt;&gt;"",LEFT($G2937,11),IF(COUNTIF(②男子申込!$C:$C,$B2937)=1,INDEX(②男子申込!H:H,MATCH($B2937,②男子申込!$C:$C,0)),"")),"")</f>
        <v/>
      </c>
      <c r="U2937" t="str">
        <f t="shared" si="321"/>
        <v/>
      </c>
    </row>
    <row r="2938" spans="13:21">
      <c r="M2938" t="str">
        <f t="shared" si="316"/>
        <v/>
      </c>
      <c r="N2938" t="str">
        <f t="shared" si="317"/>
        <v/>
      </c>
      <c r="O2938" t="str">
        <f t="shared" si="318"/>
        <v/>
      </c>
      <c r="P2938" t="str">
        <f t="shared" si="319"/>
        <v/>
      </c>
      <c r="Q2938" t="str">
        <f>IF($F2938="","",DATEDIF($R2938,①申込書!$D$3,"Y"))</f>
        <v/>
      </c>
      <c r="R2938" t="str">
        <f t="shared" si="320"/>
        <v/>
      </c>
      <c r="S2938" t="str">
        <f t="shared" si="315"/>
        <v/>
      </c>
      <c r="T2938" t="str">
        <f>IFERROR(IF($G2938&lt;&gt;"",LEFT($G2938,11),IF(COUNTIF(②男子申込!$C:$C,$B2938)=1,INDEX(②男子申込!H:H,MATCH($B2938,②男子申込!$C:$C,0)),"")),"")</f>
        <v/>
      </c>
      <c r="U2938" t="str">
        <f t="shared" si="321"/>
        <v/>
      </c>
    </row>
    <row r="2939" spans="13:21">
      <c r="M2939" t="str">
        <f t="shared" si="316"/>
        <v/>
      </c>
      <c r="N2939" t="str">
        <f t="shared" si="317"/>
        <v/>
      </c>
      <c r="O2939" t="str">
        <f t="shared" si="318"/>
        <v/>
      </c>
      <c r="P2939" t="str">
        <f t="shared" si="319"/>
        <v/>
      </c>
      <c r="Q2939" t="str">
        <f>IF($F2939="","",DATEDIF($R2939,①申込書!$D$3,"Y"))</f>
        <v/>
      </c>
      <c r="R2939" t="str">
        <f t="shared" si="320"/>
        <v/>
      </c>
      <c r="S2939" t="str">
        <f t="shared" si="315"/>
        <v/>
      </c>
      <c r="T2939" t="str">
        <f>IFERROR(IF($G2939&lt;&gt;"",LEFT($G2939,11),IF(COUNTIF(②男子申込!$C:$C,$B2939)=1,INDEX(②男子申込!H:H,MATCH($B2939,②男子申込!$C:$C,0)),"")),"")</f>
        <v/>
      </c>
      <c r="U2939" t="str">
        <f t="shared" si="321"/>
        <v/>
      </c>
    </row>
    <row r="2940" spans="13:21">
      <c r="M2940" t="str">
        <f t="shared" si="316"/>
        <v/>
      </c>
      <c r="N2940" t="str">
        <f t="shared" si="317"/>
        <v/>
      </c>
      <c r="O2940" t="str">
        <f t="shared" si="318"/>
        <v/>
      </c>
      <c r="P2940" t="str">
        <f t="shared" si="319"/>
        <v/>
      </c>
      <c r="Q2940" t="str">
        <f>IF($F2940="","",DATEDIF($R2940,①申込書!$D$3,"Y"))</f>
        <v/>
      </c>
      <c r="R2940" t="str">
        <f t="shared" si="320"/>
        <v/>
      </c>
      <c r="S2940" t="str">
        <f t="shared" si="315"/>
        <v/>
      </c>
      <c r="T2940" t="str">
        <f>IFERROR(IF($G2940&lt;&gt;"",LEFT($G2940,11),IF(COUNTIF(②男子申込!$C:$C,$B2940)=1,INDEX(②男子申込!H:H,MATCH($B2940,②男子申込!$C:$C,0)),"")),"")</f>
        <v/>
      </c>
      <c r="U2940" t="str">
        <f t="shared" si="321"/>
        <v/>
      </c>
    </row>
    <row r="2941" spans="13:21">
      <c r="M2941" t="str">
        <f t="shared" si="316"/>
        <v/>
      </c>
      <c r="N2941" t="str">
        <f t="shared" si="317"/>
        <v/>
      </c>
      <c r="O2941" t="str">
        <f t="shared" si="318"/>
        <v/>
      </c>
      <c r="P2941" t="str">
        <f t="shared" si="319"/>
        <v/>
      </c>
      <c r="Q2941" t="str">
        <f>IF($F2941="","",DATEDIF($R2941,①申込書!$D$3,"Y"))</f>
        <v/>
      </c>
      <c r="R2941" t="str">
        <f t="shared" si="320"/>
        <v/>
      </c>
      <c r="S2941" t="str">
        <f t="shared" si="315"/>
        <v/>
      </c>
      <c r="T2941" t="str">
        <f>IFERROR(IF($G2941&lt;&gt;"",LEFT($G2941,11),IF(COUNTIF(②男子申込!$C:$C,$B2941)=1,INDEX(②男子申込!H:H,MATCH($B2941,②男子申込!$C:$C,0)),"")),"")</f>
        <v/>
      </c>
      <c r="U2941" t="str">
        <f t="shared" si="321"/>
        <v/>
      </c>
    </row>
    <row r="2942" spans="13:21">
      <c r="M2942" t="str">
        <f t="shared" si="316"/>
        <v/>
      </c>
      <c r="N2942" t="str">
        <f t="shared" si="317"/>
        <v/>
      </c>
      <c r="O2942" t="str">
        <f t="shared" si="318"/>
        <v/>
      </c>
      <c r="P2942" t="str">
        <f t="shared" si="319"/>
        <v/>
      </c>
      <c r="Q2942" t="str">
        <f>IF($F2942="","",DATEDIF($R2942,①申込書!$D$3,"Y"))</f>
        <v/>
      </c>
      <c r="R2942" t="str">
        <f t="shared" si="320"/>
        <v/>
      </c>
      <c r="S2942" t="str">
        <f t="shared" si="315"/>
        <v/>
      </c>
      <c r="T2942" t="str">
        <f>IFERROR(IF($G2942&lt;&gt;"",LEFT($G2942,11),IF(COUNTIF(②男子申込!$C:$C,$B2942)=1,INDEX(②男子申込!H:H,MATCH($B2942,②男子申込!$C:$C,0)),"")),"")</f>
        <v/>
      </c>
      <c r="U2942" t="str">
        <f t="shared" si="321"/>
        <v/>
      </c>
    </row>
    <row r="2943" spans="13:21">
      <c r="M2943" t="str">
        <f t="shared" si="316"/>
        <v/>
      </c>
      <c r="N2943" t="str">
        <f t="shared" si="317"/>
        <v/>
      </c>
      <c r="O2943" t="str">
        <f t="shared" si="318"/>
        <v/>
      </c>
      <c r="P2943" t="str">
        <f t="shared" si="319"/>
        <v/>
      </c>
      <c r="Q2943" t="str">
        <f>IF($F2943="","",DATEDIF($R2943,①申込書!$D$3,"Y"))</f>
        <v/>
      </c>
      <c r="R2943" t="str">
        <f t="shared" si="320"/>
        <v/>
      </c>
      <c r="S2943" t="str">
        <f t="shared" si="315"/>
        <v/>
      </c>
      <c r="T2943" t="str">
        <f>IFERROR(IF($G2943&lt;&gt;"",LEFT($G2943,11),IF(COUNTIF(②男子申込!$C:$C,$B2943)=1,INDEX(②男子申込!H:H,MATCH($B2943,②男子申込!$C:$C,0)),"")),"")</f>
        <v/>
      </c>
      <c r="U2943" t="str">
        <f t="shared" si="321"/>
        <v/>
      </c>
    </row>
    <row r="2944" spans="13:21">
      <c r="M2944" t="str">
        <f t="shared" si="316"/>
        <v/>
      </c>
      <c r="N2944" t="str">
        <f t="shared" si="317"/>
        <v/>
      </c>
      <c r="O2944" t="str">
        <f t="shared" si="318"/>
        <v/>
      </c>
      <c r="P2944" t="str">
        <f t="shared" si="319"/>
        <v/>
      </c>
      <c r="Q2944" t="str">
        <f>IF($F2944="","",DATEDIF($R2944,①申込書!$D$3,"Y"))</f>
        <v/>
      </c>
      <c r="R2944" t="str">
        <f t="shared" si="320"/>
        <v/>
      </c>
      <c r="S2944" t="str">
        <f t="shared" si="315"/>
        <v/>
      </c>
      <c r="T2944" t="str">
        <f>IFERROR(IF($G2944&lt;&gt;"",LEFT($G2944,11),IF(COUNTIF(②男子申込!$C:$C,$B2944)=1,INDEX(②男子申込!H:H,MATCH($B2944,②男子申込!$C:$C,0)),"")),"")</f>
        <v/>
      </c>
      <c r="U2944" t="str">
        <f t="shared" si="321"/>
        <v/>
      </c>
    </row>
    <row r="2945" spans="13:21">
      <c r="M2945" t="str">
        <f t="shared" si="316"/>
        <v/>
      </c>
      <c r="N2945" t="str">
        <f t="shared" si="317"/>
        <v/>
      </c>
      <c r="O2945" t="str">
        <f t="shared" si="318"/>
        <v/>
      </c>
      <c r="P2945" t="str">
        <f t="shared" si="319"/>
        <v/>
      </c>
      <c r="Q2945" t="str">
        <f>IF($F2945="","",DATEDIF($R2945,①申込書!$D$3,"Y"))</f>
        <v/>
      </c>
      <c r="R2945" t="str">
        <f t="shared" si="320"/>
        <v/>
      </c>
      <c r="S2945" t="str">
        <f t="shared" si="315"/>
        <v/>
      </c>
      <c r="T2945" t="str">
        <f>IFERROR(IF($G2945&lt;&gt;"",LEFT($G2945,11),IF(COUNTIF(②男子申込!$C:$C,$B2945)=1,INDEX(②男子申込!H:H,MATCH($B2945,②男子申込!$C:$C,0)),"")),"")</f>
        <v/>
      </c>
      <c r="U2945" t="str">
        <f t="shared" si="321"/>
        <v/>
      </c>
    </row>
    <row r="2946" spans="13:21">
      <c r="M2946" t="str">
        <f t="shared" si="316"/>
        <v/>
      </c>
      <c r="N2946" t="str">
        <f t="shared" si="317"/>
        <v/>
      </c>
      <c r="O2946" t="str">
        <f t="shared" si="318"/>
        <v/>
      </c>
      <c r="P2946" t="str">
        <f t="shared" si="319"/>
        <v/>
      </c>
      <c r="Q2946" t="str">
        <f>IF($F2946="","",DATEDIF($R2946,①申込書!$D$3,"Y"))</f>
        <v/>
      </c>
      <c r="R2946" t="str">
        <f t="shared" si="320"/>
        <v/>
      </c>
      <c r="S2946" t="str">
        <f t="shared" ref="S2946:S3000" si="322">IFERROR(IF(OR($E2946="北海道",$E2946="学連"),$E2946,LEFT($E2946,LEN($E2946)-1)),"")</f>
        <v/>
      </c>
      <c r="T2946" t="str">
        <f>IFERROR(IF($G2946&lt;&gt;"",LEFT($G2946,11),IF(COUNTIF(②男子申込!$C:$C,$B2946)=1,INDEX(②男子申込!H:H,MATCH($B2946,②男子申込!$C:$C,0)),"")),"")</f>
        <v/>
      </c>
      <c r="U2946" t="str">
        <f t="shared" si="321"/>
        <v/>
      </c>
    </row>
    <row r="2947" spans="13:21">
      <c r="M2947" t="str">
        <f t="shared" ref="M2947:M3000" si="323">IFERROR(LEFT($C2947,FIND("　",$C2947)-1),"")</f>
        <v/>
      </c>
      <c r="N2947" t="str">
        <f t="shared" ref="N2947:N3000" si="324">IFERROR(RIGHT($C2947,LEN($C2947)-FIND("　",$C2947)),"")</f>
        <v/>
      </c>
      <c r="O2947" t="str">
        <f t="shared" ref="O2947:O3000" si="325">IFERROR(DBCS(LEFT($D2947,FIND(" ",$D2947)-1)),"")</f>
        <v/>
      </c>
      <c r="P2947" t="str">
        <f t="shared" ref="P2947:P3000" si="326">IFERROR(DBCS(RIGHT($D2947,LEN($D2947)-FIND(" ",$D2947))),"")</f>
        <v/>
      </c>
      <c r="Q2947" t="str">
        <f>IF($F2947="","",DATEDIF($R2947,①申込書!$D$3,"Y"))</f>
        <v/>
      </c>
      <c r="R2947" t="str">
        <f t="shared" ref="R2947:R3000" si="327">IF($F2947="","",LEFT($F2947,4)&amp;"/"&amp;MID($F2947,5,2)&amp;"/"&amp;RIGHT($F2947,2))</f>
        <v/>
      </c>
      <c r="S2947" t="str">
        <f t="shared" si="322"/>
        <v/>
      </c>
      <c r="T2947" t="str">
        <f>IFERROR(IF($G2947&lt;&gt;"",LEFT($G2947,11),IF(COUNTIF(②男子申込!$C:$C,$B2947)=1,INDEX(②男子申込!H:H,MATCH($B2947,②男子申込!$C:$C,0)),"")),"")</f>
        <v/>
      </c>
      <c r="U2947" t="str">
        <f t="shared" ref="U2947:U3000" si="328">IFERROR(LEFT($A2947,FIND("大学",$A2947))&amp;RIGHT($A2947,LEN($A2947)-FIND("大学",$A2947)-1),"")</f>
        <v/>
      </c>
    </row>
    <row r="2948" spans="13:21">
      <c r="M2948" t="str">
        <f t="shared" si="323"/>
        <v/>
      </c>
      <c r="N2948" t="str">
        <f t="shared" si="324"/>
        <v/>
      </c>
      <c r="O2948" t="str">
        <f t="shared" si="325"/>
        <v/>
      </c>
      <c r="P2948" t="str">
        <f t="shared" si="326"/>
        <v/>
      </c>
      <c r="Q2948" t="str">
        <f>IF($F2948="","",DATEDIF($R2948,①申込書!$D$3,"Y"))</f>
        <v/>
      </c>
      <c r="R2948" t="str">
        <f t="shared" si="327"/>
        <v/>
      </c>
      <c r="S2948" t="str">
        <f t="shared" si="322"/>
        <v/>
      </c>
      <c r="T2948" t="str">
        <f>IFERROR(IF($G2948&lt;&gt;"",LEFT($G2948,11),IF(COUNTIF(②男子申込!$C:$C,$B2948)=1,INDEX(②男子申込!H:H,MATCH($B2948,②男子申込!$C:$C,0)),"")),"")</f>
        <v/>
      </c>
      <c r="U2948" t="str">
        <f t="shared" si="328"/>
        <v/>
      </c>
    </row>
    <row r="2949" spans="13:21">
      <c r="M2949" t="str">
        <f t="shared" si="323"/>
        <v/>
      </c>
      <c r="N2949" t="str">
        <f t="shared" si="324"/>
        <v/>
      </c>
      <c r="O2949" t="str">
        <f t="shared" si="325"/>
        <v/>
      </c>
      <c r="P2949" t="str">
        <f t="shared" si="326"/>
        <v/>
      </c>
      <c r="Q2949" t="str">
        <f>IF($F2949="","",DATEDIF($R2949,①申込書!$D$3,"Y"))</f>
        <v/>
      </c>
      <c r="R2949" t="str">
        <f t="shared" si="327"/>
        <v/>
      </c>
      <c r="S2949" t="str">
        <f t="shared" si="322"/>
        <v/>
      </c>
      <c r="T2949" t="str">
        <f>IFERROR(IF($G2949&lt;&gt;"",LEFT($G2949,11),IF(COUNTIF(②男子申込!$C:$C,$B2949)=1,INDEX(②男子申込!H:H,MATCH($B2949,②男子申込!$C:$C,0)),"")),"")</f>
        <v/>
      </c>
      <c r="U2949" t="str">
        <f t="shared" si="328"/>
        <v/>
      </c>
    </row>
    <row r="2950" spans="13:21">
      <c r="M2950" t="str">
        <f t="shared" si="323"/>
        <v/>
      </c>
      <c r="N2950" t="str">
        <f t="shared" si="324"/>
        <v/>
      </c>
      <c r="O2950" t="str">
        <f t="shared" si="325"/>
        <v/>
      </c>
      <c r="P2950" t="str">
        <f t="shared" si="326"/>
        <v/>
      </c>
      <c r="Q2950" t="str">
        <f>IF($F2950="","",DATEDIF($R2950,①申込書!$D$3,"Y"))</f>
        <v/>
      </c>
      <c r="R2950" t="str">
        <f t="shared" si="327"/>
        <v/>
      </c>
      <c r="S2950" t="str">
        <f t="shared" si="322"/>
        <v/>
      </c>
      <c r="T2950" t="str">
        <f>IFERROR(IF($G2950&lt;&gt;"",LEFT($G2950,11),IF(COUNTIF(②男子申込!$C:$C,$B2950)=1,INDEX(②男子申込!H:H,MATCH($B2950,②男子申込!$C:$C,0)),"")),"")</f>
        <v/>
      </c>
      <c r="U2950" t="str">
        <f t="shared" si="328"/>
        <v/>
      </c>
    </row>
    <row r="2951" spans="13:21">
      <c r="M2951" t="str">
        <f t="shared" si="323"/>
        <v/>
      </c>
      <c r="N2951" t="str">
        <f t="shared" si="324"/>
        <v/>
      </c>
      <c r="O2951" t="str">
        <f t="shared" si="325"/>
        <v/>
      </c>
      <c r="P2951" t="str">
        <f t="shared" si="326"/>
        <v/>
      </c>
      <c r="Q2951" t="str">
        <f>IF($F2951="","",DATEDIF($R2951,①申込書!$D$3,"Y"))</f>
        <v/>
      </c>
      <c r="R2951" t="str">
        <f t="shared" si="327"/>
        <v/>
      </c>
      <c r="S2951" t="str">
        <f t="shared" si="322"/>
        <v/>
      </c>
      <c r="T2951" t="str">
        <f>IFERROR(IF($G2951&lt;&gt;"",LEFT($G2951,11),IF(COUNTIF(②男子申込!$C:$C,$B2951)=1,INDEX(②男子申込!H:H,MATCH($B2951,②男子申込!$C:$C,0)),"")),"")</f>
        <v/>
      </c>
      <c r="U2951" t="str">
        <f t="shared" si="328"/>
        <v/>
      </c>
    </row>
    <row r="2952" spans="13:21">
      <c r="M2952" t="str">
        <f t="shared" si="323"/>
        <v/>
      </c>
      <c r="N2952" t="str">
        <f t="shared" si="324"/>
        <v/>
      </c>
      <c r="O2952" t="str">
        <f t="shared" si="325"/>
        <v/>
      </c>
      <c r="P2952" t="str">
        <f t="shared" si="326"/>
        <v/>
      </c>
      <c r="Q2952" t="str">
        <f>IF($F2952="","",DATEDIF($R2952,①申込書!$D$3,"Y"))</f>
        <v/>
      </c>
      <c r="R2952" t="str">
        <f t="shared" si="327"/>
        <v/>
      </c>
      <c r="S2952" t="str">
        <f t="shared" si="322"/>
        <v/>
      </c>
      <c r="T2952" t="str">
        <f>IFERROR(IF($G2952&lt;&gt;"",LEFT($G2952,11),IF(COUNTIF(②男子申込!$C:$C,$B2952)=1,INDEX(②男子申込!H:H,MATCH($B2952,②男子申込!$C:$C,0)),"")),"")</f>
        <v/>
      </c>
      <c r="U2952" t="str">
        <f t="shared" si="328"/>
        <v/>
      </c>
    </row>
    <row r="2953" spans="13:21">
      <c r="M2953" t="str">
        <f t="shared" si="323"/>
        <v/>
      </c>
      <c r="N2953" t="str">
        <f t="shared" si="324"/>
        <v/>
      </c>
      <c r="O2953" t="str">
        <f t="shared" si="325"/>
        <v/>
      </c>
      <c r="P2953" t="str">
        <f t="shared" si="326"/>
        <v/>
      </c>
      <c r="Q2953" t="str">
        <f>IF($F2953="","",DATEDIF($R2953,①申込書!$D$3,"Y"))</f>
        <v/>
      </c>
      <c r="R2953" t="str">
        <f t="shared" si="327"/>
        <v/>
      </c>
      <c r="S2953" t="str">
        <f t="shared" si="322"/>
        <v/>
      </c>
      <c r="T2953" t="str">
        <f>IFERROR(IF($G2953&lt;&gt;"",LEFT($G2953,11),IF(COUNTIF(②男子申込!$C:$C,$B2953)=1,INDEX(②男子申込!H:H,MATCH($B2953,②男子申込!$C:$C,0)),"")),"")</f>
        <v/>
      </c>
      <c r="U2953" t="str">
        <f t="shared" si="328"/>
        <v/>
      </c>
    </row>
    <row r="2954" spans="13:21">
      <c r="M2954" t="str">
        <f t="shared" si="323"/>
        <v/>
      </c>
      <c r="N2954" t="str">
        <f t="shared" si="324"/>
        <v/>
      </c>
      <c r="O2954" t="str">
        <f t="shared" si="325"/>
        <v/>
      </c>
      <c r="P2954" t="str">
        <f t="shared" si="326"/>
        <v/>
      </c>
      <c r="Q2954" t="str">
        <f>IF($F2954="","",DATEDIF($R2954,①申込書!$D$3,"Y"))</f>
        <v/>
      </c>
      <c r="R2954" t="str">
        <f t="shared" si="327"/>
        <v/>
      </c>
      <c r="S2954" t="str">
        <f t="shared" si="322"/>
        <v/>
      </c>
      <c r="T2954" t="str">
        <f>IFERROR(IF($G2954&lt;&gt;"",LEFT($G2954,11),IF(COUNTIF(②男子申込!$C:$C,$B2954)=1,INDEX(②男子申込!H:H,MATCH($B2954,②男子申込!$C:$C,0)),"")),"")</f>
        <v/>
      </c>
      <c r="U2954" t="str">
        <f t="shared" si="328"/>
        <v/>
      </c>
    </row>
    <row r="2955" spans="13:21">
      <c r="M2955" t="str">
        <f t="shared" si="323"/>
        <v/>
      </c>
      <c r="N2955" t="str">
        <f t="shared" si="324"/>
        <v/>
      </c>
      <c r="O2955" t="str">
        <f t="shared" si="325"/>
        <v/>
      </c>
      <c r="P2955" t="str">
        <f t="shared" si="326"/>
        <v/>
      </c>
      <c r="Q2955" t="str">
        <f>IF($F2955="","",DATEDIF($R2955,①申込書!$D$3,"Y"))</f>
        <v/>
      </c>
      <c r="R2955" t="str">
        <f t="shared" si="327"/>
        <v/>
      </c>
      <c r="S2955" t="str">
        <f t="shared" si="322"/>
        <v/>
      </c>
      <c r="T2955" t="str">
        <f>IFERROR(IF($G2955&lt;&gt;"",LEFT($G2955,11),IF(COUNTIF(②男子申込!$C:$C,$B2955)=1,INDEX(②男子申込!H:H,MATCH($B2955,②男子申込!$C:$C,0)),"")),"")</f>
        <v/>
      </c>
      <c r="U2955" t="str">
        <f t="shared" si="328"/>
        <v/>
      </c>
    </row>
    <row r="2956" spans="13:21">
      <c r="M2956" t="str">
        <f t="shared" si="323"/>
        <v/>
      </c>
      <c r="N2956" t="str">
        <f t="shared" si="324"/>
        <v/>
      </c>
      <c r="O2956" t="str">
        <f t="shared" si="325"/>
        <v/>
      </c>
      <c r="P2956" t="str">
        <f t="shared" si="326"/>
        <v/>
      </c>
      <c r="Q2956" t="str">
        <f>IF($F2956="","",DATEDIF($R2956,①申込書!$D$3,"Y"))</f>
        <v/>
      </c>
      <c r="R2956" t="str">
        <f t="shared" si="327"/>
        <v/>
      </c>
      <c r="S2956" t="str">
        <f t="shared" si="322"/>
        <v/>
      </c>
      <c r="T2956" t="str">
        <f>IFERROR(IF($G2956&lt;&gt;"",LEFT($G2956,11),IF(COUNTIF(②男子申込!$C:$C,$B2956)=1,INDEX(②男子申込!H:H,MATCH($B2956,②男子申込!$C:$C,0)),"")),"")</f>
        <v/>
      </c>
      <c r="U2956" t="str">
        <f t="shared" si="328"/>
        <v/>
      </c>
    </row>
    <row r="2957" spans="13:21">
      <c r="M2957" t="str">
        <f t="shared" si="323"/>
        <v/>
      </c>
      <c r="N2957" t="str">
        <f t="shared" si="324"/>
        <v/>
      </c>
      <c r="O2957" t="str">
        <f t="shared" si="325"/>
        <v/>
      </c>
      <c r="P2957" t="str">
        <f t="shared" si="326"/>
        <v/>
      </c>
      <c r="Q2957" t="str">
        <f>IF($F2957="","",DATEDIF($R2957,①申込書!$D$3,"Y"))</f>
        <v/>
      </c>
      <c r="R2957" t="str">
        <f t="shared" si="327"/>
        <v/>
      </c>
      <c r="S2957" t="str">
        <f t="shared" si="322"/>
        <v/>
      </c>
      <c r="T2957" t="str">
        <f>IFERROR(IF($G2957&lt;&gt;"",LEFT($G2957,11),IF(COUNTIF(②男子申込!$C:$C,$B2957)=1,INDEX(②男子申込!H:H,MATCH($B2957,②男子申込!$C:$C,0)),"")),"")</f>
        <v/>
      </c>
      <c r="U2957" t="str">
        <f t="shared" si="328"/>
        <v/>
      </c>
    </row>
    <row r="2958" spans="13:21">
      <c r="M2958" t="str">
        <f t="shared" si="323"/>
        <v/>
      </c>
      <c r="N2958" t="str">
        <f t="shared" si="324"/>
        <v/>
      </c>
      <c r="O2958" t="str">
        <f t="shared" si="325"/>
        <v/>
      </c>
      <c r="P2958" t="str">
        <f t="shared" si="326"/>
        <v/>
      </c>
      <c r="Q2958" t="str">
        <f>IF($F2958="","",DATEDIF($R2958,①申込書!$D$3,"Y"))</f>
        <v/>
      </c>
      <c r="R2958" t="str">
        <f t="shared" si="327"/>
        <v/>
      </c>
      <c r="S2958" t="str">
        <f t="shared" si="322"/>
        <v/>
      </c>
      <c r="T2958" t="str">
        <f>IFERROR(IF($G2958&lt;&gt;"",LEFT($G2958,11),IF(COUNTIF(②男子申込!$C:$C,$B2958)=1,INDEX(②男子申込!H:H,MATCH($B2958,②男子申込!$C:$C,0)),"")),"")</f>
        <v/>
      </c>
      <c r="U2958" t="str">
        <f t="shared" si="328"/>
        <v/>
      </c>
    </row>
    <row r="2959" spans="13:21">
      <c r="M2959" t="str">
        <f t="shared" si="323"/>
        <v/>
      </c>
      <c r="N2959" t="str">
        <f t="shared" si="324"/>
        <v/>
      </c>
      <c r="O2959" t="str">
        <f t="shared" si="325"/>
        <v/>
      </c>
      <c r="P2959" t="str">
        <f t="shared" si="326"/>
        <v/>
      </c>
      <c r="Q2959" t="str">
        <f>IF($F2959="","",DATEDIF($R2959,①申込書!$D$3,"Y"))</f>
        <v/>
      </c>
      <c r="R2959" t="str">
        <f t="shared" si="327"/>
        <v/>
      </c>
      <c r="S2959" t="str">
        <f t="shared" si="322"/>
        <v/>
      </c>
      <c r="T2959" t="str">
        <f>IFERROR(IF($G2959&lt;&gt;"",LEFT($G2959,11),IF(COUNTIF(②男子申込!$C:$C,$B2959)=1,INDEX(②男子申込!H:H,MATCH($B2959,②男子申込!$C:$C,0)),"")),"")</f>
        <v/>
      </c>
      <c r="U2959" t="str">
        <f t="shared" si="328"/>
        <v/>
      </c>
    </row>
    <row r="2960" spans="13:21">
      <c r="M2960" t="str">
        <f t="shared" si="323"/>
        <v/>
      </c>
      <c r="N2960" t="str">
        <f t="shared" si="324"/>
        <v/>
      </c>
      <c r="O2960" t="str">
        <f t="shared" si="325"/>
        <v/>
      </c>
      <c r="P2960" t="str">
        <f t="shared" si="326"/>
        <v/>
      </c>
      <c r="Q2960" t="str">
        <f>IF($F2960="","",DATEDIF($R2960,①申込書!$D$3,"Y"))</f>
        <v/>
      </c>
      <c r="R2960" t="str">
        <f t="shared" si="327"/>
        <v/>
      </c>
      <c r="S2960" t="str">
        <f t="shared" si="322"/>
        <v/>
      </c>
      <c r="T2960" t="str">
        <f>IFERROR(IF($G2960&lt;&gt;"",LEFT($G2960,11),IF(COUNTIF(②男子申込!$C:$C,$B2960)=1,INDEX(②男子申込!H:H,MATCH($B2960,②男子申込!$C:$C,0)),"")),"")</f>
        <v/>
      </c>
      <c r="U2960" t="str">
        <f t="shared" si="328"/>
        <v/>
      </c>
    </row>
    <row r="2961" spans="13:21">
      <c r="M2961" t="str">
        <f t="shared" si="323"/>
        <v/>
      </c>
      <c r="N2961" t="str">
        <f t="shared" si="324"/>
        <v/>
      </c>
      <c r="O2961" t="str">
        <f t="shared" si="325"/>
        <v/>
      </c>
      <c r="P2961" t="str">
        <f t="shared" si="326"/>
        <v/>
      </c>
      <c r="Q2961" t="str">
        <f>IF($F2961="","",DATEDIF($R2961,①申込書!$D$3,"Y"))</f>
        <v/>
      </c>
      <c r="R2961" t="str">
        <f t="shared" si="327"/>
        <v/>
      </c>
      <c r="S2961" t="str">
        <f t="shared" si="322"/>
        <v/>
      </c>
      <c r="T2961" t="str">
        <f>IFERROR(IF($G2961&lt;&gt;"",LEFT($G2961,11),IF(COUNTIF(②男子申込!$C:$C,$B2961)=1,INDEX(②男子申込!H:H,MATCH($B2961,②男子申込!$C:$C,0)),"")),"")</f>
        <v/>
      </c>
      <c r="U2961" t="str">
        <f t="shared" si="328"/>
        <v/>
      </c>
    </row>
    <row r="2962" spans="13:21">
      <c r="M2962" t="str">
        <f t="shared" si="323"/>
        <v/>
      </c>
      <c r="N2962" t="str">
        <f t="shared" si="324"/>
        <v/>
      </c>
      <c r="O2962" t="str">
        <f t="shared" si="325"/>
        <v/>
      </c>
      <c r="P2962" t="str">
        <f t="shared" si="326"/>
        <v/>
      </c>
      <c r="Q2962" t="str">
        <f>IF($F2962="","",DATEDIF($R2962,①申込書!$D$3,"Y"))</f>
        <v/>
      </c>
      <c r="R2962" t="str">
        <f t="shared" si="327"/>
        <v/>
      </c>
      <c r="S2962" t="str">
        <f t="shared" si="322"/>
        <v/>
      </c>
      <c r="T2962" t="str">
        <f>IFERROR(IF($G2962&lt;&gt;"",LEFT($G2962,11),IF(COUNTIF(②男子申込!$C:$C,$B2962)=1,INDEX(②男子申込!H:H,MATCH($B2962,②男子申込!$C:$C,0)),"")),"")</f>
        <v/>
      </c>
      <c r="U2962" t="str">
        <f t="shared" si="328"/>
        <v/>
      </c>
    </row>
    <row r="2963" spans="13:21">
      <c r="M2963" t="str">
        <f t="shared" si="323"/>
        <v/>
      </c>
      <c r="N2963" t="str">
        <f t="shared" si="324"/>
        <v/>
      </c>
      <c r="O2963" t="str">
        <f t="shared" si="325"/>
        <v/>
      </c>
      <c r="P2963" t="str">
        <f t="shared" si="326"/>
        <v/>
      </c>
      <c r="Q2963" t="str">
        <f>IF($F2963="","",DATEDIF($R2963,①申込書!$D$3,"Y"))</f>
        <v/>
      </c>
      <c r="R2963" t="str">
        <f t="shared" si="327"/>
        <v/>
      </c>
      <c r="S2963" t="str">
        <f t="shared" si="322"/>
        <v/>
      </c>
      <c r="T2963" t="str">
        <f>IFERROR(IF($G2963&lt;&gt;"",LEFT($G2963,11),IF(COUNTIF(②男子申込!$C:$C,$B2963)=1,INDEX(②男子申込!H:H,MATCH($B2963,②男子申込!$C:$C,0)),"")),"")</f>
        <v/>
      </c>
      <c r="U2963" t="str">
        <f t="shared" si="328"/>
        <v/>
      </c>
    </row>
    <row r="2964" spans="13:21">
      <c r="M2964" t="str">
        <f t="shared" si="323"/>
        <v/>
      </c>
      <c r="N2964" t="str">
        <f t="shared" si="324"/>
        <v/>
      </c>
      <c r="O2964" t="str">
        <f t="shared" si="325"/>
        <v/>
      </c>
      <c r="P2964" t="str">
        <f t="shared" si="326"/>
        <v/>
      </c>
      <c r="Q2964" t="str">
        <f>IF($F2964="","",DATEDIF($R2964,①申込書!$D$3,"Y"))</f>
        <v/>
      </c>
      <c r="R2964" t="str">
        <f t="shared" si="327"/>
        <v/>
      </c>
      <c r="S2964" t="str">
        <f t="shared" si="322"/>
        <v/>
      </c>
      <c r="T2964" t="str">
        <f>IFERROR(IF($G2964&lt;&gt;"",LEFT($G2964,11),IF(COUNTIF(②男子申込!$C:$C,$B2964)=1,INDEX(②男子申込!H:H,MATCH($B2964,②男子申込!$C:$C,0)),"")),"")</f>
        <v/>
      </c>
      <c r="U2964" t="str">
        <f t="shared" si="328"/>
        <v/>
      </c>
    </row>
    <row r="2965" spans="13:21">
      <c r="M2965" t="str">
        <f t="shared" si="323"/>
        <v/>
      </c>
      <c r="N2965" t="str">
        <f t="shared" si="324"/>
        <v/>
      </c>
      <c r="O2965" t="str">
        <f t="shared" si="325"/>
        <v/>
      </c>
      <c r="P2965" t="str">
        <f t="shared" si="326"/>
        <v/>
      </c>
      <c r="Q2965" t="str">
        <f>IF($F2965="","",DATEDIF($R2965,①申込書!$D$3,"Y"))</f>
        <v/>
      </c>
      <c r="R2965" t="str">
        <f t="shared" si="327"/>
        <v/>
      </c>
      <c r="S2965" t="str">
        <f t="shared" si="322"/>
        <v/>
      </c>
      <c r="T2965" t="str">
        <f>IFERROR(IF($G2965&lt;&gt;"",LEFT($G2965,11),IF(COUNTIF(②男子申込!$C:$C,$B2965)=1,INDEX(②男子申込!H:H,MATCH($B2965,②男子申込!$C:$C,0)),"")),"")</f>
        <v/>
      </c>
      <c r="U2965" t="str">
        <f t="shared" si="328"/>
        <v/>
      </c>
    </row>
    <row r="2966" spans="13:21">
      <c r="M2966" t="str">
        <f t="shared" si="323"/>
        <v/>
      </c>
      <c r="N2966" t="str">
        <f t="shared" si="324"/>
        <v/>
      </c>
      <c r="O2966" t="str">
        <f t="shared" si="325"/>
        <v/>
      </c>
      <c r="P2966" t="str">
        <f t="shared" si="326"/>
        <v/>
      </c>
      <c r="Q2966" t="str">
        <f>IF($F2966="","",DATEDIF($R2966,①申込書!$D$3,"Y"))</f>
        <v/>
      </c>
      <c r="R2966" t="str">
        <f t="shared" si="327"/>
        <v/>
      </c>
      <c r="S2966" t="str">
        <f t="shared" si="322"/>
        <v/>
      </c>
      <c r="T2966" t="str">
        <f>IFERROR(IF($G2966&lt;&gt;"",LEFT($G2966,11),IF(COUNTIF(②男子申込!$C:$C,$B2966)=1,INDEX(②男子申込!H:H,MATCH($B2966,②男子申込!$C:$C,0)),"")),"")</f>
        <v/>
      </c>
      <c r="U2966" t="str">
        <f t="shared" si="328"/>
        <v/>
      </c>
    </row>
    <row r="2967" spans="13:21">
      <c r="M2967" t="str">
        <f t="shared" si="323"/>
        <v/>
      </c>
      <c r="N2967" t="str">
        <f t="shared" si="324"/>
        <v/>
      </c>
      <c r="O2967" t="str">
        <f t="shared" si="325"/>
        <v/>
      </c>
      <c r="P2967" t="str">
        <f t="shared" si="326"/>
        <v/>
      </c>
      <c r="Q2967" t="str">
        <f>IF($F2967="","",DATEDIF($R2967,①申込書!$D$3,"Y"))</f>
        <v/>
      </c>
      <c r="R2967" t="str">
        <f t="shared" si="327"/>
        <v/>
      </c>
      <c r="S2967" t="str">
        <f t="shared" si="322"/>
        <v/>
      </c>
      <c r="T2967" t="str">
        <f>IFERROR(IF($G2967&lt;&gt;"",LEFT($G2967,11),IF(COUNTIF(②男子申込!$C:$C,$B2967)=1,INDEX(②男子申込!H:H,MATCH($B2967,②男子申込!$C:$C,0)),"")),"")</f>
        <v/>
      </c>
      <c r="U2967" t="str">
        <f t="shared" si="328"/>
        <v/>
      </c>
    </row>
    <row r="2968" spans="13:21">
      <c r="M2968" t="str">
        <f t="shared" si="323"/>
        <v/>
      </c>
      <c r="N2968" t="str">
        <f t="shared" si="324"/>
        <v/>
      </c>
      <c r="O2968" t="str">
        <f t="shared" si="325"/>
        <v/>
      </c>
      <c r="P2968" t="str">
        <f t="shared" si="326"/>
        <v/>
      </c>
      <c r="Q2968" t="str">
        <f>IF($F2968="","",DATEDIF($R2968,①申込書!$D$3,"Y"))</f>
        <v/>
      </c>
      <c r="R2968" t="str">
        <f t="shared" si="327"/>
        <v/>
      </c>
      <c r="S2968" t="str">
        <f t="shared" si="322"/>
        <v/>
      </c>
      <c r="T2968" t="str">
        <f>IFERROR(IF($G2968&lt;&gt;"",LEFT($G2968,11),IF(COUNTIF(②男子申込!$C:$C,$B2968)=1,INDEX(②男子申込!H:H,MATCH($B2968,②男子申込!$C:$C,0)),"")),"")</f>
        <v/>
      </c>
      <c r="U2968" t="str">
        <f t="shared" si="328"/>
        <v/>
      </c>
    </row>
    <row r="2969" spans="13:21">
      <c r="M2969" t="str">
        <f t="shared" si="323"/>
        <v/>
      </c>
      <c r="N2969" t="str">
        <f t="shared" si="324"/>
        <v/>
      </c>
      <c r="O2969" t="str">
        <f t="shared" si="325"/>
        <v/>
      </c>
      <c r="P2969" t="str">
        <f t="shared" si="326"/>
        <v/>
      </c>
      <c r="Q2969" t="str">
        <f>IF($F2969="","",DATEDIF($R2969,①申込書!$D$3,"Y"))</f>
        <v/>
      </c>
      <c r="R2969" t="str">
        <f t="shared" si="327"/>
        <v/>
      </c>
      <c r="S2969" t="str">
        <f t="shared" si="322"/>
        <v/>
      </c>
      <c r="T2969" t="str">
        <f>IFERROR(IF($G2969&lt;&gt;"",LEFT($G2969,11),IF(COUNTIF(②男子申込!$C:$C,$B2969)=1,INDEX(②男子申込!H:H,MATCH($B2969,②男子申込!$C:$C,0)),"")),"")</f>
        <v/>
      </c>
      <c r="U2969" t="str">
        <f t="shared" si="328"/>
        <v/>
      </c>
    </row>
    <row r="2970" spans="13:21">
      <c r="M2970" t="str">
        <f t="shared" si="323"/>
        <v/>
      </c>
      <c r="N2970" t="str">
        <f t="shared" si="324"/>
        <v/>
      </c>
      <c r="O2970" t="str">
        <f t="shared" si="325"/>
        <v/>
      </c>
      <c r="P2970" t="str">
        <f t="shared" si="326"/>
        <v/>
      </c>
      <c r="Q2970" t="str">
        <f>IF($F2970="","",DATEDIF($R2970,①申込書!$D$3,"Y"))</f>
        <v/>
      </c>
      <c r="R2970" t="str">
        <f t="shared" si="327"/>
        <v/>
      </c>
      <c r="S2970" t="str">
        <f t="shared" si="322"/>
        <v/>
      </c>
      <c r="T2970" t="str">
        <f>IFERROR(IF($G2970&lt;&gt;"",LEFT($G2970,11),IF(COUNTIF(②男子申込!$C:$C,$B2970)=1,INDEX(②男子申込!H:H,MATCH($B2970,②男子申込!$C:$C,0)),"")),"")</f>
        <v/>
      </c>
      <c r="U2970" t="str">
        <f t="shared" si="328"/>
        <v/>
      </c>
    </row>
    <row r="2971" spans="13:21">
      <c r="M2971" t="str">
        <f t="shared" si="323"/>
        <v/>
      </c>
      <c r="N2971" t="str">
        <f t="shared" si="324"/>
        <v/>
      </c>
      <c r="O2971" t="str">
        <f t="shared" si="325"/>
        <v/>
      </c>
      <c r="P2971" t="str">
        <f t="shared" si="326"/>
        <v/>
      </c>
      <c r="Q2971" t="str">
        <f>IF($F2971="","",DATEDIF($R2971,①申込書!$D$3,"Y"))</f>
        <v/>
      </c>
      <c r="R2971" t="str">
        <f t="shared" si="327"/>
        <v/>
      </c>
      <c r="S2971" t="str">
        <f t="shared" si="322"/>
        <v/>
      </c>
      <c r="T2971" t="str">
        <f>IFERROR(IF($G2971&lt;&gt;"",LEFT($G2971,11),IF(COUNTIF(②男子申込!$C:$C,$B2971)=1,INDEX(②男子申込!H:H,MATCH($B2971,②男子申込!$C:$C,0)),"")),"")</f>
        <v/>
      </c>
      <c r="U2971" t="str">
        <f t="shared" si="328"/>
        <v/>
      </c>
    </row>
    <row r="2972" spans="13:21">
      <c r="M2972" t="str">
        <f t="shared" si="323"/>
        <v/>
      </c>
      <c r="N2972" t="str">
        <f t="shared" si="324"/>
        <v/>
      </c>
      <c r="O2972" t="str">
        <f t="shared" si="325"/>
        <v/>
      </c>
      <c r="P2972" t="str">
        <f t="shared" si="326"/>
        <v/>
      </c>
      <c r="Q2972" t="str">
        <f>IF($F2972="","",DATEDIF($R2972,①申込書!$D$3,"Y"))</f>
        <v/>
      </c>
      <c r="R2972" t="str">
        <f t="shared" si="327"/>
        <v/>
      </c>
      <c r="S2972" t="str">
        <f t="shared" si="322"/>
        <v/>
      </c>
      <c r="T2972" t="str">
        <f>IFERROR(IF($G2972&lt;&gt;"",LEFT($G2972,11),IF(COUNTIF(②男子申込!$C:$C,$B2972)=1,INDEX(②男子申込!H:H,MATCH($B2972,②男子申込!$C:$C,0)),"")),"")</f>
        <v/>
      </c>
      <c r="U2972" t="str">
        <f t="shared" si="328"/>
        <v/>
      </c>
    </row>
    <row r="2973" spans="13:21">
      <c r="M2973" t="str">
        <f t="shared" si="323"/>
        <v/>
      </c>
      <c r="N2973" t="str">
        <f t="shared" si="324"/>
        <v/>
      </c>
      <c r="O2973" t="str">
        <f t="shared" si="325"/>
        <v/>
      </c>
      <c r="P2973" t="str">
        <f t="shared" si="326"/>
        <v/>
      </c>
      <c r="Q2973" t="str">
        <f>IF($F2973="","",DATEDIF($R2973,①申込書!$D$3,"Y"))</f>
        <v/>
      </c>
      <c r="R2973" t="str">
        <f t="shared" si="327"/>
        <v/>
      </c>
      <c r="S2973" t="str">
        <f t="shared" si="322"/>
        <v/>
      </c>
      <c r="T2973" t="str">
        <f>IFERROR(IF($G2973&lt;&gt;"",LEFT($G2973,11),IF(COUNTIF(②男子申込!$C:$C,$B2973)=1,INDEX(②男子申込!H:H,MATCH($B2973,②男子申込!$C:$C,0)),"")),"")</f>
        <v/>
      </c>
      <c r="U2973" t="str">
        <f t="shared" si="328"/>
        <v/>
      </c>
    </row>
    <row r="2974" spans="13:21">
      <c r="M2974" t="str">
        <f t="shared" si="323"/>
        <v/>
      </c>
      <c r="N2974" t="str">
        <f t="shared" si="324"/>
        <v/>
      </c>
      <c r="O2974" t="str">
        <f t="shared" si="325"/>
        <v/>
      </c>
      <c r="P2974" t="str">
        <f t="shared" si="326"/>
        <v/>
      </c>
      <c r="Q2974" t="str">
        <f>IF($F2974="","",DATEDIF($R2974,①申込書!$D$3,"Y"))</f>
        <v/>
      </c>
      <c r="R2974" t="str">
        <f t="shared" si="327"/>
        <v/>
      </c>
      <c r="S2974" t="str">
        <f t="shared" si="322"/>
        <v/>
      </c>
      <c r="T2974" t="str">
        <f>IFERROR(IF($G2974&lt;&gt;"",LEFT($G2974,11),IF(COUNTIF(②男子申込!$C:$C,$B2974)=1,INDEX(②男子申込!H:H,MATCH($B2974,②男子申込!$C:$C,0)),"")),"")</f>
        <v/>
      </c>
      <c r="U2974" t="str">
        <f t="shared" si="328"/>
        <v/>
      </c>
    </row>
    <row r="2975" spans="13:21">
      <c r="M2975" t="str">
        <f t="shared" si="323"/>
        <v/>
      </c>
      <c r="N2975" t="str">
        <f t="shared" si="324"/>
        <v/>
      </c>
      <c r="O2975" t="str">
        <f t="shared" si="325"/>
        <v/>
      </c>
      <c r="P2975" t="str">
        <f t="shared" si="326"/>
        <v/>
      </c>
      <c r="Q2975" t="str">
        <f>IF($F2975="","",DATEDIF($R2975,①申込書!$D$3,"Y"))</f>
        <v/>
      </c>
      <c r="R2975" t="str">
        <f t="shared" si="327"/>
        <v/>
      </c>
      <c r="S2975" t="str">
        <f t="shared" si="322"/>
        <v/>
      </c>
      <c r="T2975" t="str">
        <f>IFERROR(IF($G2975&lt;&gt;"",LEFT($G2975,11),IF(COUNTIF(②男子申込!$C:$C,$B2975)=1,INDEX(②男子申込!H:H,MATCH($B2975,②男子申込!$C:$C,0)),"")),"")</f>
        <v/>
      </c>
      <c r="U2975" t="str">
        <f t="shared" si="328"/>
        <v/>
      </c>
    </row>
    <row r="2976" spans="13:21">
      <c r="M2976" t="str">
        <f t="shared" si="323"/>
        <v/>
      </c>
      <c r="N2976" t="str">
        <f t="shared" si="324"/>
        <v/>
      </c>
      <c r="O2976" t="str">
        <f t="shared" si="325"/>
        <v/>
      </c>
      <c r="P2976" t="str">
        <f t="shared" si="326"/>
        <v/>
      </c>
      <c r="Q2976" t="str">
        <f>IF($F2976="","",DATEDIF($R2976,①申込書!$D$3,"Y"))</f>
        <v/>
      </c>
      <c r="R2976" t="str">
        <f t="shared" si="327"/>
        <v/>
      </c>
      <c r="S2976" t="str">
        <f t="shared" si="322"/>
        <v/>
      </c>
      <c r="T2976" t="str">
        <f>IFERROR(IF($G2976&lt;&gt;"",LEFT($G2976,11),IF(COUNTIF(②男子申込!$C:$C,$B2976)=1,INDEX(②男子申込!H:H,MATCH($B2976,②男子申込!$C:$C,0)),"")),"")</f>
        <v/>
      </c>
      <c r="U2976" t="str">
        <f t="shared" si="328"/>
        <v/>
      </c>
    </row>
    <row r="2977" spans="13:21">
      <c r="M2977" t="str">
        <f t="shared" si="323"/>
        <v/>
      </c>
      <c r="N2977" t="str">
        <f t="shared" si="324"/>
        <v/>
      </c>
      <c r="O2977" t="str">
        <f t="shared" si="325"/>
        <v/>
      </c>
      <c r="P2977" t="str">
        <f t="shared" si="326"/>
        <v/>
      </c>
      <c r="Q2977" t="str">
        <f>IF($F2977="","",DATEDIF($R2977,①申込書!$D$3,"Y"))</f>
        <v/>
      </c>
      <c r="R2977" t="str">
        <f t="shared" si="327"/>
        <v/>
      </c>
      <c r="S2977" t="str">
        <f t="shared" si="322"/>
        <v/>
      </c>
      <c r="T2977" t="str">
        <f>IFERROR(IF($G2977&lt;&gt;"",LEFT($G2977,11),IF(COUNTIF(②男子申込!$C:$C,$B2977)=1,INDEX(②男子申込!H:H,MATCH($B2977,②男子申込!$C:$C,0)),"")),"")</f>
        <v/>
      </c>
      <c r="U2977" t="str">
        <f t="shared" si="328"/>
        <v/>
      </c>
    </row>
    <row r="2978" spans="13:21">
      <c r="M2978" t="str">
        <f t="shared" si="323"/>
        <v/>
      </c>
      <c r="N2978" t="str">
        <f t="shared" si="324"/>
        <v/>
      </c>
      <c r="O2978" t="str">
        <f t="shared" si="325"/>
        <v/>
      </c>
      <c r="P2978" t="str">
        <f t="shared" si="326"/>
        <v/>
      </c>
      <c r="Q2978" t="str">
        <f>IF($F2978="","",DATEDIF($R2978,①申込書!$D$3,"Y"))</f>
        <v/>
      </c>
      <c r="R2978" t="str">
        <f t="shared" si="327"/>
        <v/>
      </c>
      <c r="S2978" t="str">
        <f t="shared" si="322"/>
        <v/>
      </c>
      <c r="T2978" t="str">
        <f>IFERROR(IF($G2978&lt;&gt;"",LEFT($G2978,11),IF(COUNTIF(②男子申込!$C:$C,$B2978)=1,INDEX(②男子申込!H:H,MATCH($B2978,②男子申込!$C:$C,0)),"")),"")</f>
        <v/>
      </c>
      <c r="U2978" t="str">
        <f t="shared" si="328"/>
        <v/>
      </c>
    </row>
    <row r="2979" spans="13:21">
      <c r="M2979" t="str">
        <f t="shared" si="323"/>
        <v/>
      </c>
      <c r="N2979" t="str">
        <f t="shared" si="324"/>
        <v/>
      </c>
      <c r="O2979" t="str">
        <f t="shared" si="325"/>
        <v/>
      </c>
      <c r="P2979" t="str">
        <f t="shared" si="326"/>
        <v/>
      </c>
      <c r="Q2979" t="str">
        <f>IF($F2979="","",DATEDIF($R2979,①申込書!$D$3,"Y"))</f>
        <v/>
      </c>
      <c r="R2979" t="str">
        <f t="shared" si="327"/>
        <v/>
      </c>
      <c r="S2979" t="str">
        <f t="shared" si="322"/>
        <v/>
      </c>
      <c r="T2979" t="str">
        <f>IFERROR(IF($G2979&lt;&gt;"",LEFT($G2979,11),IF(COUNTIF(②男子申込!$C:$C,$B2979)=1,INDEX(②男子申込!H:H,MATCH($B2979,②男子申込!$C:$C,0)),"")),"")</f>
        <v/>
      </c>
      <c r="U2979" t="str">
        <f t="shared" si="328"/>
        <v/>
      </c>
    </row>
    <row r="2980" spans="13:21">
      <c r="M2980" t="str">
        <f t="shared" si="323"/>
        <v/>
      </c>
      <c r="N2980" t="str">
        <f t="shared" si="324"/>
        <v/>
      </c>
      <c r="O2980" t="str">
        <f t="shared" si="325"/>
        <v/>
      </c>
      <c r="P2980" t="str">
        <f t="shared" si="326"/>
        <v/>
      </c>
      <c r="Q2980" t="str">
        <f>IF($F2980="","",DATEDIF($R2980,①申込書!$D$3,"Y"))</f>
        <v/>
      </c>
      <c r="R2980" t="str">
        <f t="shared" si="327"/>
        <v/>
      </c>
      <c r="S2980" t="str">
        <f t="shared" si="322"/>
        <v/>
      </c>
      <c r="T2980" t="str">
        <f>IFERROR(IF($G2980&lt;&gt;"",LEFT($G2980,11),IF(COUNTIF(②男子申込!$C:$C,$B2980)=1,INDEX(②男子申込!H:H,MATCH($B2980,②男子申込!$C:$C,0)),"")),"")</f>
        <v/>
      </c>
      <c r="U2980" t="str">
        <f t="shared" si="328"/>
        <v/>
      </c>
    </row>
    <row r="2981" spans="13:21">
      <c r="M2981" t="str">
        <f t="shared" si="323"/>
        <v/>
      </c>
      <c r="N2981" t="str">
        <f t="shared" si="324"/>
        <v/>
      </c>
      <c r="O2981" t="str">
        <f t="shared" si="325"/>
        <v/>
      </c>
      <c r="P2981" t="str">
        <f t="shared" si="326"/>
        <v/>
      </c>
      <c r="Q2981" t="str">
        <f>IF($F2981="","",DATEDIF($R2981,①申込書!$D$3,"Y"))</f>
        <v/>
      </c>
      <c r="R2981" t="str">
        <f t="shared" si="327"/>
        <v/>
      </c>
      <c r="S2981" t="str">
        <f t="shared" si="322"/>
        <v/>
      </c>
      <c r="T2981" t="str">
        <f>IFERROR(IF($G2981&lt;&gt;"",LEFT($G2981,11),IF(COUNTIF(②男子申込!$C:$C,$B2981)=1,INDEX(②男子申込!H:H,MATCH($B2981,②男子申込!$C:$C,0)),"")),"")</f>
        <v/>
      </c>
      <c r="U2981" t="str">
        <f t="shared" si="328"/>
        <v/>
      </c>
    </row>
    <row r="2982" spans="13:21">
      <c r="M2982" t="str">
        <f t="shared" si="323"/>
        <v/>
      </c>
      <c r="N2982" t="str">
        <f t="shared" si="324"/>
        <v/>
      </c>
      <c r="O2982" t="str">
        <f t="shared" si="325"/>
        <v/>
      </c>
      <c r="P2982" t="str">
        <f t="shared" si="326"/>
        <v/>
      </c>
      <c r="Q2982" t="str">
        <f>IF($F2982="","",DATEDIF($R2982,①申込書!$D$3,"Y"))</f>
        <v/>
      </c>
      <c r="R2982" t="str">
        <f t="shared" si="327"/>
        <v/>
      </c>
      <c r="S2982" t="str">
        <f t="shared" si="322"/>
        <v/>
      </c>
      <c r="T2982" t="str">
        <f>IFERROR(IF($G2982&lt;&gt;"",LEFT($G2982,11),IF(COUNTIF(②男子申込!$C:$C,$B2982)=1,INDEX(②男子申込!H:H,MATCH($B2982,②男子申込!$C:$C,0)),"")),"")</f>
        <v/>
      </c>
      <c r="U2982" t="str">
        <f t="shared" si="328"/>
        <v/>
      </c>
    </row>
    <row r="2983" spans="13:21">
      <c r="M2983" t="str">
        <f t="shared" si="323"/>
        <v/>
      </c>
      <c r="N2983" t="str">
        <f t="shared" si="324"/>
        <v/>
      </c>
      <c r="O2983" t="str">
        <f t="shared" si="325"/>
        <v/>
      </c>
      <c r="P2983" t="str">
        <f t="shared" si="326"/>
        <v/>
      </c>
      <c r="Q2983" t="str">
        <f>IF($F2983="","",DATEDIF($R2983,①申込書!$D$3,"Y"))</f>
        <v/>
      </c>
      <c r="R2983" t="str">
        <f t="shared" si="327"/>
        <v/>
      </c>
      <c r="S2983" t="str">
        <f t="shared" si="322"/>
        <v/>
      </c>
      <c r="T2983" t="str">
        <f>IFERROR(IF($G2983&lt;&gt;"",LEFT($G2983,11),IF(COUNTIF(②男子申込!$C:$C,$B2983)=1,INDEX(②男子申込!H:H,MATCH($B2983,②男子申込!$C:$C,0)),"")),"")</f>
        <v/>
      </c>
      <c r="U2983" t="str">
        <f t="shared" si="328"/>
        <v/>
      </c>
    </row>
    <row r="2984" spans="13:21">
      <c r="M2984" t="str">
        <f t="shared" si="323"/>
        <v/>
      </c>
      <c r="N2984" t="str">
        <f t="shared" si="324"/>
        <v/>
      </c>
      <c r="O2984" t="str">
        <f t="shared" si="325"/>
        <v/>
      </c>
      <c r="P2984" t="str">
        <f t="shared" si="326"/>
        <v/>
      </c>
      <c r="Q2984" t="str">
        <f>IF($F2984="","",DATEDIF($R2984,①申込書!$D$3,"Y"))</f>
        <v/>
      </c>
      <c r="R2984" t="str">
        <f t="shared" si="327"/>
        <v/>
      </c>
      <c r="S2984" t="str">
        <f t="shared" si="322"/>
        <v/>
      </c>
      <c r="T2984" t="str">
        <f>IFERROR(IF($G2984&lt;&gt;"",LEFT($G2984,11),IF(COUNTIF(②男子申込!$C:$C,$B2984)=1,INDEX(②男子申込!H:H,MATCH($B2984,②男子申込!$C:$C,0)),"")),"")</f>
        <v/>
      </c>
      <c r="U2984" t="str">
        <f t="shared" si="328"/>
        <v/>
      </c>
    </row>
    <row r="2985" spans="13:21">
      <c r="M2985" t="str">
        <f t="shared" si="323"/>
        <v/>
      </c>
      <c r="N2985" t="str">
        <f t="shared" si="324"/>
        <v/>
      </c>
      <c r="O2985" t="str">
        <f t="shared" si="325"/>
        <v/>
      </c>
      <c r="P2985" t="str">
        <f t="shared" si="326"/>
        <v/>
      </c>
      <c r="Q2985" t="str">
        <f>IF($F2985="","",DATEDIF($R2985,①申込書!$D$3,"Y"))</f>
        <v/>
      </c>
      <c r="R2985" t="str">
        <f t="shared" si="327"/>
        <v/>
      </c>
      <c r="S2985" t="str">
        <f t="shared" si="322"/>
        <v/>
      </c>
      <c r="T2985" t="str">
        <f>IFERROR(IF($G2985&lt;&gt;"",LEFT($G2985,11),IF(COUNTIF(②男子申込!$C:$C,$B2985)=1,INDEX(②男子申込!H:H,MATCH($B2985,②男子申込!$C:$C,0)),"")),"")</f>
        <v/>
      </c>
      <c r="U2985" t="str">
        <f t="shared" si="328"/>
        <v/>
      </c>
    </row>
    <row r="2986" spans="13:21">
      <c r="M2986" t="str">
        <f t="shared" si="323"/>
        <v/>
      </c>
      <c r="N2986" t="str">
        <f t="shared" si="324"/>
        <v/>
      </c>
      <c r="O2986" t="str">
        <f t="shared" si="325"/>
        <v/>
      </c>
      <c r="P2986" t="str">
        <f t="shared" si="326"/>
        <v/>
      </c>
      <c r="Q2986" t="str">
        <f>IF($F2986="","",DATEDIF($R2986,①申込書!$D$3,"Y"))</f>
        <v/>
      </c>
      <c r="R2986" t="str">
        <f t="shared" si="327"/>
        <v/>
      </c>
      <c r="S2986" t="str">
        <f t="shared" si="322"/>
        <v/>
      </c>
      <c r="T2986" t="str">
        <f>IFERROR(IF($G2986&lt;&gt;"",LEFT($G2986,11),IF(COUNTIF(②男子申込!$C:$C,$B2986)=1,INDEX(②男子申込!H:H,MATCH($B2986,②男子申込!$C:$C,0)),"")),"")</f>
        <v/>
      </c>
      <c r="U2986" t="str">
        <f t="shared" si="328"/>
        <v/>
      </c>
    </row>
    <row r="2987" spans="13:21">
      <c r="M2987" t="str">
        <f t="shared" si="323"/>
        <v/>
      </c>
      <c r="N2987" t="str">
        <f t="shared" si="324"/>
        <v/>
      </c>
      <c r="O2987" t="str">
        <f t="shared" si="325"/>
        <v/>
      </c>
      <c r="P2987" t="str">
        <f t="shared" si="326"/>
        <v/>
      </c>
      <c r="Q2987" t="str">
        <f>IF($F2987="","",DATEDIF($R2987,①申込書!$D$3,"Y"))</f>
        <v/>
      </c>
      <c r="R2987" t="str">
        <f t="shared" si="327"/>
        <v/>
      </c>
      <c r="S2987" t="str">
        <f t="shared" si="322"/>
        <v/>
      </c>
      <c r="T2987" t="str">
        <f>IFERROR(IF($G2987&lt;&gt;"",LEFT($G2987,11),IF(COUNTIF(②男子申込!$C:$C,$B2987)=1,INDEX(②男子申込!H:H,MATCH($B2987,②男子申込!$C:$C,0)),"")),"")</f>
        <v/>
      </c>
      <c r="U2987" t="str">
        <f t="shared" si="328"/>
        <v/>
      </c>
    </row>
    <row r="2988" spans="13:21">
      <c r="M2988" t="str">
        <f t="shared" si="323"/>
        <v/>
      </c>
      <c r="N2988" t="str">
        <f t="shared" si="324"/>
        <v/>
      </c>
      <c r="O2988" t="str">
        <f t="shared" si="325"/>
        <v/>
      </c>
      <c r="P2988" t="str">
        <f t="shared" si="326"/>
        <v/>
      </c>
      <c r="Q2988" t="str">
        <f>IF($F2988="","",DATEDIF($R2988,①申込書!$D$3,"Y"))</f>
        <v/>
      </c>
      <c r="R2988" t="str">
        <f t="shared" si="327"/>
        <v/>
      </c>
      <c r="S2988" t="str">
        <f t="shared" si="322"/>
        <v/>
      </c>
      <c r="T2988" t="str">
        <f>IFERROR(IF($G2988&lt;&gt;"",LEFT($G2988,11),IF(COUNTIF(②男子申込!$C:$C,$B2988)=1,INDEX(②男子申込!H:H,MATCH($B2988,②男子申込!$C:$C,0)),"")),"")</f>
        <v/>
      </c>
      <c r="U2988" t="str">
        <f t="shared" si="328"/>
        <v/>
      </c>
    </row>
    <row r="2989" spans="13:21">
      <c r="M2989" t="str">
        <f t="shared" si="323"/>
        <v/>
      </c>
      <c r="N2989" t="str">
        <f t="shared" si="324"/>
        <v/>
      </c>
      <c r="O2989" t="str">
        <f t="shared" si="325"/>
        <v/>
      </c>
      <c r="P2989" t="str">
        <f t="shared" si="326"/>
        <v/>
      </c>
      <c r="Q2989" t="str">
        <f>IF($F2989="","",DATEDIF($R2989,①申込書!$D$3,"Y"))</f>
        <v/>
      </c>
      <c r="R2989" t="str">
        <f t="shared" si="327"/>
        <v/>
      </c>
      <c r="S2989" t="str">
        <f t="shared" si="322"/>
        <v/>
      </c>
      <c r="T2989" t="str">
        <f>IFERROR(IF($G2989&lt;&gt;"",LEFT($G2989,11),IF(COUNTIF(②男子申込!$C:$C,$B2989)=1,INDEX(②男子申込!H:H,MATCH($B2989,②男子申込!$C:$C,0)),"")),"")</f>
        <v/>
      </c>
      <c r="U2989" t="str">
        <f t="shared" si="328"/>
        <v/>
      </c>
    </row>
    <row r="2990" spans="13:21">
      <c r="M2990" t="str">
        <f t="shared" si="323"/>
        <v/>
      </c>
      <c r="N2990" t="str">
        <f t="shared" si="324"/>
        <v/>
      </c>
      <c r="O2990" t="str">
        <f t="shared" si="325"/>
        <v/>
      </c>
      <c r="P2990" t="str">
        <f t="shared" si="326"/>
        <v/>
      </c>
      <c r="Q2990" t="str">
        <f>IF($F2990="","",DATEDIF($R2990,①申込書!$D$3,"Y"))</f>
        <v/>
      </c>
      <c r="R2990" t="str">
        <f t="shared" si="327"/>
        <v/>
      </c>
      <c r="S2990" t="str">
        <f t="shared" si="322"/>
        <v/>
      </c>
      <c r="T2990" t="str">
        <f>IFERROR(IF($G2990&lt;&gt;"",LEFT($G2990,11),IF(COUNTIF(②男子申込!$C:$C,$B2990)=1,INDEX(②男子申込!H:H,MATCH($B2990,②男子申込!$C:$C,0)),"")),"")</f>
        <v/>
      </c>
      <c r="U2990" t="str">
        <f t="shared" si="328"/>
        <v/>
      </c>
    </row>
    <row r="2991" spans="13:21">
      <c r="M2991" t="str">
        <f t="shared" si="323"/>
        <v/>
      </c>
      <c r="N2991" t="str">
        <f t="shared" si="324"/>
        <v/>
      </c>
      <c r="O2991" t="str">
        <f t="shared" si="325"/>
        <v/>
      </c>
      <c r="P2991" t="str">
        <f t="shared" si="326"/>
        <v/>
      </c>
      <c r="Q2991" t="str">
        <f>IF($F2991="","",DATEDIF($R2991,①申込書!$D$3,"Y"))</f>
        <v/>
      </c>
      <c r="R2991" t="str">
        <f t="shared" si="327"/>
        <v/>
      </c>
      <c r="S2991" t="str">
        <f t="shared" si="322"/>
        <v/>
      </c>
      <c r="T2991" t="str">
        <f>IFERROR(IF($G2991&lt;&gt;"",LEFT($G2991,11),IF(COUNTIF(②男子申込!$C:$C,$B2991)=1,INDEX(②男子申込!H:H,MATCH($B2991,②男子申込!$C:$C,0)),"")),"")</f>
        <v/>
      </c>
      <c r="U2991" t="str">
        <f t="shared" si="328"/>
        <v/>
      </c>
    </row>
    <row r="2992" spans="13:21">
      <c r="M2992" t="str">
        <f t="shared" si="323"/>
        <v/>
      </c>
      <c r="N2992" t="str">
        <f t="shared" si="324"/>
        <v/>
      </c>
      <c r="O2992" t="str">
        <f t="shared" si="325"/>
        <v/>
      </c>
      <c r="P2992" t="str">
        <f t="shared" si="326"/>
        <v/>
      </c>
      <c r="Q2992" t="str">
        <f>IF($F2992="","",DATEDIF($R2992,①申込書!$D$3,"Y"))</f>
        <v/>
      </c>
      <c r="R2992" t="str">
        <f t="shared" si="327"/>
        <v/>
      </c>
      <c r="S2992" t="str">
        <f t="shared" si="322"/>
        <v/>
      </c>
      <c r="T2992" t="str">
        <f>IFERROR(IF($G2992&lt;&gt;"",LEFT($G2992,11),IF(COUNTIF(②男子申込!$C:$C,$B2992)=1,INDEX(②男子申込!H:H,MATCH($B2992,②男子申込!$C:$C,0)),"")),"")</f>
        <v/>
      </c>
      <c r="U2992" t="str">
        <f t="shared" si="328"/>
        <v/>
      </c>
    </row>
    <row r="2993" spans="13:21">
      <c r="M2993" t="str">
        <f t="shared" si="323"/>
        <v/>
      </c>
      <c r="N2993" t="str">
        <f t="shared" si="324"/>
        <v/>
      </c>
      <c r="O2993" t="str">
        <f t="shared" si="325"/>
        <v/>
      </c>
      <c r="P2993" t="str">
        <f t="shared" si="326"/>
        <v/>
      </c>
      <c r="Q2993" t="str">
        <f>IF($F2993="","",DATEDIF($R2993,①申込書!$D$3,"Y"))</f>
        <v/>
      </c>
      <c r="R2993" t="str">
        <f t="shared" si="327"/>
        <v/>
      </c>
      <c r="S2993" t="str">
        <f t="shared" si="322"/>
        <v/>
      </c>
      <c r="T2993" t="str">
        <f>IFERROR(IF($G2993&lt;&gt;"",LEFT($G2993,11),IF(COUNTIF(②男子申込!$C:$C,$B2993)=1,INDEX(②男子申込!H:H,MATCH($B2993,②男子申込!$C:$C,0)),"")),"")</f>
        <v/>
      </c>
      <c r="U2993" t="str">
        <f t="shared" si="328"/>
        <v/>
      </c>
    </row>
    <row r="2994" spans="13:21">
      <c r="M2994" t="str">
        <f t="shared" si="323"/>
        <v/>
      </c>
      <c r="N2994" t="str">
        <f t="shared" si="324"/>
        <v/>
      </c>
      <c r="O2994" t="str">
        <f t="shared" si="325"/>
        <v/>
      </c>
      <c r="P2994" t="str">
        <f t="shared" si="326"/>
        <v/>
      </c>
      <c r="Q2994" t="str">
        <f>IF($F2994="","",DATEDIF($R2994,①申込書!$D$3,"Y"))</f>
        <v/>
      </c>
      <c r="R2994" t="str">
        <f t="shared" si="327"/>
        <v/>
      </c>
      <c r="S2994" t="str">
        <f t="shared" si="322"/>
        <v/>
      </c>
      <c r="T2994" t="str">
        <f>IFERROR(IF($G2994&lt;&gt;"",LEFT($G2994,11),IF(COUNTIF(②男子申込!$C:$C,$B2994)=1,INDEX(②男子申込!H:H,MATCH($B2994,②男子申込!$C:$C,0)),"")),"")</f>
        <v/>
      </c>
      <c r="U2994" t="str">
        <f t="shared" si="328"/>
        <v/>
      </c>
    </row>
    <row r="2995" spans="13:21">
      <c r="M2995" t="str">
        <f t="shared" si="323"/>
        <v/>
      </c>
      <c r="N2995" t="str">
        <f t="shared" si="324"/>
        <v/>
      </c>
      <c r="O2995" t="str">
        <f t="shared" si="325"/>
        <v/>
      </c>
      <c r="P2995" t="str">
        <f t="shared" si="326"/>
        <v/>
      </c>
      <c r="Q2995" t="str">
        <f>IF($F2995="","",DATEDIF($R2995,①申込書!$D$3,"Y"))</f>
        <v/>
      </c>
      <c r="R2995" t="str">
        <f t="shared" si="327"/>
        <v/>
      </c>
      <c r="S2995" t="str">
        <f t="shared" si="322"/>
        <v/>
      </c>
      <c r="T2995" t="str">
        <f>IFERROR(IF($G2995&lt;&gt;"",LEFT($G2995,11),IF(COUNTIF(②男子申込!$C:$C,$B2995)=1,INDEX(②男子申込!H:H,MATCH($B2995,②男子申込!$C:$C,0)),"")),"")</f>
        <v/>
      </c>
      <c r="U2995" t="str">
        <f t="shared" si="328"/>
        <v/>
      </c>
    </row>
    <row r="2996" spans="13:21">
      <c r="M2996" t="str">
        <f t="shared" si="323"/>
        <v/>
      </c>
      <c r="N2996" t="str">
        <f t="shared" si="324"/>
        <v/>
      </c>
      <c r="O2996" t="str">
        <f t="shared" si="325"/>
        <v/>
      </c>
      <c r="P2996" t="str">
        <f t="shared" si="326"/>
        <v/>
      </c>
      <c r="Q2996" t="str">
        <f>IF($F2996="","",DATEDIF($R2996,①申込書!$D$3,"Y"))</f>
        <v/>
      </c>
      <c r="R2996" t="str">
        <f t="shared" si="327"/>
        <v/>
      </c>
      <c r="S2996" t="str">
        <f t="shared" si="322"/>
        <v/>
      </c>
      <c r="T2996" t="str">
        <f>IFERROR(IF($G2996&lt;&gt;"",LEFT($G2996,11),IF(COUNTIF(②男子申込!$C:$C,$B2996)=1,INDEX(②男子申込!H:H,MATCH($B2996,②男子申込!$C:$C,0)),"")),"")</f>
        <v/>
      </c>
      <c r="U2996" t="str">
        <f t="shared" si="328"/>
        <v/>
      </c>
    </row>
    <row r="2997" spans="13:21">
      <c r="M2997" t="str">
        <f t="shared" si="323"/>
        <v/>
      </c>
      <c r="N2997" t="str">
        <f t="shared" si="324"/>
        <v/>
      </c>
      <c r="O2997" t="str">
        <f t="shared" si="325"/>
        <v/>
      </c>
      <c r="P2997" t="str">
        <f t="shared" si="326"/>
        <v/>
      </c>
      <c r="Q2997" t="str">
        <f>IF($F2997="","",DATEDIF($R2997,①申込書!$D$3,"Y"))</f>
        <v/>
      </c>
      <c r="R2997" t="str">
        <f t="shared" si="327"/>
        <v/>
      </c>
      <c r="S2997" t="str">
        <f t="shared" si="322"/>
        <v/>
      </c>
      <c r="T2997" t="str">
        <f>IFERROR(IF($G2997&lt;&gt;"",LEFT($G2997,11),IF(COUNTIF(②男子申込!$C:$C,$B2997)=1,INDEX(②男子申込!H:H,MATCH($B2997,②男子申込!$C:$C,0)),"")),"")</f>
        <v/>
      </c>
      <c r="U2997" t="str">
        <f t="shared" si="328"/>
        <v/>
      </c>
    </row>
    <row r="2998" spans="13:21">
      <c r="M2998" t="str">
        <f t="shared" si="323"/>
        <v/>
      </c>
      <c r="N2998" t="str">
        <f t="shared" si="324"/>
        <v/>
      </c>
      <c r="O2998" t="str">
        <f t="shared" si="325"/>
        <v/>
      </c>
      <c r="P2998" t="str">
        <f t="shared" si="326"/>
        <v/>
      </c>
      <c r="Q2998" t="str">
        <f>IF($F2998="","",DATEDIF($R2998,①申込書!$D$3,"Y"))</f>
        <v/>
      </c>
      <c r="R2998" t="str">
        <f t="shared" si="327"/>
        <v/>
      </c>
      <c r="S2998" t="str">
        <f t="shared" si="322"/>
        <v/>
      </c>
      <c r="T2998" t="str">
        <f>IFERROR(IF($G2998&lt;&gt;"",LEFT($G2998,11),IF(COUNTIF(②男子申込!$C:$C,$B2998)=1,INDEX(②男子申込!H:H,MATCH($B2998,②男子申込!$C:$C,0)),"")),"")</f>
        <v/>
      </c>
      <c r="U2998" t="str">
        <f t="shared" si="328"/>
        <v/>
      </c>
    </row>
    <row r="2999" spans="13:21">
      <c r="M2999" t="str">
        <f t="shared" si="323"/>
        <v/>
      </c>
      <c r="N2999" t="str">
        <f t="shared" si="324"/>
        <v/>
      </c>
      <c r="O2999" t="str">
        <f t="shared" si="325"/>
        <v/>
      </c>
      <c r="P2999" t="str">
        <f t="shared" si="326"/>
        <v/>
      </c>
      <c r="Q2999" t="str">
        <f>IF($F2999="","",DATEDIF($R2999,①申込書!$D$3,"Y"))</f>
        <v/>
      </c>
      <c r="R2999" t="str">
        <f t="shared" si="327"/>
        <v/>
      </c>
      <c r="S2999" t="str">
        <f t="shared" si="322"/>
        <v/>
      </c>
      <c r="T2999" t="str">
        <f>IFERROR(IF($G2999&lt;&gt;"",LEFT($G2999,11),IF(COUNTIF(②男子申込!$C:$C,$B2999)=1,INDEX(②男子申込!H:H,MATCH($B2999,②男子申込!$C:$C,0)),"")),"")</f>
        <v/>
      </c>
      <c r="U2999" t="str">
        <f t="shared" si="328"/>
        <v/>
      </c>
    </row>
    <row r="3000" spans="13:21">
      <c r="M3000" t="str">
        <f t="shared" si="323"/>
        <v/>
      </c>
      <c r="N3000" t="str">
        <f t="shared" si="324"/>
        <v/>
      </c>
      <c r="O3000" t="str">
        <f t="shared" si="325"/>
        <v/>
      </c>
      <c r="P3000" t="str">
        <f t="shared" si="326"/>
        <v/>
      </c>
      <c r="Q3000" t="str">
        <f>IF($F3000="","",DATEDIF($R3000,①申込書!$D$3,"Y"))</f>
        <v/>
      </c>
      <c r="R3000" t="str">
        <f t="shared" si="327"/>
        <v/>
      </c>
      <c r="S3000" t="str">
        <f t="shared" si="322"/>
        <v/>
      </c>
      <c r="T3000" t="str">
        <f>IFERROR(IF($G3000&lt;&gt;"",LEFT($G3000,11),IF(COUNTIF(②男子申込!$C:$C,$B3000)=1,INDEX(②男子申込!H:H,MATCH($B3000,②男子申込!$C:$C,0)),"")),"")</f>
        <v/>
      </c>
      <c r="U3000" t="str">
        <f t="shared" si="328"/>
        <v/>
      </c>
    </row>
  </sheetData>
  <autoFilter ref="A1:I1932" xr:uid="{9CCFD851-F3B7-4E5F-A871-8705A5C87E56}"/>
  <phoneticPr fontId="3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D410B-8CC7-4A7D-937A-4996CFD00DD2}">
  <dimension ref="A1:U3000"/>
  <sheetViews>
    <sheetView topLeftCell="A969" zoomScale="58" workbookViewId="0">
      <selection activeCell="B2" sqref="B2:I2"/>
    </sheetView>
  </sheetViews>
  <sheetFormatPr defaultColWidth="9" defaultRowHeight="18"/>
  <cols>
    <col min="1" max="1" width="23.5" style="5" bestFit="1" customWidth="1"/>
    <col min="2" max="2" width="9.09765625" style="5" bestFit="1" customWidth="1"/>
    <col min="3" max="3" width="23.5" style="5" bestFit="1" customWidth="1"/>
    <col min="4" max="4" width="16.59765625" style="5" bestFit="1" customWidth="1"/>
    <col min="5" max="5" width="9" style="5" bestFit="1" customWidth="1"/>
    <col min="6" max="6" width="11.09765625" style="5" bestFit="1" customWidth="1"/>
    <col min="7" max="7" width="26.19921875" style="5" customWidth="1"/>
    <col min="8" max="9" width="18.69921875" style="5" bestFit="1" customWidth="1"/>
    <col min="10" max="10" width="9" customWidth="1"/>
    <col min="13" max="13" width="11" bestFit="1" customWidth="1"/>
    <col min="14" max="14" width="13" bestFit="1" customWidth="1"/>
    <col min="15" max="15" width="9.5" bestFit="1" customWidth="1"/>
    <col min="16" max="16" width="10.5" bestFit="1" customWidth="1"/>
    <col min="17" max="17" width="5.3984375" bestFit="1" customWidth="1"/>
    <col min="18" max="18" width="11.3984375" bestFit="1" customWidth="1"/>
    <col min="20" max="20" width="26.09765625" customWidth="1"/>
    <col min="21" max="21" width="21.3984375" bestFit="1" customWidth="1"/>
  </cols>
  <sheetData>
    <row r="1" spans="1:21">
      <c r="A1" t="s">
        <v>5081</v>
      </c>
      <c r="B1" t="s">
        <v>5082</v>
      </c>
      <c r="C1" t="s">
        <v>5083</v>
      </c>
      <c r="D1" t="s">
        <v>5084</v>
      </c>
      <c r="E1" t="s">
        <v>5085</v>
      </c>
      <c r="F1" t="s">
        <v>2679</v>
      </c>
      <c r="G1" t="s">
        <v>77</v>
      </c>
      <c r="H1" t="s">
        <v>3572</v>
      </c>
      <c r="I1" t="s">
        <v>3573</v>
      </c>
      <c r="M1" t="s">
        <v>2674</v>
      </c>
      <c r="N1" t="s">
        <v>2675</v>
      </c>
      <c r="O1" t="s">
        <v>2676</v>
      </c>
      <c r="P1" t="s">
        <v>2677</v>
      </c>
      <c r="Q1" t="s">
        <v>2678</v>
      </c>
      <c r="R1" t="s">
        <v>2680</v>
      </c>
      <c r="S1" t="s">
        <v>2692</v>
      </c>
      <c r="T1" t="s">
        <v>2693</v>
      </c>
      <c r="U1" t="s">
        <v>2694</v>
      </c>
    </row>
    <row r="2" spans="1:21">
      <c r="A2"/>
      <c r="B2" s="61"/>
      <c r="C2"/>
      <c r="D2"/>
      <c r="E2"/>
      <c r="F2"/>
      <c r="G2"/>
      <c r="H2"/>
      <c r="I2"/>
      <c r="M2" t="str">
        <f>IFERROR(LEFT($C2,FIND("　",$C2)-1),"")</f>
        <v/>
      </c>
      <c r="N2" t="str">
        <f>IFERROR(RIGHT($C2,LEN($C2)-FIND("　",$C2)),"")</f>
        <v/>
      </c>
      <c r="O2" t="str">
        <f>IFERROR(DBCS(LEFT($D2,FIND(" ",$D2)-1)),"")</f>
        <v/>
      </c>
      <c r="P2" t="str">
        <f>IFERROR(DBCS(RIGHT($D2,LEN($D2)-FIND(" ",$D2))),"")</f>
        <v/>
      </c>
      <c r="Q2" t="str">
        <f>IF($F2="","",DATEDIF($R2,①申込書!$D$3,"Y"))</f>
        <v/>
      </c>
      <c r="R2" t="str">
        <f>IF($F2="","",LEFT($F2,4)&amp;"/"&amp;MID($F2,5,2)&amp;"/"&amp;RIGHT($F2,2))</f>
        <v/>
      </c>
      <c r="S2" t="str">
        <f t="shared" ref="S2:S65" si="0">IFERROR(IF(OR($E2="北海道",$E2="学連"),$E2,LEFT($E2,LEN($E2)-1)),"")</f>
        <v/>
      </c>
      <c r="T2" t="str">
        <f>IFERROR(IF($G2&lt;&gt;"",LEFT($G2,11),IF(COUNTIF(③女子申込!$C:$C,$B2)=1,INDEX(③女子申込!H:H,MATCH($B2,③女子申込!$C:$C,0)),"")),"")</f>
        <v/>
      </c>
      <c r="U2" t="str">
        <f>IFERROR(LEFT($A2,FIND("大学",$A2))&amp;RIGHT($A2,LEN($A2)-FIND("大学",$A2)-1),"")</f>
        <v/>
      </c>
    </row>
    <row r="3" spans="1:21">
      <c r="A3" t="s">
        <v>78</v>
      </c>
      <c r="B3" s="61">
        <v>2</v>
      </c>
      <c r="C3" t="s">
        <v>8508</v>
      </c>
      <c r="D3" t="s">
        <v>8509</v>
      </c>
      <c r="E3" t="s">
        <v>138</v>
      </c>
      <c r="F3">
        <v>20010921</v>
      </c>
      <c r="G3" t="s">
        <v>13373</v>
      </c>
      <c r="H3" t="s">
        <v>86</v>
      </c>
      <c r="I3" t="s">
        <v>2732</v>
      </c>
      <c r="M3" t="str">
        <f t="shared" ref="M3:M66" si="1">IFERROR(LEFT($C3,FIND("　",$C3)-1),"")</f>
        <v>藤田</v>
      </c>
      <c r="N3" t="str">
        <f t="shared" ref="N3:N66" si="2">IFERROR(RIGHT($C3,LEN($C3)-FIND("　",$C3)),"")</f>
        <v>英里</v>
      </c>
      <c r="O3" t="str">
        <f t="shared" ref="O3:O66" si="3">IFERROR(DBCS(LEFT($D3,FIND(" ",$D3)-1)),"")</f>
        <v>フジタ</v>
      </c>
      <c r="P3" t="str">
        <f t="shared" ref="P3:P66" si="4">IFERROR(DBCS(RIGHT($D3,LEN($D3)-FIND(" ",$D3))),"")</f>
        <v>エリ</v>
      </c>
      <c r="Q3">
        <f>IF($F3="","",DATEDIF($R3,①申込書!$D$3,"Y"))</f>
        <v>24</v>
      </c>
      <c r="R3" t="str">
        <f t="shared" ref="R3:R66" si="5">IF($F3="","",LEFT($F3,4)&amp;"/"&amp;MID($F3,5,2)&amp;"/"&amp;RIGHT($F3,2))</f>
        <v>2001/09/21</v>
      </c>
      <c r="S3" t="str">
        <f t="shared" si="0"/>
        <v>岡山</v>
      </c>
      <c r="T3" t="str">
        <f>IFERROR(IF($G3&lt;&gt;"",LEFT($G3,11),IF(COUNTIF(③女子申込!$C:$C,$B3)=1,INDEX(③女子申込!H:H,MATCH($B3,③女子申込!$C:$C,0)),"")),"")</f>
        <v>00077511425</v>
      </c>
      <c r="U3" t="str">
        <f t="shared" ref="U3:U66" si="6">IFERROR(LEFT($A3,FIND("大学",$A3))&amp;RIGHT($A3,LEN($A3)-FIND("大学",$A3)-1),"")</f>
        <v>立命館大</v>
      </c>
    </row>
    <row r="4" spans="1:21">
      <c r="A4"/>
      <c r="B4" s="61"/>
      <c r="C4"/>
      <c r="D4"/>
      <c r="E4"/>
      <c r="F4"/>
      <c r="G4"/>
      <c r="H4"/>
      <c r="I4"/>
      <c r="M4" t="str">
        <f t="shared" si="1"/>
        <v/>
      </c>
      <c r="N4" t="str">
        <f t="shared" si="2"/>
        <v/>
      </c>
      <c r="O4" t="str">
        <f t="shared" si="3"/>
        <v/>
      </c>
      <c r="P4" t="str">
        <f t="shared" si="4"/>
        <v/>
      </c>
      <c r="Q4" t="str">
        <f>IF($F4="","",DATEDIF($R4,①申込書!$D$3,"Y"))</f>
        <v/>
      </c>
      <c r="R4" t="str">
        <f t="shared" si="5"/>
        <v/>
      </c>
      <c r="S4" t="str">
        <f t="shared" si="0"/>
        <v/>
      </c>
      <c r="T4" t="str">
        <f>IFERROR(IF($G4&lt;&gt;"",LEFT($G4,11),IF(COUNTIF(③女子申込!$C:$C,$B4)=1,INDEX(③女子申込!H:H,MATCH($B4,③女子申込!$C:$C,0)),"")),"")</f>
        <v/>
      </c>
      <c r="U4" t="str">
        <f t="shared" si="6"/>
        <v/>
      </c>
    </row>
    <row r="5" spans="1:21">
      <c r="A5"/>
      <c r="B5" s="61"/>
      <c r="C5"/>
      <c r="D5"/>
      <c r="E5"/>
      <c r="F5"/>
      <c r="G5"/>
      <c r="H5"/>
      <c r="I5"/>
      <c r="M5" t="str">
        <f t="shared" si="1"/>
        <v/>
      </c>
      <c r="N5" t="str">
        <f t="shared" si="2"/>
        <v/>
      </c>
      <c r="O5" t="str">
        <f t="shared" si="3"/>
        <v/>
      </c>
      <c r="P5" t="str">
        <f t="shared" si="4"/>
        <v/>
      </c>
      <c r="Q5" t="str">
        <f>IF($F5="","",DATEDIF($R5,①申込書!$D$3,"Y"))</f>
        <v/>
      </c>
      <c r="R5" t="str">
        <f t="shared" si="5"/>
        <v/>
      </c>
      <c r="S5" t="str">
        <f t="shared" si="0"/>
        <v/>
      </c>
      <c r="T5" t="str">
        <f>IFERROR(IF($G5&lt;&gt;"",LEFT($G5,11),IF(COUNTIF(③女子申込!$C:$C,$B5)=1,INDEX(③女子申込!H:H,MATCH($B5,③女子申込!$C:$C,0)),"")),"")</f>
        <v/>
      </c>
      <c r="U5" t="str">
        <f t="shared" si="6"/>
        <v/>
      </c>
    </row>
    <row r="6" spans="1:21">
      <c r="A6" t="s">
        <v>78</v>
      </c>
      <c r="B6" s="61">
        <v>5</v>
      </c>
      <c r="C6" t="s">
        <v>12584</v>
      </c>
      <c r="D6" t="s">
        <v>8510</v>
      </c>
      <c r="E6" t="s">
        <v>102</v>
      </c>
      <c r="F6">
        <v>20020611</v>
      </c>
      <c r="G6" t="s">
        <v>13374</v>
      </c>
      <c r="H6" t="s">
        <v>8516</v>
      </c>
      <c r="I6" t="s">
        <v>2770</v>
      </c>
      <c r="M6" t="str">
        <f t="shared" si="1"/>
        <v>室月</v>
      </c>
      <c r="N6" t="str">
        <f t="shared" si="2"/>
        <v>里莉花</v>
      </c>
      <c r="O6" t="str">
        <f t="shared" si="3"/>
        <v>ムロヅキ</v>
      </c>
      <c r="P6" t="str">
        <f t="shared" si="4"/>
        <v>リリカ</v>
      </c>
      <c r="Q6">
        <f>IF($F6="","",DATEDIF($R6,①申込書!$D$3,"Y"))</f>
        <v>23</v>
      </c>
      <c r="R6" t="str">
        <f t="shared" si="5"/>
        <v>2002/06/11</v>
      </c>
      <c r="S6" t="str">
        <f t="shared" si="0"/>
        <v>静岡</v>
      </c>
      <c r="T6" t="str">
        <f>IFERROR(IF($G6&lt;&gt;"",LEFT($G6,11),IF(COUNTIF(③女子申込!$C:$C,$B6)=1,INDEX(③女子申込!H:H,MATCH($B6,③女子申込!$C:$C,0)),"")),"")</f>
        <v>00087619839</v>
      </c>
      <c r="U6" t="str">
        <f t="shared" si="6"/>
        <v>立命館大</v>
      </c>
    </row>
    <row r="7" spans="1:21">
      <c r="A7"/>
      <c r="B7" s="61"/>
      <c r="C7"/>
      <c r="D7"/>
      <c r="E7"/>
      <c r="F7"/>
      <c r="G7"/>
      <c r="H7"/>
      <c r="I7"/>
      <c r="M7" t="str">
        <f t="shared" si="1"/>
        <v/>
      </c>
      <c r="N7" t="str">
        <f t="shared" si="2"/>
        <v/>
      </c>
      <c r="O7" t="str">
        <f t="shared" si="3"/>
        <v/>
      </c>
      <c r="P7" t="str">
        <f t="shared" si="4"/>
        <v/>
      </c>
      <c r="Q7" t="str">
        <f>IF($F7="","",DATEDIF($R7,①申込書!$D$3,"Y"))</f>
        <v/>
      </c>
      <c r="R7" t="str">
        <f t="shared" si="5"/>
        <v/>
      </c>
      <c r="S7" t="str">
        <f t="shared" si="0"/>
        <v/>
      </c>
      <c r="T7" t="str">
        <f>IFERROR(IF($G7&lt;&gt;"",LEFT($G7,11),IF(COUNTIF(③女子申込!$C:$C,$B7)=1,INDEX(③女子申込!H:H,MATCH($B7,③女子申込!$C:$C,0)),"")),"")</f>
        <v/>
      </c>
      <c r="U7" t="str">
        <f t="shared" si="6"/>
        <v/>
      </c>
    </row>
    <row r="8" spans="1:21">
      <c r="A8"/>
      <c r="B8" s="61"/>
      <c r="C8"/>
      <c r="D8"/>
      <c r="E8"/>
      <c r="F8"/>
      <c r="G8"/>
      <c r="H8"/>
      <c r="I8"/>
      <c r="M8" t="str">
        <f t="shared" si="1"/>
        <v/>
      </c>
      <c r="N8" t="str">
        <f t="shared" si="2"/>
        <v/>
      </c>
      <c r="O8" t="str">
        <f t="shared" si="3"/>
        <v/>
      </c>
      <c r="P8" t="str">
        <f t="shared" si="4"/>
        <v/>
      </c>
      <c r="Q8" t="str">
        <f>IF($F8="","",DATEDIF($R8,①申込書!$D$3,"Y"))</f>
        <v/>
      </c>
      <c r="R8" t="str">
        <f t="shared" si="5"/>
        <v/>
      </c>
      <c r="S8" t="str">
        <f t="shared" si="0"/>
        <v/>
      </c>
      <c r="T8" t="str">
        <f>IFERROR(IF($G8&lt;&gt;"",LEFT($G8,11),IF(COUNTIF(③女子申込!$C:$C,$B8)=1,INDEX(③女子申込!H:H,MATCH($B8,③女子申込!$C:$C,0)),"")),"")</f>
        <v/>
      </c>
      <c r="U8" t="str">
        <f t="shared" si="6"/>
        <v/>
      </c>
    </row>
    <row r="9" spans="1:21">
      <c r="A9"/>
      <c r="B9" s="61"/>
      <c r="C9"/>
      <c r="D9"/>
      <c r="E9"/>
      <c r="F9"/>
      <c r="G9"/>
      <c r="H9"/>
      <c r="I9"/>
      <c r="M9" t="str">
        <f t="shared" si="1"/>
        <v/>
      </c>
      <c r="N9" t="str">
        <f t="shared" si="2"/>
        <v/>
      </c>
      <c r="O9" t="str">
        <f t="shared" si="3"/>
        <v/>
      </c>
      <c r="P9" t="str">
        <f t="shared" si="4"/>
        <v/>
      </c>
      <c r="Q9" t="str">
        <f>IF($F9="","",DATEDIF($R9,①申込書!$D$3,"Y"))</f>
        <v/>
      </c>
      <c r="R9" t="str">
        <f t="shared" si="5"/>
        <v/>
      </c>
      <c r="S9" t="str">
        <f t="shared" si="0"/>
        <v/>
      </c>
      <c r="T9" t="str">
        <f>IFERROR(IF($G9&lt;&gt;"",LEFT($G9,11),IF(COUNTIF(③女子申込!$C:$C,$B9)=1,INDEX(③女子申込!H:H,MATCH($B9,③女子申込!$C:$C,0)),"")),"")</f>
        <v/>
      </c>
      <c r="U9" t="str">
        <f t="shared" si="6"/>
        <v/>
      </c>
    </row>
    <row r="10" spans="1:21">
      <c r="A10"/>
      <c r="B10" s="61"/>
      <c r="C10"/>
      <c r="D10"/>
      <c r="E10"/>
      <c r="F10"/>
      <c r="G10"/>
      <c r="H10"/>
      <c r="I10"/>
      <c r="M10" t="str">
        <f t="shared" si="1"/>
        <v/>
      </c>
      <c r="N10" t="str">
        <f t="shared" si="2"/>
        <v/>
      </c>
      <c r="O10" t="str">
        <f t="shared" si="3"/>
        <v/>
      </c>
      <c r="P10" t="str">
        <f t="shared" si="4"/>
        <v/>
      </c>
      <c r="Q10" t="str">
        <f>IF($F10="","",DATEDIF($R10,①申込書!$D$3,"Y"))</f>
        <v/>
      </c>
      <c r="R10" t="str">
        <f t="shared" si="5"/>
        <v/>
      </c>
      <c r="S10" t="str">
        <f t="shared" si="0"/>
        <v/>
      </c>
      <c r="T10" t="str">
        <f>IFERROR(IF($G10&lt;&gt;"",LEFT($G10,11),IF(COUNTIF(③女子申込!$C:$C,$B10)=1,INDEX(③女子申込!H:H,MATCH($B10,③女子申込!$C:$C,0)),"")),"")</f>
        <v/>
      </c>
      <c r="U10" t="str">
        <f t="shared" si="6"/>
        <v/>
      </c>
    </row>
    <row r="11" spans="1:21">
      <c r="A11"/>
      <c r="B11" s="61"/>
      <c r="C11"/>
      <c r="D11"/>
      <c r="E11"/>
      <c r="F11"/>
      <c r="G11"/>
      <c r="H11"/>
      <c r="I11"/>
      <c r="M11" t="str">
        <f t="shared" si="1"/>
        <v/>
      </c>
      <c r="N11" t="str">
        <f t="shared" si="2"/>
        <v/>
      </c>
      <c r="O11" t="str">
        <f t="shared" si="3"/>
        <v/>
      </c>
      <c r="P11" t="str">
        <f t="shared" si="4"/>
        <v/>
      </c>
      <c r="Q11" t="str">
        <f>IF($F11="","",DATEDIF($R11,①申込書!$D$3,"Y"))</f>
        <v/>
      </c>
      <c r="R11" t="str">
        <f t="shared" si="5"/>
        <v/>
      </c>
      <c r="S11" t="str">
        <f t="shared" si="0"/>
        <v/>
      </c>
      <c r="T11" t="str">
        <f>IFERROR(IF($G11&lt;&gt;"",LEFT($G11,11),IF(COUNTIF(③女子申込!$C:$C,$B11)=1,INDEX(③女子申込!H:H,MATCH($B11,③女子申込!$C:$C,0)),"")),"")</f>
        <v/>
      </c>
      <c r="U11" t="str">
        <f t="shared" si="6"/>
        <v/>
      </c>
    </row>
    <row r="12" spans="1:21">
      <c r="A12"/>
      <c r="B12" s="61"/>
      <c r="C12"/>
      <c r="D12"/>
      <c r="E12"/>
      <c r="F12"/>
      <c r="G12"/>
      <c r="H12"/>
      <c r="I12"/>
      <c r="M12" t="str">
        <f t="shared" si="1"/>
        <v/>
      </c>
      <c r="N12" t="str">
        <f t="shared" si="2"/>
        <v/>
      </c>
      <c r="O12" t="str">
        <f t="shared" si="3"/>
        <v/>
      </c>
      <c r="P12" t="str">
        <f t="shared" si="4"/>
        <v/>
      </c>
      <c r="Q12" t="str">
        <f>IF($F12="","",DATEDIF($R12,①申込書!$D$3,"Y"))</f>
        <v/>
      </c>
      <c r="R12" t="str">
        <f t="shared" si="5"/>
        <v/>
      </c>
      <c r="S12" t="str">
        <f t="shared" si="0"/>
        <v/>
      </c>
      <c r="T12" t="str">
        <f>IFERROR(IF($G12&lt;&gt;"",LEFT($G12,11),IF(COUNTIF(③女子申込!$C:$C,$B12)=1,INDEX(③女子申込!H:H,MATCH($B12,③女子申込!$C:$C,0)),"")),"")</f>
        <v/>
      </c>
      <c r="U12" t="str">
        <f t="shared" si="6"/>
        <v/>
      </c>
    </row>
    <row r="13" spans="1:21">
      <c r="A13"/>
      <c r="B13" s="61"/>
      <c r="C13"/>
      <c r="D13"/>
      <c r="E13"/>
      <c r="F13"/>
      <c r="G13"/>
      <c r="H13"/>
      <c r="I13"/>
      <c r="M13" t="str">
        <f t="shared" si="1"/>
        <v/>
      </c>
      <c r="N13" t="str">
        <f t="shared" si="2"/>
        <v/>
      </c>
      <c r="O13" t="str">
        <f t="shared" si="3"/>
        <v/>
      </c>
      <c r="P13" t="str">
        <f t="shared" si="4"/>
        <v/>
      </c>
      <c r="Q13" t="str">
        <f>IF($F13="","",DATEDIF($R13,①申込書!$D$3,"Y"))</f>
        <v/>
      </c>
      <c r="R13" t="str">
        <f t="shared" si="5"/>
        <v/>
      </c>
      <c r="S13" t="str">
        <f t="shared" si="0"/>
        <v/>
      </c>
      <c r="T13" t="str">
        <f>IFERROR(IF($G13&lt;&gt;"",LEFT($G13,11),IF(COUNTIF(③女子申込!$C:$C,$B13)=1,INDEX(③女子申込!H:H,MATCH($B13,③女子申込!$C:$C,0)),"")),"")</f>
        <v/>
      </c>
      <c r="U13" t="str">
        <f t="shared" si="6"/>
        <v/>
      </c>
    </row>
    <row r="14" spans="1:21">
      <c r="A14"/>
      <c r="B14" s="61"/>
      <c r="C14"/>
      <c r="D14"/>
      <c r="E14"/>
      <c r="F14"/>
      <c r="G14"/>
      <c r="H14"/>
      <c r="I14"/>
      <c r="M14" t="str">
        <f t="shared" si="1"/>
        <v/>
      </c>
      <c r="N14" t="str">
        <f t="shared" si="2"/>
        <v/>
      </c>
      <c r="O14" t="str">
        <f t="shared" si="3"/>
        <v/>
      </c>
      <c r="P14" t="str">
        <f t="shared" si="4"/>
        <v/>
      </c>
      <c r="Q14" t="str">
        <f>IF($F14="","",DATEDIF($R14,①申込書!$D$3,"Y"))</f>
        <v/>
      </c>
      <c r="R14" t="str">
        <f t="shared" si="5"/>
        <v/>
      </c>
      <c r="S14" t="str">
        <f t="shared" si="0"/>
        <v/>
      </c>
      <c r="T14" t="str">
        <f>IFERROR(IF($G14&lt;&gt;"",LEFT($G14,11),IF(COUNTIF(③女子申込!$C:$C,$B14)=1,INDEX(③女子申込!H:H,MATCH($B14,③女子申込!$C:$C,0)),"")),"")</f>
        <v/>
      </c>
      <c r="U14" t="str">
        <f t="shared" si="6"/>
        <v/>
      </c>
    </row>
    <row r="15" spans="1:21">
      <c r="A15" t="s">
        <v>78</v>
      </c>
      <c r="B15" s="61">
        <v>14</v>
      </c>
      <c r="C15" t="s">
        <v>8511</v>
      </c>
      <c r="D15" t="s">
        <v>8512</v>
      </c>
      <c r="E15" t="s">
        <v>99</v>
      </c>
      <c r="F15">
        <v>20030413</v>
      </c>
      <c r="G15" t="s">
        <v>13375</v>
      </c>
      <c r="H15" t="s">
        <v>8517</v>
      </c>
      <c r="I15" t="s">
        <v>2817</v>
      </c>
      <c r="M15" t="str">
        <f t="shared" si="1"/>
        <v>河内</v>
      </c>
      <c r="N15" t="str">
        <f t="shared" si="2"/>
        <v>瀬桜</v>
      </c>
      <c r="O15" t="str">
        <f t="shared" si="3"/>
        <v>カワチ</v>
      </c>
      <c r="P15" t="str">
        <f t="shared" si="4"/>
        <v>セナ</v>
      </c>
      <c r="Q15">
        <f>IF($F15="","",DATEDIF($R15,①申込書!$D$3,"Y"))</f>
        <v>22</v>
      </c>
      <c r="R15" t="str">
        <f t="shared" si="5"/>
        <v>2003/04/13</v>
      </c>
      <c r="S15" t="str">
        <f t="shared" si="0"/>
        <v>大阪</v>
      </c>
      <c r="T15" t="str">
        <f>IFERROR(IF($G15&lt;&gt;"",LEFT($G15,11),IF(COUNTIF(③女子申込!$C:$C,$B15)=1,INDEX(③女子申込!H:H,MATCH($B15,③女子申込!$C:$C,0)),"")),"")</f>
        <v>00102554421</v>
      </c>
      <c r="U15" t="str">
        <f t="shared" si="6"/>
        <v>立命館大</v>
      </c>
    </row>
    <row r="16" spans="1:21">
      <c r="A16" t="s">
        <v>78</v>
      </c>
      <c r="B16" s="61">
        <v>15</v>
      </c>
      <c r="C16" t="s">
        <v>8513</v>
      </c>
      <c r="D16" t="s">
        <v>8514</v>
      </c>
      <c r="E16" t="s">
        <v>97</v>
      </c>
      <c r="F16">
        <v>20030801</v>
      </c>
      <c r="G16" t="s">
        <v>13376</v>
      </c>
      <c r="H16" t="s">
        <v>319</v>
      </c>
      <c r="I16" t="s">
        <v>2818</v>
      </c>
      <c r="M16" t="str">
        <f t="shared" si="1"/>
        <v>竹内</v>
      </c>
      <c r="N16" t="str">
        <f t="shared" si="2"/>
        <v>のどか</v>
      </c>
      <c r="O16" t="str">
        <f t="shared" si="3"/>
        <v>タケウチ</v>
      </c>
      <c r="P16" t="str">
        <f t="shared" si="4"/>
        <v>ノドカ</v>
      </c>
      <c r="Q16">
        <f>IF($F16="","",DATEDIF($R16,①申込書!$D$3,"Y"))</f>
        <v>22</v>
      </c>
      <c r="R16" t="str">
        <f t="shared" si="5"/>
        <v>2003/08/01</v>
      </c>
      <c r="S16" t="str">
        <f t="shared" si="0"/>
        <v>兵庫</v>
      </c>
      <c r="T16" t="str">
        <f>IFERROR(IF($G16&lt;&gt;"",LEFT($G16,11),IF(COUNTIF(③女子申込!$C:$C,$B16)=1,INDEX(③女子申込!H:H,MATCH($B16,③女子申込!$C:$C,0)),"")),"")</f>
        <v>00104788129</v>
      </c>
      <c r="U16" t="str">
        <f t="shared" si="6"/>
        <v>立命館大</v>
      </c>
    </row>
    <row r="17" spans="1:21">
      <c r="A17" t="s">
        <v>78</v>
      </c>
      <c r="B17" s="61">
        <v>16</v>
      </c>
      <c r="C17" t="s">
        <v>2819</v>
      </c>
      <c r="D17" t="s">
        <v>2820</v>
      </c>
      <c r="E17" t="s">
        <v>88</v>
      </c>
      <c r="F17">
        <v>20030712</v>
      </c>
      <c r="G17" t="s">
        <v>13377</v>
      </c>
      <c r="H17" t="s">
        <v>2821</v>
      </c>
      <c r="I17" t="s">
        <v>2822</v>
      </c>
      <c r="M17" t="str">
        <f t="shared" si="1"/>
        <v>秋澤</v>
      </c>
      <c r="N17" t="str">
        <f t="shared" si="2"/>
        <v>花音</v>
      </c>
      <c r="O17" t="str">
        <f t="shared" si="3"/>
        <v>アキザワ</v>
      </c>
      <c r="P17" t="str">
        <f t="shared" si="4"/>
        <v>ハナネ</v>
      </c>
      <c r="Q17">
        <f>IF($F17="","",DATEDIF($R17,①申込書!$D$3,"Y"))</f>
        <v>22</v>
      </c>
      <c r="R17" t="str">
        <f t="shared" si="5"/>
        <v>2003/07/12</v>
      </c>
      <c r="S17" t="str">
        <f t="shared" si="0"/>
        <v>京都</v>
      </c>
      <c r="T17" t="str">
        <f>IFERROR(IF($G17&lt;&gt;"",LEFT($G17,11),IF(COUNTIF(③女子申込!$C:$C,$B17)=1,INDEX(③女子申込!H:H,MATCH($B17,③女子申込!$C:$C,0)),"")),"")</f>
        <v>00107477228</v>
      </c>
      <c r="U17" t="str">
        <f t="shared" si="6"/>
        <v>立命館大</v>
      </c>
    </row>
    <row r="18" spans="1:21">
      <c r="A18" t="s">
        <v>78</v>
      </c>
      <c r="B18" s="61">
        <v>17</v>
      </c>
      <c r="C18" t="s">
        <v>2823</v>
      </c>
      <c r="D18" t="s">
        <v>2824</v>
      </c>
      <c r="E18" t="s">
        <v>132</v>
      </c>
      <c r="F18">
        <v>20031229</v>
      </c>
      <c r="G18" t="s">
        <v>13378</v>
      </c>
      <c r="H18" t="s">
        <v>5086</v>
      </c>
      <c r="I18" t="s">
        <v>5087</v>
      </c>
      <c r="M18" t="str">
        <f t="shared" si="1"/>
        <v>浅木</v>
      </c>
      <c r="N18" t="str">
        <f t="shared" si="2"/>
        <v>都紀葉</v>
      </c>
      <c r="O18" t="str">
        <f t="shared" si="3"/>
        <v>アサギ</v>
      </c>
      <c r="P18" t="str">
        <f t="shared" si="4"/>
        <v>ツキハ</v>
      </c>
      <c r="Q18">
        <f>IF($F18="","",DATEDIF($R18,①申込書!$D$3,"Y"))</f>
        <v>22</v>
      </c>
      <c r="R18" t="str">
        <f t="shared" si="5"/>
        <v>2003/12/29</v>
      </c>
      <c r="S18" t="str">
        <f t="shared" si="0"/>
        <v>広島</v>
      </c>
      <c r="T18" t="str">
        <f>IFERROR(IF($G18&lt;&gt;"",LEFT($G18,11),IF(COUNTIF(③女子申込!$C:$C,$B18)=1,INDEX(③女子申込!H:H,MATCH($B18,③女子申込!$C:$C,0)),"")),"")</f>
        <v>00099630330</v>
      </c>
      <c r="U18" t="str">
        <f t="shared" si="6"/>
        <v>立命館大</v>
      </c>
    </row>
    <row r="19" spans="1:21">
      <c r="A19" t="s">
        <v>78</v>
      </c>
      <c r="B19" s="61">
        <v>18</v>
      </c>
      <c r="C19" t="s">
        <v>2825</v>
      </c>
      <c r="D19" t="s">
        <v>2826</v>
      </c>
      <c r="E19" t="s">
        <v>88</v>
      </c>
      <c r="F19">
        <v>20030903</v>
      </c>
      <c r="G19" t="s">
        <v>13379</v>
      </c>
      <c r="H19" t="s">
        <v>2827</v>
      </c>
      <c r="I19" t="s">
        <v>2828</v>
      </c>
      <c r="M19" t="str">
        <f t="shared" si="1"/>
        <v>金</v>
      </c>
      <c r="N19" t="str">
        <f t="shared" si="2"/>
        <v>華鈴</v>
      </c>
      <c r="O19" t="str">
        <f t="shared" si="3"/>
        <v>キン</v>
      </c>
      <c r="P19" t="str">
        <f t="shared" si="4"/>
        <v>カリン</v>
      </c>
      <c r="Q19">
        <f>IF($F19="","",DATEDIF($R19,①申込書!$D$3,"Y"))</f>
        <v>22</v>
      </c>
      <c r="R19" t="str">
        <f t="shared" si="5"/>
        <v>2003/09/03</v>
      </c>
      <c r="S19" t="str">
        <f t="shared" si="0"/>
        <v>京都</v>
      </c>
      <c r="T19" t="str">
        <f>IFERROR(IF($G19&lt;&gt;"",LEFT($G19,11),IF(COUNTIF(③女子申込!$C:$C,$B19)=1,INDEX(③女子申込!H:H,MATCH($B19,③女子申込!$C:$C,0)),"")),"")</f>
        <v>00101106413</v>
      </c>
      <c r="U19" t="str">
        <f t="shared" si="6"/>
        <v>立命館大</v>
      </c>
    </row>
    <row r="20" spans="1:21">
      <c r="A20" t="s">
        <v>78</v>
      </c>
      <c r="B20" s="61">
        <v>19</v>
      </c>
      <c r="C20" t="s">
        <v>2829</v>
      </c>
      <c r="D20" t="s">
        <v>2830</v>
      </c>
      <c r="E20" t="s">
        <v>156</v>
      </c>
      <c r="F20">
        <v>20031110</v>
      </c>
      <c r="G20" t="s">
        <v>13380</v>
      </c>
      <c r="H20" t="s">
        <v>2831</v>
      </c>
      <c r="I20" t="s">
        <v>2696</v>
      </c>
      <c r="M20" t="str">
        <f t="shared" si="1"/>
        <v>日下</v>
      </c>
      <c r="N20" t="str">
        <f t="shared" si="2"/>
        <v>あやな</v>
      </c>
      <c r="O20" t="str">
        <f t="shared" si="3"/>
        <v>クサカ</v>
      </c>
      <c r="P20" t="str">
        <f t="shared" si="4"/>
        <v>アヤナ</v>
      </c>
      <c r="Q20">
        <f>IF($F20="","",DATEDIF($R20,①申込書!$D$3,"Y"))</f>
        <v>22</v>
      </c>
      <c r="R20" t="str">
        <f t="shared" si="5"/>
        <v>2003/11/10</v>
      </c>
      <c r="S20" t="str">
        <f t="shared" si="0"/>
        <v>宮城</v>
      </c>
      <c r="T20" t="str">
        <f>IFERROR(IF($G20&lt;&gt;"",LEFT($G20,11),IF(COUNTIF(③女子申込!$C:$C,$B20)=1,INDEX(③女子申込!H:H,MATCH($B20,③女子申込!$C:$C,0)),"")),"")</f>
        <v>00119898743</v>
      </c>
      <c r="U20" t="str">
        <f t="shared" si="6"/>
        <v>立命館大</v>
      </c>
    </row>
    <row r="21" spans="1:21">
      <c r="A21" t="s">
        <v>78</v>
      </c>
      <c r="B21" s="61">
        <v>20</v>
      </c>
      <c r="C21" t="s">
        <v>2832</v>
      </c>
      <c r="D21" t="s">
        <v>2833</v>
      </c>
      <c r="E21" t="s">
        <v>173</v>
      </c>
      <c r="F21">
        <v>20030716</v>
      </c>
      <c r="G21" t="s">
        <v>13381</v>
      </c>
      <c r="H21" t="s">
        <v>2834</v>
      </c>
      <c r="I21" t="s">
        <v>2835</v>
      </c>
      <c r="M21" t="str">
        <f t="shared" si="1"/>
        <v>角</v>
      </c>
      <c r="N21" t="str">
        <f t="shared" si="2"/>
        <v>良子</v>
      </c>
      <c r="O21" t="str">
        <f t="shared" si="3"/>
        <v>スミ</v>
      </c>
      <c r="P21" t="str">
        <f t="shared" si="4"/>
        <v>リョウコ</v>
      </c>
      <c r="Q21">
        <f>IF($F21="","",DATEDIF($R21,①申込書!$D$3,"Y"))</f>
        <v>22</v>
      </c>
      <c r="R21" t="str">
        <f t="shared" si="5"/>
        <v>2003/07/16</v>
      </c>
      <c r="S21" t="str">
        <f t="shared" si="0"/>
        <v>鳥取</v>
      </c>
      <c r="T21" t="str">
        <f>IFERROR(IF($G21&lt;&gt;"",LEFT($G21,11),IF(COUNTIF(③女子申込!$C:$C,$B21)=1,INDEX(③女子申込!H:H,MATCH($B21,③女子申込!$C:$C,0)),"")),"")</f>
        <v>00108628833</v>
      </c>
      <c r="U21" t="str">
        <f t="shared" si="6"/>
        <v>立命館大</v>
      </c>
    </row>
    <row r="22" spans="1:21">
      <c r="A22" t="s">
        <v>78</v>
      </c>
      <c r="B22" s="61">
        <v>21</v>
      </c>
      <c r="C22" t="s">
        <v>2836</v>
      </c>
      <c r="D22" t="s">
        <v>2837</v>
      </c>
      <c r="E22" t="s">
        <v>639</v>
      </c>
      <c r="F22">
        <v>20031119</v>
      </c>
      <c r="G22" t="s">
        <v>13382</v>
      </c>
      <c r="H22" t="s">
        <v>2838</v>
      </c>
      <c r="I22" t="s">
        <v>2839</v>
      </c>
      <c r="M22" t="str">
        <f t="shared" si="1"/>
        <v>永石</v>
      </c>
      <c r="N22" t="str">
        <f t="shared" si="2"/>
        <v>小雪</v>
      </c>
      <c r="O22" t="str">
        <f t="shared" si="3"/>
        <v>ナガイシ</v>
      </c>
      <c r="P22" t="str">
        <f t="shared" si="4"/>
        <v>コユキ</v>
      </c>
      <c r="Q22">
        <f>IF($F22="","",DATEDIF($R22,①申込書!$D$3,"Y"))</f>
        <v>22</v>
      </c>
      <c r="R22" t="str">
        <f t="shared" si="5"/>
        <v>2003/11/19</v>
      </c>
      <c r="S22" t="str">
        <f t="shared" si="0"/>
        <v>佐賀</v>
      </c>
      <c r="T22" t="str">
        <f>IFERROR(IF($G22&lt;&gt;"",LEFT($G22,11),IF(COUNTIF(③女子申込!$C:$C,$B22)=1,INDEX(③女子申込!H:H,MATCH($B22,③女子申込!$C:$C,0)),"")),"")</f>
        <v>00098969445</v>
      </c>
      <c r="U22" t="str">
        <f t="shared" si="6"/>
        <v>立命館大</v>
      </c>
    </row>
    <row r="23" spans="1:21">
      <c r="A23" t="s">
        <v>78</v>
      </c>
      <c r="B23" s="61">
        <v>22</v>
      </c>
      <c r="C23" t="s">
        <v>2840</v>
      </c>
      <c r="D23" t="s">
        <v>2841</v>
      </c>
      <c r="E23" t="s">
        <v>88</v>
      </c>
      <c r="F23">
        <v>20040111</v>
      </c>
      <c r="G23" t="s">
        <v>13383</v>
      </c>
      <c r="H23" t="s">
        <v>2816</v>
      </c>
      <c r="I23" t="s">
        <v>1073</v>
      </c>
      <c r="M23" t="str">
        <f t="shared" si="1"/>
        <v>村松</v>
      </c>
      <c r="N23" t="str">
        <f t="shared" si="2"/>
        <v>結</v>
      </c>
      <c r="O23" t="str">
        <f t="shared" si="3"/>
        <v>ムラマツ</v>
      </c>
      <c r="P23" t="str">
        <f t="shared" si="4"/>
        <v>ユウ</v>
      </c>
      <c r="Q23">
        <f>IF($F23="","",DATEDIF($R23,①申込書!$D$3,"Y"))</f>
        <v>22</v>
      </c>
      <c r="R23" t="str">
        <f t="shared" si="5"/>
        <v>2004/01/11</v>
      </c>
      <c r="S23" t="str">
        <f t="shared" si="0"/>
        <v>京都</v>
      </c>
      <c r="T23" t="str">
        <f>IFERROR(IF($G23&lt;&gt;"",LEFT($G23,11),IF(COUNTIF(③女子申込!$C:$C,$B23)=1,INDEX(③女子申込!H:H,MATCH($B23,③女子申込!$C:$C,0)),"")),"")</f>
        <v>00164678941</v>
      </c>
      <c r="U23" t="str">
        <f t="shared" si="6"/>
        <v>立命館大</v>
      </c>
    </row>
    <row r="24" spans="1:21">
      <c r="A24" t="s">
        <v>78</v>
      </c>
      <c r="B24" s="61">
        <v>23</v>
      </c>
      <c r="C24" t="s">
        <v>2842</v>
      </c>
      <c r="D24" t="s">
        <v>2843</v>
      </c>
      <c r="E24" t="s">
        <v>138</v>
      </c>
      <c r="F24">
        <v>20030725</v>
      </c>
      <c r="G24" t="s">
        <v>13384</v>
      </c>
      <c r="H24" t="s">
        <v>264</v>
      </c>
      <c r="I24" t="s">
        <v>380</v>
      </c>
      <c r="M24" t="str">
        <f t="shared" si="1"/>
        <v>土屋</v>
      </c>
      <c r="N24" t="str">
        <f t="shared" si="2"/>
        <v>舞琴</v>
      </c>
      <c r="O24" t="str">
        <f t="shared" si="3"/>
        <v>ツチヤ</v>
      </c>
      <c r="P24" t="str">
        <f t="shared" si="4"/>
        <v>マコト</v>
      </c>
      <c r="Q24">
        <f>IF($F24="","",DATEDIF($R24,①申込書!$D$3,"Y"))</f>
        <v>22</v>
      </c>
      <c r="R24" t="str">
        <f t="shared" si="5"/>
        <v>2003/07/25</v>
      </c>
      <c r="S24" t="str">
        <f t="shared" si="0"/>
        <v>岡山</v>
      </c>
      <c r="T24" t="str">
        <f>IFERROR(IF($G24&lt;&gt;"",LEFT($G24,11),IF(COUNTIF(③女子申込!$C:$C,$B24)=1,INDEX(③女子申込!H:H,MATCH($B24,③女子申込!$C:$C,0)),"")),"")</f>
        <v>00104681323</v>
      </c>
      <c r="U24" t="str">
        <f t="shared" si="6"/>
        <v>立命館大</v>
      </c>
    </row>
    <row r="25" spans="1:21">
      <c r="A25" t="s">
        <v>78</v>
      </c>
      <c r="B25" s="61">
        <v>24</v>
      </c>
      <c r="C25" t="s">
        <v>2844</v>
      </c>
      <c r="D25" t="s">
        <v>2845</v>
      </c>
      <c r="E25" t="s">
        <v>170</v>
      </c>
      <c r="F25">
        <v>20031224</v>
      </c>
      <c r="G25" t="s">
        <v>13385</v>
      </c>
      <c r="H25" t="s">
        <v>2846</v>
      </c>
      <c r="I25" t="s">
        <v>2797</v>
      </c>
      <c r="M25" t="str">
        <f t="shared" si="1"/>
        <v>柳井</v>
      </c>
      <c r="N25" t="str">
        <f t="shared" si="2"/>
        <v>綾音</v>
      </c>
      <c r="O25" t="str">
        <f t="shared" si="3"/>
        <v>ヤナイ</v>
      </c>
      <c r="P25" t="str">
        <f t="shared" si="4"/>
        <v>アヤネ</v>
      </c>
      <c r="Q25">
        <f>IF($F25="","",DATEDIF($R25,①申込書!$D$3,"Y"))</f>
        <v>22</v>
      </c>
      <c r="R25" t="str">
        <f t="shared" si="5"/>
        <v>2003/12/24</v>
      </c>
      <c r="S25" t="str">
        <f t="shared" si="0"/>
        <v>福岡</v>
      </c>
      <c r="T25" t="str">
        <f>IFERROR(IF($G25&lt;&gt;"",LEFT($G25,11),IF(COUNTIF(③女子申込!$C:$C,$B25)=1,INDEX(③女子申込!H:H,MATCH($B25,③女子申込!$C:$C,0)),"")),"")</f>
        <v>00100808219</v>
      </c>
      <c r="U25" t="str">
        <f t="shared" si="6"/>
        <v>立命館大</v>
      </c>
    </row>
    <row r="26" spans="1:21">
      <c r="A26" t="s">
        <v>78</v>
      </c>
      <c r="B26" s="61">
        <v>25</v>
      </c>
      <c r="C26" t="s">
        <v>2847</v>
      </c>
      <c r="D26" t="s">
        <v>2848</v>
      </c>
      <c r="E26" t="s">
        <v>213</v>
      </c>
      <c r="F26">
        <v>20030617</v>
      </c>
      <c r="G26" t="s">
        <v>13386</v>
      </c>
      <c r="H26" t="s">
        <v>2849</v>
      </c>
      <c r="I26" t="s">
        <v>2850</v>
      </c>
      <c r="M26" t="str">
        <f t="shared" si="1"/>
        <v>外間</v>
      </c>
      <c r="N26" t="str">
        <f t="shared" si="2"/>
        <v>礼那</v>
      </c>
      <c r="O26" t="str">
        <f t="shared" si="3"/>
        <v>ソトマ</v>
      </c>
      <c r="P26" t="str">
        <f t="shared" si="4"/>
        <v>レイナ</v>
      </c>
      <c r="Q26">
        <f>IF($F26="","",DATEDIF($R26,①申込書!$D$3,"Y"))</f>
        <v>22</v>
      </c>
      <c r="R26" t="str">
        <f t="shared" si="5"/>
        <v>2003/06/17</v>
      </c>
      <c r="S26" t="str">
        <f t="shared" si="0"/>
        <v>東京</v>
      </c>
      <c r="T26" t="str">
        <f>IFERROR(IF($G26&lt;&gt;"",LEFT($G26,11),IF(COUNTIF(③女子申込!$C:$C,$B26)=1,INDEX(③女子申込!H:H,MATCH($B26,③女子申込!$C:$C,0)),"")),"")</f>
        <v>00102014614</v>
      </c>
      <c r="U26" t="str">
        <f t="shared" si="6"/>
        <v>立命館大</v>
      </c>
    </row>
    <row r="27" spans="1:21">
      <c r="A27" t="s">
        <v>78</v>
      </c>
      <c r="B27" s="61">
        <v>26</v>
      </c>
      <c r="C27" t="s">
        <v>2851</v>
      </c>
      <c r="D27" t="s">
        <v>2852</v>
      </c>
      <c r="E27" t="s">
        <v>777</v>
      </c>
      <c r="F27">
        <v>20031015</v>
      </c>
      <c r="G27" t="s">
        <v>13387</v>
      </c>
      <c r="H27" t="s">
        <v>872</v>
      </c>
      <c r="I27" t="s">
        <v>2853</v>
      </c>
      <c r="M27" t="str">
        <f t="shared" si="1"/>
        <v>宮澤</v>
      </c>
      <c r="N27" t="str">
        <f t="shared" si="2"/>
        <v>実亜</v>
      </c>
      <c r="O27" t="str">
        <f t="shared" si="3"/>
        <v>ミヤザワ</v>
      </c>
      <c r="P27" t="str">
        <f t="shared" si="4"/>
        <v>ミア</v>
      </c>
      <c r="Q27">
        <f>IF($F27="","",DATEDIF($R27,①申込書!$D$3,"Y"))</f>
        <v>22</v>
      </c>
      <c r="R27" t="str">
        <f t="shared" si="5"/>
        <v>2003/10/15</v>
      </c>
      <c r="S27" t="str">
        <f t="shared" si="0"/>
        <v>長野</v>
      </c>
      <c r="T27" t="str">
        <f>IFERROR(IF($G27&lt;&gt;"",LEFT($G27,11),IF(COUNTIF(③女子申込!$C:$C,$B27)=1,INDEX(③女子申込!H:H,MATCH($B27,③女子申込!$C:$C,0)),"")),"")</f>
        <v>00096903229</v>
      </c>
      <c r="U27" t="str">
        <f t="shared" si="6"/>
        <v>立命館大</v>
      </c>
    </row>
    <row r="28" spans="1:21">
      <c r="A28" t="s">
        <v>78</v>
      </c>
      <c r="B28" s="61">
        <v>27</v>
      </c>
      <c r="C28" t="s">
        <v>3316</v>
      </c>
      <c r="D28" t="s">
        <v>3317</v>
      </c>
      <c r="E28" t="s">
        <v>2275</v>
      </c>
      <c r="F28">
        <v>20030511</v>
      </c>
      <c r="G28" t="s">
        <v>13388</v>
      </c>
      <c r="H28" t="s">
        <v>500</v>
      </c>
      <c r="I28" t="s">
        <v>3318</v>
      </c>
      <c r="M28" t="str">
        <f t="shared" si="1"/>
        <v>足立</v>
      </c>
      <c r="N28" t="str">
        <f t="shared" si="2"/>
        <v>桐華</v>
      </c>
      <c r="O28" t="str">
        <f t="shared" si="3"/>
        <v>アダチ</v>
      </c>
      <c r="P28" t="str">
        <f t="shared" si="4"/>
        <v>トウカ</v>
      </c>
      <c r="Q28">
        <f>IF($F28="","",DATEDIF($R28,①申込書!$D$3,"Y"))</f>
        <v>22</v>
      </c>
      <c r="R28" t="str">
        <f t="shared" si="5"/>
        <v>2003/05/11</v>
      </c>
      <c r="S28" t="str">
        <f t="shared" si="0"/>
        <v>宮崎</v>
      </c>
      <c r="T28" t="str">
        <f>IFERROR(IF($G28&lt;&gt;"",LEFT($G28,11),IF(COUNTIF(③女子申込!$C:$C,$B28)=1,INDEX(③女子申込!H:H,MATCH($B28,③女子申込!$C:$C,0)),"")),"")</f>
        <v>00103656627</v>
      </c>
      <c r="U28" t="str">
        <f t="shared" si="6"/>
        <v>立命館大</v>
      </c>
    </row>
    <row r="29" spans="1:21">
      <c r="A29" t="s">
        <v>78</v>
      </c>
      <c r="B29" s="61">
        <v>28</v>
      </c>
      <c r="C29" t="s">
        <v>3319</v>
      </c>
      <c r="D29" t="s">
        <v>3320</v>
      </c>
      <c r="E29" t="s">
        <v>163</v>
      </c>
      <c r="F29">
        <v>20030412</v>
      </c>
      <c r="G29" t="s">
        <v>13389</v>
      </c>
      <c r="H29" t="s">
        <v>559</v>
      </c>
      <c r="I29" t="s">
        <v>594</v>
      </c>
      <c r="M29" t="str">
        <f t="shared" si="1"/>
        <v>中島</v>
      </c>
      <c r="N29" t="str">
        <f t="shared" si="2"/>
        <v>美咲</v>
      </c>
      <c r="O29" t="str">
        <f t="shared" si="3"/>
        <v>ナカジマ</v>
      </c>
      <c r="P29" t="str">
        <f t="shared" si="4"/>
        <v>ミサキ</v>
      </c>
      <c r="Q29">
        <f>IF($F29="","",DATEDIF($R29,①申込書!$D$3,"Y"))</f>
        <v>22</v>
      </c>
      <c r="R29" t="str">
        <f t="shared" si="5"/>
        <v>2003/04/12</v>
      </c>
      <c r="S29" t="str">
        <f t="shared" si="0"/>
        <v>神奈川</v>
      </c>
      <c r="T29" t="str">
        <f>IFERROR(IF($G29&lt;&gt;"",LEFT($G29,11),IF(COUNTIF(③女子申込!$C:$C,$B29)=1,INDEX(③女子申込!H:H,MATCH($B29,③女子申込!$C:$C,0)),"")),"")</f>
        <v>00100841620</v>
      </c>
      <c r="U29" t="str">
        <f t="shared" si="6"/>
        <v>立命館大</v>
      </c>
    </row>
    <row r="30" spans="1:21">
      <c r="A30" t="s">
        <v>78</v>
      </c>
      <c r="B30" s="61">
        <v>29</v>
      </c>
      <c r="C30" t="s">
        <v>3321</v>
      </c>
      <c r="D30" t="s">
        <v>3322</v>
      </c>
      <c r="E30" t="s">
        <v>97</v>
      </c>
      <c r="F30">
        <v>20030730</v>
      </c>
      <c r="G30" t="s">
        <v>13390</v>
      </c>
      <c r="H30" t="s">
        <v>3323</v>
      </c>
      <c r="I30" t="s">
        <v>3026</v>
      </c>
      <c r="M30" t="str">
        <f t="shared" si="1"/>
        <v>中口</v>
      </c>
      <c r="N30" t="str">
        <f t="shared" si="2"/>
        <v>綾乃</v>
      </c>
      <c r="O30" t="str">
        <f t="shared" si="3"/>
        <v>ナカグチ</v>
      </c>
      <c r="P30" t="str">
        <f t="shared" si="4"/>
        <v>アヤノ</v>
      </c>
      <c r="Q30">
        <f>IF($F30="","",DATEDIF($R30,①申込書!$D$3,"Y"))</f>
        <v>22</v>
      </c>
      <c r="R30" t="str">
        <f t="shared" si="5"/>
        <v>2003/07/30</v>
      </c>
      <c r="S30" t="str">
        <f t="shared" si="0"/>
        <v>兵庫</v>
      </c>
      <c r="T30" t="str">
        <f>IFERROR(IF($G30&lt;&gt;"",LEFT($G30,11),IF(COUNTIF(③女子申込!$C:$C,$B30)=1,INDEX(③女子申込!H:H,MATCH($B30,③女子申込!$C:$C,0)),"")),"")</f>
        <v>00104340012</v>
      </c>
      <c r="U30" t="str">
        <f t="shared" si="6"/>
        <v>立命館大</v>
      </c>
    </row>
    <row r="31" spans="1:21">
      <c r="A31" t="s">
        <v>78</v>
      </c>
      <c r="B31" s="61">
        <v>30</v>
      </c>
      <c r="C31" t="s">
        <v>3461</v>
      </c>
      <c r="D31" t="s">
        <v>3462</v>
      </c>
      <c r="E31" t="s">
        <v>97</v>
      </c>
      <c r="F31">
        <v>20030626</v>
      </c>
      <c r="G31" t="s">
        <v>13391</v>
      </c>
      <c r="H31" t="s">
        <v>616</v>
      </c>
      <c r="I31" t="s">
        <v>3463</v>
      </c>
      <c r="M31" t="str">
        <f t="shared" si="1"/>
        <v>巽</v>
      </c>
      <c r="N31" t="str">
        <f t="shared" si="2"/>
        <v>朋瑛</v>
      </c>
      <c r="O31" t="str">
        <f t="shared" si="3"/>
        <v>タツミ</v>
      </c>
      <c r="P31" t="str">
        <f t="shared" si="4"/>
        <v>トモエ</v>
      </c>
      <c r="Q31">
        <f>IF($F31="","",DATEDIF($R31,①申込書!$D$3,"Y"))</f>
        <v>22</v>
      </c>
      <c r="R31" t="str">
        <f t="shared" si="5"/>
        <v>2003/06/26</v>
      </c>
      <c r="S31" t="str">
        <f t="shared" si="0"/>
        <v>兵庫</v>
      </c>
      <c r="T31" t="str">
        <f>IFERROR(IF($G31&lt;&gt;"",LEFT($G31,11),IF(COUNTIF(③女子申込!$C:$C,$B31)=1,INDEX(③女子申込!H:H,MATCH($B31,③女子申込!$C:$C,0)),"")),"")</f>
        <v>00174698035</v>
      </c>
      <c r="U31" t="str">
        <f t="shared" si="6"/>
        <v>立命館大</v>
      </c>
    </row>
    <row r="32" spans="1:21">
      <c r="A32" t="s">
        <v>78</v>
      </c>
      <c r="B32" s="61">
        <v>31</v>
      </c>
      <c r="C32" t="s">
        <v>5088</v>
      </c>
      <c r="D32" t="s">
        <v>5089</v>
      </c>
      <c r="E32" t="s">
        <v>99</v>
      </c>
      <c r="F32">
        <v>20040616</v>
      </c>
      <c r="G32" t="s">
        <v>13392</v>
      </c>
      <c r="H32" t="s">
        <v>817</v>
      </c>
      <c r="I32" t="s">
        <v>5090</v>
      </c>
      <c r="M32" t="str">
        <f t="shared" si="1"/>
        <v>岡野</v>
      </c>
      <c r="N32" t="str">
        <f t="shared" si="2"/>
        <v>風璃</v>
      </c>
      <c r="O32" t="str">
        <f t="shared" si="3"/>
        <v>オカノ</v>
      </c>
      <c r="P32" t="str">
        <f t="shared" si="4"/>
        <v>フウリ</v>
      </c>
      <c r="Q32">
        <f>IF($F32="","",DATEDIF($R32,①申込書!$D$3,"Y"))</f>
        <v>21</v>
      </c>
      <c r="R32" t="str">
        <f t="shared" si="5"/>
        <v>2004/06/16</v>
      </c>
      <c r="S32" t="str">
        <f t="shared" si="0"/>
        <v>大阪</v>
      </c>
      <c r="T32" t="str">
        <f>IFERROR(IF($G32&lt;&gt;"",LEFT($G32,11),IF(COUNTIF(③女子申込!$C:$C,$B32)=1,INDEX(③女子申込!H:H,MATCH($B32,③女子申込!$C:$C,0)),"")),"")</f>
        <v>00118633527</v>
      </c>
      <c r="U32" t="str">
        <f t="shared" si="6"/>
        <v>立命館大</v>
      </c>
    </row>
    <row r="33" spans="1:21">
      <c r="A33" t="s">
        <v>78</v>
      </c>
      <c r="B33" s="61">
        <v>32</v>
      </c>
      <c r="C33" t="s">
        <v>5091</v>
      </c>
      <c r="D33" t="s">
        <v>3357</v>
      </c>
      <c r="E33" t="s">
        <v>80</v>
      </c>
      <c r="F33">
        <v>20040608</v>
      </c>
      <c r="G33" t="s">
        <v>13393</v>
      </c>
      <c r="H33" t="s">
        <v>134</v>
      </c>
      <c r="I33" t="s">
        <v>2715</v>
      </c>
      <c r="M33" t="str">
        <f t="shared" si="1"/>
        <v>伊藤</v>
      </c>
      <c r="N33" t="str">
        <f t="shared" si="2"/>
        <v>真優</v>
      </c>
      <c r="O33" t="str">
        <f t="shared" si="3"/>
        <v>イトウ</v>
      </c>
      <c r="P33" t="str">
        <f t="shared" si="4"/>
        <v>マユ</v>
      </c>
      <c r="Q33">
        <f>IF($F33="","",DATEDIF($R33,①申込書!$D$3,"Y"))</f>
        <v>21</v>
      </c>
      <c r="R33" t="str">
        <f t="shared" si="5"/>
        <v>2004/06/08</v>
      </c>
      <c r="S33" t="str">
        <f t="shared" si="0"/>
        <v>滋賀</v>
      </c>
      <c r="T33" t="str">
        <f>IFERROR(IF($G33&lt;&gt;"",LEFT($G33,11),IF(COUNTIF(③女子申込!$C:$C,$B33)=1,INDEX(③女子申込!H:H,MATCH($B33,③女子申込!$C:$C,0)),"")),"")</f>
        <v>00113858531</v>
      </c>
      <c r="U33" t="str">
        <f t="shared" si="6"/>
        <v>立命館大</v>
      </c>
    </row>
    <row r="34" spans="1:21">
      <c r="A34" t="s">
        <v>78</v>
      </c>
      <c r="B34" s="61">
        <v>33</v>
      </c>
      <c r="C34" t="s">
        <v>5092</v>
      </c>
      <c r="D34" t="s">
        <v>5093</v>
      </c>
      <c r="E34" t="s">
        <v>104</v>
      </c>
      <c r="F34">
        <v>20040408</v>
      </c>
      <c r="G34" t="s">
        <v>13394</v>
      </c>
      <c r="H34" t="s">
        <v>1191</v>
      </c>
      <c r="I34" t="s">
        <v>5094</v>
      </c>
      <c r="M34" t="str">
        <f t="shared" si="1"/>
        <v>三村</v>
      </c>
      <c r="N34" t="str">
        <f t="shared" si="2"/>
        <v>啓恵</v>
      </c>
      <c r="O34" t="str">
        <f t="shared" si="3"/>
        <v>ミムラ</v>
      </c>
      <c r="P34" t="str">
        <f t="shared" si="4"/>
        <v>ヒロエ</v>
      </c>
      <c r="Q34">
        <f>IF($F34="","",DATEDIF($R34,①申込書!$D$3,"Y"))</f>
        <v>21</v>
      </c>
      <c r="R34" t="str">
        <f t="shared" si="5"/>
        <v>2004/04/08</v>
      </c>
      <c r="S34" t="str">
        <f t="shared" si="0"/>
        <v>福井</v>
      </c>
      <c r="T34" t="str">
        <f>IFERROR(IF($G34&lt;&gt;"",LEFT($G34,11),IF(COUNTIF(③女子申込!$C:$C,$B34)=1,INDEX(③女子申込!H:H,MATCH($B34,③女子申込!$C:$C,0)),"")),"")</f>
        <v>00111008718</v>
      </c>
      <c r="U34" t="str">
        <f t="shared" si="6"/>
        <v>立命館大</v>
      </c>
    </row>
    <row r="35" spans="1:21">
      <c r="A35" t="s">
        <v>78</v>
      </c>
      <c r="B35" s="61">
        <v>34</v>
      </c>
      <c r="C35" t="s">
        <v>5095</v>
      </c>
      <c r="D35" t="s">
        <v>5096</v>
      </c>
      <c r="E35" t="s">
        <v>88</v>
      </c>
      <c r="F35">
        <v>20040925</v>
      </c>
      <c r="G35" t="s">
        <v>13395</v>
      </c>
      <c r="H35" t="s">
        <v>126</v>
      </c>
      <c r="I35" t="s">
        <v>408</v>
      </c>
      <c r="M35" t="str">
        <f t="shared" si="1"/>
        <v>児島</v>
      </c>
      <c r="N35" t="str">
        <f t="shared" si="2"/>
        <v>柚月</v>
      </c>
      <c r="O35" t="str">
        <f t="shared" si="3"/>
        <v>コジマ</v>
      </c>
      <c r="P35" t="str">
        <f t="shared" si="4"/>
        <v>ユヅキ</v>
      </c>
      <c r="Q35">
        <f>IF($F35="","",DATEDIF($R35,①申込書!$D$3,"Y"))</f>
        <v>21</v>
      </c>
      <c r="R35" t="str">
        <f t="shared" si="5"/>
        <v>2004/09/25</v>
      </c>
      <c r="S35" t="str">
        <f t="shared" si="0"/>
        <v>京都</v>
      </c>
      <c r="T35" t="str">
        <f>IFERROR(IF($G35&lt;&gt;"",LEFT($G35,11),IF(COUNTIF(③女子申込!$C:$C,$B35)=1,INDEX(③女子申込!H:H,MATCH($B35,③女子申込!$C:$C,0)),"")),"")</f>
        <v>00119304422</v>
      </c>
      <c r="U35" t="str">
        <f t="shared" si="6"/>
        <v>立命館大</v>
      </c>
    </row>
    <row r="36" spans="1:21">
      <c r="A36" t="s">
        <v>78</v>
      </c>
      <c r="B36" s="61">
        <v>35</v>
      </c>
      <c r="C36" t="s">
        <v>5097</v>
      </c>
      <c r="D36" t="s">
        <v>5098</v>
      </c>
      <c r="E36" t="s">
        <v>138</v>
      </c>
      <c r="F36">
        <v>20041107</v>
      </c>
      <c r="G36" t="s">
        <v>13396</v>
      </c>
      <c r="H36" t="s">
        <v>1100</v>
      </c>
      <c r="I36" t="s">
        <v>2854</v>
      </c>
      <c r="M36" t="str">
        <f t="shared" si="1"/>
        <v>若松</v>
      </c>
      <c r="N36" t="str">
        <f t="shared" si="2"/>
        <v>穂乃華</v>
      </c>
      <c r="O36" t="str">
        <f t="shared" si="3"/>
        <v>ワカマツ</v>
      </c>
      <c r="P36" t="str">
        <f t="shared" si="4"/>
        <v>ホノカ</v>
      </c>
      <c r="Q36">
        <f>IF($F36="","",DATEDIF($R36,①申込書!$D$3,"Y"))</f>
        <v>21</v>
      </c>
      <c r="R36" t="str">
        <f t="shared" si="5"/>
        <v>2004/11/07</v>
      </c>
      <c r="S36" t="str">
        <f t="shared" si="0"/>
        <v>岡山</v>
      </c>
      <c r="T36" t="str">
        <f>IFERROR(IF($G36&lt;&gt;"",LEFT($G36,11),IF(COUNTIF(③女子申込!$C:$C,$B36)=1,INDEX(③女子申込!H:H,MATCH($B36,③女子申込!$C:$C,0)),"")),"")</f>
        <v>00114233721</v>
      </c>
      <c r="U36" t="str">
        <f t="shared" si="6"/>
        <v>立命館大</v>
      </c>
    </row>
    <row r="37" spans="1:21">
      <c r="A37" t="s">
        <v>78</v>
      </c>
      <c r="B37" s="61">
        <v>36</v>
      </c>
      <c r="C37" t="s">
        <v>5099</v>
      </c>
      <c r="D37" t="s">
        <v>5100</v>
      </c>
      <c r="E37" t="s">
        <v>99</v>
      </c>
      <c r="F37">
        <v>20041129</v>
      </c>
      <c r="G37" t="s">
        <v>13397</v>
      </c>
      <c r="H37" t="s">
        <v>121</v>
      </c>
      <c r="I37" t="s">
        <v>5101</v>
      </c>
      <c r="M37" t="str">
        <f t="shared" si="1"/>
        <v>吉田</v>
      </c>
      <c r="N37" t="str">
        <f t="shared" si="2"/>
        <v>江梨花</v>
      </c>
      <c r="O37" t="str">
        <f t="shared" si="3"/>
        <v>ヨシダ</v>
      </c>
      <c r="P37" t="str">
        <f t="shared" si="4"/>
        <v>エリカ</v>
      </c>
      <c r="Q37">
        <f>IF($F37="","",DATEDIF($R37,①申込書!$D$3,"Y"))</f>
        <v>21</v>
      </c>
      <c r="R37" t="str">
        <f t="shared" si="5"/>
        <v>2004/11/29</v>
      </c>
      <c r="S37" t="str">
        <f t="shared" si="0"/>
        <v>大阪</v>
      </c>
      <c r="T37" t="str">
        <f>IFERROR(IF($G37&lt;&gt;"",LEFT($G37,11),IF(COUNTIF(③女子申込!$C:$C,$B37)=1,INDEX(③女子申込!H:H,MATCH($B37,③女子申込!$C:$C,0)),"")),"")</f>
        <v>00113357424</v>
      </c>
      <c r="U37" t="str">
        <f t="shared" si="6"/>
        <v>立命館大</v>
      </c>
    </row>
    <row r="38" spans="1:21">
      <c r="A38" t="s">
        <v>78</v>
      </c>
      <c r="B38" s="61">
        <v>37</v>
      </c>
      <c r="C38" t="s">
        <v>5102</v>
      </c>
      <c r="D38" t="s">
        <v>5103</v>
      </c>
      <c r="E38" t="s">
        <v>88</v>
      </c>
      <c r="F38">
        <v>20040825</v>
      </c>
      <c r="G38" t="s">
        <v>13398</v>
      </c>
      <c r="H38" t="s">
        <v>2867</v>
      </c>
      <c r="I38" t="s">
        <v>2482</v>
      </c>
      <c r="M38" t="str">
        <f t="shared" si="1"/>
        <v>野間</v>
      </c>
      <c r="N38" t="str">
        <f t="shared" si="2"/>
        <v>葵</v>
      </c>
      <c r="O38" t="str">
        <f t="shared" si="3"/>
        <v>ノマ</v>
      </c>
      <c r="P38" t="str">
        <f t="shared" si="4"/>
        <v>アオイ</v>
      </c>
      <c r="Q38">
        <f>IF($F38="","",DATEDIF($R38,①申込書!$D$3,"Y"))</f>
        <v>21</v>
      </c>
      <c r="R38" t="str">
        <f t="shared" si="5"/>
        <v>2004/08/25</v>
      </c>
      <c r="S38" t="str">
        <f t="shared" si="0"/>
        <v>京都</v>
      </c>
      <c r="T38" t="str">
        <f>IFERROR(IF($G38&lt;&gt;"",LEFT($G38,11),IF(COUNTIF(③女子申込!$C:$C,$B38)=1,INDEX(③女子申込!H:H,MATCH($B38,③女子申込!$C:$C,0)),"")),"")</f>
        <v>00119963130</v>
      </c>
      <c r="U38" t="str">
        <f t="shared" si="6"/>
        <v>立命館大</v>
      </c>
    </row>
    <row r="39" spans="1:21">
      <c r="A39" t="s">
        <v>78</v>
      </c>
      <c r="B39" s="61">
        <v>38</v>
      </c>
      <c r="C39" t="s">
        <v>5104</v>
      </c>
      <c r="D39" t="s">
        <v>5105</v>
      </c>
      <c r="E39" t="s">
        <v>80</v>
      </c>
      <c r="F39">
        <v>20050130</v>
      </c>
      <c r="G39" t="s">
        <v>13399</v>
      </c>
      <c r="H39" t="s">
        <v>5106</v>
      </c>
      <c r="I39" t="s">
        <v>2709</v>
      </c>
      <c r="M39" t="str">
        <f t="shared" si="1"/>
        <v>直井</v>
      </c>
      <c r="N39" t="str">
        <f t="shared" si="2"/>
        <v>咲良</v>
      </c>
      <c r="O39" t="str">
        <f t="shared" si="3"/>
        <v>ナオイ</v>
      </c>
      <c r="P39" t="str">
        <f t="shared" si="4"/>
        <v>サクラ</v>
      </c>
      <c r="Q39">
        <f>IF($F39="","",DATEDIF($R39,①申込書!$D$3,"Y"))</f>
        <v>20</v>
      </c>
      <c r="R39" t="str">
        <f t="shared" si="5"/>
        <v>2005/01/30</v>
      </c>
      <c r="S39" t="str">
        <f t="shared" si="0"/>
        <v>滋賀</v>
      </c>
      <c r="T39" t="str">
        <f>IFERROR(IF($G39&lt;&gt;"",LEFT($G39,11),IF(COUNTIF(③女子申込!$C:$C,$B39)=1,INDEX(③女子申込!H:H,MATCH($B39,③女子申込!$C:$C,0)),"")),"")</f>
        <v>00119888136</v>
      </c>
      <c r="U39" t="str">
        <f t="shared" si="6"/>
        <v>立命館大</v>
      </c>
    </row>
    <row r="40" spans="1:21">
      <c r="A40" t="s">
        <v>78</v>
      </c>
      <c r="B40" s="61">
        <v>39</v>
      </c>
      <c r="C40" t="s">
        <v>5107</v>
      </c>
      <c r="D40" t="s">
        <v>5108</v>
      </c>
      <c r="E40" t="s">
        <v>610</v>
      </c>
      <c r="F40">
        <v>20040412</v>
      </c>
      <c r="G40" t="s">
        <v>13400</v>
      </c>
      <c r="H40" t="s">
        <v>1930</v>
      </c>
      <c r="I40" t="s">
        <v>2854</v>
      </c>
      <c r="M40" t="str">
        <f t="shared" si="1"/>
        <v>西本</v>
      </c>
      <c r="N40" t="str">
        <f t="shared" si="2"/>
        <v>穂乃香</v>
      </c>
      <c r="O40" t="str">
        <f t="shared" si="3"/>
        <v>ニシモト</v>
      </c>
      <c r="P40" t="str">
        <f t="shared" si="4"/>
        <v>ホノカ</v>
      </c>
      <c r="Q40">
        <f>IF($F40="","",DATEDIF($R40,①申込書!$D$3,"Y"))</f>
        <v>21</v>
      </c>
      <c r="R40" t="str">
        <f t="shared" si="5"/>
        <v>2004/04/12</v>
      </c>
      <c r="S40" t="str">
        <f t="shared" si="0"/>
        <v>鹿児島</v>
      </c>
      <c r="T40" t="str">
        <f>IFERROR(IF($G40&lt;&gt;"",LEFT($G40,11),IF(COUNTIF(③女子申込!$C:$C,$B40)=1,INDEX(③女子申込!H:H,MATCH($B40,③女子申込!$C:$C,0)),"")),"")</f>
        <v>00111353418</v>
      </c>
      <c r="U40" t="str">
        <f t="shared" si="6"/>
        <v>立命館大</v>
      </c>
    </row>
    <row r="41" spans="1:21">
      <c r="A41" t="s">
        <v>78</v>
      </c>
      <c r="B41" s="61">
        <v>40</v>
      </c>
      <c r="C41" t="s">
        <v>5109</v>
      </c>
      <c r="D41" t="s">
        <v>5110</v>
      </c>
      <c r="E41" t="s">
        <v>80</v>
      </c>
      <c r="F41">
        <v>20040504</v>
      </c>
      <c r="G41" t="s">
        <v>13401</v>
      </c>
      <c r="H41" t="s">
        <v>5111</v>
      </c>
      <c r="I41" t="s">
        <v>3159</v>
      </c>
      <c r="M41" t="str">
        <f t="shared" si="1"/>
        <v>荒田</v>
      </c>
      <c r="N41" t="str">
        <f t="shared" si="2"/>
        <v>悠良</v>
      </c>
      <c r="O41" t="str">
        <f t="shared" si="3"/>
        <v>アラタ</v>
      </c>
      <c r="P41" t="str">
        <f t="shared" si="4"/>
        <v>ユラ</v>
      </c>
      <c r="Q41">
        <f>IF($F41="","",DATEDIF($R41,①申込書!$D$3,"Y"))</f>
        <v>21</v>
      </c>
      <c r="R41" t="str">
        <f t="shared" si="5"/>
        <v>2004/05/04</v>
      </c>
      <c r="S41" t="str">
        <f t="shared" si="0"/>
        <v>滋賀</v>
      </c>
      <c r="T41" t="str">
        <f>IFERROR(IF($G41&lt;&gt;"",LEFT($G41,11),IF(COUNTIF(③女子申込!$C:$C,$B41)=1,INDEX(③女子申込!H:H,MATCH($B41,③女子申込!$C:$C,0)),"")),"")</f>
        <v>00112002177</v>
      </c>
      <c r="U41" t="str">
        <f t="shared" si="6"/>
        <v>立命館大</v>
      </c>
    </row>
    <row r="42" spans="1:21">
      <c r="A42" t="s">
        <v>78</v>
      </c>
      <c r="B42" s="61">
        <v>41</v>
      </c>
      <c r="C42" t="s">
        <v>5112</v>
      </c>
      <c r="D42" t="s">
        <v>5113</v>
      </c>
      <c r="E42" t="s">
        <v>88</v>
      </c>
      <c r="F42">
        <v>20041230</v>
      </c>
      <c r="G42" t="s">
        <v>13402</v>
      </c>
      <c r="H42" t="s">
        <v>429</v>
      </c>
      <c r="I42" t="s">
        <v>5114</v>
      </c>
      <c r="M42" t="str">
        <f t="shared" si="1"/>
        <v>太田</v>
      </c>
      <c r="N42" t="str">
        <f t="shared" si="2"/>
        <v>咲雪</v>
      </c>
      <c r="O42" t="str">
        <f t="shared" si="3"/>
        <v>オオタ</v>
      </c>
      <c r="P42" t="str">
        <f t="shared" si="4"/>
        <v>サユキ</v>
      </c>
      <c r="Q42">
        <f>IF($F42="","",DATEDIF($R42,①申込書!$D$3,"Y"))</f>
        <v>21</v>
      </c>
      <c r="R42" t="str">
        <f t="shared" si="5"/>
        <v>2004/12/30</v>
      </c>
      <c r="S42" t="str">
        <f t="shared" si="0"/>
        <v>京都</v>
      </c>
      <c r="T42" t="str">
        <f>IFERROR(IF($G42&lt;&gt;"",LEFT($G42,11),IF(COUNTIF(③女子申込!$C:$C,$B42)=1,INDEX(③女子申込!H:H,MATCH($B42,③女子申込!$C:$C,0)),"")),"")</f>
        <v>00119464631</v>
      </c>
      <c r="U42" t="str">
        <f t="shared" si="6"/>
        <v>立命館大</v>
      </c>
    </row>
    <row r="43" spans="1:21">
      <c r="A43" t="s">
        <v>78</v>
      </c>
      <c r="B43" s="61">
        <v>42</v>
      </c>
      <c r="C43" t="s">
        <v>5115</v>
      </c>
      <c r="D43" t="s">
        <v>5116</v>
      </c>
      <c r="E43" t="s">
        <v>97</v>
      </c>
      <c r="F43">
        <v>20041221</v>
      </c>
      <c r="G43" t="s">
        <v>13403</v>
      </c>
      <c r="H43" t="s">
        <v>1049</v>
      </c>
      <c r="I43" t="s">
        <v>2721</v>
      </c>
      <c r="M43" t="str">
        <f t="shared" si="1"/>
        <v>田村</v>
      </c>
      <c r="N43" t="str">
        <f t="shared" si="2"/>
        <v>優芽</v>
      </c>
      <c r="O43" t="str">
        <f t="shared" si="3"/>
        <v>タムラ</v>
      </c>
      <c r="P43" t="str">
        <f t="shared" si="4"/>
        <v>ユメ</v>
      </c>
      <c r="Q43">
        <f>IF($F43="","",DATEDIF($R43,①申込書!$D$3,"Y"))</f>
        <v>21</v>
      </c>
      <c r="R43" t="str">
        <f t="shared" si="5"/>
        <v>2004/12/21</v>
      </c>
      <c r="S43" t="str">
        <f t="shared" si="0"/>
        <v>兵庫</v>
      </c>
      <c r="T43" t="str">
        <f>IFERROR(IF($G43&lt;&gt;"",LEFT($G43,11),IF(COUNTIF(③女子申込!$C:$C,$B43)=1,INDEX(③女子申込!H:H,MATCH($B43,③女子申込!$C:$C,0)),"")),"")</f>
        <v>00111914320</v>
      </c>
      <c r="U43" t="str">
        <f t="shared" si="6"/>
        <v>立命館大</v>
      </c>
    </row>
    <row r="44" spans="1:21">
      <c r="A44" t="s">
        <v>78</v>
      </c>
      <c r="B44" s="61">
        <v>43</v>
      </c>
      <c r="C44" t="s">
        <v>5117</v>
      </c>
      <c r="D44" t="s">
        <v>5118</v>
      </c>
      <c r="E44" t="s">
        <v>88</v>
      </c>
      <c r="F44">
        <v>20040919</v>
      </c>
      <c r="G44" t="s">
        <v>13404</v>
      </c>
      <c r="H44" t="s">
        <v>1314</v>
      </c>
      <c r="I44" t="s">
        <v>2738</v>
      </c>
      <c r="M44" t="str">
        <f t="shared" si="1"/>
        <v>瀬川</v>
      </c>
      <c r="N44" t="str">
        <f t="shared" si="2"/>
        <v>藍</v>
      </c>
      <c r="O44" t="str">
        <f t="shared" si="3"/>
        <v>セガワ</v>
      </c>
      <c r="P44" t="str">
        <f t="shared" si="4"/>
        <v>アイ</v>
      </c>
      <c r="Q44">
        <f>IF($F44="","",DATEDIF($R44,①申込書!$D$3,"Y"))</f>
        <v>21</v>
      </c>
      <c r="R44" t="str">
        <f t="shared" si="5"/>
        <v>2004/09/19</v>
      </c>
      <c r="S44" t="str">
        <f t="shared" si="0"/>
        <v>京都</v>
      </c>
      <c r="T44" t="str">
        <f>IFERROR(IF($G44&lt;&gt;"",LEFT($G44,11),IF(COUNTIF(③女子申込!$C:$C,$B44)=1,INDEX(③女子申込!H:H,MATCH($B44,③女子申込!$C:$C,0)),"")),"")</f>
        <v>00119512524</v>
      </c>
      <c r="U44" t="str">
        <f t="shared" si="6"/>
        <v>立命館大</v>
      </c>
    </row>
    <row r="45" spans="1:21">
      <c r="A45" t="s">
        <v>78</v>
      </c>
      <c r="B45" s="61">
        <v>44</v>
      </c>
      <c r="C45" t="s">
        <v>5447</v>
      </c>
      <c r="D45" t="s">
        <v>5448</v>
      </c>
      <c r="E45" t="s">
        <v>3835</v>
      </c>
      <c r="F45">
        <v>20031003</v>
      </c>
      <c r="G45" t="s">
        <v>13405</v>
      </c>
      <c r="H45" t="s">
        <v>5449</v>
      </c>
      <c r="I45" t="s">
        <v>408</v>
      </c>
      <c r="M45" t="str">
        <f t="shared" si="1"/>
        <v>市</v>
      </c>
      <c r="N45" t="str">
        <f t="shared" si="2"/>
        <v>柚月</v>
      </c>
      <c r="O45" t="str">
        <f t="shared" si="3"/>
        <v>イチ</v>
      </c>
      <c r="P45" t="str">
        <f t="shared" si="4"/>
        <v>ユヅキ</v>
      </c>
      <c r="Q45">
        <f>IF($F45="","",DATEDIF($R45,①申込書!$D$3,"Y"))</f>
        <v>22</v>
      </c>
      <c r="R45" t="str">
        <f t="shared" si="5"/>
        <v>2003/10/03</v>
      </c>
      <c r="S45" t="str">
        <f t="shared" si="0"/>
        <v>学連</v>
      </c>
      <c r="T45" t="str">
        <f>IFERROR(IF($G45&lt;&gt;"",LEFT($G45,11),IF(COUNTIF(③女子申込!$C:$C,$B45)=1,INDEX(③女子申込!H:H,MATCH($B45,③女子申込!$C:$C,0)),"")),"")</f>
        <v>00200009555</v>
      </c>
      <c r="U45" t="str">
        <f t="shared" si="6"/>
        <v>立命館大</v>
      </c>
    </row>
    <row r="46" spans="1:21">
      <c r="A46" t="s">
        <v>78</v>
      </c>
      <c r="B46" s="61">
        <v>45</v>
      </c>
      <c r="C46" t="s">
        <v>5591</v>
      </c>
      <c r="D46" t="s">
        <v>5592</v>
      </c>
      <c r="E46" t="s">
        <v>335</v>
      </c>
      <c r="F46">
        <v>20040813</v>
      </c>
      <c r="G46" t="s">
        <v>13406</v>
      </c>
      <c r="H46" t="s">
        <v>5593</v>
      </c>
      <c r="I46" t="s">
        <v>2923</v>
      </c>
      <c r="M46" t="str">
        <f t="shared" si="1"/>
        <v>宮岡</v>
      </c>
      <c r="N46" t="str">
        <f t="shared" si="2"/>
        <v>悠子</v>
      </c>
      <c r="O46" t="str">
        <f t="shared" si="3"/>
        <v>ミヤオカ</v>
      </c>
      <c r="P46" t="str">
        <f t="shared" si="4"/>
        <v>ユウコ</v>
      </c>
      <c r="Q46">
        <f>IF($F46="","",DATEDIF($R46,①申込書!$D$3,"Y"))</f>
        <v>21</v>
      </c>
      <c r="R46" t="str">
        <f t="shared" si="5"/>
        <v>2004/08/13</v>
      </c>
      <c r="S46" t="str">
        <f t="shared" si="0"/>
        <v>大分</v>
      </c>
      <c r="T46" t="str">
        <f>IFERROR(IF($G46&lt;&gt;"",LEFT($G46,11),IF(COUNTIF(③女子申込!$C:$C,$B46)=1,INDEX(③女子申込!H:H,MATCH($B46,③女子申込!$C:$C,0)),"")),"")</f>
        <v>00117934227</v>
      </c>
      <c r="U46" t="str">
        <f t="shared" si="6"/>
        <v>立命館大</v>
      </c>
    </row>
    <row r="47" spans="1:21">
      <c r="A47" t="s">
        <v>78</v>
      </c>
      <c r="B47" s="61">
        <v>46</v>
      </c>
      <c r="C47" t="s">
        <v>5594</v>
      </c>
      <c r="D47" t="s">
        <v>5595</v>
      </c>
      <c r="E47" t="s">
        <v>104</v>
      </c>
      <c r="F47">
        <v>20041109</v>
      </c>
      <c r="G47" t="s">
        <v>13407</v>
      </c>
      <c r="H47" t="s">
        <v>1321</v>
      </c>
      <c r="I47" t="s">
        <v>3150</v>
      </c>
      <c r="M47" t="str">
        <f t="shared" si="1"/>
        <v>横山</v>
      </c>
      <c r="N47" t="str">
        <f t="shared" si="2"/>
        <v>恵理菜</v>
      </c>
      <c r="O47" t="str">
        <f t="shared" si="3"/>
        <v>ヨコヤマ</v>
      </c>
      <c r="P47" t="str">
        <f t="shared" si="4"/>
        <v>エリナ</v>
      </c>
      <c r="Q47">
        <f>IF($F47="","",DATEDIF($R47,①申込書!$D$3,"Y"))</f>
        <v>21</v>
      </c>
      <c r="R47" t="str">
        <f t="shared" si="5"/>
        <v>2004/11/09</v>
      </c>
      <c r="S47" t="str">
        <f t="shared" si="0"/>
        <v>福井</v>
      </c>
      <c r="T47" t="str">
        <f>IFERROR(IF($G47&lt;&gt;"",LEFT($G47,11),IF(COUNTIF(③女子申込!$C:$C,$B47)=1,INDEX(③女子申込!H:H,MATCH($B47,③女子申込!$C:$C,0)),"")),"")</f>
        <v>00111008819</v>
      </c>
      <c r="U47" t="str">
        <f t="shared" si="6"/>
        <v>立命館大</v>
      </c>
    </row>
    <row r="48" spans="1:21">
      <c r="A48" t="s">
        <v>78</v>
      </c>
      <c r="B48" s="61">
        <v>47</v>
      </c>
      <c r="C48" t="s">
        <v>5617</v>
      </c>
      <c r="D48" t="s">
        <v>5618</v>
      </c>
      <c r="E48" t="s">
        <v>3835</v>
      </c>
      <c r="F48">
        <v>20030625</v>
      </c>
      <c r="G48" t="s">
        <v>13408</v>
      </c>
      <c r="H48" t="s">
        <v>136</v>
      </c>
      <c r="I48" t="s">
        <v>2482</v>
      </c>
      <c r="M48" t="str">
        <f t="shared" si="1"/>
        <v>谷口</v>
      </c>
      <c r="N48" t="str">
        <f t="shared" si="2"/>
        <v>蒼依</v>
      </c>
      <c r="O48" t="str">
        <f t="shared" si="3"/>
        <v>タニグチ</v>
      </c>
      <c r="P48" t="str">
        <f t="shared" si="4"/>
        <v>アオイ</v>
      </c>
      <c r="Q48">
        <f>IF($F48="","",DATEDIF($R48,①申込書!$D$3,"Y"))</f>
        <v>22</v>
      </c>
      <c r="R48" t="str">
        <f t="shared" si="5"/>
        <v>2003/06/25</v>
      </c>
      <c r="S48" t="str">
        <f t="shared" si="0"/>
        <v>学連</v>
      </c>
      <c r="T48" t="str">
        <f>IFERROR(IF($G48&lt;&gt;"",LEFT($G48,11),IF(COUNTIF(③女子申込!$C:$C,$B48)=1,INDEX(③女子申込!H:H,MATCH($B48,③女子申込!$C:$C,0)),"")),"")</f>
        <v>00200091032</v>
      </c>
      <c r="U48" t="str">
        <f t="shared" si="6"/>
        <v>立命館大</v>
      </c>
    </row>
    <row r="49" spans="1:21">
      <c r="A49" t="s">
        <v>78</v>
      </c>
      <c r="B49" s="61">
        <v>48</v>
      </c>
      <c r="C49" t="s">
        <v>3238</v>
      </c>
      <c r="D49" t="s">
        <v>3239</v>
      </c>
      <c r="E49" t="s">
        <v>88</v>
      </c>
      <c r="F49">
        <v>20050926</v>
      </c>
      <c r="G49" t="s">
        <v>13409</v>
      </c>
      <c r="H49" t="s">
        <v>1510</v>
      </c>
      <c r="I49" t="s">
        <v>3026</v>
      </c>
      <c r="M49" t="str">
        <f t="shared" si="1"/>
        <v>福井</v>
      </c>
      <c r="N49" t="str">
        <f t="shared" si="2"/>
        <v>彩乃</v>
      </c>
      <c r="O49" t="str">
        <f t="shared" si="3"/>
        <v>フクイ</v>
      </c>
      <c r="P49" t="str">
        <f t="shared" si="4"/>
        <v>アヤノ</v>
      </c>
      <c r="Q49">
        <f>IF($F49="","",DATEDIF($R49,①申込書!$D$3,"Y"))</f>
        <v>20</v>
      </c>
      <c r="R49" t="str">
        <f t="shared" si="5"/>
        <v>2005/09/26</v>
      </c>
      <c r="S49" t="str">
        <f t="shared" si="0"/>
        <v>京都</v>
      </c>
      <c r="T49" t="str">
        <f>IFERROR(IF($G49&lt;&gt;"",LEFT($G49,11),IF(COUNTIF(③女子申込!$C:$C,$B49)=1,INDEX(③女子申込!H:H,MATCH($B49,③女子申込!$C:$C,0)),"")),"")</f>
        <v>00131135014</v>
      </c>
      <c r="U49" t="str">
        <f t="shared" si="6"/>
        <v>立命館大</v>
      </c>
    </row>
    <row r="50" spans="1:21">
      <c r="A50" t="s">
        <v>78</v>
      </c>
      <c r="B50" s="61">
        <v>49</v>
      </c>
      <c r="C50" t="s">
        <v>7672</v>
      </c>
      <c r="D50" t="s">
        <v>7673</v>
      </c>
      <c r="E50" t="s">
        <v>88</v>
      </c>
      <c r="F50">
        <v>20050619</v>
      </c>
      <c r="G50" t="s">
        <v>13410</v>
      </c>
      <c r="H50" t="s">
        <v>7674</v>
      </c>
      <c r="I50" t="s">
        <v>2879</v>
      </c>
      <c r="M50" t="str">
        <f t="shared" si="1"/>
        <v>瀧野</v>
      </c>
      <c r="N50" t="str">
        <f t="shared" si="2"/>
        <v>未来</v>
      </c>
      <c r="O50" t="str">
        <f t="shared" si="3"/>
        <v>タキノ</v>
      </c>
      <c r="P50" t="str">
        <f t="shared" si="4"/>
        <v>ミク</v>
      </c>
      <c r="Q50">
        <f>IF($F50="","",DATEDIF($R50,①申込書!$D$3,"Y"))</f>
        <v>20</v>
      </c>
      <c r="R50" t="str">
        <f t="shared" si="5"/>
        <v>2005/06/19</v>
      </c>
      <c r="S50" t="str">
        <f t="shared" si="0"/>
        <v>京都</v>
      </c>
      <c r="T50" t="str">
        <f>IFERROR(IF($G50&lt;&gt;"",LEFT($G50,11),IF(COUNTIF(③女子申込!$C:$C,$B50)=1,INDEX(③女子申込!H:H,MATCH($B50,③女子申込!$C:$C,0)),"")),"")</f>
        <v>00131098729</v>
      </c>
      <c r="U50" t="str">
        <f t="shared" si="6"/>
        <v>立命館大</v>
      </c>
    </row>
    <row r="51" spans="1:21">
      <c r="A51" t="s">
        <v>78</v>
      </c>
      <c r="B51" s="61">
        <v>50</v>
      </c>
      <c r="C51" t="s">
        <v>7675</v>
      </c>
      <c r="D51" t="s">
        <v>7676</v>
      </c>
      <c r="E51" t="s">
        <v>469</v>
      </c>
      <c r="F51">
        <v>20050826</v>
      </c>
      <c r="G51" t="s">
        <v>13411</v>
      </c>
      <c r="H51" t="s">
        <v>1510</v>
      </c>
      <c r="I51" t="s">
        <v>1855</v>
      </c>
      <c r="M51" t="str">
        <f t="shared" si="1"/>
        <v>福井</v>
      </c>
      <c r="N51" t="str">
        <f t="shared" si="2"/>
        <v>有香</v>
      </c>
      <c r="O51" t="str">
        <f t="shared" si="3"/>
        <v>フクイ</v>
      </c>
      <c r="P51" t="str">
        <f t="shared" si="4"/>
        <v>ユカ</v>
      </c>
      <c r="Q51">
        <f>IF($F51="","",DATEDIF($R51,①申込書!$D$3,"Y"))</f>
        <v>20</v>
      </c>
      <c r="R51" t="str">
        <f t="shared" si="5"/>
        <v>2005/08/26</v>
      </c>
      <c r="S51" t="str">
        <f t="shared" si="0"/>
        <v>和歌山</v>
      </c>
      <c r="T51" t="str">
        <f>IFERROR(IF($G51&lt;&gt;"",LEFT($G51,11),IF(COUNTIF(③女子申込!$C:$C,$B51)=1,INDEX(③女子申込!H:H,MATCH($B51,③女子申込!$C:$C,0)),"")),"")</f>
        <v>00130247522</v>
      </c>
      <c r="U51" t="str">
        <f t="shared" si="6"/>
        <v>立命館大</v>
      </c>
    </row>
    <row r="52" spans="1:21">
      <c r="A52" t="s">
        <v>78</v>
      </c>
      <c r="B52" s="61">
        <v>51</v>
      </c>
      <c r="C52" t="s">
        <v>7677</v>
      </c>
      <c r="D52" t="s">
        <v>7678</v>
      </c>
      <c r="E52" t="s">
        <v>80</v>
      </c>
      <c r="F52">
        <v>20050615</v>
      </c>
      <c r="G52" t="s">
        <v>13412</v>
      </c>
      <c r="H52" t="s">
        <v>593</v>
      </c>
      <c r="I52" t="s">
        <v>1575</v>
      </c>
      <c r="M52" t="str">
        <f t="shared" si="1"/>
        <v>西田</v>
      </c>
      <c r="N52" t="str">
        <f t="shared" si="2"/>
        <v>有里</v>
      </c>
      <c r="O52" t="str">
        <f t="shared" si="3"/>
        <v>ニシダ</v>
      </c>
      <c r="P52" t="str">
        <f t="shared" si="4"/>
        <v>ユリ</v>
      </c>
      <c r="Q52">
        <f>IF($F52="","",DATEDIF($R52,①申込書!$D$3,"Y"))</f>
        <v>20</v>
      </c>
      <c r="R52" t="str">
        <f t="shared" si="5"/>
        <v>2005/06/15</v>
      </c>
      <c r="S52" t="str">
        <f t="shared" si="0"/>
        <v>滋賀</v>
      </c>
      <c r="T52" t="str">
        <f>IFERROR(IF($G52&lt;&gt;"",LEFT($G52,11),IF(COUNTIF(③女子申込!$C:$C,$B52)=1,INDEX(③女子申込!H:H,MATCH($B52,③女子申込!$C:$C,0)),"")),"")</f>
        <v>00123092320</v>
      </c>
      <c r="U52" t="str">
        <f t="shared" si="6"/>
        <v>立命館大</v>
      </c>
    </row>
    <row r="53" spans="1:21">
      <c r="A53" t="s">
        <v>78</v>
      </c>
      <c r="B53" s="61">
        <v>52</v>
      </c>
      <c r="C53" t="s">
        <v>7679</v>
      </c>
      <c r="D53" t="s">
        <v>7680</v>
      </c>
      <c r="E53" t="s">
        <v>88</v>
      </c>
      <c r="F53">
        <v>20050414</v>
      </c>
      <c r="G53" t="s">
        <v>13413</v>
      </c>
      <c r="H53" t="s">
        <v>557</v>
      </c>
      <c r="I53" t="s">
        <v>7681</v>
      </c>
      <c r="M53" t="str">
        <f t="shared" si="1"/>
        <v>津田</v>
      </c>
      <c r="N53" t="str">
        <f t="shared" si="2"/>
        <v>実花</v>
      </c>
      <c r="O53" t="str">
        <f t="shared" si="3"/>
        <v>ツダ</v>
      </c>
      <c r="P53" t="str">
        <f t="shared" si="4"/>
        <v>ミハナ</v>
      </c>
      <c r="Q53">
        <f>IF($F53="","",DATEDIF($R53,①申込書!$D$3,"Y"))</f>
        <v>20</v>
      </c>
      <c r="R53" t="str">
        <f t="shared" si="5"/>
        <v>2005/04/14</v>
      </c>
      <c r="S53" t="str">
        <f t="shared" si="0"/>
        <v>京都</v>
      </c>
      <c r="T53" t="str">
        <f>IFERROR(IF($G53&lt;&gt;"",LEFT($G53,11),IF(COUNTIF(③女子申込!$C:$C,$B53)=1,INDEX(③女子申込!H:H,MATCH($B53,③女子申込!$C:$C,0)),"")),"")</f>
        <v>00131346422</v>
      </c>
      <c r="U53" t="str">
        <f t="shared" si="6"/>
        <v>立命館大</v>
      </c>
    </row>
    <row r="54" spans="1:21">
      <c r="A54" t="s">
        <v>78</v>
      </c>
      <c r="B54" s="61">
        <v>53</v>
      </c>
      <c r="C54" t="s">
        <v>7682</v>
      </c>
      <c r="D54" t="s">
        <v>7683</v>
      </c>
      <c r="E54" t="s">
        <v>97</v>
      </c>
      <c r="F54">
        <v>20050624</v>
      </c>
      <c r="G54" t="s">
        <v>13414</v>
      </c>
      <c r="H54" t="s">
        <v>89</v>
      </c>
      <c r="I54" t="s">
        <v>2719</v>
      </c>
      <c r="M54" t="str">
        <f t="shared" si="1"/>
        <v>原田</v>
      </c>
      <c r="N54" t="str">
        <f t="shared" si="2"/>
        <v>梨子</v>
      </c>
      <c r="O54" t="str">
        <f t="shared" si="3"/>
        <v>ハラダ</v>
      </c>
      <c r="P54" t="str">
        <f t="shared" si="4"/>
        <v>リコ</v>
      </c>
      <c r="Q54">
        <f>IF($F54="","",DATEDIF($R54,①申込書!$D$3,"Y"))</f>
        <v>20</v>
      </c>
      <c r="R54" t="str">
        <f t="shared" si="5"/>
        <v>2005/06/24</v>
      </c>
      <c r="S54" t="str">
        <f t="shared" si="0"/>
        <v>兵庫</v>
      </c>
      <c r="T54" t="str">
        <f>IFERROR(IF($G54&lt;&gt;"",LEFT($G54,11),IF(COUNTIF(③女子申込!$C:$C,$B54)=1,INDEX(③女子申込!H:H,MATCH($B54,③女子申込!$C:$C,0)),"")),"")</f>
        <v>00124273625</v>
      </c>
      <c r="U54" t="str">
        <f t="shared" si="6"/>
        <v>立命館大</v>
      </c>
    </row>
    <row r="55" spans="1:21">
      <c r="A55" t="s">
        <v>78</v>
      </c>
      <c r="B55" s="61">
        <v>54</v>
      </c>
      <c r="C55" t="s">
        <v>7684</v>
      </c>
      <c r="D55" t="s">
        <v>7685</v>
      </c>
      <c r="E55" t="s">
        <v>99</v>
      </c>
      <c r="F55">
        <v>20050415</v>
      </c>
      <c r="G55" t="s">
        <v>13415</v>
      </c>
      <c r="H55" t="s">
        <v>341</v>
      </c>
      <c r="I55" t="s">
        <v>2719</v>
      </c>
      <c r="M55" t="str">
        <f t="shared" si="1"/>
        <v>前田</v>
      </c>
      <c r="N55" t="str">
        <f t="shared" si="2"/>
        <v>理湖</v>
      </c>
      <c r="O55" t="str">
        <f t="shared" si="3"/>
        <v>マエダ</v>
      </c>
      <c r="P55" t="str">
        <f t="shared" si="4"/>
        <v>リコ</v>
      </c>
      <c r="Q55">
        <f>IF($F55="","",DATEDIF($R55,①申込書!$D$3,"Y"))</f>
        <v>20</v>
      </c>
      <c r="R55" t="str">
        <f t="shared" si="5"/>
        <v>2005/04/15</v>
      </c>
      <c r="S55" t="str">
        <f t="shared" si="0"/>
        <v>大阪</v>
      </c>
      <c r="T55" t="str">
        <f>IFERROR(IF($G55&lt;&gt;"",LEFT($G55,11),IF(COUNTIF(③女子申込!$C:$C,$B55)=1,INDEX(③女子申込!H:H,MATCH($B55,③女子申込!$C:$C,0)),"")),"")</f>
        <v>00128500016</v>
      </c>
      <c r="U55" t="str">
        <f t="shared" si="6"/>
        <v>立命館大</v>
      </c>
    </row>
    <row r="56" spans="1:21">
      <c r="A56" t="s">
        <v>78</v>
      </c>
      <c r="B56" s="61">
        <v>55</v>
      </c>
      <c r="C56" t="s">
        <v>12585</v>
      </c>
      <c r="D56" t="s">
        <v>7686</v>
      </c>
      <c r="E56" t="s">
        <v>88</v>
      </c>
      <c r="F56">
        <v>20050614</v>
      </c>
      <c r="G56" t="s">
        <v>13416</v>
      </c>
      <c r="H56" t="s">
        <v>1184</v>
      </c>
      <c r="I56" t="s">
        <v>7687</v>
      </c>
      <c r="M56" t="str">
        <f t="shared" si="1"/>
        <v>黒瀬</v>
      </c>
      <c r="N56" t="str">
        <f t="shared" si="2"/>
        <v>朝日香</v>
      </c>
      <c r="O56" t="str">
        <f t="shared" si="3"/>
        <v>クロセ</v>
      </c>
      <c r="P56" t="str">
        <f t="shared" si="4"/>
        <v>アスカ</v>
      </c>
      <c r="Q56">
        <f>IF($F56="","",DATEDIF($R56,①申込書!$D$3,"Y"))</f>
        <v>20</v>
      </c>
      <c r="R56" t="str">
        <f t="shared" si="5"/>
        <v>2005/06/14</v>
      </c>
      <c r="S56" t="str">
        <f t="shared" si="0"/>
        <v>京都</v>
      </c>
      <c r="T56" t="str">
        <f>IFERROR(IF($G56&lt;&gt;"",LEFT($G56,11),IF(COUNTIF(③女子申込!$C:$C,$B56)=1,INDEX(③女子申込!H:H,MATCH($B56,③女子申込!$C:$C,0)),"")),"")</f>
        <v>00127474328</v>
      </c>
      <c r="U56" t="str">
        <f t="shared" si="6"/>
        <v>立命館大</v>
      </c>
    </row>
    <row r="57" spans="1:21">
      <c r="A57" t="s">
        <v>78</v>
      </c>
      <c r="B57" s="61">
        <v>56</v>
      </c>
      <c r="C57" t="s">
        <v>7688</v>
      </c>
      <c r="D57" t="s">
        <v>7689</v>
      </c>
      <c r="E57" t="s">
        <v>180</v>
      </c>
      <c r="F57">
        <v>20050821</v>
      </c>
      <c r="G57" t="s">
        <v>13417</v>
      </c>
      <c r="H57" t="s">
        <v>4053</v>
      </c>
      <c r="I57" t="s">
        <v>7690</v>
      </c>
      <c r="M57" t="str">
        <f t="shared" si="1"/>
        <v>神田</v>
      </c>
      <c r="N57" t="str">
        <f t="shared" si="2"/>
        <v>琉杏</v>
      </c>
      <c r="O57" t="str">
        <f t="shared" si="3"/>
        <v>カンダ</v>
      </c>
      <c r="P57" t="str">
        <f t="shared" si="4"/>
        <v>ルアン</v>
      </c>
      <c r="Q57">
        <f>IF($F57="","",DATEDIF($R57,①申込書!$D$3,"Y"))</f>
        <v>20</v>
      </c>
      <c r="R57" t="str">
        <f t="shared" si="5"/>
        <v>2005/08/21</v>
      </c>
      <c r="S57" t="str">
        <f t="shared" si="0"/>
        <v>北海道</v>
      </c>
      <c r="T57" t="str">
        <f>IFERROR(IF($G57&lt;&gt;"",LEFT($G57,11),IF(COUNTIF(③女子申込!$C:$C,$B57)=1,INDEX(③女子申込!H:H,MATCH($B57,③女子申込!$C:$C,0)),"")),"")</f>
        <v>00131572120</v>
      </c>
      <c r="U57" t="str">
        <f t="shared" si="6"/>
        <v>立命館大</v>
      </c>
    </row>
    <row r="58" spans="1:21">
      <c r="A58" t="s">
        <v>78</v>
      </c>
      <c r="B58" s="61">
        <v>57</v>
      </c>
      <c r="C58" t="s">
        <v>7691</v>
      </c>
      <c r="D58" t="s">
        <v>7692</v>
      </c>
      <c r="E58" t="s">
        <v>88</v>
      </c>
      <c r="F58">
        <v>20050815</v>
      </c>
      <c r="G58" t="s">
        <v>13418</v>
      </c>
      <c r="H58" t="s">
        <v>634</v>
      </c>
      <c r="I58" t="s">
        <v>7693</v>
      </c>
      <c r="M58" t="str">
        <f t="shared" si="1"/>
        <v>池田</v>
      </c>
      <c r="N58" t="str">
        <f t="shared" si="2"/>
        <v>悠音</v>
      </c>
      <c r="O58" t="str">
        <f t="shared" si="3"/>
        <v>イケダ</v>
      </c>
      <c r="P58" t="str">
        <f t="shared" si="4"/>
        <v>チセノ</v>
      </c>
      <c r="Q58">
        <f>IF($F58="","",DATEDIF($R58,①申込書!$D$3,"Y"))</f>
        <v>20</v>
      </c>
      <c r="R58" t="str">
        <f t="shared" si="5"/>
        <v>2005/08/15</v>
      </c>
      <c r="S58" t="str">
        <f t="shared" si="0"/>
        <v>京都</v>
      </c>
      <c r="T58" t="str">
        <f>IFERROR(IF($G58&lt;&gt;"",LEFT($G58,11),IF(COUNTIF(③女子申込!$C:$C,$B58)=1,INDEX(③女子申込!H:H,MATCH($B58,③女子申込!$C:$C,0)),"")),"")</f>
        <v>00121744524</v>
      </c>
      <c r="U58" t="str">
        <f t="shared" si="6"/>
        <v>立命館大</v>
      </c>
    </row>
    <row r="59" spans="1:21">
      <c r="A59" t="s">
        <v>78</v>
      </c>
      <c r="B59" s="61">
        <v>58</v>
      </c>
      <c r="C59" t="s">
        <v>7694</v>
      </c>
      <c r="D59" t="s">
        <v>7695</v>
      </c>
      <c r="E59" t="s">
        <v>88</v>
      </c>
      <c r="F59">
        <v>20050725</v>
      </c>
      <c r="G59" t="s">
        <v>13419</v>
      </c>
      <c r="H59" t="s">
        <v>7696</v>
      </c>
      <c r="I59" t="s">
        <v>3251</v>
      </c>
      <c r="M59" t="str">
        <f t="shared" si="1"/>
        <v>白波瀬</v>
      </c>
      <c r="N59" t="str">
        <f t="shared" si="2"/>
        <v>彩</v>
      </c>
      <c r="O59" t="str">
        <f t="shared" si="3"/>
        <v>シラハセ</v>
      </c>
      <c r="P59" t="str">
        <f t="shared" si="4"/>
        <v>アヤ</v>
      </c>
      <c r="Q59">
        <f>IF($F59="","",DATEDIF($R59,①申込書!$D$3,"Y"))</f>
        <v>20</v>
      </c>
      <c r="R59" t="str">
        <f t="shared" si="5"/>
        <v>2005/07/25</v>
      </c>
      <c r="S59" t="str">
        <f t="shared" si="0"/>
        <v>京都</v>
      </c>
      <c r="T59" t="str">
        <f>IFERROR(IF($G59&lt;&gt;"",LEFT($G59,11),IF(COUNTIF(③女子申込!$C:$C,$B59)=1,INDEX(③女子申込!H:H,MATCH($B59,③女子申込!$C:$C,0)),"")),"")</f>
        <v>00130940522</v>
      </c>
      <c r="U59" t="str">
        <f t="shared" si="6"/>
        <v>立命館大</v>
      </c>
    </row>
    <row r="60" spans="1:21">
      <c r="A60" t="s">
        <v>78</v>
      </c>
      <c r="B60" s="61">
        <v>59</v>
      </c>
      <c r="C60" t="s">
        <v>7697</v>
      </c>
      <c r="D60" t="s">
        <v>7698</v>
      </c>
      <c r="E60" t="s">
        <v>88</v>
      </c>
      <c r="F60">
        <v>20050926</v>
      </c>
      <c r="G60" t="s">
        <v>13420</v>
      </c>
      <c r="H60" t="s">
        <v>214</v>
      </c>
      <c r="I60" t="s">
        <v>2745</v>
      </c>
      <c r="M60" t="str">
        <f t="shared" si="1"/>
        <v>山本</v>
      </c>
      <c r="N60" t="str">
        <f t="shared" si="2"/>
        <v>釉未</v>
      </c>
      <c r="O60" t="str">
        <f t="shared" si="3"/>
        <v>ヤマモト</v>
      </c>
      <c r="P60" t="str">
        <f t="shared" si="4"/>
        <v>ユウミ</v>
      </c>
      <c r="Q60">
        <f>IF($F60="","",DATEDIF($R60,①申込書!$D$3,"Y"))</f>
        <v>20</v>
      </c>
      <c r="R60" t="str">
        <f t="shared" si="5"/>
        <v>2005/09/26</v>
      </c>
      <c r="S60" t="str">
        <f t="shared" si="0"/>
        <v>京都</v>
      </c>
      <c r="T60" t="str">
        <f>IFERROR(IF($G60&lt;&gt;"",LEFT($G60,11),IF(COUNTIF(③女子申込!$C:$C,$B60)=1,INDEX(③女子申込!H:H,MATCH($B60,③女子申込!$C:$C,0)),"")),"")</f>
        <v>00129728130</v>
      </c>
      <c r="U60" t="str">
        <f t="shared" si="6"/>
        <v>立命館大</v>
      </c>
    </row>
    <row r="61" spans="1:21">
      <c r="A61" t="s">
        <v>78</v>
      </c>
      <c r="B61" s="61">
        <v>60</v>
      </c>
      <c r="C61" t="s">
        <v>7699</v>
      </c>
      <c r="D61" t="s">
        <v>7700</v>
      </c>
      <c r="E61" t="s">
        <v>102</v>
      </c>
      <c r="F61">
        <v>20050709</v>
      </c>
      <c r="G61" t="s">
        <v>13421</v>
      </c>
      <c r="H61" t="s">
        <v>781</v>
      </c>
      <c r="I61" t="s">
        <v>3057</v>
      </c>
      <c r="M61" t="str">
        <f t="shared" si="1"/>
        <v>廣瀬</v>
      </c>
      <c r="N61" t="str">
        <f t="shared" si="2"/>
        <v>梛</v>
      </c>
      <c r="O61" t="str">
        <f t="shared" si="3"/>
        <v>ヒロセ</v>
      </c>
      <c r="P61" t="str">
        <f t="shared" si="4"/>
        <v>ナギ</v>
      </c>
      <c r="Q61">
        <f>IF($F61="","",DATEDIF($R61,①申込書!$D$3,"Y"))</f>
        <v>20</v>
      </c>
      <c r="R61" t="str">
        <f t="shared" si="5"/>
        <v>2005/07/09</v>
      </c>
      <c r="S61" t="str">
        <f t="shared" si="0"/>
        <v>静岡</v>
      </c>
      <c r="T61" t="str">
        <f>IFERROR(IF($G61&lt;&gt;"",LEFT($G61,11),IF(COUNTIF(③女子申込!$C:$C,$B61)=1,INDEX(③女子申込!H:H,MATCH($B61,③女子申込!$C:$C,0)),"")),"")</f>
        <v>00125733122</v>
      </c>
      <c r="U61" t="str">
        <f t="shared" si="6"/>
        <v>立命館大</v>
      </c>
    </row>
    <row r="62" spans="1:21">
      <c r="A62" t="s">
        <v>78</v>
      </c>
      <c r="B62" s="61">
        <v>61</v>
      </c>
      <c r="C62" t="s">
        <v>7701</v>
      </c>
      <c r="D62" t="s">
        <v>7702</v>
      </c>
      <c r="E62" t="s">
        <v>163</v>
      </c>
      <c r="F62">
        <v>20050620</v>
      </c>
      <c r="G62" t="s">
        <v>13422</v>
      </c>
      <c r="H62" t="s">
        <v>7703</v>
      </c>
      <c r="I62" t="s">
        <v>3251</v>
      </c>
      <c r="M62" t="str">
        <f t="shared" si="1"/>
        <v>古田島</v>
      </c>
      <c r="N62" t="str">
        <f t="shared" si="2"/>
        <v>彩</v>
      </c>
      <c r="O62" t="str">
        <f t="shared" si="3"/>
        <v>コタジマ</v>
      </c>
      <c r="P62" t="str">
        <f t="shared" si="4"/>
        <v>アヤ</v>
      </c>
      <c r="Q62">
        <f>IF($F62="","",DATEDIF($R62,①申込書!$D$3,"Y"))</f>
        <v>20</v>
      </c>
      <c r="R62" t="str">
        <f t="shared" si="5"/>
        <v>2005/06/20</v>
      </c>
      <c r="S62" t="str">
        <f t="shared" si="0"/>
        <v>神奈川</v>
      </c>
      <c r="T62" t="str">
        <f>IFERROR(IF($G62&lt;&gt;"",LEFT($G62,11),IF(COUNTIF(③女子申込!$C:$C,$B62)=1,INDEX(③女子申込!H:H,MATCH($B62,③女子申込!$C:$C,0)),"")),"")</f>
        <v>00124121718</v>
      </c>
      <c r="U62" t="str">
        <f t="shared" si="6"/>
        <v>立命館大</v>
      </c>
    </row>
    <row r="63" spans="1:21">
      <c r="A63" t="s">
        <v>78</v>
      </c>
      <c r="B63" s="61">
        <v>62</v>
      </c>
      <c r="C63" t="s">
        <v>7704</v>
      </c>
      <c r="D63" t="s">
        <v>7705</v>
      </c>
      <c r="E63" t="s">
        <v>132</v>
      </c>
      <c r="F63">
        <v>20060308</v>
      </c>
      <c r="G63" t="s">
        <v>13423</v>
      </c>
      <c r="H63" t="s">
        <v>6491</v>
      </c>
      <c r="I63" t="s">
        <v>2695</v>
      </c>
      <c r="M63" t="str">
        <f t="shared" si="1"/>
        <v>森安</v>
      </c>
      <c r="N63" t="str">
        <f t="shared" si="2"/>
        <v>桃風</v>
      </c>
      <c r="O63" t="str">
        <f t="shared" si="3"/>
        <v>モリヤス</v>
      </c>
      <c r="P63" t="str">
        <f t="shared" si="4"/>
        <v>モモカ</v>
      </c>
      <c r="Q63">
        <f>IF($F63="","",DATEDIF($R63,①申込書!$D$3,"Y"))</f>
        <v>19</v>
      </c>
      <c r="R63" t="str">
        <f t="shared" si="5"/>
        <v>2006/03/08</v>
      </c>
      <c r="S63" t="str">
        <f t="shared" si="0"/>
        <v>広島</v>
      </c>
      <c r="T63" t="str">
        <f>IFERROR(IF($G63&lt;&gt;"",LEFT($G63,11),IF(COUNTIF(③女子申込!$C:$C,$B63)=1,INDEX(③女子申込!H:H,MATCH($B63,③女子申込!$C:$C,0)),"")),"")</f>
        <v>00122330819</v>
      </c>
      <c r="U63" t="str">
        <f t="shared" si="6"/>
        <v>立命館大</v>
      </c>
    </row>
    <row r="64" spans="1:21">
      <c r="A64" t="s">
        <v>78</v>
      </c>
      <c r="B64" s="61">
        <v>63</v>
      </c>
      <c r="C64" t="s">
        <v>8157</v>
      </c>
      <c r="D64" t="s">
        <v>8158</v>
      </c>
      <c r="E64" t="s">
        <v>369</v>
      </c>
      <c r="F64">
        <v>20051026</v>
      </c>
      <c r="G64" t="s">
        <v>8159</v>
      </c>
      <c r="H64" t="s">
        <v>990</v>
      </c>
      <c r="I64" t="s">
        <v>2853</v>
      </c>
      <c r="M64" t="str">
        <f t="shared" si="1"/>
        <v>武田</v>
      </c>
      <c r="N64" t="str">
        <f t="shared" si="2"/>
        <v>海愛</v>
      </c>
      <c r="O64" t="str">
        <f t="shared" si="3"/>
        <v>タケダ</v>
      </c>
      <c r="P64" t="str">
        <f t="shared" si="4"/>
        <v>ミア</v>
      </c>
      <c r="Q64">
        <f>IF($F64="","",DATEDIF($R64,①申込書!$D$3,"Y"))</f>
        <v>20</v>
      </c>
      <c r="R64" t="str">
        <f t="shared" si="5"/>
        <v>2005/10/26</v>
      </c>
      <c r="S64" t="str">
        <f t="shared" si="0"/>
        <v>愛媛</v>
      </c>
      <c r="T64" t="str">
        <f>IFERROR(IF($G64&lt;&gt;"",LEFT($G64,11),IF(COUNTIF(③女子申込!$C:$C,$B64)=1,INDEX(③女子申込!H:H,MATCH($B64,③女子申込!$C:$C,0)),"")),"")</f>
        <v>00126037120</v>
      </c>
      <c r="U64" t="str">
        <f t="shared" si="6"/>
        <v>立命館大</v>
      </c>
    </row>
    <row r="65" spans="1:21">
      <c r="A65" t="s">
        <v>78</v>
      </c>
      <c r="B65" s="61">
        <v>64</v>
      </c>
      <c r="C65" t="s">
        <v>8166</v>
      </c>
      <c r="D65" t="s">
        <v>8167</v>
      </c>
      <c r="E65" t="s">
        <v>80</v>
      </c>
      <c r="F65">
        <v>20050418</v>
      </c>
      <c r="G65" t="s">
        <v>8168</v>
      </c>
      <c r="H65" t="s">
        <v>147</v>
      </c>
      <c r="I65" t="s">
        <v>8169</v>
      </c>
      <c r="M65" t="str">
        <f t="shared" si="1"/>
        <v>中村</v>
      </c>
      <c r="N65" t="str">
        <f t="shared" si="2"/>
        <v>奏子</v>
      </c>
      <c r="O65" t="str">
        <f t="shared" si="3"/>
        <v>ナカムラ</v>
      </c>
      <c r="P65" t="str">
        <f t="shared" si="4"/>
        <v>カナコ</v>
      </c>
      <c r="Q65">
        <f>IF($F65="","",DATEDIF($R65,①申込書!$D$3,"Y"))</f>
        <v>20</v>
      </c>
      <c r="R65" t="str">
        <f t="shared" si="5"/>
        <v>2005/04/18</v>
      </c>
      <c r="S65" t="str">
        <f t="shared" si="0"/>
        <v>滋賀</v>
      </c>
      <c r="T65" t="str">
        <f>IFERROR(IF($G65&lt;&gt;"",LEFT($G65,11),IF(COUNTIF(③女子申込!$C:$C,$B65)=1,INDEX(③女子申込!H:H,MATCH($B65,③女子申込!$C:$C,0)),"")),"")</f>
        <v>00124803725</v>
      </c>
      <c r="U65" t="str">
        <f t="shared" si="6"/>
        <v>立命館大</v>
      </c>
    </row>
    <row r="66" spans="1:21">
      <c r="A66" t="s">
        <v>78</v>
      </c>
      <c r="B66" s="61">
        <v>65</v>
      </c>
      <c r="C66" t="s">
        <v>12586</v>
      </c>
      <c r="D66" t="s">
        <v>12587</v>
      </c>
      <c r="E66" t="s">
        <v>97</v>
      </c>
      <c r="F66">
        <v>20070322</v>
      </c>
      <c r="G66" t="s">
        <v>13424</v>
      </c>
      <c r="H66" t="s">
        <v>100</v>
      </c>
      <c r="I66" t="s">
        <v>2722</v>
      </c>
      <c r="M66" t="str">
        <f t="shared" si="1"/>
        <v>齋藤</v>
      </c>
      <c r="N66" t="str">
        <f t="shared" si="2"/>
        <v>朱里</v>
      </c>
      <c r="O66" t="str">
        <f t="shared" si="3"/>
        <v>サイトウ</v>
      </c>
      <c r="P66" t="str">
        <f t="shared" si="4"/>
        <v>アカリ</v>
      </c>
      <c r="Q66">
        <f>IF($F66="","",DATEDIF($R66,①申込書!$D$3,"Y"))</f>
        <v>18</v>
      </c>
      <c r="R66" t="str">
        <f t="shared" si="5"/>
        <v>2007/03/22</v>
      </c>
      <c r="S66" t="str">
        <f t="shared" ref="S66:S129" si="7">IFERROR(IF(OR($E66="北海道",$E66="学連"),$E66,LEFT($E66,LEN($E66)-1)),"")</f>
        <v>兵庫</v>
      </c>
      <c r="T66" t="str">
        <f>IFERROR(IF($G66&lt;&gt;"",LEFT($G66,11),IF(COUNTIF(③女子申込!$C:$C,$B66)=1,INDEX(③女子申込!H:H,MATCH($B66,③女子申込!$C:$C,0)),"")),"")</f>
        <v>00140173925</v>
      </c>
      <c r="U66" t="str">
        <f t="shared" si="6"/>
        <v>立命館大</v>
      </c>
    </row>
    <row r="67" spans="1:21">
      <c r="A67" t="s">
        <v>78</v>
      </c>
      <c r="B67" s="61">
        <v>66</v>
      </c>
      <c r="C67" t="s">
        <v>12588</v>
      </c>
      <c r="D67" t="s">
        <v>12589</v>
      </c>
      <c r="E67" t="s">
        <v>99</v>
      </c>
      <c r="F67">
        <v>20060627</v>
      </c>
      <c r="G67" t="s">
        <v>13425</v>
      </c>
      <c r="H67" t="s">
        <v>5756</v>
      </c>
      <c r="I67" t="s">
        <v>194</v>
      </c>
      <c r="M67" t="str">
        <f t="shared" ref="M67:M130" si="8">IFERROR(LEFT($C67,FIND("　",$C67)-1),"")</f>
        <v>松尾</v>
      </c>
      <c r="N67" t="str">
        <f t="shared" ref="N67:N130" si="9">IFERROR(RIGHT($C67,LEN($C67)-FIND("　",$C67)),"")</f>
        <v>夏月</v>
      </c>
      <c r="O67" t="str">
        <f t="shared" ref="O67:O130" si="10">IFERROR(DBCS(LEFT($D67,FIND(" ",$D67)-1)),"")</f>
        <v>マツオ</v>
      </c>
      <c r="P67" t="str">
        <f t="shared" ref="P67:P130" si="11">IFERROR(DBCS(RIGHT($D67,LEN($D67)-FIND(" ",$D67))),"")</f>
        <v>カズキ</v>
      </c>
      <c r="Q67">
        <f>IF($F67="","",DATEDIF($R67,①申込書!$D$3,"Y"))</f>
        <v>19</v>
      </c>
      <c r="R67" t="str">
        <f t="shared" ref="R67:R130" si="12">IF($F67="","",LEFT($F67,4)&amp;"/"&amp;MID($F67,5,2)&amp;"/"&amp;RIGHT($F67,2))</f>
        <v>2006/06/27</v>
      </c>
      <c r="S67" t="str">
        <f t="shared" si="7"/>
        <v>大阪</v>
      </c>
      <c r="T67" t="str">
        <f>IFERROR(IF($G67&lt;&gt;"",LEFT($G67,11),IF(COUNTIF(③女子申込!$C:$C,$B67)=1,INDEX(③女子申込!H:H,MATCH($B67,③女子申込!$C:$C,0)),"")),"")</f>
        <v>00135170825</v>
      </c>
      <c r="U67" t="str">
        <f t="shared" ref="U67:U130" si="13">IFERROR(LEFT($A67,FIND("大学",$A67))&amp;RIGHT($A67,LEN($A67)-FIND("大学",$A67)-1),"")</f>
        <v>立命館大</v>
      </c>
    </row>
    <row r="68" spans="1:21">
      <c r="A68" t="s">
        <v>78</v>
      </c>
      <c r="B68" s="61">
        <v>67</v>
      </c>
      <c r="C68" t="s">
        <v>12590</v>
      </c>
      <c r="D68" t="s">
        <v>12591</v>
      </c>
      <c r="E68" t="s">
        <v>80</v>
      </c>
      <c r="F68">
        <v>20060626</v>
      </c>
      <c r="G68" t="s">
        <v>13426</v>
      </c>
      <c r="H68" t="s">
        <v>13427</v>
      </c>
      <c r="I68" t="s">
        <v>13428</v>
      </c>
      <c r="M68" t="str">
        <f t="shared" si="8"/>
        <v>森谷</v>
      </c>
      <c r="N68" t="str">
        <f t="shared" si="9"/>
        <v>心美</v>
      </c>
      <c r="O68" t="str">
        <f t="shared" si="10"/>
        <v>モリタニ</v>
      </c>
      <c r="P68" t="str">
        <f t="shared" si="11"/>
        <v>ミミ</v>
      </c>
      <c r="Q68">
        <f>IF($F68="","",DATEDIF($R68,①申込書!$D$3,"Y"))</f>
        <v>19</v>
      </c>
      <c r="R68" t="str">
        <f t="shared" si="12"/>
        <v>2006/06/26</v>
      </c>
      <c r="S68" t="str">
        <f t="shared" si="7"/>
        <v>滋賀</v>
      </c>
      <c r="T68" t="str">
        <f>IFERROR(IF($G68&lt;&gt;"",LEFT($G68,11),IF(COUNTIF(③女子申込!$C:$C,$B68)=1,INDEX(③女子申込!H:H,MATCH($B68,③女子申込!$C:$C,0)),"")),"")</f>
        <v>00133654022</v>
      </c>
      <c r="U68" t="str">
        <f t="shared" si="13"/>
        <v>立命館大</v>
      </c>
    </row>
    <row r="69" spans="1:21">
      <c r="A69" t="s">
        <v>78</v>
      </c>
      <c r="B69" s="61">
        <v>68</v>
      </c>
      <c r="C69" t="s">
        <v>12592</v>
      </c>
      <c r="D69" t="s">
        <v>12593</v>
      </c>
      <c r="E69" t="s">
        <v>610</v>
      </c>
      <c r="F69">
        <v>20060719</v>
      </c>
      <c r="G69" t="s">
        <v>13429</v>
      </c>
      <c r="H69" t="s">
        <v>1072</v>
      </c>
      <c r="I69" t="s">
        <v>13430</v>
      </c>
      <c r="M69" t="str">
        <f t="shared" si="8"/>
        <v>芝﨑</v>
      </c>
      <c r="N69" t="str">
        <f t="shared" si="9"/>
        <v>葉音</v>
      </c>
      <c r="O69" t="str">
        <f t="shared" si="10"/>
        <v>シバサキ</v>
      </c>
      <c r="P69" t="str">
        <f t="shared" si="11"/>
        <v>ハオン</v>
      </c>
      <c r="Q69">
        <f>IF($F69="","",DATEDIF($R69,①申込書!$D$3,"Y"))</f>
        <v>19</v>
      </c>
      <c r="R69" t="str">
        <f t="shared" si="12"/>
        <v>2006/07/19</v>
      </c>
      <c r="S69" t="str">
        <f t="shared" si="7"/>
        <v>鹿児島</v>
      </c>
      <c r="T69" t="str">
        <f>IFERROR(IF($G69&lt;&gt;"",LEFT($G69,11),IF(COUNTIF(③女子申込!$C:$C,$B69)=1,INDEX(③女子申込!H:H,MATCH($B69,③女子申込!$C:$C,0)),"")),"")</f>
        <v>00137400015</v>
      </c>
      <c r="U69" t="str">
        <f t="shared" si="13"/>
        <v>立命館大</v>
      </c>
    </row>
    <row r="70" spans="1:21">
      <c r="A70" t="s">
        <v>78</v>
      </c>
      <c r="B70" s="61">
        <v>69</v>
      </c>
      <c r="C70" t="s">
        <v>12594</v>
      </c>
      <c r="D70" t="s">
        <v>12595</v>
      </c>
      <c r="E70" t="s">
        <v>91</v>
      </c>
      <c r="F70">
        <v>20070311</v>
      </c>
      <c r="G70" t="s">
        <v>13431</v>
      </c>
      <c r="H70" t="s">
        <v>13432</v>
      </c>
      <c r="I70" t="s">
        <v>2709</v>
      </c>
      <c r="M70" t="str">
        <f t="shared" si="8"/>
        <v>弓木</v>
      </c>
      <c r="N70" t="str">
        <f t="shared" si="9"/>
        <v>咲來</v>
      </c>
      <c r="O70" t="str">
        <f t="shared" si="10"/>
        <v>ユミキ</v>
      </c>
      <c r="P70" t="str">
        <f t="shared" si="11"/>
        <v>サクラ</v>
      </c>
      <c r="Q70">
        <f>IF($F70="","",DATEDIF($R70,①申込書!$D$3,"Y"))</f>
        <v>18</v>
      </c>
      <c r="R70" t="str">
        <f t="shared" si="12"/>
        <v>2007/03/11</v>
      </c>
      <c r="S70" t="str">
        <f t="shared" si="7"/>
        <v>香川</v>
      </c>
      <c r="T70" t="str">
        <f>IFERROR(IF($G70&lt;&gt;"",LEFT($G70,11),IF(COUNTIF(③女子申込!$C:$C,$B70)=1,INDEX(③女子申込!H:H,MATCH($B70,③女子申込!$C:$C,0)),"")),"")</f>
        <v>00135700016</v>
      </c>
      <c r="U70" t="str">
        <f t="shared" si="13"/>
        <v>立命館大</v>
      </c>
    </row>
    <row r="71" spans="1:21">
      <c r="A71" t="s">
        <v>78</v>
      </c>
      <c r="B71" s="61">
        <v>70</v>
      </c>
      <c r="C71" t="s">
        <v>12596</v>
      </c>
      <c r="D71" t="s">
        <v>12597</v>
      </c>
      <c r="E71" t="s">
        <v>88</v>
      </c>
      <c r="F71">
        <v>20070316</v>
      </c>
      <c r="G71" t="s">
        <v>13433</v>
      </c>
      <c r="H71" t="s">
        <v>13434</v>
      </c>
      <c r="I71" t="s">
        <v>2703</v>
      </c>
      <c r="M71" t="str">
        <f t="shared" si="8"/>
        <v>福富</v>
      </c>
      <c r="N71" t="str">
        <f t="shared" si="9"/>
        <v>美桜</v>
      </c>
      <c r="O71" t="str">
        <f t="shared" si="10"/>
        <v>フクトミ</v>
      </c>
      <c r="P71" t="str">
        <f t="shared" si="11"/>
        <v>ミオ</v>
      </c>
      <c r="Q71">
        <f>IF($F71="","",DATEDIF($R71,①申込書!$D$3,"Y"))</f>
        <v>18</v>
      </c>
      <c r="R71" t="str">
        <f t="shared" si="12"/>
        <v>2007/03/16</v>
      </c>
      <c r="S71" t="str">
        <f t="shared" si="7"/>
        <v>京都</v>
      </c>
      <c r="T71" t="str">
        <f>IFERROR(IF($G71&lt;&gt;"",LEFT($G71,11),IF(COUNTIF(③女子申込!$C:$C,$B71)=1,INDEX(③女子申込!H:H,MATCH($B71,③女子申込!$C:$C,0)),"")),"")</f>
        <v>00137610927</v>
      </c>
      <c r="U71" t="str">
        <f t="shared" si="13"/>
        <v>立命館大</v>
      </c>
    </row>
    <row r="72" spans="1:21">
      <c r="A72" t="s">
        <v>78</v>
      </c>
      <c r="B72" s="61">
        <v>71</v>
      </c>
      <c r="C72" t="s">
        <v>12598</v>
      </c>
      <c r="D72" t="s">
        <v>12599</v>
      </c>
      <c r="E72" t="s">
        <v>85</v>
      </c>
      <c r="F72">
        <v>20060406</v>
      </c>
      <c r="G72" t="s">
        <v>13435</v>
      </c>
      <c r="H72" t="s">
        <v>13436</v>
      </c>
      <c r="I72" t="s">
        <v>275</v>
      </c>
      <c r="M72" t="str">
        <f t="shared" si="8"/>
        <v>寺島</v>
      </c>
      <c r="N72" t="str">
        <f t="shared" si="9"/>
        <v>慶</v>
      </c>
      <c r="O72" t="str">
        <f t="shared" si="10"/>
        <v>テラシマ</v>
      </c>
      <c r="P72" t="str">
        <f t="shared" si="11"/>
        <v>ケイ</v>
      </c>
      <c r="Q72">
        <f>IF($F72="","",DATEDIF($R72,①申込書!$D$3,"Y"))</f>
        <v>19</v>
      </c>
      <c r="R72" t="str">
        <f t="shared" si="12"/>
        <v>2006/04/06</v>
      </c>
      <c r="S72" t="str">
        <f t="shared" si="7"/>
        <v>愛知</v>
      </c>
      <c r="T72" t="str">
        <f>IFERROR(IF($G72&lt;&gt;"",LEFT($G72,11),IF(COUNTIF(③女子申込!$C:$C,$B72)=1,INDEX(③女子申込!H:H,MATCH($B72,③女子申込!$C:$C,0)),"")),"")</f>
        <v>00164434224</v>
      </c>
      <c r="U72" t="str">
        <f t="shared" si="13"/>
        <v>立命館大</v>
      </c>
    </row>
    <row r="73" spans="1:21">
      <c r="A73" t="s">
        <v>78</v>
      </c>
      <c r="B73" s="61">
        <v>72</v>
      </c>
      <c r="C73" t="s">
        <v>12600</v>
      </c>
      <c r="D73" t="s">
        <v>12601</v>
      </c>
      <c r="E73" t="s">
        <v>180</v>
      </c>
      <c r="F73">
        <v>20060514</v>
      </c>
      <c r="G73" t="s">
        <v>13437</v>
      </c>
      <c r="H73" t="s">
        <v>157</v>
      </c>
      <c r="I73" t="s">
        <v>2709</v>
      </c>
      <c r="M73" t="str">
        <f t="shared" si="8"/>
        <v>山崎</v>
      </c>
      <c r="N73" t="str">
        <f t="shared" si="9"/>
        <v>桜</v>
      </c>
      <c r="O73" t="str">
        <f t="shared" si="10"/>
        <v>ヤマザキ</v>
      </c>
      <c r="P73" t="str">
        <f t="shared" si="11"/>
        <v>サクラ</v>
      </c>
      <c r="Q73">
        <f>IF($F73="","",DATEDIF($R73,①申込書!$D$3,"Y"))</f>
        <v>19</v>
      </c>
      <c r="R73" t="str">
        <f t="shared" si="12"/>
        <v>2006/05/14</v>
      </c>
      <c r="S73" t="str">
        <f t="shared" si="7"/>
        <v>北海道</v>
      </c>
      <c r="T73" t="str">
        <f>IFERROR(IF($G73&lt;&gt;"",LEFT($G73,11),IF(COUNTIF(③女子申込!$C:$C,$B73)=1,INDEX(③女子申込!H:H,MATCH($B73,③女子申込!$C:$C,0)),"")),"")</f>
        <v>00133352926</v>
      </c>
      <c r="U73" t="str">
        <f t="shared" si="13"/>
        <v>立命館大</v>
      </c>
    </row>
    <row r="74" spans="1:21">
      <c r="A74" t="s">
        <v>78</v>
      </c>
      <c r="B74" s="61">
        <v>73</v>
      </c>
      <c r="C74" t="s">
        <v>12602</v>
      </c>
      <c r="D74" t="s">
        <v>12603</v>
      </c>
      <c r="E74" t="s">
        <v>369</v>
      </c>
      <c r="F74">
        <v>20061107</v>
      </c>
      <c r="G74" t="s">
        <v>13438</v>
      </c>
      <c r="H74" t="s">
        <v>1023</v>
      </c>
      <c r="I74" t="s">
        <v>13439</v>
      </c>
      <c r="M74" t="str">
        <f t="shared" si="8"/>
        <v>堀口</v>
      </c>
      <c r="N74" t="str">
        <f t="shared" si="9"/>
        <v>虹光</v>
      </c>
      <c r="O74" t="str">
        <f t="shared" si="10"/>
        <v>ホリグチ</v>
      </c>
      <c r="P74" t="str">
        <f t="shared" si="11"/>
        <v>ニコ</v>
      </c>
      <c r="Q74">
        <f>IF($F74="","",DATEDIF($R74,①申込書!$D$3,"Y"))</f>
        <v>19</v>
      </c>
      <c r="R74" t="str">
        <f t="shared" si="12"/>
        <v>2006/11/07</v>
      </c>
      <c r="S74" t="str">
        <f t="shared" si="7"/>
        <v>愛媛</v>
      </c>
      <c r="T74" t="str">
        <f>IFERROR(IF($G74&lt;&gt;"",LEFT($G74,11),IF(COUNTIF(③女子申込!$C:$C,$B74)=1,INDEX(③女子申込!H:H,MATCH($B74,③女子申込!$C:$C,0)),"")),"")</f>
        <v>00135619328</v>
      </c>
      <c r="U74" t="str">
        <f t="shared" si="13"/>
        <v>立命館大</v>
      </c>
    </row>
    <row r="75" spans="1:21">
      <c r="A75" t="s">
        <v>78</v>
      </c>
      <c r="B75" s="61">
        <v>74</v>
      </c>
      <c r="C75" t="s">
        <v>12604</v>
      </c>
      <c r="D75" t="s">
        <v>12605</v>
      </c>
      <c r="E75" t="s">
        <v>99</v>
      </c>
      <c r="F75">
        <v>20060429</v>
      </c>
      <c r="G75" t="s">
        <v>13440</v>
      </c>
      <c r="H75" t="s">
        <v>13441</v>
      </c>
      <c r="I75" t="s">
        <v>1087</v>
      </c>
      <c r="M75" t="str">
        <f t="shared" si="8"/>
        <v>岩森</v>
      </c>
      <c r="N75" t="str">
        <f t="shared" si="9"/>
        <v>夏希</v>
      </c>
      <c r="O75" t="str">
        <f t="shared" si="10"/>
        <v>イワモリ</v>
      </c>
      <c r="P75" t="str">
        <f t="shared" si="11"/>
        <v>ナツキ</v>
      </c>
      <c r="Q75">
        <f>IF($F75="","",DATEDIF($R75,①申込書!$D$3,"Y"))</f>
        <v>19</v>
      </c>
      <c r="R75" t="str">
        <f t="shared" si="12"/>
        <v>2006/04/29</v>
      </c>
      <c r="S75" t="str">
        <f t="shared" si="7"/>
        <v>大阪</v>
      </c>
      <c r="T75" t="str">
        <f>IFERROR(IF($G75&lt;&gt;"",LEFT($G75,11),IF(COUNTIF(③女子申込!$C:$C,$B75)=1,INDEX(③女子申込!H:H,MATCH($B75,③女子申込!$C:$C,0)),"")),"")</f>
        <v>00135170219</v>
      </c>
      <c r="U75" t="str">
        <f t="shared" si="13"/>
        <v>立命館大</v>
      </c>
    </row>
    <row r="76" spans="1:21">
      <c r="A76" t="s">
        <v>78</v>
      </c>
      <c r="B76" s="61">
        <v>75</v>
      </c>
      <c r="C76" t="s">
        <v>12606</v>
      </c>
      <c r="D76" t="s">
        <v>12607</v>
      </c>
      <c r="E76" t="s">
        <v>170</v>
      </c>
      <c r="F76">
        <v>20061115</v>
      </c>
      <c r="G76" t="s">
        <v>13442</v>
      </c>
      <c r="H76" t="s">
        <v>371</v>
      </c>
      <c r="I76" t="s">
        <v>1502</v>
      </c>
      <c r="M76" t="str">
        <f t="shared" si="8"/>
        <v>佐藤</v>
      </c>
      <c r="N76" t="str">
        <f t="shared" si="9"/>
        <v>美佑</v>
      </c>
      <c r="O76" t="str">
        <f t="shared" si="10"/>
        <v>サトウ</v>
      </c>
      <c r="P76" t="str">
        <f t="shared" si="11"/>
        <v>ミユ</v>
      </c>
      <c r="Q76">
        <f>IF($F76="","",DATEDIF($R76,①申込書!$D$3,"Y"))</f>
        <v>19</v>
      </c>
      <c r="R76" t="str">
        <f t="shared" si="12"/>
        <v>2006/11/15</v>
      </c>
      <c r="S76" t="str">
        <f t="shared" si="7"/>
        <v>福岡</v>
      </c>
      <c r="T76" t="str">
        <f>IFERROR(IF($G76&lt;&gt;"",LEFT($G76,11),IF(COUNTIF(③女子申込!$C:$C,$B76)=1,INDEX(③女子申込!H:H,MATCH($B76,③女子申込!$C:$C,0)),"")),"")</f>
        <v>00166158431</v>
      </c>
      <c r="U76" t="str">
        <f t="shared" si="13"/>
        <v>立命館大</v>
      </c>
    </row>
    <row r="77" spans="1:21">
      <c r="A77" t="s">
        <v>78</v>
      </c>
      <c r="B77" s="61">
        <v>76</v>
      </c>
      <c r="C77" t="s">
        <v>12608</v>
      </c>
      <c r="D77" t="s">
        <v>12609</v>
      </c>
      <c r="E77" t="s">
        <v>88</v>
      </c>
      <c r="F77">
        <v>20060920</v>
      </c>
      <c r="G77" t="s">
        <v>13443</v>
      </c>
      <c r="H77" t="s">
        <v>377</v>
      </c>
      <c r="I77" t="s">
        <v>8424</v>
      </c>
      <c r="M77" t="str">
        <f t="shared" si="8"/>
        <v>林</v>
      </c>
      <c r="N77" t="str">
        <f t="shared" si="9"/>
        <v>千華</v>
      </c>
      <c r="O77" t="str">
        <f t="shared" si="10"/>
        <v>ハヤシ</v>
      </c>
      <c r="P77" t="str">
        <f t="shared" si="11"/>
        <v>チカ</v>
      </c>
      <c r="Q77">
        <f>IF($F77="","",DATEDIF($R77,①申込書!$D$3,"Y"))</f>
        <v>19</v>
      </c>
      <c r="R77" t="str">
        <f t="shared" si="12"/>
        <v>2006/09/20</v>
      </c>
      <c r="S77" t="str">
        <f t="shared" si="7"/>
        <v>京都</v>
      </c>
      <c r="T77" t="str">
        <f>IFERROR(IF($G77&lt;&gt;"",LEFT($G77,11),IF(COUNTIF(③女子申込!$C:$C,$B77)=1,INDEX(③女子申込!H:H,MATCH($B77,③女子申込!$C:$C,0)),"")),"")</f>
        <v>00137699540</v>
      </c>
      <c r="U77" t="str">
        <f t="shared" si="13"/>
        <v>立命館大</v>
      </c>
    </row>
    <row r="78" spans="1:21">
      <c r="A78" t="s">
        <v>78</v>
      </c>
      <c r="B78" s="61">
        <v>77</v>
      </c>
      <c r="C78" t="s">
        <v>12610</v>
      </c>
      <c r="D78" t="s">
        <v>12611</v>
      </c>
      <c r="E78" t="s">
        <v>88</v>
      </c>
      <c r="F78">
        <v>20060403</v>
      </c>
      <c r="G78" t="s">
        <v>13444</v>
      </c>
      <c r="H78" t="s">
        <v>371</v>
      </c>
      <c r="I78" t="s">
        <v>3021</v>
      </c>
      <c r="M78" t="str">
        <f t="shared" si="8"/>
        <v>佐藤</v>
      </c>
      <c r="N78" t="str">
        <f t="shared" si="9"/>
        <v>ゆあ</v>
      </c>
      <c r="O78" t="str">
        <f t="shared" si="10"/>
        <v>サトウ</v>
      </c>
      <c r="P78" t="str">
        <f t="shared" si="11"/>
        <v>ユア</v>
      </c>
      <c r="Q78">
        <f>IF($F78="","",DATEDIF($R78,①申込書!$D$3,"Y"))</f>
        <v>19</v>
      </c>
      <c r="R78" t="str">
        <f t="shared" si="12"/>
        <v>2006/04/03</v>
      </c>
      <c r="S78" t="str">
        <f t="shared" si="7"/>
        <v>京都</v>
      </c>
      <c r="T78" t="str">
        <f>IFERROR(IF($G78&lt;&gt;"",LEFT($G78,11),IF(COUNTIF(③女子申込!$C:$C,$B78)=1,INDEX(③女子申込!H:H,MATCH($B78,③女子申込!$C:$C,0)),"")),"")</f>
        <v>00142189328</v>
      </c>
      <c r="U78" t="str">
        <f t="shared" si="13"/>
        <v>立命館大</v>
      </c>
    </row>
    <row r="79" spans="1:21">
      <c r="A79" t="s">
        <v>12612</v>
      </c>
      <c r="B79" s="61">
        <v>78</v>
      </c>
      <c r="C79" t="s">
        <v>2710</v>
      </c>
      <c r="D79" t="s">
        <v>2711</v>
      </c>
      <c r="E79" t="s">
        <v>88</v>
      </c>
      <c r="F79">
        <v>20010108</v>
      </c>
      <c r="G79" t="s">
        <v>13445</v>
      </c>
      <c r="H79" t="s">
        <v>781</v>
      </c>
      <c r="I79" t="s">
        <v>2712</v>
      </c>
      <c r="M79" t="str">
        <f t="shared" si="8"/>
        <v>廣瀬</v>
      </c>
      <c r="N79" t="str">
        <f t="shared" si="9"/>
        <v>桃奈</v>
      </c>
      <c r="O79" t="str">
        <f t="shared" si="10"/>
        <v>ヒロセ</v>
      </c>
      <c r="P79" t="str">
        <f t="shared" si="11"/>
        <v>モモナ</v>
      </c>
      <c r="Q79">
        <f>IF($F79="","",DATEDIF($R79,①申込書!$D$3,"Y"))</f>
        <v>25</v>
      </c>
      <c r="R79" t="str">
        <f t="shared" si="12"/>
        <v>2001/01/08</v>
      </c>
      <c r="S79" t="str">
        <f t="shared" si="7"/>
        <v>京都</v>
      </c>
      <c r="T79" t="str">
        <f>IFERROR(IF($G79&lt;&gt;"",LEFT($G79,11),IF(COUNTIF(③女子申込!$C:$C,$B79)=1,INDEX(③女子申込!H:H,MATCH($B79,③女子申込!$C:$C,0)),"")),"")</f>
        <v>00143736630</v>
      </c>
      <c r="U79" t="str">
        <f t="shared" si="13"/>
        <v>園田学園女子大</v>
      </c>
    </row>
    <row r="80" spans="1:21">
      <c r="A80" t="s">
        <v>12612</v>
      </c>
      <c r="B80" s="61">
        <v>79</v>
      </c>
      <c r="C80" t="s">
        <v>2724</v>
      </c>
      <c r="D80" t="s">
        <v>2725</v>
      </c>
      <c r="E80" t="s">
        <v>88</v>
      </c>
      <c r="F80">
        <v>20021125</v>
      </c>
      <c r="G80" t="s">
        <v>13446</v>
      </c>
      <c r="H80" t="s">
        <v>2726</v>
      </c>
      <c r="I80" t="s">
        <v>2727</v>
      </c>
      <c r="M80" t="str">
        <f t="shared" si="8"/>
        <v>定池</v>
      </c>
      <c r="N80" t="str">
        <f t="shared" si="9"/>
        <v>弥音</v>
      </c>
      <c r="O80" t="str">
        <f t="shared" si="10"/>
        <v>サダイケ</v>
      </c>
      <c r="P80" t="str">
        <f t="shared" si="11"/>
        <v>ミネ</v>
      </c>
      <c r="Q80">
        <f>IF($F80="","",DATEDIF($R80,①申込書!$D$3,"Y"))</f>
        <v>23</v>
      </c>
      <c r="R80" t="str">
        <f t="shared" si="12"/>
        <v>2002/11/25</v>
      </c>
      <c r="S80" t="str">
        <f t="shared" si="7"/>
        <v>京都</v>
      </c>
      <c r="T80" t="str">
        <f>IFERROR(IF($G80&lt;&gt;"",LEFT($G80,11),IF(COUNTIF(③女子申込!$C:$C,$B80)=1,INDEX(③女子申込!H:H,MATCH($B80,③女子申込!$C:$C,0)),"")),"")</f>
        <v>00107497331</v>
      </c>
      <c r="U80" t="str">
        <f t="shared" si="13"/>
        <v>園田学園女子大</v>
      </c>
    </row>
    <row r="81" spans="1:21">
      <c r="A81" t="s">
        <v>12612</v>
      </c>
      <c r="B81" s="61">
        <v>80</v>
      </c>
      <c r="C81" t="s">
        <v>2734</v>
      </c>
      <c r="D81" t="s">
        <v>2735</v>
      </c>
      <c r="E81" t="s">
        <v>88</v>
      </c>
      <c r="F81">
        <v>20021227</v>
      </c>
      <c r="G81" t="s">
        <v>13447</v>
      </c>
      <c r="H81" t="s">
        <v>791</v>
      </c>
      <c r="I81" t="s">
        <v>2736</v>
      </c>
      <c r="M81" t="str">
        <f t="shared" si="8"/>
        <v>村上</v>
      </c>
      <c r="N81" t="str">
        <f t="shared" si="9"/>
        <v>和葉</v>
      </c>
      <c r="O81" t="str">
        <f t="shared" si="10"/>
        <v>ムラカミ</v>
      </c>
      <c r="P81" t="str">
        <f t="shared" si="11"/>
        <v>カズハ</v>
      </c>
      <c r="Q81">
        <f>IF($F81="","",DATEDIF($R81,①申込書!$D$3,"Y"))</f>
        <v>23</v>
      </c>
      <c r="R81" t="str">
        <f t="shared" si="12"/>
        <v>2002/12/27</v>
      </c>
      <c r="S81" t="str">
        <f t="shared" si="7"/>
        <v>京都</v>
      </c>
      <c r="T81" t="str">
        <f>IFERROR(IF($G81&lt;&gt;"",LEFT($G81,11),IF(COUNTIF(③女子申込!$C:$C,$B81)=1,INDEX(③女子申込!H:H,MATCH($B81,③女子申込!$C:$C,0)),"")),"")</f>
        <v>00108073322</v>
      </c>
      <c r="U81" t="str">
        <f t="shared" si="13"/>
        <v>園田学園女子大</v>
      </c>
    </row>
    <row r="82" spans="1:21">
      <c r="A82" t="s">
        <v>12612</v>
      </c>
      <c r="B82" s="61">
        <v>81</v>
      </c>
      <c r="C82" t="s">
        <v>2739</v>
      </c>
      <c r="D82" t="s">
        <v>2740</v>
      </c>
      <c r="E82" t="s">
        <v>369</v>
      </c>
      <c r="F82">
        <v>20030920</v>
      </c>
      <c r="G82" t="s">
        <v>13448</v>
      </c>
      <c r="H82" t="s">
        <v>2741</v>
      </c>
      <c r="I82" t="s">
        <v>2718</v>
      </c>
      <c r="M82" t="str">
        <f t="shared" si="8"/>
        <v>入山</v>
      </c>
      <c r="N82" t="str">
        <f t="shared" si="9"/>
        <v>眞菜</v>
      </c>
      <c r="O82" t="str">
        <f t="shared" si="10"/>
        <v>イリヤマ</v>
      </c>
      <c r="P82" t="str">
        <f t="shared" si="11"/>
        <v>マナ</v>
      </c>
      <c r="Q82">
        <f>IF($F82="","",DATEDIF($R82,①申込書!$D$3,"Y"))</f>
        <v>22</v>
      </c>
      <c r="R82" t="str">
        <f t="shared" si="12"/>
        <v>2003/09/20</v>
      </c>
      <c r="S82" t="str">
        <f t="shared" si="7"/>
        <v>愛媛</v>
      </c>
      <c r="T82" t="str">
        <f>IFERROR(IF($G82&lt;&gt;"",LEFT($G82,11),IF(COUNTIF(③女子申込!$C:$C,$B82)=1,INDEX(③女子申込!H:H,MATCH($B82,③女子申込!$C:$C,0)),"")),"")</f>
        <v>00134780023</v>
      </c>
      <c r="U82" t="str">
        <f t="shared" si="13"/>
        <v>園田学園女子大</v>
      </c>
    </row>
    <row r="83" spans="1:21">
      <c r="A83" t="s">
        <v>12612</v>
      </c>
      <c r="B83" s="61">
        <v>82</v>
      </c>
      <c r="C83" t="s">
        <v>2743</v>
      </c>
      <c r="D83" t="s">
        <v>2744</v>
      </c>
      <c r="E83" t="s">
        <v>97</v>
      </c>
      <c r="F83">
        <v>20030730</v>
      </c>
      <c r="G83" t="s">
        <v>13449</v>
      </c>
      <c r="H83" t="s">
        <v>372</v>
      </c>
      <c r="I83" t="s">
        <v>2745</v>
      </c>
      <c r="M83" t="str">
        <f t="shared" si="8"/>
        <v>荻野</v>
      </c>
      <c r="N83" t="str">
        <f t="shared" si="9"/>
        <v>優美</v>
      </c>
      <c r="O83" t="str">
        <f t="shared" si="10"/>
        <v>オギノ</v>
      </c>
      <c r="P83" t="str">
        <f t="shared" si="11"/>
        <v>ユウミ</v>
      </c>
      <c r="Q83">
        <f>IF($F83="","",DATEDIF($R83,①申込書!$D$3,"Y"))</f>
        <v>22</v>
      </c>
      <c r="R83" t="str">
        <f t="shared" si="12"/>
        <v>2003/07/30</v>
      </c>
      <c r="S83" t="str">
        <f t="shared" si="7"/>
        <v>兵庫</v>
      </c>
      <c r="T83" t="str">
        <f>IFERROR(IF($G83&lt;&gt;"",LEFT($G83,11),IF(COUNTIF(③女子申込!$C:$C,$B83)=1,INDEX(③女子申込!H:H,MATCH($B83,③女子申込!$C:$C,0)),"")),"")</f>
        <v>00101617420</v>
      </c>
      <c r="U83" t="str">
        <f t="shared" si="13"/>
        <v>園田学園女子大</v>
      </c>
    </row>
    <row r="84" spans="1:21">
      <c r="A84" t="s">
        <v>12612</v>
      </c>
      <c r="B84" s="61">
        <v>83</v>
      </c>
      <c r="C84" t="s">
        <v>2747</v>
      </c>
      <c r="D84" t="s">
        <v>2748</v>
      </c>
      <c r="E84" t="s">
        <v>99</v>
      </c>
      <c r="F84">
        <v>20030807</v>
      </c>
      <c r="G84" t="s">
        <v>13450</v>
      </c>
      <c r="H84" t="s">
        <v>2749</v>
      </c>
      <c r="I84" t="s">
        <v>2721</v>
      </c>
      <c r="M84" t="str">
        <f t="shared" si="8"/>
        <v>木岡</v>
      </c>
      <c r="N84" t="str">
        <f t="shared" si="9"/>
        <v>優芽</v>
      </c>
      <c r="O84" t="str">
        <f t="shared" si="10"/>
        <v>キオカ</v>
      </c>
      <c r="P84" t="str">
        <f t="shared" si="11"/>
        <v>ユメ</v>
      </c>
      <c r="Q84">
        <f>IF($F84="","",DATEDIF($R84,①申込書!$D$3,"Y"))</f>
        <v>22</v>
      </c>
      <c r="R84" t="str">
        <f t="shared" si="12"/>
        <v>2003/08/07</v>
      </c>
      <c r="S84" t="str">
        <f t="shared" si="7"/>
        <v>大阪</v>
      </c>
      <c r="T84" t="str">
        <f>IFERROR(IF($G84&lt;&gt;"",LEFT($G84,11),IF(COUNTIF(③女子申込!$C:$C,$B84)=1,INDEX(③女子申込!H:H,MATCH($B84,③女子申込!$C:$C,0)),"")),"")</f>
        <v>00103439020</v>
      </c>
      <c r="U84" t="str">
        <f t="shared" si="13"/>
        <v>園田学園女子大</v>
      </c>
    </row>
    <row r="85" spans="1:21">
      <c r="A85" t="s">
        <v>12612</v>
      </c>
      <c r="B85" s="61">
        <v>84</v>
      </c>
      <c r="C85" t="s">
        <v>2750</v>
      </c>
      <c r="D85" t="s">
        <v>2751</v>
      </c>
      <c r="E85" t="s">
        <v>80</v>
      </c>
      <c r="F85">
        <v>20040101</v>
      </c>
      <c r="G85" t="s">
        <v>13451</v>
      </c>
      <c r="H85" t="s">
        <v>1661</v>
      </c>
      <c r="I85" t="s">
        <v>2752</v>
      </c>
      <c r="M85" t="str">
        <f t="shared" si="8"/>
        <v>岸本</v>
      </c>
      <c r="N85" t="str">
        <f t="shared" si="9"/>
        <v>冬羽</v>
      </c>
      <c r="O85" t="str">
        <f t="shared" si="10"/>
        <v>キシモト</v>
      </c>
      <c r="P85" t="str">
        <f t="shared" si="11"/>
        <v>フウ</v>
      </c>
      <c r="Q85">
        <f>IF($F85="","",DATEDIF($R85,①申込書!$D$3,"Y"))</f>
        <v>22</v>
      </c>
      <c r="R85" t="str">
        <f t="shared" si="12"/>
        <v>2004/01/01</v>
      </c>
      <c r="S85" t="str">
        <f t="shared" si="7"/>
        <v>滋賀</v>
      </c>
      <c r="T85" t="str">
        <f>IFERROR(IF($G85&lt;&gt;"",LEFT($G85,11),IF(COUNTIF(③女子申込!$C:$C,$B85)=1,INDEX(③女子申込!H:H,MATCH($B85,③女子申込!$C:$C,0)),"")),"")</f>
        <v>00102085521</v>
      </c>
      <c r="U85" t="str">
        <f t="shared" si="13"/>
        <v>園田学園女子大</v>
      </c>
    </row>
    <row r="86" spans="1:21">
      <c r="A86" t="s">
        <v>12612</v>
      </c>
      <c r="B86" s="61">
        <v>85</v>
      </c>
      <c r="C86" t="s">
        <v>2753</v>
      </c>
      <c r="D86" t="s">
        <v>2754</v>
      </c>
      <c r="E86" t="s">
        <v>83</v>
      </c>
      <c r="F86">
        <v>20030929</v>
      </c>
      <c r="G86" t="s">
        <v>13452</v>
      </c>
      <c r="H86" t="s">
        <v>2755</v>
      </c>
      <c r="I86" t="s">
        <v>2721</v>
      </c>
      <c r="M86" t="str">
        <f t="shared" si="8"/>
        <v>清水</v>
      </c>
      <c r="N86" t="str">
        <f t="shared" si="9"/>
        <v>優萌</v>
      </c>
      <c r="O86" t="str">
        <f t="shared" si="10"/>
        <v>キヨミズ</v>
      </c>
      <c r="P86" t="str">
        <f t="shared" si="11"/>
        <v>ユメ</v>
      </c>
      <c r="Q86">
        <f>IF($F86="","",DATEDIF($R86,①申込書!$D$3,"Y"))</f>
        <v>22</v>
      </c>
      <c r="R86" t="str">
        <f t="shared" si="12"/>
        <v>2003/09/29</v>
      </c>
      <c r="S86" t="str">
        <f t="shared" si="7"/>
        <v>奈良</v>
      </c>
      <c r="T86" t="str">
        <f>IFERROR(IF($G86&lt;&gt;"",LEFT($G86,11),IF(COUNTIF(③女子申込!$C:$C,$B86)=1,INDEX(③女子申込!H:H,MATCH($B86,③女子申込!$C:$C,0)),"")),"")</f>
        <v>00099832738</v>
      </c>
      <c r="U86" t="str">
        <f t="shared" si="13"/>
        <v>園田学園女子大</v>
      </c>
    </row>
    <row r="87" spans="1:21">
      <c r="A87" t="s">
        <v>12612</v>
      </c>
      <c r="B87" s="61">
        <v>86</v>
      </c>
      <c r="C87" t="s">
        <v>2756</v>
      </c>
      <c r="D87" t="s">
        <v>2757</v>
      </c>
      <c r="E87" t="s">
        <v>369</v>
      </c>
      <c r="F87">
        <v>20031026</v>
      </c>
      <c r="G87" t="s">
        <v>13453</v>
      </c>
      <c r="H87" t="s">
        <v>193</v>
      </c>
      <c r="I87" t="s">
        <v>2758</v>
      </c>
      <c r="M87" t="str">
        <f t="shared" si="8"/>
        <v>小林</v>
      </c>
      <c r="N87" t="str">
        <f t="shared" si="9"/>
        <v>琉奈</v>
      </c>
      <c r="O87" t="str">
        <f t="shared" si="10"/>
        <v>コバヤシ</v>
      </c>
      <c r="P87" t="str">
        <f t="shared" si="11"/>
        <v>ルナ</v>
      </c>
      <c r="Q87">
        <f>IF($F87="","",DATEDIF($R87,①申込書!$D$3,"Y"))</f>
        <v>22</v>
      </c>
      <c r="R87" t="str">
        <f t="shared" si="12"/>
        <v>2003/10/26</v>
      </c>
      <c r="S87" t="str">
        <f t="shared" si="7"/>
        <v>愛媛</v>
      </c>
      <c r="T87" t="str">
        <f>IFERROR(IF($G87&lt;&gt;"",LEFT($G87,11),IF(COUNTIF(③女子申込!$C:$C,$B87)=1,INDEX(③女子申込!H:H,MATCH($B87,③女子申込!$C:$C,0)),"")),"")</f>
        <v>00134181927</v>
      </c>
      <c r="U87" t="str">
        <f t="shared" si="13"/>
        <v>園田学園女子大</v>
      </c>
    </row>
    <row r="88" spans="1:21">
      <c r="A88" t="s">
        <v>12612</v>
      </c>
      <c r="B88" s="61">
        <v>87</v>
      </c>
      <c r="C88" t="s">
        <v>2759</v>
      </c>
      <c r="D88" t="s">
        <v>2760</v>
      </c>
      <c r="E88" t="s">
        <v>88</v>
      </c>
      <c r="F88">
        <v>20030620</v>
      </c>
      <c r="G88" t="s">
        <v>13454</v>
      </c>
      <c r="H88" t="s">
        <v>2761</v>
      </c>
      <c r="I88" t="s">
        <v>2762</v>
      </c>
      <c r="M88" t="str">
        <f t="shared" si="8"/>
        <v>白金</v>
      </c>
      <c r="N88" t="str">
        <f t="shared" si="9"/>
        <v>愛沙海</v>
      </c>
      <c r="O88" t="str">
        <f t="shared" si="10"/>
        <v>シロガネ</v>
      </c>
      <c r="P88" t="str">
        <f t="shared" si="11"/>
        <v>アサミ</v>
      </c>
      <c r="Q88">
        <f>IF($F88="","",DATEDIF($R88,①申込書!$D$3,"Y"))</f>
        <v>22</v>
      </c>
      <c r="R88" t="str">
        <f t="shared" si="12"/>
        <v>2003/06/20</v>
      </c>
      <c r="S88" t="str">
        <f t="shared" si="7"/>
        <v>京都</v>
      </c>
      <c r="T88" t="str">
        <f>IFERROR(IF($G88&lt;&gt;"",LEFT($G88,11),IF(COUNTIF(③女子申込!$C:$C,$B88)=1,INDEX(③女子申込!H:H,MATCH($B88,③女子申込!$C:$C,0)),"")),"")</f>
        <v>00101194218</v>
      </c>
      <c r="U88" t="str">
        <f t="shared" si="13"/>
        <v>園田学園女子大</v>
      </c>
    </row>
    <row r="89" spans="1:21">
      <c r="A89" t="s">
        <v>12612</v>
      </c>
      <c r="B89" s="61">
        <v>88</v>
      </c>
      <c r="C89" t="s">
        <v>2763</v>
      </c>
      <c r="D89" t="s">
        <v>2764</v>
      </c>
      <c r="E89" t="s">
        <v>88</v>
      </c>
      <c r="F89">
        <v>20030625</v>
      </c>
      <c r="G89" t="s">
        <v>13455</v>
      </c>
      <c r="H89" t="s">
        <v>1953</v>
      </c>
      <c r="I89" t="s">
        <v>1502</v>
      </c>
      <c r="M89" t="str">
        <f t="shared" si="8"/>
        <v>高垣</v>
      </c>
      <c r="N89" t="str">
        <f t="shared" si="9"/>
        <v>実夢</v>
      </c>
      <c r="O89" t="str">
        <f t="shared" si="10"/>
        <v>タカガキ</v>
      </c>
      <c r="P89" t="str">
        <f t="shared" si="11"/>
        <v>ミユ</v>
      </c>
      <c r="Q89">
        <f>IF($F89="","",DATEDIF($R89,①申込書!$D$3,"Y"))</f>
        <v>22</v>
      </c>
      <c r="R89" t="str">
        <f t="shared" si="12"/>
        <v>2003/06/25</v>
      </c>
      <c r="S89" t="str">
        <f t="shared" si="7"/>
        <v>京都</v>
      </c>
      <c r="T89" t="str">
        <f>IFERROR(IF($G89&lt;&gt;"",LEFT($G89,11),IF(COUNTIF(③女子申込!$C:$C,$B89)=1,INDEX(③女子申込!H:H,MATCH($B89,③女子申込!$C:$C,0)),"")),"")</f>
        <v>00107805930</v>
      </c>
      <c r="U89" t="str">
        <f t="shared" si="13"/>
        <v>園田学園女子大</v>
      </c>
    </row>
    <row r="90" spans="1:21">
      <c r="A90" t="s">
        <v>12612</v>
      </c>
      <c r="B90" s="61">
        <v>89</v>
      </c>
      <c r="C90" t="s">
        <v>2765</v>
      </c>
      <c r="D90" t="s">
        <v>2766</v>
      </c>
      <c r="E90" t="s">
        <v>88</v>
      </c>
      <c r="F90">
        <v>20030821</v>
      </c>
      <c r="G90" t="s">
        <v>13456</v>
      </c>
      <c r="H90" t="s">
        <v>977</v>
      </c>
      <c r="I90" t="s">
        <v>2767</v>
      </c>
      <c r="M90" t="str">
        <f t="shared" si="8"/>
        <v>武元</v>
      </c>
      <c r="N90" t="str">
        <f t="shared" si="9"/>
        <v>美澪</v>
      </c>
      <c r="O90" t="str">
        <f t="shared" si="10"/>
        <v>タケモト</v>
      </c>
      <c r="P90" t="str">
        <f t="shared" si="11"/>
        <v>ミレイ</v>
      </c>
      <c r="Q90">
        <f>IF($F90="","",DATEDIF($R90,①申込書!$D$3,"Y"))</f>
        <v>22</v>
      </c>
      <c r="R90" t="str">
        <f t="shared" si="12"/>
        <v>2003/08/21</v>
      </c>
      <c r="S90" t="str">
        <f t="shared" si="7"/>
        <v>京都</v>
      </c>
      <c r="T90" t="str">
        <f>IFERROR(IF($G90&lt;&gt;"",LEFT($G90,11),IF(COUNTIF(③女子申込!$C:$C,$B90)=1,INDEX(③女子申込!H:H,MATCH($B90,③女子申込!$C:$C,0)),"")),"")</f>
        <v>00108005115</v>
      </c>
      <c r="U90" t="str">
        <f t="shared" si="13"/>
        <v>園田学園女子大</v>
      </c>
    </row>
    <row r="91" spans="1:21">
      <c r="A91" t="s">
        <v>12612</v>
      </c>
      <c r="B91" s="61">
        <v>90</v>
      </c>
      <c r="C91" t="s">
        <v>2768</v>
      </c>
      <c r="D91" t="s">
        <v>2769</v>
      </c>
      <c r="E91" t="s">
        <v>144</v>
      </c>
      <c r="F91">
        <v>20031025</v>
      </c>
      <c r="G91" t="s">
        <v>13457</v>
      </c>
      <c r="H91" t="s">
        <v>1049</v>
      </c>
      <c r="I91" t="s">
        <v>2770</v>
      </c>
      <c r="M91" t="str">
        <f t="shared" si="8"/>
        <v>田村</v>
      </c>
      <c r="N91" t="str">
        <f t="shared" si="9"/>
        <v>璃々花</v>
      </c>
      <c r="O91" t="str">
        <f t="shared" si="10"/>
        <v>タムラ</v>
      </c>
      <c r="P91" t="str">
        <f t="shared" si="11"/>
        <v>リリカ</v>
      </c>
      <c r="Q91">
        <f>IF($F91="","",DATEDIF($R91,①申込書!$D$3,"Y"))</f>
        <v>22</v>
      </c>
      <c r="R91" t="str">
        <f t="shared" si="12"/>
        <v>2003/10/25</v>
      </c>
      <c r="S91" t="str">
        <f t="shared" si="7"/>
        <v>山口</v>
      </c>
      <c r="T91" t="str">
        <f>IFERROR(IF($G91&lt;&gt;"",LEFT($G91,11),IF(COUNTIF(③女子申込!$C:$C,$B91)=1,INDEX(③女子申込!H:H,MATCH($B91,③女子申込!$C:$C,0)),"")),"")</f>
        <v>00106367326</v>
      </c>
      <c r="U91" t="str">
        <f t="shared" si="13"/>
        <v>園田学園女子大</v>
      </c>
    </row>
    <row r="92" spans="1:21">
      <c r="A92" t="s">
        <v>12612</v>
      </c>
      <c r="B92" s="61">
        <v>91</v>
      </c>
      <c r="C92" t="s">
        <v>2771</v>
      </c>
      <c r="D92" t="s">
        <v>2772</v>
      </c>
      <c r="E92" t="s">
        <v>99</v>
      </c>
      <c r="F92">
        <v>20030426</v>
      </c>
      <c r="G92" t="s">
        <v>13458</v>
      </c>
      <c r="H92" t="s">
        <v>2773</v>
      </c>
      <c r="I92" t="s">
        <v>1337</v>
      </c>
      <c r="M92" t="str">
        <f t="shared" si="8"/>
        <v>栃尾</v>
      </c>
      <c r="N92" t="str">
        <f t="shared" si="9"/>
        <v>陽菜</v>
      </c>
      <c r="O92" t="str">
        <f t="shared" si="10"/>
        <v>トチオ</v>
      </c>
      <c r="P92" t="str">
        <f t="shared" si="11"/>
        <v>ヒナタ</v>
      </c>
      <c r="Q92">
        <f>IF($F92="","",DATEDIF($R92,①申込書!$D$3,"Y"))</f>
        <v>22</v>
      </c>
      <c r="R92" t="str">
        <f t="shared" si="12"/>
        <v>2003/04/26</v>
      </c>
      <c r="S92" t="str">
        <f t="shared" si="7"/>
        <v>大阪</v>
      </c>
      <c r="T92" t="str">
        <f>IFERROR(IF($G92&lt;&gt;"",LEFT($G92,11),IF(COUNTIF(③女子申込!$C:$C,$B92)=1,INDEX(③女子申込!H:H,MATCH($B92,③女子申込!$C:$C,0)),"")),"")</f>
        <v>00101614922</v>
      </c>
      <c r="U92" t="str">
        <f t="shared" si="13"/>
        <v>園田学園女子大</v>
      </c>
    </row>
    <row r="93" spans="1:21">
      <c r="A93" t="s">
        <v>12612</v>
      </c>
      <c r="B93" s="61">
        <v>92</v>
      </c>
      <c r="C93" t="s">
        <v>2774</v>
      </c>
      <c r="D93" t="s">
        <v>2775</v>
      </c>
      <c r="E93" t="s">
        <v>97</v>
      </c>
      <c r="F93">
        <v>20031120</v>
      </c>
      <c r="G93" t="s">
        <v>13459</v>
      </c>
      <c r="H93" t="s">
        <v>2776</v>
      </c>
      <c r="I93" t="s">
        <v>2777</v>
      </c>
      <c r="M93" t="str">
        <f t="shared" si="8"/>
        <v>鳥羽</v>
      </c>
      <c r="N93" t="str">
        <f t="shared" si="9"/>
        <v>千晴</v>
      </c>
      <c r="O93" t="str">
        <f t="shared" si="10"/>
        <v>トバ</v>
      </c>
      <c r="P93" t="str">
        <f t="shared" si="11"/>
        <v>チハル</v>
      </c>
      <c r="Q93">
        <f>IF($F93="","",DATEDIF($R93,①申込書!$D$3,"Y"))</f>
        <v>22</v>
      </c>
      <c r="R93" t="str">
        <f t="shared" si="12"/>
        <v>2003/11/20</v>
      </c>
      <c r="S93" t="str">
        <f t="shared" si="7"/>
        <v>兵庫</v>
      </c>
      <c r="T93" t="str">
        <f>IFERROR(IF($G93&lt;&gt;"",LEFT($G93,11),IF(COUNTIF(③女子申込!$C:$C,$B93)=1,INDEX(③女子申込!H:H,MATCH($B93,③女子申込!$C:$C,0)),"")),"")</f>
        <v>00104377123</v>
      </c>
      <c r="U93" t="str">
        <f t="shared" si="13"/>
        <v>園田学園女子大</v>
      </c>
    </row>
    <row r="94" spans="1:21">
      <c r="A94" t="s">
        <v>12612</v>
      </c>
      <c r="B94" s="61">
        <v>93</v>
      </c>
      <c r="C94" t="s">
        <v>2778</v>
      </c>
      <c r="D94" t="s">
        <v>2779</v>
      </c>
      <c r="E94" t="s">
        <v>97</v>
      </c>
      <c r="F94">
        <v>20040130</v>
      </c>
      <c r="G94" t="s">
        <v>13460</v>
      </c>
      <c r="H94" t="s">
        <v>939</v>
      </c>
      <c r="I94" t="s">
        <v>150</v>
      </c>
      <c r="M94" t="str">
        <f t="shared" si="8"/>
        <v>内藤</v>
      </c>
      <c r="N94" t="str">
        <f t="shared" si="9"/>
        <v>澪</v>
      </c>
      <c r="O94" t="str">
        <f t="shared" si="10"/>
        <v>ナイトウ</v>
      </c>
      <c r="P94" t="str">
        <f t="shared" si="11"/>
        <v>レイ</v>
      </c>
      <c r="Q94">
        <f>IF($F94="","",DATEDIF($R94,①申込書!$D$3,"Y"))</f>
        <v>21</v>
      </c>
      <c r="R94" t="str">
        <f t="shared" si="12"/>
        <v>2004/01/30</v>
      </c>
      <c r="S94" t="str">
        <f t="shared" si="7"/>
        <v>兵庫</v>
      </c>
      <c r="T94" t="str">
        <f>IFERROR(IF($G94&lt;&gt;"",LEFT($G94,11),IF(COUNTIF(③女子申込!$C:$C,$B94)=1,INDEX(③女子申込!H:H,MATCH($B94,③女子申込!$C:$C,0)),"")),"")</f>
        <v>00119788640</v>
      </c>
      <c r="U94" t="str">
        <f t="shared" si="13"/>
        <v>園田学園女子大</v>
      </c>
    </row>
    <row r="95" spans="1:21">
      <c r="A95" t="s">
        <v>12612</v>
      </c>
      <c r="B95" s="61">
        <v>94</v>
      </c>
      <c r="C95" t="s">
        <v>2780</v>
      </c>
      <c r="D95" t="s">
        <v>2781</v>
      </c>
      <c r="E95" t="s">
        <v>369</v>
      </c>
      <c r="F95">
        <v>20040113</v>
      </c>
      <c r="G95" t="s">
        <v>13461</v>
      </c>
      <c r="H95" t="s">
        <v>147</v>
      </c>
      <c r="I95" t="s">
        <v>2782</v>
      </c>
      <c r="M95" t="str">
        <f t="shared" si="8"/>
        <v>中村</v>
      </c>
      <c r="N95" t="str">
        <f t="shared" si="9"/>
        <v>咲心</v>
      </c>
      <c r="O95" t="str">
        <f t="shared" si="10"/>
        <v>ナカムラ</v>
      </c>
      <c r="P95" t="str">
        <f t="shared" si="11"/>
        <v>サキ</v>
      </c>
      <c r="Q95">
        <f>IF($F95="","",DATEDIF($R95,①申込書!$D$3,"Y"))</f>
        <v>22</v>
      </c>
      <c r="R95" t="str">
        <f t="shared" si="12"/>
        <v>2004/01/13</v>
      </c>
      <c r="S95" t="str">
        <f t="shared" si="7"/>
        <v>愛媛</v>
      </c>
      <c r="T95" t="str">
        <f>IFERROR(IF($G95&lt;&gt;"",LEFT($G95,11),IF(COUNTIF(③女子申込!$C:$C,$B95)=1,INDEX(③女子申込!H:H,MATCH($B95,③女子申込!$C:$C,0)),"")),"")</f>
        <v>00134780124</v>
      </c>
      <c r="U95" t="str">
        <f t="shared" si="13"/>
        <v>園田学園女子大</v>
      </c>
    </row>
    <row r="96" spans="1:21">
      <c r="A96" t="s">
        <v>12612</v>
      </c>
      <c r="B96" s="61">
        <v>95</v>
      </c>
      <c r="C96" t="s">
        <v>2783</v>
      </c>
      <c r="D96" t="s">
        <v>2784</v>
      </c>
      <c r="E96" t="s">
        <v>97</v>
      </c>
      <c r="F96">
        <v>20040121</v>
      </c>
      <c r="G96" t="s">
        <v>13462</v>
      </c>
      <c r="H96" t="s">
        <v>2785</v>
      </c>
      <c r="I96" t="s">
        <v>2708</v>
      </c>
      <c r="M96" t="str">
        <f t="shared" si="8"/>
        <v>西崎</v>
      </c>
      <c r="N96" t="str">
        <f t="shared" si="9"/>
        <v>来実</v>
      </c>
      <c r="O96" t="str">
        <f t="shared" si="10"/>
        <v>ニシザキ</v>
      </c>
      <c r="P96" t="str">
        <f t="shared" si="11"/>
        <v>クルミ</v>
      </c>
      <c r="Q96">
        <f>IF($F96="","",DATEDIF($R96,①申込書!$D$3,"Y"))</f>
        <v>22</v>
      </c>
      <c r="R96" t="str">
        <f t="shared" si="12"/>
        <v>2004/01/21</v>
      </c>
      <c r="S96" t="str">
        <f t="shared" si="7"/>
        <v>兵庫</v>
      </c>
      <c r="T96" t="str">
        <f>IFERROR(IF($G96&lt;&gt;"",LEFT($G96,11),IF(COUNTIF(③女子申込!$C:$C,$B96)=1,INDEX(③女子申込!H:H,MATCH($B96,③女子申込!$C:$C,0)),"")),"")</f>
        <v>00136805629</v>
      </c>
      <c r="U96" t="str">
        <f t="shared" si="13"/>
        <v>園田学園女子大</v>
      </c>
    </row>
    <row r="97" spans="1:21">
      <c r="A97" t="s">
        <v>12612</v>
      </c>
      <c r="B97" s="61">
        <v>96</v>
      </c>
      <c r="C97" t="s">
        <v>2786</v>
      </c>
      <c r="D97" t="s">
        <v>2787</v>
      </c>
      <c r="E97" t="s">
        <v>97</v>
      </c>
      <c r="F97">
        <v>20040205</v>
      </c>
      <c r="G97" t="s">
        <v>13463</v>
      </c>
      <c r="H97" t="s">
        <v>189</v>
      </c>
      <c r="I97" t="s">
        <v>2788</v>
      </c>
      <c r="M97" t="str">
        <f t="shared" si="8"/>
        <v>藤本</v>
      </c>
      <c r="N97" t="str">
        <f t="shared" si="9"/>
        <v>色映</v>
      </c>
      <c r="O97" t="str">
        <f t="shared" si="10"/>
        <v>フジモト</v>
      </c>
      <c r="P97" t="str">
        <f t="shared" si="11"/>
        <v>イロハ</v>
      </c>
      <c r="Q97">
        <f>IF($F97="","",DATEDIF($R97,①申込書!$D$3,"Y"))</f>
        <v>21</v>
      </c>
      <c r="R97" t="str">
        <f t="shared" si="12"/>
        <v>2004/02/05</v>
      </c>
      <c r="S97" t="str">
        <f t="shared" si="7"/>
        <v>兵庫</v>
      </c>
      <c r="T97" t="str">
        <f>IFERROR(IF($G97&lt;&gt;"",LEFT($G97,11),IF(COUNTIF(③女子申込!$C:$C,$B97)=1,INDEX(③女子申込!H:H,MATCH($B97,③女子申込!$C:$C,0)),"")),"")</f>
        <v>00133174928</v>
      </c>
      <c r="U97" t="str">
        <f t="shared" si="13"/>
        <v>園田学園女子大</v>
      </c>
    </row>
    <row r="98" spans="1:21">
      <c r="A98" t="s">
        <v>12612</v>
      </c>
      <c r="B98" s="61">
        <v>97</v>
      </c>
      <c r="C98" t="s">
        <v>2789</v>
      </c>
      <c r="D98" t="s">
        <v>2790</v>
      </c>
      <c r="E98" t="s">
        <v>97</v>
      </c>
      <c r="F98">
        <v>20030605</v>
      </c>
      <c r="G98" t="s">
        <v>13464</v>
      </c>
      <c r="H98" t="s">
        <v>323</v>
      </c>
      <c r="I98" t="s">
        <v>2713</v>
      </c>
      <c r="M98" t="str">
        <f t="shared" si="8"/>
        <v>松本</v>
      </c>
      <c r="N98" t="str">
        <f t="shared" si="9"/>
        <v>彩華</v>
      </c>
      <c r="O98" t="str">
        <f t="shared" si="10"/>
        <v>マツモト</v>
      </c>
      <c r="P98" t="str">
        <f t="shared" si="11"/>
        <v>アヤカ</v>
      </c>
      <c r="Q98">
        <f>IF($F98="","",DATEDIF($R98,①申込書!$D$3,"Y"))</f>
        <v>22</v>
      </c>
      <c r="R98" t="str">
        <f t="shared" si="12"/>
        <v>2003/06/05</v>
      </c>
      <c r="S98" t="str">
        <f t="shared" si="7"/>
        <v>兵庫</v>
      </c>
      <c r="T98" t="str">
        <f>IFERROR(IF($G98&lt;&gt;"",LEFT($G98,11),IF(COUNTIF(③女子申込!$C:$C,$B98)=1,INDEX(③女子申込!H:H,MATCH($B98,③女子申込!$C:$C,0)),"")),"")</f>
        <v>00105482929</v>
      </c>
      <c r="U98" t="str">
        <f t="shared" si="13"/>
        <v>園田学園女子大</v>
      </c>
    </row>
    <row r="99" spans="1:21">
      <c r="A99" t="s">
        <v>12612</v>
      </c>
      <c r="B99" s="61">
        <v>98</v>
      </c>
      <c r="C99" t="s">
        <v>2791</v>
      </c>
      <c r="D99" t="s">
        <v>2792</v>
      </c>
      <c r="E99" t="s">
        <v>97</v>
      </c>
      <c r="F99">
        <v>20030414</v>
      </c>
      <c r="G99" t="s">
        <v>13465</v>
      </c>
      <c r="H99" t="s">
        <v>323</v>
      </c>
      <c r="I99" t="s">
        <v>2793</v>
      </c>
      <c r="M99" t="str">
        <f t="shared" si="8"/>
        <v>松本</v>
      </c>
      <c r="N99" t="str">
        <f t="shared" si="9"/>
        <v>百音</v>
      </c>
      <c r="O99" t="str">
        <f t="shared" si="10"/>
        <v>マツモト</v>
      </c>
      <c r="P99" t="str">
        <f t="shared" si="11"/>
        <v>モネ</v>
      </c>
      <c r="Q99">
        <f>IF($F99="","",DATEDIF($R99,①申込書!$D$3,"Y"))</f>
        <v>22</v>
      </c>
      <c r="R99" t="str">
        <f t="shared" si="12"/>
        <v>2003/04/14</v>
      </c>
      <c r="S99" t="str">
        <f t="shared" si="7"/>
        <v>兵庫</v>
      </c>
      <c r="T99" t="str">
        <f>IFERROR(IF($G99&lt;&gt;"",LEFT($G99,11),IF(COUNTIF(③女子申込!$C:$C,$B99)=1,INDEX(③女子申込!H:H,MATCH($B99,③女子申込!$C:$C,0)),"")),"")</f>
        <v>00102324416</v>
      </c>
      <c r="U99" t="str">
        <f t="shared" si="13"/>
        <v>園田学園女子大</v>
      </c>
    </row>
    <row r="100" spans="1:21">
      <c r="A100" t="s">
        <v>12612</v>
      </c>
      <c r="B100" s="61">
        <v>99</v>
      </c>
      <c r="C100" t="s">
        <v>2794</v>
      </c>
      <c r="D100" t="s">
        <v>2795</v>
      </c>
      <c r="E100" t="s">
        <v>469</v>
      </c>
      <c r="F100">
        <v>20030925</v>
      </c>
      <c r="G100" t="s">
        <v>13466</v>
      </c>
      <c r="H100" t="s">
        <v>214</v>
      </c>
      <c r="I100" t="s">
        <v>13467</v>
      </c>
      <c r="M100" t="str">
        <f t="shared" si="8"/>
        <v>山本</v>
      </c>
      <c r="N100" t="str">
        <f t="shared" si="9"/>
        <v>心葉</v>
      </c>
      <c r="O100" t="str">
        <f t="shared" si="10"/>
        <v>ヤマモト</v>
      </c>
      <c r="P100" t="str">
        <f t="shared" si="11"/>
        <v>ココハ</v>
      </c>
      <c r="Q100">
        <f>IF($F100="","",DATEDIF($R100,①申込書!$D$3,"Y"))</f>
        <v>22</v>
      </c>
      <c r="R100" t="str">
        <f t="shared" si="12"/>
        <v>2003/09/25</v>
      </c>
      <c r="S100" t="str">
        <f t="shared" si="7"/>
        <v>和歌山</v>
      </c>
      <c r="T100" t="str">
        <f>IFERROR(IF($G100&lt;&gt;"",LEFT($G100,11),IF(COUNTIF(③女子申込!$C:$C,$B100)=1,INDEX(③女子申込!H:H,MATCH($B100,③女子申込!$C:$C,0)),"")),"")</f>
        <v>00107004820</v>
      </c>
      <c r="U100" t="str">
        <f t="shared" si="13"/>
        <v>園田学園女子大</v>
      </c>
    </row>
    <row r="101" spans="1:21">
      <c r="A101" t="s">
        <v>12612</v>
      </c>
      <c r="B101" s="61">
        <v>100</v>
      </c>
      <c r="C101" t="s">
        <v>3257</v>
      </c>
      <c r="D101" t="s">
        <v>3258</v>
      </c>
      <c r="E101" t="s">
        <v>97</v>
      </c>
      <c r="F101">
        <v>20030920</v>
      </c>
      <c r="G101" t="s">
        <v>13468</v>
      </c>
      <c r="H101" t="s">
        <v>637</v>
      </c>
      <c r="I101" t="s">
        <v>3259</v>
      </c>
      <c r="M101" t="str">
        <f t="shared" si="8"/>
        <v>福本</v>
      </c>
      <c r="N101" t="str">
        <f t="shared" si="9"/>
        <v>涼音</v>
      </c>
      <c r="O101" t="str">
        <f t="shared" si="10"/>
        <v>フクモト</v>
      </c>
      <c r="P101" t="str">
        <f t="shared" si="11"/>
        <v>スズネ</v>
      </c>
      <c r="Q101">
        <f>IF($F101="","",DATEDIF($R101,①申込書!$D$3,"Y"))</f>
        <v>22</v>
      </c>
      <c r="R101" t="str">
        <f t="shared" si="12"/>
        <v>2003/09/20</v>
      </c>
      <c r="S101" t="str">
        <f t="shared" si="7"/>
        <v>兵庫</v>
      </c>
      <c r="T101" t="str">
        <f>IFERROR(IF($G101&lt;&gt;"",LEFT($G101,11),IF(COUNTIF(③女子申込!$C:$C,$B101)=1,INDEX(③女子申込!H:H,MATCH($B101,③女子申込!$C:$C,0)),"")),"")</f>
        <v>00103691727</v>
      </c>
      <c r="U101" t="str">
        <f t="shared" si="13"/>
        <v>園田学園女子大</v>
      </c>
    </row>
    <row r="102" spans="1:21">
      <c r="A102" t="s">
        <v>12612</v>
      </c>
      <c r="B102" s="61">
        <v>101</v>
      </c>
      <c r="C102" t="s">
        <v>5119</v>
      </c>
      <c r="D102" t="s">
        <v>5120</v>
      </c>
      <c r="E102" t="s">
        <v>97</v>
      </c>
      <c r="F102">
        <v>20041229</v>
      </c>
      <c r="G102" t="s">
        <v>13469</v>
      </c>
      <c r="H102" t="s">
        <v>5121</v>
      </c>
      <c r="I102" t="s">
        <v>5122</v>
      </c>
      <c r="M102" t="str">
        <f t="shared" si="8"/>
        <v>綾</v>
      </c>
      <c r="N102" t="str">
        <f t="shared" si="9"/>
        <v>聖菜</v>
      </c>
      <c r="O102" t="str">
        <f t="shared" si="10"/>
        <v>アヤ</v>
      </c>
      <c r="P102" t="str">
        <f t="shared" si="11"/>
        <v>セイナ</v>
      </c>
      <c r="Q102">
        <f>IF($F102="","",DATEDIF($R102,①申込書!$D$3,"Y"))</f>
        <v>21</v>
      </c>
      <c r="R102" t="str">
        <f t="shared" si="12"/>
        <v>2004/12/29</v>
      </c>
      <c r="S102" t="str">
        <f t="shared" si="7"/>
        <v>兵庫</v>
      </c>
      <c r="T102" t="str">
        <f>IFERROR(IF($G102&lt;&gt;"",LEFT($G102,11),IF(COUNTIF(③女子申込!$C:$C,$B102)=1,INDEX(③女子申込!H:H,MATCH($B102,③女子申込!$C:$C,0)),"")),"")</f>
        <v>00115262118</v>
      </c>
      <c r="U102" t="str">
        <f t="shared" si="13"/>
        <v>園田学園女子大</v>
      </c>
    </row>
    <row r="103" spans="1:21">
      <c r="A103" t="s">
        <v>12612</v>
      </c>
      <c r="B103" s="61">
        <v>102</v>
      </c>
      <c r="C103" t="s">
        <v>5123</v>
      </c>
      <c r="D103" t="s">
        <v>5124</v>
      </c>
      <c r="E103" t="s">
        <v>97</v>
      </c>
      <c r="F103">
        <v>20050317</v>
      </c>
      <c r="G103" t="s">
        <v>13470</v>
      </c>
      <c r="H103" t="s">
        <v>3034</v>
      </c>
      <c r="I103" t="s">
        <v>5125</v>
      </c>
      <c r="M103" t="str">
        <f t="shared" si="8"/>
        <v>礒邉</v>
      </c>
      <c r="N103" t="str">
        <f t="shared" si="9"/>
        <v>美蘭</v>
      </c>
      <c r="O103" t="str">
        <f t="shared" si="10"/>
        <v>イソベ</v>
      </c>
      <c r="P103" t="str">
        <f t="shared" si="11"/>
        <v>ミラン</v>
      </c>
      <c r="Q103">
        <f>IF($F103="","",DATEDIF($R103,①申込書!$D$3,"Y"))</f>
        <v>20</v>
      </c>
      <c r="R103" t="str">
        <f t="shared" si="12"/>
        <v>2005/03/17</v>
      </c>
      <c r="S103" t="str">
        <f t="shared" si="7"/>
        <v>兵庫</v>
      </c>
      <c r="T103" t="str">
        <f>IFERROR(IF($G103&lt;&gt;"",LEFT($G103,11),IF(COUNTIF(③女子申込!$C:$C,$B103)=1,INDEX(③女子申込!H:H,MATCH($B103,③女子申込!$C:$C,0)),"")),"")</f>
        <v>00116603219</v>
      </c>
      <c r="U103" t="str">
        <f t="shared" si="13"/>
        <v>園田学園女子大</v>
      </c>
    </row>
    <row r="104" spans="1:21">
      <c r="A104" t="s">
        <v>12612</v>
      </c>
      <c r="B104" s="61">
        <v>103</v>
      </c>
      <c r="C104" t="s">
        <v>5126</v>
      </c>
      <c r="D104" t="s">
        <v>5127</v>
      </c>
      <c r="E104" t="s">
        <v>83</v>
      </c>
      <c r="F104">
        <v>20040811</v>
      </c>
      <c r="G104" t="s">
        <v>13471</v>
      </c>
      <c r="H104" t="s">
        <v>5128</v>
      </c>
      <c r="I104" t="s">
        <v>2716</v>
      </c>
      <c r="M104" t="str">
        <f t="shared" si="8"/>
        <v>乾谷</v>
      </c>
      <c r="N104" t="str">
        <f t="shared" si="9"/>
        <v>こころ</v>
      </c>
      <c r="O104" t="str">
        <f t="shared" si="10"/>
        <v>イヌイダニ</v>
      </c>
      <c r="P104" t="str">
        <f t="shared" si="11"/>
        <v>ココロ</v>
      </c>
      <c r="Q104">
        <f>IF($F104="","",DATEDIF($R104,①申込書!$D$3,"Y"))</f>
        <v>21</v>
      </c>
      <c r="R104" t="str">
        <f t="shared" si="12"/>
        <v>2004/08/11</v>
      </c>
      <c r="S104" t="str">
        <f t="shared" si="7"/>
        <v>奈良</v>
      </c>
      <c r="T104" t="str">
        <f>IFERROR(IF($G104&lt;&gt;"",LEFT($G104,11),IF(COUNTIF(③女子申込!$C:$C,$B104)=1,INDEX(③女子申込!H:H,MATCH($B104,③女子申込!$C:$C,0)),"")),"")</f>
        <v>00117328830</v>
      </c>
      <c r="U104" t="str">
        <f t="shared" si="13"/>
        <v>園田学園女子大</v>
      </c>
    </row>
    <row r="105" spans="1:21">
      <c r="A105" t="s">
        <v>12612</v>
      </c>
      <c r="B105" s="61">
        <v>104</v>
      </c>
      <c r="C105" t="s">
        <v>5129</v>
      </c>
      <c r="D105" t="s">
        <v>5130</v>
      </c>
      <c r="E105" t="s">
        <v>88</v>
      </c>
      <c r="F105">
        <v>20041002</v>
      </c>
      <c r="G105" t="s">
        <v>13472</v>
      </c>
      <c r="H105" t="s">
        <v>3629</v>
      </c>
      <c r="I105" t="s">
        <v>3379</v>
      </c>
      <c r="M105" t="str">
        <f t="shared" si="8"/>
        <v>今岡</v>
      </c>
      <c r="N105" t="str">
        <f t="shared" si="9"/>
        <v>理実</v>
      </c>
      <c r="O105" t="str">
        <f t="shared" si="10"/>
        <v>イマオカ</v>
      </c>
      <c r="P105" t="str">
        <f t="shared" si="11"/>
        <v>リミ</v>
      </c>
      <c r="Q105">
        <f>IF($F105="","",DATEDIF($R105,①申込書!$D$3,"Y"))</f>
        <v>21</v>
      </c>
      <c r="R105" t="str">
        <f t="shared" si="12"/>
        <v>2004/10/02</v>
      </c>
      <c r="S105" t="str">
        <f t="shared" si="7"/>
        <v>京都</v>
      </c>
      <c r="T105" t="str">
        <f>IFERROR(IF($G105&lt;&gt;"",LEFT($G105,11),IF(COUNTIF(③女子申込!$C:$C,$B105)=1,INDEX(③女子申込!H:H,MATCH($B105,③女子申込!$C:$C,0)),"")),"")</f>
        <v>00144466227</v>
      </c>
      <c r="U105" t="str">
        <f t="shared" si="13"/>
        <v>園田学園女子大</v>
      </c>
    </row>
    <row r="106" spans="1:21">
      <c r="A106" t="s">
        <v>12612</v>
      </c>
      <c r="B106" s="61">
        <v>105</v>
      </c>
      <c r="C106" t="s">
        <v>5131</v>
      </c>
      <c r="D106" t="s">
        <v>5132</v>
      </c>
      <c r="E106" t="s">
        <v>170</v>
      </c>
      <c r="F106">
        <v>20041214</v>
      </c>
      <c r="G106" t="s">
        <v>13473</v>
      </c>
      <c r="H106" t="s">
        <v>5133</v>
      </c>
      <c r="I106" t="s">
        <v>3431</v>
      </c>
      <c r="M106" t="str">
        <f t="shared" si="8"/>
        <v>梅月</v>
      </c>
      <c r="N106" t="str">
        <f t="shared" si="9"/>
        <v>夢乃</v>
      </c>
      <c r="O106" t="str">
        <f t="shared" si="10"/>
        <v>ウメヅキ</v>
      </c>
      <c r="P106" t="str">
        <f t="shared" si="11"/>
        <v>ユメノ</v>
      </c>
      <c r="Q106">
        <f>IF($F106="","",DATEDIF($R106,①申込書!$D$3,"Y"))</f>
        <v>21</v>
      </c>
      <c r="R106" t="str">
        <f t="shared" si="12"/>
        <v>2004/12/14</v>
      </c>
      <c r="S106" t="str">
        <f t="shared" si="7"/>
        <v>福岡</v>
      </c>
      <c r="T106" t="str">
        <f>IFERROR(IF($G106&lt;&gt;"",LEFT($G106,11),IF(COUNTIF(③女子申込!$C:$C,$B106)=1,INDEX(③女子申込!H:H,MATCH($B106,③女子申込!$C:$C,0)),"")),"")</f>
        <v>00116690831</v>
      </c>
      <c r="U106" t="str">
        <f t="shared" si="13"/>
        <v>園田学園女子大</v>
      </c>
    </row>
    <row r="107" spans="1:21">
      <c r="A107" t="s">
        <v>12612</v>
      </c>
      <c r="B107" s="61">
        <v>106</v>
      </c>
      <c r="C107" t="s">
        <v>5134</v>
      </c>
      <c r="D107" t="s">
        <v>5135</v>
      </c>
      <c r="E107" t="s">
        <v>369</v>
      </c>
      <c r="F107">
        <v>20050318</v>
      </c>
      <c r="G107" t="s">
        <v>13474</v>
      </c>
      <c r="H107" t="s">
        <v>1477</v>
      </c>
      <c r="I107" t="s">
        <v>2817</v>
      </c>
      <c r="M107" t="str">
        <f t="shared" si="8"/>
        <v>大岡</v>
      </c>
      <c r="N107" t="str">
        <f t="shared" si="9"/>
        <v>聖和</v>
      </c>
      <c r="O107" t="str">
        <f t="shared" si="10"/>
        <v>オオオカ</v>
      </c>
      <c r="P107" t="str">
        <f t="shared" si="11"/>
        <v>セナ</v>
      </c>
      <c r="Q107">
        <f>IF($F107="","",DATEDIF($R107,①申込書!$D$3,"Y"))</f>
        <v>20</v>
      </c>
      <c r="R107" t="str">
        <f t="shared" si="12"/>
        <v>2005/03/18</v>
      </c>
      <c r="S107" t="str">
        <f t="shared" si="7"/>
        <v>愛媛</v>
      </c>
      <c r="T107" t="str">
        <f>IFERROR(IF($G107&lt;&gt;"",LEFT($G107,11),IF(COUNTIF(③女子申込!$C:$C,$B107)=1,INDEX(③女子申込!H:H,MATCH($B107,③女子申込!$C:$C,0)),"")),"")</f>
        <v>00111751622</v>
      </c>
      <c r="U107" t="str">
        <f t="shared" si="13"/>
        <v>園田学園女子大</v>
      </c>
    </row>
    <row r="108" spans="1:21">
      <c r="A108" t="s">
        <v>12612</v>
      </c>
      <c r="B108" s="61">
        <v>107</v>
      </c>
      <c r="C108" t="s">
        <v>5136</v>
      </c>
      <c r="D108" t="s">
        <v>5137</v>
      </c>
      <c r="E108" t="s">
        <v>97</v>
      </c>
      <c r="F108">
        <v>20041221</v>
      </c>
      <c r="G108" t="s">
        <v>13475</v>
      </c>
      <c r="H108" t="s">
        <v>5138</v>
      </c>
      <c r="I108" t="s">
        <v>2815</v>
      </c>
      <c r="M108" t="str">
        <f t="shared" si="8"/>
        <v>太田垣</v>
      </c>
      <c r="N108" t="str">
        <f t="shared" si="9"/>
        <v>楓華</v>
      </c>
      <c r="O108" t="str">
        <f t="shared" si="10"/>
        <v>オオタガキ</v>
      </c>
      <c r="P108" t="str">
        <f t="shared" si="11"/>
        <v>フウカ</v>
      </c>
      <c r="Q108">
        <f>IF($F108="","",DATEDIF($R108,①申込書!$D$3,"Y"))</f>
        <v>21</v>
      </c>
      <c r="R108" t="str">
        <f t="shared" si="12"/>
        <v>2004/12/21</v>
      </c>
      <c r="S108" t="str">
        <f t="shared" si="7"/>
        <v>兵庫</v>
      </c>
      <c r="T108" t="str">
        <f>IFERROR(IF($G108&lt;&gt;"",LEFT($G108,11),IF(COUNTIF(③女子申込!$C:$C,$B108)=1,INDEX(③女子申込!H:H,MATCH($B108,③女子申込!$C:$C,0)),"")),"")</f>
        <v>00117523423</v>
      </c>
      <c r="U108" t="str">
        <f t="shared" si="13"/>
        <v>園田学園女子大</v>
      </c>
    </row>
    <row r="109" spans="1:21">
      <c r="A109" t="s">
        <v>12612</v>
      </c>
      <c r="B109" s="61">
        <v>108</v>
      </c>
      <c r="C109" t="s">
        <v>5139</v>
      </c>
      <c r="D109" t="s">
        <v>5140</v>
      </c>
      <c r="E109" t="s">
        <v>97</v>
      </c>
      <c r="F109">
        <v>20040412</v>
      </c>
      <c r="G109" t="s">
        <v>13476</v>
      </c>
      <c r="H109" t="s">
        <v>2002</v>
      </c>
      <c r="I109" t="s">
        <v>2700</v>
      </c>
      <c r="M109" t="str">
        <f t="shared" si="8"/>
        <v>門脇</v>
      </c>
      <c r="N109" t="str">
        <f t="shared" si="9"/>
        <v>杏実</v>
      </c>
      <c r="O109" t="str">
        <f t="shared" si="10"/>
        <v>カドワキ</v>
      </c>
      <c r="P109" t="str">
        <f t="shared" si="11"/>
        <v>アミ</v>
      </c>
      <c r="Q109">
        <f>IF($F109="","",DATEDIF($R109,①申込書!$D$3,"Y"))</f>
        <v>21</v>
      </c>
      <c r="R109" t="str">
        <f t="shared" si="12"/>
        <v>2004/04/12</v>
      </c>
      <c r="S109" t="str">
        <f t="shared" si="7"/>
        <v>兵庫</v>
      </c>
      <c r="T109" t="str">
        <f>IFERROR(IF($G109&lt;&gt;"",LEFT($G109,11),IF(COUNTIF(③女子申込!$C:$C,$B109)=1,INDEX(③女子申込!H:H,MATCH($B109,③女子申込!$C:$C,0)),"")),"")</f>
        <v>00114589028</v>
      </c>
      <c r="U109" t="str">
        <f t="shared" si="13"/>
        <v>園田学園女子大</v>
      </c>
    </row>
    <row r="110" spans="1:21">
      <c r="A110" t="s">
        <v>12612</v>
      </c>
      <c r="B110" s="61">
        <v>109</v>
      </c>
      <c r="C110" t="s">
        <v>5141</v>
      </c>
      <c r="D110" t="s">
        <v>5142</v>
      </c>
      <c r="E110" t="s">
        <v>99</v>
      </c>
      <c r="F110">
        <v>20040627</v>
      </c>
      <c r="G110" t="s">
        <v>13477</v>
      </c>
      <c r="H110" t="s">
        <v>739</v>
      </c>
      <c r="I110" t="s">
        <v>3090</v>
      </c>
      <c r="M110" t="str">
        <f t="shared" si="8"/>
        <v>金光</v>
      </c>
      <c r="N110" t="str">
        <f t="shared" si="9"/>
        <v>莉緒</v>
      </c>
      <c r="O110" t="str">
        <f t="shared" si="10"/>
        <v>カネミツ</v>
      </c>
      <c r="P110" t="str">
        <f t="shared" si="11"/>
        <v>リオ</v>
      </c>
      <c r="Q110">
        <f>IF($F110="","",DATEDIF($R110,①申込書!$D$3,"Y"))</f>
        <v>21</v>
      </c>
      <c r="R110" t="str">
        <f t="shared" si="12"/>
        <v>2004/06/27</v>
      </c>
      <c r="S110" t="str">
        <f t="shared" si="7"/>
        <v>大阪</v>
      </c>
      <c r="T110" t="str">
        <f>IFERROR(IF($G110&lt;&gt;"",LEFT($G110,11),IF(COUNTIF(③女子申込!$C:$C,$B110)=1,INDEX(③女子申込!H:H,MATCH($B110,③女子申込!$C:$C,0)),"")),"")</f>
        <v>00115493124</v>
      </c>
      <c r="U110" t="str">
        <f t="shared" si="13"/>
        <v>園田学園女子大</v>
      </c>
    </row>
    <row r="111" spans="1:21">
      <c r="A111" t="s">
        <v>12612</v>
      </c>
      <c r="B111" s="61">
        <v>110</v>
      </c>
      <c r="C111" t="s">
        <v>5143</v>
      </c>
      <c r="D111" t="s">
        <v>5144</v>
      </c>
      <c r="E111" t="s">
        <v>88</v>
      </c>
      <c r="F111">
        <v>20050204</v>
      </c>
      <c r="G111" t="s">
        <v>13478</v>
      </c>
      <c r="H111" t="s">
        <v>162</v>
      </c>
      <c r="I111" t="s">
        <v>2802</v>
      </c>
      <c r="M111" t="str">
        <f t="shared" si="8"/>
        <v>木村</v>
      </c>
      <c r="N111" t="str">
        <f t="shared" si="9"/>
        <v>爽風</v>
      </c>
      <c r="O111" t="str">
        <f t="shared" si="10"/>
        <v>キムラ</v>
      </c>
      <c r="P111" t="str">
        <f t="shared" si="11"/>
        <v>サヤカ</v>
      </c>
      <c r="Q111">
        <f>IF($F111="","",DATEDIF($R111,①申込書!$D$3,"Y"))</f>
        <v>20</v>
      </c>
      <c r="R111" t="str">
        <f t="shared" si="12"/>
        <v>2005/02/04</v>
      </c>
      <c r="S111" t="str">
        <f t="shared" si="7"/>
        <v>京都</v>
      </c>
      <c r="T111" t="str">
        <f>IFERROR(IF($G111&lt;&gt;"",LEFT($G111,11),IF(COUNTIF(③女子申込!$C:$C,$B111)=1,INDEX(③女子申込!H:H,MATCH($B111,③女子申込!$C:$C,0)),"")),"")</f>
        <v>00120249927</v>
      </c>
      <c r="U111" t="str">
        <f t="shared" si="13"/>
        <v>園田学園女子大</v>
      </c>
    </row>
    <row r="112" spans="1:21">
      <c r="A112" t="s">
        <v>12612</v>
      </c>
      <c r="B112" s="61">
        <v>111</v>
      </c>
      <c r="C112" t="s">
        <v>5145</v>
      </c>
      <c r="D112" t="s">
        <v>5146</v>
      </c>
      <c r="E112" t="s">
        <v>97</v>
      </c>
      <c r="F112">
        <v>20040708</v>
      </c>
      <c r="G112" t="s">
        <v>13479</v>
      </c>
      <c r="H112" t="s">
        <v>193</v>
      </c>
      <c r="I112" t="s">
        <v>2609</v>
      </c>
      <c r="M112" t="str">
        <f t="shared" si="8"/>
        <v>小林</v>
      </c>
      <c r="N112" t="str">
        <f t="shared" si="9"/>
        <v>悠香</v>
      </c>
      <c r="O112" t="str">
        <f t="shared" si="10"/>
        <v>コバヤシ</v>
      </c>
      <c r="P112" t="str">
        <f t="shared" si="11"/>
        <v>ハルカ</v>
      </c>
      <c r="Q112">
        <f>IF($F112="","",DATEDIF($R112,①申込書!$D$3,"Y"))</f>
        <v>21</v>
      </c>
      <c r="R112" t="str">
        <f t="shared" si="12"/>
        <v>2004/07/08</v>
      </c>
      <c r="S112" t="str">
        <f t="shared" si="7"/>
        <v>兵庫</v>
      </c>
      <c r="T112" t="str">
        <f>IFERROR(IF($G112&lt;&gt;"",LEFT($G112,11),IF(COUNTIF(③女子申込!$C:$C,$B112)=1,INDEX(③女子申込!H:H,MATCH($B112,③女子申込!$C:$C,0)),"")),"")</f>
        <v>00113347120</v>
      </c>
      <c r="U112" t="str">
        <f t="shared" si="13"/>
        <v>園田学園女子大</v>
      </c>
    </row>
    <row r="113" spans="1:21">
      <c r="A113" t="s">
        <v>12612</v>
      </c>
      <c r="B113" s="61">
        <v>112</v>
      </c>
      <c r="C113" t="s">
        <v>5147</v>
      </c>
      <c r="D113" t="s">
        <v>5148</v>
      </c>
      <c r="E113" t="s">
        <v>369</v>
      </c>
      <c r="F113">
        <v>20040809</v>
      </c>
      <c r="G113" t="s">
        <v>13480</v>
      </c>
      <c r="H113" t="s">
        <v>511</v>
      </c>
      <c r="I113" t="s">
        <v>2828</v>
      </c>
      <c r="M113" t="str">
        <f t="shared" si="8"/>
        <v>後藤</v>
      </c>
      <c r="N113" t="str">
        <f t="shared" si="9"/>
        <v>夏凜</v>
      </c>
      <c r="O113" t="str">
        <f t="shared" si="10"/>
        <v>ゴトウ</v>
      </c>
      <c r="P113" t="str">
        <f t="shared" si="11"/>
        <v>カリン</v>
      </c>
      <c r="Q113">
        <f>IF($F113="","",DATEDIF($R113,①申込書!$D$3,"Y"))</f>
        <v>21</v>
      </c>
      <c r="R113" t="str">
        <f t="shared" si="12"/>
        <v>2004/08/09</v>
      </c>
      <c r="S113" t="str">
        <f t="shared" si="7"/>
        <v>愛媛</v>
      </c>
      <c r="T113" t="str">
        <f>IFERROR(IF($G113&lt;&gt;"",LEFT($G113,11),IF(COUNTIF(③女子申込!$C:$C,$B113)=1,INDEX(③女子申込!H:H,MATCH($B113,③女子申込!$C:$C,0)),"")),"")</f>
        <v>00109490831</v>
      </c>
      <c r="U113" t="str">
        <f t="shared" si="13"/>
        <v>園田学園女子大</v>
      </c>
    </row>
    <row r="114" spans="1:21">
      <c r="A114" t="s">
        <v>12612</v>
      </c>
      <c r="B114" s="61">
        <v>113</v>
      </c>
      <c r="C114" t="s">
        <v>5149</v>
      </c>
      <c r="D114" t="s">
        <v>5150</v>
      </c>
      <c r="E114" t="s">
        <v>97</v>
      </c>
      <c r="F114">
        <v>20040621</v>
      </c>
      <c r="G114" t="s">
        <v>13481</v>
      </c>
      <c r="H114" t="s">
        <v>3822</v>
      </c>
      <c r="I114" t="s">
        <v>2982</v>
      </c>
      <c r="M114" t="str">
        <f t="shared" si="8"/>
        <v>竹井</v>
      </c>
      <c r="N114" t="str">
        <f t="shared" si="9"/>
        <v>杏</v>
      </c>
      <c r="O114" t="str">
        <f t="shared" si="10"/>
        <v>タケイ</v>
      </c>
      <c r="P114" t="str">
        <f t="shared" si="11"/>
        <v>アンズ</v>
      </c>
      <c r="Q114">
        <f>IF($F114="","",DATEDIF($R114,①申込書!$D$3,"Y"))</f>
        <v>21</v>
      </c>
      <c r="R114" t="str">
        <f t="shared" si="12"/>
        <v>2004/06/21</v>
      </c>
      <c r="S114" t="str">
        <f t="shared" si="7"/>
        <v>兵庫</v>
      </c>
      <c r="T114" t="str">
        <f>IFERROR(IF($G114&lt;&gt;"",LEFT($G114,11),IF(COUNTIF(③女子申込!$C:$C,$B114)=1,INDEX(③女子申込!H:H,MATCH($B114,③女子申込!$C:$C,0)),"")),"")</f>
        <v>00115232216</v>
      </c>
      <c r="U114" t="str">
        <f t="shared" si="13"/>
        <v>園田学園女子大</v>
      </c>
    </row>
    <row r="115" spans="1:21">
      <c r="A115" t="s">
        <v>12612</v>
      </c>
      <c r="B115" s="61">
        <v>114</v>
      </c>
      <c r="C115" t="s">
        <v>5151</v>
      </c>
      <c r="D115" t="s">
        <v>5152</v>
      </c>
      <c r="E115" t="s">
        <v>99</v>
      </c>
      <c r="F115">
        <v>20040502</v>
      </c>
      <c r="G115" t="s">
        <v>13482</v>
      </c>
      <c r="H115" t="s">
        <v>354</v>
      </c>
      <c r="I115" t="s">
        <v>1855</v>
      </c>
      <c r="M115" t="str">
        <f t="shared" si="8"/>
        <v>田中</v>
      </c>
      <c r="N115" t="str">
        <f t="shared" si="9"/>
        <v>佑果</v>
      </c>
      <c r="O115" t="str">
        <f t="shared" si="10"/>
        <v>タナカ</v>
      </c>
      <c r="P115" t="str">
        <f t="shared" si="11"/>
        <v>ユウカ</v>
      </c>
      <c r="Q115">
        <f>IF($F115="","",DATEDIF($R115,①申込書!$D$3,"Y"))</f>
        <v>21</v>
      </c>
      <c r="R115" t="str">
        <f t="shared" si="12"/>
        <v>2004/05/02</v>
      </c>
      <c r="S115" t="str">
        <f t="shared" si="7"/>
        <v>大阪</v>
      </c>
      <c r="T115" t="str">
        <f>IFERROR(IF($G115&lt;&gt;"",LEFT($G115,11),IF(COUNTIF(③女子申込!$C:$C,$B115)=1,INDEX(③女子申込!H:H,MATCH($B115,③女子申込!$C:$C,0)),"")),"")</f>
        <v>00128655532</v>
      </c>
      <c r="U115" t="str">
        <f t="shared" si="13"/>
        <v>園田学園女子大</v>
      </c>
    </row>
    <row r="116" spans="1:21">
      <c r="A116" t="s">
        <v>12612</v>
      </c>
      <c r="B116" s="61">
        <v>115</v>
      </c>
      <c r="C116" t="s">
        <v>5153</v>
      </c>
      <c r="D116" t="s">
        <v>5154</v>
      </c>
      <c r="E116" t="s">
        <v>97</v>
      </c>
      <c r="F116">
        <v>20040730</v>
      </c>
      <c r="G116" t="s">
        <v>13483</v>
      </c>
      <c r="H116" t="s">
        <v>171</v>
      </c>
      <c r="I116" t="s">
        <v>408</v>
      </c>
      <c r="M116" t="str">
        <f t="shared" si="8"/>
        <v>中尾</v>
      </c>
      <c r="N116" t="str">
        <f t="shared" si="9"/>
        <v>柚希</v>
      </c>
      <c r="O116" t="str">
        <f t="shared" si="10"/>
        <v>ナカオ</v>
      </c>
      <c r="P116" t="str">
        <f t="shared" si="11"/>
        <v>ユズキ</v>
      </c>
      <c r="Q116">
        <f>IF($F116="","",DATEDIF($R116,①申込書!$D$3,"Y"))</f>
        <v>21</v>
      </c>
      <c r="R116" t="str">
        <f t="shared" si="12"/>
        <v>2004/07/30</v>
      </c>
      <c r="S116" t="str">
        <f t="shared" si="7"/>
        <v>兵庫</v>
      </c>
      <c r="T116" t="str">
        <f>IFERROR(IF($G116&lt;&gt;"",LEFT($G116,11),IF(COUNTIF(③女子申込!$C:$C,$B116)=1,INDEX(③女子申込!H:H,MATCH($B116,③女子申込!$C:$C,0)),"")),"")</f>
        <v>00116803322</v>
      </c>
      <c r="U116" t="str">
        <f t="shared" si="13"/>
        <v>園田学園女子大</v>
      </c>
    </row>
    <row r="117" spans="1:21">
      <c r="A117" t="s">
        <v>12612</v>
      </c>
      <c r="B117" s="61">
        <v>116</v>
      </c>
      <c r="C117" t="s">
        <v>5155</v>
      </c>
      <c r="D117" t="s">
        <v>5156</v>
      </c>
      <c r="E117" t="s">
        <v>132</v>
      </c>
      <c r="F117">
        <v>20040824</v>
      </c>
      <c r="G117" t="s">
        <v>13484</v>
      </c>
      <c r="H117" t="s">
        <v>946</v>
      </c>
      <c r="I117" t="s">
        <v>2695</v>
      </c>
      <c r="M117" t="str">
        <f t="shared" si="8"/>
        <v>中本</v>
      </c>
      <c r="N117" t="str">
        <f t="shared" si="9"/>
        <v>百々香</v>
      </c>
      <c r="O117" t="str">
        <f t="shared" si="10"/>
        <v>ナカモト</v>
      </c>
      <c r="P117" t="str">
        <f t="shared" si="11"/>
        <v>モモカ</v>
      </c>
      <c r="Q117">
        <f>IF($F117="","",DATEDIF($R117,①申込書!$D$3,"Y"))</f>
        <v>21</v>
      </c>
      <c r="R117" t="str">
        <f t="shared" si="12"/>
        <v>2004/08/24</v>
      </c>
      <c r="S117" t="str">
        <f t="shared" si="7"/>
        <v>広島</v>
      </c>
      <c r="T117" t="str">
        <f>IFERROR(IF($G117&lt;&gt;"",LEFT($G117,11),IF(COUNTIF(③女子申込!$C:$C,$B117)=1,INDEX(③女子申込!H:H,MATCH($B117,③女子申込!$C:$C,0)),"")),"")</f>
        <v>00145465429</v>
      </c>
      <c r="U117" t="str">
        <f t="shared" si="13"/>
        <v>園田学園女子大</v>
      </c>
    </row>
    <row r="118" spans="1:21">
      <c r="A118" t="s">
        <v>12612</v>
      </c>
      <c r="B118" s="61">
        <v>117</v>
      </c>
      <c r="C118" t="s">
        <v>5157</v>
      </c>
      <c r="D118" t="s">
        <v>5158</v>
      </c>
      <c r="E118" t="s">
        <v>88</v>
      </c>
      <c r="F118">
        <v>20050113</v>
      </c>
      <c r="G118" t="s">
        <v>13485</v>
      </c>
      <c r="H118" t="s">
        <v>4115</v>
      </c>
      <c r="I118" t="s">
        <v>666</v>
      </c>
      <c r="M118" t="str">
        <f t="shared" si="8"/>
        <v>萩野</v>
      </c>
      <c r="N118" t="str">
        <f t="shared" si="9"/>
        <v>瑠衣</v>
      </c>
      <c r="O118" t="str">
        <f t="shared" si="10"/>
        <v>ハギノ</v>
      </c>
      <c r="P118" t="str">
        <f t="shared" si="11"/>
        <v>ルイ</v>
      </c>
      <c r="Q118">
        <f>IF($F118="","",DATEDIF($R118,①申込書!$D$3,"Y"))</f>
        <v>21</v>
      </c>
      <c r="R118" t="str">
        <f t="shared" si="12"/>
        <v>2005/01/13</v>
      </c>
      <c r="S118" t="str">
        <f t="shared" si="7"/>
        <v>京都</v>
      </c>
      <c r="T118" t="str">
        <f>IFERROR(IF($G118&lt;&gt;"",LEFT($G118,11),IF(COUNTIF(③女子申込!$C:$C,$B118)=1,INDEX(③女子申込!H:H,MATCH($B118,③女子申込!$C:$C,0)),"")),"")</f>
        <v>00119896438</v>
      </c>
      <c r="U118" t="str">
        <f t="shared" si="13"/>
        <v>園田学園女子大</v>
      </c>
    </row>
    <row r="119" spans="1:21">
      <c r="A119" t="s">
        <v>12612</v>
      </c>
      <c r="B119" s="61">
        <v>118</v>
      </c>
      <c r="C119" t="s">
        <v>5159</v>
      </c>
      <c r="D119" t="s">
        <v>5160</v>
      </c>
      <c r="E119" t="s">
        <v>83</v>
      </c>
      <c r="F119">
        <v>20040525</v>
      </c>
      <c r="G119" t="s">
        <v>13486</v>
      </c>
      <c r="H119" t="s">
        <v>1608</v>
      </c>
      <c r="I119" t="s">
        <v>92</v>
      </c>
      <c r="M119" t="str">
        <f t="shared" si="8"/>
        <v>林田</v>
      </c>
      <c r="N119" t="str">
        <f t="shared" si="9"/>
        <v>悠希</v>
      </c>
      <c r="O119" t="str">
        <f t="shared" si="10"/>
        <v>ハヤシダ</v>
      </c>
      <c r="P119" t="str">
        <f t="shared" si="11"/>
        <v>ユウキ</v>
      </c>
      <c r="Q119">
        <f>IF($F119="","",DATEDIF($R119,①申込書!$D$3,"Y"))</f>
        <v>21</v>
      </c>
      <c r="R119" t="str">
        <f t="shared" si="12"/>
        <v>2004/05/25</v>
      </c>
      <c r="S119" t="str">
        <f t="shared" si="7"/>
        <v>奈良</v>
      </c>
      <c r="T119" t="str">
        <f>IFERROR(IF($G119&lt;&gt;"",LEFT($G119,11),IF(COUNTIF(③女子申込!$C:$C,$B119)=1,INDEX(③女子申込!H:H,MATCH($B119,③女子申込!$C:$C,0)),"")),"")</f>
        <v>00111278828</v>
      </c>
      <c r="U119" t="str">
        <f t="shared" si="13"/>
        <v>園田学園女子大</v>
      </c>
    </row>
    <row r="120" spans="1:21">
      <c r="A120" t="s">
        <v>12612</v>
      </c>
      <c r="B120" s="61">
        <v>119</v>
      </c>
      <c r="C120" t="s">
        <v>5161</v>
      </c>
      <c r="D120" t="s">
        <v>5162</v>
      </c>
      <c r="E120" t="s">
        <v>369</v>
      </c>
      <c r="F120">
        <v>20040806</v>
      </c>
      <c r="G120" t="s">
        <v>13487</v>
      </c>
      <c r="H120" t="s">
        <v>5163</v>
      </c>
      <c r="I120" t="s">
        <v>594</v>
      </c>
      <c r="M120" t="str">
        <f t="shared" si="8"/>
        <v>早野</v>
      </c>
      <c r="N120" t="str">
        <f t="shared" si="9"/>
        <v>美咲</v>
      </c>
      <c r="O120" t="str">
        <f t="shared" si="10"/>
        <v>ハヤノ</v>
      </c>
      <c r="P120" t="str">
        <f t="shared" si="11"/>
        <v>ミサキ</v>
      </c>
      <c r="Q120">
        <f>IF($F120="","",DATEDIF($R120,①申込書!$D$3,"Y"))</f>
        <v>21</v>
      </c>
      <c r="R120" t="str">
        <f t="shared" si="12"/>
        <v>2004/08/06</v>
      </c>
      <c r="S120" t="str">
        <f t="shared" si="7"/>
        <v>愛媛</v>
      </c>
      <c r="T120" t="str">
        <f>IFERROR(IF($G120&lt;&gt;"",LEFT($G120,11),IF(COUNTIF(③女子申込!$C:$C,$B120)=1,INDEX(③女子申込!H:H,MATCH($B120,③女子申込!$C:$C,0)),"")),"")</f>
        <v>00119679336</v>
      </c>
      <c r="U120" t="str">
        <f t="shared" si="13"/>
        <v>園田学園女子大</v>
      </c>
    </row>
    <row r="121" spans="1:21">
      <c r="A121" t="s">
        <v>12612</v>
      </c>
      <c r="B121" s="61">
        <v>120</v>
      </c>
      <c r="C121" t="s">
        <v>5164</v>
      </c>
      <c r="D121" t="s">
        <v>5165</v>
      </c>
      <c r="E121" t="s">
        <v>88</v>
      </c>
      <c r="F121">
        <v>20040928</v>
      </c>
      <c r="G121" t="s">
        <v>13488</v>
      </c>
      <c r="H121" t="s">
        <v>781</v>
      </c>
      <c r="I121" t="s">
        <v>3008</v>
      </c>
      <c r="M121" t="str">
        <f t="shared" si="8"/>
        <v>廣瀬</v>
      </c>
      <c r="N121" t="str">
        <f t="shared" si="9"/>
        <v>杏奈</v>
      </c>
      <c r="O121" t="str">
        <f t="shared" si="10"/>
        <v>ヒロセ</v>
      </c>
      <c r="P121" t="str">
        <f t="shared" si="11"/>
        <v>アンナ</v>
      </c>
      <c r="Q121">
        <f>IF($F121="","",DATEDIF($R121,①申込書!$D$3,"Y"))</f>
        <v>21</v>
      </c>
      <c r="R121" t="str">
        <f t="shared" si="12"/>
        <v>2004/09/28</v>
      </c>
      <c r="S121" t="str">
        <f t="shared" si="7"/>
        <v>京都</v>
      </c>
      <c r="T121" t="str">
        <f>IFERROR(IF($G121&lt;&gt;"",LEFT($G121,11),IF(COUNTIF(③女子申込!$C:$C,$B121)=1,INDEX(③女子申込!H:H,MATCH($B121,③女子申込!$C:$C,0)),"")),"")</f>
        <v>00147615731</v>
      </c>
      <c r="U121" t="str">
        <f t="shared" si="13"/>
        <v>園田学園女子大</v>
      </c>
    </row>
    <row r="122" spans="1:21">
      <c r="A122" t="s">
        <v>12612</v>
      </c>
      <c r="B122" s="61">
        <v>121</v>
      </c>
      <c r="C122" t="s">
        <v>5166</v>
      </c>
      <c r="D122" t="s">
        <v>5167</v>
      </c>
      <c r="E122" t="s">
        <v>99</v>
      </c>
      <c r="F122">
        <v>20040808</v>
      </c>
      <c r="G122" t="s">
        <v>13489</v>
      </c>
      <c r="H122" t="s">
        <v>86</v>
      </c>
      <c r="I122" t="s">
        <v>2866</v>
      </c>
      <c r="M122" t="str">
        <f t="shared" si="8"/>
        <v>藤田</v>
      </c>
      <c r="N122" t="str">
        <f t="shared" si="9"/>
        <v>愛梨</v>
      </c>
      <c r="O122" t="str">
        <f t="shared" si="10"/>
        <v>フジタ</v>
      </c>
      <c r="P122" t="str">
        <f t="shared" si="11"/>
        <v>アイリ</v>
      </c>
      <c r="Q122">
        <f>IF($F122="","",DATEDIF($R122,①申込書!$D$3,"Y"))</f>
        <v>21</v>
      </c>
      <c r="R122" t="str">
        <f t="shared" si="12"/>
        <v>2004/08/08</v>
      </c>
      <c r="S122" t="str">
        <f t="shared" si="7"/>
        <v>大阪</v>
      </c>
      <c r="T122" t="str">
        <f>IFERROR(IF($G122&lt;&gt;"",LEFT($G122,11),IF(COUNTIF(③女子申込!$C:$C,$B122)=1,INDEX(③女子申込!H:H,MATCH($B122,③女子申込!$C:$C,0)),"")),"")</f>
        <v>00113967936</v>
      </c>
      <c r="U122" t="str">
        <f t="shared" si="13"/>
        <v>園田学園女子大</v>
      </c>
    </row>
    <row r="123" spans="1:21">
      <c r="A123" t="s">
        <v>12612</v>
      </c>
      <c r="B123" s="61">
        <v>122</v>
      </c>
      <c r="C123" t="s">
        <v>5168</v>
      </c>
      <c r="D123" t="s">
        <v>5169</v>
      </c>
      <c r="E123" t="s">
        <v>97</v>
      </c>
      <c r="F123">
        <v>20041101</v>
      </c>
      <c r="G123" t="s">
        <v>13490</v>
      </c>
      <c r="H123" t="s">
        <v>324</v>
      </c>
      <c r="I123" t="s">
        <v>2957</v>
      </c>
      <c r="M123" t="str">
        <f t="shared" si="8"/>
        <v>藤原</v>
      </c>
      <c r="N123" t="str">
        <f t="shared" si="9"/>
        <v>かれん</v>
      </c>
      <c r="O123" t="str">
        <f t="shared" si="10"/>
        <v>フジワラ</v>
      </c>
      <c r="P123" t="str">
        <f t="shared" si="11"/>
        <v>カレン</v>
      </c>
      <c r="Q123">
        <f>IF($F123="","",DATEDIF($R123,①申込書!$D$3,"Y"))</f>
        <v>21</v>
      </c>
      <c r="R123" t="str">
        <f t="shared" si="12"/>
        <v>2004/11/01</v>
      </c>
      <c r="S123" t="str">
        <f t="shared" si="7"/>
        <v>兵庫</v>
      </c>
      <c r="T123" t="str">
        <f>IFERROR(IF($G123&lt;&gt;"",LEFT($G123,11),IF(COUNTIF(③女子申込!$C:$C,$B123)=1,INDEX(③女子申込!H:H,MATCH($B123,③女子申込!$C:$C,0)),"")),"")</f>
        <v>00112922219</v>
      </c>
      <c r="U123" t="str">
        <f t="shared" si="13"/>
        <v>園田学園女子大</v>
      </c>
    </row>
    <row r="124" spans="1:21">
      <c r="A124" t="s">
        <v>12612</v>
      </c>
      <c r="B124" s="61">
        <v>123</v>
      </c>
      <c r="C124" t="s">
        <v>5170</v>
      </c>
      <c r="D124" t="s">
        <v>5171</v>
      </c>
      <c r="E124" t="s">
        <v>88</v>
      </c>
      <c r="F124">
        <v>20050213</v>
      </c>
      <c r="G124" t="s">
        <v>13491</v>
      </c>
      <c r="H124" t="s">
        <v>2440</v>
      </c>
      <c r="I124" t="s">
        <v>2860</v>
      </c>
      <c r="M124" t="str">
        <f t="shared" si="8"/>
        <v>堀ノ内</v>
      </c>
      <c r="N124" t="str">
        <f t="shared" si="9"/>
        <v>香奈</v>
      </c>
      <c r="O124" t="str">
        <f t="shared" si="10"/>
        <v>ホリノウチ</v>
      </c>
      <c r="P124" t="str">
        <f t="shared" si="11"/>
        <v>カナ</v>
      </c>
      <c r="Q124">
        <f>IF($F124="","",DATEDIF($R124,①申込書!$D$3,"Y"))</f>
        <v>20</v>
      </c>
      <c r="R124" t="str">
        <f t="shared" si="12"/>
        <v>2005/02/13</v>
      </c>
      <c r="S124" t="str">
        <f t="shared" si="7"/>
        <v>京都</v>
      </c>
      <c r="T124" t="str">
        <f>IFERROR(IF($G124&lt;&gt;"",LEFT($G124,11),IF(COUNTIF(③女子申込!$C:$C,$B124)=1,INDEX(③女子申込!H:H,MATCH($B124,③女子申込!$C:$C,0)),"")),"")</f>
        <v>00119333626</v>
      </c>
      <c r="U124" t="str">
        <f t="shared" si="13"/>
        <v>園田学園女子大</v>
      </c>
    </row>
    <row r="125" spans="1:21">
      <c r="A125" t="s">
        <v>12612</v>
      </c>
      <c r="B125" s="61">
        <v>124</v>
      </c>
      <c r="C125" t="s">
        <v>5172</v>
      </c>
      <c r="D125" t="s">
        <v>5173</v>
      </c>
      <c r="E125" t="s">
        <v>99</v>
      </c>
      <c r="F125">
        <v>20040713</v>
      </c>
      <c r="G125" t="s">
        <v>13492</v>
      </c>
      <c r="H125" t="s">
        <v>5174</v>
      </c>
      <c r="I125" t="s">
        <v>3090</v>
      </c>
      <c r="M125" t="str">
        <f t="shared" si="8"/>
        <v>宮原</v>
      </c>
      <c r="N125" t="str">
        <f t="shared" si="9"/>
        <v>莉乙</v>
      </c>
      <c r="O125" t="str">
        <f t="shared" si="10"/>
        <v>ミヤハラ</v>
      </c>
      <c r="P125" t="str">
        <f t="shared" si="11"/>
        <v>リオ</v>
      </c>
      <c r="Q125">
        <f>IF($F125="","",DATEDIF($R125,①申込書!$D$3,"Y"))</f>
        <v>21</v>
      </c>
      <c r="R125" t="str">
        <f t="shared" si="12"/>
        <v>2004/07/13</v>
      </c>
      <c r="S125" t="str">
        <f t="shared" si="7"/>
        <v>大阪</v>
      </c>
      <c r="T125" t="str">
        <f>IFERROR(IF($G125&lt;&gt;"",LEFT($G125,11),IF(COUNTIF(③女子申込!$C:$C,$B125)=1,INDEX(③女子申込!H:H,MATCH($B125,③女子申込!$C:$C,0)),"")),"")</f>
        <v>00113602013</v>
      </c>
      <c r="U125" t="str">
        <f t="shared" si="13"/>
        <v>園田学園女子大</v>
      </c>
    </row>
    <row r="126" spans="1:21">
      <c r="A126" t="s">
        <v>12612</v>
      </c>
      <c r="B126" s="61">
        <v>125</v>
      </c>
      <c r="C126" t="s">
        <v>5175</v>
      </c>
      <c r="D126" t="s">
        <v>2906</v>
      </c>
      <c r="E126" t="s">
        <v>88</v>
      </c>
      <c r="F126">
        <v>20040812</v>
      </c>
      <c r="G126" t="s">
        <v>13493</v>
      </c>
      <c r="H126" t="s">
        <v>1086</v>
      </c>
      <c r="I126" t="s">
        <v>2803</v>
      </c>
      <c r="M126" t="str">
        <f t="shared" si="8"/>
        <v>村田</v>
      </c>
      <c r="N126" t="str">
        <f t="shared" si="9"/>
        <v>奈津実</v>
      </c>
      <c r="O126" t="str">
        <f t="shared" si="10"/>
        <v>ムラタ</v>
      </c>
      <c r="P126" t="str">
        <f t="shared" si="11"/>
        <v>ナツミ</v>
      </c>
      <c r="Q126">
        <f>IF($F126="","",DATEDIF($R126,①申込書!$D$3,"Y"))</f>
        <v>21</v>
      </c>
      <c r="R126" t="str">
        <f t="shared" si="12"/>
        <v>2004/08/12</v>
      </c>
      <c r="S126" t="str">
        <f t="shared" si="7"/>
        <v>京都</v>
      </c>
      <c r="T126" t="str">
        <f>IFERROR(IF($G126&lt;&gt;"",LEFT($G126,11),IF(COUNTIF(③女子申込!$C:$C,$B126)=1,INDEX(③女子申込!H:H,MATCH($B126,③女子申込!$C:$C,0)),"")),"")</f>
        <v>00120589732</v>
      </c>
      <c r="U126" t="str">
        <f t="shared" si="13"/>
        <v>園田学園女子大</v>
      </c>
    </row>
    <row r="127" spans="1:21">
      <c r="A127" t="s">
        <v>12612</v>
      </c>
      <c r="B127" s="61">
        <v>126</v>
      </c>
      <c r="C127" t="s">
        <v>5176</v>
      </c>
      <c r="D127" t="s">
        <v>5177</v>
      </c>
      <c r="E127" t="s">
        <v>132</v>
      </c>
      <c r="F127">
        <v>20040529</v>
      </c>
      <c r="G127" t="s">
        <v>13494</v>
      </c>
      <c r="H127" t="s">
        <v>1139</v>
      </c>
      <c r="I127" t="s">
        <v>5178</v>
      </c>
      <c r="M127" t="str">
        <f t="shared" si="8"/>
        <v>森脇</v>
      </c>
      <c r="N127" t="str">
        <f t="shared" si="9"/>
        <v>叶美</v>
      </c>
      <c r="O127" t="str">
        <f t="shared" si="10"/>
        <v>モリワキ</v>
      </c>
      <c r="P127" t="str">
        <f t="shared" si="11"/>
        <v>カナミ</v>
      </c>
      <c r="Q127">
        <f>IF($F127="","",DATEDIF($R127,①申込書!$D$3,"Y"))</f>
        <v>21</v>
      </c>
      <c r="R127" t="str">
        <f t="shared" si="12"/>
        <v>2004/05/29</v>
      </c>
      <c r="S127" t="str">
        <f t="shared" si="7"/>
        <v>広島</v>
      </c>
      <c r="T127" t="str">
        <f>IFERROR(IF($G127&lt;&gt;"",LEFT($G127,11),IF(COUNTIF(③女子申込!$C:$C,$B127)=1,INDEX(③女子申込!H:H,MATCH($B127,③女子申込!$C:$C,0)),"")),"")</f>
        <v>00115150619</v>
      </c>
      <c r="U127" t="str">
        <f t="shared" si="13"/>
        <v>園田学園女子大</v>
      </c>
    </row>
    <row r="128" spans="1:21">
      <c r="A128" t="s">
        <v>12612</v>
      </c>
      <c r="B128" s="61">
        <v>127</v>
      </c>
      <c r="C128" t="s">
        <v>5179</v>
      </c>
      <c r="D128" t="s">
        <v>5180</v>
      </c>
      <c r="E128" t="s">
        <v>97</v>
      </c>
      <c r="F128">
        <v>20040512</v>
      </c>
      <c r="G128" t="s">
        <v>13495</v>
      </c>
      <c r="H128" t="s">
        <v>1487</v>
      </c>
      <c r="I128" t="s">
        <v>2716</v>
      </c>
      <c r="M128" t="str">
        <f t="shared" si="8"/>
        <v>吉村</v>
      </c>
      <c r="N128" t="str">
        <f t="shared" si="9"/>
        <v>心</v>
      </c>
      <c r="O128" t="str">
        <f t="shared" si="10"/>
        <v>ヨシムラ</v>
      </c>
      <c r="P128" t="str">
        <f t="shared" si="11"/>
        <v>ココロ</v>
      </c>
      <c r="Q128">
        <f>IF($F128="","",DATEDIF($R128,①申込書!$D$3,"Y"))</f>
        <v>21</v>
      </c>
      <c r="R128" t="str">
        <f t="shared" si="12"/>
        <v>2004/05/12</v>
      </c>
      <c r="S128" t="str">
        <f t="shared" si="7"/>
        <v>兵庫</v>
      </c>
      <c r="T128" t="str">
        <f>IFERROR(IF($G128&lt;&gt;"",LEFT($G128,11),IF(COUNTIF(③女子申込!$C:$C,$B128)=1,INDEX(③女子申込!H:H,MATCH($B128,③女子申込!$C:$C,0)),"")),"")</f>
        <v>00115167122</v>
      </c>
      <c r="U128" t="str">
        <f t="shared" si="13"/>
        <v>園田学園女子大</v>
      </c>
    </row>
    <row r="129" spans="1:21">
      <c r="A129" t="s">
        <v>12612</v>
      </c>
      <c r="B129" s="61">
        <v>128</v>
      </c>
      <c r="C129" t="s">
        <v>5555</v>
      </c>
      <c r="D129" t="s">
        <v>5556</v>
      </c>
      <c r="E129" t="s">
        <v>3835</v>
      </c>
      <c r="F129">
        <v>20030529</v>
      </c>
      <c r="G129" t="s">
        <v>13496</v>
      </c>
      <c r="H129" t="s">
        <v>5557</v>
      </c>
      <c r="I129" t="s">
        <v>3126</v>
      </c>
      <c r="M129" t="str">
        <f t="shared" si="8"/>
        <v>北原</v>
      </c>
      <c r="N129" t="str">
        <f t="shared" si="9"/>
        <v>琉香</v>
      </c>
      <c r="O129" t="str">
        <f t="shared" si="10"/>
        <v>キタハラ</v>
      </c>
      <c r="P129" t="str">
        <f t="shared" si="11"/>
        <v>ルカ</v>
      </c>
      <c r="Q129">
        <f>IF($F129="","",DATEDIF($R129,①申込書!$D$3,"Y"))</f>
        <v>22</v>
      </c>
      <c r="R129" t="str">
        <f t="shared" si="12"/>
        <v>2003/05/29</v>
      </c>
      <c r="S129" t="str">
        <f t="shared" si="7"/>
        <v>学連</v>
      </c>
      <c r="T129" t="str">
        <f>IFERROR(IF($G129&lt;&gt;"",LEFT($G129,11),IF(COUNTIF(③女子申込!$C:$C,$B129)=1,INDEX(③女子申込!H:H,MATCH($B129,③女子申込!$C:$C,0)),"")),"")</f>
        <v>00200037137</v>
      </c>
      <c r="U129" t="str">
        <f t="shared" si="13"/>
        <v>園田学園女子大</v>
      </c>
    </row>
    <row r="130" spans="1:21">
      <c r="A130" t="s">
        <v>12612</v>
      </c>
      <c r="B130" s="61">
        <v>129</v>
      </c>
      <c r="C130" t="s">
        <v>7706</v>
      </c>
      <c r="D130" t="s">
        <v>7707</v>
      </c>
      <c r="E130" t="s">
        <v>99</v>
      </c>
      <c r="F130">
        <v>20060126</v>
      </c>
      <c r="G130" t="s">
        <v>13497</v>
      </c>
      <c r="H130" t="s">
        <v>960</v>
      </c>
      <c r="I130" t="s">
        <v>2858</v>
      </c>
      <c r="M130" t="str">
        <f t="shared" si="8"/>
        <v>浅田</v>
      </c>
      <c r="N130" t="str">
        <f t="shared" si="9"/>
        <v>真子</v>
      </c>
      <c r="O130" t="str">
        <f t="shared" si="10"/>
        <v>アサダ</v>
      </c>
      <c r="P130" t="str">
        <f t="shared" si="11"/>
        <v>マコ</v>
      </c>
      <c r="Q130">
        <f>IF($F130="","",DATEDIF($R130,①申込書!$D$3,"Y"))</f>
        <v>19</v>
      </c>
      <c r="R130" t="str">
        <f t="shared" si="12"/>
        <v>2006/01/26</v>
      </c>
      <c r="S130" t="str">
        <f t="shared" ref="S130:S193" si="14">IFERROR(IF(OR($E130="北海道",$E130="学連"),$E130,LEFT($E130,LEN($E130)-1)),"")</f>
        <v>大阪</v>
      </c>
      <c r="T130" t="str">
        <f>IFERROR(IF($G130&lt;&gt;"",LEFT($G130,11),IF(COUNTIF(③女子申込!$C:$C,$B130)=1,INDEX(③女子申込!H:H,MATCH($B130,③女子申込!$C:$C,0)),"")),"")</f>
        <v>00128655633</v>
      </c>
      <c r="U130" t="str">
        <f t="shared" si="13"/>
        <v>園田学園女子大</v>
      </c>
    </row>
    <row r="131" spans="1:21">
      <c r="A131" t="s">
        <v>12612</v>
      </c>
      <c r="B131" s="61">
        <v>130</v>
      </c>
      <c r="C131" t="s">
        <v>7708</v>
      </c>
      <c r="D131" t="s">
        <v>7709</v>
      </c>
      <c r="E131" t="s">
        <v>88</v>
      </c>
      <c r="F131">
        <v>20050907</v>
      </c>
      <c r="G131" t="s">
        <v>13498</v>
      </c>
      <c r="H131" t="s">
        <v>7710</v>
      </c>
      <c r="I131" t="s">
        <v>5238</v>
      </c>
      <c r="M131" t="str">
        <f t="shared" ref="M131:M194" si="15">IFERROR(LEFT($C131,FIND("　",$C131)-1),"")</f>
        <v>井之川</v>
      </c>
      <c r="N131" t="str">
        <f t="shared" ref="N131:N194" si="16">IFERROR(RIGHT($C131,LEN($C131)-FIND("　",$C131)),"")</f>
        <v>未佑花</v>
      </c>
      <c r="O131" t="str">
        <f t="shared" ref="O131:O194" si="17">IFERROR(DBCS(LEFT($D131,FIND(" ",$D131)-1)),"")</f>
        <v>イノカワ</v>
      </c>
      <c r="P131" t="str">
        <f t="shared" ref="P131:P194" si="18">IFERROR(DBCS(RIGHT($D131,LEN($D131)-FIND(" ",$D131))),"")</f>
        <v>ミユカ</v>
      </c>
      <c r="Q131">
        <f>IF($F131="","",DATEDIF($R131,①申込書!$D$3,"Y"))</f>
        <v>20</v>
      </c>
      <c r="R131" t="str">
        <f t="shared" ref="R131:R194" si="19">IF($F131="","",LEFT($F131,4)&amp;"/"&amp;MID($F131,5,2)&amp;"/"&amp;RIGHT($F131,2))</f>
        <v>2005/09/07</v>
      </c>
      <c r="S131" t="str">
        <f t="shared" si="14"/>
        <v>京都</v>
      </c>
      <c r="T131" t="str">
        <f>IFERROR(IF($G131&lt;&gt;"",LEFT($G131,11),IF(COUNTIF(③女子申込!$C:$C,$B131)=1,INDEX(③女子申込!H:H,MATCH($B131,③女子申込!$C:$C,0)),"")),"")</f>
        <v>00129376028</v>
      </c>
      <c r="U131" t="str">
        <f t="shared" ref="U131:U194" si="20">IFERROR(LEFT($A131,FIND("大学",$A131))&amp;RIGHT($A131,LEN($A131)-FIND("大学",$A131)-1),"")</f>
        <v>園田学園女子大</v>
      </c>
    </row>
    <row r="132" spans="1:21">
      <c r="A132" t="s">
        <v>12612</v>
      </c>
      <c r="B132" s="61">
        <v>131</v>
      </c>
      <c r="C132" t="s">
        <v>7711</v>
      </c>
      <c r="D132" t="s">
        <v>7712</v>
      </c>
      <c r="E132" t="s">
        <v>99</v>
      </c>
      <c r="F132">
        <v>20051101</v>
      </c>
      <c r="G132" t="s">
        <v>13499</v>
      </c>
      <c r="H132" t="s">
        <v>398</v>
      </c>
      <c r="I132" t="s">
        <v>2854</v>
      </c>
      <c r="M132" t="str">
        <f t="shared" si="15"/>
        <v>岡</v>
      </c>
      <c r="N132" t="str">
        <f t="shared" si="16"/>
        <v>穂香</v>
      </c>
      <c r="O132" t="str">
        <f t="shared" si="17"/>
        <v>オカ</v>
      </c>
      <c r="P132" t="str">
        <f t="shared" si="18"/>
        <v>ホノカ</v>
      </c>
      <c r="Q132">
        <f>IF($F132="","",DATEDIF($R132,①申込書!$D$3,"Y"))</f>
        <v>20</v>
      </c>
      <c r="R132" t="str">
        <f t="shared" si="19"/>
        <v>2005/11/01</v>
      </c>
      <c r="S132" t="str">
        <f t="shared" si="14"/>
        <v>大阪</v>
      </c>
      <c r="T132" t="str">
        <f>IFERROR(IF($G132&lt;&gt;"",LEFT($G132,11),IF(COUNTIF(③女子申込!$C:$C,$B132)=1,INDEX(③女子申込!H:H,MATCH($B132,③女子申込!$C:$C,0)),"")),"")</f>
        <v>00124109825</v>
      </c>
      <c r="U132" t="str">
        <f t="shared" si="20"/>
        <v>園田学園女子大</v>
      </c>
    </row>
    <row r="133" spans="1:21">
      <c r="A133" t="s">
        <v>12612</v>
      </c>
      <c r="B133" s="61">
        <v>132</v>
      </c>
      <c r="C133" t="s">
        <v>7713</v>
      </c>
      <c r="D133" t="s">
        <v>7714</v>
      </c>
      <c r="E133" t="s">
        <v>80</v>
      </c>
      <c r="F133">
        <v>20050526</v>
      </c>
      <c r="G133" t="s">
        <v>13500</v>
      </c>
      <c r="H133" t="s">
        <v>336</v>
      </c>
      <c r="I133" t="s">
        <v>2805</v>
      </c>
      <c r="M133" t="str">
        <f t="shared" si="15"/>
        <v>小野</v>
      </c>
      <c r="N133" t="str">
        <f t="shared" si="16"/>
        <v>心鈴</v>
      </c>
      <c r="O133" t="str">
        <f t="shared" si="17"/>
        <v>オノ</v>
      </c>
      <c r="P133" t="str">
        <f t="shared" si="18"/>
        <v>ミスズ</v>
      </c>
      <c r="Q133">
        <f>IF($F133="","",DATEDIF($R133,①申込書!$D$3,"Y"))</f>
        <v>20</v>
      </c>
      <c r="R133" t="str">
        <f t="shared" si="19"/>
        <v>2005/05/26</v>
      </c>
      <c r="S133" t="str">
        <f t="shared" si="14"/>
        <v>滋賀</v>
      </c>
      <c r="T133" t="str">
        <f>IFERROR(IF($G133&lt;&gt;"",LEFT($G133,11),IF(COUNTIF(③女子申込!$C:$C,$B133)=1,INDEX(③女子申込!H:H,MATCH($B133,③女子申込!$C:$C,0)),"")),"")</f>
        <v>00124767936</v>
      </c>
      <c r="U133" t="str">
        <f t="shared" si="20"/>
        <v>園田学園女子大</v>
      </c>
    </row>
    <row r="134" spans="1:21">
      <c r="A134" t="s">
        <v>12612</v>
      </c>
      <c r="B134" s="61">
        <v>133</v>
      </c>
      <c r="C134" t="s">
        <v>7715</v>
      </c>
      <c r="D134" t="s">
        <v>7716</v>
      </c>
      <c r="E134" t="s">
        <v>369</v>
      </c>
      <c r="F134">
        <v>20051111</v>
      </c>
      <c r="G134" t="s">
        <v>13501</v>
      </c>
      <c r="H134" t="s">
        <v>1546</v>
      </c>
      <c r="I134" t="s">
        <v>2861</v>
      </c>
      <c r="M134" t="str">
        <f t="shared" si="15"/>
        <v>菅</v>
      </c>
      <c r="N134" t="str">
        <f t="shared" si="16"/>
        <v>麗華</v>
      </c>
      <c r="O134" t="str">
        <f t="shared" si="17"/>
        <v>カン</v>
      </c>
      <c r="P134" t="str">
        <f t="shared" si="18"/>
        <v>レイカ</v>
      </c>
      <c r="Q134">
        <f>IF($F134="","",DATEDIF($R134,①申込書!$D$3,"Y"))</f>
        <v>20</v>
      </c>
      <c r="R134" t="str">
        <f t="shared" si="19"/>
        <v>2005/11/11</v>
      </c>
      <c r="S134" t="str">
        <f t="shared" si="14"/>
        <v>愛媛</v>
      </c>
      <c r="T134" t="str">
        <f>IFERROR(IF($G134&lt;&gt;"",LEFT($G134,11),IF(COUNTIF(③女子申込!$C:$C,$B134)=1,INDEX(③女子申込!H:H,MATCH($B134,③女子申込!$C:$C,0)),"")),"")</f>
        <v>00129045728</v>
      </c>
      <c r="U134" t="str">
        <f t="shared" si="20"/>
        <v>園田学園女子大</v>
      </c>
    </row>
    <row r="135" spans="1:21">
      <c r="A135" t="s">
        <v>12612</v>
      </c>
      <c r="B135" s="61">
        <v>134</v>
      </c>
      <c r="C135" t="s">
        <v>7717</v>
      </c>
      <c r="D135" t="s">
        <v>7718</v>
      </c>
      <c r="E135" t="s">
        <v>97</v>
      </c>
      <c r="F135">
        <v>20050412</v>
      </c>
      <c r="G135" t="s">
        <v>13502</v>
      </c>
      <c r="H135" t="s">
        <v>598</v>
      </c>
      <c r="I135" t="s">
        <v>7719</v>
      </c>
      <c r="M135" t="str">
        <f t="shared" si="15"/>
        <v>黒田</v>
      </c>
      <c r="N135" t="str">
        <f t="shared" si="16"/>
        <v>華代</v>
      </c>
      <c r="O135" t="str">
        <f t="shared" si="17"/>
        <v>クロダ</v>
      </c>
      <c r="P135" t="str">
        <f t="shared" si="18"/>
        <v>ハナヨ</v>
      </c>
      <c r="Q135">
        <f>IF($F135="","",DATEDIF($R135,①申込書!$D$3,"Y"))</f>
        <v>20</v>
      </c>
      <c r="R135" t="str">
        <f t="shared" si="19"/>
        <v>2005/04/12</v>
      </c>
      <c r="S135" t="str">
        <f t="shared" si="14"/>
        <v>兵庫</v>
      </c>
      <c r="T135" t="str">
        <f>IFERROR(IF($G135&lt;&gt;"",LEFT($G135,11),IF(COUNTIF(③女子申込!$C:$C,$B135)=1,INDEX(③女子申込!H:H,MATCH($B135,③女子申込!$C:$C,0)),"")),"")</f>
        <v>00123974733</v>
      </c>
      <c r="U135" t="str">
        <f t="shared" si="20"/>
        <v>園田学園女子大</v>
      </c>
    </row>
    <row r="136" spans="1:21">
      <c r="A136" t="s">
        <v>12612</v>
      </c>
      <c r="B136" s="61">
        <v>135</v>
      </c>
      <c r="C136" t="s">
        <v>7720</v>
      </c>
      <c r="D136" t="s">
        <v>7721</v>
      </c>
      <c r="E136" t="s">
        <v>97</v>
      </c>
      <c r="F136">
        <v>20050415</v>
      </c>
      <c r="G136" t="s">
        <v>13503</v>
      </c>
      <c r="H136" t="s">
        <v>7722</v>
      </c>
      <c r="I136" t="s">
        <v>7723</v>
      </c>
      <c r="M136" t="str">
        <f t="shared" si="15"/>
        <v>小柳</v>
      </c>
      <c r="N136" t="str">
        <f t="shared" si="16"/>
        <v>瀬李加</v>
      </c>
      <c r="O136" t="str">
        <f t="shared" si="17"/>
        <v>コヤナギ</v>
      </c>
      <c r="P136" t="str">
        <f t="shared" si="18"/>
        <v>セリカ</v>
      </c>
      <c r="Q136">
        <f>IF($F136="","",DATEDIF($R136,①申込書!$D$3,"Y"))</f>
        <v>20</v>
      </c>
      <c r="R136" t="str">
        <f t="shared" si="19"/>
        <v>2005/04/15</v>
      </c>
      <c r="S136" t="str">
        <f t="shared" si="14"/>
        <v>兵庫</v>
      </c>
      <c r="T136" t="str">
        <f>IFERROR(IF($G136&lt;&gt;"",LEFT($G136,11),IF(COUNTIF(③女子申込!$C:$C,$B136)=1,INDEX(③女子申込!H:H,MATCH($B136,③女子申込!$C:$C,0)),"")),"")</f>
        <v>00123178830</v>
      </c>
      <c r="U136" t="str">
        <f t="shared" si="20"/>
        <v>園田学園女子大</v>
      </c>
    </row>
    <row r="137" spans="1:21">
      <c r="A137" t="s">
        <v>12612</v>
      </c>
      <c r="B137" s="61">
        <v>136</v>
      </c>
      <c r="C137" t="s">
        <v>7724</v>
      </c>
      <c r="D137" t="s">
        <v>7725</v>
      </c>
      <c r="E137" t="s">
        <v>97</v>
      </c>
      <c r="F137">
        <v>20060330</v>
      </c>
      <c r="G137" t="s">
        <v>13504</v>
      </c>
      <c r="H137" t="s">
        <v>7069</v>
      </c>
      <c r="I137" t="s">
        <v>2709</v>
      </c>
      <c r="M137" t="str">
        <f t="shared" si="15"/>
        <v>小山</v>
      </c>
      <c r="N137" t="str">
        <f t="shared" si="16"/>
        <v>さくら</v>
      </c>
      <c r="O137" t="str">
        <f t="shared" si="17"/>
        <v>コヤマ</v>
      </c>
      <c r="P137" t="str">
        <f t="shared" si="18"/>
        <v>サクラ</v>
      </c>
      <c r="Q137">
        <f>IF($F137="","",DATEDIF($R137,①申込書!$D$3,"Y"))</f>
        <v>19</v>
      </c>
      <c r="R137" t="str">
        <f t="shared" si="19"/>
        <v>2006/03/30</v>
      </c>
      <c r="S137" t="str">
        <f t="shared" si="14"/>
        <v>兵庫</v>
      </c>
      <c r="T137" t="str">
        <f>IFERROR(IF($G137&lt;&gt;"",LEFT($G137,11),IF(COUNTIF(③女子申込!$C:$C,$B137)=1,INDEX(③女子申込!H:H,MATCH($B137,③女子申込!$C:$C,0)),"")),"")</f>
        <v>00129281528</v>
      </c>
      <c r="U137" t="str">
        <f t="shared" si="20"/>
        <v>園田学園女子大</v>
      </c>
    </row>
    <row r="138" spans="1:21">
      <c r="A138" t="s">
        <v>12612</v>
      </c>
      <c r="B138" s="61">
        <v>137</v>
      </c>
      <c r="C138" t="s">
        <v>7726</v>
      </c>
      <c r="D138" t="s">
        <v>7727</v>
      </c>
      <c r="E138" t="s">
        <v>88</v>
      </c>
      <c r="F138">
        <v>20050505</v>
      </c>
      <c r="G138" t="s">
        <v>13505</v>
      </c>
      <c r="H138" t="s">
        <v>7728</v>
      </c>
      <c r="I138" t="s">
        <v>1073</v>
      </c>
      <c r="M138" t="str">
        <f t="shared" si="15"/>
        <v>坂田</v>
      </c>
      <c r="N138" t="str">
        <f t="shared" si="16"/>
        <v>優</v>
      </c>
      <c r="O138" t="str">
        <f t="shared" si="17"/>
        <v>サカタ</v>
      </c>
      <c r="P138" t="str">
        <f t="shared" si="18"/>
        <v>ユウ</v>
      </c>
      <c r="Q138">
        <f>IF($F138="","",DATEDIF($R138,①申込書!$D$3,"Y"))</f>
        <v>20</v>
      </c>
      <c r="R138" t="str">
        <f t="shared" si="19"/>
        <v>2005/05/05</v>
      </c>
      <c r="S138" t="str">
        <f t="shared" si="14"/>
        <v>京都</v>
      </c>
      <c r="T138" t="str">
        <f>IFERROR(IF($G138&lt;&gt;"",LEFT($G138,11),IF(COUNTIF(③女子申込!$C:$C,$B138)=1,INDEX(③女子申込!H:H,MATCH($B138,③女子申込!$C:$C,0)),"")),"")</f>
        <v>00163958032</v>
      </c>
      <c r="U138" t="str">
        <f t="shared" si="20"/>
        <v>園田学園女子大</v>
      </c>
    </row>
    <row r="139" spans="1:21">
      <c r="A139" t="s">
        <v>12612</v>
      </c>
      <c r="B139" s="61">
        <v>138</v>
      </c>
      <c r="C139" t="s">
        <v>7729</v>
      </c>
      <c r="D139" t="s">
        <v>7730</v>
      </c>
      <c r="E139" t="s">
        <v>116</v>
      </c>
      <c r="F139">
        <v>20050422</v>
      </c>
      <c r="G139" t="s">
        <v>13506</v>
      </c>
      <c r="H139" t="s">
        <v>197</v>
      </c>
      <c r="I139" t="s">
        <v>2713</v>
      </c>
      <c r="M139" t="str">
        <f t="shared" si="15"/>
        <v>清水</v>
      </c>
      <c r="N139" t="str">
        <f t="shared" si="16"/>
        <v>彩加</v>
      </c>
      <c r="O139" t="str">
        <f t="shared" si="17"/>
        <v>シミズ</v>
      </c>
      <c r="P139" t="str">
        <f t="shared" si="18"/>
        <v>アヤカ</v>
      </c>
      <c r="Q139">
        <f>IF($F139="","",DATEDIF($R139,①申込書!$D$3,"Y"))</f>
        <v>20</v>
      </c>
      <c r="R139" t="str">
        <f t="shared" si="19"/>
        <v>2005/04/22</v>
      </c>
      <c r="S139" t="str">
        <f t="shared" si="14"/>
        <v>三重</v>
      </c>
      <c r="T139" t="str">
        <f>IFERROR(IF($G139&lt;&gt;"",LEFT($G139,11),IF(COUNTIF(③女子申込!$C:$C,$B139)=1,INDEX(③女子申込!H:H,MATCH($B139,③女子申込!$C:$C,0)),"")),"")</f>
        <v>00123622521</v>
      </c>
      <c r="U139" t="str">
        <f t="shared" si="20"/>
        <v>園田学園女子大</v>
      </c>
    </row>
    <row r="140" spans="1:21">
      <c r="A140" t="s">
        <v>12612</v>
      </c>
      <c r="B140" s="61">
        <v>139</v>
      </c>
      <c r="C140" t="s">
        <v>7731</v>
      </c>
      <c r="D140" t="s">
        <v>7732</v>
      </c>
      <c r="E140" t="s">
        <v>97</v>
      </c>
      <c r="F140">
        <v>20060306</v>
      </c>
      <c r="G140" t="s">
        <v>13507</v>
      </c>
      <c r="H140" t="s">
        <v>1076</v>
      </c>
      <c r="I140" t="s">
        <v>2709</v>
      </c>
      <c r="M140" t="str">
        <f t="shared" si="15"/>
        <v>末戸</v>
      </c>
      <c r="N140" t="str">
        <f t="shared" si="16"/>
        <v>さくら</v>
      </c>
      <c r="O140" t="str">
        <f t="shared" si="17"/>
        <v>スエト</v>
      </c>
      <c r="P140" t="str">
        <f t="shared" si="18"/>
        <v>サクラ</v>
      </c>
      <c r="Q140">
        <f>IF($F140="","",DATEDIF($R140,①申込書!$D$3,"Y"))</f>
        <v>19</v>
      </c>
      <c r="R140" t="str">
        <f t="shared" si="19"/>
        <v>2006/03/06</v>
      </c>
      <c r="S140" t="str">
        <f t="shared" si="14"/>
        <v>兵庫</v>
      </c>
      <c r="T140" t="str">
        <f>IFERROR(IF($G140&lt;&gt;"",LEFT($G140,11),IF(COUNTIF(③女子申込!$C:$C,$B140)=1,INDEX(③女子申込!H:H,MATCH($B140,③女子申込!$C:$C,0)),"")),"")</f>
        <v>00127147123</v>
      </c>
      <c r="U140" t="str">
        <f t="shared" si="20"/>
        <v>園田学園女子大</v>
      </c>
    </row>
    <row r="141" spans="1:21">
      <c r="A141" t="s">
        <v>12612</v>
      </c>
      <c r="B141" s="61">
        <v>140</v>
      </c>
      <c r="C141" t="s">
        <v>7733</v>
      </c>
      <c r="D141" t="s">
        <v>7734</v>
      </c>
      <c r="E141" t="s">
        <v>97</v>
      </c>
      <c r="F141">
        <v>20050618</v>
      </c>
      <c r="G141" t="s">
        <v>13508</v>
      </c>
      <c r="H141" t="s">
        <v>7735</v>
      </c>
      <c r="I141" t="s">
        <v>2879</v>
      </c>
      <c r="M141" t="str">
        <f t="shared" si="15"/>
        <v>杉永</v>
      </c>
      <c r="N141" t="str">
        <f t="shared" si="16"/>
        <v>美空</v>
      </c>
      <c r="O141" t="str">
        <f t="shared" si="17"/>
        <v>スギナガ</v>
      </c>
      <c r="P141" t="str">
        <f t="shared" si="18"/>
        <v>ミク</v>
      </c>
      <c r="Q141">
        <f>IF($F141="","",DATEDIF($R141,①申込書!$D$3,"Y"))</f>
        <v>20</v>
      </c>
      <c r="R141" t="str">
        <f t="shared" si="19"/>
        <v>2005/06/18</v>
      </c>
      <c r="S141" t="str">
        <f t="shared" si="14"/>
        <v>兵庫</v>
      </c>
      <c r="T141" t="str">
        <f>IFERROR(IF($G141&lt;&gt;"",LEFT($G141,11),IF(COUNTIF(③女子申込!$C:$C,$B141)=1,INDEX(③女子申込!H:H,MATCH($B141,③女子申込!$C:$C,0)),"")),"")</f>
        <v>00154270524</v>
      </c>
      <c r="U141" t="str">
        <f t="shared" si="20"/>
        <v>園田学園女子大</v>
      </c>
    </row>
    <row r="142" spans="1:21">
      <c r="A142" t="s">
        <v>12612</v>
      </c>
      <c r="B142" s="61">
        <v>141</v>
      </c>
      <c r="C142" t="s">
        <v>7736</v>
      </c>
      <c r="D142" t="s">
        <v>7737</v>
      </c>
      <c r="E142" t="s">
        <v>88</v>
      </c>
      <c r="F142">
        <v>20051025</v>
      </c>
      <c r="G142" t="s">
        <v>13509</v>
      </c>
      <c r="H142" t="s">
        <v>7738</v>
      </c>
      <c r="I142" t="s">
        <v>2815</v>
      </c>
      <c r="M142" t="str">
        <f t="shared" si="15"/>
        <v>須佐見</v>
      </c>
      <c r="N142" t="str">
        <f t="shared" si="16"/>
        <v>楓花</v>
      </c>
      <c r="O142" t="str">
        <f t="shared" si="17"/>
        <v>スサミ</v>
      </c>
      <c r="P142" t="str">
        <f t="shared" si="18"/>
        <v>フウカ</v>
      </c>
      <c r="Q142">
        <f>IF($F142="","",DATEDIF($R142,①申込書!$D$3,"Y"))</f>
        <v>20</v>
      </c>
      <c r="R142" t="str">
        <f t="shared" si="19"/>
        <v>2005/10/25</v>
      </c>
      <c r="S142" t="str">
        <f t="shared" si="14"/>
        <v>京都</v>
      </c>
      <c r="T142" t="str">
        <f>IFERROR(IF($G142&lt;&gt;"",LEFT($G142,11),IF(COUNTIF(③女子申込!$C:$C,$B142)=1,INDEX(③女子申込!H:H,MATCH($B142,③女子申込!$C:$C,0)),"")),"")</f>
        <v>00157670632</v>
      </c>
      <c r="U142" t="str">
        <f t="shared" si="20"/>
        <v>園田学園女子大</v>
      </c>
    </row>
    <row r="143" spans="1:21">
      <c r="A143" t="s">
        <v>12612</v>
      </c>
      <c r="B143" s="61">
        <v>142</v>
      </c>
      <c r="C143" t="s">
        <v>7739</v>
      </c>
      <c r="D143" t="s">
        <v>7740</v>
      </c>
      <c r="E143" t="s">
        <v>99</v>
      </c>
      <c r="F143">
        <v>20051013</v>
      </c>
      <c r="G143" t="s">
        <v>13510</v>
      </c>
      <c r="H143" t="s">
        <v>354</v>
      </c>
      <c r="I143" t="s">
        <v>2806</v>
      </c>
      <c r="M143" t="str">
        <f t="shared" si="15"/>
        <v>田中</v>
      </c>
      <c r="N143" t="str">
        <f t="shared" si="16"/>
        <v>美羽</v>
      </c>
      <c r="O143" t="str">
        <f t="shared" si="17"/>
        <v>タナカ</v>
      </c>
      <c r="P143" t="str">
        <f t="shared" si="18"/>
        <v>ミウ</v>
      </c>
      <c r="Q143">
        <f>IF($F143="","",DATEDIF($R143,①申込書!$D$3,"Y"))</f>
        <v>20</v>
      </c>
      <c r="R143" t="str">
        <f t="shared" si="19"/>
        <v>2005/10/13</v>
      </c>
      <c r="S143" t="str">
        <f t="shared" si="14"/>
        <v>大阪</v>
      </c>
      <c r="T143" t="str">
        <f>IFERROR(IF($G143&lt;&gt;"",LEFT($G143,11),IF(COUNTIF(③女子申込!$C:$C,$B143)=1,INDEX(③女子申込!H:H,MATCH($B143,③女子申込!$C:$C,0)),"")),"")</f>
        <v>00126490224</v>
      </c>
      <c r="U143" t="str">
        <f t="shared" si="20"/>
        <v>園田学園女子大</v>
      </c>
    </row>
    <row r="144" spans="1:21">
      <c r="A144" t="s">
        <v>12612</v>
      </c>
      <c r="B144" s="61">
        <v>143</v>
      </c>
      <c r="C144" t="s">
        <v>7741</v>
      </c>
      <c r="D144" t="s">
        <v>7742</v>
      </c>
      <c r="E144" t="s">
        <v>88</v>
      </c>
      <c r="F144">
        <v>20050908</v>
      </c>
      <c r="G144" t="s">
        <v>13511</v>
      </c>
      <c r="H144" t="s">
        <v>2601</v>
      </c>
      <c r="I144" t="s">
        <v>2701</v>
      </c>
      <c r="M144" t="str">
        <f t="shared" si="15"/>
        <v>寺下</v>
      </c>
      <c r="N144" t="str">
        <f t="shared" si="16"/>
        <v>玲奈</v>
      </c>
      <c r="O144" t="str">
        <f t="shared" si="17"/>
        <v>テラシタ</v>
      </c>
      <c r="P144" t="str">
        <f t="shared" si="18"/>
        <v>レナ</v>
      </c>
      <c r="Q144">
        <f>IF($F144="","",DATEDIF($R144,①申込書!$D$3,"Y"))</f>
        <v>20</v>
      </c>
      <c r="R144" t="str">
        <f t="shared" si="19"/>
        <v>2005/09/08</v>
      </c>
      <c r="S144" t="str">
        <f t="shared" si="14"/>
        <v>京都</v>
      </c>
      <c r="T144" t="str">
        <f>IFERROR(IF($G144&lt;&gt;"",LEFT($G144,11),IF(COUNTIF(③女子申込!$C:$C,$B144)=1,INDEX(③女子申込!H:H,MATCH($B144,③女子申込!$C:$C,0)),"")),"")</f>
        <v>00131210311</v>
      </c>
      <c r="U144" t="str">
        <f t="shared" si="20"/>
        <v>園田学園女子大</v>
      </c>
    </row>
    <row r="145" spans="1:21">
      <c r="A145" t="s">
        <v>12612</v>
      </c>
      <c r="B145" s="61">
        <v>144</v>
      </c>
      <c r="C145" t="s">
        <v>7743</v>
      </c>
      <c r="D145" t="s">
        <v>7744</v>
      </c>
      <c r="E145" t="s">
        <v>97</v>
      </c>
      <c r="F145">
        <v>20060327</v>
      </c>
      <c r="G145" t="s">
        <v>13512</v>
      </c>
      <c r="H145" t="s">
        <v>1004</v>
      </c>
      <c r="I145" t="s">
        <v>2713</v>
      </c>
      <c r="M145" t="str">
        <f t="shared" si="15"/>
        <v>永井</v>
      </c>
      <c r="N145" t="str">
        <f t="shared" si="16"/>
        <v>彩花</v>
      </c>
      <c r="O145" t="str">
        <f t="shared" si="17"/>
        <v>ナガイ</v>
      </c>
      <c r="P145" t="str">
        <f t="shared" si="18"/>
        <v>アヤカ</v>
      </c>
      <c r="Q145">
        <f>IF($F145="","",DATEDIF($R145,①申込書!$D$3,"Y"))</f>
        <v>19</v>
      </c>
      <c r="R145" t="str">
        <f t="shared" si="19"/>
        <v>2006/03/27</v>
      </c>
      <c r="S145" t="str">
        <f t="shared" si="14"/>
        <v>兵庫</v>
      </c>
      <c r="T145" t="str">
        <f>IFERROR(IF($G145&lt;&gt;"",LEFT($G145,11),IF(COUNTIF(③女子申込!$C:$C,$B145)=1,INDEX(③女子申込!H:H,MATCH($B145,③女子申込!$C:$C,0)),"")),"")</f>
        <v>00126325726</v>
      </c>
      <c r="U145" t="str">
        <f t="shared" si="20"/>
        <v>園田学園女子大</v>
      </c>
    </row>
    <row r="146" spans="1:21">
      <c r="A146" t="s">
        <v>12612</v>
      </c>
      <c r="B146" s="61">
        <v>145</v>
      </c>
      <c r="C146" t="s">
        <v>7745</v>
      </c>
      <c r="D146" t="s">
        <v>7746</v>
      </c>
      <c r="E146" t="s">
        <v>138</v>
      </c>
      <c r="F146">
        <v>20050528</v>
      </c>
      <c r="G146" t="s">
        <v>13513</v>
      </c>
      <c r="H146" t="s">
        <v>850</v>
      </c>
      <c r="I146" t="s">
        <v>1855</v>
      </c>
      <c r="M146" t="str">
        <f t="shared" si="15"/>
        <v>平岡</v>
      </c>
      <c r="N146" t="str">
        <f t="shared" si="16"/>
        <v>優花</v>
      </c>
      <c r="O146" t="str">
        <f t="shared" si="17"/>
        <v>ヒラオカ</v>
      </c>
      <c r="P146" t="str">
        <f t="shared" si="18"/>
        <v>ユウカ</v>
      </c>
      <c r="Q146">
        <f>IF($F146="","",DATEDIF($R146,①申込書!$D$3,"Y"))</f>
        <v>20</v>
      </c>
      <c r="R146" t="str">
        <f t="shared" si="19"/>
        <v>2005/05/28</v>
      </c>
      <c r="S146" t="str">
        <f t="shared" si="14"/>
        <v>岡山</v>
      </c>
      <c r="T146" t="str">
        <f>IFERROR(IF($G146&lt;&gt;"",LEFT($G146,11),IF(COUNTIF(③女子申込!$C:$C,$B146)=1,INDEX(③女子申込!H:H,MATCH($B146,③女子申込!$C:$C,0)),"")),"")</f>
        <v>00129472025</v>
      </c>
      <c r="U146" t="str">
        <f t="shared" si="20"/>
        <v>園田学園女子大</v>
      </c>
    </row>
    <row r="147" spans="1:21">
      <c r="A147" t="s">
        <v>12612</v>
      </c>
      <c r="B147" s="61">
        <v>146</v>
      </c>
      <c r="C147" t="s">
        <v>7747</v>
      </c>
      <c r="D147" t="s">
        <v>7748</v>
      </c>
      <c r="E147" t="s">
        <v>97</v>
      </c>
      <c r="F147">
        <v>20051121</v>
      </c>
      <c r="G147" t="s">
        <v>13514</v>
      </c>
      <c r="H147" t="s">
        <v>13515</v>
      </c>
      <c r="I147" t="s">
        <v>2872</v>
      </c>
      <c r="M147" t="str">
        <f t="shared" si="15"/>
        <v>舟引</v>
      </c>
      <c r="N147" t="str">
        <f t="shared" si="16"/>
        <v>萌恵</v>
      </c>
      <c r="O147" t="str">
        <f t="shared" si="17"/>
        <v>フナビキ</v>
      </c>
      <c r="P147" t="str">
        <f t="shared" si="18"/>
        <v>モエ</v>
      </c>
      <c r="Q147">
        <f>IF($F147="","",DATEDIF($R147,①申込書!$D$3,"Y"))</f>
        <v>20</v>
      </c>
      <c r="R147" t="str">
        <f t="shared" si="19"/>
        <v>2005/11/21</v>
      </c>
      <c r="S147" t="str">
        <f t="shared" si="14"/>
        <v>兵庫</v>
      </c>
      <c r="T147" t="str">
        <f>IFERROR(IF($G147&lt;&gt;"",LEFT($G147,11),IF(COUNTIF(③女子申込!$C:$C,$B147)=1,INDEX(③女子申込!H:H,MATCH($B147,③女子申込!$C:$C,0)),"")),"")</f>
        <v>00126558128</v>
      </c>
      <c r="U147" t="str">
        <f t="shared" si="20"/>
        <v>園田学園女子大</v>
      </c>
    </row>
    <row r="148" spans="1:21">
      <c r="A148" t="s">
        <v>12612</v>
      </c>
      <c r="B148" s="61">
        <v>147</v>
      </c>
      <c r="C148" t="s">
        <v>7749</v>
      </c>
      <c r="D148" t="s">
        <v>7750</v>
      </c>
      <c r="E148" t="s">
        <v>469</v>
      </c>
      <c r="F148">
        <v>20050928</v>
      </c>
      <c r="G148" t="s">
        <v>13516</v>
      </c>
      <c r="H148" t="s">
        <v>7751</v>
      </c>
      <c r="I148" t="s">
        <v>2223</v>
      </c>
      <c r="M148" t="str">
        <f t="shared" si="15"/>
        <v>南方</v>
      </c>
      <c r="N148" t="str">
        <f t="shared" si="16"/>
        <v>麻央</v>
      </c>
      <c r="O148" t="str">
        <f t="shared" si="17"/>
        <v>ミナカタ</v>
      </c>
      <c r="P148" t="str">
        <f t="shared" si="18"/>
        <v>マオ</v>
      </c>
      <c r="Q148">
        <f>IF($F148="","",DATEDIF($R148,①申込書!$D$3,"Y"))</f>
        <v>20</v>
      </c>
      <c r="R148" t="str">
        <f t="shared" si="19"/>
        <v>2005/09/28</v>
      </c>
      <c r="S148" t="str">
        <f t="shared" si="14"/>
        <v>和歌山</v>
      </c>
      <c r="T148" t="str">
        <f>IFERROR(IF($G148&lt;&gt;"",LEFT($G148,11),IF(COUNTIF(③女子申込!$C:$C,$B148)=1,INDEX(③女子申込!H:H,MATCH($B148,③女子申込!$C:$C,0)),"")),"")</f>
        <v>00154210720</v>
      </c>
      <c r="U148" t="str">
        <f t="shared" si="20"/>
        <v>園田学園女子大</v>
      </c>
    </row>
    <row r="149" spans="1:21">
      <c r="A149" t="s">
        <v>12612</v>
      </c>
      <c r="B149" s="61">
        <v>148</v>
      </c>
      <c r="C149" t="s">
        <v>7752</v>
      </c>
      <c r="D149" t="s">
        <v>7753</v>
      </c>
      <c r="E149" t="s">
        <v>99</v>
      </c>
      <c r="F149">
        <v>20050930</v>
      </c>
      <c r="G149" t="s">
        <v>13517</v>
      </c>
      <c r="H149" t="s">
        <v>317</v>
      </c>
      <c r="I149" t="s">
        <v>594</v>
      </c>
      <c r="M149" t="str">
        <f t="shared" si="15"/>
        <v>森本</v>
      </c>
      <c r="N149" t="str">
        <f t="shared" si="16"/>
        <v>海咲希</v>
      </c>
      <c r="O149" t="str">
        <f t="shared" si="17"/>
        <v>モリモト</v>
      </c>
      <c r="P149" t="str">
        <f t="shared" si="18"/>
        <v>ミサキ</v>
      </c>
      <c r="Q149">
        <f>IF($F149="","",DATEDIF($R149,①申込書!$D$3,"Y"))</f>
        <v>20</v>
      </c>
      <c r="R149" t="str">
        <f t="shared" si="19"/>
        <v>2005/09/30</v>
      </c>
      <c r="S149" t="str">
        <f t="shared" si="14"/>
        <v>大阪</v>
      </c>
      <c r="T149" t="str">
        <f>IFERROR(IF($G149&lt;&gt;"",LEFT($G149,11),IF(COUNTIF(③女子申込!$C:$C,$B149)=1,INDEX(③女子申込!H:H,MATCH($B149,③女子申込!$C:$C,0)),"")),"")</f>
        <v>00127824529</v>
      </c>
      <c r="U149" t="str">
        <f t="shared" si="20"/>
        <v>園田学園女子大</v>
      </c>
    </row>
    <row r="150" spans="1:21">
      <c r="A150" t="s">
        <v>12612</v>
      </c>
      <c r="B150" s="61">
        <v>149</v>
      </c>
      <c r="C150" t="s">
        <v>7754</v>
      </c>
      <c r="D150" t="s">
        <v>7755</v>
      </c>
      <c r="E150" t="s">
        <v>469</v>
      </c>
      <c r="F150">
        <v>20051220</v>
      </c>
      <c r="G150" t="s">
        <v>13518</v>
      </c>
      <c r="H150" t="s">
        <v>165</v>
      </c>
      <c r="I150" t="s">
        <v>1094</v>
      </c>
      <c r="M150" t="str">
        <f t="shared" si="15"/>
        <v>山中</v>
      </c>
      <c r="N150" t="str">
        <f t="shared" si="16"/>
        <v>優依</v>
      </c>
      <c r="O150" t="str">
        <f t="shared" si="17"/>
        <v>ヤマナカ</v>
      </c>
      <c r="P150" t="str">
        <f t="shared" si="18"/>
        <v>ユイ</v>
      </c>
      <c r="Q150">
        <f>IF($F150="","",DATEDIF($R150,①申込書!$D$3,"Y"))</f>
        <v>20</v>
      </c>
      <c r="R150" t="str">
        <f t="shared" si="19"/>
        <v>2005/12/20</v>
      </c>
      <c r="S150" t="str">
        <f t="shared" si="14"/>
        <v>和歌山</v>
      </c>
      <c r="T150" t="str">
        <f>IFERROR(IF($G150&lt;&gt;"",LEFT($G150,11),IF(COUNTIF(③女子申込!$C:$C,$B150)=1,INDEX(③女子申込!H:H,MATCH($B150,③女子申込!$C:$C,0)),"")),"")</f>
        <v>00129267633</v>
      </c>
      <c r="U150" t="str">
        <f t="shared" si="20"/>
        <v>園田学園女子大</v>
      </c>
    </row>
    <row r="151" spans="1:21">
      <c r="A151" t="s">
        <v>12612</v>
      </c>
      <c r="B151" s="61">
        <v>150</v>
      </c>
      <c r="C151" t="s">
        <v>7756</v>
      </c>
      <c r="D151" t="s">
        <v>7757</v>
      </c>
      <c r="E151" t="s">
        <v>132</v>
      </c>
      <c r="F151">
        <v>20060129</v>
      </c>
      <c r="G151" t="s">
        <v>13519</v>
      </c>
      <c r="H151" t="s">
        <v>214</v>
      </c>
      <c r="I151" t="s">
        <v>7758</v>
      </c>
      <c r="M151" t="str">
        <f t="shared" si="15"/>
        <v>山本</v>
      </c>
      <c r="N151" t="str">
        <f t="shared" si="16"/>
        <v>つき</v>
      </c>
      <c r="O151" t="str">
        <f t="shared" si="17"/>
        <v>ヤマモト</v>
      </c>
      <c r="P151" t="str">
        <f t="shared" si="18"/>
        <v>ツキ</v>
      </c>
      <c r="Q151">
        <f>IF($F151="","",DATEDIF($R151,①申込書!$D$3,"Y"))</f>
        <v>19</v>
      </c>
      <c r="R151" t="str">
        <f t="shared" si="19"/>
        <v>2006/01/29</v>
      </c>
      <c r="S151" t="str">
        <f t="shared" si="14"/>
        <v>広島</v>
      </c>
      <c r="T151" t="str">
        <f>IFERROR(IF($G151&lt;&gt;"",LEFT($G151,11),IF(COUNTIF(③女子申込!$C:$C,$B151)=1,INDEX(③女子申込!H:H,MATCH($B151,③女子申込!$C:$C,0)),"")),"")</f>
        <v>00127167125</v>
      </c>
      <c r="U151" t="str">
        <f t="shared" si="20"/>
        <v>園田学園女子大</v>
      </c>
    </row>
    <row r="152" spans="1:21">
      <c r="A152" t="s">
        <v>12612</v>
      </c>
      <c r="B152" s="61">
        <v>151</v>
      </c>
      <c r="C152" t="s">
        <v>7759</v>
      </c>
      <c r="D152" t="s">
        <v>7760</v>
      </c>
      <c r="E152" t="s">
        <v>83</v>
      </c>
      <c r="F152">
        <v>20050903</v>
      </c>
      <c r="G152" t="s">
        <v>13520</v>
      </c>
      <c r="H152" t="s">
        <v>214</v>
      </c>
      <c r="I152" t="s">
        <v>2923</v>
      </c>
      <c r="M152" t="str">
        <f t="shared" si="15"/>
        <v>山本</v>
      </c>
      <c r="N152" t="str">
        <f t="shared" si="16"/>
        <v>優子</v>
      </c>
      <c r="O152" t="str">
        <f t="shared" si="17"/>
        <v>ヤマモト</v>
      </c>
      <c r="P152" t="str">
        <f t="shared" si="18"/>
        <v>ユウコ</v>
      </c>
      <c r="Q152">
        <f>IF($F152="","",DATEDIF($R152,①申込書!$D$3,"Y"))</f>
        <v>20</v>
      </c>
      <c r="R152" t="str">
        <f t="shared" si="19"/>
        <v>2005/09/03</v>
      </c>
      <c r="S152" t="str">
        <f t="shared" si="14"/>
        <v>奈良</v>
      </c>
      <c r="T152" t="str">
        <f>IFERROR(IF($G152&lt;&gt;"",LEFT($G152,11),IF(COUNTIF(③女子申込!$C:$C,$B152)=1,INDEX(③女子申込!H:H,MATCH($B152,③女子申込!$C:$C,0)),"")),"")</f>
        <v>00154309729</v>
      </c>
      <c r="U152" t="str">
        <f t="shared" si="20"/>
        <v>園田学園女子大</v>
      </c>
    </row>
    <row r="153" spans="1:21">
      <c r="A153" t="s">
        <v>12612</v>
      </c>
      <c r="B153" s="61">
        <v>152</v>
      </c>
      <c r="C153" t="s">
        <v>7761</v>
      </c>
      <c r="D153" t="s">
        <v>7762</v>
      </c>
      <c r="E153" t="s">
        <v>79</v>
      </c>
      <c r="F153">
        <v>20060313</v>
      </c>
      <c r="G153" t="s">
        <v>13521</v>
      </c>
      <c r="H153" t="s">
        <v>214</v>
      </c>
      <c r="I153" t="s">
        <v>2758</v>
      </c>
      <c r="M153" t="str">
        <f t="shared" si="15"/>
        <v>山本</v>
      </c>
      <c r="N153" t="str">
        <f t="shared" si="16"/>
        <v>琉凪</v>
      </c>
      <c r="O153" t="str">
        <f t="shared" si="17"/>
        <v>ヤマモト</v>
      </c>
      <c r="P153" t="str">
        <f t="shared" si="18"/>
        <v>ルナ</v>
      </c>
      <c r="Q153">
        <f>IF($F153="","",DATEDIF($R153,①申込書!$D$3,"Y"))</f>
        <v>19</v>
      </c>
      <c r="R153" t="str">
        <f t="shared" si="19"/>
        <v>2006/03/13</v>
      </c>
      <c r="S153" t="str">
        <f t="shared" si="14"/>
        <v>岐阜</v>
      </c>
      <c r="T153" t="str">
        <f>IFERROR(IF($G153&lt;&gt;"",LEFT($G153,11),IF(COUNTIF(③女子申込!$C:$C,$B153)=1,INDEX(③女子申込!H:H,MATCH($B153,③女子申込!$C:$C,0)),"")),"")</f>
        <v>00142246625</v>
      </c>
      <c r="U153" t="str">
        <f t="shared" si="20"/>
        <v>園田学園女子大</v>
      </c>
    </row>
    <row r="154" spans="1:21">
      <c r="A154" t="s">
        <v>12612</v>
      </c>
      <c r="B154" s="61">
        <v>153</v>
      </c>
      <c r="C154" t="s">
        <v>7763</v>
      </c>
      <c r="D154" t="s">
        <v>7764</v>
      </c>
      <c r="E154" t="s">
        <v>97</v>
      </c>
      <c r="F154">
        <v>20050912</v>
      </c>
      <c r="G154" t="s">
        <v>13522</v>
      </c>
      <c r="H154" t="s">
        <v>7765</v>
      </c>
      <c r="I154" t="s">
        <v>7766</v>
      </c>
      <c r="M154" t="str">
        <f t="shared" si="15"/>
        <v>好井</v>
      </c>
      <c r="N154" t="str">
        <f t="shared" si="16"/>
        <v>愛結</v>
      </c>
      <c r="O154" t="str">
        <f t="shared" si="17"/>
        <v>ヨシイ</v>
      </c>
      <c r="P154" t="str">
        <f t="shared" si="18"/>
        <v>アユ</v>
      </c>
      <c r="Q154">
        <f>IF($F154="","",DATEDIF($R154,①申込書!$D$3,"Y"))</f>
        <v>20</v>
      </c>
      <c r="R154" t="str">
        <f t="shared" si="19"/>
        <v>2005/09/12</v>
      </c>
      <c r="S154" t="str">
        <f t="shared" si="14"/>
        <v>兵庫</v>
      </c>
      <c r="T154" t="str">
        <f>IFERROR(IF($G154&lt;&gt;"",LEFT($G154,11),IF(COUNTIF(③女子申込!$C:$C,$B154)=1,INDEX(③女子申込!H:H,MATCH($B154,③女子申込!$C:$C,0)),"")),"")</f>
        <v>00129358937</v>
      </c>
      <c r="U154" t="str">
        <f t="shared" si="20"/>
        <v>園田学園女子大</v>
      </c>
    </row>
    <row r="155" spans="1:21">
      <c r="A155" t="s">
        <v>12612</v>
      </c>
      <c r="B155" s="61">
        <v>154</v>
      </c>
      <c r="C155" t="s">
        <v>7767</v>
      </c>
      <c r="D155" t="s">
        <v>7768</v>
      </c>
      <c r="E155" t="s">
        <v>97</v>
      </c>
      <c r="F155">
        <v>20050912</v>
      </c>
      <c r="G155" t="s">
        <v>13523</v>
      </c>
      <c r="H155" t="s">
        <v>7765</v>
      </c>
      <c r="I155" t="s">
        <v>2715</v>
      </c>
      <c r="M155" t="str">
        <f t="shared" si="15"/>
        <v>好井</v>
      </c>
      <c r="N155" t="str">
        <f t="shared" si="16"/>
        <v>万結</v>
      </c>
      <c r="O155" t="str">
        <f t="shared" si="17"/>
        <v>ヨシイ</v>
      </c>
      <c r="P155" t="str">
        <f t="shared" si="18"/>
        <v>マユ</v>
      </c>
      <c r="Q155">
        <f>IF($F155="","",DATEDIF($R155,①申込書!$D$3,"Y"))</f>
        <v>20</v>
      </c>
      <c r="R155" t="str">
        <f t="shared" si="19"/>
        <v>2005/09/12</v>
      </c>
      <c r="S155" t="str">
        <f t="shared" si="14"/>
        <v>兵庫</v>
      </c>
      <c r="T155" t="str">
        <f>IFERROR(IF($G155&lt;&gt;"",LEFT($G155,11),IF(COUNTIF(③女子申込!$C:$C,$B155)=1,INDEX(③女子申込!H:H,MATCH($B155,③女子申込!$C:$C,0)),"")),"")</f>
        <v>00129358735</v>
      </c>
      <c r="U155" t="str">
        <f t="shared" si="20"/>
        <v>園田学園女子大</v>
      </c>
    </row>
    <row r="156" spans="1:21">
      <c r="A156" t="s">
        <v>12612</v>
      </c>
      <c r="B156" s="61">
        <v>155</v>
      </c>
      <c r="C156" t="s">
        <v>7769</v>
      </c>
      <c r="D156" t="s">
        <v>7770</v>
      </c>
      <c r="E156" t="s">
        <v>1524</v>
      </c>
      <c r="F156">
        <v>20060325</v>
      </c>
      <c r="G156" t="s">
        <v>13524</v>
      </c>
      <c r="H156" t="s">
        <v>7771</v>
      </c>
      <c r="I156" t="s">
        <v>3085</v>
      </c>
      <c r="M156" t="str">
        <f t="shared" si="15"/>
        <v>上江洲</v>
      </c>
      <c r="N156" t="str">
        <f t="shared" si="16"/>
        <v>柚子</v>
      </c>
      <c r="O156" t="str">
        <f t="shared" si="17"/>
        <v>ウエズ</v>
      </c>
      <c r="P156" t="str">
        <f t="shared" si="18"/>
        <v>ユズ</v>
      </c>
      <c r="Q156">
        <f>IF($F156="","",DATEDIF($R156,①申込書!$D$3,"Y"))</f>
        <v>19</v>
      </c>
      <c r="R156" t="str">
        <f t="shared" si="19"/>
        <v>2006/03/25</v>
      </c>
      <c r="S156" t="str">
        <f t="shared" si="14"/>
        <v>沖縄</v>
      </c>
      <c r="T156" t="str">
        <f>IFERROR(IF($G156&lt;&gt;"",LEFT($G156,11),IF(COUNTIF(③女子申込!$C:$C,$B156)=1,INDEX(③女子申込!H:H,MATCH($B156,③女子申込!$C:$C,0)),"")),"")</f>
        <v>00200185008</v>
      </c>
      <c r="U156" t="str">
        <f t="shared" si="20"/>
        <v>園田学園女子大</v>
      </c>
    </row>
    <row r="157" spans="1:21">
      <c r="A157" t="s">
        <v>12612</v>
      </c>
      <c r="B157" s="61">
        <v>156</v>
      </c>
      <c r="C157" t="s">
        <v>12613</v>
      </c>
      <c r="D157" t="s">
        <v>12614</v>
      </c>
      <c r="E157" t="s">
        <v>369</v>
      </c>
      <c r="F157">
        <v>20070107</v>
      </c>
      <c r="G157" t="s">
        <v>13525</v>
      </c>
      <c r="H157" t="s">
        <v>634</v>
      </c>
      <c r="I157" t="s">
        <v>1022</v>
      </c>
      <c r="M157" t="str">
        <f t="shared" si="15"/>
        <v>池田</v>
      </c>
      <c r="N157" t="str">
        <f t="shared" si="16"/>
        <v>梨音</v>
      </c>
      <c r="O157" t="str">
        <f t="shared" si="17"/>
        <v>イケダ</v>
      </c>
      <c r="P157" t="str">
        <f t="shared" si="18"/>
        <v>リオン</v>
      </c>
      <c r="Q157">
        <f>IF($F157="","",DATEDIF($R157,①申込書!$D$3,"Y"))</f>
        <v>19</v>
      </c>
      <c r="R157" t="str">
        <f t="shared" si="19"/>
        <v>2007/01/07</v>
      </c>
      <c r="S157" t="str">
        <f t="shared" si="14"/>
        <v>愛媛</v>
      </c>
      <c r="T157" t="str">
        <f>IFERROR(IF($G157&lt;&gt;"",LEFT($G157,11),IF(COUNTIF(③女子申込!$C:$C,$B157)=1,INDEX(③女子申込!H:H,MATCH($B157,③女子申込!$C:$C,0)),"")),"")</f>
        <v>00132589533</v>
      </c>
      <c r="U157" t="str">
        <f t="shared" si="20"/>
        <v>園田学園女子大</v>
      </c>
    </row>
    <row r="158" spans="1:21">
      <c r="A158" t="s">
        <v>12612</v>
      </c>
      <c r="B158" s="61">
        <v>157</v>
      </c>
      <c r="C158" t="s">
        <v>12615</v>
      </c>
      <c r="D158" t="s">
        <v>12616</v>
      </c>
      <c r="E158" t="s">
        <v>80</v>
      </c>
      <c r="F158">
        <v>20061006</v>
      </c>
      <c r="G158" t="s">
        <v>13526</v>
      </c>
      <c r="H158" t="s">
        <v>134</v>
      </c>
      <c r="I158" t="s">
        <v>2987</v>
      </c>
      <c r="M158" t="str">
        <f t="shared" si="15"/>
        <v>伊藤</v>
      </c>
      <c r="N158" t="str">
        <f t="shared" si="16"/>
        <v>さつき</v>
      </c>
      <c r="O158" t="str">
        <f t="shared" si="17"/>
        <v>イトウ</v>
      </c>
      <c r="P158" t="str">
        <f t="shared" si="18"/>
        <v>サツキ</v>
      </c>
      <c r="Q158">
        <f>IF($F158="","",DATEDIF($R158,①申込書!$D$3,"Y"))</f>
        <v>19</v>
      </c>
      <c r="R158" t="str">
        <f t="shared" si="19"/>
        <v>2006/10/06</v>
      </c>
      <c r="S158" t="str">
        <f t="shared" si="14"/>
        <v>滋賀</v>
      </c>
      <c r="T158" t="str">
        <f>IFERROR(IF($G158&lt;&gt;"",LEFT($G158,11),IF(COUNTIF(③女子申込!$C:$C,$B158)=1,INDEX(③女子申込!H:H,MATCH($B158,③女子申込!$C:$C,0)),"")),"")</f>
        <v>00136820424</v>
      </c>
      <c r="U158" t="str">
        <f t="shared" si="20"/>
        <v>園田学園女子大</v>
      </c>
    </row>
    <row r="159" spans="1:21">
      <c r="A159" t="s">
        <v>12612</v>
      </c>
      <c r="B159" s="61">
        <v>158</v>
      </c>
      <c r="C159" t="s">
        <v>12617</v>
      </c>
      <c r="D159" t="s">
        <v>12618</v>
      </c>
      <c r="E159" t="s">
        <v>116</v>
      </c>
      <c r="F159">
        <v>20061206</v>
      </c>
      <c r="G159" t="s">
        <v>13527</v>
      </c>
      <c r="H159" t="s">
        <v>13528</v>
      </c>
      <c r="I159" t="s">
        <v>2609</v>
      </c>
      <c r="M159" t="str">
        <f t="shared" si="15"/>
        <v>井山</v>
      </c>
      <c r="N159" t="str">
        <f t="shared" si="16"/>
        <v>はる佳</v>
      </c>
      <c r="O159" t="str">
        <f t="shared" si="17"/>
        <v>イヤマ</v>
      </c>
      <c r="P159" t="str">
        <f t="shared" si="18"/>
        <v>ハルカ</v>
      </c>
      <c r="Q159">
        <f>IF($F159="","",DATEDIF($R159,①申込書!$D$3,"Y"))</f>
        <v>19</v>
      </c>
      <c r="R159" t="str">
        <f t="shared" si="19"/>
        <v>2006/12/06</v>
      </c>
      <c r="S159" t="str">
        <f t="shared" si="14"/>
        <v>三重</v>
      </c>
      <c r="T159" t="str">
        <f>IFERROR(IF($G159&lt;&gt;"",LEFT($G159,11),IF(COUNTIF(③女子申込!$C:$C,$B159)=1,INDEX(③女子申込!H:H,MATCH($B159,③女子申込!$C:$C,0)),"")),"")</f>
        <v>00137077833</v>
      </c>
      <c r="U159" t="str">
        <f t="shared" si="20"/>
        <v>園田学園女子大</v>
      </c>
    </row>
    <row r="160" spans="1:21">
      <c r="A160" t="s">
        <v>12612</v>
      </c>
      <c r="B160" s="61">
        <v>159</v>
      </c>
      <c r="C160" t="s">
        <v>12619</v>
      </c>
      <c r="D160" t="s">
        <v>12620</v>
      </c>
      <c r="E160" t="s">
        <v>97</v>
      </c>
      <c r="F160">
        <v>20060730</v>
      </c>
      <c r="G160" t="s">
        <v>13529</v>
      </c>
      <c r="H160" t="s">
        <v>13530</v>
      </c>
      <c r="I160" t="s">
        <v>2746</v>
      </c>
      <c r="M160" t="str">
        <f t="shared" si="15"/>
        <v>上岡</v>
      </c>
      <c r="N160" t="str">
        <f t="shared" si="16"/>
        <v>凜</v>
      </c>
      <c r="O160" t="str">
        <f t="shared" si="17"/>
        <v>ウエオカ</v>
      </c>
      <c r="P160" t="str">
        <f t="shared" si="18"/>
        <v>リン</v>
      </c>
      <c r="Q160">
        <f>IF($F160="","",DATEDIF($R160,①申込書!$D$3,"Y"))</f>
        <v>19</v>
      </c>
      <c r="R160" t="str">
        <f t="shared" si="19"/>
        <v>2006/07/30</v>
      </c>
      <c r="S160" t="str">
        <f t="shared" si="14"/>
        <v>兵庫</v>
      </c>
      <c r="T160" t="str">
        <f>IFERROR(IF($G160&lt;&gt;"",LEFT($G160,11),IF(COUNTIF(③女子申込!$C:$C,$B160)=1,INDEX(③女子申込!H:H,MATCH($B160,③女子申込!$C:$C,0)),"")),"")</f>
        <v>00139242829</v>
      </c>
      <c r="U160" t="str">
        <f t="shared" si="20"/>
        <v>園田学園女子大</v>
      </c>
    </row>
    <row r="161" spans="1:21">
      <c r="A161" t="s">
        <v>12612</v>
      </c>
      <c r="B161" s="61">
        <v>160</v>
      </c>
      <c r="C161" t="s">
        <v>12621</v>
      </c>
      <c r="D161" t="s">
        <v>12622</v>
      </c>
      <c r="E161" t="s">
        <v>104</v>
      </c>
      <c r="F161">
        <v>20061219</v>
      </c>
      <c r="G161" t="s">
        <v>13531</v>
      </c>
      <c r="H161" t="s">
        <v>13532</v>
      </c>
      <c r="I161" t="s">
        <v>2758</v>
      </c>
      <c r="M161" t="str">
        <f t="shared" si="15"/>
        <v>上山</v>
      </c>
      <c r="N161" t="str">
        <f t="shared" si="16"/>
        <v>瑠奈</v>
      </c>
      <c r="O161" t="str">
        <f t="shared" si="17"/>
        <v>ウエヤマ</v>
      </c>
      <c r="P161" t="str">
        <f t="shared" si="18"/>
        <v>ルナ</v>
      </c>
      <c r="Q161">
        <f>IF($F161="","",DATEDIF($R161,①申込書!$D$3,"Y"))</f>
        <v>19</v>
      </c>
      <c r="R161" t="str">
        <f t="shared" si="19"/>
        <v>2006/12/19</v>
      </c>
      <c r="S161" t="str">
        <f t="shared" si="14"/>
        <v>福井</v>
      </c>
      <c r="T161" t="str">
        <f>IFERROR(IF($G161&lt;&gt;"",LEFT($G161,11),IF(COUNTIF(③女子申込!$C:$C,$B161)=1,INDEX(③女子申込!H:H,MATCH($B161,③女子申込!$C:$C,0)),"")),"")</f>
        <v>00164600421</v>
      </c>
      <c r="U161" t="str">
        <f t="shared" si="20"/>
        <v>園田学園女子大</v>
      </c>
    </row>
    <row r="162" spans="1:21">
      <c r="A162" t="s">
        <v>12612</v>
      </c>
      <c r="B162" s="61">
        <v>161</v>
      </c>
      <c r="C162" t="s">
        <v>12623</v>
      </c>
      <c r="D162" t="s">
        <v>12624</v>
      </c>
      <c r="E162" t="s">
        <v>88</v>
      </c>
      <c r="F162">
        <v>20060812</v>
      </c>
      <c r="G162" t="s">
        <v>13533</v>
      </c>
      <c r="H162" t="s">
        <v>1555</v>
      </c>
      <c r="I162" t="s">
        <v>2482</v>
      </c>
      <c r="M162" t="str">
        <f t="shared" si="15"/>
        <v>魚谷</v>
      </c>
      <c r="N162" t="str">
        <f t="shared" si="16"/>
        <v>葵</v>
      </c>
      <c r="O162" t="str">
        <f t="shared" si="17"/>
        <v>ウオタニ</v>
      </c>
      <c r="P162" t="str">
        <f t="shared" si="18"/>
        <v>アオイ</v>
      </c>
      <c r="Q162">
        <f>IF($F162="","",DATEDIF($R162,①申込書!$D$3,"Y"))</f>
        <v>19</v>
      </c>
      <c r="R162" t="str">
        <f t="shared" si="19"/>
        <v>2006/08/12</v>
      </c>
      <c r="S162" t="str">
        <f t="shared" si="14"/>
        <v>京都</v>
      </c>
      <c r="T162" t="str">
        <f>IFERROR(IF($G162&lt;&gt;"",LEFT($G162,11),IF(COUNTIF(③女子申込!$C:$C,$B162)=1,INDEX(③女子申込!H:H,MATCH($B162,③女子申込!$C:$C,0)),"")),"")</f>
        <v>00142417322</v>
      </c>
      <c r="U162" t="str">
        <f t="shared" si="20"/>
        <v>園田学園女子大</v>
      </c>
    </row>
    <row r="163" spans="1:21">
      <c r="A163" t="s">
        <v>12612</v>
      </c>
      <c r="B163" s="61">
        <v>162</v>
      </c>
      <c r="C163" t="s">
        <v>12625</v>
      </c>
      <c r="D163" t="s">
        <v>12626</v>
      </c>
      <c r="E163" t="s">
        <v>88</v>
      </c>
      <c r="F163">
        <v>20061205</v>
      </c>
      <c r="G163" t="s">
        <v>13534</v>
      </c>
      <c r="H163" t="s">
        <v>129</v>
      </c>
      <c r="I163" t="s">
        <v>2857</v>
      </c>
      <c r="M163" t="str">
        <f t="shared" si="15"/>
        <v>遠藤</v>
      </c>
      <c r="N163" t="str">
        <f t="shared" si="16"/>
        <v>鈴奏</v>
      </c>
      <c r="O163" t="str">
        <f t="shared" si="17"/>
        <v>エンドウ</v>
      </c>
      <c r="P163" t="str">
        <f t="shared" si="18"/>
        <v>スズナ</v>
      </c>
      <c r="Q163">
        <f>IF($F163="","",DATEDIF($R163,①申込書!$D$3,"Y"))</f>
        <v>19</v>
      </c>
      <c r="R163" t="str">
        <f t="shared" si="19"/>
        <v>2006/12/05</v>
      </c>
      <c r="S163" t="str">
        <f t="shared" si="14"/>
        <v>京都</v>
      </c>
      <c r="T163" t="str">
        <f>IFERROR(IF($G163&lt;&gt;"",LEFT($G163,11),IF(COUNTIF(③女子申込!$C:$C,$B163)=1,INDEX(③女子申込!H:H,MATCH($B163,③女子申込!$C:$C,0)),"")),"")</f>
        <v>00165013420</v>
      </c>
      <c r="U163" t="str">
        <f t="shared" si="20"/>
        <v>園田学園女子大</v>
      </c>
    </row>
    <row r="164" spans="1:21">
      <c r="A164" t="s">
        <v>12612</v>
      </c>
      <c r="B164" s="61">
        <v>163</v>
      </c>
      <c r="C164" t="s">
        <v>12627</v>
      </c>
      <c r="D164" t="s">
        <v>12628</v>
      </c>
      <c r="E164" t="s">
        <v>375</v>
      </c>
      <c r="F164">
        <v>20070330</v>
      </c>
      <c r="G164" t="s">
        <v>13535</v>
      </c>
      <c r="H164" t="s">
        <v>764</v>
      </c>
      <c r="I164" t="s">
        <v>2746</v>
      </c>
      <c r="M164" t="str">
        <f t="shared" si="15"/>
        <v>奥谷</v>
      </c>
      <c r="N164" t="str">
        <f t="shared" si="16"/>
        <v>凜</v>
      </c>
      <c r="O164" t="str">
        <f t="shared" si="17"/>
        <v>オクタニ</v>
      </c>
      <c r="P164" t="str">
        <f t="shared" si="18"/>
        <v>リン</v>
      </c>
      <c r="Q164">
        <f>IF($F164="","",DATEDIF($R164,①申込書!$D$3,"Y"))</f>
        <v>18</v>
      </c>
      <c r="R164" t="str">
        <f t="shared" si="19"/>
        <v>2007/03/30</v>
      </c>
      <c r="S164" t="str">
        <f t="shared" si="14"/>
        <v>群馬</v>
      </c>
      <c r="T164" t="str">
        <f>IFERROR(IF($G164&lt;&gt;"",LEFT($G164,11),IF(COUNTIF(③女子申込!$C:$C,$B164)=1,INDEX(③女子申込!H:H,MATCH($B164,③女子申込!$C:$C,0)),"")),"")</f>
        <v>00138692029</v>
      </c>
      <c r="U164" t="str">
        <f t="shared" si="20"/>
        <v>園田学園女子大</v>
      </c>
    </row>
    <row r="165" spans="1:21">
      <c r="A165" t="s">
        <v>12612</v>
      </c>
      <c r="B165" s="61">
        <v>164</v>
      </c>
      <c r="C165" t="s">
        <v>12629</v>
      </c>
      <c r="D165" t="s">
        <v>12630</v>
      </c>
      <c r="E165" t="s">
        <v>173</v>
      </c>
      <c r="F165">
        <v>20061211</v>
      </c>
      <c r="G165" t="s">
        <v>13536</v>
      </c>
      <c r="H165" t="s">
        <v>2109</v>
      </c>
      <c r="I165" t="s">
        <v>2746</v>
      </c>
      <c r="M165" t="str">
        <f t="shared" si="15"/>
        <v>金子</v>
      </c>
      <c r="N165" t="str">
        <f t="shared" si="16"/>
        <v>りん</v>
      </c>
      <c r="O165" t="str">
        <f t="shared" si="17"/>
        <v>カネコ</v>
      </c>
      <c r="P165" t="str">
        <f t="shared" si="18"/>
        <v>リン</v>
      </c>
      <c r="Q165">
        <f>IF($F165="","",DATEDIF($R165,①申込書!$D$3,"Y"))</f>
        <v>19</v>
      </c>
      <c r="R165" t="str">
        <f t="shared" si="19"/>
        <v>2006/12/11</v>
      </c>
      <c r="S165" t="str">
        <f t="shared" si="14"/>
        <v>鳥取</v>
      </c>
      <c r="T165" t="str">
        <f>IFERROR(IF($G165&lt;&gt;"",LEFT($G165,11),IF(COUNTIF(③女子申込!$C:$C,$B165)=1,INDEX(③女子申込!H:H,MATCH($B165,③女子申込!$C:$C,0)),"")),"")</f>
        <v>00140437322</v>
      </c>
      <c r="U165" t="str">
        <f t="shared" si="20"/>
        <v>園田学園女子大</v>
      </c>
    </row>
    <row r="166" spans="1:21">
      <c r="A166" t="s">
        <v>12612</v>
      </c>
      <c r="B166" s="61">
        <v>165</v>
      </c>
      <c r="C166" t="s">
        <v>12631</v>
      </c>
      <c r="D166" t="s">
        <v>12632</v>
      </c>
      <c r="E166" t="s">
        <v>99</v>
      </c>
      <c r="F166">
        <v>20061202</v>
      </c>
      <c r="G166" t="s">
        <v>13537</v>
      </c>
      <c r="H166" t="s">
        <v>13538</v>
      </c>
      <c r="I166" t="s">
        <v>5407</v>
      </c>
      <c r="M166" t="str">
        <f t="shared" si="15"/>
        <v>上桝</v>
      </c>
      <c r="N166" t="str">
        <f t="shared" si="16"/>
        <v>聖華</v>
      </c>
      <c r="O166" t="str">
        <f t="shared" si="17"/>
        <v>カミマス</v>
      </c>
      <c r="P166" t="str">
        <f t="shared" si="18"/>
        <v>キヨカ</v>
      </c>
      <c r="Q166">
        <f>IF($F166="","",DATEDIF($R166,①申込書!$D$3,"Y"))</f>
        <v>19</v>
      </c>
      <c r="R166" t="str">
        <f t="shared" si="19"/>
        <v>2006/12/02</v>
      </c>
      <c r="S166" t="str">
        <f t="shared" si="14"/>
        <v>大阪</v>
      </c>
      <c r="T166" t="str">
        <f>IFERROR(IF($G166&lt;&gt;"",LEFT($G166,11),IF(COUNTIF(③女子申込!$C:$C,$B166)=1,INDEX(③女子申込!H:H,MATCH($B166,③女子申込!$C:$C,0)),"")),"")</f>
        <v>00137589942</v>
      </c>
      <c r="U166" t="str">
        <f t="shared" si="20"/>
        <v>園田学園女子大</v>
      </c>
    </row>
    <row r="167" spans="1:21">
      <c r="A167" t="s">
        <v>12612</v>
      </c>
      <c r="B167" s="61">
        <v>166</v>
      </c>
      <c r="C167" t="s">
        <v>12633</v>
      </c>
      <c r="D167" t="s">
        <v>12634</v>
      </c>
      <c r="E167" t="s">
        <v>116</v>
      </c>
      <c r="F167">
        <v>20070320</v>
      </c>
      <c r="G167" t="s">
        <v>13539</v>
      </c>
      <c r="H167" t="s">
        <v>2864</v>
      </c>
      <c r="I167" t="s">
        <v>2746</v>
      </c>
      <c r="M167" t="str">
        <f t="shared" si="15"/>
        <v>木嶋</v>
      </c>
      <c r="N167" t="str">
        <f t="shared" si="16"/>
        <v>鈴</v>
      </c>
      <c r="O167" t="str">
        <f t="shared" si="17"/>
        <v>キジマ</v>
      </c>
      <c r="P167" t="str">
        <f t="shared" si="18"/>
        <v>リン</v>
      </c>
      <c r="Q167">
        <f>IF($F167="","",DATEDIF($R167,①申込書!$D$3,"Y"))</f>
        <v>18</v>
      </c>
      <c r="R167" t="str">
        <f t="shared" si="19"/>
        <v>2007/03/20</v>
      </c>
      <c r="S167" t="str">
        <f t="shared" si="14"/>
        <v>三重</v>
      </c>
      <c r="T167" t="str">
        <f>IFERROR(IF($G167&lt;&gt;"",LEFT($G167,11),IF(COUNTIF(③女子申込!$C:$C,$B167)=1,INDEX(③女子申込!H:H,MATCH($B167,③女子申込!$C:$C,0)),"")),"")</f>
        <v>00137078026</v>
      </c>
      <c r="U167" t="str">
        <f t="shared" si="20"/>
        <v>園田学園女子大</v>
      </c>
    </row>
    <row r="168" spans="1:21">
      <c r="A168" t="s">
        <v>12612</v>
      </c>
      <c r="B168" s="61">
        <v>167</v>
      </c>
      <c r="C168" t="s">
        <v>12635</v>
      </c>
      <c r="D168" t="s">
        <v>12636</v>
      </c>
      <c r="E168" t="s">
        <v>170</v>
      </c>
      <c r="F168">
        <v>20060504</v>
      </c>
      <c r="G168" t="s">
        <v>13540</v>
      </c>
      <c r="H168" t="s">
        <v>162</v>
      </c>
      <c r="I168" t="s">
        <v>2709</v>
      </c>
      <c r="M168" t="str">
        <f t="shared" si="15"/>
        <v>木村</v>
      </c>
      <c r="N168" t="str">
        <f t="shared" si="16"/>
        <v>咲心</v>
      </c>
      <c r="O168" t="str">
        <f t="shared" si="17"/>
        <v>キムラ</v>
      </c>
      <c r="P168" t="str">
        <f t="shared" si="18"/>
        <v>サクラ</v>
      </c>
      <c r="Q168">
        <f>IF($F168="","",DATEDIF($R168,①申込書!$D$3,"Y"))</f>
        <v>19</v>
      </c>
      <c r="R168" t="str">
        <f t="shared" si="19"/>
        <v>2006/05/04</v>
      </c>
      <c r="S168" t="str">
        <f t="shared" si="14"/>
        <v>福岡</v>
      </c>
      <c r="T168" t="str">
        <f>IFERROR(IF($G168&lt;&gt;"",LEFT($G168,11),IF(COUNTIF(③女子申込!$C:$C,$B168)=1,INDEX(③女子申込!H:H,MATCH($B168,③女子申込!$C:$C,0)),"")),"")</f>
        <v>00138104724</v>
      </c>
      <c r="U168" t="str">
        <f t="shared" si="20"/>
        <v>園田学園女子大</v>
      </c>
    </row>
    <row r="169" spans="1:21">
      <c r="A169" t="s">
        <v>12612</v>
      </c>
      <c r="B169" s="61">
        <v>168</v>
      </c>
      <c r="C169" t="s">
        <v>12637</v>
      </c>
      <c r="D169" t="s">
        <v>12638</v>
      </c>
      <c r="E169" t="s">
        <v>99</v>
      </c>
      <c r="F169">
        <v>20061004</v>
      </c>
      <c r="G169" t="s">
        <v>13541</v>
      </c>
      <c r="H169" t="s">
        <v>768</v>
      </c>
      <c r="I169" t="s">
        <v>1094</v>
      </c>
      <c r="M169" t="str">
        <f t="shared" si="15"/>
        <v>黒木</v>
      </c>
      <c r="N169" t="str">
        <f t="shared" si="16"/>
        <v>優依</v>
      </c>
      <c r="O169" t="str">
        <f t="shared" si="17"/>
        <v>クロキ</v>
      </c>
      <c r="P169" t="str">
        <f t="shared" si="18"/>
        <v>ユイ</v>
      </c>
      <c r="Q169">
        <f>IF($F169="","",DATEDIF($R169,①申込書!$D$3,"Y"))</f>
        <v>19</v>
      </c>
      <c r="R169" t="str">
        <f t="shared" si="19"/>
        <v>2006/10/04</v>
      </c>
      <c r="S169" t="str">
        <f t="shared" si="14"/>
        <v>大阪</v>
      </c>
      <c r="T169" t="str">
        <f>IFERROR(IF($G169&lt;&gt;"",LEFT($G169,11),IF(COUNTIF(③女子申込!$C:$C,$B169)=1,INDEX(③女子申込!H:H,MATCH($B169,③女子申込!$C:$C,0)),"")),"")</f>
        <v>00140862526</v>
      </c>
      <c r="U169" t="str">
        <f t="shared" si="20"/>
        <v>園田学園女子大</v>
      </c>
    </row>
    <row r="170" spans="1:21">
      <c r="A170" t="s">
        <v>12612</v>
      </c>
      <c r="B170" s="61">
        <v>169</v>
      </c>
      <c r="C170" t="s">
        <v>12639</v>
      </c>
      <c r="D170" t="s">
        <v>12640</v>
      </c>
      <c r="E170" t="s">
        <v>99</v>
      </c>
      <c r="F170">
        <v>20060921</v>
      </c>
      <c r="G170" t="s">
        <v>13542</v>
      </c>
      <c r="H170" t="s">
        <v>1171</v>
      </c>
      <c r="I170" t="s">
        <v>2758</v>
      </c>
      <c r="M170" t="str">
        <f t="shared" si="15"/>
        <v>小西</v>
      </c>
      <c r="N170" t="str">
        <f t="shared" si="16"/>
        <v>流月</v>
      </c>
      <c r="O170" t="str">
        <f t="shared" si="17"/>
        <v>コニシ</v>
      </c>
      <c r="P170" t="str">
        <f t="shared" si="18"/>
        <v>ルナ</v>
      </c>
      <c r="Q170">
        <f>IF($F170="","",DATEDIF($R170,①申込書!$D$3,"Y"))</f>
        <v>19</v>
      </c>
      <c r="R170" t="str">
        <f t="shared" si="19"/>
        <v>2006/09/21</v>
      </c>
      <c r="S170" t="str">
        <f t="shared" si="14"/>
        <v>大阪</v>
      </c>
      <c r="T170" t="str">
        <f>IFERROR(IF($G170&lt;&gt;"",LEFT($G170,11),IF(COUNTIF(③女子申込!$C:$C,$B170)=1,INDEX(③女子申込!H:H,MATCH($B170,③女子申込!$C:$C,0)),"")),"")</f>
        <v>00136468533</v>
      </c>
      <c r="U170" t="str">
        <f t="shared" si="20"/>
        <v>園田学園女子大</v>
      </c>
    </row>
    <row r="171" spans="1:21">
      <c r="A171" t="s">
        <v>12612</v>
      </c>
      <c r="B171" s="61">
        <v>170</v>
      </c>
      <c r="C171" t="s">
        <v>12641</v>
      </c>
      <c r="D171" t="s">
        <v>12642</v>
      </c>
      <c r="E171" t="s">
        <v>777</v>
      </c>
      <c r="F171">
        <v>20061022</v>
      </c>
      <c r="G171" t="s">
        <v>13543</v>
      </c>
      <c r="H171" t="s">
        <v>193</v>
      </c>
      <c r="I171" t="s">
        <v>1559</v>
      </c>
      <c r="M171" t="str">
        <f t="shared" si="15"/>
        <v>小林</v>
      </c>
      <c r="N171" t="str">
        <f t="shared" si="16"/>
        <v>ひより</v>
      </c>
      <c r="O171" t="str">
        <f t="shared" si="17"/>
        <v>コバヤシ</v>
      </c>
      <c r="P171" t="str">
        <f t="shared" si="18"/>
        <v>ヒヨリ</v>
      </c>
      <c r="Q171">
        <f>IF($F171="","",DATEDIF($R171,①申込書!$D$3,"Y"))</f>
        <v>19</v>
      </c>
      <c r="R171" t="str">
        <f t="shared" si="19"/>
        <v>2006/10/22</v>
      </c>
      <c r="S171" t="str">
        <f t="shared" si="14"/>
        <v>長野</v>
      </c>
      <c r="T171" t="str">
        <f>IFERROR(IF($G171&lt;&gt;"",LEFT($G171,11),IF(COUNTIF(③女子申込!$C:$C,$B171)=1,INDEX(③女子申込!H:H,MATCH($B171,③女子申込!$C:$C,0)),"")),"")</f>
        <v>00136015723</v>
      </c>
      <c r="U171" t="str">
        <f t="shared" si="20"/>
        <v>園田学園女子大</v>
      </c>
    </row>
    <row r="172" spans="1:21">
      <c r="A172" t="s">
        <v>12612</v>
      </c>
      <c r="B172" s="61">
        <v>171</v>
      </c>
      <c r="C172" t="s">
        <v>12643</v>
      </c>
      <c r="D172" t="s">
        <v>12644</v>
      </c>
      <c r="E172" t="s">
        <v>85</v>
      </c>
      <c r="F172">
        <v>20060411</v>
      </c>
      <c r="G172" t="s">
        <v>13544</v>
      </c>
      <c r="H172" t="s">
        <v>100</v>
      </c>
      <c r="I172" t="s">
        <v>3090</v>
      </c>
      <c r="M172" t="str">
        <f t="shared" si="15"/>
        <v>齋藤</v>
      </c>
      <c r="N172" t="str">
        <f t="shared" si="16"/>
        <v>里桜</v>
      </c>
      <c r="O172" t="str">
        <f t="shared" si="17"/>
        <v>サイトウ</v>
      </c>
      <c r="P172" t="str">
        <f t="shared" si="18"/>
        <v>リオ</v>
      </c>
      <c r="Q172">
        <f>IF($F172="","",DATEDIF($R172,①申込書!$D$3,"Y"))</f>
        <v>19</v>
      </c>
      <c r="R172" t="str">
        <f t="shared" si="19"/>
        <v>2006/04/11</v>
      </c>
      <c r="S172" t="str">
        <f t="shared" si="14"/>
        <v>愛知</v>
      </c>
      <c r="T172" t="str">
        <f>IFERROR(IF($G172&lt;&gt;"",LEFT($G172,11),IF(COUNTIF(③女子申込!$C:$C,$B172)=1,INDEX(③女子申込!H:H,MATCH($B172,③女子申込!$C:$C,0)),"")),"")</f>
        <v>00139149532</v>
      </c>
      <c r="U172" t="str">
        <f t="shared" si="20"/>
        <v>園田学園女子大</v>
      </c>
    </row>
    <row r="173" spans="1:21">
      <c r="A173" t="s">
        <v>12612</v>
      </c>
      <c r="B173" s="61">
        <v>172</v>
      </c>
      <c r="C173" t="s">
        <v>12645</v>
      </c>
      <c r="D173" t="s">
        <v>12646</v>
      </c>
      <c r="E173" t="s">
        <v>83</v>
      </c>
      <c r="F173">
        <v>20070107</v>
      </c>
      <c r="G173" t="s">
        <v>13545</v>
      </c>
      <c r="H173" t="s">
        <v>4130</v>
      </c>
      <c r="I173" t="s">
        <v>13546</v>
      </c>
      <c r="M173" t="str">
        <f t="shared" si="15"/>
        <v>坂根</v>
      </c>
      <c r="N173" t="str">
        <f t="shared" si="16"/>
        <v>亜美瑠</v>
      </c>
      <c r="O173" t="str">
        <f t="shared" si="17"/>
        <v>サカネ</v>
      </c>
      <c r="P173" t="str">
        <f t="shared" si="18"/>
        <v>アミル</v>
      </c>
      <c r="Q173">
        <f>IF($F173="","",DATEDIF($R173,①申込書!$D$3,"Y"))</f>
        <v>19</v>
      </c>
      <c r="R173" t="str">
        <f t="shared" si="19"/>
        <v>2007/01/07</v>
      </c>
      <c r="S173" t="str">
        <f t="shared" si="14"/>
        <v>奈良</v>
      </c>
      <c r="T173" t="str">
        <f>IFERROR(IF($G173&lt;&gt;"",LEFT($G173,11),IF(COUNTIF(③女子申込!$C:$C,$B173)=1,INDEX(③女子申込!H:H,MATCH($B173,③女子申込!$C:$C,0)),"")),"")</f>
        <v>00165039428</v>
      </c>
      <c r="U173" t="str">
        <f t="shared" si="20"/>
        <v>園田学園女子大</v>
      </c>
    </row>
    <row r="174" spans="1:21">
      <c r="A174" t="s">
        <v>12612</v>
      </c>
      <c r="B174" s="61">
        <v>173</v>
      </c>
      <c r="C174" t="s">
        <v>12647</v>
      </c>
      <c r="D174" t="s">
        <v>12648</v>
      </c>
      <c r="E174" t="s">
        <v>88</v>
      </c>
      <c r="F174">
        <v>20060706</v>
      </c>
      <c r="G174" t="s">
        <v>13547</v>
      </c>
      <c r="H174" t="s">
        <v>2291</v>
      </c>
      <c r="I174" t="s">
        <v>2700</v>
      </c>
      <c r="M174" t="str">
        <f t="shared" si="15"/>
        <v>西岡</v>
      </c>
      <c r="N174" t="str">
        <f t="shared" si="16"/>
        <v>亜美</v>
      </c>
      <c r="O174" t="str">
        <f t="shared" si="17"/>
        <v>ニシオカ</v>
      </c>
      <c r="P174" t="str">
        <f t="shared" si="18"/>
        <v>アミ</v>
      </c>
      <c r="Q174">
        <f>IF($F174="","",DATEDIF($R174,①申込書!$D$3,"Y"))</f>
        <v>19</v>
      </c>
      <c r="R174" t="str">
        <f t="shared" si="19"/>
        <v>2006/07/06</v>
      </c>
      <c r="S174" t="str">
        <f t="shared" si="14"/>
        <v>京都</v>
      </c>
      <c r="T174" t="str">
        <f>IFERROR(IF($G174&lt;&gt;"",LEFT($G174,11),IF(COUNTIF(③女子申込!$C:$C,$B174)=1,INDEX(③女子申込!H:H,MATCH($B174,③女子申込!$C:$C,0)),"")),"")</f>
        <v>00142202112</v>
      </c>
      <c r="U174" t="str">
        <f t="shared" si="20"/>
        <v>園田学園女子大</v>
      </c>
    </row>
    <row r="175" spans="1:21">
      <c r="A175" t="s">
        <v>12612</v>
      </c>
      <c r="B175" s="61">
        <v>174</v>
      </c>
      <c r="C175" t="s">
        <v>12649</v>
      </c>
      <c r="D175" t="s">
        <v>12650</v>
      </c>
      <c r="E175" t="s">
        <v>83</v>
      </c>
      <c r="F175">
        <v>20060606</v>
      </c>
      <c r="G175" t="s">
        <v>13548</v>
      </c>
      <c r="H175" t="s">
        <v>13549</v>
      </c>
      <c r="I175" t="s">
        <v>2609</v>
      </c>
      <c r="M175" t="str">
        <f t="shared" si="15"/>
        <v>西前</v>
      </c>
      <c r="N175" t="str">
        <f t="shared" si="16"/>
        <v>瑶</v>
      </c>
      <c r="O175" t="str">
        <f t="shared" si="17"/>
        <v>ニシマエ</v>
      </c>
      <c r="P175" t="str">
        <f t="shared" si="18"/>
        <v>ハルカ</v>
      </c>
      <c r="Q175">
        <f>IF($F175="","",DATEDIF($R175,①申込書!$D$3,"Y"))</f>
        <v>19</v>
      </c>
      <c r="R175" t="str">
        <f t="shared" si="19"/>
        <v>2006/06/06</v>
      </c>
      <c r="S175" t="str">
        <f t="shared" si="14"/>
        <v>奈良</v>
      </c>
      <c r="T175" t="str">
        <f>IFERROR(IF($G175&lt;&gt;"",LEFT($G175,11),IF(COUNTIF(③女子申込!$C:$C,$B175)=1,INDEX(③女子申込!H:H,MATCH($B175,③女子申込!$C:$C,0)),"")),"")</f>
        <v>00165039731</v>
      </c>
      <c r="U175" t="str">
        <f t="shared" si="20"/>
        <v>園田学園女子大</v>
      </c>
    </row>
    <row r="176" spans="1:21">
      <c r="A176" t="s">
        <v>12612</v>
      </c>
      <c r="B176" s="61">
        <v>175</v>
      </c>
      <c r="C176" t="s">
        <v>12651</v>
      </c>
      <c r="D176" t="s">
        <v>12652</v>
      </c>
      <c r="E176" t="s">
        <v>369</v>
      </c>
      <c r="F176">
        <v>20070105</v>
      </c>
      <c r="G176" t="s">
        <v>13550</v>
      </c>
      <c r="H176" t="s">
        <v>1316</v>
      </c>
      <c r="I176" t="s">
        <v>1559</v>
      </c>
      <c r="M176" t="str">
        <f t="shared" si="15"/>
        <v>二宮</v>
      </c>
      <c r="N176" t="str">
        <f t="shared" si="16"/>
        <v>緋愛</v>
      </c>
      <c r="O176" t="str">
        <f t="shared" si="17"/>
        <v>ニノミヤ</v>
      </c>
      <c r="P176" t="str">
        <f t="shared" si="18"/>
        <v>ヒヨリ</v>
      </c>
      <c r="Q176">
        <f>IF($F176="","",DATEDIF($R176,①申込書!$D$3,"Y"))</f>
        <v>19</v>
      </c>
      <c r="R176" t="str">
        <f t="shared" si="19"/>
        <v>2007/01/05</v>
      </c>
      <c r="S176" t="str">
        <f t="shared" si="14"/>
        <v>愛媛</v>
      </c>
      <c r="T176" t="str">
        <f>IFERROR(IF($G176&lt;&gt;"",LEFT($G176,11),IF(COUNTIF(③女子申込!$C:$C,$B176)=1,INDEX(③女子申込!H:H,MATCH($B176,③女子申込!$C:$C,0)),"")),"")</f>
        <v>00139864738</v>
      </c>
      <c r="U176" t="str">
        <f t="shared" si="20"/>
        <v>園田学園女子大</v>
      </c>
    </row>
    <row r="177" spans="1:21">
      <c r="A177" t="s">
        <v>12612</v>
      </c>
      <c r="B177" s="61">
        <v>176</v>
      </c>
      <c r="C177" t="s">
        <v>12653</v>
      </c>
      <c r="D177" t="s">
        <v>12654</v>
      </c>
      <c r="E177" t="s">
        <v>85</v>
      </c>
      <c r="F177">
        <v>20060801</v>
      </c>
      <c r="G177" t="s">
        <v>13551</v>
      </c>
      <c r="H177" t="s">
        <v>223</v>
      </c>
      <c r="I177" t="s">
        <v>2817</v>
      </c>
      <c r="M177" t="str">
        <f t="shared" si="15"/>
        <v>橋本</v>
      </c>
      <c r="N177" t="str">
        <f t="shared" si="16"/>
        <v>清愛</v>
      </c>
      <c r="O177" t="str">
        <f t="shared" si="17"/>
        <v>ハシモト</v>
      </c>
      <c r="P177" t="str">
        <f t="shared" si="18"/>
        <v>セナ</v>
      </c>
      <c r="Q177">
        <f>IF($F177="","",DATEDIF($R177,①申込書!$D$3,"Y"))</f>
        <v>19</v>
      </c>
      <c r="R177" t="str">
        <f t="shared" si="19"/>
        <v>2006/08/01</v>
      </c>
      <c r="S177" t="str">
        <f t="shared" si="14"/>
        <v>愛知</v>
      </c>
      <c r="T177" t="str">
        <f>IFERROR(IF($G177&lt;&gt;"",LEFT($G177,11),IF(COUNTIF(③女子申込!$C:$C,$B177)=1,INDEX(③女子申込!H:H,MATCH($B177,③女子申込!$C:$C,0)),"")),"")</f>
        <v>00142304418</v>
      </c>
      <c r="U177" t="str">
        <f t="shared" si="20"/>
        <v>園田学園女子大</v>
      </c>
    </row>
    <row r="178" spans="1:21">
      <c r="A178" t="s">
        <v>12612</v>
      </c>
      <c r="B178" s="61">
        <v>177</v>
      </c>
      <c r="C178" t="s">
        <v>12655</v>
      </c>
      <c r="D178" t="s">
        <v>12656</v>
      </c>
      <c r="E178" t="s">
        <v>88</v>
      </c>
      <c r="F178">
        <v>20070130</v>
      </c>
      <c r="G178" t="s">
        <v>13552</v>
      </c>
      <c r="H178" t="s">
        <v>223</v>
      </c>
      <c r="I178" t="s">
        <v>2856</v>
      </c>
      <c r="M178" t="str">
        <f t="shared" si="15"/>
        <v>橋本</v>
      </c>
      <c r="N178" t="str">
        <f t="shared" si="16"/>
        <v>舞</v>
      </c>
      <c r="O178" t="str">
        <f t="shared" si="17"/>
        <v>ハシモト</v>
      </c>
      <c r="P178" t="str">
        <f t="shared" si="18"/>
        <v>マイ</v>
      </c>
      <c r="Q178">
        <f>IF($F178="","",DATEDIF($R178,①申込書!$D$3,"Y"))</f>
        <v>18</v>
      </c>
      <c r="R178" t="str">
        <f t="shared" si="19"/>
        <v>2007/01/30</v>
      </c>
      <c r="S178" t="str">
        <f t="shared" si="14"/>
        <v>京都</v>
      </c>
      <c r="T178" t="str">
        <f>IFERROR(IF($G178&lt;&gt;"",LEFT($G178,11),IF(COUNTIF(③女子申込!$C:$C,$B178)=1,INDEX(③女子申込!H:H,MATCH($B178,③女子申込!$C:$C,0)),"")),"")</f>
        <v>00142189732</v>
      </c>
      <c r="U178" t="str">
        <f t="shared" si="20"/>
        <v>園田学園女子大</v>
      </c>
    </row>
    <row r="179" spans="1:21">
      <c r="A179" t="s">
        <v>12612</v>
      </c>
      <c r="B179" s="61">
        <v>178</v>
      </c>
      <c r="C179" t="s">
        <v>12657</v>
      </c>
      <c r="D179" t="s">
        <v>12658</v>
      </c>
      <c r="E179" t="s">
        <v>99</v>
      </c>
      <c r="F179">
        <v>20060905</v>
      </c>
      <c r="G179" t="s">
        <v>13553</v>
      </c>
      <c r="H179" t="s">
        <v>13554</v>
      </c>
      <c r="I179" t="s">
        <v>3021</v>
      </c>
      <c r="M179" t="str">
        <f t="shared" si="15"/>
        <v>日永</v>
      </c>
      <c r="N179" t="str">
        <f t="shared" si="16"/>
        <v>侑亜</v>
      </c>
      <c r="O179" t="str">
        <f t="shared" si="17"/>
        <v>ヒエイ</v>
      </c>
      <c r="P179" t="str">
        <f t="shared" si="18"/>
        <v>ユア</v>
      </c>
      <c r="Q179">
        <f>IF($F179="","",DATEDIF($R179,①申込書!$D$3,"Y"))</f>
        <v>19</v>
      </c>
      <c r="R179" t="str">
        <f t="shared" si="19"/>
        <v>2006/09/05</v>
      </c>
      <c r="S179" t="str">
        <f t="shared" si="14"/>
        <v>大阪</v>
      </c>
      <c r="T179" t="str">
        <f>IFERROR(IF($G179&lt;&gt;"",LEFT($G179,11),IF(COUNTIF(③女子申込!$C:$C,$B179)=1,INDEX(③女子申込!H:H,MATCH($B179,③女子申込!$C:$C,0)),"")),"")</f>
        <v>00136118424</v>
      </c>
      <c r="U179" t="str">
        <f t="shared" si="20"/>
        <v>園田学園女子大</v>
      </c>
    </row>
    <row r="180" spans="1:21">
      <c r="A180" t="s">
        <v>12612</v>
      </c>
      <c r="B180" s="61">
        <v>179</v>
      </c>
      <c r="C180" t="s">
        <v>12659</v>
      </c>
      <c r="D180" t="s">
        <v>12660</v>
      </c>
      <c r="E180" t="s">
        <v>369</v>
      </c>
      <c r="F180">
        <v>20060804</v>
      </c>
      <c r="G180" t="s">
        <v>13555</v>
      </c>
      <c r="H180" t="s">
        <v>7042</v>
      </c>
      <c r="I180" t="s">
        <v>2874</v>
      </c>
      <c r="M180" t="str">
        <f t="shared" si="15"/>
        <v>松島</v>
      </c>
      <c r="N180" t="str">
        <f t="shared" si="16"/>
        <v>理乃</v>
      </c>
      <c r="O180" t="str">
        <f t="shared" si="17"/>
        <v>マツシマ</v>
      </c>
      <c r="P180" t="str">
        <f t="shared" si="18"/>
        <v>リノ</v>
      </c>
      <c r="Q180">
        <f>IF($F180="","",DATEDIF($R180,①申込書!$D$3,"Y"))</f>
        <v>19</v>
      </c>
      <c r="R180" t="str">
        <f t="shared" si="19"/>
        <v>2006/08/04</v>
      </c>
      <c r="S180" t="str">
        <f t="shared" si="14"/>
        <v>愛媛</v>
      </c>
      <c r="T180" t="str">
        <f>IFERROR(IF($G180&lt;&gt;"",LEFT($G180,11),IF(COUNTIF(③女子申込!$C:$C,$B180)=1,INDEX(③女子申込!H:H,MATCH($B180,③女子申込!$C:$C,0)),"")),"")</f>
        <v>00135602623</v>
      </c>
      <c r="U180" t="str">
        <f t="shared" si="20"/>
        <v>園田学園女子大</v>
      </c>
    </row>
    <row r="181" spans="1:21">
      <c r="A181" t="s">
        <v>12612</v>
      </c>
      <c r="B181" s="61">
        <v>180</v>
      </c>
      <c r="C181" t="s">
        <v>12661</v>
      </c>
      <c r="D181" t="s">
        <v>12662</v>
      </c>
      <c r="E181" t="s">
        <v>97</v>
      </c>
      <c r="F181">
        <v>20061108</v>
      </c>
      <c r="G181" t="s">
        <v>13556</v>
      </c>
      <c r="H181" t="s">
        <v>13557</v>
      </c>
      <c r="I181" t="s">
        <v>13558</v>
      </c>
      <c r="M181" t="str">
        <f t="shared" si="15"/>
        <v>丸野</v>
      </c>
      <c r="N181" t="str">
        <f t="shared" si="16"/>
        <v>梓</v>
      </c>
      <c r="O181" t="str">
        <f t="shared" si="17"/>
        <v>マルノ</v>
      </c>
      <c r="P181" t="str">
        <f t="shared" si="18"/>
        <v>アヅサ</v>
      </c>
      <c r="Q181">
        <f>IF($F181="","",DATEDIF($R181,①申込書!$D$3,"Y"))</f>
        <v>19</v>
      </c>
      <c r="R181" t="str">
        <f t="shared" si="19"/>
        <v>2006/11/08</v>
      </c>
      <c r="S181" t="str">
        <f t="shared" si="14"/>
        <v>兵庫</v>
      </c>
      <c r="T181" t="str">
        <f>IFERROR(IF($G181&lt;&gt;"",LEFT($G181,11),IF(COUNTIF(③女子申込!$C:$C,$B181)=1,INDEX(③女子申込!H:H,MATCH($B181,③女子申込!$C:$C,0)),"")),"")</f>
        <v>00140619425</v>
      </c>
      <c r="U181" t="str">
        <f t="shared" si="20"/>
        <v>園田学園女子大</v>
      </c>
    </row>
    <row r="182" spans="1:21">
      <c r="A182" t="s">
        <v>12612</v>
      </c>
      <c r="B182" s="61">
        <v>181</v>
      </c>
      <c r="C182" t="s">
        <v>12663</v>
      </c>
      <c r="D182" t="s">
        <v>12664</v>
      </c>
      <c r="E182" t="s">
        <v>97</v>
      </c>
      <c r="F182">
        <v>20061101</v>
      </c>
      <c r="G182" t="s">
        <v>13559</v>
      </c>
      <c r="H182" t="s">
        <v>3340</v>
      </c>
      <c r="I182" t="s">
        <v>2482</v>
      </c>
      <c r="M182" t="str">
        <f t="shared" si="15"/>
        <v>宮垣</v>
      </c>
      <c r="N182" t="str">
        <f t="shared" si="16"/>
        <v>葵</v>
      </c>
      <c r="O182" t="str">
        <f t="shared" si="17"/>
        <v>ミヤガキ</v>
      </c>
      <c r="P182" t="str">
        <f t="shared" si="18"/>
        <v>アオイ</v>
      </c>
      <c r="Q182">
        <f>IF($F182="","",DATEDIF($R182,①申込書!$D$3,"Y"))</f>
        <v>19</v>
      </c>
      <c r="R182" t="str">
        <f t="shared" si="19"/>
        <v>2006/11/01</v>
      </c>
      <c r="S182" t="str">
        <f t="shared" si="14"/>
        <v>兵庫</v>
      </c>
      <c r="T182" t="str">
        <f>IFERROR(IF($G182&lt;&gt;"",LEFT($G182,11),IF(COUNTIF(③女子申込!$C:$C,$B182)=1,INDEX(③女子申込!H:H,MATCH($B182,③女子申込!$C:$C,0)),"")),"")</f>
        <v>00140151921</v>
      </c>
      <c r="U182" t="str">
        <f t="shared" si="20"/>
        <v>園田学園女子大</v>
      </c>
    </row>
    <row r="183" spans="1:21">
      <c r="A183" t="s">
        <v>12612</v>
      </c>
      <c r="B183" s="61">
        <v>182</v>
      </c>
      <c r="C183" t="s">
        <v>12665</v>
      </c>
      <c r="D183" t="s">
        <v>12666</v>
      </c>
      <c r="E183" t="s">
        <v>88</v>
      </c>
      <c r="F183">
        <v>20060614</v>
      </c>
      <c r="G183" t="s">
        <v>13560</v>
      </c>
      <c r="H183" t="s">
        <v>13561</v>
      </c>
      <c r="I183" t="s">
        <v>2703</v>
      </c>
      <c r="M183" t="str">
        <f t="shared" si="15"/>
        <v>安福</v>
      </c>
      <c r="N183" t="str">
        <f t="shared" si="16"/>
        <v>実桜</v>
      </c>
      <c r="O183" t="str">
        <f t="shared" si="17"/>
        <v>ヤスフク</v>
      </c>
      <c r="P183" t="str">
        <f t="shared" si="18"/>
        <v>ミオ</v>
      </c>
      <c r="Q183">
        <f>IF($F183="","",DATEDIF($R183,①申込書!$D$3,"Y"))</f>
        <v>19</v>
      </c>
      <c r="R183" t="str">
        <f t="shared" si="19"/>
        <v>2006/06/14</v>
      </c>
      <c r="S183" t="str">
        <f t="shared" si="14"/>
        <v>京都</v>
      </c>
      <c r="T183" t="str">
        <f>IFERROR(IF($G183&lt;&gt;"",LEFT($G183,11),IF(COUNTIF(③女子申込!$C:$C,$B183)=1,INDEX(③女子申込!H:H,MATCH($B183,③女子申込!$C:$C,0)),"")),"")</f>
        <v>00145168934</v>
      </c>
      <c r="U183" t="str">
        <f t="shared" si="20"/>
        <v>園田学園女子大</v>
      </c>
    </row>
    <row r="184" spans="1:21">
      <c r="A184" t="s">
        <v>12612</v>
      </c>
      <c r="B184" s="61">
        <v>183</v>
      </c>
      <c r="C184" t="s">
        <v>12667</v>
      </c>
      <c r="D184" t="s">
        <v>12668</v>
      </c>
      <c r="E184" t="s">
        <v>80</v>
      </c>
      <c r="F184">
        <v>20060408</v>
      </c>
      <c r="G184" t="s">
        <v>13526</v>
      </c>
      <c r="H184" t="s">
        <v>165</v>
      </c>
      <c r="I184" t="s">
        <v>380</v>
      </c>
      <c r="M184" t="str">
        <f t="shared" si="15"/>
        <v>山中</v>
      </c>
      <c r="N184" t="str">
        <f t="shared" si="16"/>
        <v>真琴</v>
      </c>
      <c r="O184" t="str">
        <f t="shared" si="17"/>
        <v>ヤマナカ</v>
      </c>
      <c r="P184" t="str">
        <f t="shared" si="18"/>
        <v>マコト</v>
      </c>
      <c r="Q184">
        <f>IF($F184="","",DATEDIF($R184,①申込書!$D$3,"Y"))</f>
        <v>19</v>
      </c>
      <c r="R184" t="str">
        <f t="shared" si="19"/>
        <v>2006/04/08</v>
      </c>
      <c r="S184" t="str">
        <f t="shared" si="14"/>
        <v>滋賀</v>
      </c>
      <c r="T184" t="str">
        <f>IFERROR(IF($G184&lt;&gt;"",LEFT($G184,11),IF(COUNTIF(③女子申込!$C:$C,$B184)=1,INDEX(③女子申込!H:H,MATCH($B184,③女子申込!$C:$C,0)),"")),"")</f>
        <v>00136820424</v>
      </c>
      <c r="U184" t="str">
        <f t="shared" si="20"/>
        <v>園田学園女子大</v>
      </c>
    </row>
    <row r="185" spans="1:21">
      <c r="A185" t="s">
        <v>12612</v>
      </c>
      <c r="B185" s="61">
        <v>184</v>
      </c>
      <c r="C185" t="s">
        <v>12669</v>
      </c>
      <c r="D185" t="s">
        <v>12670</v>
      </c>
      <c r="E185" t="s">
        <v>83</v>
      </c>
      <c r="F185">
        <v>20060705</v>
      </c>
      <c r="G185" t="s">
        <v>13562</v>
      </c>
      <c r="H185" t="s">
        <v>1084</v>
      </c>
      <c r="I185" t="s">
        <v>3185</v>
      </c>
      <c r="M185" t="str">
        <f t="shared" si="15"/>
        <v>吉川</v>
      </c>
      <c r="N185" t="str">
        <f t="shared" si="16"/>
        <v>羽奈</v>
      </c>
      <c r="O185" t="str">
        <f t="shared" si="17"/>
        <v>ヨシカワ</v>
      </c>
      <c r="P185" t="str">
        <f t="shared" si="18"/>
        <v>ハナ</v>
      </c>
      <c r="Q185">
        <f>IF($F185="","",DATEDIF($R185,①申込書!$D$3,"Y"))</f>
        <v>19</v>
      </c>
      <c r="R185" t="str">
        <f t="shared" si="19"/>
        <v>2006/07/05</v>
      </c>
      <c r="S185" t="str">
        <f t="shared" si="14"/>
        <v>奈良</v>
      </c>
      <c r="T185" t="str">
        <f>IFERROR(IF($G185&lt;&gt;"",LEFT($G185,11),IF(COUNTIF(③女子申込!$C:$C,$B185)=1,INDEX(③女子申込!H:H,MATCH($B185,③女子申込!$C:$C,0)),"")),"")</f>
        <v>00165039832</v>
      </c>
      <c r="U185" t="str">
        <f t="shared" si="20"/>
        <v>園田学園女子大</v>
      </c>
    </row>
    <row r="186" spans="1:21">
      <c r="A186" t="s">
        <v>12612</v>
      </c>
      <c r="B186" s="61">
        <v>185</v>
      </c>
      <c r="C186" t="s">
        <v>12671</v>
      </c>
      <c r="D186" t="s">
        <v>12672</v>
      </c>
      <c r="E186" t="s">
        <v>83</v>
      </c>
      <c r="F186">
        <v>20061021</v>
      </c>
      <c r="G186" t="s">
        <v>13563</v>
      </c>
      <c r="H186" t="s">
        <v>121</v>
      </c>
      <c r="I186" t="s">
        <v>2798</v>
      </c>
      <c r="M186" t="str">
        <f t="shared" si="15"/>
        <v>吉田</v>
      </c>
      <c r="N186" t="str">
        <f t="shared" si="16"/>
        <v>小晏</v>
      </c>
      <c r="O186" t="str">
        <f t="shared" si="17"/>
        <v>ヨシダ</v>
      </c>
      <c r="P186" t="str">
        <f t="shared" si="18"/>
        <v>コハル</v>
      </c>
      <c r="Q186">
        <f>IF($F186="","",DATEDIF($R186,①申込書!$D$3,"Y"))</f>
        <v>19</v>
      </c>
      <c r="R186" t="str">
        <f t="shared" si="19"/>
        <v>2006/10/21</v>
      </c>
      <c r="S186" t="str">
        <f t="shared" si="14"/>
        <v>奈良</v>
      </c>
      <c r="T186" t="str">
        <f>IFERROR(IF($G186&lt;&gt;"",LEFT($G186,11),IF(COUNTIF(③女子申込!$C:$C,$B186)=1,INDEX(③女子申込!H:H,MATCH($B186,③女子申込!$C:$C,0)),"")),"")</f>
        <v>00135040117</v>
      </c>
      <c r="U186" t="str">
        <f t="shared" si="20"/>
        <v>園田学園女子大</v>
      </c>
    </row>
    <row r="187" spans="1:21">
      <c r="A187" t="s">
        <v>12612</v>
      </c>
      <c r="B187" s="61">
        <v>186</v>
      </c>
      <c r="C187" t="s">
        <v>12673</v>
      </c>
      <c r="D187" t="s">
        <v>12674</v>
      </c>
      <c r="E187" t="s">
        <v>88</v>
      </c>
      <c r="F187">
        <v>20060722</v>
      </c>
      <c r="G187" t="s">
        <v>13564</v>
      </c>
      <c r="H187" t="s">
        <v>243</v>
      </c>
      <c r="I187" t="s">
        <v>13439</v>
      </c>
      <c r="M187" t="str">
        <f t="shared" si="15"/>
        <v>渡邊</v>
      </c>
      <c r="N187" t="str">
        <f t="shared" si="16"/>
        <v>似胡</v>
      </c>
      <c r="O187" t="str">
        <f t="shared" si="17"/>
        <v>ワタナベ</v>
      </c>
      <c r="P187" t="str">
        <f t="shared" si="18"/>
        <v>ニコ</v>
      </c>
      <c r="Q187">
        <f>IF($F187="","",DATEDIF($R187,①申込書!$D$3,"Y"))</f>
        <v>19</v>
      </c>
      <c r="R187" t="str">
        <f t="shared" si="19"/>
        <v>2006/07/22</v>
      </c>
      <c r="S187" t="str">
        <f t="shared" si="14"/>
        <v>京都</v>
      </c>
      <c r="T187" t="str">
        <f>IFERROR(IF($G187&lt;&gt;"",LEFT($G187,11),IF(COUNTIF(③女子申込!$C:$C,$B187)=1,INDEX(③女子申込!H:H,MATCH($B187,③女子申込!$C:$C,0)),"")),"")</f>
        <v>00142727528</v>
      </c>
      <c r="U187" t="str">
        <f t="shared" si="20"/>
        <v>園田学園女子大</v>
      </c>
    </row>
    <row r="188" spans="1:21">
      <c r="A188" t="s">
        <v>1085</v>
      </c>
      <c r="B188" s="61">
        <v>187</v>
      </c>
      <c r="C188" t="s">
        <v>3039</v>
      </c>
      <c r="D188" t="s">
        <v>3040</v>
      </c>
      <c r="E188" t="s">
        <v>610</v>
      </c>
      <c r="F188">
        <v>20030824</v>
      </c>
      <c r="G188" t="s">
        <v>13565</v>
      </c>
      <c r="H188" t="s">
        <v>396</v>
      </c>
      <c r="I188" t="s">
        <v>2716</v>
      </c>
      <c r="M188" t="str">
        <f t="shared" si="15"/>
        <v>伊原</v>
      </c>
      <c r="N188" t="str">
        <f t="shared" si="16"/>
        <v>こころ</v>
      </c>
      <c r="O188" t="str">
        <f t="shared" si="17"/>
        <v>イハラ</v>
      </c>
      <c r="P188" t="str">
        <f t="shared" si="18"/>
        <v>ココロ</v>
      </c>
      <c r="Q188">
        <f>IF($F188="","",DATEDIF($R188,①申込書!$D$3,"Y"))</f>
        <v>22</v>
      </c>
      <c r="R188" t="str">
        <f t="shared" si="19"/>
        <v>2003/08/24</v>
      </c>
      <c r="S188" t="str">
        <f t="shared" si="14"/>
        <v>鹿児島</v>
      </c>
      <c r="T188" t="str">
        <f>IFERROR(IF($G188&lt;&gt;"",LEFT($G188,11),IF(COUNTIF(③女子申込!$C:$C,$B188)=1,INDEX(③女子申込!H:H,MATCH($B188,③女子申込!$C:$C,0)),"")),"")</f>
        <v>00098203527</v>
      </c>
      <c r="U188" t="str">
        <f t="shared" si="20"/>
        <v>甲南大</v>
      </c>
    </row>
    <row r="189" spans="1:21">
      <c r="A189" t="s">
        <v>1085</v>
      </c>
      <c r="B189" s="61">
        <v>188</v>
      </c>
      <c r="C189" t="s">
        <v>3041</v>
      </c>
      <c r="D189" t="s">
        <v>3042</v>
      </c>
      <c r="E189" t="s">
        <v>180</v>
      </c>
      <c r="F189">
        <v>20030817</v>
      </c>
      <c r="G189" t="s">
        <v>13566</v>
      </c>
      <c r="H189" t="s">
        <v>333</v>
      </c>
      <c r="I189" t="s">
        <v>2721</v>
      </c>
      <c r="M189" t="str">
        <f t="shared" si="15"/>
        <v>岡田</v>
      </c>
      <c r="N189" t="str">
        <f t="shared" si="16"/>
        <v>結愛</v>
      </c>
      <c r="O189" t="str">
        <f t="shared" si="17"/>
        <v>オカダ</v>
      </c>
      <c r="P189" t="str">
        <f t="shared" si="18"/>
        <v>ユメ</v>
      </c>
      <c r="Q189">
        <f>IF($F189="","",DATEDIF($R189,①申込書!$D$3,"Y"))</f>
        <v>22</v>
      </c>
      <c r="R189" t="str">
        <f t="shared" si="19"/>
        <v>2003/08/17</v>
      </c>
      <c r="S189" t="str">
        <f t="shared" si="14"/>
        <v>北海道</v>
      </c>
      <c r="T189" t="str">
        <f>IFERROR(IF($G189&lt;&gt;"",LEFT($G189,11),IF(COUNTIF(③女子申込!$C:$C,$B189)=1,INDEX(③女子申込!H:H,MATCH($B189,③女子申込!$C:$C,0)),"")),"")</f>
        <v>00103601516</v>
      </c>
      <c r="U189" t="str">
        <f t="shared" si="20"/>
        <v>甲南大</v>
      </c>
    </row>
    <row r="190" spans="1:21">
      <c r="A190" t="s">
        <v>1085</v>
      </c>
      <c r="B190" s="61">
        <v>189</v>
      </c>
      <c r="C190" t="s">
        <v>3043</v>
      </c>
      <c r="D190" t="s">
        <v>3044</v>
      </c>
      <c r="E190" t="s">
        <v>88</v>
      </c>
      <c r="F190">
        <v>20031011</v>
      </c>
      <c r="G190" t="s">
        <v>13567</v>
      </c>
      <c r="H190" t="s">
        <v>3045</v>
      </c>
      <c r="I190" t="s">
        <v>2737</v>
      </c>
      <c r="M190" t="str">
        <f t="shared" si="15"/>
        <v>岡根</v>
      </c>
      <c r="N190" t="str">
        <f t="shared" si="16"/>
        <v>和奏</v>
      </c>
      <c r="O190" t="str">
        <f t="shared" si="17"/>
        <v>オカネ</v>
      </c>
      <c r="P190" t="str">
        <f t="shared" si="18"/>
        <v>ワカナ</v>
      </c>
      <c r="Q190">
        <f>IF($F190="","",DATEDIF($R190,①申込書!$D$3,"Y"))</f>
        <v>22</v>
      </c>
      <c r="R190" t="str">
        <f t="shared" si="19"/>
        <v>2003/10/11</v>
      </c>
      <c r="S190" t="str">
        <f t="shared" si="14"/>
        <v>京都</v>
      </c>
      <c r="T190" t="str">
        <f>IFERROR(IF($G190&lt;&gt;"",LEFT($G190,11),IF(COUNTIF(③女子申込!$C:$C,$B190)=1,INDEX(③女子申込!H:H,MATCH($B190,③女子申込!$C:$C,0)),"")),"")</f>
        <v>00107816831</v>
      </c>
      <c r="U190" t="str">
        <f t="shared" si="20"/>
        <v>甲南大</v>
      </c>
    </row>
    <row r="191" spans="1:21">
      <c r="A191" t="s">
        <v>1085</v>
      </c>
      <c r="B191" s="61">
        <v>190</v>
      </c>
      <c r="C191" t="s">
        <v>3046</v>
      </c>
      <c r="D191" t="s">
        <v>3047</v>
      </c>
      <c r="E191" t="s">
        <v>375</v>
      </c>
      <c r="F191">
        <v>20031120</v>
      </c>
      <c r="G191" t="s">
        <v>13568</v>
      </c>
      <c r="H191" t="s">
        <v>817</v>
      </c>
      <c r="I191" t="s">
        <v>594</v>
      </c>
      <c r="M191" t="str">
        <f t="shared" si="15"/>
        <v>岡野</v>
      </c>
      <c r="N191" t="str">
        <f t="shared" si="16"/>
        <v>弥幸</v>
      </c>
      <c r="O191" t="str">
        <f t="shared" si="17"/>
        <v>オカノ</v>
      </c>
      <c r="P191" t="str">
        <f t="shared" si="18"/>
        <v>ミサキ</v>
      </c>
      <c r="Q191">
        <f>IF($F191="","",DATEDIF($R191,①申込書!$D$3,"Y"))</f>
        <v>22</v>
      </c>
      <c r="R191" t="str">
        <f t="shared" si="19"/>
        <v>2003/11/20</v>
      </c>
      <c r="S191" t="str">
        <f t="shared" si="14"/>
        <v>群馬</v>
      </c>
      <c r="T191" t="str">
        <f>IFERROR(IF($G191&lt;&gt;"",LEFT($G191,11),IF(COUNTIF(③女子申込!$C:$C,$B191)=1,INDEX(③女子申込!H:H,MATCH($B191,③女子申込!$C:$C,0)),"")),"")</f>
        <v>00105681829</v>
      </c>
      <c r="U191" t="str">
        <f t="shared" si="20"/>
        <v>甲南大</v>
      </c>
    </row>
    <row r="192" spans="1:21">
      <c r="A192" t="s">
        <v>1085</v>
      </c>
      <c r="B192" s="61">
        <v>191</v>
      </c>
      <c r="C192" t="s">
        <v>3048</v>
      </c>
      <c r="D192" t="s">
        <v>3049</v>
      </c>
      <c r="E192" t="s">
        <v>80</v>
      </c>
      <c r="F192">
        <v>20031027</v>
      </c>
      <c r="G192" t="s">
        <v>13569</v>
      </c>
      <c r="H192" t="s">
        <v>1377</v>
      </c>
      <c r="I192" t="s">
        <v>2721</v>
      </c>
      <c r="M192" t="str">
        <f t="shared" si="15"/>
        <v>奥野</v>
      </c>
      <c r="N192" t="str">
        <f t="shared" si="16"/>
        <v>由萌</v>
      </c>
      <c r="O192" t="str">
        <f t="shared" si="17"/>
        <v>オクノ</v>
      </c>
      <c r="P192" t="str">
        <f t="shared" si="18"/>
        <v>ユメ</v>
      </c>
      <c r="Q192">
        <f>IF($F192="","",DATEDIF($R192,①申込書!$D$3,"Y"))</f>
        <v>22</v>
      </c>
      <c r="R192" t="str">
        <f t="shared" si="19"/>
        <v>2003/10/27</v>
      </c>
      <c r="S192" t="str">
        <f t="shared" si="14"/>
        <v>滋賀</v>
      </c>
      <c r="T192" t="str">
        <f>IFERROR(IF($G192&lt;&gt;"",LEFT($G192,11),IF(COUNTIF(③女子申込!$C:$C,$B192)=1,INDEX(③女子申込!H:H,MATCH($B192,③女子申込!$C:$C,0)),"")),"")</f>
        <v>00101423920</v>
      </c>
      <c r="U192" t="str">
        <f t="shared" si="20"/>
        <v>甲南大</v>
      </c>
    </row>
    <row r="193" spans="1:21">
      <c r="A193" t="s">
        <v>1085</v>
      </c>
      <c r="B193" s="61">
        <v>192</v>
      </c>
      <c r="C193" t="s">
        <v>3050</v>
      </c>
      <c r="D193" t="s">
        <v>3051</v>
      </c>
      <c r="E193" t="s">
        <v>97</v>
      </c>
      <c r="F193">
        <v>20040217</v>
      </c>
      <c r="G193" t="s">
        <v>13570</v>
      </c>
      <c r="H193" t="s">
        <v>377</v>
      </c>
      <c r="I193" t="s">
        <v>1728</v>
      </c>
      <c r="M193" t="str">
        <f t="shared" si="15"/>
        <v>林</v>
      </c>
      <c r="N193" t="str">
        <f t="shared" si="16"/>
        <v>七実</v>
      </c>
      <c r="O193" t="str">
        <f t="shared" si="17"/>
        <v>ハヤシ</v>
      </c>
      <c r="P193" t="str">
        <f t="shared" si="18"/>
        <v>ナナミ</v>
      </c>
      <c r="Q193">
        <f>IF($F193="","",DATEDIF($R193,①申込書!$D$3,"Y"))</f>
        <v>21</v>
      </c>
      <c r="R193" t="str">
        <f t="shared" si="19"/>
        <v>2004/02/17</v>
      </c>
      <c r="S193" t="str">
        <f t="shared" si="14"/>
        <v>兵庫</v>
      </c>
      <c r="T193" t="str">
        <f>IFERROR(IF($G193&lt;&gt;"",LEFT($G193,11),IF(COUNTIF(③女子申込!$C:$C,$B193)=1,INDEX(③女子申込!H:H,MATCH($B193,③女子申込!$C:$C,0)),"")),"")</f>
        <v>00113411112</v>
      </c>
      <c r="U193" t="str">
        <f t="shared" si="20"/>
        <v>甲南大</v>
      </c>
    </row>
    <row r="194" spans="1:21">
      <c r="A194" t="s">
        <v>1085</v>
      </c>
      <c r="B194" s="61">
        <v>193</v>
      </c>
      <c r="C194" t="s">
        <v>3052</v>
      </c>
      <c r="D194" t="s">
        <v>3053</v>
      </c>
      <c r="E194" t="s">
        <v>99</v>
      </c>
      <c r="F194">
        <v>20030929</v>
      </c>
      <c r="G194" t="s">
        <v>13571</v>
      </c>
      <c r="H194" t="s">
        <v>1109</v>
      </c>
      <c r="I194" t="s">
        <v>2856</v>
      </c>
      <c r="M194" t="str">
        <f t="shared" si="15"/>
        <v>三宅</v>
      </c>
      <c r="N194" t="str">
        <f t="shared" si="16"/>
        <v>舞</v>
      </c>
      <c r="O194" t="str">
        <f t="shared" si="17"/>
        <v>ミヤケ</v>
      </c>
      <c r="P194" t="str">
        <f t="shared" si="18"/>
        <v>マイ</v>
      </c>
      <c r="Q194">
        <f>IF($F194="","",DATEDIF($R194,①申込書!$D$3,"Y"))</f>
        <v>22</v>
      </c>
      <c r="R194" t="str">
        <f t="shared" si="19"/>
        <v>2003/09/29</v>
      </c>
      <c r="S194" t="str">
        <f t="shared" ref="S194:S257" si="21">IFERROR(IF(OR($E194="北海道",$E194="学連"),$E194,LEFT($E194,LEN($E194)-1)),"")</f>
        <v>大阪</v>
      </c>
      <c r="T194" t="str">
        <f>IFERROR(IF($G194&lt;&gt;"",LEFT($G194,11),IF(COUNTIF(③女子申込!$C:$C,$B194)=1,INDEX(③女子申込!H:H,MATCH($B194,③女子申込!$C:$C,0)),"")),"")</f>
        <v>00100032612</v>
      </c>
      <c r="U194" t="str">
        <f t="shared" si="20"/>
        <v>甲南大</v>
      </c>
    </row>
    <row r="195" spans="1:21">
      <c r="A195" t="s">
        <v>1085</v>
      </c>
      <c r="B195" s="61">
        <v>194</v>
      </c>
      <c r="C195" t="s">
        <v>3247</v>
      </c>
      <c r="D195" t="s">
        <v>3248</v>
      </c>
      <c r="E195" t="s">
        <v>344</v>
      </c>
      <c r="F195">
        <v>20030601</v>
      </c>
      <c r="G195" t="s">
        <v>13572</v>
      </c>
      <c r="H195" t="s">
        <v>111</v>
      </c>
      <c r="I195" t="s">
        <v>3112</v>
      </c>
      <c r="M195" t="str">
        <f t="shared" ref="M195:M258" si="22">IFERROR(LEFT($C195,FIND("　",$C195)-1),"")</f>
        <v>山下</v>
      </c>
      <c r="N195" t="str">
        <f t="shared" ref="N195:N258" si="23">IFERROR(RIGHT($C195,LEN($C195)-FIND("　",$C195)),"")</f>
        <v>和笑</v>
      </c>
      <c r="O195" t="str">
        <f t="shared" ref="O195:O258" si="24">IFERROR(DBCS(LEFT($D195,FIND(" ",$D195)-1)),"")</f>
        <v>ヤマシタ</v>
      </c>
      <c r="P195" t="str">
        <f t="shared" ref="P195:P258" si="25">IFERROR(DBCS(RIGHT($D195,LEN($D195)-FIND(" ",$D195))),"")</f>
        <v>カエ</v>
      </c>
      <c r="Q195">
        <f>IF($F195="","",DATEDIF($R195,①申込書!$D$3,"Y"))</f>
        <v>22</v>
      </c>
      <c r="R195" t="str">
        <f t="shared" ref="R195:R258" si="26">IF($F195="","",LEFT($F195,4)&amp;"/"&amp;MID($F195,5,2)&amp;"/"&amp;RIGHT($F195,2))</f>
        <v>2003/06/01</v>
      </c>
      <c r="S195" t="str">
        <f t="shared" si="21"/>
        <v>高知</v>
      </c>
      <c r="T195" t="str">
        <f>IFERROR(IF($G195&lt;&gt;"",LEFT($G195,11),IF(COUNTIF(③女子申込!$C:$C,$B195)=1,INDEX(③女子申込!H:H,MATCH($B195,③女子申込!$C:$C,0)),"")),"")</f>
        <v>00097971437</v>
      </c>
      <c r="U195" t="str">
        <f t="shared" ref="U195:U258" si="27">IFERROR(LEFT($A195,FIND("大学",$A195))&amp;RIGHT($A195,LEN($A195)-FIND("大学",$A195)-1),"")</f>
        <v>甲南大</v>
      </c>
    </row>
    <row r="196" spans="1:21">
      <c r="A196" t="s">
        <v>1085</v>
      </c>
      <c r="B196" s="61">
        <v>195</v>
      </c>
      <c r="C196" t="s">
        <v>5226</v>
      </c>
      <c r="D196" t="s">
        <v>5227</v>
      </c>
      <c r="E196" t="s">
        <v>85</v>
      </c>
      <c r="F196">
        <v>20041126</v>
      </c>
      <c r="G196" t="s">
        <v>13573</v>
      </c>
      <c r="H196" t="s">
        <v>677</v>
      </c>
      <c r="I196" t="s">
        <v>5228</v>
      </c>
      <c r="M196" t="str">
        <f t="shared" si="22"/>
        <v>小松</v>
      </c>
      <c r="N196" t="str">
        <f t="shared" si="23"/>
        <v>このみ</v>
      </c>
      <c r="O196" t="str">
        <f t="shared" si="24"/>
        <v>コマツ</v>
      </c>
      <c r="P196" t="str">
        <f t="shared" si="25"/>
        <v>コノミ</v>
      </c>
      <c r="Q196">
        <f>IF($F196="","",DATEDIF($R196,①申込書!$D$3,"Y"))</f>
        <v>21</v>
      </c>
      <c r="R196" t="str">
        <f t="shared" si="26"/>
        <v>2004/11/26</v>
      </c>
      <c r="S196" t="str">
        <f t="shared" si="21"/>
        <v>愛知</v>
      </c>
      <c r="T196" t="str">
        <f>IFERROR(IF($G196&lt;&gt;"",LEFT($G196,11),IF(COUNTIF(③女子申込!$C:$C,$B196)=1,INDEX(③女子申込!H:H,MATCH($B196,③女子申込!$C:$C,0)),"")),"")</f>
        <v>00120913824</v>
      </c>
      <c r="U196" t="str">
        <f t="shared" si="27"/>
        <v>甲南大</v>
      </c>
    </row>
    <row r="197" spans="1:21">
      <c r="A197" t="s">
        <v>1085</v>
      </c>
      <c r="B197" s="61">
        <v>196</v>
      </c>
      <c r="C197" t="s">
        <v>5229</v>
      </c>
      <c r="D197" t="s">
        <v>5230</v>
      </c>
      <c r="E197" t="s">
        <v>97</v>
      </c>
      <c r="F197">
        <v>20040826</v>
      </c>
      <c r="G197" t="s">
        <v>13574</v>
      </c>
      <c r="H197" t="s">
        <v>4536</v>
      </c>
      <c r="I197" t="s">
        <v>5231</v>
      </c>
      <c r="M197" t="str">
        <f t="shared" si="22"/>
        <v>岩永</v>
      </c>
      <c r="N197" t="str">
        <f t="shared" si="23"/>
        <v>彩萌</v>
      </c>
      <c r="O197" t="str">
        <f t="shared" si="24"/>
        <v>イワナガ</v>
      </c>
      <c r="P197" t="str">
        <f t="shared" si="25"/>
        <v>アヤメ</v>
      </c>
      <c r="Q197">
        <f>IF($F197="","",DATEDIF($R197,①申込書!$D$3,"Y"))</f>
        <v>21</v>
      </c>
      <c r="R197" t="str">
        <f t="shared" si="26"/>
        <v>2004/08/26</v>
      </c>
      <c r="S197" t="str">
        <f t="shared" si="21"/>
        <v>兵庫</v>
      </c>
      <c r="T197" t="str">
        <f>IFERROR(IF($G197&lt;&gt;"",LEFT($G197,11),IF(COUNTIF(③女子申込!$C:$C,$B197)=1,INDEX(③女子申込!H:H,MATCH($B197,③女子申込!$C:$C,0)),"")),"")</f>
        <v>00111913622</v>
      </c>
      <c r="U197" t="str">
        <f t="shared" si="27"/>
        <v>甲南大</v>
      </c>
    </row>
    <row r="198" spans="1:21">
      <c r="A198" t="s">
        <v>1085</v>
      </c>
      <c r="B198" s="61">
        <v>197</v>
      </c>
      <c r="C198" t="s">
        <v>5232</v>
      </c>
      <c r="D198" t="s">
        <v>5233</v>
      </c>
      <c r="E198" t="s">
        <v>99</v>
      </c>
      <c r="F198">
        <v>20041022</v>
      </c>
      <c r="G198" t="s">
        <v>13575</v>
      </c>
      <c r="H198" t="s">
        <v>3883</v>
      </c>
      <c r="I198" t="s">
        <v>2993</v>
      </c>
      <c r="M198" t="str">
        <f t="shared" si="22"/>
        <v>麻生</v>
      </c>
      <c r="N198" t="str">
        <f t="shared" si="23"/>
        <v>妃奈乃</v>
      </c>
      <c r="O198" t="str">
        <f t="shared" si="24"/>
        <v>アソウ</v>
      </c>
      <c r="P198" t="str">
        <f t="shared" si="25"/>
        <v>ヒナノ</v>
      </c>
      <c r="Q198">
        <f>IF($F198="","",DATEDIF($R198,①申込書!$D$3,"Y"))</f>
        <v>21</v>
      </c>
      <c r="R198" t="str">
        <f t="shared" si="26"/>
        <v>2004/10/22</v>
      </c>
      <c r="S198" t="str">
        <f t="shared" si="21"/>
        <v>大阪</v>
      </c>
      <c r="T198" t="str">
        <f>IFERROR(IF($G198&lt;&gt;"",LEFT($G198,11),IF(COUNTIF(③女子申込!$C:$C,$B198)=1,INDEX(③女子申込!H:H,MATCH($B198,③女子申込!$C:$C,0)),"")),"")</f>
        <v>00116591326</v>
      </c>
      <c r="U198" t="str">
        <f t="shared" si="27"/>
        <v>甲南大</v>
      </c>
    </row>
    <row r="199" spans="1:21">
      <c r="A199" t="s">
        <v>1085</v>
      </c>
      <c r="B199" s="61">
        <v>198</v>
      </c>
      <c r="C199" t="s">
        <v>5234</v>
      </c>
      <c r="D199" t="s">
        <v>5235</v>
      </c>
      <c r="E199" t="s">
        <v>97</v>
      </c>
      <c r="F199">
        <v>20041012</v>
      </c>
      <c r="G199" t="s">
        <v>13576</v>
      </c>
      <c r="H199" t="s">
        <v>557</v>
      </c>
      <c r="I199" t="s">
        <v>1502</v>
      </c>
      <c r="M199" t="str">
        <f t="shared" si="22"/>
        <v>津田</v>
      </c>
      <c r="N199" t="str">
        <f t="shared" si="23"/>
        <v>美夕</v>
      </c>
      <c r="O199" t="str">
        <f t="shared" si="24"/>
        <v>ツダ</v>
      </c>
      <c r="P199" t="str">
        <f t="shared" si="25"/>
        <v>ミユウ</v>
      </c>
      <c r="Q199">
        <f>IF($F199="","",DATEDIF($R199,①申込書!$D$3,"Y"))</f>
        <v>21</v>
      </c>
      <c r="R199" t="str">
        <f t="shared" si="26"/>
        <v>2004/10/12</v>
      </c>
      <c r="S199" t="str">
        <f t="shared" si="21"/>
        <v>兵庫</v>
      </c>
      <c r="T199" t="str">
        <f>IFERROR(IF($G199&lt;&gt;"",LEFT($G199,11),IF(COUNTIF(③女子申込!$C:$C,$B199)=1,INDEX(③女子申込!H:H,MATCH($B199,③女子申込!$C:$C,0)),"")),"")</f>
        <v>00112041918</v>
      </c>
      <c r="U199" t="str">
        <f t="shared" si="27"/>
        <v>甲南大</v>
      </c>
    </row>
    <row r="200" spans="1:21">
      <c r="A200" t="s">
        <v>1085</v>
      </c>
      <c r="B200" s="61">
        <v>199</v>
      </c>
      <c r="C200" t="s">
        <v>5236</v>
      </c>
      <c r="D200" t="s">
        <v>5237</v>
      </c>
      <c r="E200" t="s">
        <v>97</v>
      </c>
      <c r="F200">
        <v>20041118</v>
      </c>
      <c r="G200" t="s">
        <v>13577</v>
      </c>
      <c r="H200" t="s">
        <v>336</v>
      </c>
      <c r="I200" t="s">
        <v>5238</v>
      </c>
      <c r="M200" t="str">
        <f t="shared" si="22"/>
        <v>大野</v>
      </c>
      <c r="N200" t="str">
        <f t="shared" si="23"/>
        <v>珠夢佳</v>
      </c>
      <c r="O200" t="str">
        <f t="shared" si="24"/>
        <v>オオノ</v>
      </c>
      <c r="P200" t="str">
        <f t="shared" si="25"/>
        <v>ミユカ</v>
      </c>
      <c r="Q200">
        <f>IF($F200="","",DATEDIF($R200,①申込書!$D$3,"Y"))</f>
        <v>21</v>
      </c>
      <c r="R200" t="str">
        <f t="shared" si="26"/>
        <v>2004/11/18</v>
      </c>
      <c r="S200" t="str">
        <f t="shared" si="21"/>
        <v>兵庫</v>
      </c>
      <c r="T200" t="str">
        <f>IFERROR(IF($G200&lt;&gt;"",LEFT($G200,11),IF(COUNTIF(③女子申込!$C:$C,$B200)=1,INDEX(③女子申込!H:H,MATCH($B200,③女子申込!$C:$C,0)),"")),"")</f>
        <v>00113479126</v>
      </c>
      <c r="U200" t="str">
        <f t="shared" si="27"/>
        <v>甲南大</v>
      </c>
    </row>
    <row r="201" spans="1:21">
      <c r="A201" t="s">
        <v>1085</v>
      </c>
      <c r="B201" s="61">
        <v>200</v>
      </c>
      <c r="C201" t="s">
        <v>5239</v>
      </c>
      <c r="D201" t="s">
        <v>5240</v>
      </c>
      <c r="E201" t="s">
        <v>180</v>
      </c>
      <c r="F201">
        <v>20041221</v>
      </c>
      <c r="G201" t="s">
        <v>13578</v>
      </c>
      <c r="H201" t="s">
        <v>1211</v>
      </c>
      <c r="I201" t="s">
        <v>2758</v>
      </c>
      <c r="M201" t="str">
        <f t="shared" si="22"/>
        <v>納村</v>
      </c>
      <c r="N201" t="str">
        <f t="shared" si="23"/>
        <v>琉愛</v>
      </c>
      <c r="O201" t="str">
        <f t="shared" si="24"/>
        <v>ノウムラ</v>
      </c>
      <c r="P201" t="str">
        <f t="shared" si="25"/>
        <v>ルナ</v>
      </c>
      <c r="Q201">
        <f>IF($F201="","",DATEDIF($R201,①申込書!$D$3,"Y"))</f>
        <v>21</v>
      </c>
      <c r="R201" t="str">
        <f t="shared" si="26"/>
        <v>2004/12/21</v>
      </c>
      <c r="S201" t="str">
        <f t="shared" si="21"/>
        <v>北海道</v>
      </c>
      <c r="T201" t="str">
        <f>IFERROR(IF($G201&lt;&gt;"",LEFT($G201,11),IF(COUNTIF(③女子申込!$C:$C,$B201)=1,INDEX(③女子申込!H:H,MATCH($B201,③女子申込!$C:$C,0)),"")),"")</f>
        <v>00117136726</v>
      </c>
      <c r="U201" t="str">
        <f t="shared" si="27"/>
        <v>甲南大</v>
      </c>
    </row>
    <row r="202" spans="1:21">
      <c r="A202" t="s">
        <v>1085</v>
      </c>
      <c r="B202" s="61">
        <v>201</v>
      </c>
      <c r="C202" t="s">
        <v>5241</v>
      </c>
      <c r="D202" t="s">
        <v>5242</v>
      </c>
      <c r="E202" t="s">
        <v>85</v>
      </c>
      <c r="F202">
        <v>20040419</v>
      </c>
      <c r="G202" t="s">
        <v>13579</v>
      </c>
      <c r="H202" t="s">
        <v>5243</v>
      </c>
      <c r="I202" t="s">
        <v>2806</v>
      </c>
      <c r="M202" t="str">
        <f t="shared" si="22"/>
        <v>藏重</v>
      </c>
      <c r="N202" t="str">
        <f t="shared" si="23"/>
        <v>みう</v>
      </c>
      <c r="O202" t="str">
        <f t="shared" si="24"/>
        <v>クラシゲ</v>
      </c>
      <c r="P202" t="str">
        <f t="shared" si="25"/>
        <v>ミウ</v>
      </c>
      <c r="Q202">
        <f>IF($F202="","",DATEDIF($R202,①申込書!$D$3,"Y"))</f>
        <v>21</v>
      </c>
      <c r="R202" t="str">
        <f t="shared" si="26"/>
        <v>2004/04/19</v>
      </c>
      <c r="S202" t="str">
        <f t="shared" si="21"/>
        <v>愛知</v>
      </c>
      <c r="T202" t="str">
        <f>IFERROR(IF($G202&lt;&gt;"",LEFT($G202,11),IF(COUNTIF(③女子申込!$C:$C,$B202)=1,INDEX(③女子申込!H:H,MATCH($B202,③女子申込!$C:$C,0)),"")),"")</f>
        <v>00113131111</v>
      </c>
      <c r="U202" t="str">
        <f t="shared" si="27"/>
        <v>甲南大</v>
      </c>
    </row>
    <row r="203" spans="1:21">
      <c r="A203" t="s">
        <v>1085</v>
      </c>
      <c r="B203" s="61">
        <v>202</v>
      </c>
      <c r="C203" t="s">
        <v>5244</v>
      </c>
      <c r="D203" t="s">
        <v>5245</v>
      </c>
      <c r="E203" t="s">
        <v>777</v>
      </c>
      <c r="F203">
        <v>20040413</v>
      </c>
      <c r="G203" t="s">
        <v>13580</v>
      </c>
      <c r="H203" t="s">
        <v>4264</v>
      </c>
      <c r="I203" t="s">
        <v>2695</v>
      </c>
      <c r="M203" t="str">
        <f t="shared" si="22"/>
        <v>三澤</v>
      </c>
      <c r="N203" t="str">
        <f t="shared" si="23"/>
        <v>百佳</v>
      </c>
      <c r="O203" t="str">
        <f t="shared" si="24"/>
        <v>ミサワ</v>
      </c>
      <c r="P203" t="str">
        <f t="shared" si="25"/>
        <v>モモカ</v>
      </c>
      <c r="Q203">
        <f>IF($F203="","",DATEDIF($R203,①申込書!$D$3,"Y"))</f>
        <v>21</v>
      </c>
      <c r="R203" t="str">
        <f t="shared" si="26"/>
        <v>2004/04/13</v>
      </c>
      <c r="S203" t="str">
        <f t="shared" si="21"/>
        <v>長野</v>
      </c>
      <c r="T203" t="str">
        <f>IFERROR(IF($G203&lt;&gt;"",LEFT($G203,11),IF(COUNTIF(③女子申込!$C:$C,$B203)=1,INDEX(③女子申込!H:H,MATCH($B203,③女子申込!$C:$C,0)),"")),"")</f>
        <v>00112768530</v>
      </c>
      <c r="U203" t="str">
        <f t="shared" si="27"/>
        <v>甲南大</v>
      </c>
    </row>
    <row r="204" spans="1:21">
      <c r="A204" t="s">
        <v>1085</v>
      </c>
      <c r="B204" s="61">
        <v>203</v>
      </c>
      <c r="C204" t="s">
        <v>5490</v>
      </c>
      <c r="D204" t="s">
        <v>5491</v>
      </c>
      <c r="E204" t="s">
        <v>97</v>
      </c>
      <c r="F204">
        <v>20040814</v>
      </c>
      <c r="G204" t="s">
        <v>13581</v>
      </c>
      <c r="H204" t="s">
        <v>5492</v>
      </c>
      <c r="I204" t="s">
        <v>2736</v>
      </c>
      <c r="M204" t="str">
        <f t="shared" si="22"/>
        <v>保科</v>
      </c>
      <c r="N204" t="str">
        <f t="shared" si="23"/>
        <v>一葉</v>
      </c>
      <c r="O204" t="str">
        <f t="shared" si="24"/>
        <v>ホシナ</v>
      </c>
      <c r="P204" t="str">
        <f t="shared" si="25"/>
        <v>カズハ</v>
      </c>
      <c r="Q204">
        <f>IF($F204="","",DATEDIF($R204,①申込書!$D$3,"Y"))</f>
        <v>21</v>
      </c>
      <c r="R204" t="str">
        <f t="shared" si="26"/>
        <v>2004/08/14</v>
      </c>
      <c r="S204" t="str">
        <f t="shared" si="21"/>
        <v>兵庫</v>
      </c>
      <c r="T204" t="str">
        <f>IFERROR(IF($G204&lt;&gt;"",LEFT($G204,11),IF(COUNTIF(③女子申込!$C:$C,$B204)=1,INDEX(③女子申込!H:H,MATCH($B204,③女子申込!$C:$C,0)),"")),"")</f>
        <v>00115878939</v>
      </c>
      <c r="U204" t="str">
        <f t="shared" si="27"/>
        <v>甲南大</v>
      </c>
    </row>
    <row r="205" spans="1:21">
      <c r="A205" t="s">
        <v>1085</v>
      </c>
      <c r="B205" s="61">
        <v>204</v>
      </c>
      <c r="C205" t="s">
        <v>5493</v>
      </c>
      <c r="D205" t="s">
        <v>5494</v>
      </c>
      <c r="E205" t="s">
        <v>91</v>
      </c>
      <c r="F205">
        <v>20040508</v>
      </c>
      <c r="G205" t="s">
        <v>13582</v>
      </c>
      <c r="H205" t="s">
        <v>3177</v>
      </c>
      <c r="I205" t="s">
        <v>2788</v>
      </c>
      <c r="M205" t="str">
        <f t="shared" si="22"/>
        <v>田井</v>
      </c>
      <c r="N205" t="str">
        <f t="shared" si="23"/>
        <v>彩晴</v>
      </c>
      <c r="O205" t="str">
        <f t="shared" si="24"/>
        <v>タイ</v>
      </c>
      <c r="P205" t="str">
        <f t="shared" si="25"/>
        <v>イロハ</v>
      </c>
      <c r="Q205">
        <f>IF($F205="","",DATEDIF($R205,①申込書!$D$3,"Y"))</f>
        <v>21</v>
      </c>
      <c r="R205" t="str">
        <f t="shared" si="26"/>
        <v>2004/05/08</v>
      </c>
      <c r="S205" t="str">
        <f t="shared" si="21"/>
        <v>香川</v>
      </c>
      <c r="T205" t="str">
        <f>IFERROR(IF($G205&lt;&gt;"",LEFT($G205,11),IF(COUNTIF(③女子申込!$C:$C,$B205)=1,INDEX(③女子申込!H:H,MATCH($B205,③女子申込!$C:$C,0)),"")),"")</f>
        <v>00109491832</v>
      </c>
      <c r="U205" t="str">
        <f t="shared" si="27"/>
        <v>甲南大</v>
      </c>
    </row>
    <row r="206" spans="1:21">
      <c r="A206" t="s">
        <v>1085</v>
      </c>
      <c r="B206" s="61">
        <v>205</v>
      </c>
      <c r="C206" t="s">
        <v>7772</v>
      </c>
      <c r="D206" t="s">
        <v>7773</v>
      </c>
      <c r="E206" t="s">
        <v>469</v>
      </c>
      <c r="F206">
        <v>20060213</v>
      </c>
      <c r="G206" t="s">
        <v>13583</v>
      </c>
      <c r="H206" t="s">
        <v>458</v>
      </c>
      <c r="I206" t="s">
        <v>2808</v>
      </c>
      <c r="M206" t="str">
        <f t="shared" si="22"/>
        <v>坂本</v>
      </c>
      <c r="N206" t="str">
        <f t="shared" si="23"/>
        <v>実南</v>
      </c>
      <c r="O206" t="str">
        <f t="shared" si="24"/>
        <v>サカモト</v>
      </c>
      <c r="P206" t="str">
        <f t="shared" si="25"/>
        <v>ミナミ</v>
      </c>
      <c r="Q206">
        <f>IF($F206="","",DATEDIF($R206,①申込書!$D$3,"Y"))</f>
        <v>19</v>
      </c>
      <c r="R206" t="str">
        <f t="shared" si="26"/>
        <v>2006/02/13</v>
      </c>
      <c r="S206" t="str">
        <f t="shared" si="21"/>
        <v>和歌山</v>
      </c>
      <c r="T206" t="str">
        <f>IFERROR(IF($G206&lt;&gt;"",LEFT($G206,11),IF(COUNTIF(③女子申込!$C:$C,$B206)=1,INDEX(③女子申込!H:H,MATCH($B206,③女子申込!$C:$C,0)),"")),"")</f>
        <v>00121342619</v>
      </c>
      <c r="U206" t="str">
        <f t="shared" si="27"/>
        <v>甲南大</v>
      </c>
    </row>
    <row r="207" spans="1:21">
      <c r="A207" t="s">
        <v>1085</v>
      </c>
      <c r="B207" s="61">
        <v>206</v>
      </c>
      <c r="C207" t="s">
        <v>7774</v>
      </c>
      <c r="D207" t="s">
        <v>7775</v>
      </c>
      <c r="E207" t="s">
        <v>132</v>
      </c>
      <c r="F207">
        <v>20050814</v>
      </c>
      <c r="G207" t="s">
        <v>13584</v>
      </c>
      <c r="H207" t="s">
        <v>3171</v>
      </c>
      <c r="I207" t="s">
        <v>3057</v>
      </c>
      <c r="M207" t="str">
        <f t="shared" si="22"/>
        <v>忰山</v>
      </c>
      <c r="N207" t="str">
        <f t="shared" si="23"/>
        <v>渚</v>
      </c>
      <c r="O207" t="str">
        <f t="shared" si="24"/>
        <v>カセヤマ</v>
      </c>
      <c r="P207" t="str">
        <f t="shared" si="25"/>
        <v>ナギ</v>
      </c>
      <c r="Q207">
        <f>IF($F207="","",DATEDIF($R207,①申込書!$D$3,"Y"))</f>
        <v>20</v>
      </c>
      <c r="R207" t="str">
        <f t="shared" si="26"/>
        <v>2005/08/14</v>
      </c>
      <c r="S207" t="str">
        <f t="shared" si="21"/>
        <v>広島</v>
      </c>
      <c r="T207" t="str">
        <f>IFERROR(IF($G207&lt;&gt;"",LEFT($G207,11),IF(COUNTIF(③女子申込!$C:$C,$B207)=1,INDEX(③女子申込!H:H,MATCH($B207,③女子申込!$C:$C,0)),"")),"")</f>
        <v>00154050823</v>
      </c>
      <c r="U207" t="str">
        <f t="shared" si="27"/>
        <v>甲南大</v>
      </c>
    </row>
    <row r="208" spans="1:21">
      <c r="A208" t="s">
        <v>1085</v>
      </c>
      <c r="B208" s="61">
        <v>207</v>
      </c>
      <c r="C208" t="s">
        <v>7776</v>
      </c>
      <c r="D208" t="s">
        <v>7777</v>
      </c>
      <c r="E208" t="s">
        <v>97</v>
      </c>
      <c r="F208">
        <v>20050818</v>
      </c>
      <c r="G208" t="s">
        <v>13585</v>
      </c>
      <c r="H208" t="s">
        <v>7778</v>
      </c>
      <c r="I208" t="s">
        <v>2987</v>
      </c>
      <c r="M208" t="str">
        <f t="shared" si="22"/>
        <v>佐岡</v>
      </c>
      <c r="N208" t="str">
        <f t="shared" si="23"/>
        <v>沙都紀</v>
      </c>
      <c r="O208" t="str">
        <f t="shared" si="24"/>
        <v>サオカ</v>
      </c>
      <c r="P208" t="str">
        <f t="shared" si="25"/>
        <v>サツキ</v>
      </c>
      <c r="Q208">
        <f>IF($F208="","",DATEDIF($R208,①申込書!$D$3,"Y"))</f>
        <v>20</v>
      </c>
      <c r="R208" t="str">
        <f t="shared" si="26"/>
        <v>2005/08/18</v>
      </c>
      <c r="S208" t="str">
        <f t="shared" si="21"/>
        <v>兵庫</v>
      </c>
      <c r="T208" t="str">
        <f>IFERROR(IF($G208&lt;&gt;"",LEFT($G208,11),IF(COUNTIF(③女子申込!$C:$C,$B208)=1,INDEX(③女子申込!H:H,MATCH($B208,③女子申込!$C:$C,0)),"")),"")</f>
        <v>00126965736</v>
      </c>
      <c r="U208" t="str">
        <f t="shared" si="27"/>
        <v>甲南大</v>
      </c>
    </row>
    <row r="209" spans="1:21">
      <c r="A209" t="s">
        <v>1085</v>
      </c>
      <c r="B209" s="61">
        <v>208</v>
      </c>
      <c r="C209" t="s">
        <v>7779</v>
      </c>
      <c r="D209" t="s">
        <v>12675</v>
      </c>
      <c r="E209" t="s">
        <v>213</v>
      </c>
      <c r="F209">
        <v>20060103</v>
      </c>
      <c r="G209" t="s">
        <v>13586</v>
      </c>
      <c r="H209" t="s">
        <v>7780</v>
      </c>
      <c r="I209" t="s">
        <v>7781</v>
      </c>
      <c r="M209" t="str">
        <f t="shared" si="22"/>
        <v>税田</v>
      </c>
      <c r="N209" t="str">
        <f t="shared" si="23"/>
        <v>ジェニファー璃美</v>
      </c>
      <c r="O209" t="str">
        <f t="shared" si="24"/>
        <v>サイタ</v>
      </c>
      <c r="P209" t="str">
        <f t="shared" si="25"/>
        <v>ジェニファーリミ</v>
      </c>
      <c r="Q209">
        <f>IF($F209="","",DATEDIF($R209,①申込書!$D$3,"Y"))</f>
        <v>20</v>
      </c>
      <c r="R209" t="str">
        <f t="shared" si="26"/>
        <v>2006/01/03</v>
      </c>
      <c r="S209" t="str">
        <f t="shared" si="21"/>
        <v>東京</v>
      </c>
      <c r="T209" t="str">
        <f>IFERROR(IF($G209&lt;&gt;"",LEFT($G209,11),IF(COUNTIF(③女子申込!$C:$C,$B209)=1,INDEX(③女子申込!H:H,MATCH($B209,③女子申込!$C:$C,0)),"")),"")</f>
        <v>00125587937</v>
      </c>
      <c r="U209" t="str">
        <f t="shared" si="27"/>
        <v>甲南大</v>
      </c>
    </row>
    <row r="210" spans="1:21">
      <c r="A210" t="s">
        <v>1085</v>
      </c>
      <c r="B210" s="61">
        <v>209</v>
      </c>
      <c r="C210" t="s">
        <v>12676</v>
      </c>
      <c r="D210" t="s">
        <v>7782</v>
      </c>
      <c r="E210" t="s">
        <v>2275</v>
      </c>
      <c r="F210">
        <v>20051202</v>
      </c>
      <c r="G210" t="s">
        <v>13587</v>
      </c>
      <c r="H210" t="s">
        <v>7783</v>
      </c>
      <c r="I210" t="s">
        <v>2953</v>
      </c>
      <c r="M210" t="str">
        <f t="shared" si="22"/>
        <v>神山</v>
      </c>
      <c r="N210" t="str">
        <f t="shared" si="23"/>
        <v>菜々</v>
      </c>
      <c r="O210" t="str">
        <f t="shared" si="24"/>
        <v>カミヤマ</v>
      </c>
      <c r="P210" t="str">
        <f t="shared" si="25"/>
        <v>ナナ</v>
      </c>
      <c r="Q210">
        <f>IF($F210="","",DATEDIF($R210,①申込書!$D$3,"Y"))</f>
        <v>20</v>
      </c>
      <c r="R210" t="str">
        <f t="shared" si="26"/>
        <v>2005/12/02</v>
      </c>
      <c r="S210" t="str">
        <f t="shared" si="21"/>
        <v>宮崎</v>
      </c>
      <c r="T210" t="str">
        <f>IFERROR(IF($G210&lt;&gt;"",LEFT($G210,11),IF(COUNTIF(③女子申込!$C:$C,$B210)=1,INDEX(③女子申込!H:H,MATCH($B210,③女子申込!$C:$C,0)),"")),"")</f>
        <v>00128135929</v>
      </c>
      <c r="U210" t="str">
        <f t="shared" si="27"/>
        <v>甲南大</v>
      </c>
    </row>
    <row r="211" spans="1:21">
      <c r="A211" t="s">
        <v>1085</v>
      </c>
      <c r="B211" s="61">
        <v>210</v>
      </c>
      <c r="C211" t="s">
        <v>7784</v>
      </c>
      <c r="D211" t="s">
        <v>7785</v>
      </c>
      <c r="E211" t="s">
        <v>80</v>
      </c>
      <c r="F211">
        <v>20051219</v>
      </c>
      <c r="G211" t="s">
        <v>13588</v>
      </c>
      <c r="H211" t="s">
        <v>7786</v>
      </c>
      <c r="I211" t="s">
        <v>672</v>
      </c>
      <c r="M211" t="str">
        <f t="shared" si="22"/>
        <v>岩岸</v>
      </c>
      <c r="N211" t="str">
        <f t="shared" si="23"/>
        <v>楓</v>
      </c>
      <c r="O211" t="str">
        <f t="shared" si="24"/>
        <v>イワギシ</v>
      </c>
      <c r="P211" t="str">
        <f t="shared" si="25"/>
        <v>カエデ</v>
      </c>
      <c r="Q211">
        <f>IF($F211="","",DATEDIF($R211,①申込書!$D$3,"Y"))</f>
        <v>20</v>
      </c>
      <c r="R211" t="str">
        <f t="shared" si="26"/>
        <v>2005/12/19</v>
      </c>
      <c r="S211" t="str">
        <f t="shared" si="21"/>
        <v>滋賀</v>
      </c>
      <c r="T211" t="str">
        <f>IFERROR(IF($G211&lt;&gt;"",LEFT($G211,11),IF(COUNTIF(③女子申込!$C:$C,$B211)=1,INDEX(③女子申込!H:H,MATCH($B211,③女子申込!$C:$C,0)),"")),"")</f>
        <v>00126970530</v>
      </c>
      <c r="U211" t="str">
        <f t="shared" si="27"/>
        <v>甲南大</v>
      </c>
    </row>
    <row r="212" spans="1:21">
      <c r="A212" t="s">
        <v>1085</v>
      </c>
      <c r="B212" s="61">
        <v>211</v>
      </c>
      <c r="C212" t="s">
        <v>12677</v>
      </c>
      <c r="D212" t="s">
        <v>12678</v>
      </c>
      <c r="E212" t="s">
        <v>138</v>
      </c>
      <c r="F212">
        <v>20060620</v>
      </c>
      <c r="G212" t="s">
        <v>13589</v>
      </c>
      <c r="H212" t="s">
        <v>324</v>
      </c>
      <c r="I212" t="s">
        <v>2798</v>
      </c>
      <c r="M212" t="str">
        <f t="shared" si="22"/>
        <v>藤原</v>
      </c>
      <c r="N212" t="str">
        <f t="shared" si="23"/>
        <v>小晴</v>
      </c>
      <c r="O212" t="str">
        <f t="shared" si="24"/>
        <v>フジワラ</v>
      </c>
      <c r="P212" t="str">
        <f t="shared" si="25"/>
        <v>コハル</v>
      </c>
      <c r="Q212">
        <f>IF($F212="","",DATEDIF($R212,①申込書!$D$3,"Y"))</f>
        <v>19</v>
      </c>
      <c r="R212" t="str">
        <f t="shared" si="26"/>
        <v>2006/06/20</v>
      </c>
      <c r="S212" t="str">
        <f t="shared" si="21"/>
        <v>岡山</v>
      </c>
      <c r="T212" t="str">
        <f>IFERROR(IF($G212&lt;&gt;"",LEFT($G212,11),IF(COUNTIF(③女子申込!$C:$C,$B212)=1,INDEX(③女子申込!H:H,MATCH($B212,③女子申込!$C:$C,0)),"")),"")</f>
        <v>00142277023</v>
      </c>
      <c r="U212" t="str">
        <f t="shared" si="27"/>
        <v>甲南大</v>
      </c>
    </row>
    <row r="213" spans="1:21">
      <c r="A213" t="s">
        <v>1085</v>
      </c>
      <c r="B213" s="61">
        <v>212</v>
      </c>
      <c r="C213" t="s">
        <v>12679</v>
      </c>
      <c r="D213" t="s">
        <v>12680</v>
      </c>
      <c r="E213" t="s">
        <v>102</v>
      </c>
      <c r="F213">
        <v>20060819</v>
      </c>
      <c r="G213" t="s">
        <v>13590</v>
      </c>
      <c r="H213" t="s">
        <v>975</v>
      </c>
      <c r="I213" t="s">
        <v>1575</v>
      </c>
      <c r="M213" t="str">
        <f t="shared" si="22"/>
        <v>佐野</v>
      </c>
      <c r="N213" t="str">
        <f t="shared" si="23"/>
        <v>釉梨</v>
      </c>
      <c r="O213" t="str">
        <f t="shared" si="24"/>
        <v>サノ</v>
      </c>
      <c r="P213" t="str">
        <f t="shared" si="25"/>
        <v>ユウリ</v>
      </c>
      <c r="Q213">
        <f>IF($F213="","",DATEDIF($R213,①申込書!$D$3,"Y"))</f>
        <v>19</v>
      </c>
      <c r="R213" t="str">
        <f t="shared" si="26"/>
        <v>2006/08/19</v>
      </c>
      <c r="S213" t="str">
        <f t="shared" si="21"/>
        <v>静岡</v>
      </c>
      <c r="T213" t="str">
        <f>IFERROR(IF($G213&lt;&gt;"",LEFT($G213,11),IF(COUNTIF(③女子申込!$C:$C,$B213)=1,INDEX(③女子申込!H:H,MATCH($B213,③女子申込!$C:$C,0)),"")),"")</f>
        <v>00137622223</v>
      </c>
      <c r="U213" t="str">
        <f t="shared" si="27"/>
        <v>甲南大</v>
      </c>
    </row>
    <row r="214" spans="1:21">
      <c r="A214" t="s">
        <v>1085</v>
      </c>
      <c r="B214" s="61">
        <v>213</v>
      </c>
      <c r="C214" t="s">
        <v>12681</v>
      </c>
      <c r="D214" t="s">
        <v>12682</v>
      </c>
      <c r="E214" t="s">
        <v>344</v>
      </c>
      <c r="F214">
        <v>20070116</v>
      </c>
      <c r="G214" t="s">
        <v>13591</v>
      </c>
      <c r="H214" t="s">
        <v>139</v>
      </c>
      <c r="I214" t="s">
        <v>408</v>
      </c>
      <c r="M214" t="str">
        <f t="shared" si="22"/>
        <v>大石</v>
      </c>
      <c r="N214" t="str">
        <f t="shared" si="23"/>
        <v>夕月</v>
      </c>
      <c r="O214" t="str">
        <f t="shared" si="24"/>
        <v>オオイシ</v>
      </c>
      <c r="P214" t="str">
        <f t="shared" si="25"/>
        <v>ユヅキ</v>
      </c>
      <c r="Q214">
        <f>IF($F214="","",DATEDIF($R214,①申込書!$D$3,"Y"))</f>
        <v>19</v>
      </c>
      <c r="R214" t="str">
        <f t="shared" si="26"/>
        <v>2007/01/16</v>
      </c>
      <c r="S214" t="str">
        <f t="shared" si="21"/>
        <v>高知</v>
      </c>
      <c r="T214" t="str">
        <f>IFERROR(IF($G214&lt;&gt;"",LEFT($G214,11),IF(COUNTIF(③女子申込!$C:$C,$B214)=1,INDEX(③女子申込!H:H,MATCH($B214,③女子申込!$C:$C,0)),"")),"")</f>
        <v>00165073931</v>
      </c>
      <c r="U214" t="str">
        <f t="shared" si="27"/>
        <v>甲南大</v>
      </c>
    </row>
    <row r="215" spans="1:21">
      <c r="A215" t="s">
        <v>1085</v>
      </c>
      <c r="B215" s="61">
        <v>214</v>
      </c>
      <c r="C215" t="s">
        <v>12683</v>
      </c>
      <c r="D215" t="s">
        <v>12684</v>
      </c>
      <c r="E215" t="s">
        <v>583</v>
      </c>
      <c r="F215">
        <v>20070201</v>
      </c>
      <c r="G215" t="s">
        <v>13592</v>
      </c>
      <c r="H215" t="s">
        <v>668</v>
      </c>
      <c r="I215" t="s">
        <v>1502</v>
      </c>
      <c r="M215" t="str">
        <f t="shared" si="22"/>
        <v>別所</v>
      </c>
      <c r="N215" t="str">
        <f t="shared" si="23"/>
        <v>みゆ</v>
      </c>
      <c r="O215" t="str">
        <f t="shared" si="24"/>
        <v>ベッショ</v>
      </c>
      <c r="P215" t="str">
        <f t="shared" si="25"/>
        <v>ミユ</v>
      </c>
      <c r="Q215">
        <f>IF($F215="","",DATEDIF($R215,①申込書!$D$3,"Y"))</f>
        <v>18</v>
      </c>
      <c r="R215" t="str">
        <f t="shared" si="26"/>
        <v>2007/02/01</v>
      </c>
      <c r="S215" t="str">
        <f t="shared" si="21"/>
        <v>島根</v>
      </c>
      <c r="T215" t="str">
        <f>IFERROR(IF($G215&lt;&gt;"",LEFT($G215,11),IF(COUNTIF(③女子申込!$C:$C,$B215)=1,INDEX(③女子申込!H:H,MATCH($B215,③女子申込!$C:$C,0)),"")),"")</f>
        <v>00140523217</v>
      </c>
      <c r="U215" t="str">
        <f t="shared" si="27"/>
        <v>甲南大</v>
      </c>
    </row>
    <row r="216" spans="1:21">
      <c r="A216" t="s">
        <v>1085</v>
      </c>
      <c r="B216" s="61">
        <v>215</v>
      </c>
      <c r="C216" t="s">
        <v>12685</v>
      </c>
      <c r="D216" t="s">
        <v>12686</v>
      </c>
      <c r="E216" t="s">
        <v>156</v>
      </c>
      <c r="F216">
        <v>20070205</v>
      </c>
      <c r="G216" t="s">
        <v>13593</v>
      </c>
      <c r="H216" t="s">
        <v>4564</v>
      </c>
      <c r="I216" t="s">
        <v>5195</v>
      </c>
      <c r="M216" t="str">
        <f t="shared" si="22"/>
        <v>千葉</v>
      </c>
      <c r="N216" t="str">
        <f t="shared" si="23"/>
        <v>安珠</v>
      </c>
      <c r="O216" t="str">
        <f t="shared" si="24"/>
        <v>チバ</v>
      </c>
      <c r="P216" t="str">
        <f t="shared" si="25"/>
        <v>アンジュ</v>
      </c>
      <c r="Q216">
        <f>IF($F216="","",DATEDIF($R216,①申込書!$D$3,"Y"))</f>
        <v>18</v>
      </c>
      <c r="R216" t="str">
        <f t="shared" si="26"/>
        <v>2007/02/05</v>
      </c>
      <c r="S216" t="str">
        <f t="shared" si="21"/>
        <v>宮城</v>
      </c>
      <c r="T216" t="str">
        <f>IFERROR(IF($G216&lt;&gt;"",LEFT($G216,11),IF(COUNTIF(③女子申込!$C:$C,$B216)=1,INDEX(③女子申込!H:H,MATCH($B216,③女子申込!$C:$C,0)),"")),"")</f>
        <v>00140157422</v>
      </c>
      <c r="U216" t="str">
        <f t="shared" si="27"/>
        <v>甲南大</v>
      </c>
    </row>
    <row r="217" spans="1:21">
      <c r="A217" t="s">
        <v>1085</v>
      </c>
      <c r="B217" s="61">
        <v>216</v>
      </c>
      <c r="C217" t="s">
        <v>12687</v>
      </c>
      <c r="D217" t="s">
        <v>12688</v>
      </c>
      <c r="E217" t="s">
        <v>132</v>
      </c>
      <c r="F217">
        <v>20070210</v>
      </c>
      <c r="G217" t="s">
        <v>13594</v>
      </c>
      <c r="H217" t="s">
        <v>95</v>
      </c>
      <c r="I217" t="s">
        <v>289</v>
      </c>
      <c r="M217" t="str">
        <f t="shared" si="22"/>
        <v>松山</v>
      </c>
      <c r="N217" t="str">
        <f t="shared" si="23"/>
        <v>みづき</v>
      </c>
      <c r="O217" t="str">
        <f t="shared" si="24"/>
        <v>マツヤマ</v>
      </c>
      <c r="P217" t="str">
        <f t="shared" si="25"/>
        <v>ミヅキ</v>
      </c>
      <c r="Q217">
        <f>IF($F217="","",DATEDIF($R217,①申込書!$D$3,"Y"))</f>
        <v>18</v>
      </c>
      <c r="R217" t="str">
        <f t="shared" si="26"/>
        <v>2007/02/10</v>
      </c>
      <c r="S217" t="str">
        <f t="shared" si="21"/>
        <v>広島</v>
      </c>
      <c r="T217" t="str">
        <f>IFERROR(IF($G217&lt;&gt;"",LEFT($G217,11),IF(COUNTIF(③女子申込!$C:$C,$B217)=1,INDEX(③女子申込!H:H,MATCH($B217,③女子申込!$C:$C,0)),"")),"")</f>
        <v>00133145522</v>
      </c>
      <c r="U217" t="str">
        <f t="shared" si="27"/>
        <v>甲南大</v>
      </c>
    </row>
    <row r="218" spans="1:21">
      <c r="A218" t="s">
        <v>1085</v>
      </c>
      <c r="B218" s="61">
        <v>217</v>
      </c>
      <c r="C218" t="s">
        <v>12689</v>
      </c>
      <c r="D218" t="s">
        <v>12690</v>
      </c>
      <c r="E218" t="s">
        <v>138</v>
      </c>
      <c r="F218">
        <v>20060928</v>
      </c>
      <c r="G218" t="s">
        <v>13595</v>
      </c>
      <c r="H218" t="s">
        <v>13596</v>
      </c>
      <c r="I218" t="s">
        <v>2706</v>
      </c>
      <c r="M218" t="str">
        <f t="shared" si="22"/>
        <v>木梨</v>
      </c>
      <c r="N218" t="str">
        <f t="shared" si="23"/>
        <v>光菜</v>
      </c>
      <c r="O218" t="str">
        <f t="shared" si="24"/>
        <v>キナシ</v>
      </c>
      <c r="P218" t="str">
        <f t="shared" si="25"/>
        <v>ヒナ</v>
      </c>
      <c r="Q218">
        <f>IF($F218="","",DATEDIF($R218,①申込書!$D$3,"Y"))</f>
        <v>19</v>
      </c>
      <c r="R218" t="str">
        <f t="shared" si="26"/>
        <v>2006/09/28</v>
      </c>
      <c r="S218" t="str">
        <f t="shared" si="21"/>
        <v>岡山</v>
      </c>
      <c r="T218" t="str">
        <f>IFERROR(IF($G218&lt;&gt;"",LEFT($G218,11),IF(COUNTIF(③女子申込!$C:$C,$B218)=1,INDEX(③女子申込!H:H,MATCH($B218,③女子申込!$C:$C,0)),"")),"")</f>
        <v>00137005722</v>
      </c>
      <c r="U218" t="str">
        <f t="shared" si="27"/>
        <v>甲南大</v>
      </c>
    </row>
    <row r="219" spans="1:21">
      <c r="A219" t="s">
        <v>2870</v>
      </c>
      <c r="B219" s="61">
        <v>218</v>
      </c>
      <c r="C219" t="s">
        <v>2882</v>
      </c>
      <c r="D219" t="s">
        <v>2883</v>
      </c>
      <c r="E219" t="s">
        <v>97</v>
      </c>
      <c r="F219">
        <v>20020611</v>
      </c>
      <c r="G219" t="s">
        <v>13597</v>
      </c>
      <c r="H219" t="s">
        <v>630</v>
      </c>
      <c r="I219" t="s">
        <v>2874</v>
      </c>
      <c r="M219" t="str">
        <f t="shared" si="22"/>
        <v>加藤</v>
      </c>
      <c r="N219" t="str">
        <f t="shared" si="23"/>
        <v>りの</v>
      </c>
      <c r="O219" t="str">
        <f t="shared" si="24"/>
        <v>カトウ</v>
      </c>
      <c r="P219" t="str">
        <f t="shared" si="25"/>
        <v>リノ</v>
      </c>
      <c r="Q219">
        <f>IF($F219="","",DATEDIF($R219,①申込書!$D$3,"Y"))</f>
        <v>23</v>
      </c>
      <c r="R219" t="str">
        <f t="shared" si="26"/>
        <v>2002/06/11</v>
      </c>
      <c r="S219" t="str">
        <f t="shared" si="21"/>
        <v>兵庫</v>
      </c>
      <c r="T219" t="str">
        <f>IFERROR(IF($G219&lt;&gt;"",LEFT($G219,11),IF(COUNTIF(③女子申込!$C:$C,$B219)=1,INDEX(③女子申込!H:H,MATCH($B219,③女子申込!$C:$C,0)),"")),"")</f>
        <v>00125596836</v>
      </c>
      <c r="U219" t="str">
        <f t="shared" si="27"/>
        <v>武庫川女子大</v>
      </c>
    </row>
    <row r="220" spans="1:21">
      <c r="A220" t="s">
        <v>2870</v>
      </c>
      <c r="B220" s="61">
        <v>219</v>
      </c>
      <c r="C220" t="s">
        <v>5184</v>
      </c>
      <c r="D220" t="s">
        <v>5185</v>
      </c>
      <c r="E220" t="s">
        <v>97</v>
      </c>
      <c r="F220">
        <v>20030906</v>
      </c>
      <c r="G220" t="s">
        <v>13598</v>
      </c>
      <c r="H220" t="s">
        <v>2524</v>
      </c>
      <c r="I220" t="s">
        <v>3204</v>
      </c>
      <c r="M220" t="str">
        <f t="shared" si="22"/>
        <v>飯塚</v>
      </c>
      <c r="N220" t="str">
        <f t="shared" si="23"/>
        <v>美彩子</v>
      </c>
      <c r="O220" t="str">
        <f t="shared" si="24"/>
        <v>イイヅカ</v>
      </c>
      <c r="P220" t="str">
        <f t="shared" si="25"/>
        <v>ミサコ</v>
      </c>
      <c r="Q220">
        <f>IF($F220="","",DATEDIF($R220,①申込書!$D$3,"Y"))</f>
        <v>22</v>
      </c>
      <c r="R220" t="str">
        <f t="shared" si="26"/>
        <v>2003/09/06</v>
      </c>
      <c r="S220" t="str">
        <f t="shared" si="21"/>
        <v>兵庫</v>
      </c>
      <c r="T220" t="str">
        <f>IFERROR(IF($G220&lt;&gt;"",LEFT($G220,11),IF(COUNTIF(③女子申込!$C:$C,$B220)=1,INDEX(③女子申込!H:H,MATCH($B220,③女子申込!$C:$C,0)),"")),"")</f>
        <v>00200008891</v>
      </c>
      <c r="U220" t="str">
        <f t="shared" si="27"/>
        <v>武庫川女子大</v>
      </c>
    </row>
    <row r="221" spans="1:21">
      <c r="A221" t="s">
        <v>2870</v>
      </c>
      <c r="B221" s="61">
        <v>220</v>
      </c>
      <c r="C221" t="s">
        <v>2884</v>
      </c>
      <c r="D221" t="s">
        <v>2885</v>
      </c>
      <c r="E221" t="s">
        <v>99</v>
      </c>
      <c r="F221">
        <v>20030908</v>
      </c>
      <c r="G221" t="s">
        <v>13599</v>
      </c>
      <c r="H221" t="s">
        <v>471</v>
      </c>
      <c r="I221" t="s">
        <v>2719</v>
      </c>
      <c r="M221" t="str">
        <f t="shared" si="22"/>
        <v>植村</v>
      </c>
      <c r="N221" t="str">
        <f t="shared" si="23"/>
        <v>莉子</v>
      </c>
      <c r="O221" t="str">
        <f t="shared" si="24"/>
        <v>ウエムラ</v>
      </c>
      <c r="P221" t="str">
        <f t="shared" si="25"/>
        <v>リコ</v>
      </c>
      <c r="Q221">
        <f>IF($F221="","",DATEDIF($R221,①申込書!$D$3,"Y"))</f>
        <v>22</v>
      </c>
      <c r="R221" t="str">
        <f t="shared" si="26"/>
        <v>2003/09/08</v>
      </c>
      <c r="S221" t="str">
        <f t="shared" si="21"/>
        <v>大阪</v>
      </c>
      <c r="T221" t="str">
        <f>IFERROR(IF($G221&lt;&gt;"",LEFT($G221,11),IF(COUNTIF(③女子申込!$C:$C,$B221)=1,INDEX(③女子申込!H:H,MATCH($B221,③女子申込!$C:$C,0)),"")),"")</f>
        <v>00099724435</v>
      </c>
      <c r="U221" t="str">
        <f t="shared" si="27"/>
        <v>武庫川女子大</v>
      </c>
    </row>
    <row r="222" spans="1:21">
      <c r="A222" t="s">
        <v>2870</v>
      </c>
      <c r="B222" s="61">
        <v>221</v>
      </c>
      <c r="C222" t="s">
        <v>2886</v>
      </c>
      <c r="D222" t="s">
        <v>2887</v>
      </c>
      <c r="E222" t="s">
        <v>369</v>
      </c>
      <c r="F222">
        <v>20030904</v>
      </c>
      <c r="G222" t="s">
        <v>13600</v>
      </c>
      <c r="H222" t="s">
        <v>320</v>
      </c>
      <c r="I222" t="s">
        <v>2888</v>
      </c>
      <c r="M222" t="str">
        <f t="shared" si="22"/>
        <v>片山</v>
      </c>
      <c r="N222" t="str">
        <f t="shared" si="23"/>
        <v>歩香</v>
      </c>
      <c r="O222" t="str">
        <f t="shared" si="24"/>
        <v>カタヤマ</v>
      </c>
      <c r="P222" t="str">
        <f t="shared" si="25"/>
        <v>アユカ</v>
      </c>
      <c r="Q222">
        <f>IF($F222="","",DATEDIF($R222,①申込書!$D$3,"Y"))</f>
        <v>22</v>
      </c>
      <c r="R222" t="str">
        <f t="shared" si="26"/>
        <v>2003/09/04</v>
      </c>
      <c r="S222" t="str">
        <f t="shared" si="21"/>
        <v>愛媛</v>
      </c>
      <c r="T222" t="str">
        <f>IFERROR(IF($G222&lt;&gt;"",LEFT($G222,11),IF(COUNTIF(③女子申込!$C:$C,$B222)=1,INDEX(③女子申込!H:H,MATCH($B222,③女子申込!$C:$C,0)),"")),"")</f>
        <v>00102518623</v>
      </c>
      <c r="U222" t="str">
        <f t="shared" si="27"/>
        <v>武庫川女子大</v>
      </c>
    </row>
    <row r="223" spans="1:21">
      <c r="A223" t="s">
        <v>2870</v>
      </c>
      <c r="B223" s="61">
        <v>222</v>
      </c>
      <c r="C223" t="s">
        <v>2889</v>
      </c>
      <c r="D223" t="s">
        <v>2890</v>
      </c>
      <c r="E223" t="s">
        <v>99</v>
      </c>
      <c r="F223">
        <v>20030425</v>
      </c>
      <c r="G223" t="s">
        <v>13601</v>
      </c>
      <c r="H223" t="s">
        <v>2891</v>
      </c>
      <c r="I223" t="s">
        <v>2892</v>
      </c>
      <c r="M223" t="str">
        <f t="shared" si="22"/>
        <v>香取</v>
      </c>
      <c r="N223" t="str">
        <f t="shared" si="23"/>
        <v>美春</v>
      </c>
      <c r="O223" t="str">
        <f t="shared" si="24"/>
        <v>カトリ</v>
      </c>
      <c r="P223" t="str">
        <f t="shared" si="25"/>
        <v>ミハル</v>
      </c>
      <c r="Q223">
        <f>IF($F223="","",DATEDIF($R223,①申込書!$D$3,"Y"))</f>
        <v>22</v>
      </c>
      <c r="R223" t="str">
        <f t="shared" si="26"/>
        <v>2003/04/25</v>
      </c>
      <c r="S223" t="str">
        <f t="shared" si="21"/>
        <v>大阪</v>
      </c>
      <c r="T223" t="str">
        <f>IFERROR(IF($G223&lt;&gt;"",LEFT($G223,11),IF(COUNTIF(③女子申込!$C:$C,$B223)=1,INDEX(③女子申込!H:H,MATCH($B223,③女子申込!$C:$C,0)),"")),"")</f>
        <v>00132832928</v>
      </c>
      <c r="U223" t="str">
        <f t="shared" si="27"/>
        <v>武庫川女子大</v>
      </c>
    </row>
    <row r="224" spans="1:21">
      <c r="A224" t="s">
        <v>2870</v>
      </c>
      <c r="B224" s="61">
        <v>223</v>
      </c>
      <c r="C224" t="s">
        <v>3373</v>
      </c>
      <c r="D224" t="s">
        <v>3374</v>
      </c>
      <c r="E224" t="s">
        <v>97</v>
      </c>
      <c r="F224">
        <v>20031020</v>
      </c>
      <c r="G224" t="s">
        <v>13602</v>
      </c>
      <c r="H224" t="s">
        <v>197</v>
      </c>
      <c r="I224" t="s">
        <v>1094</v>
      </c>
      <c r="M224" t="str">
        <f t="shared" si="22"/>
        <v>清水</v>
      </c>
      <c r="N224" t="str">
        <f t="shared" si="23"/>
        <v>結衣</v>
      </c>
      <c r="O224" t="str">
        <f t="shared" si="24"/>
        <v>シミズ</v>
      </c>
      <c r="P224" t="str">
        <f t="shared" si="25"/>
        <v>ユイ</v>
      </c>
      <c r="Q224">
        <f>IF($F224="","",DATEDIF($R224,①申込書!$D$3,"Y"))</f>
        <v>22</v>
      </c>
      <c r="R224" t="str">
        <f t="shared" si="26"/>
        <v>2003/10/20</v>
      </c>
      <c r="S224" t="str">
        <f t="shared" si="21"/>
        <v>兵庫</v>
      </c>
      <c r="T224" t="str">
        <f>IFERROR(IF($G224&lt;&gt;"",LEFT($G224,11),IF(COUNTIF(③女子申込!$C:$C,$B224)=1,INDEX(③女子申込!H:H,MATCH($B224,③女子申込!$C:$C,0)),"")),"")</f>
        <v>00102557222</v>
      </c>
      <c r="U224" t="str">
        <f t="shared" si="27"/>
        <v>武庫川女子大</v>
      </c>
    </row>
    <row r="225" spans="1:21">
      <c r="A225" t="s">
        <v>2870</v>
      </c>
      <c r="B225" s="61">
        <v>224</v>
      </c>
      <c r="C225" t="s">
        <v>2893</v>
      </c>
      <c r="D225" t="s">
        <v>2894</v>
      </c>
      <c r="E225" t="s">
        <v>97</v>
      </c>
      <c r="F225">
        <v>20030717</v>
      </c>
      <c r="G225" t="s">
        <v>13603</v>
      </c>
      <c r="H225" t="s">
        <v>1028</v>
      </c>
      <c r="I225" t="s">
        <v>2895</v>
      </c>
      <c r="M225" t="str">
        <f t="shared" si="22"/>
        <v>杉本</v>
      </c>
      <c r="N225" t="str">
        <f t="shared" si="23"/>
        <v>美優音</v>
      </c>
      <c r="O225" t="str">
        <f t="shared" si="24"/>
        <v>スギモト</v>
      </c>
      <c r="P225" t="str">
        <f t="shared" si="25"/>
        <v>ミユネ</v>
      </c>
      <c r="Q225">
        <f>IF($F225="","",DATEDIF($R225,①申込書!$D$3,"Y"))</f>
        <v>22</v>
      </c>
      <c r="R225" t="str">
        <f t="shared" si="26"/>
        <v>2003/07/17</v>
      </c>
      <c r="S225" t="str">
        <f t="shared" si="21"/>
        <v>兵庫</v>
      </c>
      <c r="T225" t="str">
        <f>IFERROR(IF($G225&lt;&gt;"",LEFT($G225,11),IF(COUNTIF(③女子申込!$C:$C,$B225)=1,INDEX(③女子申込!H:H,MATCH($B225,③女子申込!$C:$C,0)),"")),"")</f>
        <v>00116990733</v>
      </c>
      <c r="U225" t="str">
        <f t="shared" si="27"/>
        <v>武庫川女子大</v>
      </c>
    </row>
    <row r="226" spans="1:21">
      <c r="A226" t="s">
        <v>2870</v>
      </c>
      <c r="B226" s="61">
        <v>225</v>
      </c>
      <c r="C226" t="s">
        <v>2896</v>
      </c>
      <c r="D226" t="s">
        <v>2897</v>
      </c>
      <c r="E226" t="s">
        <v>83</v>
      </c>
      <c r="F226">
        <v>20040328</v>
      </c>
      <c r="G226" t="s">
        <v>13604</v>
      </c>
      <c r="H226" t="s">
        <v>849</v>
      </c>
      <c r="I226" t="s">
        <v>380</v>
      </c>
      <c r="M226" t="str">
        <f t="shared" si="22"/>
        <v>野田</v>
      </c>
      <c r="N226" t="str">
        <f t="shared" si="23"/>
        <v>真杜</v>
      </c>
      <c r="O226" t="str">
        <f t="shared" si="24"/>
        <v>ノダ</v>
      </c>
      <c r="P226" t="str">
        <f t="shared" si="25"/>
        <v>マコト</v>
      </c>
      <c r="Q226">
        <f>IF($F226="","",DATEDIF($R226,①申込書!$D$3,"Y"))</f>
        <v>21</v>
      </c>
      <c r="R226" t="str">
        <f t="shared" si="26"/>
        <v>2004/03/28</v>
      </c>
      <c r="S226" t="str">
        <f t="shared" si="21"/>
        <v>奈良</v>
      </c>
      <c r="T226" t="str">
        <f>IFERROR(IF($G226&lt;&gt;"",LEFT($G226,11),IF(COUNTIF(③女子申込!$C:$C,$B226)=1,INDEX(③女子申込!H:H,MATCH($B226,③女子申込!$C:$C,0)),"")),"")</f>
        <v>00101216920</v>
      </c>
      <c r="U226" t="str">
        <f t="shared" si="27"/>
        <v>武庫川女子大</v>
      </c>
    </row>
    <row r="227" spans="1:21">
      <c r="A227" t="s">
        <v>2870</v>
      </c>
      <c r="B227" s="61">
        <v>226</v>
      </c>
      <c r="C227" t="s">
        <v>2898</v>
      </c>
      <c r="D227" t="s">
        <v>2899</v>
      </c>
      <c r="E227" t="s">
        <v>733</v>
      </c>
      <c r="F227">
        <v>20030706</v>
      </c>
      <c r="G227" t="s">
        <v>13605</v>
      </c>
      <c r="H227" t="s">
        <v>1510</v>
      </c>
      <c r="I227" t="s">
        <v>809</v>
      </c>
      <c r="M227" t="str">
        <f t="shared" si="22"/>
        <v>福井</v>
      </c>
      <c r="N227" t="str">
        <f t="shared" si="23"/>
        <v>雅</v>
      </c>
      <c r="O227" t="str">
        <f t="shared" si="24"/>
        <v>フクイ</v>
      </c>
      <c r="P227" t="str">
        <f t="shared" si="25"/>
        <v>ミヤビ</v>
      </c>
      <c r="Q227">
        <f>IF($F227="","",DATEDIF($R227,①申込書!$D$3,"Y"))</f>
        <v>22</v>
      </c>
      <c r="R227" t="str">
        <f t="shared" si="26"/>
        <v>2003/07/06</v>
      </c>
      <c r="S227" t="str">
        <f t="shared" si="21"/>
        <v>徳島</v>
      </c>
      <c r="T227" t="str">
        <f>IFERROR(IF($G227&lt;&gt;"",LEFT($G227,11),IF(COUNTIF(③女子申込!$C:$C,$B227)=1,INDEX(③女子申込!H:H,MATCH($B227,③女子申込!$C:$C,0)),"")),"")</f>
        <v>00101117112</v>
      </c>
      <c r="U227" t="str">
        <f t="shared" si="27"/>
        <v>武庫川女子大</v>
      </c>
    </row>
    <row r="228" spans="1:21">
      <c r="A228" t="s">
        <v>2870</v>
      </c>
      <c r="B228" s="61">
        <v>227</v>
      </c>
      <c r="C228" t="s">
        <v>3390</v>
      </c>
      <c r="D228" t="s">
        <v>3391</v>
      </c>
      <c r="E228" t="s">
        <v>97</v>
      </c>
      <c r="F228">
        <v>20031203</v>
      </c>
      <c r="G228" t="s">
        <v>13606</v>
      </c>
      <c r="H228" t="s">
        <v>3392</v>
      </c>
      <c r="I228" t="s">
        <v>2729</v>
      </c>
      <c r="M228" t="str">
        <f t="shared" si="22"/>
        <v>宮武</v>
      </c>
      <c r="N228" t="str">
        <f t="shared" si="23"/>
        <v>愛珠</v>
      </c>
      <c r="O228" t="str">
        <f t="shared" si="24"/>
        <v>ミヤタケ</v>
      </c>
      <c r="P228" t="str">
        <f t="shared" si="25"/>
        <v>マナミ</v>
      </c>
      <c r="Q228">
        <f>IF($F228="","",DATEDIF($R228,①申込書!$D$3,"Y"))</f>
        <v>22</v>
      </c>
      <c r="R228" t="str">
        <f t="shared" si="26"/>
        <v>2003/12/03</v>
      </c>
      <c r="S228" t="str">
        <f t="shared" si="21"/>
        <v>兵庫</v>
      </c>
      <c r="T228" t="str">
        <f>IFERROR(IF($G228&lt;&gt;"",LEFT($G228,11),IF(COUNTIF(③女子申込!$C:$C,$B228)=1,INDEX(③女子申込!H:H,MATCH($B228,③女子申込!$C:$C,0)),"")),"")</f>
        <v>00133838430</v>
      </c>
      <c r="U228" t="str">
        <f t="shared" si="27"/>
        <v>武庫川女子大</v>
      </c>
    </row>
    <row r="229" spans="1:21">
      <c r="A229" t="s">
        <v>2870</v>
      </c>
      <c r="B229" s="61">
        <v>228</v>
      </c>
      <c r="C229" t="s">
        <v>2900</v>
      </c>
      <c r="D229" t="s">
        <v>2901</v>
      </c>
      <c r="E229" t="s">
        <v>97</v>
      </c>
      <c r="F229">
        <v>20030421</v>
      </c>
      <c r="G229" t="s">
        <v>13607</v>
      </c>
      <c r="H229" t="s">
        <v>307</v>
      </c>
      <c r="I229" t="s">
        <v>2742</v>
      </c>
      <c r="M229" t="str">
        <f t="shared" si="22"/>
        <v>横田</v>
      </c>
      <c r="N229" t="str">
        <f t="shared" si="23"/>
        <v>桃子</v>
      </c>
      <c r="O229" t="str">
        <f t="shared" si="24"/>
        <v>ヨコタ</v>
      </c>
      <c r="P229" t="str">
        <f t="shared" si="25"/>
        <v>モモコ</v>
      </c>
      <c r="Q229">
        <f>IF($F229="","",DATEDIF($R229,①申込書!$D$3,"Y"))</f>
        <v>22</v>
      </c>
      <c r="R229" t="str">
        <f t="shared" si="26"/>
        <v>2003/04/21</v>
      </c>
      <c r="S229" t="str">
        <f t="shared" si="21"/>
        <v>兵庫</v>
      </c>
      <c r="T229" t="str">
        <f>IFERROR(IF($G229&lt;&gt;"",LEFT($G229,11),IF(COUNTIF(③女子申込!$C:$C,$B229)=1,INDEX(③女子申込!H:H,MATCH($B229,③女子申込!$C:$C,0)),"")),"")</f>
        <v>00120436622</v>
      </c>
      <c r="U229" t="str">
        <f t="shared" si="27"/>
        <v>武庫川女子大</v>
      </c>
    </row>
    <row r="230" spans="1:21">
      <c r="A230" t="s">
        <v>2870</v>
      </c>
      <c r="B230" s="61">
        <v>229</v>
      </c>
      <c r="C230" t="s">
        <v>7787</v>
      </c>
      <c r="D230" t="s">
        <v>7788</v>
      </c>
      <c r="E230" t="s">
        <v>3835</v>
      </c>
      <c r="F230">
        <v>20040210</v>
      </c>
      <c r="G230"/>
      <c r="H230" t="s">
        <v>7789</v>
      </c>
      <c r="I230" t="s">
        <v>7790</v>
      </c>
      <c r="M230" t="str">
        <f t="shared" si="22"/>
        <v>井ノ阪</v>
      </c>
      <c r="N230" t="str">
        <f t="shared" si="23"/>
        <v>杏実</v>
      </c>
      <c r="O230" t="str">
        <f t="shared" si="24"/>
        <v>イノサカ</v>
      </c>
      <c r="P230" t="str">
        <f t="shared" si="25"/>
        <v>キョウミ</v>
      </c>
      <c r="Q230">
        <f>IF($F230="","",DATEDIF($R230,①申込書!$D$3,"Y"))</f>
        <v>21</v>
      </c>
      <c r="R230" t="str">
        <f t="shared" si="26"/>
        <v>2004/02/10</v>
      </c>
      <c r="S230" t="str">
        <f t="shared" si="21"/>
        <v>学連</v>
      </c>
      <c r="T230" t="str">
        <f>IFERROR(IF($G230&lt;&gt;"",LEFT($G230,11),IF(COUNTIF(③女子申込!$C:$C,$B230)=1,INDEX(③女子申込!H:H,MATCH($B230,③女子申込!$C:$C,0)),"")),"")</f>
        <v/>
      </c>
      <c r="U230" t="str">
        <f t="shared" si="27"/>
        <v>武庫川女子大</v>
      </c>
    </row>
    <row r="231" spans="1:21">
      <c r="A231" t="s">
        <v>2870</v>
      </c>
      <c r="B231" s="61">
        <v>230</v>
      </c>
      <c r="C231" t="s">
        <v>5191</v>
      </c>
      <c r="D231" t="s">
        <v>5192</v>
      </c>
      <c r="E231" t="s">
        <v>97</v>
      </c>
      <c r="F231">
        <v>20040502</v>
      </c>
      <c r="G231" t="s">
        <v>13608</v>
      </c>
      <c r="H231" t="s">
        <v>581</v>
      </c>
      <c r="I231" t="s">
        <v>2987</v>
      </c>
      <c r="M231" t="str">
        <f t="shared" si="22"/>
        <v>石田</v>
      </c>
      <c r="N231" t="str">
        <f t="shared" si="23"/>
        <v>さつき</v>
      </c>
      <c r="O231" t="str">
        <f t="shared" si="24"/>
        <v>イシダ</v>
      </c>
      <c r="P231" t="str">
        <f t="shared" si="25"/>
        <v>サツキ</v>
      </c>
      <c r="Q231">
        <f>IF($F231="","",DATEDIF($R231,①申込書!$D$3,"Y"))</f>
        <v>21</v>
      </c>
      <c r="R231" t="str">
        <f t="shared" si="26"/>
        <v>2004/05/02</v>
      </c>
      <c r="S231" t="str">
        <f t="shared" si="21"/>
        <v>兵庫</v>
      </c>
      <c r="T231" t="str">
        <f>IFERROR(IF($G231&lt;&gt;"",LEFT($G231,11),IF(COUNTIF(③女子申込!$C:$C,$B231)=1,INDEX(③女子申込!H:H,MATCH($B231,③女子申込!$C:$C,0)),"")),"")</f>
        <v>00110461114</v>
      </c>
      <c r="U231" t="str">
        <f t="shared" si="27"/>
        <v>武庫川女子大</v>
      </c>
    </row>
    <row r="232" spans="1:21">
      <c r="A232" t="s">
        <v>2870</v>
      </c>
      <c r="B232" s="61">
        <v>231</v>
      </c>
      <c r="C232" t="s">
        <v>5199</v>
      </c>
      <c r="D232" t="s">
        <v>5200</v>
      </c>
      <c r="E232" t="s">
        <v>99</v>
      </c>
      <c r="F232">
        <v>20041019</v>
      </c>
      <c r="G232" t="s">
        <v>13609</v>
      </c>
      <c r="H232" t="s">
        <v>470</v>
      </c>
      <c r="I232" t="s">
        <v>5201</v>
      </c>
      <c r="M232" t="str">
        <f t="shared" si="22"/>
        <v>大前</v>
      </c>
      <c r="N232" t="str">
        <f t="shared" si="23"/>
        <v>友乃</v>
      </c>
      <c r="O232" t="str">
        <f t="shared" si="24"/>
        <v>オオマエ</v>
      </c>
      <c r="P232" t="str">
        <f t="shared" si="25"/>
        <v>ユウノ</v>
      </c>
      <c r="Q232">
        <f>IF($F232="","",DATEDIF($R232,①申込書!$D$3,"Y"))</f>
        <v>21</v>
      </c>
      <c r="R232" t="str">
        <f t="shared" si="26"/>
        <v>2004/10/19</v>
      </c>
      <c r="S232" t="str">
        <f t="shared" si="21"/>
        <v>大阪</v>
      </c>
      <c r="T232" t="str">
        <f>IFERROR(IF($G232&lt;&gt;"",LEFT($G232,11),IF(COUNTIF(③女子申込!$C:$C,$B232)=1,INDEX(③女子申込!H:H,MATCH($B232,③女子申込!$C:$C,0)),"")),"")</f>
        <v>00112997332</v>
      </c>
      <c r="U232" t="str">
        <f t="shared" si="27"/>
        <v>武庫川女子大</v>
      </c>
    </row>
    <row r="233" spans="1:21">
      <c r="A233" t="s">
        <v>2870</v>
      </c>
      <c r="B233" s="61">
        <v>232</v>
      </c>
      <c r="C233" t="s">
        <v>12691</v>
      </c>
      <c r="D233" t="s">
        <v>5196</v>
      </c>
      <c r="E233" t="s">
        <v>138</v>
      </c>
      <c r="F233">
        <v>20040512</v>
      </c>
      <c r="G233" t="s">
        <v>13610</v>
      </c>
      <c r="H233" t="s">
        <v>3032</v>
      </c>
      <c r="I233" t="s">
        <v>2856</v>
      </c>
      <c r="M233" t="str">
        <f t="shared" si="22"/>
        <v>岡崎</v>
      </c>
      <c r="N233" t="str">
        <f t="shared" si="23"/>
        <v>真衣</v>
      </c>
      <c r="O233" t="str">
        <f t="shared" si="24"/>
        <v>オカザキ</v>
      </c>
      <c r="P233" t="str">
        <f t="shared" si="25"/>
        <v>マイ</v>
      </c>
      <c r="Q233">
        <f>IF($F233="","",DATEDIF($R233,①申込書!$D$3,"Y"))</f>
        <v>21</v>
      </c>
      <c r="R233" t="str">
        <f t="shared" si="26"/>
        <v>2004/05/12</v>
      </c>
      <c r="S233" t="str">
        <f t="shared" si="21"/>
        <v>岡山</v>
      </c>
      <c r="T233" t="str">
        <f>IFERROR(IF($G233&lt;&gt;"",LEFT($G233,11),IF(COUNTIF(③女子申込!$C:$C,$B233)=1,INDEX(③女子申込!H:H,MATCH($B233,③女子申込!$C:$C,0)),"")),"")</f>
        <v>00118362627</v>
      </c>
      <c r="U233" t="str">
        <f t="shared" si="27"/>
        <v>武庫川女子大</v>
      </c>
    </row>
    <row r="234" spans="1:21">
      <c r="A234" t="s">
        <v>2870</v>
      </c>
      <c r="B234" s="61">
        <v>233</v>
      </c>
      <c r="C234" t="s">
        <v>5182</v>
      </c>
      <c r="D234" t="s">
        <v>5183</v>
      </c>
      <c r="E234" t="s">
        <v>97</v>
      </c>
      <c r="F234">
        <v>20041021</v>
      </c>
      <c r="G234" t="s">
        <v>13611</v>
      </c>
      <c r="H234" t="s">
        <v>361</v>
      </c>
      <c r="I234" t="s">
        <v>2905</v>
      </c>
      <c r="M234" t="str">
        <f t="shared" si="22"/>
        <v>岡本</v>
      </c>
      <c r="N234" t="str">
        <f t="shared" si="23"/>
        <v>茜</v>
      </c>
      <c r="O234" t="str">
        <f t="shared" si="24"/>
        <v>オカモト</v>
      </c>
      <c r="P234" t="str">
        <f t="shared" si="25"/>
        <v>アカネ</v>
      </c>
      <c r="Q234">
        <f>IF($F234="","",DATEDIF($R234,①申込書!$D$3,"Y"))</f>
        <v>21</v>
      </c>
      <c r="R234" t="str">
        <f t="shared" si="26"/>
        <v>2004/10/21</v>
      </c>
      <c r="S234" t="str">
        <f t="shared" si="21"/>
        <v>兵庫</v>
      </c>
      <c r="T234" t="str">
        <f>IFERROR(IF($G234&lt;&gt;"",LEFT($G234,11),IF(COUNTIF(③女子申込!$C:$C,$B234)=1,INDEX(③女子申込!H:H,MATCH($B234,③女子申込!$C:$C,0)),"")),"")</f>
        <v>00113305417</v>
      </c>
      <c r="U234" t="str">
        <f t="shared" si="27"/>
        <v>武庫川女子大</v>
      </c>
    </row>
    <row r="235" spans="1:21">
      <c r="A235" t="s">
        <v>2870</v>
      </c>
      <c r="B235" s="61">
        <v>234</v>
      </c>
      <c r="C235" t="s">
        <v>5644</v>
      </c>
      <c r="D235" t="s">
        <v>5645</v>
      </c>
      <c r="E235" t="s">
        <v>99</v>
      </c>
      <c r="F235">
        <v>20040713</v>
      </c>
      <c r="G235" t="s">
        <v>13612</v>
      </c>
      <c r="H235" t="s">
        <v>1377</v>
      </c>
      <c r="I235" t="s">
        <v>2803</v>
      </c>
      <c r="M235" t="str">
        <f t="shared" si="22"/>
        <v>奥野</v>
      </c>
      <c r="N235" t="str">
        <f t="shared" si="23"/>
        <v>夏碧</v>
      </c>
      <c r="O235" t="str">
        <f t="shared" si="24"/>
        <v>オクノ</v>
      </c>
      <c r="P235" t="str">
        <f t="shared" si="25"/>
        <v>ナツミ</v>
      </c>
      <c r="Q235">
        <f>IF($F235="","",DATEDIF($R235,①申込書!$D$3,"Y"))</f>
        <v>21</v>
      </c>
      <c r="R235" t="str">
        <f t="shared" si="26"/>
        <v>2004/07/13</v>
      </c>
      <c r="S235" t="str">
        <f t="shared" si="21"/>
        <v>大阪</v>
      </c>
      <c r="T235" t="str">
        <f>IFERROR(IF($G235&lt;&gt;"",LEFT($G235,11),IF(COUNTIF(③女子申込!$C:$C,$B235)=1,INDEX(③女子申込!H:H,MATCH($B235,③女子申込!$C:$C,0)),"")),"")</f>
        <v>00115513319</v>
      </c>
      <c r="U235" t="str">
        <f t="shared" si="27"/>
        <v>武庫川女子大</v>
      </c>
    </row>
    <row r="236" spans="1:21">
      <c r="A236" t="s">
        <v>2870</v>
      </c>
      <c r="B236" s="61">
        <v>235</v>
      </c>
      <c r="C236" t="s">
        <v>5197</v>
      </c>
      <c r="D236" t="s">
        <v>5198</v>
      </c>
      <c r="E236" t="s">
        <v>97</v>
      </c>
      <c r="F236">
        <v>20040412</v>
      </c>
      <c r="G236" t="s">
        <v>13613</v>
      </c>
      <c r="H236" t="s">
        <v>3149</v>
      </c>
      <c r="I236" t="s">
        <v>2697</v>
      </c>
      <c r="M236" t="str">
        <f t="shared" si="22"/>
        <v>海沼</v>
      </c>
      <c r="N236" t="str">
        <f t="shared" si="23"/>
        <v>杏実</v>
      </c>
      <c r="O236" t="str">
        <f t="shared" si="24"/>
        <v>カイヌマ</v>
      </c>
      <c r="P236" t="str">
        <f t="shared" si="25"/>
        <v>アズミ</v>
      </c>
      <c r="Q236">
        <f>IF($F236="","",DATEDIF($R236,①申込書!$D$3,"Y"))</f>
        <v>21</v>
      </c>
      <c r="R236" t="str">
        <f t="shared" si="26"/>
        <v>2004/04/12</v>
      </c>
      <c r="S236" t="str">
        <f t="shared" si="21"/>
        <v>兵庫</v>
      </c>
      <c r="T236" t="str">
        <f>IFERROR(IF($G236&lt;&gt;"",LEFT($G236,11),IF(COUNTIF(③女子申込!$C:$C,$B236)=1,INDEX(③女子申込!H:H,MATCH($B236,③女子申込!$C:$C,0)),"")),"")</f>
        <v>00115293425</v>
      </c>
      <c r="U236" t="str">
        <f t="shared" si="27"/>
        <v>武庫川女子大</v>
      </c>
    </row>
    <row r="237" spans="1:21">
      <c r="A237" t="s">
        <v>2870</v>
      </c>
      <c r="B237" s="61">
        <v>236</v>
      </c>
      <c r="C237" t="s">
        <v>5642</v>
      </c>
      <c r="D237" t="s">
        <v>5643</v>
      </c>
      <c r="E237" t="s">
        <v>97</v>
      </c>
      <c r="F237">
        <v>20040618</v>
      </c>
      <c r="G237" t="s">
        <v>13614</v>
      </c>
      <c r="H237" t="s">
        <v>661</v>
      </c>
      <c r="I237" t="s">
        <v>408</v>
      </c>
      <c r="M237" t="str">
        <f t="shared" si="22"/>
        <v>紀本</v>
      </c>
      <c r="N237" t="str">
        <f t="shared" si="23"/>
        <v>優月</v>
      </c>
      <c r="O237" t="str">
        <f t="shared" si="24"/>
        <v>キモト</v>
      </c>
      <c r="P237" t="str">
        <f t="shared" si="25"/>
        <v>ユヅキ</v>
      </c>
      <c r="Q237">
        <f>IF($F237="","",DATEDIF($R237,①申込書!$D$3,"Y"))</f>
        <v>21</v>
      </c>
      <c r="R237" t="str">
        <f t="shared" si="26"/>
        <v>2004/06/18</v>
      </c>
      <c r="S237" t="str">
        <f t="shared" si="21"/>
        <v>兵庫</v>
      </c>
      <c r="T237" t="str">
        <f>IFERROR(IF($G237&lt;&gt;"",LEFT($G237,11),IF(COUNTIF(③女子申込!$C:$C,$B237)=1,INDEX(③女子申込!H:H,MATCH($B237,③女子申込!$C:$C,0)),"")),"")</f>
        <v>00113277021</v>
      </c>
      <c r="U237" t="str">
        <f t="shared" si="27"/>
        <v>武庫川女子大</v>
      </c>
    </row>
    <row r="238" spans="1:21">
      <c r="A238" t="s">
        <v>2870</v>
      </c>
      <c r="B238" s="61">
        <v>237</v>
      </c>
      <c r="C238" t="s">
        <v>5711</v>
      </c>
      <c r="D238" t="s">
        <v>5712</v>
      </c>
      <c r="E238" t="s">
        <v>99</v>
      </c>
      <c r="F238">
        <v>20050210</v>
      </c>
      <c r="G238" t="s">
        <v>13615</v>
      </c>
      <c r="H238" t="s">
        <v>712</v>
      </c>
      <c r="I238" t="s">
        <v>3122</v>
      </c>
      <c r="M238" t="str">
        <f t="shared" si="22"/>
        <v>久保</v>
      </c>
      <c r="N238" t="str">
        <f t="shared" si="23"/>
        <v>里紗子</v>
      </c>
      <c r="O238" t="str">
        <f t="shared" si="24"/>
        <v>クボ</v>
      </c>
      <c r="P238" t="str">
        <f t="shared" si="25"/>
        <v>リサコ</v>
      </c>
      <c r="Q238">
        <f>IF($F238="","",DATEDIF($R238,①申込書!$D$3,"Y"))</f>
        <v>20</v>
      </c>
      <c r="R238" t="str">
        <f t="shared" si="26"/>
        <v>2005/02/10</v>
      </c>
      <c r="S238" t="str">
        <f t="shared" si="21"/>
        <v>大阪</v>
      </c>
      <c r="T238" t="str">
        <f>IFERROR(IF($G238&lt;&gt;"",LEFT($G238,11),IF(COUNTIF(③女子申込!$C:$C,$B238)=1,INDEX(③女子申込!H:H,MATCH($B238,③女子申込!$C:$C,0)),"")),"")</f>
        <v>00111673928</v>
      </c>
      <c r="U238" t="str">
        <f t="shared" si="27"/>
        <v>武庫川女子大</v>
      </c>
    </row>
    <row r="239" spans="1:21">
      <c r="A239" t="s">
        <v>2870</v>
      </c>
      <c r="B239" s="61">
        <v>238</v>
      </c>
      <c r="C239" t="s">
        <v>5666</v>
      </c>
      <c r="D239" t="s">
        <v>5667</v>
      </c>
      <c r="E239" t="s">
        <v>733</v>
      </c>
      <c r="F239">
        <v>20040801</v>
      </c>
      <c r="G239" t="s">
        <v>13616</v>
      </c>
      <c r="H239" t="s">
        <v>197</v>
      </c>
      <c r="I239" t="s">
        <v>3246</v>
      </c>
      <c r="M239" t="str">
        <f t="shared" si="22"/>
        <v>清水</v>
      </c>
      <c r="N239" t="str">
        <f t="shared" si="23"/>
        <v>一花</v>
      </c>
      <c r="O239" t="str">
        <f t="shared" si="24"/>
        <v>シミズ</v>
      </c>
      <c r="P239" t="str">
        <f t="shared" si="25"/>
        <v>イチカ</v>
      </c>
      <c r="Q239">
        <f>IF($F239="","",DATEDIF($R239,①申込書!$D$3,"Y"))</f>
        <v>21</v>
      </c>
      <c r="R239" t="str">
        <f t="shared" si="26"/>
        <v>2004/08/01</v>
      </c>
      <c r="S239" t="str">
        <f t="shared" si="21"/>
        <v>徳島</v>
      </c>
      <c r="T239" t="str">
        <f>IFERROR(IF($G239&lt;&gt;"",LEFT($G239,11),IF(COUNTIF(③女子申込!$C:$C,$B239)=1,INDEX(③女子申込!H:H,MATCH($B239,③女子申込!$C:$C,0)),"")),"")</f>
        <v>00200128385</v>
      </c>
      <c r="U239" t="str">
        <f t="shared" si="27"/>
        <v>武庫川女子大</v>
      </c>
    </row>
    <row r="240" spans="1:21">
      <c r="A240" t="s">
        <v>2870</v>
      </c>
      <c r="B240" s="61">
        <v>239</v>
      </c>
      <c r="C240" t="s">
        <v>5207</v>
      </c>
      <c r="D240" t="s">
        <v>5208</v>
      </c>
      <c r="E240" t="s">
        <v>88</v>
      </c>
      <c r="F240">
        <v>20050228</v>
      </c>
      <c r="G240" t="s">
        <v>13617</v>
      </c>
      <c r="H240" t="s">
        <v>1373</v>
      </c>
      <c r="I240" t="s">
        <v>5209</v>
      </c>
      <c r="M240" t="str">
        <f t="shared" si="22"/>
        <v>菅野</v>
      </c>
      <c r="N240" t="str">
        <f t="shared" si="23"/>
        <v>未久瑠</v>
      </c>
      <c r="O240" t="str">
        <f t="shared" si="24"/>
        <v>スガノ</v>
      </c>
      <c r="P240" t="str">
        <f t="shared" si="25"/>
        <v>ミクル</v>
      </c>
      <c r="Q240">
        <f>IF($F240="","",DATEDIF($R240,①申込書!$D$3,"Y"))</f>
        <v>20</v>
      </c>
      <c r="R240" t="str">
        <f t="shared" si="26"/>
        <v>2005/02/28</v>
      </c>
      <c r="S240" t="str">
        <f t="shared" si="21"/>
        <v>京都</v>
      </c>
      <c r="T240" t="str">
        <f>IFERROR(IF($G240&lt;&gt;"",LEFT($G240,11),IF(COUNTIF(③女子申込!$C:$C,$B240)=1,INDEX(③女子申込!H:H,MATCH($B240,③女子申込!$C:$C,0)),"")),"")</f>
        <v>00115170419</v>
      </c>
      <c r="U240" t="str">
        <f t="shared" si="27"/>
        <v>武庫川女子大</v>
      </c>
    </row>
    <row r="241" spans="1:21">
      <c r="A241" t="s">
        <v>2870</v>
      </c>
      <c r="B241" s="61">
        <v>240</v>
      </c>
      <c r="C241" t="s">
        <v>5210</v>
      </c>
      <c r="D241" t="s">
        <v>5211</v>
      </c>
      <c r="E241" t="s">
        <v>88</v>
      </c>
      <c r="F241">
        <v>20040820</v>
      </c>
      <c r="G241" t="s">
        <v>13618</v>
      </c>
      <c r="H241" t="s">
        <v>5212</v>
      </c>
      <c r="I241" t="s">
        <v>1809</v>
      </c>
      <c r="M241" t="str">
        <f t="shared" si="22"/>
        <v>多胡</v>
      </c>
      <c r="N241" t="str">
        <f t="shared" si="23"/>
        <v>和泉</v>
      </c>
      <c r="O241" t="str">
        <f t="shared" si="24"/>
        <v>タゴ</v>
      </c>
      <c r="P241" t="str">
        <f t="shared" si="25"/>
        <v>イズミ</v>
      </c>
      <c r="Q241">
        <f>IF($F241="","",DATEDIF($R241,①申込書!$D$3,"Y"))</f>
        <v>21</v>
      </c>
      <c r="R241" t="str">
        <f t="shared" si="26"/>
        <v>2004/08/20</v>
      </c>
      <c r="S241" t="str">
        <f t="shared" si="21"/>
        <v>京都</v>
      </c>
      <c r="T241" t="str">
        <f>IFERROR(IF($G241&lt;&gt;"",LEFT($G241,11),IF(COUNTIF(③女子申込!$C:$C,$B241)=1,INDEX(③女子申込!H:H,MATCH($B241,③女子申込!$C:$C,0)),"")),"")</f>
        <v>00119290022</v>
      </c>
      <c r="U241" t="str">
        <f t="shared" si="27"/>
        <v>武庫川女子大</v>
      </c>
    </row>
    <row r="242" spans="1:21">
      <c r="A242" t="s">
        <v>2870</v>
      </c>
      <c r="B242" s="61">
        <v>241</v>
      </c>
      <c r="C242" t="s">
        <v>5193</v>
      </c>
      <c r="D242" t="s">
        <v>5194</v>
      </c>
      <c r="E242" t="s">
        <v>80</v>
      </c>
      <c r="F242">
        <v>20050215</v>
      </c>
      <c r="G242" t="s">
        <v>13619</v>
      </c>
      <c r="H242" t="s">
        <v>1016</v>
      </c>
      <c r="I242" t="s">
        <v>5195</v>
      </c>
      <c r="M242" t="str">
        <f t="shared" si="22"/>
        <v>辻</v>
      </c>
      <c r="N242" t="str">
        <f t="shared" si="23"/>
        <v>杏樹</v>
      </c>
      <c r="O242" t="str">
        <f t="shared" si="24"/>
        <v>ツジ</v>
      </c>
      <c r="P242" t="str">
        <f t="shared" si="25"/>
        <v>アンジュ</v>
      </c>
      <c r="Q242">
        <f>IF($F242="","",DATEDIF($R242,①申込書!$D$3,"Y"))</f>
        <v>20</v>
      </c>
      <c r="R242" t="str">
        <f t="shared" si="26"/>
        <v>2005/02/15</v>
      </c>
      <c r="S242" t="str">
        <f t="shared" si="21"/>
        <v>滋賀</v>
      </c>
      <c r="T242" t="str">
        <f>IFERROR(IF($G242&lt;&gt;"",LEFT($G242,11),IF(COUNTIF(③女子申込!$C:$C,$B242)=1,INDEX(③女子申込!H:H,MATCH($B242,③女子申込!$C:$C,0)),"")),"")</f>
        <v>00111898230</v>
      </c>
      <c r="U242" t="str">
        <f t="shared" si="27"/>
        <v>武庫川女子大</v>
      </c>
    </row>
    <row r="243" spans="1:21">
      <c r="A243" t="s">
        <v>2870</v>
      </c>
      <c r="B243" s="61">
        <v>242</v>
      </c>
      <c r="C243" t="s">
        <v>5684</v>
      </c>
      <c r="D243" t="s">
        <v>5685</v>
      </c>
      <c r="E243" t="s">
        <v>99</v>
      </c>
      <c r="F243">
        <v>20050107</v>
      </c>
      <c r="G243" t="s">
        <v>13620</v>
      </c>
      <c r="H243" t="s">
        <v>209</v>
      </c>
      <c r="I243" t="s">
        <v>2926</v>
      </c>
      <c r="M243" t="str">
        <f t="shared" si="22"/>
        <v>中田</v>
      </c>
      <c r="N243" t="str">
        <f t="shared" si="23"/>
        <v>成美</v>
      </c>
      <c r="O243" t="str">
        <f t="shared" si="24"/>
        <v>ナカタ</v>
      </c>
      <c r="P243" t="str">
        <f t="shared" si="25"/>
        <v>ナルミ</v>
      </c>
      <c r="Q243">
        <f>IF($F243="","",DATEDIF($R243,①申込書!$D$3,"Y"))</f>
        <v>21</v>
      </c>
      <c r="R243" t="str">
        <f t="shared" si="26"/>
        <v>2005/01/07</v>
      </c>
      <c r="S243" t="str">
        <f t="shared" si="21"/>
        <v>大阪</v>
      </c>
      <c r="T243" t="str">
        <f>IFERROR(IF($G243&lt;&gt;"",LEFT($G243,11),IF(COUNTIF(③女子申込!$C:$C,$B243)=1,INDEX(③女子申込!H:H,MATCH($B243,③女子申込!$C:$C,0)),"")),"")</f>
        <v>00112355623</v>
      </c>
      <c r="U243" t="str">
        <f t="shared" si="27"/>
        <v>武庫川女子大</v>
      </c>
    </row>
    <row r="244" spans="1:21">
      <c r="A244" t="s">
        <v>2870</v>
      </c>
      <c r="B244" s="61">
        <v>243</v>
      </c>
      <c r="C244" t="s">
        <v>5204</v>
      </c>
      <c r="D244" t="s">
        <v>5205</v>
      </c>
      <c r="E244" t="s">
        <v>733</v>
      </c>
      <c r="F244">
        <v>20040714</v>
      </c>
      <c r="G244" t="s">
        <v>13621</v>
      </c>
      <c r="H244" t="s">
        <v>5206</v>
      </c>
      <c r="I244" t="s">
        <v>2828</v>
      </c>
      <c r="M244" t="str">
        <f t="shared" si="22"/>
        <v>花木</v>
      </c>
      <c r="N244" t="str">
        <f t="shared" si="23"/>
        <v>香凜</v>
      </c>
      <c r="O244" t="str">
        <f t="shared" si="24"/>
        <v>ハナキ</v>
      </c>
      <c r="P244" t="str">
        <f t="shared" si="25"/>
        <v>カリン</v>
      </c>
      <c r="Q244">
        <f>IF($F244="","",DATEDIF($R244,①申込書!$D$3,"Y"))</f>
        <v>21</v>
      </c>
      <c r="R244" t="str">
        <f t="shared" si="26"/>
        <v>2004/07/14</v>
      </c>
      <c r="S244" t="str">
        <f t="shared" si="21"/>
        <v>徳島</v>
      </c>
      <c r="T244" t="str">
        <f>IFERROR(IF($G244&lt;&gt;"",LEFT($G244,11),IF(COUNTIF(③女子申込!$C:$C,$B244)=1,INDEX(③女子申込!H:H,MATCH($B244,③女子申込!$C:$C,0)),"")),"")</f>
        <v>00114009722</v>
      </c>
      <c r="U244" t="str">
        <f t="shared" si="27"/>
        <v>武庫川女子大</v>
      </c>
    </row>
    <row r="245" spans="1:21">
      <c r="A245" t="s">
        <v>2870</v>
      </c>
      <c r="B245" s="61">
        <v>244</v>
      </c>
      <c r="C245" t="s">
        <v>5188</v>
      </c>
      <c r="D245" t="s">
        <v>5189</v>
      </c>
      <c r="E245" t="s">
        <v>83</v>
      </c>
      <c r="F245">
        <v>20041201</v>
      </c>
      <c r="G245" t="s">
        <v>13622</v>
      </c>
      <c r="H245" t="s">
        <v>341</v>
      </c>
      <c r="I245" t="s">
        <v>5190</v>
      </c>
      <c r="M245" t="str">
        <f t="shared" si="22"/>
        <v>前田</v>
      </c>
      <c r="N245" t="str">
        <f t="shared" si="23"/>
        <v>冬優花</v>
      </c>
      <c r="O245" t="str">
        <f t="shared" si="24"/>
        <v>マエダ</v>
      </c>
      <c r="P245" t="str">
        <f t="shared" si="25"/>
        <v>フユハ</v>
      </c>
      <c r="Q245">
        <f>IF($F245="","",DATEDIF($R245,①申込書!$D$3,"Y"))</f>
        <v>21</v>
      </c>
      <c r="R245" t="str">
        <f t="shared" si="26"/>
        <v>2004/12/01</v>
      </c>
      <c r="S245" t="str">
        <f t="shared" si="21"/>
        <v>奈良</v>
      </c>
      <c r="T245" t="str">
        <f>IFERROR(IF($G245&lt;&gt;"",LEFT($G245,11),IF(COUNTIF(③女子申込!$C:$C,$B245)=1,INDEX(③女子申込!H:H,MATCH($B245,③女子申込!$C:$C,0)),"")),"")</f>
        <v>00114231416</v>
      </c>
      <c r="U245" t="str">
        <f t="shared" si="27"/>
        <v>武庫川女子大</v>
      </c>
    </row>
    <row r="246" spans="1:21">
      <c r="A246" t="s">
        <v>2870</v>
      </c>
      <c r="B246" s="61">
        <v>245</v>
      </c>
      <c r="C246" t="s">
        <v>5686</v>
      </c>
      <c r="D246" t="s">
        <v>5687</v>
      </c>
      <c r="E246" t="s">
        <v>3835</v>
      </c>
      <c r="F246">
        <v>20040620</v>
      </c>
      <c r="G246" t="s">
        <v>13623</v>
      </c>
      <c r="H246" t="s">
        <v>757</v>
      </c>
      <c r="I246" t="s">
        <v>5688</v>
      </c>
      <c r="M246" t="str">
        <f t="shared" si="22"/>
        <v>望月</v>
      </c>
      <c r="N246" t="str">
        <f t="shared" si="23"/>
        <v>こはく</v>
      </c>
      <c r="O246" t="str">
        <f t="shared" si="24"/>
        <v>モチヅキ</v>
      </c>
      <c r="P246" t="str">
        <f t="shared" si="25"/>
        <v>コハク</v>
      </c>
      <c r="Q246">
        <f>IF($F246="","",DATEDIF($R246,①申込書!$D$3,"Y"))</f>
        <v>21</v>
      </c>
      <c r="R246" t="str">
        <f t="shared" si="26"/>
        <v>2004/06/20</v>
      </c>
      <c r="S246" t="str">
        <f t="shared" si="21"/>
        <v>学連</v>
      </c>
      <c r="T246" t="str">
        <f>IFERROR(IF($G246&lt;&gt;"",LEFT($G246,11),IF(COUNTIF(③女子申込!$C:$C,$B246)=1,INDEX(③女子申込!H:H,MATCH($B246,③女子申込!$C:$C,0)),"")),"")</f>
        <v>00144267832</v>
      </c>
      <c r="U246" t="str">
        <f t="shared" si="27"/>
        <v>武庫川女子大</v>
      </c>
    </row>
    <row r="247" spans="1:21">
      <c r="A247" t="s">
        <v>2870</v>
      </c>
      <c r="B247" s="61">
        <v>246</v>
      </c>
      <c r="C247" t="s">
        <v>5186</v>
      </c>
      <c r="D247" t="s">
        <v>5187</v>
      </c>
      <c r="E247" t="s">
        <v>83</v>
      </c>
      <c r="F247">
        <v>20040531</v>
      </c>
      <c r="G247" t="s">
        <v>13624</v>
      </c>
      <c r="H247" t="s">
        <v>111</v>
      </c>
      <c r="I247" t="s">
        <v>2719</v>
      </c>
      <c r="M247" t="str">
        <f t="shared" si="22"/>
        <v>山下</v>
      </c>
      <c r="N247" t="str">
        <f t="shared" si="23"/>
        <v>璃子</v>
      </c>
      <c r="O247" t="str">
        <f t="shared" si="24"/>
        <v>ヤマシタ</v>
      </c>
      <c r="P247" t="str">
        <f t="shared" si="25"/>
        <v>リコ</v>
      </c>
      <c r="Q247">
        <f>IF($F247="","",DATEDIF($R247,①申込書!$D$3,"Y"))</f>
        <v>21</v>
      </c>
      <c r="R247" t="str">
        <f t="shared" si="26"/>
        <v>2004/05/31</v>
      </c>
      <c r="S247" t="str">
        <f t="shared" si="21"/>
        <v>奈良</v>
      </c>
      <c r="T247" t="str">
        <f>IFERROR(IF($G247&lt;&gt;"",LEFT($G247,11),IF(COUNTIF(③女子申込!$C:$C,$B247)=1,INDEX(③女子申込!H:H,MATCH($B247,③女子申込!$C:$C,0)),"")),"")</f>
        <v>00118131116</v>
      </c>
      <c r="U247" t="str">
        <f t="shared" si="27"/>
        <v>武庫川女子大</v>
      </c>
    </row>
    <row r="248" spans="1:21">
      <c r="A248" t="s">
        <v>2870</v>
      </c>
      <c r="B248" s="61">
        <v>247</v>
      </c>
      <c r="C248" t="s">
        <v>5202</v>
      </c>
      <c r="D248" t="s">
        <v>5203</v>
      </c>
      <c r="E248" t="s">
        <v>369</v>
      </c>
      <c r="F248">
        <v>20040423</v>
      </c>
      <c r="G248" t="s">
        <v>13625</v>
      </c>
      <c r="H248" t="s">
        <v>307</v>
      </c>
      <c r="I248" t="s">
        <v>289</v>
      </c>
      <c r="M248" t="str">
        <f t="shared" si="22"/>
        <v>横田</v>
      </c>
      <c r="N248" t="str">
        <f t="shared" si="23"/>
        <v>瑞樹</v>
      </c>
      <c r="O248" t="str">
        <f t="shared" si="24"/>
        <v>ヨコタ</v>
      </c>
      <c r="P248" t="str">
        <f t="shared" si="25"/>
        <v>ミズキ</v>
      </c>
      <c r="Q248">
        <f>IF($F248="","",DATEDIF($R248,①申込書!$D$3,"Y"))</f>
        <v>21</v>
      </c>
      <c r="R248" t="str">
        <f t="shared" si="26"/>
        <v>2004/04/23</v>
      </c>
      <c r="S248" t="str">
        <f t="shared" si="21"/>
        <v>愛媛</v>
      </c>
      <c r="T248" t="str">
        <f>IFERROR(IF($G248&lt;&gt;"",LEFT($G248,11),IF(COUNTIF(③女子申込!$C:$C,$B248)=1,INDEX(③女子申込!H:H,MATCH($B248,③女子申込!$C:$C,0)),"")),"")</f>
        <v>00116686937</v>
      </c>
      <c r="U248" t="str">
        <f t="shared" si="27"/>
        <v>武庫川女子大</v>
      </c>
    </row>
    <row r="249" spans="1:21">
      <c r="A249" t="s">
        <v>2870</v>
      </c>
      <c r="B249" s="61">
        <v>248</v>
      </c>
      <c r="C249" t="s">
        <v>7791</v>
      </c>
      <c r="D249" t="s">
        <v>7792</v>
      </c>
      <c r="E249" t="s">
        <v>3835</v>
      </c>
      <c r="F249">
        <v>20040517</v>
      </c>
      <c r="G249"/>
      <c r="H249" t="s">
        <v>7793</v>
      </c>
      <c r="I249" t="s">
        <v>3030</v>
      </c>
      <c r="M249" t="str">
        <f t="shared" si="22"/>
        <v>畑山</v>
      </c>
      <c r="N249" t="str">
        <f t="shared" si="23"/>
        <v>莉穂</v>
      </c>
      <c r="O249" t="str">
        <f t="shared" si="24"/>
        <v>ハタケヤマ</v>
      </c>
      <c r="P249" t="str">
        <f t="shared" si="25"/>
        <v>リホ</v>
      </c>
      <c r="Q249">
        <f>IF($F249="","",DATEDIF($R249,①申込書!$D$3,"Y"))</f>
        <v>21</v>
      </c>
      <c r="R249" t="str">
        <f t="shared" si="26"/>
        <v>2004/05/17</v>
      </c>
      <c r="S249" t="str">
        <f t="shared" si="21"/>
        <v>学連</v>
      </c>
      <c r="T249" t="str">
        <f>IFERROR(IF($G249&lt;&gt;"",LEFT($G249,11),IF(COUNTIF(③女子申込!$C:$C,$B249)=1,INDEX(③女子申込!H:H,MATCH($B249,③女子申込!$C:$C,0)),"")),"")</f>
        <v/>
      </c>
      <c r="U249" t="str">
        <f t="shared" si="27"/>
        <v>武庫川女子大</v>
      </c>
    </row>
    <row r="250" spans="1:21">
      <c r="A250" t="s">
        <v>2870</v>
      </c>
      <c r="B250" s="61">
        <v>249</v>
      </c>
      <c r="C250" t="s">
        <v>5681</v>
      </c>
      <c r="D250" t="s">
        <v>5682</v>
      </c>
      <c r="E250" t="s">
        <v>3835</v>
      </c>
      <c r="F250">
        <v>20041110</v>
      </c>
      <c r="G250" t="s">
        <v>13626</v>
      </c>
      <c r="H250" t="s">
        <v>641</v>
      </c>
      <c r="I250" t="s">
        <v>5683</v>
      </c>
      <c r="M250" t="str">
        <f t="shared" si="22"/>
        <v>平田</v>
      </c>
      <c r="N250" t="str">
        <f t="shared" si="23"/>
        <v>暖</v>
      </c>
      <c r="O250" t="str">
        <f t="shared" si="24"/>
        <v>ヒラタ</v>
      </c>
      <c r="P250" t="str">
        <f t="shared" si="25"/>
        <v>ノン</v>
      </c>
      <c r="Q250">
        <f>IF($F250="","",DATEDIF($R250,①申込書!$D$3,"Y"))</f>
        <v>21</v>
      </c>
      <c r="R250" t="str">
        <f t="shared" si="26"/>
        <v>2004/11/10</v>
      </c>
      <c r="S250" t="str">
        <f t="shared" si="21"/>
        <v>学連</v>
      </c>
      <c r="T250" t="str">
        <f>IFERROR(IF($G250&lt;&gt;"",LEFT($G250,11),IF(COUNTIF(③女子申込!$C:$C,$B250)=1,INDEX(③女子申込!H:H,MATCH($B250,③女子申込!$C:$C,0)),"")),"")</f>
        <v>00115525019</v>
      </c>
      <c r="U250" t="str">
        <f t="shared" si="27"/>
        <v>武庫川女子大</v>
      </c>
    </row>
    <row r="251" spans="1:21">
      <c r="A251" t="s">
        <v>2870</v>
      </c>
      <c r="B251" s="61">
        <v>250</v>
      </c>
      <c r="C251" t="s">
        <v>8012</v>
      </c>
      <c r="D251" t="s">
        <v>8013</v>
      </c>
      <c r="E251" t="s">
        <v>97</v>
      </c>
      <c r="F251">
        <v>20050829</v>
      </c>
      <c r="G251" t="s">
        <v>13627</v>
      </c>
      <c r="H251" t="s">
        <v>124</v>
      </c>
      <c r="I251" t="s">
        <v>809</v>
      </c>
      <c r="M251" t="str">
        <f t="shared" si="22"/>
        <v>安藤</v>
      </c>
      <c r="N251" t="str">
        <f t="shared" si="23"/>
        <v>雅姫</v>
      </c>
      <c r="O251" t="str">
        <f t="shared" si="24"/>
        <v>アンドウ</v>
      </c>
      <c r="P251" t="str">
        <f t="shared" si="25"/>
        <v>ミヤビ</v>
      </c>
      <c r="Q251">
        <f>IF($F251="","",DATEDIF($R251,①申込書!$D$3,"Y"))</f>
        <v>20</v>
      </c>
      <c r="R251" t="str">
        <f t="shared" si="26"/>
        <v>2005/08/29</v>
      </c>
      <c r="S251" t="str">
        <f t="shared" si="21"/>
        <v>兵庫</v>
      </c>
      <c r="T251" t="str">
        <f>IFERROR(IF($G251&lt;&gt;"",LEFT($G251,11),IF(COUNTIF(③女子申込!$C:$C,$B251)=1,INDEX(③女子申込!H:H,MATCH($B251,③女子申込!$C:$C,0)),"")),"")</f>
        <v>00123856126</v>
      </c>
      <c r="U251" t="str">
        <f t="shared" si="27"/>
        <v>武庫川女子大</v>
      </c>
    </row>
    <row r="252" spans="1:21">
      <c r="A252" t="s">
        <v>2870</v>
      </c>
      <c r="B252" s="61">
        <v>251</v>
      </c>
      <c r="C252" t="s">
        <v>7794</v>
      </c>
      <c r="D252" t="s">
        <v>5518</v>
      </c>
      <c r="E252" t="s">
        <v>344</v>
      </c>
      <c r="F252">
        <v>20060305</v>
      </c>
      <c r="G252" t="s">
        <v>13628</v>
      </c>
      <c r="H252" t="s">
        <v>677</v>
      </c>
      <c r="I252" t="s">
        <v>2913</v>
      </c>
      <c r="M252" t="str">
        <f t="shared" si="22"/>
        <v>小松</v>
      </c>
      <c r="N252" t="str">
        <f t="shared" si="23"/>
        <v>迦帆</v>
      </c>
      <c r="O252" t="str">
        <f t="shared" si="24"/>
        <v>コマツ</v>
      </c>
      <c r="P252" t="str">
        <f t="shared" si="25"/>
        <v>カホ</v>
      </c>
      <c r="Q252">
        <f>IF($F252="","",DATEDIF($R252,①申込書!$D$3,"Y"))</f>
        <v>19</v>
      </c>
      <c r="R252" t="str">
        <f t="shared" si="26"/>
        <v>2006/03/05</v>
      </c>
      <c r="S252" t="str">
        <f t="shared" si="21"/>
        <v>高知</v>
      </c>
      <c r="T252" t="str">
        <f>IFERROR(IF($G252&lt;&gt;"",LEFT($G252,11),IF(COUNTIF(③女子申込!$C:$C,$B252)=1,INDEX(③女子申込!H:H,MATCH($B252,③女子申込!$C:$C,0)),"")),"")</f>
        <v>00126190120</v>
      </c>
      <c r="U252" t="str">
        <f t="shared" si="27"/>
        <v>武庫川女子大</v>
      </c>
    </row>
    <row r="253" spans="1:21">
      <c r="A253" t="s">
        <v>2870</v>
      </c>
      <c r="B253" s="61">
        <v>252</v>
      </c>
      <c r="C253" t="s">
        <v>8148</v>
      </c>
      <c r="D253" t="s">
        <v>8149</v>
      </c>
      <c r="E253" t="s">
        <v>97</v>
      </c>
      <c r="F253">
        <v>20050413</v>
      </c>
      <c r="G253" t="s">
        <v>13629</v>
      </c>
      <c r="H253" t="s">
        <v>845</v>
      </c>
      <c r="I253" t="s">
        <v>2929</v>
      </c>
      <c r="M253" t="str">
        <f t="shared" si="22"/>
        <v>鈴木</v>
      </c>
      <c r="N253" t="str">
        <f t="shared" si="23"/>
        <v>彩生</v>
      </c>
      <c r="O253" t="str">
        <f t="shared" si="24"/>
        <v>スズキ</v>
      </c>
      <c r="P253" t="str">
        <f t="shared" si="25"/>
        <v>アヤミ</v>
      </c>
      <c r="Q253">
        <f>IF($F253="","",DATEDIF($R253,①申込書!$D$3,"Y"))</f>
        <v>20</v>
      </c>
      <c r="R253" t="str">
        <f t="shared" si="26"/>
        <v>2005/04/13</v>
      </c>
      <c r="S253" t="str">
        <f t="shared" si="21"/>
        <v>兵庫</v>
      </c>
      <c r="T253" t="str">
        <f>IFERROR(IF($G253&lt;&gt;"",LEFT($G253,11),IF(COUNTIF(③女子申込!$C:$C,$B253)=1,INDEX(③女子申込!H:H,MATCH($B253,③女子申込!$C:$C,0)),"")),"")</f>
        <v>00127749333</v>
      </c>
      <c r="U253" t="str">
        <f t="shared" si="27"/>
        <v>武庫川女子大</v>
      </c>
    </row>
    <row r="254" spans="1:21">
      <c r="A254" t="s">
        <v>2870</v>
      </c>
      <c r="B254" s="61">
        <v>253</v>
      </c>
      <c r="C254" t="s">
        <v>7795</v>
      </c>
      <c r="D254" t="s">
        <v>7796</v>
      </c>
      <c r="E254" t="s">
        <v>88</v>
      </c>
      <c r="F254">
        <v>20060116</v>
      </c>
      <c r="G254" t="s">
        <v>13630</v>
      </c>
      <c r="H254" t="s">
        <v>167</v>
      </c>
      <c r="I254" t="s">
        <v>2942</v>
      </c>
      <c r="M254" t="str">
        <f t="shared" si="22"/>
        <v>中山</v>
      </c>
      <c r="N254" t="str">
        <f t="shared" si="23"/>
        <v>瑞佳</v>
      </c>
      <c r="O254" t="str">
        <f t="shared" si="24"/>
        <v>ナカヤマ</v>
      </c>
      <c r="P254" t="str">
        <f t="shared" si="25"/>
        <v>ミズカ</v>
      </c>
      <c r="Q254">
        <f>IF($F254="","",DATEDIF($R254,①申込書!$D$3,"Y"))</f>
        <v>20</v>
      </c>
      <c r="R254" t="str">
        <f t="shared" si="26"/>
        <v>2006/01/16</v>
      </c>
      <c r="S254" t="str">
        <f t="shared" si="21"/>
        <v>京都</v>
      </c>
      <c r="T254" t="str">
        <f>IFERROR(IF($G254&lt;&gt;"",LEFT($G254,11),IF(COUNTIF(③女子申込!$C:$C,$B254)=1,INDEX(③女子申込!H:H,MATCH($B254,③女子申込!$C:$C,0)),"")),"")</f>
        <v>00131005212</v>
      </c>
      <c r="U254" t="str">
        <f t="shared" si="27"/>
        <v>武庫川女子大</v>
      </c>
    </row>
    <row r="255" spans="1:21">
      <c r="A255" t="s">
        <v>2870</v>
      </c>
      <c r="B255" s="61">
        <v>254</v>
      </c>
      <c r="C255" t="s">
        <v>7797</v>
      </c>
      <c r="D255" t="s">
        <v>7798</v>
      </c>
      <c r="E255" t="s">
        <v>97</v>
      </c>
      <c r="F255">
        <v>20051225</v>
      </c>
      <c r="G255" t="s">
        <v>13631</v>
      </c>
      <c r="H255" t="s">
        <v>593</v>
      </c>
      <c r="I255" t="s">
        <v>2860</v>
      </c>
      <c r="M255" t="str">
        <f t="shared" si="22"/>
        <v>西田</v>
      </c>
      <c r="N255" t="str">
        <f t="shared" si="23"/>
        <v>佳那</v>
      </c>
      <c r="O255" t="str">
        <f t="shared" si="24"/>
        <v>ニシダ</v>
      </c>
      <c r="P255" t="str">
        <f t="shared" si="25"/>
        <v>カナ</v>
      </c>
      <c r="Q255">
        <f>IF($F255="","",DATEDIF($R255,①申込書!$D$3,"Y"))</f>
        <v>20</v>
      </c>
      <c r="R255" t="str">
        <f t="shared" si="26"/>
        <v>2005/12/25</v>
      </c>
      <c r="S255" t="str">
        <f t="shared" si="21"/>
        <v>兵庫</v>
      </c>
      <c r="T255" t="str">
        <f>IFERROR(IF($G255&lt;&gt;"",LEFT($G255,11),IF(COUNTIF(③女子申込!$C:$C,$B255)=1,INDEX(③女子申込!H:H,MATCH($B255,③女子申込!$C:$C,0)),"")),"")</f>
        <v>00128257328</v>
      </c>
      <c r="U255" t="str">
        <f t="shared" si="27"/>
        <v>武庫川女子大</v>
      </c>
    </row>
    <row r="256" spans="1:21">
      <c r="A256" t="s">
        <v>2870</v>
      </c>
      <c r="B256" s="61">
        <v>255</v>
      </c>
      <c r="C256" t="s">
        <v>7801</v>
      </c>
      <c r="D256" t="s">
        <v>7802</v>
      </c>
      <c r="E256" t="s">
        <v>97</v>
      </c>
      <c r="F256">
        <v>20060105</v>
      </c>
      <c r="G256" t="s">
        <v>13632</v>
      </c>
      <c r="H256" t="s">
        <v>7803</v>
      </c>
      <c r="I256" t="s">
        <v>5662</v>
      </c>
      <c r="M256" t="str">
        <f t="shared" si="22"/>
        <v>舛永</v>
      </c>
      <c r="N256" t="str">
        <f t="shared" si="23"/>
        <v>心音</v>
      </c>
      <c r="O256" t="str">
        <f t="shared" si="24"/>
        <v>マスナガ</v>
      </c>
      <c r="P256" t="str">
        <f t="shared" si="25"/>
        <v>ココネ</v>
      </c>
      <c r="Q256">
        <f>IF($F256="","",DATEDIF($R256,①申込書!$D$3,"Y"))</f>
        <v>20</v>
      </c>
      <c r="R256" t="str">
        <f t="shared" si="26"/>
        <v>2006/01/05</v>
      </c>
      <c r="S256" t="str">
        <f t="shared" si="21"/>
        <v>兵庫</v>
      </c>
      <c r="T256" t="str">
        <f>IFERROR(IF($G256&lt;&gt;"",LEFT($G256,11),IF(COUNTIF(③女子申込!$C:$C,$B256)=1,INDEX(③女子申込!H:H,MATCH($B256,③女子申込!$C:$C,0)),"")),"")</f>
        <v>00131358829</v>
      </c>
      <c r="U256" t="str">
        <f t="shared" si="27"/>
        <v>武庫川女子大</v>
      </c>
    </row>
    <row r="257" spans="1:21">
      <c r="A257" t="s">
        <v>2870</v>
      </c>
      <c r="B257" s="61">
        <v>256</v>
      </c>
      <c r="C257" t="s">
        <v>7799</v>
      </c>
      <c r="D257" t="s">
        <v>7800</v>
      </c>
      <c r="E257" t="s">
        <v>99</v>
      </c>
      <c r="F257">
        <v>20050513</v>
      </c>
      <c r="G257" t="s">
        <v>13633</v>
      </c>
      <c r="H257" t="s">
        <v>95</v>
      </c>
      <c r="I257" t="s">
        <v>109</v>
      </c>
      <c r="M257" t="str">
        <f t="shared" si="22"/>
        <v>松山</v>
      </c>
      <c r="N257" t="str">
        <f t="shared" si="23"/>
        <v>奈穂</v>
      </c>
      <c r="O257" t="str">
        <f t="shared" si="24"/>
        <v>マツヤマ</v>
      </c>
      <c r="P257" t="str">
        <f t="shared" si="25"/>
        <v>ナオ</v>
      </c>
      <c r="Q257">
        <f>IF($F257="","",DATEDIF($R257,①申込書!$D$3,"Y"))</f>
        <v>20</v>
      </c>
      <c r="R257" t="str">
        <f t="shared" si="26"/>
        <v>2005/05/13</v>
      </c>
      <c r="S257" t="str">
        <f t="shared" si="21"/>
        <v>大阪</v>
      </c>
      <c r="T257" t="str">
        <f>IFERROR(IF($G257&lt;&gt;"",LEFT($G257,11),IF(COUNTIF(③女子申込!$C:$C,$B257)=1,INDEX(③女子申込!H:H,MATCH($B257,③女子申込!$C:$C,0)),"")),"")</f>
        <v>00154403320</v>
      </c>
      <c r="U257" t="str">
        <f t="shared" si="27"/>
        <v>武庫川女子大</v>
      </c>
    </row>
    <row r="258" spans="1:21">
      <c r="A258" t="s">
        <v>2870</v>
      </c>
      <c r="B258" s="61">
        <v>257</v>
      </c>
      <c r="C258" t="s">
        <v>7804</v>
      </c>
      <c r="D258" t="s">
        <v>7805</v>
      </c>
      <c r="E258" t="s">
        <v>97</v>
      </c>
      <c r="F258">
        <v>20050610</v>
      </c>
      <c r="G258" t="s">
        <v>13634</v>
      </c>
      <c r="H258" t="s">
        <v>2846</v>
      </c>
      <c r="I258" t="s">
        <v>6262</v>
      </c>
      <c r="M258" t="str">
        <f t="shared" si="22"/>
        <v>柳井</v>
      </c>
      <c r="N258" t="str">
        <f t="shared" si="23"/>
        <v>蓮音</v>
      </c>
      <c r="O258" t="str">
        <f t="shared" si="24"/>
        <v>ヤナイ</v>
      </c>
      <c r="P258" t="str">
        <f t="shared" si="25"/>
        <v>レノン</v>
      </c>
      <c r="Q258">
        <f>IF($F258="","",DATEDIF($R258,①申込書!$D$3,"Y"))</f>
        <v>20</v>
      </c>
      <c r="R258" t="str">
        <f t="shared" si="26"/>
        <v>2005/06/10</v>
      </c>
      <c r="S258" t="str">
        <f t="shared" ref="S258:S321" si="28">IFERROR(IF(OR($E258="北海道",$E258="学連"),$E258,LEFT($E258,LEN($E258)-1)),"")</f>
        <v>兵庫</v>
      </c>
      <c r="T258" t="str">
        <f>IFERROR(IF($G258&lt;&gt;"",LEFT($G258,11),IF(COUNTIF(③女子申込!$C:$C,$B258)=1,INDEX(③女子申込!H:H,MATCH($B258,③女子申込!$C:$C,0)),"")),"")</f>
        <v>00130565424</v>
      </c>
      <c r="U258" t="str">
        <f t="shared" si="27"/>
        <v>武庫川女子大</v>
      </c>
    </row>
    <row r="259" spans="1:21">
      <c r="A259" t="s">
        <v>2870</v>
      </c>
      <c r="B259" s="61">
        <v>258</v>
      </c>
      <c r="C259" t="s">
        <v>12692</v>
      </c>
      <c r="D259" t="s">
        <v>7806</v>
      </c>
      <c r="E259" t="s">
        <v>97</v>
      </c>
      <c r="F259">
        <v>20051201</v>
      </c>
      <c r="G259" t="s">
        <v>13635</v>
      </c>
      <c r="H259" t="s">
        <v>6713</v>
      </c>
      <c r="I259" t="s">
        <v>7807</v>
      </c>
      <c r="M259" t="str">
        <f t="shared" ref="M259:M322" si="29">IFERROR(LEFT($C259,FIND("　",$C259)-1),"")</f>
        <v>柳</v>
      </c>
      <c r="N259" t="str">
        <f t="shared" ref="N259:N322" si="30">IFERROR(RIGHT($C259,LEN($C259)-FIND("　",$C259)),"")</f>
        <v>美幸</v>
      </c>
      <c r="O259" t="str">
        <f t="shared" ref="O259:O322" si="31">IFERROR(DBCS(LEFT($D259,FIND(" ",$D259)-1)),"")</f>
        <v>ヤナギ</v>
      </c>
      <c r="P259" t="str">
        <f t="shared" ref="P259:P322" si="32">IFERROR(DBCS(RIGHT($D259,LEN($D259)-FIND(" ",$D259))),"")</f>
        <v>ミユキ</v>
      </c>
      <c r="Q259">
        <f>IF($F259="","",DATEDIF($R259,①申込書!$D$3,"Y"))</f>
        <v>20</v>
      </c>
      <c r="R259" t="str">
        <f t="shared" ref="R259:R322" si="33">IF($F259="","",LEFT($F259,4)&amp;"/"&amp;MID($F259,5,2)&amp;"/"&amp;RIGHT($F259,2))</f>
        <v>2005/12/01</v>
      </c>
      <c r="S259" t="str">
        <f t="shared" si="28"/>
        <v>兵庫</v>
      </c>
      <c r="T259" t="str">
        <f>IFERROR(IF($G259&lt;&gt;"",LEFT($G259,11),IF(COUNTIF(③女子申込!$C:$C,$B259)=1,INDEX(③女子申込!H:H,MATCH($B259,③女子申込!$C:$C,0)),"")),"")</f>
        <v>00123182623</v>
      </c>
      <c r="U259" t="str">
        <f t="shared" ref="U259:U322" si="34">IFERROR(LEFT($A259,FIND("大学",$A259))&amp;RIGHT($A259,LEN($A259)-FIND("大学",$A259)-1),"")</f>
        <v>武庫川女子大</v>
      </c>
    </row>
    <row r="260" spans="1:21">
      <c r="A260" t="s">
        <v>2870</v>
      </c>
      <c r="B260" s="61">
        <v>259</v>
      </c>
      <c r="C260" t="s">
        <v>8146</v>
      </c>
      <c r="D260" t="s">
        <v>8147</v>
      </c>
      <c r="E260" t="s">
        <v>83</v>
      </c>
      <c r="F260">
        <v>20051024</v>
      </c>
      <c r="G260" t="s">
        <v>13636</v>
      </c>
      <c r="H260" t="s">
        <v>214</v>
      </c>
      <c r="I260" t="s">
        <v>2822</v>
      </c>
      <c r="M260" t="str">
        <f t="shared" si="29"/>
        <v>山本</v>
      </c>
      <c r="N260" t="str">
        <f t="shared" si="30"/>
        <v>花音</v>
      </c>
      <c r="O260" t="str">
        <f t="shared" si="31"/>
        <v>ヤマモト</v>
      </c>
      <c r="P260" t="str">
        <f t="shared" si="32"/>
        <v>ハナネ</v>
      </c>
      <c r="Q260">
        <f>IF($F260="","",DATEDIF($R260,①申込書!$D$3,"Y"))</f>
        <v>20</v>
      </c>
      <c r="R260" t="str">
        <f t="shared" si="33"/>
        <v>2005/10/24</v>
      </c>
      <c r="S260" t="str">
        <f t="shared" si="28"/>
        <v>奈良</v>
      </c>
      <c r="T260" t="str">
        <f>IFERROR(IF($G260&lt;&gt;"",LEFT($G260,11),IF(COUNTIF(③女子申込!$C:$C,$B260)=1,INDEX(③女子申込!H:H,MATCH($B260,③女子申込!$C:$C,0)),"")),"")</f>
        <v>00123213315</v>
      </c>
      <c r="U260" t="str">
        <f t="shared" si="34"/>
        <v>武庫川女子大</v>
      </c>
    </row>
    <row r="261" spans="1:21">
      <c r="A261" t="s">
        <v>2870</v>
      </c>
      <c r="B261" s="61">
        <v>260</v>
      </c>
      <c r="C261" t="s">
        <v>12693</v>
      </c>
      <c r="D261" t="s">
        <v>12694</v>
      </c>
      <c r="E261" t="s">
        <v>97</v>
      </c>
      <c r="F261">
        <v>20060722</v>
      </c>
      <c r="G261" t="s">
        <v>13637</v>
      </c>
      <c r="H261" t="s">
        <v>13638</v>
      </c>
      <c r="I261" t="s">
        <v>2701</v>
      </c>
      <c r="M261" t="str">
        <f t="shared" si="29"/>
        <v>家氏</v>
      </c>
      <c r="N261" t="str">
        <f t="shared" si="30"/>
        <v>玲奈</v>
      </c>
      <c r="O261" t="str">
        <f t="shared" si="31"/>
        <v>イエウジ</v>
      </c>
      <c r="P261" t="str">
        <f t="shared" si="32"/>
        <v>レナ</v>
      </c>
      <c r="Q261">
        <f>IF($F261="","",DATEDIF($R261,①申込書!$D$3,"Y"))</f>
        <v>19</v>
      </c>
      <c r="R261" t="str">
        <f t="shared" si="33"/>
        <v>2006/07/22</v>
      </c>
      <c r="S261" t="str">
        <f t="shared" si="28"/>
        <v>兵庫</v>
      </c>
      <c r="T261" t="str">
        <f>IFERROR(IF($G261&lt;&gt;"",LEFT($G261,11),IF(COUNTIF(③女子申込!$C:$C,$B261)=1,INDEX(③女子申込!H:H,MATCH($B261,③女子申込!$C:$C,0)),"")),"")</f>
        <v>00138570630</v>
      </c>
      <c r="U261" t="str">
        <f t="shared" si="34"/>
        <v>武庫川女子大</v>
      </c>
    </row>
    <row r="262" spans="1:21">
      <c r="A262" t="s">
        <v>2870</v>
      </c>
      <c r="B262" s="61">
        <v>261</v>
      </c>
      <c r="C262" t="s">
        <v>3205</v>
      </c>
      <c r="D262" t="s">
        <v>12695</v>
      </c>
      <c r="E262" t="s">
        <v>97</v>
      </c>
      <c r="F262">
        <v>20060815</v>
      </c>
      <c r="G262" t="s">
        <v>13639</v>
      </c>
      <c r="H262" t="s">
        <v>634</v>
      </c>
      <c r="I262" t="s">
        <v>13640</v>
      </c>
      <c r="M262" t="str">
        <f t="shared" si="29"/>
        <v>池田</v>
      </c>
      <c r="N262" t="str">
        <f t="shared" si="30"/>
        <v>朱里</v>
      </c>
      <c r="O262" t="str">
        <f t="shared" si="31"/>
        <v>イケダ</v>
      </c>
      <c r="P262" t="str">
        <f t="shared" si="32"/>
        <v>シュリ</v>
      </c>
      <c r="Q262">
        <f>IF($F262="","",DATEDIF($R262,①申込書!$D$3,"Y"))</f>
        <v>19</v>
      </c>
      <c r="R262" t="str">
        <f t="shared" si="33"/>
        <v>2006/08/15</v>
      </c>
      <c r="S262" t="str">
        <f t="shared" si="28"/>
        <v>兵庫</v>
      </c>
      <c r="T262" t="str">
        <f>IFERROR(IF($G262&lt;&gt;"",LEFT($G262,11),IF(COUNTIF(③女子申込!$C:$C,$B262)=1,INDEX(③女子申込!H:H,MATCH($B262,③女子申込!$C:$C,0)),"")),"")</f>
        <v>00140468730</v>
      </c>
      <c r="U262" t="str">
        <f t="shared" si="34"/>
        <v>武庫川女子大</v>
      </c>
    </row>
    <row r="263" spans="1:21">
      <c r="A263" t="s">
        <v>2870</v>
      </c>
      <c r="B263" s="61">
        <v>262</v>
      </c>
      <c r="C263" t="s">
        <v>12696</v>
      </c>
      <c r="D263" t="s">
        <v>12697</v>
      </c>
      <c r="E263" t="s">
        <v>97</v>
      </c>
      <c r="F263">
        <v>20070225</v>
      </c>
      <c r="G263" t="s">
        <v>13641</v>
      </c>
      <c r="H263" t="s">
        <v>256</v>
      </c>
      <c r="I263" t="s">
        <v>2868</v>
      </c>
      <c r="M263" t="str">
        <f t="shared" si="29"/>
        <v>井上</v>
      </c>
      <c r="N263" t="str">
        <f t="shared" si="30"/>
        <v>柚奈</v>
      </c>
      <c r="O263" t="str">
        <f t="shared" si="31"/>
        <v>イノウエ</v>
      </c>
      <c r="P263" t="str">
        <f t="shared" si="32"/>
        <v>ユナ</v>
      </c>
      <c r="Q263">
        <f>IF($F263="","",DATEDIF($R263,①申込書!$D$3,"Y"))</f>
        <v>18</v>
      </c>
      <c r="R263" t="str">
        <f t="shared" si="33"/>
        <v>2007/02/25</v>
      </c>
      <c r="S263" t="str">
        <f t="shared" si="28"/>
        <v>兵庫</v>
      </c>
      <c r="T263" t="str">
        <f>IFERROR(IF($G263&lt;&gt;"",LEFT($G263,11),IF(COUNTIF(③女子申込!$C:$C,$B263)=1,INDEX(③女子申込!H:H,MATCH($B263,③女子申込!$C:$C,0)),"")),"")</f>
        <v>00140325217</v>
      </c>
      <c r="U263" t="str">
        <f t="shared" si="34"/>
        <v>武庫川女子大</v>
      </c>
    </row>
    <row r="264" spans="1:21">
      <c r="A264" t="s">
        <v>2870</v>
      </c>
      <c r="B264" s="61">
        <v>263</v>
      </c>
      <c r="C264" t="s">
        <v>12698</v>
      </c>
      <c r="D264" t="s">
        <v>12699</v>
      </c>
      <c r="E264" t="s">
        <v>99</v>
      </c>
      <c r="F264">
        <v>20061026</v>
      </c>
      <c r="G264" t="s">
        <v>13642</v>
      </c>
      <c r="H264" t="s">
        <v>761</v>
      </c>
      <c r="I264" t="s">
        <v>13643</v>
      </c>
      <c r="M264" t="str">
        <f t="shared" si="29"/>
        <v>井村</v>
      </c>
      <c r="N264" t="str">
        <f t="shared" si="30"/>
        <v>愛奈</v>
      </c>
      <c r="O264" t="str">
        <f t="shared" si="31"/>
        <v>イムラ</v>
      </c>
      <c r="P264" t="str">
        <f t="shared" si="32"/>
        <v>アイナ</v>
      </c>
      <c r="Q264">
        <f>IF($F264="","",DATEDIF($R264,①申込書!$D$3,"Y"))</f>
        <v>19</v>
      </c>
      <c r="R264" t="str">
        <f t="shared" si="33"/>
        <v>2006/10/26</v>
      </c>
      <c r="S264" t="str">
        <f t="shared" si="28"/>
        <v>大阪</v>
      </c>
      <c r="T264" t="str">
        <f>IFERROR(IF($G264&lt;&gt;"",LEFT($G264,11),IF(COUNTIF(③女子申込!$C:$C,$B264)=1,INDEX(③女子申込!H:H,MATCH($B264,③女子申込!$C:$C,0)),"")),"")</f>
        <v>00164924733</v>
      </c>
      <c r="U264" t="str">
        <f t="shared" si="34"/>
        <v>武庫川女子大</v>
      </c>
    </row>
    <row r="265" spans="1:21">
      <c r="A265" t="s">
        <v>2870</v>
      </c>
      <c r="B265" s="61">
        <v>264</v>
      </c>
      <c r="C265" t="s">
        <v>12700</v>
      </c>
      <c r="D265" t="s">
        <v>12701</v>
      </c>
      <c r="E265" t="s">
        <v>97</v>
      </c>
      <c r="F265">
        <v>20060921</v>
      </c>
      <c r="G265" t="s">
        <v>13644</v>
      </c>
      <c r="H265" t="s">
        <v>288</v>
      </c>
      <c r="I265" t="s">
        <v>3090</v>
      </c>
      <c r="M265" t="str">
        <f t="shared" si="29"/>
        <v>上田</v>
      </c>
      <c r="N265" t="str">
        <f t="shared" si="30"/>
        <v>梨央</v>
      </c>
      <c r="O265" t="str">
        <f t="shared" si="31"/>
        <v>ウエダ</v>
      </c>
      <c r="P265" t="str">
        <f t="shared" si="32"/>
        <v>リオ</v>
      </c>
      <c r="Q265">
        <f>IF($F265="","",DATEDIF($R265,①申込書!$D$3,"Y"))</f>
        <v>19</v>
      </c>
      <c r="R265" t="str">
        <f t="shared" si="33"/>
        <v>2006/09/21</v>
      </c>
      <c r="S265" t="str">
        <f t="shared" si="28"/>
        <v>兵庫</v>
      </c>
      <c r="T265" t="str">
        <f>IFERROR(IF($G265&lt;&gt;"",LEFT($G265,11),IF(COUNTIF(③女子申込!$C:$C,$B265)=1,INDEX(③女子申込!H:H,MATCH($B265,③女子申込!$C:$C,0)),"")),"")</f>
        <v>00139258129</v>
      </c>
      <c r="U265" t="str">
        <f t="shared" si="34"/>
        <v>武庫川女子大</v>
      </c>
    </row>
    <row r="266" spans="1:21">
      <c r="A266" t="s">
        <v>2870</v>
      </c>
      <c r="B266" s="61">
        <v>265</v>
      </c>
      <c r="C266" t="s">
        <v>12702</v>
      </c>
      <c r="D266" t="s">
        <v>12703</v>
      </c>
      <c r="E266" t="s">
        <v>97</v>
      </c>
      <c r="F266">
        <v>20060909</v>
      </c>
      <c r="G266" t="s">
        <v>13645</v>
      </c>
      <c r="H266" t="s">
        <v>13646</v>
      </c>
      <c r="I266" t="s">
        <v>5487</v>
      </c>
      <c r="M266" t="str">
        <f t="shared" si="29"/>
        <v>梶尾</v>
      </c>
      <c r="N266" t="str">
        <f t="shared" si="30"/>
        <v>彩智</v>
      </c>
      <c r="O266" t="str">
        <f t="shared" si="31"/>
        <v>カジオ</v>
      </c>
      <c r="P266" t="str">
        <f t="shared" si="32"/>
        <v>サチ</v>
      </c>
      <c r="Q266">
        <f>IF($F266="","",DATEDIF($R266,①申込書!$D$3,"Y"))</f>
        <v>19</v>
      </c>
      <c r="R266" t="str">
        <f t="shared" si="33"/>
        <v>2006/09/09</v>
      </c>
      <c r="S266" t="str">
        <f t="shared" si="28"/>
        <v>兵庫</v>
      </c>
      <c r="T266" t="str">
        <f>IFERROR(IF($G266&lt;&gt;"",LEFT($G266,11),IF(COUNTIF(③女子申込!$C:$C,$B266)=1,INDEX(③女子申込!H:H,MATCH($B266,③女子申込!$C:$C,0)),"")),"")</f>
        <v>00133984028</v>
      </c>
      <c r="U266" t="str">
        <f t="shared" si="34"/>
        <v>武庫川女子大</v>
      </c>
    </row>
    <row r="267" spans="1:21">
      <c r="A267" t="s">
        <v>2870</v>
      </c>
      <c r="B267" s="61">
        <v>266</v>
      </c>
      <c r="C267" t="s">
        <v>12704</v>
      </c>
      <c r="D267" t="s">
        <v>12705</v>
      </c>
      <c r="E267" t="s">
        <v>99</v>
      </c>
      <c r="F267">
        <v>20060707</v>
      </c>
      <c r="G267" t="s">
        <v>13647</v>
      </c>
      <c r="H267" t="s">
        <v>13648</v>
      </c>
      <c r="I267" t="s">
        <v>13649</v>
      </c>
      <c r="M267" t="str">
        <f t="shared" si="29"/>
        <v>清弘</v>
      </c>
      <c r="N267" t="str">
        <f t="shared" si="30"/>
        <v>麻瑠</v>
      </c>
      <c r="O267" t="str">
        <f t="shared" si="31"/>
        <v>キヨヒロ</v>
      </c>
      <c r="P267" t="str">
        <f t="shared" si="32"/>
        <v>マル</v>
      </c>
      <c r="Q267">
        <f>IF($F267="","",DATEDIF($R267,①申込書!$D$3,"Y"))</f>
        <v>19</v>
      </c>
      <c r="R267" t="str">
        <f t="shared" si="33"/>
        <v>2006/07/07</v>
      </c>
      <c r="S267" t="str">
        <f t="shared" si="28"/>
        <v>大阪</v>
      </c>
      <c r="T267" t="str">
        <f>IFERROR(IF($G267&lt;&gt;"",LEFT($G267,11),IF(COUNTIF(③女子申込!$C:$C,$B267)=1,INDEX(③女子申込!H:H,MATCH($B267,③女子申込!$C:$C,0)),"")),"")</f>
        <v>00139616733</v>
      </c>
      <c r="U267" t="str">
        <f t="shared" si="34"/>
        <v>武庫川女子大</v>
      </c>
    </row>
    <row r="268" spans="1:21">
      <c r="A268" t="s">
        <v>2870</v>
      </c>
      <c r="B268" s="61">
        <v>267</v>
      </c>
      <c r="C268" t="s">
        <v>12706</v>
      </c>
      <c r="D268" t="s">
        <v>12707</v>
      </c>
      <c r="E268" t="s">
        <v>97</v>
      </c>
      <c r="F268">
        <v>20060526</v>
      </c>
      <c r="G268" t="s">
        <v>13650</v>
      </c>
      <c r="H268" t="s">
        <v>511</v>
      </c>
      <c r="I268" t="s">
        <v>13651</v>
      </c>
      <c r="M268" t="str">
        <f t="shared" si="29"/>
        <v>後藤</v>
      </c>
      <c r="N268" t="str">
        <f t="shared" si="30"/>
        <v>萌奈</v>
      </c>
      <c r="O268" t="str">
        <f t="shared" si="31"/>
        <v>ゴトウ</v>
      </c>
      <c r="P268" t="str">
        <f t="shared" si="32"/>
        <v>モナ</v>
      </c>
      <c r="Q268">
        <f>IF($F268="","",DATEDIF($R268,①申込書!$D$3,"Y"))</f>
        <v>19</v>
      </c>
      <c r="R268" t="str">
        <f t="shared" si="33"/>
        <v>2006/05/26</v>
      </c>
      <c r="S268" t="str">
        <f t="shared" si="28"/>
        <v>兵庫</v>
      </c>
      <c r="T268" t="str">
        <f>IFERROR(IF($G268&lt;&gt;"",LEFT($G268,11),IF(COUNTIF(③女子申込!$C:$C,$B268)=1,INDEX(③女子申込!H:H,MATCH($B268,③女子申込!$C:$C,0)),"")),"")</f>
        <v>00135075324</v>
      </c>
      <c r="U268" t="str">
        <f t="shared" si="34"/>
        <v>武庫川女子大</v>
      </c>
    </row>
    <row r="269" spans="1:21">
      <c r="A269" t="s">
        <v>2870</v>
      </c>
      <c r="B269" s="61">
        <v>268</v>
      </c>
      <c r="C269" t="s">
        <v>12708</v>
      </c>
      <c r="D269" t="s">
        <v>12709</v>
      </c>
      <c r="E269" t="s">
        <v>99</v>
      </c>
      <c r="F269">
        <v>20060526</v>
      </c>
      <c r="G269" t="s">
        <v>13652</v>
      </c>
      <c r="H269" t="s">
        <v>1362</v>
      </c>
      <c r="I269" t="s">
        <v>4148</v>
      </c>
      <c r="M269" t="str">
        <f t="shared" si="29"/>
        <v>高原</v>
      </c>
      <c r="N269" t="str">
        <f t="shared" si="30"/>
        <v>侑楽</v>
      </c>
      <c r="O269" t="str">
        <f t="shared" si="31"/>
        <v>タカハラ</v>
      </c>
      <c r="P269" t="str">
        <f t="shared" si="32"/>
        <v>ウタ</v>
      </c>
      <c r="Q269">
        <f>IF($F269="","",DATEDIF($R269,①申込書!$D$3,"Y"))</f>
        <v>19</v>
      </c>
      <c r="R269" t="str">
        <f t="shared" si="33"/>
        <v>2006/05/26</v>
      </c>
      <c r="S269" t="str">
        <f t="shared" si="28"/>
        <v>大阪</v>
      </c>
      <c r="T269" t="str">
        <f>IFERROR(IF($G269&lt;&gt;"",LEFT($G269,11),IF(COUNTIF(③女子申込!$C:$C,$B269)=1,INDEX(③女子申込!H:H,MATCH($B269,③女子申込!$C:$C,0)),"")),"")</f>
        <v>00135856836</v>
      </c>
      <c r="U269" t="str">
        <f t="shared" si="34"/>
        <v>武庫川女子大</v>
      </c>
    </row>
    <row r="270" spans="1:21">
      <c r="A270" t="s">
        <v>2870</v>
      </c>
      <c r="B270" s="61">
        <v>269</v>
      </c>
      <c r="C270" t="s">
        <v>12710</v>
      </c>
      <c r="D270" t="s">
        <v>12711</v>
      </c>
      <c r="E270" t="s">
        <v>97</v>
      </c>
      <c r="F270">
        <v>20060626</v>
      </c>
      <c r="G270" t="s">
        <v>13653</v>
      </c>
      <c r="H270" t="s">
        <v>1007</v>
      </c>
      <c r="I270" t="s">
        <v>2871</v>
      </c>
      <c r="M270" t="str">
        <f t="shared" si="29"/>
        <v>田上</v>
      </c>
      <c r="N270" t="str">
        <f t="shared" si="30"/>
        <v>京夏</v>
      </c>
      <c r="O270" t="str">
        <f t="shared" si="31"/>
        <v>タノウエ</v>
      </c>
      <c r="P270" t="str">
        <f t="shared" si="32"/>
        <v>キョウカ</v>
      </c>
      <c r="Q270">
        <f>IF($F270="","",DATEDIF($R270,①申込書!$D$3,"Y"))</f>
        <v>19</v>
      </c>
      <c r="R270" t="str">
        <f t="shared" si="33"/>
        <v>2006/06/26</v>
      </c>
      <c r="S270" t="str">
        <f t="shared" si="28"/>
        <v>兵庫</v>
      </c>
      <c r="T270" t="str">
        <f>IFERROR(IF($G270&lt;&gt;"",LEFT($G270,11),IF(COUNTIF(③女子申込!$C:$C,$B270)=1,INDEX(③女子申込!H:H,MATCH($B270,③女子申込!$C:$C,0)),"")),"")</f>
        <v>00138610120</v>
      </c>
      <c r="U270" t="str">
        <f t="shared" si="34"/>
        <v>武庫川女子大</v>
      </c>
    </row>
    <row r="271" spans="1:21">
      <c r="A271" t="s">
        <v>2870</v>
      </c>
      <c r="B271" s="61">
        <v>270</v>
      </c>
      <c r="C271" t="s">
        <v>12712</v>
      </c>
      <c r="D271" t="s">
        <v>12713</v>
      </c>
      <c r="E271" t="s">
        <v>106</v>
      </c>
      <c r="F271">
        <v>20070320</v>
      </c>
      <c r="G271" t="s">
        <v>13654</v>
      </c>
      <c r="H271" t="s">
        <v>13655</v>
      </c>
      <c r="I271" t="s">
        <v>1559</v>
      </c>
      <c r="M271" t="str">
        <f t="shared" si="29"/>
        <v>道見</v>
      </c>
      <c r="N271" t="str">
        <f t="shared" si="30"/>
        <v>日和</v>
      </c>
      <c r="O271" t="str">
        <f t="shared" si="31"/>
        <v>ドウミ</v>
      </c>
      <c r="P271" t="str">
        <f t="shared" si="32"/>
        <v>ヒヨリ</v>
      </c>
      <c r="Q271">
        <f>IF($F271="","",DATEDIF($R271,①申込書!$D$3,"Y"))</f>
        <v>18</v>
      </c>
      <c r="R271" t="str">
        <f t="shared" si="33"/>
        <v>2007/03/20</v>
      </c>
      <c r="S271" t="str">
        <f t="shared" si="28"/>
        <v>石川</v>
      </c>
      <c r="T271" t="str">
        <f>IFERROR(IF($G271&lt;&gt;"",LEFT($G271,11),IF(COUNTIF(③女子申込!$C:$C,$B271)=1,INDEX(③女子申込!H:H,MATCH($B271,③女子申込!$C:$C,0)),"")),"")</f>
        <v>00141776228</v>
      </c>
      <c r="U271" t="str">
        <f t="shared" si="34"/>
        <v>武庫川女子大</v>
      </c>
    </row>
    <row r="272" spans="1:21">
      <c r="A272" t="s">
        <v>2870</v>
      </c>
      <c r="B272" s="61">
        <v>271</v>
      </c>
      <c r="C272" t="s">
        <v>12714</v>
      </c>
      <c r="D272" t="s">
        <v>12715</v>
      </c>
      <c r="E272" t="s">
        <v>88</v>
      </c>
      <c r="F272">
        <v>20061013</v>
      </c>
      <c r="G272" t="s">
        <v>13656</v>
      </c>
      <c r="H272" t="s">
        <v>13657</v>
      </c>
      <c r="I272" t="s">
        <v>13658</v>
      </c>
      <c r="M272" t="str">
        <f t="shared" si="29"/>
        <v>友田</v>
      </c>
      <c r="N272" t="str">
        <f t="shared" si="30"/>
        <v>一花</v>
      </c>
      <c r="O272" t="str">
        <f t="shared" si="31"/>
        <v>トモダ</v>
      </c>
      <c r="P272" t="str">
        <f t="shared" si="32"/>
        <v>ヒトカ</v>
      </c>
      <c r="Q272">
        <f>IF($F272="","",DATEDIF($R272,①申込書!$D$3,"Y"))</f>
        <v>19</v>
      </c>
      <c r="R272" t="str">
        <f t="shared" si="33"/>
        <v>2006/10/13</v>
      </c>
      <c r="S272" t="str">
        <f t="shared" si="28"/>
        <v>京都</v>
      </c>
      <c r="T272" t="str">
        <f>IFERROR(IF($G272&lt;&gt;"",LEFT($G272,11),IF(COUNTIF(③女子申込!$C:$C,$B272)=1,INDEX(③女子申込!H:H,MATCH($B272,③女子申込!$C:$C,0)),"")),"")</f>
        <v>00135431724</v>
      </c>
      <c r="U272" t="str">
        <f t="shared" si="34"/>
        <v>武庫川女子大</v>
      </c>
    </row>
    <row r="273" spans="1:21">
      <c r="A273" t="s">
        <v>2870</v>
      </c>
      <c r="B273" s="61">
        <v>272</v>
      </c>
      <c r="C273" t="s">
        <v>12716</v>
      </c>
      <c r="D273" t="s">
        <v>12717</v>
      </c>
      <c r="E273" t="s">
        <v>91</v>
      </c>
      <c r="F273">
        <v>20060423</v>
      </c>
      <c r="G273" t="s">
        <v>13659</v>
      </c>
      <c r="H273" t="s">
        <v>401</v>
      </c>
      <c r="I273" t="s">
        <v>2866</v>
      </c>
      <c r="M273" t="str">
        <f t="shared" si="29"/>
        <v>中井</v>
      </c>
      <c r="N273" t="str">
        <f t="shared" si="30"/>
        <v>愛梨</v>
      </c>
      <c r="O273" t="str">
        <f t="shared" si="31"/>
        <v>ナカイ</v>
      </c>
      <c r="P273" t="str">
        <f t="shared" si="32"/>
        <v>アイリ</v>
      </c>
      <c r="Q273">
        <f>IF($F273="","",DATEDIF($R273,①申込書!$D$3,"Y"))</f>
        <v>19</v>
      </c>
      <c r="R273" t="str">
        <f t="shared" si="33"/>
        <v>2006/04/23</v>
      </c>
      <c r="S273" t="str">
        <f t="shared" si="28"/>
        <v>香川</v>
      </c>
      <c r="T273" t="str">
        <f>IFERROR(IF($G273&lt;&gt;"",LEFT($G273,11),IF(COUNTIF(③女子申込!$C:$C,$B273)=1,INDEX(③女子申込!H:H,MATCH($B273,③女子申込!$C:$C,0)),"")),"")</f>
        <v>00200187879</v>
      </c>
      <c r="U273" t="str">
        <f t="shared" si="34"/>
        <v>武庫川女子大</v>
      </c>
    </row>
    <row r="274" spans="1:21">
      <c r="A274" t="s">
        <v>2870</v>
      </c>
      <c r="B274" s="61">
        <v>273</v>
      </c>
      <c r="C274" t="s">
        <v>12718</v>
      </c>
      <c r="D274" t="s">
        <v>12719</v>
      </c>
      <c r="E274" t="s">
        <v>91</v>
      </c>
      <c r="F274">
        <v>20070322</v>
      </c>
      <c r="G274" t="s">
        <v>13660</v>
      </c>
      <c r="H274" t="s">
        <v>201</v>
      </c>
      <c r="I274" t="s">
        <v>446</v>
      </c>
      <c r="M274" t="str">
        <f t="shared" si="29"/>
        <v>西山</v>
      </c>
      <c r="N274" t="str">
        <f t="shared" si="30"/>
        <v>青空</v>
      </c>
      <c r="O274" t="str">
        <f t="shared" si="31"/>
        <v>ニシヤマ</v>
      </c>
      <c r="P274" t="str">
        <f t="shared" si="32"/>
        <v>ソラ</v>
      </c>
      <c r="Q274">
        <f>IF($F274="","",DATEDIF($R274,①申込書!$D$3,"Y"))</f>
        <v>18</v>
      </c>
      <c r="R274" t="str">
        <f t="shared" si="33"/>
        <v>2007/03/22</v>
      </c>
      <c r="S274" t="str">
        <f t="shared" si="28"/>
        <v>香川</v>
      </c>
      <c r="T274" t="str">
        <f>IFERROR(IF($G274&lt;&gt;"",LEFT($G274,11),IF(COUNTIF(③女子申込!$C:$C,$B274)=1,INDEX(③女子申込!H:H,MATCH($B274,③女子申込!$C:$C,0)),"")),"")</f>
        <v>00133613421</v>
      </c>
      <c r="U274" t="str">
        <f t="shared" si="34"/>
        <v>武庫川女子大</v>
      </c>
    </row>
    <row r="275" spans="1:21">
      <c r="A275" t="s">
        <v>2870</v>
      </c>
      <c r="B275" s="61">
        <v>274</v>
      </c>
      <c r="C275" t="s">
        <v>12720</v>
      </c>
      <c r="D275" t="s">
        <v>12721</v>
      </c>
      <c r="E275" t="s">
        <v>97</v>
      </c>
      <c r="F275">
        <v>20060620</v>
      </c>
      <c r="G275" t="s">
        <v>13661</v>
      </c>
      <c r="H275" t="s">
        <v>842</v>
      </c>
      <c r="I275" t="s">
        <v>13662</v>
      </c>
      <c r="M275" t="str">
        <f t="shared" si="29"/>
        <v>長谷川</v>
      </c>
      <c r="N275" t="str">
        <f t="shared" si="30"/>
        <v>詩真</v>
      </c>
      <c r="O275" t="str">
        <f t="shared" si="31"/>
        <v>ハセガワ</v>
      </c>
      <c r="P275" t="str">
        <f t="shared" si="32"/>
        <v>シマ</v>
      </c>
      <c r="Q275">
        <f>IF($F275="","",DATEDIF($R275,①申込書!$D$3,"Y"))</f>
        <v>19</v>
      </c>
      <c r="R275" t="str">
        <f t="shared" si="33"/>
        <v>2006/06/20</v>
      </c>
      <c r="S275" t="str">
        <f t="shared" si="28"/>
        <v>兵庫</v>
      </c>
      <c r="T275" t="str">
        <f>IFERROR(IF($G275&lt;&gt;"",LEFT($G275,11),IF(COUNTIF(③女子申込!$C:$C,$B275)=1,INDEX(③女子申込!H:H,MATCH($B275,③女子申込!$C:$C,0)),"")),"")</f>
        <v>00135794534</v>
      </c>
      <c r="U275" t="str">
        <f t="shared" si="34"/>
        <v>武庫川女子大</v>
      </c>
    </row>
    <row r="276" spans="1:21">
      <c r="A276" t="s">
        <v>2870</v>
      </c>
      <c r="B276" s="61">
        <v>275</v>
      </c>
      <c r="C276" t="s">
        <v>12722</v>
      </c>
      <c r="D276" t="s">
        <v>12723</v>
      </c>
      <c r="E276" t="s">
        <v>97</v>
      </c>
      <c r="F276">
        <v>20060814</v>
      </c>
      <c r="G276" t="s">
        <v>13663</v>
      </c>
      <c r="H276" t="s">
        <v>13664</v>
      </c>
      <c r="I276" t="s">
        <v>2758</v>
      </c>
      <c r="M276" t="str">
        <f t="shared" si="29"/>
        <v>福安</v>
      </c>
      <c r="N276" t="str">
        <f t="shared" si="30"/>
        <v>瑠奈</v>
      </c>
      <c r="O276" t="str">
        <f t="shared" si="31"/>
        <v>フクヤス</v>
      </c>
      <c r="P276" t="str">
        <f t="shared" si="32"/>
        <v>ルナ</v>
      </c>
      <c r="Q276">
        <f>IF($F276="","",DATEDIF($R276,①申込書!$D$3,"Y"))</f>
        <v>19</v>
      </c>
      <c r="R276" t="str">
        <f t="shared" si="33"/>
        <v>2006/08/14</v>
      </c>
      <c r="S276" t="str">
        <f t="shared" si="28"/>
        <v>兵庫</v>
      </c>
      <c r="T276" t="str">
        <f>IFERROR(IF($G276&lt;&gt;"",LEFT($G276,11),IF(COUNTIF(③女子申込!$C:$C,$B276)=1,INDEX(③女子申込!H:H,MATCH($B276,③女子申込!$C:$C,0)),"")),"")</f>
        <v>00147793536</v>
      </c>
      <c r="U276" t="str">
        <f t="shared" si="34"/>
        <v>武庫川女子大</v>
      </c>
    </row>
    <row r="277" spans="1:21">
      <c r="A277" t="s">
        <v>2870</v>
      </c>
      <c r="B277" s="61">
        <v>276</v>
      </c>
      <c r="C277" t="s">
        <v>12724</v>
      </c>
      <c r="D277" t="s">
        <v>12725</v>
      </c>
      <c r="E277" t="s">
        <v>99</v>
      </c>
      <c r="F277">
        <v>20060609</v>
      </c>
      <c r="G277" t="s">
        <v>13665</v>
      </c>
      <c r="H277" t="s">
        <v>86</v>
      </c>
      <c r="I277" t="s">
        <v>2879</v>
      </c>
      <c r="M277" t="str">
        <f t="shared" si="29"/>
        <v>藤田</v>
      </c>
      <c r="N277" t="str">
        <f t="shared" si="30"/>
        <v>美來</v>
      </c>
      <c r="O277" t="str">
        <f t="shared" si="31"/>
        <v>フジタ</v>
      </c>
      <c r="P277" t="str">
        <f t="shared" si="32"/>
        <v>ミク</v>
      </c>
      <c r="Q277">
        <f>IF($F277="","",DATEDIF($R277,①申込書!$D$3,"Y"))</f>
        <v>19</v>
      </c>
      <c r="R277" t="str">
        <f t="shared" si="33"/>
        <v>2006/06/09</v>
      </c>
      <c r="S277" t="str">
        <f t="shared" si="28"/>
        <v>大阪</v>
      </c>
      <c r="T277" t="str">
        <f>IFERROR(IF($G277&lt;&gt;"",LEFT($G277,11),IF(COUNTIF(③女子申込!$C:$C,$B277)=1,INDEX(③女子申込!H:H,MATCH($B277,③女子申込!$C:$C,0)),"")),"")</f>
        <v>00133767431</v>
      </c>
      <c r="U277" t="str">
        <f t="shared" si="34"/>
        <v>武庫川女子大</v>
      </c>
    </row>
    <row r="278" spans="1:21">
      <c r="A278" t="s">
        <v>2870</v>
      </c>
      <c r="B278" s="61">
        <v>277</v>
      </c>
      <c r="C278" t="s">
        <v>12726</v>
      </c>
      <c r="D278" t="s">
        <v>12727</v>
      </c>
      <c r="E278" t="s">
        <v>97</v>
      </c>
      <c r="F278">
        <v>20061114</v>
      </c>
      <c r="G278" t="s">
        <v>13666</v>
      </c>
      <c r="H278" t="s">
        <v>1727</v>
      </c>
      <c r="I278" t="s">
        <v>2716</v>
      </c>
      <c r="M278" t="str">
        <f t="shared" si="29"/>
        <v>古田</v>
      </c>
      <c r="N278" t="str">
        <f t="shared" si="30"/>
        <v>こころ</v>
      </c>
      <c r="O278" t="str">
        <f t="shared" si="31"/>
        <v>フルタ</v>
      </c>
      <c r="P278" t="str">
        <f t="shared" si="32"/>
        <v>ココロ</v>
      </c>
      <c r="Q278">
        <f>IF($F278="","",DATEDIF($R278,①申込書!$D$3,"Y"))</f>
        <v>19</v>
      </c>
      <c r="R278" t="str">
        <f t="shared" si="33"/>
        <v>2006/11/14</v>
      </c>
      <c r="S278" t="str">
        <f t="shared" si="28"/>
        <v>兵庫</v>
      </c>
      <c r="T278" t="str">
        <f>IFERROR(IF($G278&lt;&gt;"",LEFT($G278,11),IF(COUNTIF(③女子申込!$C:$C,$B278)=1,INDEX(③女子申込!H:H,MATCH($B278,③女子申込!$C:$C,0)),"")),"")</f>
        <v>00139224223</v>
      </c>
      <c r="U278" t="str">
        <f t="shared" si="34"/>
        <v>武庫川女子大</v>
      </c>
    </row>
    <row r="279" spans="1:21">
      <c r="A279" t="s">
        <v>2870</v>
      </c>
      <c r="B279" s="61">
        <v>278</v>
      </c>
      <c r="C279" t="s">
        <v>12728</v>
      </c>
      <c r="D279" t="s">
        <v>12729</v>
      </c>
      <c r="E279" t="s">
        <v>99</v>
      </c>
      <c r="F279">
        <v>20070328</v>
      </c>
      <c r="G279" t="s">
        <v>13667</v>
      </c>
      <c r="H279" t="s">
        <v>95</v>
      </c>
      <c r="I279" t="s">
        <v>3164</v>
      </c>
      <c r="M279" t="str">
        <f t="shared" si="29"/>
        <v>松山</v>
      </c>
      <c r="N279" t="str">
        <f t="shared" si="30"/>
        <v>沙悠</v>
      </c>
      <c r="O279" t="str">
        <f t="shared" si="31"/>
        <v>マツヤマ</v>
      </c>
      <c r="P279" t="str">
        <f t="shared" si="32"/>
        <v>サユ</v>
      </c>
      <c r="Q279">
        <f>IF($F279="","",DATEDIF($R279,①申込書!$D$3,"Y"))</f>
        <v>18</v>
      </c>
      <c r="R279" t="str">
        <f t="shared" si="33"/>
        <v>2007/03/28</v>
      </c>
      <c r="S279" t="str">
        <f t="shared" si="28"/>
        <v>大阪</v>
      </c>
      <c r="T279" t="str">
        <f>IFERROR(IF($G279&lt;&gt;"",LEFT($G279,11),IF(COUNTIF(③女子申込!$C:$C,$B279)=1,INDEX(③女子申込!H:H,MATCH($B279,③女子申込!$C:$C,0)),"")),"")</f>
        <v>00138876336</v>
      </c>
      <c r="U279" t="str">
        <f t="shared" si="34"/>
        <v>武庫川女子大</v>
      </c>
    </row>
    <row r="280" spans="1:21">
      <c r="A280" t="s">
        <v>2870</v>
      </c>
      <c r="B280" s="61">
        <v>279</v>
      </c>
      <c r="C280" t="s">
        <v>12730</v>
      </c>
      <c r="D280" t="s">
        <v>12731</v>
      </c>
      <c r="E280" t="s">
        <v>88</v>
      </c>
      <c r="F280">
        <v>20070225</v>
      </c>
      <c r="G280" t="s">
        <v>13668</v>
      </c>
      <c r="H280" t="s">
        <v>1350</v>
      </c>
      <c r="I280" t="s">
        <v>2721</v>
      </c>
      <c r="M280" t="str">
        <f t="shared" si="29"/>
        <v>三上</v>
      </c>
      <c r="N280" t="str">
        <f t="shared" si="30"/>
        <v>優芽</v>
      </c>
      <c r="O280" t="str">
        <f t="shared" si="31"/>
        <v>ミカミ</v>
      </c>
      <c r="P280" t="str">
        <f t="shared" si="32"/>
        <v>ユメ</v>
      </c>
      <c r="Q280">
        <f>IF($F280="","",DATEDIF($R280,①申込書!$D$3,"Y"))</f>
        <v>18</v>
      </c>
      <c r="R280" t="str">
        <f t="shared" si="33"/>
        <v>2007/02/25</v>
      </c>
      <c r="S280" t="str">
        <f t="shared" si="28"/>
        <v>京都</v>
      </c>
      <c r="T280" t="str">
        <f>IFERROR(IF($G280&lt;&gt;"",LEFT($G280,11),IF(COUNTIF(③女子申込!$C:$C,$B280)=1,INDEX(③女子申込!H:H,MATCH($B280,③女子申込!$C:$C,0)),"")),"")</f>
        <v>00142655427</v>
      </c>
      <c r="U280" t="str">
        <f t="shared" si="34"/>
        <v>武庫川女子大</v>
      </c>
    </row>
    <row r="281" spans="1:21">
      <c r="A281" t="s">
        <v>2870</v>
      </c>
      <c r="B281" s="61">
        <v>280</v>
      </c>
      <c r="C281" t="s">
        <v>12732</v>
      </c>
      <c r="D281" t="s">
        <v>12733</v>
      </c>
      <c r="E281" t="s">
        <v>99</v>
      </c>
      <c r="F281">
        <v>20060809</v>
      </c>
      <c r="G281" t="s">
        <v>13669</v>
      </c>
      <c r="H281" t="s">
        <v>111</v>
      </c>
      <c r="I281" t="s">
        <v>2803</v>
      </c>
      <c r="M281" t="str">
        <f t="shared" si="29"/>
        <v>山下</v>
      </c>
      <c r="N281" t="str">
        <f t="shared" si="30"/>
        <v>夏実</v>
      </c>
      <c r="O281" t="str">
        <f t="shared" si="31"/>
        <v>ヤマシタ</v>
      </c>
      <c r="P281" t="str">
        <f t="shared" si="32"/>
        <v>ナツミ</v>
      </c>
      <c r="Q281">
        <f>IF($F281="","",DATEDIF($R281,①申込書!$D$3,"Y"))</f>
        <v>19</v>
      </c>
      <c r="R281" t="str">
        <f t="shared" si="33"/>
        <v>2006/08/09</v>
      </c>
      <c r="S281" t="str">
        <f t="shared" si="28"/>
        <v>大阪</v>
      </c>
      <c r="T281" t="str">
        <f>IFERROR(IF($G281&lt;&gt;"",LEFT($G281,11),IF(COUNTIF(③女子申込!$C:$C,$B281)=1,INDEX(③女子申込!H:H,MATCH($B281,③女子申込!$C:$C,0)),"")),"")</f>
        <v>00143241520</v>
      </c>
      <c r="U281" t="str">
        <f t="shared" si="34"/>
        <v>武庫川女子大</v>
      </c>
    </row>
    <row r="282" spans="1:21">
      <c r="A282" t="s">
        <v>554</v>
      </c>
      <c r="B282" s="61">
        <v>281</v>
      </c>
      <c r="C282" t="s">
        <v>3260</v>
      </c>
      <c r="D282" t="s">
        <v>3261</v>
      </c>
      <c r="E282" t="s">
        <v>99</v>
      </c>
      <c r="F282">
        <v>20030703</v>
      </c>
      <c r="G282" t="s">
        <v>13670</v>
      </c>
      <c r="H282" t="s">
        <v>3262</v>
      </c>
      <c r="I282" t="s">
        <v>3263</v>
      </c>
      <c r="M282" t="str">
        <f t="shared" si="29"/>
        <v>波江野</v>
      </c>
      <c r="N282" t="str">
        <f t="shared" si="30"/>
        <v>夏帆</v>
      </c>
      <c r="O282" t="str">
        <f t="shared" si="31"/>
        <v>ハエノ</v>
      </c>
      <c r="P282" t="str">
        <f t="shared" si="32"/>
        <v>ナツホ</v>
      </c>
      <c r="Q282">
        <f>IF($F282="","",DATEDIF($R282,①申込書!$D$3,"Y"))</f>
        <v>22</v>
      </c>
      <c r="R282" t="str">
        <f t="shared" si="33"/>
        <v>2003/07/03</v>
      </c>
      <c r="S282" t="str">
        <f t="shared" si="28"/>
        <v>大阪</v>
      </c>
      <c r="T282" t="str">
        <f>IFERROR(IF($G282&lt;&gt;"",LEFT($G282,11),IF(COUNTIF(③女子申込!$C:$C,$B282)=1,INDEX(③女子申込!H:H,MATCH($B282,③女子申込!$C:$C,0)),"")),"")</f>
        <v>00098918742</v>
      </c>
      <c r="U282" t="str">
        <f t="shared" si="34"/>
        <v>大阪体育大</v>
      </c>
    </row>
    <row r="283" spans="1:21">
      <c r="A283" t="s">
        <v>554</v>
      </c>
      <c r="B283" s="61">
        <v>282</v>
      </c>
      <c r="C283" t="s">
        <v>3264</v>
      </c>
      <c r="D283" t="s">
        <v>3265</v>
      </c>
      <c r="E283" t="s">
        <v>369</v>
      </c>
      <c r="F283">
        <v>20030418</v>
      </c>
      <c r="G283" t="s">
        <v>13671</v>
      </c>
      <c r="H283" t="s">
        <v>237</v>
      </c>
      <c r="I283" t="s">
        <v>2609</v>
      </c>
      <c r="M283" t="str">
        <f t="shared" si="29"/>
        <v>矢野</v>
      </c>
      <c r="N283" t="str">
        <f t="shared" si="30"/>
        <v>遥楓</v>
      </c>
      <c r="O283" t="str">
        <f t="shared" si="31"/>
        <v>ヤノ</v>
      </c>
      <c r="P283" t="str">
        <f t="shared" si="32"/>
        <v>ハルカ</v>
      </c>
      <c r="Q283">
        <f>IF($F283="","",DATEDIF($R283,①申込書!$D$3,"Y"))</f>
        <v>22</v>
      </c>
      <c r="R283" t="str">
        <f t="shared" si="33"/>
        <v>2003/04/18</v>
      </c>
      <c r="S283" t="str">
        <f t="shared" si="28"/>
        <v>愛媛</v>
      </c>
      <c r="T283" t="str">
        <f>IFERROR(IF($G283&lt;&gt;"",LEFT($G283,11),IF(COUNTIF(③女子申込!$C:$C,$B283)=1,INDEX(③女子申込!H:H,MATCH($B283,③女子申込!$C:$C,0)),"")),"")</f>
        <v>00132008014</v>
      </c>
      <c r="U283" t="str">
        <f t="shared" si="34"/>
        <v>大阪体育大</v>
      </c>
    </row>
    <row r="284" spans="1:21">
      <c r="A284" t="s">
        <v>554</v>
      </c>
      <c r="B284" s="61">
        <v>283</v>
      </c>
      <c r="C284" t="s">
        <v>3266</v>
      </c>
      <c r="D284" t="s">
        <v>3267</v>
      </c>
      <c r="E284" t="s">
        <v>116</v>
      </c>
      <c r="F284">
        <v>20030925</v>
      </c>
      <c r="G284" t="s">
        <v>13672</v>
      </c>
      <c r="H284" t="s">
        <v>1434</v>
      </c>
      <c r="I284" t="s">
        <v>2716</v>
      </c>
      <c r="M284" t="str">
        <f t="shared" si="29"/>
        <v>川合</v>
      </c>
      <c r="N284" t="str">
        <f t="shared" si="30"/>
        <v>小想</v>
      </c>
      <c r="O284" t="str">
        <f t="shared" si="31"/>
        <v>カワイ</v>
      </c>
      <c r="P284" t="str">
        <f t="shared" si="32"/>
        <v>ココロ</v>
      </c>
      <c r="Q284">
        <f>IF($F284="","",DATEDIF($R284,①申込書!$D$3,"Y"))</f>
        <v>22</v>
      </c>
      <c r="R284" t="str">
        <f t="shared" si="33"/>
        <v>2003/09/25</v>
      </c>
      <c r="S284" t="str">
        <f t="shared" si="28"/>
        <v>三重</v>
      </c>
      <c r="T284" t="str">
        <f>IFERROR(IF($G284&lt;&gt;"",LEFT($G284,11),IF(COUNTIF(③女子申込!$C:$C,$B284)=1,INDEX(③女子申込!H:H,MATCH($B284,③女子申込!$C:$C,0)),"")),"")</f>
        <v>00106096729</v>
      </c>
      <c r="U284" t="str">
        <f t="shared" si="34"/>
        <v>大阪体育大</v>
      </c>
    </row>
    <row r="285" spans="1:21">
      <c r="A285" t="s">
        <v>554</v>
      </c>
      <c r="B285" s="61">
        <v>284</v>
      </c>
      <c r="C285" t="s">
        <v>3268</v>
      </c>
      <c r="D285" t="s">
        <v>3269</v>
      </c>
      <c r="E285" t="s">
        <v>3109</v>
      </c>
      <c r="F285">
        <v>20031004</v>
      </c>
      <c r="G285" t="s">
        <v>13673</v>
      </c>
      <c r="H285" t="s">
        <v>3113</v>
      </c>
      <c r="I285" t="s">
        <v>3270</v>
      </c>
      <c r="M285" t="str">
        <f t="shared" si="29"/>
        <v>進藤</v>
      </c>
      <c r="N285" t="str">
        <f t="shared" si="30"/>
        <v>きらら</v>
      </c>
      <c r="O285" t="str">
        <f t="shared" si="31"/>
        <v>シンドウ</v>
      </c>
      <c r="P285" t="str">
        <f t="shared" si="32"/>
        <v>キララ</v>
      </c>
      <c r="Q285">
        <f>IF($F285="","",DATEDIF($R285,①申込書!$D$3,"Y"))</f>
        <v>22</v>
      </c>
      <c r="R285" t="str">
        <f t="shared" si="33"/>
        <v>2003/10/04</v>
      </c>
      <c r="S285" t="str">
        <f t="shared" si="28"/>
        <v>秋田</v>
      </c>
      <c r="T285" t="str">
        <f>IFERROR(IF($G285&lt;&gt;"",LEFT($G285,11),IF(COUNTIF(③女子申込!$C:$C,$B285)=1,INDEX(③女子申込!H:H,MATCH($B285,③女子申込!$C:$C,0)),"")),"")</f>
        <v>00118140823</v>
      </c>
      <c r="U285" t="str">
        <f t="shared" si="34"/>
        <v>大阪体育大</v>
      </c>
    </row>
    <row r="286" spans="1:21">
      <c r="A286" t="s">
        <v>554</v>
      </c>
      <c r="B286" s="61">
        <v>285</v>
      </c>
      <c r="C286" t="s">
        <v>3271</v>
      </c>
      <c r="D286" t="s">
        <v>3272</v>
      </c>
      <c r="E286" t="s">
        <v>144</v>
      </c>
      <c r="F286">
        <v>20030704</v>
      </c>
      <c r="G286" t="s">
        <v>13674</v>
      </c>
      <c r="H286" t="s">
        <v>3273</v>
      </c>
      <c r="I286" t="s">
        <v>3274</v>
      </c>
      <c r="M286" t="str">
        <f t="shared" si="29"/>
        <v>下間</v>
      </c>
      <c r="N286" t="str">
        <f t="shared" si="30"/>
        <v>星来</v>
      </c>
      <c r="O286" t="str">
        <f t="shared" si="31"/>
        <v>シモツマ</v>
      </c>
      <c r="P286" t="str">
        <f t="shared" si="32"/>
        <v>セイラ</v>
      </c>
      <c r="Q286">
        <f>IF($F286="","",DATEDIF($R286,①申込書!$D$3,"Y"))</f>
        <v>22</v>
      </c>
      <c r="R286" t="str">
        <f t="shared" si="33"/>
        <v>2003/07/04</v>
      </c>
      <c r="S286" t="str">
        <f t="shared" si="28"/>
        <v>山口</v>
      </c>
      <c r="T286" t="str">
        <f>IFERROR(IF($G286&lt;&gt;"",LEFT($G286,11),IF(COUNTIF(③女子申込!$C:$C,$B286)=1,INDEX(③女子申込!H:H,MATCH($B286,③女子申込!$C:$C,0)),"")),"")</f>
        <v>00100832721</v>
      </c>
      <c r="U286" t="str">
        <f t="shared" si="34"/>
        <v>大阪体育大</v>
      </c>
    </row>
    <row r="287" spans="1:21">
      <c r="A287" t="s">
        <v>554</v>
      </c>
      <c r="B287" s="61">
        <v>286</v>
      </c>
      <c r="C287" t="s">
        <v>3438</v>
      </c>
      <c r="D287" t="s">
        <v>3439</v>
      </c>
      <c r="E287" t="s">
        <v>99</v>
      </c>
      <c r="F287">
        <v>20030524</v>
      </c>
      <c r="G287" t="s">
        <v>13675</v>
      </c>
      <c r="H287" t="s">
        <v>641</v>
      </c>
      <c r="I287" t="s">
        <v>446</v>
      </c>
      <c r="M287" t="str">
        <f t="shared" si="29"/>
        <v>平田</v>
      </c>
      <c r="N287" t="str">
        <f t="shared" si="30"/>
        <v>空</v>
      </c>
      <c r="O287" t="str">
        <f t="shared" si="31"/>
        <v>ヒラタ</v>
      </c>
      <c r="P287" t="str">
        <f t="shared" si="32"/>
        <v>ソラ</v>
      </c>
      <c r="Q287">
        <f>IF($F287="","",DATEDIF($R287,①申込書!$D$3,"Y"))</f>
        <v>22</v>
      </c>
      <c r="R287" t="str">
        <f t="shared" si="33"/>
        <v>2003/05/24</v>
      </c>
      <c r="S287" t="str">
        <f t="shared" si="28"/>
        <v>大阪</v>
      </c>
      <c r="T287" t="str">
        <f>IFERROR(IF($G287&lt;&gt;"",LEFT($G287,11),IF(COUNTIF(③女子申込!$C:$C,$B287)=1,INDEX(③女子申込!H:H,MATCH($B287,③女子申込!$C:$C,0)),"")),"")</f>
        <v>00104346523</v>
      </c>
      <c r="U287" t="str">
        <f t="shared" si="34"/>
        <v>大阪体育大</v>
      </c>
    </row>
    <row r="288" spans="1:21">
      <c r="A288" t="s">
        <v>554</v>
      </c>
      <c r="B288" s="61">
        <v>287</v>
      </c>
      <c r="C288" t="s">
        <v>5181</v>
      </c>
      <c r="D288" t="s">
        <v>3440</v>
      </c>
      <c r="E288" t="s">
        <v>132</v>
      </c>
      <c r="F288">
        <v>20040310</v>
      </c>
      <c r="G288" t="s">
        <v>13676</v>
      </c>
      <c r="H288" t="s">
        <v>511</v>
      </c>
      <c r="I288" t="s">
        <v>2822</v>
      </c>
      <c r="M288" t="str">
        <f t="shared" si="29"/>
        <v>後藤</v>
      </c>
      <c r="N288" t="str">
        <f t="shared" si="30"/>
        <v>花音</v>
      </c>
      <c r="O288" t="str">
        <f t="shared" si="31"/>
        <v>ゴトウ</v>
      </c>
      <c r="P288" t="str">
        <f t="shared" si="32"/>
        <v>ハナネ</v>
      </c>
      <c r="Q288">
        <f>IF($F288="","",DATEDIF($R288,①申込書!$D$3,"Y"))</f>
        <v>21</v>
      </c>
      <c r="R288" t="str">
        <f t="shared" si="33"/>
        <v>2004/03/10</v>
      </c>
      <c r="S288" t="str">
        <f t="shared" si="28"/>
        <v>広島</v>
      </c>
      <c r="T288" t="str">
        <f>IFERROR(IF($G288&lt;&gt;"",LEFT($G288,11),IF(COUNTIF(③女子申込!$C:$C,$B288)=1,INDEX(③女子申込!H:H,MATCH($B288,③女子申込!$C:$C,0)),"")),"")</f>
        <v>00133558833</v>
      </c>
      <c r="U288" t="str">
        <f t="shared" si="34"/>
        <v>大阪体育大</v>
      </c>
    </row>
    <row r="289" spans="1:21">
      <c r="A289" t="s">
        <v>554</v>
      </c>
      <c r="B289" s="61">
        <v>288</v>
      </c>
      <c r="C289" t="s">
        <v>5453</v>
      </c>
      <c r="D289" t="s">
        <v>5454</v>
      </c>
      <c r="E289" t="s">
        <v>99</v>
      </c>
      <c r="F289">
        <v>20040915</v>
      </c>
      <c r="G289" t="s">
        <v>13677</v>
      </c>
      <c r="H289" t="s">
        <v>4497</v>
      </c>
      <c r="I289" t="s">
        <v>446</v>
      </c>
      <c r="M289" t="str">
        <f t="shared" si="29"/>
        <v>川島</v>
      </c>
      <c r="N289" t="str">
        <f t="shared" si="30"/>
        <v>空</v>
      </c>
      <c r="O289" t="str">
        <f t="shared" si="31"/>
        <v>カワシマ</v>
      </c>
      <c r="P289" t="str">
        <f t="shared" si="32"/>
        <v>ソラ</v>
      </c>
      <c r="Q289">
        <f>IF($F289="","",DATEDIF($R289,①申込書!$D$3,"Y"))</f>
        <v>21</v>
      </c>
      <c r="R289" t="str">
        <f t="shared" si="33"/>
        <v>2004/09/15</v>
      </c>
      <c r="S289" t="str">
        <f t="shared" si="28"/>
        <v>大阪</v>
      </c>
      <c r="T289" t="str">
        <f>IFERROR(IF($G289&lt;&gt;"",LEFT($G289,11),IF(COUNTIF(③女子申込!$C:$C,$B289)=1,INDEX(③女子申込!H:H,MATCH($B289,③女子申込!$C:$C,0)),"")),"")</f>
        <v>00111985227</v>
      </c>
      <c r="U289" t="str">
        <f t="shared" si="34"/>
        <v>大阪体育大</v>
      </c>
    </row>
    <row r="290" spans="1:21">
      <c r="A290" t="s">
        <v>554</v>
      </c>
      <c r="B290" s="61">
        <v>289</v>
      </c>
      <c r="C290" t="s">
        <v>5455</v>
      </c>
      <c r="D290" t="s">
        <v>5456</v>
      </c>
      <c r="E290" t="s">
        <v>80</v>
      </c>
      <c r="F290">
        <v>20040708</v>
      </c>
      <c r="G290" t="s">
        <v>13678</v>
      </c>
      <c r="H290" t="s">
        <v>987</v>
      </c>
      <c r="I290" t="s">
        <v>2815</v>
      </c>
      <c r="M290" t="str">
        <f t="shared" si="29"/>
        <v>大久保</v>
      </c>
      <c r="N290" t="str">
        <f t="shared" si="30"/>
        <v>楓香</v>
      </c>
      <c r="O290" t="str">
        <f t="shared" si="31"/>
        <v>オオクボ</v>
      </c>
      <c r="P290" t="str">
        <f t="shared" si="32"/>
        <v>フウカ</v>
      </c>
      <c r="Q290">
        <f>IF($F290="","",DATEDIF($R290,①申込書!$D$3,"Y"))</f>
        <v>21</v>
      </c>
      <c r="R290" t="str">
        <f t="shared" si="33"/>
        <v>2004/07/08</v>
      </c>
      <c r="S290" t="str">
        <f t="shared" si="28"/>
        <v>滋賀</v>
      </c>
      <c r="T290" t="str">
        <f>IFERROR(IF($G290&lt;&gt;"",LEFT($G290,11),IF(COUNTIF(③女子申込!$C:$C,$B290)=1,INDEX(③女子申込!H:H,MATCH($B290,③女子申込!$C:$C,0)),"")),"")</f>
        <v>00112444622</v>
      </c>
      <c r="U290" t="str">
        <f t="shared" si="34"/>
        <v>大阪体育大</v>
      </c>
    </row>
    <row r="291" spans="1:21">
      <c r="A291" t="s">
        <v>554</v>
      </c>
      <c r="B291" s="61">
        <v>290</v>
      </c>
      <c r="C291" t="s">
        <v>5457</v>
      </c>
      <c r="D291" t="s">
        <v>5458</v>
      </c>
      <c r="E291" t="s">
        <v>99</v>
      </c>
      <c r="F291">
        <v>20040821</v>
      </c>
      <c r="G291" t="s">
        <v>13679</v>
      </c>
      <c r="H291" t="s">
        <v>2149</v>
      </c>
      <c r="I291" t="s">
        <v>5459</v>
      </c>
      <c r="M291" t="str">
        <f t="shared" si="29"/>
        <v>中原</v>
      </c>
      <c r="N291" t="str">
        <f t="shared" si="30"/>
        <v>鈴</v>
      </c>
      <c r="O291" t="str">
        <f t="shared" si="31"/>
        <v>ナカハラ</v>
      </c>
      <c r="P291" t="str">
        <f t="shared" si="32"/>
        <v>スズ</v>
      </c>
      <c r="Q291">
        <f>IF($F291="","",DATEDIF($R291,①申込書!$D$3,"Y"))</f>
        <v>21</v>
      </c>
      <c r="R291" t="str">
        <f t="shared" si="33"/>
        <v>2004/08/21</v>
      </c>
      <c r="S291" t="str">
        <f t="shared" si="28"/>
        <v>大阪</v>
      </c>
      <c r="T291" t="str">
        <f>IFERROR(IF($G291&lt;&gt;"",LEFT($G291,11),IF(COUNTIF(③女子申込!$C:$C,$B291)=1,INDEX(③女子申込!H:H,MATCH($B291,③女子申込!$C:$C,0)),"")),"")</f>
        <v>00115446021</v>
      </c>
      <c r="U291" t="str">
        <f t="shared" si="34"/>
        <v>大阪体育大</v>
      </c>
    </row>
    <row r="292" spans="1:21">
      <c r="A292" t="s">
        <v>554</v>
      </c>
      <c r="B292" s="61">
        <v>291</v>
      </c>
      <c r="C292" t="s">
        <v>5460</v>
      </c>
      <c r="D292" t="s">
        <v>5461</v>
      </c>
      <c r="E292" t="s">
        <v>83</v>
      </c>
      <c r="F292">
        <v>20040816</v>
      </c>
      <c r="G292" t="s">
        <v>13680</v>
      </c>
      <c r="H292" t="s">
        <v>990</v>
      </c>
      <c r="I292" t="s">
        <v>3356</v>
      </c>
      <c r="M292" t="str">
        <f t="shared" si="29"/>
        <v>武田</v>
      </c>
      <c r="N292" t="str">
        <f t="shared" si="30"/>
        <v>光里</v>
      </c>
      <c r="O292" t="str">
        <f t="shared" si="31"/>
        <v>タケダ</v>
      </c>
      <c r="P292" t="str">
        <f t="shared" si="32"/>
        <v>ヒカリ</v>
      </c>
      <c r="Q292">
        <f>IF($F292="","",DATEDIF($R292,①申込書!$D$3,"Y"))</f>
        <v>21</v>
      </c>
      <c r="R292" t="str">
        <f t="shared" si="33"/>
        <v>2004/08/16</v>
      </c>
      <c r="S292" t="str">
        <f t="shared" si="28"/>
        <v>奈良</v>
      </c>
      <c r="T292" t="str">
        <f>IFERROR(IF($G292&lt;&gt;"",LEFT($G292,11),IF(COUNTIF(③女子申込!$C:$C,$B292)=1,INDEX(③女子申込!H:H,MATCH($B292,③女子申込!$C:$C,0)),"")),"")</f>
        <v>00119323221</v>
      </c>
      <c r="U292" t="str">
        <f t="shared" si="34"/>
        <v>大阪体育大</v>
      </c>
    </row>
    <row r="293" spans="1:21">
      <c r="A293" t="s">
        <v>554</v>
      </c>
      <c r="B293" s="61">
        <v>292</v>
      </c>
      <c r="C293" t="s">
        <v>5462</v>
      </c>
      <c r="D293" t="s">
        <v>5463</v>
      </c>
      <c r="E293" t="s">
        <v>99</v>
      </c>
      <c r="F293">
        <v>20040427</v>
      </c>
      <c r="G293" t="s">
        <v>13681</v>
      </c>
      <c r="H293" t="s">
        <v>5464</v>
      </c>
      <c r="I293" t="s">
        <v>2797</v>
      </c>
      <c r="M293" t="str">
        <f t="shared" si="29"/>
        <v>利國</v>
      </c>
      <c r="N293" t="str">
        <f t="shared" si="30"/>
        <v>文音</v>
      </c>
      <c r="O293" t="str">
        <f t="shared" si="31"/>
        <v>トシクニ</v>
      </c>
      <c r="P293" t="str">
        <f t="shared" si="32"/>
        <v>アヤネ</v>
      </c>
      <c r="Q293">
        <f>IF($F293="","",DATEDIF($R293,①申込書!$D$3,"Y"))</f>
        <v>21</v>
      </c>
      <c r="R293" t="str">
        <f t="shared" si="33"/>
        <v>2004/04/27</v>
      </c>
      <c r="S293" t="str">
        <f t="shared" si="28"/>
        <v>大阪</v>
      </c>
      <c r="T293" t="str">
        <f>IFERROR(IF($G293&lt;&gt;"",LEFT($G293,11),IF(COUNTIF(③女子申込!$C:$C,$B293)=1,INDEX(③女子申込!H:H,MATCH($B293,③女子申込!$C:$C,0)),"")),"")</f>
        <v>00144252018</v>
      </c>
      <c r="U293" t="str">
        <f t="shared" si="34"/>
        <v>大阪体育大</v>
      </c>
    </row>
    <row r="294" spans="1:21">
      <c r="A294" t="s">
        <v>554</v>
      </c>
      <c r="B294" s="61">
        <v>293</v>
      </c>
      <c r="C294" t="s">
        <v>5511</v>
      </c>
      <c r="D294" t="s">
        <v>5512</v>
      </c>
      <c r="E294" t="s">
        <v>97</v>
      </c>
      <c r="F294">
        <v>20040420</v>
      </c>
      <c r="G294" t="s">
        <v>13682</v>
      </c>
      <c r="H294" t="s">
        <v>5513</v>
      </c>
      <c r="I294" t="s">
        <v>5514</v>
      </c>
      <c r="M294" t="str">
        <f t="shared" si="29"/>
        <v>片葺</v>
      </c>
      <c r="N294" t="str">
        <f t="shared" si="30"/>
        <v>かこ</v>
      </c>
      <c r="O294" t="str">
        <f t="shared" si="31"/>
        <v>カタブキ</v>
      </c>
      <c r="P294" t="str">
        <f t="shared" si="32"/>
        <v>カコ</v>
      </c>
      <c r="Q294">
        <f>IF($F294="","",DATEDIF($R294,①申込書!$D$3,"Y"))</f>
        <v>21</v>
      </c>
      <c r="R294" t="str">
        <f t="shared" si="33"/>
        <v>2004/04/20</v>
      </c>
      <c r="S294" t="str">
        <f t="shared" si="28"/>
        <v>兵庫</v>
      </c>
      <c r="T294" t="str">
        <f>IFERROR(IF($G294&lt;&gt;"",LEFT($G294,11),IF(COUNTIF(③女子申込!$C:$C,$B294)=1,INDEX(③女子申込!H:H,MATCH($B294,③女子申込!$C:$C,0)),"")),"")</f>
        <v>00140941322</v>
      </c>
      <c r="U294" t="str">
        <f t="shared" si="34"/>
        <v>大阪体育大</v>
      </c>
    </row>
    <row r="295" spans="1:21">
      <c r="A295" t="s">
        <v>554</v>
      </c>
      <c r="B295" s="61">
        <v>294</v>
      </c>
      <c r="C295" t="s">
        <v>5515</v>
      </c>
      <c r="D295" t="s">
        <v>5516</v>
      </c>
      <c r="E295" t="s">
        <v>173</v>
      </c>
      <c r="F295">
        <v>20040701</v>
      </c>
      <c r="G295" t="s">
        <v>13683</v>
      </c>
      <c r="H295" t="s">
        <v>1186</v>
      </c>
      <c r="I295" t="s">
        <v>2702</v>
      </c>
      <c r="M295" t="str">
        <f t="shared" si="29"/>
        <v>細田</v>
      </c>
      <c r="N295" t="str">
        <f t="shared" si="30"/>
        <v>知花</v>
      </c>
      <c r="O295" t="str">
        <f t="shared" si="31"/>
        <v>ホソダ</v>
      </c>
      <c r="P295" t="str">
        <f t="shared" si="32"/>
        <v>トモカ</v>
      </c>
      <c r="Q295">
        <f>IF($F295="","",DATEDIF($R295,①申込書!$D$3,"Y"))</f>
        <v>21</v>
      </c>
      <c r="R295" t="str">
        <f t="shared" si="33"/>
        <v>2004/07/01</v>
      </c>
      <c r="S295" t="str">
        <f t="shared" si="28"/>
        <v>鳥取</v>
      </c>
      <c r="T295" t="str">
        <f>IFERROR(IF($G295&lt;&gt;"",LEFT($G295,11),IF(COUNTIF(③女子申込!$C:$C,$B295)=1,INDEX(③女子申込!H:H,MATCH($B295,③女子申込!$C:$C,0)),"")),"")</f>
        <v>00140697229</v>
      </c>
      <c r="U295" t="str">
        <f t="shared" si="34"/>
        <v>大阪体育大</v>
      </c>
    </row>
    <row r="296" spans="1:21">
      <c r="A296" t="s">
        <v>554</v>
      </c>
      <c r="B296" s="61">
        <v>295</v>
      </c>
      <c r="C296" t="s">
        <v>5517</v>
      </c>
      <c r="D296" t="s">
        <v>5518</v>
      </c>
      <c r="E296" t="s">
        <v>180</v>
      </c>
      <c r="F296">
        <v>20040702</v>
      </c>
      <c r="G296" t="s">
        <v>13684</v>
      </c>
      <c r="H296" t="s">
        <v>677</v>
      </c>
      <c r="I296" t="s">
        <v>2913</v>
      </c>
      <c r="M296" t="str">
        <f t="shared" si="29"/>
        <v>小松</v>
      </c>
      <c r="N296" t="str">
        <f t="shared" si="30"/>
        <v>夏歩</v>
      </c>
      <c r="O296" t="str">
        <f t="shared" si="31"/>
        <v>コマツ</v>
      </c>
      <c r="P296" t="str">
        <f t="shared" si="32"/>
        <v>カホ</v>
      </c>
      <c r="Q296">
        <f>IF($F296="","",DATEDIF($R296,①申込書!$D$3,"Y"))</f>
        <v>21</v>
      </c>
      <c r="R296" t="str">
        <f t="shared" si="33"/>
        <v>2004/07/02</v>
      </c>
      <c r="S296" t="str">
        <f t="shared" si="28"/>
        <v>北海道</v>
      </c>
      <c r="T296" t="str">
        <f>IFERROR(IF($G296&lt;&gt;"",LEFT($G296,11),IF(COUNTIF(③女子申込!$C:$C,$B296)=1,INDEX(③女子申込!H:H,MATCH($B296,③女子申込!$C:$C,0)),"")),"")</f>
        <v>00115953327</v>
      </c>
      <c r="U296" t="str">
        <f t="shared" si="34"/>
        <v>大阪体育大</v>
      </c>
    </row>
    <row r="297" spans="1:21">
      <c r="A297" t="s">
        <v>554</v>
      </c>
      <c r="B297" s="61">
        <v>296</v>
      </c>
      <c r="C297" t="s">
        <v>5570</v>
      </c>
      <c r="D297" t="s">
        <v>5571</v>
      </c>
      <c r="E297" t="s">
        <v>99</v>
      </c>
      <c r="F297">
        <v>20040504</v>
      </c>
      <c r="G297" t="s">
        <v>13685</v>
      </c>
      <c r="H297" t="s">
        <v>330</v>
      </c>
      <c r="I297" t="s">
        <v>5572</v>
      </c>
      <c r="M297" t="str">
        <f t="shared" si="29"/>
        <v>岩本</v>
      </c>
      <c r="N297" t="str">
        <f t="shared" si="30"/>
        <v>彩李</v>
      </c>
      <c r="O297" t="str">
        <f t="shared" si="31"/>
        <v>イワモト</v>
      </c>
      <c r="P297" t="str">
        <f t="shared" si="32"/>
        <v>アヤリ</v>
      </c>
      <c r="Q297">
        <f>IF($F297="","",DATEDIF($R297,①申込書!$D$3,"Y"))</f>
        <v>21</v>
      </c>
      <c r="R297" t="str">
        <f t="shared" si="33"/>
        <v>2004/05/04</v>
      </c>
      <c r="S297" t="str">
        <f t="shared" si="28"/>
        <v>大阪</v>
      </c>
      <c r="T297" t="str">
        <f>IFERROR(IF($G297&lt;&gt;"",LEFT($G297,11),IF(COUNTIF(③女子申込!$C:$C,$B297)=1,INDEX(③女子申込!H:H,MATCH($B297,③女子申込!$C:$C,0)),"")),"")</f>
        <v>00110708623</v>
      </c>
      <c r="U297" t="str">
        <f t="shared" si="34"/>
        <v>大阪体育大</v>
      </c>
    </row>
    <row r="298" spans="1:21">
      <c r="A298" t="s">
        <v>554</v>
      </c>
      <c r="B298" s="61">
        <v>297</v>
      </c>
      <c r="C298" t="s">
        <v>5654</v>
      </c>
      <c r="D298" t="s">
        <v>5655</v>
      </c>
      <c r="E298" t="s">
        <v>97</v>
      </c>
      <c r="F298">
        <v>20050113</v>
      </c>
      <c r="G298" t="s">
        <v>13686</v>
      </c>
      <c r="H298" t="s">
        <v>897</v>
      </c>
      <c r="I298" t="s">
        <v>5114</v>
      </c>
      <c r="M298" t="str">
        <f t="shared" si="29"/>
        <v>平山</v>
      </c>
      <c r="N298" t="str">
        <f t="shared" si="30"/>
        <v>彩雪</v>
      </c>
      <c r="O298" t="str">
        <f t="shared" si="31"/>
        <v>ヒラヤマ</v>
      </c>
      <c r="P298" t="str">
        <f t="shared" si="32"/>
        <v>サユキ</v>
      </c>
      <c r="Q298">
        <f>IF($F298="","",DATEDIF($R298,①申込書!$D$3,"Y"))</f>
        <v>21</v>
      </c>
      <c r="R298" t="str">
        <f t="shared" si="33"/>
        <v>2005/01/13</v>
      </c>
      <c r="S298" t="str">
        <f t="shared" si="28"/>
        <v>兵庫</v>
      </c>
      <c r="T298" t="str">
        <f>IFERROR(IF($G298&lt;&gt;"",LEFT($G298,11),IF(COUNTIF(③女子申込!$C:$C,$B298)=1,INDEX(③女子申込!H:H,MATCH($B298,③女子申込!$C:$C,0)),"")),"")</f>
        <v>00135775331</v>
      </c>
      <c r="U298" t="str">
        <f t="shared" si="34"/>
        <v>大阪体育大</v>
      </c>
    </row>
    <row r="299" spans="1:21">
      <c r="A299" t="s">
        <v>554</v>
      </c>
      <c r="B299" s="61">
        <v>298</v>
      </c>
      <c r="C299" t="s">
        <v>5695</v>
      </c>
      <c r="D299" t="s">
        <v>5696</v>
      </c>
      <c r="E299" t="s">
        <v>99</v>
      </c>
      <c r="F299">
        <v>20040813</v>
      </c>
      <c r="G299" t="s">
        <v>13687</v>
      </c>
      <c r="H299" t="s">
        <v>605</v>
      </c>
      <c r="I299" t="s">
        <v>1087</v>
      </c>
      <c r="M299" t="str">
        <f t="shared" si="29"/>
        <v>中西</v>
      </c>
      <c r="N299" t="str">
        <f t="shared" si="30"/>
        <v>菜月</v>
      </c>
      <c r="O299" t="str">
        <f t="shared" si="31"/>
        <v>ナカニシ</v>
      </c>
      <c r="P299" t="str">
        <f t="shared" si="32"/>
        <v>ナツキ</v>
      </c>
      <c r="Q299">
        <f>IF($F299="","",DATEDIF($R299,①申込書!$D$3,"Y"))</f>
        <v>21</v>
      </c>
      <c r="R299" t="str">
        <f t="shared" si="33"/>
        <v>2004/08/13</v>
      </c>
      <c r="S299" t="str">
        <f t="shared" si="28"/>
        <v>大阪</v>
      </c>
      <c r="T299" t="str">
        <f>IFERROR(IF($G299&lt;&gt;"",LEFT($G299,11),IF(COUNTIF(③女子申込!$C:$C,$B299)=1,INDEX(③女子申込!H:H,MATCH($B299,③女子申込!$C:$C,0)),"")),"")</f>
        <v>00118295127</v>
      </c>
      <c r="U299" t="str">
        <f t="shared" si="34"/>
        <v>大阪体育大</v>
      </c>
    </row>
    <row r="300" spans="1:21">
      <c r="A300" t="s">
        <v>554</v>
      </c>
      <c r="B300" s="61">
        <v>299</v>
      </c>
      <c r="C300" t="s">
        <v>5697</v>
      </c>
      <c r="D300" t="s">
        <v>5698</v>
      </c>
      <c r="E300" t="s">
        <v>99</v>
      </c>
      <c r="F300">
        <v>20041223</v>
      </c>
      <c r="G300" t="s">
        <v>13688</v>
      </c>
      <c r="H300" t="s">
        <v>1195</v>
      </c>
      <c r="I300" t="s">
        <v>2695</v>
      </c>
      <c r="M300" t="str">
        <f t="shared" si="29"/>
        <v>長島</v>
      </c>
      <c r="N300" t="str">
        <f t="shared" si="30"/>
        <v>桃花</v>
      </c>
      <c r="O300" t="str">
        <f t="shared" si="31"/>
        <v>ナガシマ</v>
      </c>
      <c r="P300" t="str">
        <f t="shared" si="32"/>
        <v>モモカ</v>
      </c>
      <c r="Q300">
        <f>IF($F300="","",DATEDIF($R300,①申込書!$D$3,"Y"))</f>
        <v>21</v>
      </c>
      <c r="R300" t="str">
        <f t="shared" si="33"/>
        <v>2004/12/23</v>
      </c>
      <c r="S300" t="str">
        <f t="shared" si="28"/>
        <v>大阪</v>
      </c>
      <c r="T300" t="str">
        <f>IFERROR(IF($G300&lt;&gt;"",LEFT($G300,11),IF(COUNTIF(③女子申込!$C:$C,$B300)=1,INDEX(③女子申込!H:H,MATCH($B300,③女子申込!$C:$C,0)),"")),"")</f>
        <v>00149122221</v>
      </c>
      <c r="U300" t="str">
        <f t="shared" si="34"/>
        <v>大阪体育大</v>
      </c>
    </row>
    <row r="301" spans="1:21">
      <c r="A301" t="s">
        <v>554</v>
      </c>
      <c r="B301" s="61">
        <v>300</v>
      </c>
      <c r="C301" t="s">
        <v>8104</v>
      </c>
      <c r="D301" t="s">
        <v>8105</v>
      </c>
      <c r="E301" t="s">
        <v>99</v>
      </c>
      <c r="F301">
        <v>20051230</v>
      </c>
      <c r="G301" t="s">
        <v>8106</v>
      </c>
      <c r="H301" t="s">
        <v>182</v>
      </c>
      <c r="I301" t="s">
        <v>8107</v>
      </c>
      <c r="M301" t="str">
        <f t="shared" si="29"/>
        <v>山口</v>
      </c>
      <c r="N301" t="str">
        <f t="shared" si="30"/>
        <v>祥華</v>
      </c>
      <c r="O301" t="str">
        <f t="shared" si="31"/>
        <v>ヤマグチ</v>
      </c>
      <c r="P301" t="str">
        <f t="shared" si="32"/>
        <v>サチカ</v>
      </c>
      <c r="Q301">
        <f>IF($F301="","",DATEDIF($R301,①申込書!$D$3,"Y"))</f>
        <v>20</v>
      </c>
      <c r="R301" t="str">
        <f t="shared" si="33"/>
        <v>2005/12/30</v>
      </c>
      <c r="S301" t="str">
        <f t="shared" si="28"/>
        <v>大阪</v>
      </c>
      <c r="T301" t="str">
        <f>IFERROR(IF($G301&lt;&gt;"",LEFT($G301,11),IF(COUNTIF(③女子申込!$C:$C,$B301)=1,INDEX(③女子申込!H:H,MATCH($B301,③女子申込!$C:$C,0)),"")),"")</f>
        <v>00130417521</v>
      </c>
      <c r="U301" t="str">
        <f t="shared" si="34"/>
        <v>大阪体育大</v>
      </c>
    </row>
    <row r="302" spans="1:21">
      <c r="A302" t="s">
        <v>554</v>
      </c>
      <c r="B302" s="61">
        <v>301</v>
      </c>
      <c r="C302" t="s">
        <v>8108</v>
      </c>
      <c r="D302" t="s">
        <v>8109</v>
      </c>
      <c r="E302" t="s">
        <v>80</v>
      </c>
      <c r="F302">
        <v>20050905</v>
      </c>
      <c r="G302" t="s">
        <v>13689</v>
      </c>
      <c r="H302" t="s">
        <v>6728</v>
      </c>
      <c r="I302" t="s">
        <v>2797</v>
      </c>
      <c r="M302" t="str">
        <f t="shared" si="29"/>
        <v>尾本</v>
      </c>
      <c r="N302" t="str">
        <f t="shared" si="30"/>
        <v>彩心</v>
      </c>
      <c r="O302" t="str">
        <f t="shared" si="31"/>
        <v>オモト</v>
      </c>
      <c r="P302" t="str">
        <f t="shared" si="32"/>
        <v>アヤネ</v>
      </c>
      <c r="Q302">
        <f>IF($F302="","",DATEDIF($R302,①申込書!$D$3,"Y"))</f>
        <v>20</v>
      </c>
      <c r="R302" t="str">
        <f t="shared" si="33"/>
        <v>2005/09/05</v>
      </c>
      <c r="S302" t="str">
        <f t="shared" si="28"/>
        <v>滋賀</v>
      </c>
      <c r="T302" t="str">
        <f>IFERROR(IF($G302&lt;&gt;"",LEFT($G302,11),IF(COUNTIF(③女子申込!$C:$C,$B302)=1,INDEX(③女子申込!H:H,MATCH($B302,③女子申込!$C:$C,0)),"")),"")</f>
        <v>00126028221</v>
      </c>
      <c r="U302" t="str">
        <f t="shared" si="34"/>
        <v>大阪体育大</v>
      </c>
    </row>
    <row r="303" spans="1:21">
      <c r="A303" t="s">
        <v>554</v>
      </c>
      <c r="B303" s="61">
        <v>302</v>
      </c>
      <c r="C303" t="s">
        <v>8110</v>
      </c>
      <c r="D303" t="s">
        <v>8111</v>
      </c>
      <c r="E303" t="s">
        <v>99</v>
      </c>
      <c r="F303">
        <v>20050606</v>
      </c>
      <c r="G303" t="s">
        <v>8112</v>
      </c>
      <c r="H303" t="s">
        <v>288</v>
      </c>
      <c r="I303" t="s">
        <v>1073</v>
      </c>
      <c r="M303" t="str">
        <f t="shared" si="29"/>
        <v>上田</v>
      </c>
      <c r="N303" t="str">
        <f t="shared" si="30"/>
        <v>優</v>
      </c>
      <c r="O303" t="str">
        <f t="shared" si="31"/>
        <v>ウエダ</v>
      </c>
      <c r="P303" t="str">
        <f t="shared" si="32"/>
        <v>ユウ</v>
      </c>
      <c r="Q303">
        <f>IF($F303="","",DATEDIF($R303,①申込書!$D$3,"Y"))</f>
        <v>20</v>
      </c>
      <c r="R303" t="str">
        <f t="shared" si="33"/>
        <v>2005/06/06</v>
      </c>
      <c r="S303" t="str">
        <f t="shared" si="28"/>
        <v>大阪</v>
      </c>
      <c r="T303" t="str">
        <f>IFERROR(IF($G303&lt;&gt;"",LEFT($G303,11),IF(COUNTIF(③女子申込!$C:$C,$B303)=1,INDEX(③女子申込!H:H,MATCH($B303,③女子申込!$C:$C,0)),"")),"")</f>
        <v>00130182217</v>
      </c>
      <c r="U303" t="str">
        <f t="shared" si="34"/>
        <v>大阪体育大</v>
      </c>
    </row>
    <row r="304" spans="1:21">
      <c r="A304" t="s">
        <v>554</v>
      </c>
      <c r="B304" s="61">
        <v>303</v>
      </c>
      <c r="C304" t="s">
        <v>8113</v>
      </c>
      <c r="D304" t="s">
        <v>8114</v>
      </c>
      <c r="E304" t="s">
        <v>116</v>
      </c>
      <c r="F304">
        <v>20050507</v>
      </c>
      <c r="G304" t="s">
        <v>8115</v>
      </c>
      <c r="H304" t="s">
        <v>1935</v>
      </c>
      <c r="I304" t="s">
        <v>1559</v>
      </c>
      <c r="M304" t="str">
        <f t="shared" si="29"/>
        <v>青山</v>
      </c>
      <c r="N304" t="str">
        <f t="shared" si="30"/>
        <v>ひより</v>
      </c>
      <c r="O304" t="str">
        <f t="shared" si="31"/>
        <v>アオヤマ</v>
      </c>
      <c r="P304" t="str">
        <f t="shared" si="32"/>
        <v>ヒヨリ</v>
      </c>
      <c r="Q304">
        <f>IF($F304="","",DATEDIF($R304,①申込書!$D$3,"Y"))</f>
        <v>20</v>
      </c>
      <c r="R304" t="str">
        <f t="shared" si="33"/>
        <v>2005/05/07</v>
      </c>
      <c r="S304" t="str">
        <f t="shared" si="28"/>
        <v>三重</v>
      </c>
      <c r="T304" t="str">
        <f>IFERROR(IF($G304&lt;&gt;"",LEFT($G304,11),IF(COUNTIF(③女子申込!$C:$C,$B304)=1,INDEX(③女子申込!H:H,MATCH($B304,③女子申込!$C:$C,0)),"")),"")</f>
        <v>00124574023</v>
      </c>
      <c r="U304" t="str">
        <f t="shared" si="34"/>
        <v>大阪体育大</v>
      </c>
    </row>
    <row r="305" spans="1:21">
      <c r="A305" t="s">
        <v>554</v>
      </c>
      <c r="B305" s="61">
        <v>304</v>
      </c>
      <c r="C305" t="s">
        <v>8116</v>
      </c>
      <c r="D305" t="s">
        <v>8117</v>
      </c>
      <c r="E305" t="s">
        <v>116</v>
      </c>
      <c r="F305">
        <v>20050829</v>
      </c>
      <c r="G305" t="s">
        <v>8118</v>
      </c>
      <c r="H305" t="s">
        <v>86</v>
      </c>
      <c r="I305" t="s">
        <v>3021</v>
      </c>
      <c r="M305" t="str">
        <f t="shared" si="29"/>
        <v>藤田</v>
      </c>
      <c r="N305" t="str">
        <f t="shared" si="30"/>
        <v>唯愛</v>
      </c>
      <c r="O305" t="str">
        <f t="shared" si="31"/>
        <v>フジタ</v>
      </c>
      <c r="P305" t="str">
        <f t="shared" si="32"/>
        <v>ユア</v>
      </c>
      <c r="Q305">
        <f>IF($F305="","",DATEDIF($R305,①申込書!$D$3,"Y"))</f>
        <v>20</v>
      </c>
      <c r="R305" t="str">
        <f t="shared" si="33"/>
        <v>2005/08/29</v>
      </c>
      <c r="S305" t="str">
        <f t="shared" si="28"/>
        <v>三重</v>
      </c>
      <c r="T305" t="str">
        <f>IFERROR(IF($G305&lt;&gt;"",LEFT($G305,11),IF(COUNTIF(③女子申込!$C:$C,$B305)=1,INDEX(③女子申込!H:H,MATCH($B305,③女子申込!$C:$C,0)),"")),"")</f>
        <v>00127903022</v>
      </c>
      <c r="U305" t="str">
        <f t="shared" si="34"/>
        <v>大阪体育大</v>
      </c>
    </row>
    <row r="306" spans="1:21">
      <c r="A306" t="s">
        <v>554</v>
      </c>
      <c r="B306" s="61">
        <v>305</v>
      </c>
      <c r="C306" t="s">
        <v>8119</v>
      </c>
      <c r="D306" t="s">
        <v>8120</v>
      </c>
      <c r="E306" t="s">
        <v>369</v>
      </c>
      <c r="F306">
        <v>20051216</v>
      </c>
      <c r="G306" t="s">
        <v>13690</v>
      </c>
      <c r="H306" t="s">
        <v>7765</v>
      </c>
      <c r="I306" t="s">
        <v>2982</v>
      </c>
      <c r="M306" t="str">
        <f t="shared" si="29"/>
        <v>吉井</v>
      </c>
      <c r="N306" t="str">
        <f t="shared" si="30"/>
        <v>杏</v>
      </c>
      <c r="O306" t="str">
        <f t="shared" si="31"/>
        <v>ヨシイ</v>
      </c>
      <c r="P306" t="str">
        <f t="shared" si="32"/>
        <v>アンズ</v>
      </c>
      <c r="Q306">
        <f>IF($F306="","",DATEDIF($R306,①申込書!$D$3,"Y"))</f>
        <v>20</v>
      </c>
      <c r="R306" t="str">
        <f t="shared" si="33"/>
        <v>2005/12/16</v>
      </c>
      <c r="S306" t="str">
        <f t="shared" si="28"/>
        <v>愛媛</v>
      </c>
      <c r="T306" t="str">
        <f>IFERROR(IF($G306&lt;&gt;"",LEFT($G306,11),IF(COUNTIF(③女子申込!$C:$C,$B306)=1,INDEX(③女子申込!H:H,MATCH($B306,③女子申込!$C:$C,0)),"")),"")</f>
        <v>00123904524</v>
      </c>
      <c r="U306" t="str">
        <f t="shared" si="34"/>
        <v>大阪体育大</v>
      </c>
    </row>
    <row r="307" spans="1:21">
      <c r="A307" t="s">
        <v>554</v>
      </c>
      <c r="B307" s="61">
        <v>306</v>
      </c>
      <c r="C307" t="s">
        <v>8121</v>
      </c>
      <c r="D307" t="s">
        <v>8122</v>
      </c>
      <c r="E307" t="s">
        <v>583</v>
      </c>
      <c r="F307">
        <v>20050521</v>
      </c>
      <c r="G307" t="s">
        <v>8123</v>
      </c>
      <c r="H307" t="s">
        <v>756</v>
      </c>
      <c r="I307" t="s">
        <v>8124</v>
      </c>
      <c r="M307" t="str">
        <f t="shared" si="29"/>
        <v>松原</v>
      </c>
      <c r="N307" t="str">
        <f t="shared" si="30"/>
        <v>しほり</v>
      </c>
      <c r="O307" t="str">
        <f t="shared" si="31"/>
        <v>マツバラ</v>
      </c>
      <c r="P307" t="str">
        <f t="shared" si="32"/>
        <v>シホリ</v>
      </c>
      <c r="Q307">
        <f>IF($F307="","",DATEDIF($R307,①申込書!$D$3,"Y"))</f>
        <v>20</v>
      </c>
      <c r="R307" t="str">
        <f t="shared" si="33"/>
        <v>2005/05/21</v>
      </c>
      <c r="S307" t="str">
        <f t="shared" si="28"/>
        <v>島根</v>
      </c>
      <c r="T307" t="str">
        <f>IFERROR(IF($G307&lt;&gt;"",LEFT($G307,11),IF(COUNTIF(③女子申込!$C:$C,$B307)=1,INDEX(③女子申込!H:H,MATCH($B307,③女子申込!$C:$C,0)),"")),"")</f>
        <v>00127224119</v>
      </c>
      <c r="U307" t="str">
        <f t="shared" si="34"/>
        <v>大阪体育大</v>
      </c>
    </row>
    <row r="308" spans="1:21">
      <c r="A308" t="s">
        <v>554</v>
      </c>
      <c r="B308" s="61">
        <v>307</v>
      </c>
      <c r="C308" t="s">
        <v>8125</v>
      </c>
      <c r="D308" t="s">
        <v>8126</v>
      </c>
      <c r="E308" t="s">
        <v>185</v>
      </c>
      <c r="F308">
        <v>20051012</v>
      </c>
      <c r="G308" t="s">
        <v>8127</v>
      </c>
      <c r="H308" t="s">
        <v>8128</v>
      </c>
      <c r="I308" t="s">
        <v>1502</v>
      </c>
      <c r="M308" t="str">
        <f t="shared" si="29"/>
        <v>新鞍</v>
      </c>
      <c r="N308" t="str">
        <f t="shared" si="30"/>
        <v>美柚</v>
      </c>
      <c r="O308" t="str">
        <f t="shared" si="31"/>
        <v>ニイクラ</v>
      </c>
      <c r="P308" t="str">
        <f t="shared" si="32"/>
        <v>ミユ</v>
      </c>
      <c r="Q308">
        <f>IF($F308="","",DATEDIF($R308,①申込書!$D$3,"Y"))</f>
        <v>20</v>
      </c>
      <c r="R308" t="str">
        <f t="shared" si="33"/>
        <v>2005/10/12</v>
      </c>
      <c r="S308" t="str">
        <f t="shared" si="28"/>
        <v>富山</v>
      </c>
      <c r="T308" t="str">
        <f>IFERROR(IF($G308&lt;&gt;"",LEFT($G308,11),IF(COUNTIF(③女子申込!$C:$C,$B308)=1,INDEX(③女子申込!H:H,MATCH($B308,③女子申込!$C:$C,0)),"")),"")</f>
        <v>00130525319</v>
      </c>
      <c r="U308" t="str">
        <f t="shared" si="34"/>
        <v>大阪体育大</v>
      </c>
    </row>
    <row r="309" spans="1:21">
      <c r="A309" t="s">
        <v>554</v>
      </c>
      <c r="B309" s="61">
        <v>308</v>
      </c>
      <c r="C309" t="s">
        <v>8129</v>
      </c>
      <c r="D309" t="s">
        <v>8130</v>
      </c>
      <c r="E309" t="s">
        <v>79</v>
      </c>
      <c r="F309">
        <v>20051201</v>
      </c>
      <c r="G309" t="s">
        <v>8131</v>
      </c>
      <c r="H309" t="s">
        <v>960</v>
      </c>
      <c r="I309" t="s">
        <v>735</v>
      </c>
      <c r="M309" t="str">
        <f t="shared" si="29"/>
        <v>朝田</v>
      </c>
      <c r="N309" t="str">
        <f t="shared" si="30"/>
        <v>千裕</v>
      </c>
      <c r="O309" t="str">
        <f t="shared" si="31"/>
        <v>アサダ</v>
      </c>
      <c r="P309" t="str">
        <f t="shared" si="32"/>
        <v>チヒロ</v>
      </c>
      <c r="Q309">
        <f>IF($F309="","",DATEDIF($R309,①申込書!$D$3,"Y"))</f>
        <v>20</v>
      </c>
      <c r="R309" t="str">
        <f t="shared" si="33"/>
        <v>2005/12/01</v>
      </c>
      <c r="S309" t="str">
        <f t="shared" si="28"/>
        <v>岐阜</v>
      </c>
      <c r="T309" t="str">
        <f>IFERROR(IF($G309&lt;&gt;"",LEFT($G309,11),IF(COUNTIF(③女子申込!$C:$C,$B309)=1,INDEX(③女子申込!H:H,MATCH($B309,③女子申込!$C:$C,0)),"")),"")</f>
        <v>00153993434</v>
      </c>
      <c r="U309" t="str">
        <f t="shared" si="34"/>
        <v>大阪体育大</v>
      </c>
    </row>
    <row r="310" spans="1:21">
      <c r="A310" t="s">
        <v>554</v>
      </c>
      <c r="B310" s="61">
        <v>309</v>
      </c>
      <c r="C310" t="s">
        <v>8132</v>
      </c>
      <c r="D310" t="s">
        <v>8133</v>
      </c>
      <c r="E310" t="s">
        <v>99</v>
      </c>
      <c r="F310">
        <v>20051006</v>
      </c>
      <c r="G310" t="s">
        <v>8134</v>
      </c>
      <c r="H310" t="s">
        <v>86</v>
      </c>
      <c r="I310" t="s">
        <v>2746</v>
      </c>
      <c r="M310" t="str">
        <f t="shared" si="29"/>
        <v>藤田</v>
      </c>
      <c r="N310" t="str">
        <f t="shared" si="30"/>
        <v>凛</v>
      </c>
      <c r="O310" t="str">
        <f t="shared" si="31"/>
        <v>フジタ</v>
      </c>
      <c r="P310" t="str">
        <f t="shared" si="32"/>
        <v>リン</v>
      </c>
      <c r="Q310">
        <f>IF($F310="","",DATEDIF($R310,①申込書!$D$3,"Y"))</f>
        <v>20</v>
      </c>
      <c r="R310" t="str">
        <f t="shared" si="33"/>
        <v>2005/10/06</v>
      </c>
      <c r="S310" t="str">
        <f t="shared" si="28"/>
        <v>大阪</v>
      </c>
      <c r="T310" t="str">
        <f>IFERROR(IF($G310&lt;&gt;"",LEFT($G310,11),IF(COUNTIF(③女子申込!$C:$C,$B310)=1,INDEX(③女子申込!H:H,MATCH($B310,③女子申込!$C:$C,0)),"")),"")</f>
        <v>00153638026</v>
      </c>
      <c r="U310" t="str">
        <f t="shared" si="34"/>
        <v>大阪体育大</v>
      </c>
    </row>
    <row r="311" spans="1:21">
      <c r="A311" t="s">
        <v>554</v>
      </c>
      <c r="B311" s="61">
        <v>310</v>
      </c>
      <c r="C311" t="s">
        <v>12734</v>
      </c>
      <c r="D311" t="s">
        <v>8135</v>
      </c>
      <c r="E311" t="s">
        <v>99</v>
      </c>
      <c r="F311">
        <v>20051111</v>
      </c>
      <c r="G311" t="s">
        <v>8136</v>
      </c>
      <c r="H311" t="s">
        <v>8137</v>
      </c>
      <c r="I311" t="s">
        <v>8138</v>
      </c>
      <c r="M311" t="str">
        <f t="shared" si="29"/>
        <v>桝本</v>
      </c>
      <c r="N311" t="str">
        <f t="shared" si="30"/>
        <v>来羽</v>
      </c>
      <c r="O311" t="str">
        <f t="shared" si="31"/>
        <v>マスモト</v>
      </c>
      <c r="P311" t="str">
        <f t="shared" si="32"/>
        <v>クレハ</v>
      </c>
      <c r="Q311">
        <f>IF($F311="","",DATEDIF($R311,①申込書!$D$3,"Y"))</f>
        <v>20</v>
      </c>
      <c r="R311" t="str">
        <f t="shared" si="33"/>
        <v>2005/11/11</v>
      </c>
      <c r="S311" t="str">
        <f t="shared" si="28"/>
        <v>大阪</v>
      </c>
      <c r="T311" t="str">
        <f>IFERROR(IF($G311&lt;&gt;"",LEFT($G311,11),IF(COUNTIF(③女子申込!$C:$C,$B311)=1,INDEX(③女子申込!H:H,MATCH($B311,③女子申込!$C:$C,0)),"")),"")</f>
        <v>00128270222</v>
      </c>
      <c r="U311" t="str">
        <f t="shared" si="34"/>
        <v>大阪体育大</v>
      </c>
    </row>
    <row r="312" spans="1:21">
      <c r="A312" t="s">
        <v>554</v>
      </c>
      <c r="B312" s="61">
        <v>311</v>
      </c>
      <c r="C312" t="s">
        <v>8139</v>
      </c>
      <c r="D312" t="s">
        <v>8140</v>
      </c>
      <c r="E312" t="s">
        <v>99</v>
      </c>
      <c r="F312">
        <v>20051104</v>
      </c>
      <c r="G312" t="s">
        <v>8141</v>
      </c>
      <c r="H312" t="s">
        <v>8142</v>
      </c>
      <c r="I312" t="s">
        <v>2953</v>
      </c>
      <c r="M312" t="str">
        <f t="shared" si="29"/>
        <v>前園</v>
      </c>
      <c r="N312" t="str">
        <f t="shared" si="30"/>
        <v>奈那</v>
      </c>
      <c r="O312" t="str">
        <f t="shared" si="31"/>
        <v>マエゾノ</v>
      </c>
      <c r="P312" t="str">
        <f t="shared" si="32"/>
        <v>ナナ</v>
      </c>
      <c r="Q312">
        <f>IF($F312="","",DATEDIF($R312,①申込書!$D$3,"Y"))</f>
        <v>20</v>
      </c>
      <c r="R312" t="str">
        <f t="shared" si="33"/>
        <v>2005/11/04</v>
      </c>
      <c r="S312" t="str">
        <f t="shared" si="28"/>
        <v>大阪</v>
      </c>
      <c r="T312" t="str">
        <f>IFERROR(IF($G312&lt;&gt;"",LEFT($G312,11),IF(COUNTIF(③女子申込!$C:$C,$B312)=1,INDEX(③女子申込!H:H,MATCH($B312,③女子申込!$C:$C,0)),"")),"")</f>
        <v>00124805626</v>
      </c>
      <c r="U312" t="str">
        <f t="shared" si="34"/>
        <v>大阪体育大</v>
      </c>
    </row>
    <row r="313" spans="1:21">
      <c r="A313" t="s">
        <v>554</v>
      </c>
      <c r="B313" s="61">
        <v>312</v>
      </c>
      <c r="C313" t="s">
        <v>8143</v>
      </c>
      <c r="D313" t="s">
        <v>8144</v>
      </c>
      <c r="E313" t="s">
        <v>469</v>
      </c>
      <c r="F313">
        <v>20050913</v>
      </c>
      <c r="G313" t="s">
        <v>8145</v>
      </c>
      <c r="H313" t="s">
        <v>591</v>
      </c>
      <c r="I313" t="s">
        <v>1728</v>
      </c>
      <c r="M313" t="str">
        <f t="shared" si="29"/>
        <v>大川</v>
      </c>
      <c r="N313" t="str">
        <f t="shared" si="30"/>
        <v>菜々未</v>
      </c>
      <c r="O313" t="str">
        <f t="shared" si="31"/>
        <v>オオカワ</v>
      </c>
      <c r="P313" t="str">
        <f t="shared" si="32"/>
        <v>ナナミ</v>
      </c>
      <c r="Q313">
        <f>IF($F313="","",DATEDIF($R313,①申込書!$D$3,"Y"))</f>
        <v>20</v>
      </c>
      <c r="R313" t="str">
        <f t="shared" si="33"/>
        <v>2005/09/13</v>
      </c>
      <c r="S313" t="str">
        <f t="shared" si="28"/>
        <v>和歌山</v>
      </c>
      <c r="T313" t="str">
        <f>IFERROR(IF($G313&lt;&gt;"",LEFT($G313,11),IF(COUNTIF(③女子申込!$C:$C,$B313)=1,INDEX(③女子申込!H:H,MATCH($B313,③女子申込!$C:$C,0)),"")),"")</f>
        <v>00130411515</v>
      </c>
      <c r="U313" t="str">
        <f t="shared" si="34"/>
        <v>大阪体育大</v>
      </c>
    </row>
    <row r="314" spans="1:21">
      <c r="A314" t="s">
        <v>554</v>
      </c>
      <c r="B314" s="61">
        <v>313</v>
      </c>
      <c r="C314" t="s">
        <v>8299</v>
      </c>
      <c r="D314" t="s">
        <v>8300</v>
      </c>
      <c r="E314" t="s">
        <v>99</v>
      </c>
      <c r="F314">
        <v>20060111</v>
      </c>
      <c r="G314" t="s">
        <v>8301</v>
      </c>
      <c r="H314" t="s">
        <v>480</v>
      </c>
      <c r="I314" t="s">
        <v>1094</v>
      </c>
      <c r="M314" t="str">
        <f t="shared" si="29"/>
        <v>福原</v>
      </c>
      <c r="N314" t="str">
        <f t="shared" si="30"/>
        <v>由衣</v>
      </c>
      <c r="O314" t="str">
        <f t="shared" si="31"/>
        <v>フクハラ</v>
      </c>
      <c r="P314" t="str">
        <f t="shared" si="32"/>
        <v>ユイ</v>
      </c>
      <c r="Q314">
        <f>IF($F314="","",DATEDIF($R314,①申込書!$D$3,"Y"))</f>
        <v>20</v>
      </c>
      <c r="R314" t="str">
        <f t="shared" si="33"/>
        <v>2006/01/11</v>
      </c>
      <c r="S314" t="str">
        <f t="shared" si="28"/>
        <v>大阪</v>
      </c>
      <c r="T314" t="str">
        <f>IFERROR(IF($G314&lt;&gt;"",LEFT($G314,11),IF(COUNTIF(③女子申込!$C:$C,$B314)=1,INDEX(③女子申込!H:H,MATCH($B314,③女子申込!$C:$C,0)),"")),"")</f>
        <v>00125593025</v>
      </c>
      <c r="U314" t="str">
        <f t="shared" si="34"/>
        <v>大阪体育大</v>
      </c>
    </row>
    <row r="315" spans="1:21">
      <c r="A315" t="s">
        <v>554</v>
      </c>
      <c r="B315" s="61">
        <v>314</v>
      </c>
      <c r="C315" t="s">
        <v>8302</v>
      </c>
      <c r="D315" t="s">
        <v>8303</v>
      </c>
      <c r="E315" t="s">
        <v>99</v>
      </c>
      <c r="F315">
        <v>20040830</v>
      </c>
      <c r="G315" t="s">
        <v>8304</v>
      </c>
      <c r="H315" t="s">
        <v>1279</v>
      </c>
      <c r="I315" t="s">
        <v>2719</v>
      </c>
      <c r="M315" t="str">
        <f t="shared" si="29"/>
        <v>川辺</v>
      </c>
      <c r="N315" t="str">
        <f t="shared" si="30"/>
        <v>莉子</v>
      </c>
      <c r="O315" t="str">
        <f t="shared" si="31"/>
        <v>カワベ</v>
      </c>
      <c r="P315" t="str">
        <f t="shared" si="32"/>
        <v>リコ</v>
      </c>
      <c r="Q315">
        <f>IF($F315="","",DATEDIF($R315,①申込書!$D$3,"Y"))</f>
        <v>21</v>
      </c>
      <c r="R315" t="str">
        <f t="shared" si="33"/>
        <v>2004/08/30</v>
      </c>
      <c r="S315" t="str">
        <f t="shared" si="28"/>
        <v>大阪</v>
      </c>
      <c r="T315" t="str">
        <f>IFERROR(IF($G315&lt;&gt;"",LEFT($G315,11),IF(COUNTIF(③女子申込!$C:$C,$B315)=1,INDEX(③女子申込!H:H,MATCH($B315,③女子申込!$C:$C,0)),"")),"")</f>
        <v>00112950927</v>
      </c>
      <c r="U315" t="str">
        <f t="shared" si="34"/>
        <v>大阪体育大</v>
      </c>
    </row>
    <row r="316" spans="1:21">
      <c r="A316" t="s">
        <v>554</v>
      </c>
      <c r="B316" s="61">
        <v>315</v>
      </c>
      <c r="C316" t="s">
        <v>12735</v>
      </c>
      <c r="D316" t="s">
        <v>12736</v>
      </c>
      <c r="E316" t="s">
        <v>116</v>
      </c>
      <c r="F316">
        <v>20060626</v>
      </c>
      <c r="G316" t="s">
        <v>13691</v>
      </c>
      <c r="H316" t="s">
        <v>1472</v>
      </c>
      <c r="I316" t="s">
        <v>2817</v>
      </c>
      <c r="M316" t="str">
        <f t="shared" si="29"/>
        <v>井ノ口</v>
      </c>
      <c r="N316" t="str">
        <f t="shared" si="30"/>
        <v>世菜</v>
      </c>
      <c r="O316" t="str">
        <f t="shared" si="31"/>
        <v>イノグチ</v>
      </c>
      <c r="P316" t="str">
        <f t="shared" si="32"/>
        <v>セナ</v>
      </c>
      <c r="Q316">
        <f>IF($F316="","",DATEDIF($R316,①申込書!$D$3,"Y"))</f>
        <v>19</v>
      </c>
      <c r="R316" t="str">
        <f t="shared" si="33"/>
        <v>2006/06/26</v>
      </c>
      <c r="S316" t="str">
        <f t="shared" si="28"/>
        <v>三重</v>
      </c>
      <c r="T316" t="str">
        <f>IFERROR(IF($G316&lt;&gt;"",LEFT($G316,11),IF(COUNTIF(③女子申込!$C:$C,$B316)=1,INDEX(③女子申込!H:H,MATCH($B316,③女子申込!$C:$C,0)),"")),"")</f>
        <v>00137123118</v>
      </c>
      <c r="U316" t="str">
        <f t="shared" si="34"/>
        <v>大阪体育大</v>
      </c>
    </row>
    <row r="317" spans="1:21">
      <c r="A317" t="s">
        <v>554</v>
      </c>
      <c r="B317" s="61">
        <v>316</v>
      </c>
      <c r="C317" t="s">
        <v>12737</v>
      </c>
      <c r="D317" t="s">
        <v>12738</v>
      </c>
      <c r="E317" t="s">
        <v>469</v>
      </c>
      <c r="F317">
        <v>20060815</v>
      </c>
      <c r="G317" t="s">
        <v>13692</v>
      </c>
      <c r="H317" t="s">
        <v>13693</v>
      </c>
      <c r="I317" t="s">
        <v>475</v>
      </c>
      <c r="M317" t="str">
        <f t="shared" si="29"/>
        <v>久木</v>
      </c>
      <c r="N317" t="str">
        <f t="shared" si="30"/>
        <v>志音</v>
      </c>
      <c r="O317" t="str">
        <f t="shared" si="31"/>
        <v>クギ</v>
      </c>
      <c r="P317" t="str">
        <f t="shared" si="32"/>
        <v>シオン</v>
      </c>
      <c r="Q317">
        <f>IF($F317="","",DATEDIF($R317,①申込書!$D$3,"Y"))</f>
        <v>19</v>
      </c>
      <c r="R317" t="str">
        <f t="shared" si="33"/>
        <v>2006/08/15</v>
      </c>
      <c r="S317" t="str">
        <f t="shared" si="28"/>
        <v>和歌山</v>
      </c>
      <c r="T317" t="str">
        <f>IFERROR(IF($G317&lt;&gt;"",LEFT($G317,11),IF(COUNTIF(③女子申込!$C:$C,$B317)=1,INDEX(③女子申込!H:H,MATCH($B317,③女子申込!$C:$C,0)),"")),"")</f>
        <v>00141434522</v>
      </c>
      <c r="U317" t="str">
        <f t="shared" si="34"/>
        <v>大阪体育大</v>
      </c>
    </row>
    <row r="318" spans="1:21">
      <c r="A318"/>
      <c r="B318" s="61"/>
      <c r="C318"/>
      <c r="D318"/>
      <c r="E318"/>
      <c r="F318"/>
      <c r="G318"/>
      <c r="H318"/>
      <c r="I318"/>
      <c r="M318" t="str">
        <f t="shared" si="29"/>
        <v/>
      </c>
      <c r="N318" t="str">
        <f t="shared" si="30"/>
        <v/>
      </c>
      <c r="O318" t="str">
        <f t="shared" si="31"/>
        <v/>
      </c>
      <c r="P318" t="str">
        <f t="shared" si="32"/>
        <v/>
      </c>
      <c r="Q318" t="str">
        <f>IF($F318="","",DATEDIF($R318,①申込書!$D$3,"Y"))</f>
        <v/>
      </c>
      <c r="R318" t="str">
        <f t="shared" si="33"/>
        <v/>
      </c>
      <c r="S318" t="str">
        <f t="shared" si="28"/>
        <v/>
      </c>
      <c r="T318" t="str">
        <f>IFERROR(IF($G318&lt;&gt;"",LEFT($G318,11),IF(COUNTIF(③女子申込!$C:$C,$B318)=1,INDEX(③女子申込!H:H,MATCH($B318,③女子申込!$C:$C,0)),"")),"")</f>
        <v/>
      </c>
      <c r="U318" t="str">
        <f t="shared" si="34"/>
        <v/>
      </c>
    </row>
    <row r="319" spans="1:21">
      <c r="A319" t="s">
        <v>554</v>
      </c>
      <c r="B319" s="61">
        <v>318</v>
      </c>
      <c r="C319" t="s">
        <v>12739</v>
      </c>
      <c r="D319" t="s">
        <v>12740</v>
      </c>
      <c r="E319" t="s">
        <v>138</v>
      </c>
      <c r="F319">
        <v>20060426</v>
      </c>
      <c r="G319" t="s">
        <v>13694</v>
      </c>
      <c r="H319" t="s">
        <v>13695</v>
      </c>
      <c r="I319" t="s">
        <v>13696</v>
      </c>
      <c r="M319" t="str">
        <f t="shared" si="29"/>
        <v>中上</v>
      </c>
      <c r="N319" t="str">
        <f t="shared" si="30"/>
        <v>楓香</v>
      </c>
      <c r="O319" t="str">
        <f t="shared" si="31"/>
        <v>ナカウエ</v>
      </c>
      <c r="P319" t="str">
        <f t="shared" si="32"/>
        <v>ソヨカ</v>
      </c>
      <c r="Q319">
        <f>IF($F319="","",DATEDIF($R319,①申込書!$D$3,"Y"))</f>
        <v>19</v>
      </c>
      <c r="R319" t="str">
        <f t="shared" si="33"/>
        <v>2006/04/26</v>
      </c>
      <c r="S319" t="str">
        <f t="shared" si="28"/>
        <v>岡山</v>
      </c>
      <c r="T319" t="str">
        <f>IFERROR(IF($G319&lt;&gt;"",LEFT($G319,11),IF(COUNTIF(③女子申込!$C:$C,$B319)=1,INDEX(③女子申込!H:H,MATCH($B319,③女子申込!$C:$C,0)),"")),"")</f>
        <v>00139506327</v>
      </c>
      <c r="U319" t="str">
        <f t="shared" si="34"/>
        <v>大阪体育大</v>
      </c>
    </row>
    <row r="320" spans="1:21">
      <c r="A320" t="s">
        <v>554</v>
      </c>
      <c r="B320" s="61">
        <v>319</v>
      </c>
      <c r="C320" t="s">
        <v>12741</v>
      </c>
      <c r="D320" t="s">
        <v>12742</v>
      </c>
      <c r="E320" t="s">
        <v>91</v>
      </c>
      <c r="F320">
        <v>20060820</v>
      </c>
      <c r="G320" t="s">
        <v>13697</v>
      </c>
      <c r="H320" t="s">
        <v>500</v>
      </c>
      <c r="I320" t="s">
        <v>2705</v>
      </c>
      <c r="M320" t="str">
        <f t="shared" si="29"/>
        <v>安達</v>
      </c>
      <c r="N320" t="str">
        <f t="shared" si="30"/>
        <v>栞</v>
      </c>
      <c r="O320" t="str">
        <f t="shared" si="31"/>
        <v>アダチ</v>
      </c>
      <c r="P320" t="str">
        <f t="shared" si="32"/>
        <v>シオリ</v>
      </c>
      <c r="Q320">
        <f>IF($F320="","",DATEDIF($R320,①申込書!$D$3,"Y"))</f>
        <v>19</v>
      </c>
      <c r="R320" t="str">
        <f t="shared" si="33"/>
        <v>2006/08/20</v>
      </c>
      <c r="S320" t="str">
        <f t="shared" si="28"/>
        <v>香川</v>
      </c>
      <c r="T320" t="str">
        <f>IFERROR(IF($G320&lt;&gt;"",LEFT($G320,11),IF(COUNTIF(③女子申込!$C:$C,$B320)=1,INDEX(③女子申込!H:H,MATCH($B320,③女子申込!$C:$C,0)),"")),"")</f>
        <v>00141953528</v>
      </c>
      <c r="U320" t="str">
        <f t="shared" si="34"/>
        <v>大阪体育大</v>
      </c>
    </row>
    <row r="321" spans="1:21">
      <c r="A321" t="s">
        <v>554</v>
      </c>
      <c r="B321" s="61">
        <v>320</v>
      </c>
      <c r="C321" t="s">
        <v>12743</v>
      </c>
      <c r="D321" t="s">
        <v>12744</v>
      </c>
      <c r="E321" t="s">
        <v>99</v>
      </c>
      <c r="F321">
        <v>20060406</v>
      </c>
      <c r="G321" t="s">
        <v>13698</v>
      </c>
      <c r="H321" t="s">
        <v>13699</v>
      </c>
      <c r="I321" t="s">
        <v>13700</v>
      </c>
      <c r="M321" t="str">
        <f t="shared" si="29"/>
        <v>翁長</v>
      </c>
      <c r="N321" t="str">
        <f t="shared" si="30"/>
        <v>華夢</v>
      </c>
      <c r="O321" t="str">
        <f t="shared" si="31"/>
        <v>オナガ</v>
      </c>
      <c r="P321" t="str">
        <f t="shared" si="32"/>
        <v>カミ</v>
      </c>
      <c r="Q321">
        <f>IF($F321="","",DATEDIF($R321,①申込書!$D$3,"Y"))</f>
        <v>19</v>
      </c>
      <c r="R321" t="str">
        <f t="shared" si="33"/>
        <v>2006/04/06</v>
      </c>
      <c r="S321" t="str">
        <f t="shared" si="28"/>
        <v>大阪</v>
      </c>
      <c r="T321" t="str">
        <f>IFERROR(IF($G321&lt;&gt;"",LEFT($G321,11),IF(COUNTIF(③女子申込!$C:$C,$B321)=1,INDEX(③女子申込!H:H,MATCH($B321,③女子申込!$C:$C,0)),"")),"")</f>
        <v>00133837631</v>
      </c>
      <c r="U321" t="str">
        <f t="shared" si="34"/>
        <v>大阪体育大</v>
      </c>
    </row>
    <row r="322" spans="1:21">
      <c r="A322" t="s">
        <v>554</v>
      </c>
      <c r="B322" s="61">
        <v>321</v>
      </c>
      <c r="C322" t="s">
        <v>12745</v>
      </c>
      <c r="D322" t="s">
        <v>12746</v>
      </c>
      <c r="E322" t="s">
        <v>99</v>
      </c>
      <c r="F322">
        <v>20061121</v>
      </c>
      <c r="G322" t="s">
        <v>13701</v>
      </c>
      <c r="H322" t="s">
        <v>13702</v>
      </c>
      <c r="I322" t="s">
        <v>2777</v>
      </c>
      <c r="M322" t="str">
        <f t="shared" si="29"/>
        <v>坂</v>
      </c>
      <c r="N322" t="str">
        <f t="shared" si="30"/>
        <v>ちはる</v>
      </c>
      <c r="O322" t="str">
        <f t="shared" si="31"/>
        <v>サカ</v>
      </c>
      <c r="P322" t="str">
        <f t="shared" si="32"/>
        <v>チハル</v>
      </c>
      <c r="Q322">
        <f>IF($F322="","",DATEDIF($R322,①申込書!$D$3,"Y"))</f>
        <v>19</v>
      </c>
      <c r="R322" t="str">
        <f t="shared" si="33"/>
        <v>2006/11/21</v>
      </c>
      <c r="S322" t="str">
        <f t="shared" ref="S322:S385" si="35">IFERROR(IF(OR($E322="北海道",$E322="学連"),$E322,LEFT($E322,LEN($E322)-1)),"")</f>
        <v>大阪</v>
      </c>
      <c r="T322" t="str">
        <f>IFERROR(IF($G322&lt;&gt;"",LEFT($G322,11),IF(COUNTIF(③女子申込!$C:$C,$B322)=1,INDEX(③女子申込!H:H,MATCH($B322,③女子申込!$C:$C,0)),"")),"")</f>
        <v>00140008922</v>
      </c>
      <c r="U322" t="str">
        <f t="shared" si="34"/>
        <v>大阪体育大</v>
      </c>
    </row>
    <row r="323" spans="1:21">
      <c r="A323" t="s">
        <v>1708</v>
      </c>
      <c r="B323" s="61">
        <v>322</v>
      </c>
      <c r="C323" t="s">
        <v>3364</v>
      </c>
      <c r="D323" t="s">
        <v>3365</v>
      </c>
      <c r="E323" t="s">
        <v>102</v>
      </c>
      <c r="F323">
        <v>20030526</v>
      </c>
      <c r="G323" t="s">
        <v>13703</v>
      </c>
      <c r="H323" t="s">
        <v>2332</v>
      </c>
      <c r="I323" t="s">
        <v>2904</v>
      </c>
      <c r="M323" t="str">
        <f t="shared" ref="M323:M386" si="36">IFERROR(LEFT($C323,FIND("　",$C323)-1),"")</f>
        <v>赤堀</v>
      </c>
      <c r="N323" t="str">
        <f t="shared" ref="N323:N386" si="37">IFERROR(RIGHT($C323,LEN($C323)-FIND("　",$C323)),"")</f>
        <v>もも</v>
      </c>
      <c r="O323" t="str">
        <f t="shared" ref="O323:O386" si="38">IFERROR(DBCS(LEFT($D323,FIND(" ",$D323)-1)),"")</f>
        <v>アカホリ</v>
      </c>
      <c r="P323" t="str">
        <f t="shared" ref="P323:P386" si="39">IFERROR(DBCS(RIGHT($D323,LEN($D323)-FIND(" ",$D323))),"")</f>
        <v>モモ</v>
      </c>
      <c r="Q323">
        <f>IF($F323="","",DATEDIF($R323,①申込書!$D$3,"Y"))</f>
        <v>22</v>
      </c>
      <c r="R323" t="str">
        <f t="shared" ref="R323:R386" si="40">IF($F323="","",LEFT($F323,4)&amp;"/"&amp;MID($F323,5,2)&amp;"/"&amp;RIGHT($F323,2))</f>
        <v>2003/05/26</v>
      </c>
      <c r="S323" t="str">
        <f t="shared" si="35"/>
        <v>静岡</v>
      </c>
      <c r="T323" t="str">
        <f>IFERROR(IF($G323&lt;&gt;"",LEFT($G323,11),IF(COUNTIF(③女子申込!$C:$C,$B323)=1,INDEX(③女子申込!H:H,MATCH($B323,③女子申込!$C:$C,0)),"")),"")</f>
        <v>00103077321</v>
      </c>
      <c r="U323" t="str">
        <f t="shared" ref="U323:U386" si="41">IFERROR(LEFT($A323,FIND("大学",$A323))&amp;RIGHT($A323,LEN($A323)-FIND("大学",$A323)-1),"")</f>
        <v>京都教育大</v>
      </c>
    </row>
    <row r="324" spans="1:21">
      <c r="A324" t="s">
        <v>1708</v>
      </c>
      <c r="B324" s="61">
        <v>323</v>
      </c>
      <c r="C324" t="s">
        <v>3368</v>
      </c>
      <c r="D324" t="s">
        <v>3369</v>
      </c>
      <c r="E324" t="s">
        <v>583</v>
      </c>
      <c r="F324">
        <v>20031206</v>
      </c>
      <c r="G324" t="s">
        <v>13704</v>
      </c>
      <c r="H324" t="s">
        <v>1037</v>
      </c>
      <c r="I324" t="s">
        <v>2905</v>
      </c>
      <c r="M324" t="str">
        <f t="shared" si="36"/>
        <v>上木</v>
      </c>
      <c r="N324" t="str">
        <f t="shared" si="37"/>
        <v>杏香音</v>
      </c>
      <c r="O324" t="str">
        <f t="shared" si="38"/>
        <v>ウエキ</v>
      </c>
      <c r="P324" t="str">
        <f t="shared" si="39"/>
        <v>アカネ</v>
      </c>
      <c r="Q324">
        <f>IF($F324="","",DATEDIF($R324,①申込書!$D$3,"Y"))</f>
        <v>22</v>
      </c>
      <c r="R324" t="str">
        <f t="shared" si="40"/>
        <v>2003/12/06</v>
      </c>
      <c r="S324" t="str">
        <f t="shared" si="35"/>
        <v>島根</v>
      </c>
      <c r="T324" t="str">
        <f>IFERROR(IF($G324&lt;&gt;"",LEFT($G324,11),IF(COUNTIF(③女子申込!$C:$C,$B324)=1,INDEX(③女子申込!H:H,MATCH($B324,③女子申込!$C:$C,0)),"")),"")</f>
        <v>00097558943</v>
      </c>
      <c r="U324" t="str">
        <f t="shared" si="41"/>
        <v>京都教育大</v>
      </c>
    </row>
    <row r="325" spans="1:21">
      <c r="A325" t="s">
        <v>1708</v>
      </c>
      <c r="B325" s="61">
        <v>324</v>
      </c>
      <c r="C325" t="s">
        <v>3362</v>
      </c>
      <c r="D325" t="s">
        <v>3363</v>
      </c>
      <c r="E325" t="s">
        <v>91</v>
      </c>
      <c r="F325">
        <v>20030419</v>
      </c>
      <c r="G325" t="s">
        <v>13705</v>
      </c>
      <c r="H325" t="s">
        <v>983</v>
      </c>
      <c r="I325" t="s">
        <v>2806</v>
      </c>
      <c r="M325" t="str">
        <f t="shared" si="36"/>
        <v>塩田</v>
      </c>
      <c r="N325" t="str">
        <f t="shared" si="37"/>
        <v>美羽</v>
      </c>
      <c r="O325" t="str">
        <f t="shared" si="38"/>
        <v>シオタ</v>
      </c>
      <c r="P325" t="str">
        <f t="shared" si="39"/>
        <v>ミウ</v>
      </c>
      <c r="Q325">
        <f>IF($F325="","",DATEDIF($R325,①申込書!$D$3,"Y"))</f>
        <v>22</v>
      </c>
      <c r="R325" t="str">
        <f t="shared" si="40"/>
        <v>2003/04/19</v>
      </c>
      <c r="S325" t="str">
        <f t="shared" si="35"/>
        <v>香川</v>
      </c>
      <c r="T325" t="str">
        <f>IFERROR(IF($G325&lt;&gt;"",LEFT($G325,11),IF(COUNTIF(③女子申込!$C:$C,$B325)=1,INDEX(③女子申込!H:H,MATCH($B325,③女子申込!$C:$C,0)),"")),"")</f>
        <v>00099434635</v>
      </c>
      <c r="U325" t="str">
        <f t="shared" si="41"/>
        <v>京都教育大</v>
      </c>
    </row>
    <row r="326" spans="1:21">
      <c r="A326" t="s">
        <v>1708</v>
      </c>
      <c r="B326" s="61">
        <v>325</v>
      </c>
      <c r="C326" t="s">
        <v>3366</v>
      </c>
      <c r="D326" t="s">
        <v>3367</v>
      </c>
      <c r="E326" t="s">
        <v>88</v>
      </c>
      <c r="F326">
        <v>20030402</v>
      </c>
      <c r="G326" t="s">
        <v>13706</v>
      </c>
      <c r="H326" t="s">
        <v>354</v>
      </c>
      <c r="I326" t="s">
        <v>2738</v>
      </c>
      <c r="M326" t="str">
        <f t="shared" si="36"/>
        <v>田中</v>
      </c>
      <c r="N326" t="str">
        <f t="shared" si="37"/>
        <v>紅衣</v>
      </c>
      <c r="O326" t="str">
        <f t="shared" si="38"/>
        <v>タナカ</v>
      </c>
      <c r="P326" t="str">
        <f t="shared" si="39"/>
        <v>アイ</v>
      </c>
      <c r="Q326">
        <f>IF($F326="","",DATEDIF($R326,①申込書!$D$3,"Y"))</f>
        <v>22</v>
      </c>
      <c r="R326" t="str">
        <f t="shared" si="40"/>
        <v>2003/04/02</v>
      </c>
      <c r="S326" t="str">
        <f t="shared" si="35"/>
        <v>京都</v>
      </c>
      <c r="T326" t="str">
        <f>IFERROR(IF($G326&lt;&gt;"",LEFT($G326,11),IF(COUNTIF(③女子申込!$C:$C,$B326)=1,INDEX(③女子申込!H:H,MATCH($B326,③女子申込!$C:$C,0)),"")),"")</f>
        <v>00119478535</v>
      </c>
      <c r="U326" t="str">
        <f t="shared" si="41"/>
        <v>京都教育大</v>
      </c>
    </row>
    <row r="327" spans="1:21">
      <c r="A327" t="s">
        <v>1708</v>
      </c>
      <c r="B327" s="61">
        <v>326</v>
      </c>
      <c r="C327" t="s">
        <v>3415</v>
      </c>
      <c r="D327" t="s">
        <v>3416</v>
      </c>
      <c r="E327" t="s">
        <v>138</v>
      </c>
      <c r="F327">
        <v>20031110</v>
      </c>
      <c r="G327" t="s">
        <v>13707</v>
      </c>
      <c r="H327" t="s">
        <v>3417</v>
      </c>
      <c r="I327" t="s">
        <v>3156</v>
      </c>
      <c r="M327" t="str">
        <f t="shared" si="36"/>
        <v>拜郷</v>
      </c>
      <c r="N327" t="str">
        <f t="shared" si="37"/>
        <v>夢帆</v>
      </c>
      <c r="O327" t="str">
        <f t="shared" si="38"/>
        <v>ハイゴウ</v>
      </c>
      <c r="P327" t="str">
        <f t="shared" si="39"/>
        <v>ユメホ</v>
      </c>
      <c r="Q327">
        <f>IF($F327="","",DATEDIF($R327,①申込書!$D$3,"Y"))</f>
        <v>22</v>
      </c>
      <c r="R327" t="str">
        <f t="shared" si="40"/>
        <v>2003/11/10</v>
      </c>
      <c r="S327" t="str">
        <f t="shared" si="35"/>
        <v>岡山</v>
      </c>
      <c r="T327" t="str">
        <f>IFERROR(IF($G327&lt;&gt;"",LEFT($G327,11),IF(COUNTIF(③女子申込!$C:$C,$B327)=1,INDEX(③女子申込!H:H,MATCH($B327,③女子申込!$C:$C,0)),"")),"")</f>
        <v>00134009825</v>
      </c>
      <c r="U327" t="str">
        <f t="shared" si="41"/>
        <v>京都教育大</v>
      </c>
    </row>
    <row r="328" spans="1:21">
      <c r="A328" t="s">
        <v>1708</v>
      </c>
      <c r="B328" s="61">
        <v>327</v>
      </c>
      <c r="C328" t="s">
        <v>3242</v>
      </c>
      <c r="D328" t="s">
        <v>3243</v>
      </c>
      <c r="E328" t="s">
        <v>88</v>
      </c>
      <c r="F328">
        <v>20030417</v>
      </c>
      <c r="G328" t="s">
        <v>13708</v>
      </c>
      <c r="H328" t="s">
        <v>842</v>
      </c>
      <c r="I328" t="s">
        <v>648</v>
      </c>
      <c r="M328" t="str">
        <f t="shared" si="36"/>
        <v>長谷川</v>
      </c>
      <c r="N328" t="str">
        <f t="shared" si="37"/>
        <v>麻央</v>
      </c>
      <c r="O328" t="str">
        <f t="shared" si="38"/>
        <v>ハセガワ</v>
      </c>
      <c r="P328" t="str">
        <f t="shared" si="39"/>
        <v>マヒロ</v>
      </c>
      <c r="Q328">
        <f>IF($F328="","",DATEDIF($R328,①申込書!$D$3,"Y"))</f>
        <v>22</v>
      </c>
      <c r="R328" t="str">
        <f t="shared" si="40"/>
        <v>2003/04/17</v>
      </c>
      <c r="S328" t="str">
        <f t="shared" si="35"/>
        <v>京都</v>
      </c>
      <c r="T328" t="str">
        <f>IFERROR(IF($G328&lt;&gt;"",LEFT($G328,11),IF(COUNTIF(③女子申込!$C:$C,$B328)=1,INDEX(③女子申込!H:H,MATCH($B328,③女子申込!$C:$C,0)),"")),"")</f>
        <v>00107557429</v>
      </c>
      <c r="U328" t="str">
        <f t="shared" si="41"/>
        <v>京都教育大</v>
      </c>
    </row>
    <row r="329" spans="1:21">
      <c r="A329" t="s">
        <v>1708</v>
      </c>
      <c r="B329" s="61">
        <v>328</v>
      </c>
      <c r="C329" t="s">
        <v>3244</v>
      </c>
      <c r="D329" t="s">
        <v>3245</v>
      </c>
      <c r="E329" t="s">
        <v>88</v>
      </c>
      <c r="F329">
        <v>20031111</v>
      </c>
      <c r="G329" t="s">
        <v>13709</v>
      </c>
      <c r="H329" t="s">
        <v>324</v>
      </c>
      <c r="I329" t="s">
        <v>3246</v>
      </c>
      <c r="M329" t="str">
        <f t="shared" si="36"/>
        <v>藤原</v>
      </c>
      <c r="N329" t="str">
        <f t="shared" si="37"/>
        <v>一華</v>
      </c>
      <c r="O329" t="str">
        <f t="shared" si="38"/>
        <v>フジワラ</v>
      </c>
      <c r="P329" t="str">
        <f t="shared" si="39"/>
        <v>イチカ</v>
      </c>
      <c r="Q329">
        <f>IF($F329="","",DATEDIF($R329,①申込書!$D$3,"Y"))</f>
        <v>22</v>
      </c>
      <c r="R329" t="str">
        <f t="shared" si="40"/>
        <v>2003/11/11</v>
      </c>
      <c r="S329" t="str">
        <f t="shared" si="35"/>
        <v>京都</v>
      </c>
      <c r="T329" t="str">
        <f>IFERROR(IF($G329&lt;&gt;"",LEFT($G329,11),IF(COUNTIF(③女子申込!$C:$C,$B329)=1,INDEX(③女子申込!H:H,MATCH($B329,③女子申込!$C:$C,0)),"")),"")</f>
        <v>00107889841</v>
      </c>
      <c r="U329" t="str">
        <f t="shared" si="41"/>
        <v>京都教育大</v>
      </c>
    </row>
    <row r="330" spans="1:21">
      <c r="A330" t="s">
        <v>1708</v>
      </c>
      <c r="B330" s="61">
        <v>329</v>
      </c>
      <c r="C330" t="s">
        <v>5563</v>
      </c>
      <c r="D330" t="s">
        <v>5564</v>
      </c>
      <c r="E330" t="s">
        <v>583</v>
      </c>
      <c r="F330">
        <v>20050206</v>
      </c>
      <c r="G330" t="s">
        <v>13710</v>
      </c>
      <c r="H330" t="s">
        <v>500</v>
      </c>
      <c r="I330" t="s">
        <v>5201</v>
      </c>
      <c r="M330" t="str">
        <f t="shared" si="36"/>
        <v>足立</v>
      </c>
      <c r="N330" t="str">
        <f t="shared" si="37"/>
        <v>結野</v>
      </c>
      <c r="O330" t="str">
        <f t="shared" si="38"/>
        <v>アダチ</v>
      </c>
      <c r="P330" t="str">
        <f t="shared" si="39"/>
        <v>ユノ</v>
      </c>
      <c r="Q330">
        <f>IF($F330="","",DATEDIF($R330,①申込書!$D$3,"Y"))</f>
        <v>20</v>
      </c>
      <c r="R330" t="str">
        <f t="shared" si="40"/>
        <v>2005/02/06</v>
      </c>
      <c r="S330" t="str">
        <f t="shared" si="35"/>
        <v>島根</v>
      </c>
      <c r="T330" t="str">
        <f>IFERROR(IF($G330&lt;&gt;"",LEFT($G330,11),IF(COUNTIF(③女子申込!$C:$C,$B330)=1,INDEX(③女子申込!H:H,MATCH($B330,③女子申込!$C:$C,0)),"")),"")</f>
        <v>00117207018</v>
      </c>
      <c r="U330" t="str">
        <f t="shared" si="41"/>
        <v>京都教育大</v>
      </c>
    </row>
    <row r="331" spans="1:21">
      <c r="A331" t="s">
        <v>1708</v>
      </c>
      <c r="B331" s="61">
        <v>330</v>
      </c>
      <c r="C331" t="s">
        <v>5248</v>
      </c>
      <c r="D331" t="s">
        <v>5249</v>
      </c>
      <c r="E331" t="s">
        <v>99</v>
      </c>
      <c r="F331">
        <v>20050212</v>
      </c>
      <c r="G331" t="s">
        <v>13711</v>
      </c>
      <c r="H331" t="s">
        <v>225</v>
      </c>
      <c r="I331" t="s">
        <v>2856</v>
      </c>
      <c r="M331" t="str">
        <f t="shared" si="36"/>
        <v>尾崎</v>
      </c>
      <c r="N331" t="str">
        <f t="shared" si="37"/>
        <v>真衣</v>
      </c>
      <c r="O331" t="str">
        <f t="shared" si="38"/>
        <v>オザキ</v>
      </c>
      <c r="P331" t="str">
        <f t="shared" si="39"/>
        <v>マイ</v>
      </c>
      <c r="Q331">
        <f>IF($F331="","",DATEDIF($R331,①申込書!$D$3,"Y"))</f>
        <v>20</v>
      </c>
      <c r="R331" t="str">
        <f t="shared" si="40"/>
        <v>2005/02/12</v>
      </c>
      <c r="S331" t="str">
        <f t="shared" si="35"/>
        <v>大阪</v>
      </c>
      <c r="T331" t="str">
        <f>IFERROR(IF($G331&lt;&gt;"",LEFT($G331,11),IF(COUNTIF(③女子申込!$C:$C,$B331)=1,INDEX(③女子申込!H:H,MATCH($B331,③女子申込!$C:$C,0)),"")),"")</f>
        <v>00112827627</v>
      </c>
      <c r="U331" t="str">
        <f t="shared" si="41"/>
        <v>京都教育大</v>
      </c>
    </row>
    <row r="332" spans="1:21">
      <c r="A332" t="s">
        <v>1708</v>
      </c>
      <c r="B332" s="61">
        <v>331</v>
      </c>
      <c r="C332" t="s">
        <v>5484</v>
      </c>
      <c r="D332" t="s">
        <v>5485</v>
      </c>
      <c r="E332" t="s">
        <v>138</v>
      </c>
      <c r="F332">
        <v>20040411</v>
      </c>
      <c r="G332" t="s">
        <v>13712</v>
      </c>
      <c r="H332" t="s">
        <v>5486</v>
      </c>
      <c r="I332" t="s">
        <v>5487</v>
      </c>
      <c r="M332" t="str">
        <f t="shared" si="36"/>
        <v>葛原</v>
      </c>
      <c r="N332" t="str">
        <f t="shared" si="37"/>
        <v>沙知</v>
      </c>
      <c r="O332" t="str">
        <f t="shared" si="38"/>
        <v>クズハラ</v>
      </c>
      <c r="P332" t="str">
        <f t="shared" si="39"/>
        <v>サチ</v>
      </c>
      <c r="Q332">
        <f>IF($F332="","",DATEDIF($R332,①申込書!$D$3,"Y"))</f>
        <v>21</v>
      </c>
      <c r="R332" t="str">
        <f t="shared" si="40"/>
        <v>2004/04/11</v>
      </c>
      <c r="S332" t="str">
        <f t="shared" si="35"/>
        <v>岡山</v>
      </c>
      <c r="T332" t="str">
        <f>IFERROR(IF($G332&lt;&gt;"",LEFT($G332,11),IF(COUNTIF(③女子申込!$C:$C,$B332)=1,INDEX(③女子申込!H:H,MATCH($B332,③女子申込!$C:$C,0)),"")),"")</f>
        <v>00111991325</v>
      </c>
      <c r="U332" t="str">
        <f t="shared" si="41"/>
        <v>京都教育大</v>
      </c>
    </row>
    <row r="333" spans="1:21">
      <c r="A333" t="s">
        <v>1708</v>
      </c>
      <c r="B333" s="61">
        <v>332</v>
      </c>
      <c r="C333" t="s">
        <v>5561</v>
      </c>
      <c r="D333" t="s">
        <v>5562</v>
      </c>
      <c r="E333" t="s">
        <v>88</v>
      </c>
      <c r="F333">
        <v>20041207</v>
      </c>
      <c r="G333" t="s">
        <v>13713</v>
      </c>
      <c r="H333" t="s">
        <v>1833</v>
      </c>
      <c r="I333" t="s">
        <v>2731</v>
      </c>
      <c r="M333" t="str">
        <f t="shared" si="36"/>
        <v>玉川</v>
      </c>
      <c r="N333" t="str">
        <f t="shared" si="37"/>
        <v>華菜</v>
      </c>
      <c r="O333" t="str">
        <f t="shared" si="38"/>
        <v>タマガワ</v>
      </c>
      <c r="P333" t="str">
        <f t="shared" si="39"/>
        <v>ハルナ</v>
      </c>
      <c r="Q333">
        <f>IF($F333="","",DATEDIF($R333,①申込書!$D$3,"Y"))</f>
        <v>21</v>
      </c>
      <c r="R333" t="str">
        <f t="shared" si="40"/>
        <v>2004/12/07</v>
      </c>
      <c r="S333" t="str">
        <f t="shared" si="35"/>
        <v>京都</v>
      </c>
      <c r="T333" t="str">
        <f>IFERROR(IF($G333&lt;&gt;"",LEFT($G333,11),IF(COUNTIF(③女子申込!$C:$C,$B333)=1,INDEX(③女子申込!H:H,MATCH($B333,③女子申込!$C:$C,0)),"")),"")</f>
        <v>00119535630</v>
      </c>
      <c r="U333" t="str">
        <f t="shared" si="41"/>
        <v>京都教育大</v>
      </c>
    </row>
    <row r="334" spans="1:21">
      <c r="A334" t="s">
        <v>1708</v>
      </c>
      <c r="B334" s="61">
        <v>333</v>
      </c>
      <c r="C334" t="s">
        <v>5481</v>
      </c>
      <c r="D334" t="s">
        <v>5482</v>
      </c>
      <c r="E334" t="s">
        <v>99</v>
      </c>
      <c r="F334">
        <v>20040816</v>
      </c>
      <c r="G334" t="s">
        <v>13714</v>
      </c>
      <c r="H334" t="s">
        <v>557</v>
      </c>
      <c r="I334" t="s">
        <v>5483</v>
      </c>
      <c r="M334" t="str">
        <f t="shared" si="36"/>
        <v>津田</v>
      </c>
      <c r="N334" t="str">
        <f t="shared" si="37"/>
        <v>妃茉里</v>
      </c>
      <c r="O334" t="str">
        <f t="shared" si="38"/>
        <v>ツダ</v>
      </c>
      <c r="P334" t="str">
        <f t="shared" si="39"/>
        <v>ヒマリ</v>
      </c>
      <c r="Q334">
        <f>IF($F334="","",DATEDIF($R334,①申込書!$D$3,"Y"))</f>
        <v>21</v>
      </c>
      <c r="R334" t="str">
        <f t="shared" si="40"/>
        <v>2004/08/16</v>
      </c>
      <c r="S334" t="str">
        <f t="shared" si="35"/>
        <v>大阪</v>
      </c>
      <c r="T334" t="str">
        <f>IFERROR(IF($G334&lt;&gt;"",LEFT($G334,11),IF(COUNTIF(③女子申込!$C:$C,$B334)=1,INDEX(③女子申込!H:H,MATCH($B334,③女子申込!$C:$C,0)),"")),"")</f>
        <v>00115016216</v>
      </c>
      <c r="U334" t="str">
        <f t="shared" si="41"/>
        <v>京都教育大</v>
      </c>
    </row>
    <row r="335" spans="1:21">
      <c r="A335" t="s">
        <v>1708</v>
      </c>
      <c r="B335" s="61">
        <v>334</v>
      </c>
      <c r="C335" t="s">
        <v>5558</v>
      </c>
      <c r="D335" t="s">
        <v>5559</v>
      </c>
      <c r="E335" t="s">
        <v>97</v>
      </c>
      <c r="F335">
        <v>20041227</v>
      </c>
      <c r="G335" t="s">
        <v>13715</v>
      </c>
      <c r="H335" t="s">
        <v>3287</v>
      </c>
      <c r="I335" t="s">
        <v>5560</v>
      </c>
      <c r="M335" t="str">
        <f t="shared" si="36"/>
        <v>正木</v>
      </c>
      <c r="N335" t="str">
        <f t="shared" si="37"/>
        <v>美琴</v>
      </c>
      <c r="O335" t="str">
        <f t="shared" si="38"/>
        <v>マサキ</v>
      </c>
      <c r="P335" t="str">
        <f t="shared" si="39"/>
        <v>ミコト</v>
      </c>
      <c r="Q335">
        <f>IF($F335="","",DATEDIF($R335,①申込書!$D$3,"Y"))</f>
        <v>21</v>
      </c>
      <c r="R335" t="str">
        <f t="shared" si="40"/>
        <v>2004/12/27</v>
      </c>
      <c r="S335" t="str">
        <f t="shared" si="35"/>
        <v>兵庫</v>
      </c>
      <c r="T335" t="str">
        <f>IFERROR(IF($G335&lt;&gt;"",LEFT($G335,11),IF(COUNTIF(③女子申込!$C:$C,$B335)=1,INDEX(③女子申込!H:H,MATCH($B335,③女子申込!$C:$C,0)),"")),"")</f>
        <v>00146661731</v>
      </c>
      <c r="U335" t="str">
        <f t="shared" si="41"/>
        <v>京都教育大</v>
      </c>
    </row>
    <row r="336" spans="1:21">
      <c r="A336" t="s">
        <v>1708</v>
      </c>
      <c r="B336" s="61">
        <v>335</v>
      </c>
      <c r="C336" t="s">
        <v>5246</v>
      </c>
      <c r="D336" t="s">
        <v>5247</v>
      </c>
      <c r="E336" t="s">
        <v>91</v>
      </c>
      <c r="F336">
        <v>20040410</v>
      </c>
      <c r="G336" t="s">
        <v>13716</v>
      </c>
      <c r="H336" t="s">
        <v>1583</v>
      </c>
      <c r="I336" t="s">
        <v>2733</v>
      </c>
      <c r="M336" t="str">
        <f t="shared" si="36"/>
        <v>吉原</v>
      </c>
      <c r="N336" t="str">
        <f t="shared" si="37"/>
        <v>琴音</v>
      </c>
      <c r="O336" t="str">
        <f t="shared" si="38"/>
        <v>ヨシハラ</v>
      </c>
      <c r="P336" t="str">
        <f t="shared" si="39"/>
        <v>コトネ</v>
      </c>
      <c r="Q336">
        <f>IF($F336="","",DATEDIF($R336,①申込書!$D$3,"Y"))</f>
        <v>21</v>
      </c>
      <c r="R336" t="str">
        <f t="shared" si="40"/>
        <v>2004/04/10</v>
      </c>
      <c r="S336" t="str">
        <f t="shared" si="35"/>
        <v>香川</v>
      </c>
      <c r="T336" t="str">
        <f>IFERROR(IF($G336&lt;&gt;"",LEFT($G336,11),IF(COUNTIF(③女子申込!$C:$C,$B336)=1,INDEX(③女子申込!H:H,MATCH($B336,③女子申込!$C:$C,0)),"")),"")</f>
        <v>00112535320</v>
      </c>
      <c r="U336" t="str">
        <f t="shared" si="41"/>
        <v>京都教育大</v>
      </c>
    </row>
    <row r="337" spans="1:21">
      <c r="A337" t="s">
        <v>1708</v>
      </c>
      <c r="B337" s="61">
        <v>336</v>
      </c>
      <c r="C337" t="s">
        <v>7899</v>
      </c>
      <c r="D337" t="s">
        <v>7900</v>
      </c>
      <c r="E337" t="s">
        <v>80</v>
      </c>
      <c r="F337">
        <v>20050916</v>
      </c>
      <c r="G337" t="s">
        <v>13717</v>
      </c>
      <c r="H337" t="s">
        <v>186</v>
      </c>
      <c r="I337" t="s">
        <v>3159</v>
      </c>
      <c r="M337" t="str">
        <f t="shared" si="36"/>
        <v>石川</v>
      </c>
      <c r="N337" t="str">
        <f t="shared" si="37"/>
        <v>優空</v>
      </c>
      <c r="O337" t="str">
        <f t="shared" si="38"/>
        <v>イシカワ</v>
      </c>
      <c r="P337" t="str">
        <f t="shared" si="39"/>
        <v>ユラ</v>
      </c>
      <c r="Q337">
        <f>IF($F337="","",DATEDIF($R337,①申込書!$D$3,"Y"))</f>
        <v>20</v>
      </c>
      <c r="R337" t="str">
        <f t="shared" si="40"/>
        <v>2005/09/16</v>
      </c>
      <c r="S337" t="str">
        <f t="shared" si="35"/>
        <v>滋賀</v>
      </c>
      <c r="T337" t="str">
        <f>IFERROR(IF($G337&lt;&gt;"",LEFT($G337,11),IF(COUNTIF(③女子申込!$C:$C,$B337)=1,INDEX(③女子申込!H:H,MATCH($B337,③女子申込!$C:$C,0)),"")),"")</f>
        <v>00124939230</v>
      </c>
      <c r="U337" t="str">
        <f t="shared" si="41"/>
        <v>京都教育大</v>
      </c>
    </row>
    <row r="338" spans="1:21">
      <c r="A338" t="s">
        <v>1708</v>
      </c>
      <c r="B338" s="61">
        <v>337</v>
      </c>
      <c r="C338" t="s">
        <v>7901</v>
      </c>
      <c r="D338" t="s">
        <v>7902</v>
      </c>
      <c r="E338" t="s">
        <v>138</v>
      </c>
      <c r="F338">
        <v>20050620</v>
      </c>
      <c r="G338" t="s">
        <v>13718</v>
      </c>
      <c r="H338" t="s">
        <v>232</v>
      </c>
      <c r="I338" t="s">
        <v>2717</v>
      </c>
      <c r="M338" t="str">
        <f t="shared" si="36"/>
        <v>石原</v>
      </c>
      <c r="N338" t="str">
        <f t="shared" si="37"/>
        <v>涼華</v>
      </c>
      <c r="O338" t="str">
        <f t="shared" si="38"/>
        <v>イシハラ</v>
      </c>
      <c r="P338" t="str">
        <f t="shared" si="39"/>
        <v>スズカ</v>
      </c>
      <c r="Q338">
        <f>IF($F338="","",DATEDIF($R338,①申込書!$D$3,"Y"))</f>
        <v>20</v>
      </c>
      <c r="R338" t="str">
        <f t="shared" si="40"/>
        <v>2005/06/20</v>
      </c>
      <c r="S338" t="str">
        <f t="shared" si="35"/>
        <v>岡山</v>
      </c>
      <c r="T338" t="str">
        <f>IFERROR(IF($G338&lt;&gt;"",LEFT($G338,11),IF(COUNTIF(③女子申込!$C:$C,$B338)=1,INDEX(③女子申込!H:H,MATCH($B338,③女子申込!$C:$C,0)),"")),"")</f>
        <v>00121973326</v>
      </c>
      <c r="U338" t="str">
        <f t="shared" si="41"/>
        <v>京都教育大</v>
      </c>
    </row>
    <row r="339" spans="1:21">
      <c r="A339" t="s">
        <v>1708</v>
      </c>
      <c r="B339" s="61">
        <v>338</v>
      </c>
      <c r="C339" t="s">
        <v>7903</v>
      </c>
      <c r="D339" t="s">
        <v>7904</v>
      </c>
      <c r="E339" t="s">
        <v>99</v>
      </c>
      <c r="F339">
        <v>20060119</v>
      </c>
      <c r="G339" t="s">
        <v>13719</v>
      </c>
      <c r="H339" t="s">
        <v>1600</v>
      </c>
      <c r="I339" t="s">
        <v>2707</v>
      </c>
      <c r="M339" t="str">
        <f t="shared" si="36"/>
        <v>亀井</v>
      </c>
      <c r="N339" t="str">
        <f t="shared" si="37"/>
        <v>咲里</v>
      </c>
      <c r="O339" t="str">
        <f t="shared" si="38"/>
        <v>カメイ</v>
      </c>
      <c r="P339" t="str">
        <f t="shared" si="39"/>
        <v>サリ</v>
      </c>
      <c r="Q339">
        <f>IF($F339="","",DATEDIF($R339,①申込書!$D$3,"Y"))</f>
        <v>20</v>
      </c>
      <c r="R339" t="str">
        <f t="shared" si="40"/>
        <v>2006/01/19</v>
      </c>
      <c r="S339" t="str">
        <f t="shared" si="35"/>
        <v>大阪</v>
      </c>
      <c r="T339" t="str">
        <f>IFERROR(IF($G339&lt;&gt;"",LEFT($G339,11),IF(COUNTIF(③女子申込!$C:$C,$B339)=1,INDEX(③女子申込!H:H,MATCH($B339,③女子申込!$C:$C,0)),"")),"")</f>
        <v>00131024415</v>
      </c>
      <c r="U339" t="str">
        <f t="shared" si="41"/>
        <v>京都教育大</v>
      </c>
    </row>
    <row r="340" spans="1:21">
      <c r="A340" t="s">
        <v>1708</v>
      </c>
      <c r="B340" s="61">
        <v>339</v>
      </c>
      <c r="C340" t="s">
        <v>7905</v>
      </c>
      <c r="D340" t="s">
        <v>7906</v>
      </c>
      <c r="E340" t="s">
        <v>88</v>
      </c>
      <c r="F340">
        <v>20050523</v>
      </c>
      <c r="G340" t="s">
        <v>13720</v>
      </c>
      <c r="H340" t="s">
        <v>354</v>
      </c>
      <c r="I340" t="s">
        <v>3270</v>
      </c>
      <c r="M340" t="str">
        <f t="shared" si="36"/>
        <v>田中</v>
      </c>
      <c r="N340" t="str">
        <f t="shared" si="37"/>
        <v>輝</v>
      </c>
      <c r="O340" t="str">
        <f t="shared" si="38"/>
        <v>タナカ</v>
      </c>
      <c r="P340" t="str">
        <f t="shared" si="39"/>
        <v>キララ</v>
      </c>
      <c r="Q340">
        <f>IF($F340="","",DATEDIF($R340,①申込書!$D$3,"Y"))</f>
        <v>20</v>
      </c>
      <c r="R340" t="str">
        <f t="shared" si="40"/>
        <v>2005/05/23</v>
      </c>
      <c r="S340" t="str">
        <f t="shared" si="35"/>
        <v>京都</v>
      </c>
      <c r="T340" t="str">
        <f>IFERROR(IF($G340&lt;&gt;"",LEFT($G340,11),IF(COUNTIF(③女子申込!$C:$C,$B340)=1,INDEX(③女子申込!H:H,MATCH($B340,③女子申込!$C:$C,0)),"")),"")</f>
        <v>00130949834</v>
      </c>
      <c r="U340" t="str">
        <f t="shared" si="41"/>
        <v>京都教育大</v>
      </c>
    </row>
    <row r="341" spans="1:21">
      <c r="A341" t="s">
        <v>1708</v>
      </c>
      <c r="B341" s="61">
        <v>340</v>
      </c>
      <c r="C341" t="s">
        <v>7907</v>
      </c>
      <c r="D341" t="s">
        <v>7908</v>
      </c>
      <c r="E341" t="s">
        <v>91</v>
      </c>
      <c r="F341">
        <v>20050524</v>
      </c>
      <c r="G341" t="s">
        <v>13721</v>
      </c>
      <c r="H341" t="s">
        <v>787</v>
      </c>
      <c r="I341" t="s">
        <v>2956</v>
      </c>
      <c r="M341" t="str">
        <f t="shared" si="36"/>
        <v>谷本</v>
      </c>
      <c r="N341" t="str">
        <f t="shared" si="37"/>
        <v>那津</v>
      </c>
      <c r="O341" t="str">
        <f t="shared" si="38"/>
        <v>タニモト</v>
      </c>
      <c r="P341" t="str">
        <f t="shared" si="39"/>
        <v>ナツ</v>
      </c>
      <c r="Q341">
        <f>IF($F341="","",DATEDIF($R341,①申込書!$D$3,"Y"))</f>
        <v>20</v>
      </c>
      <c r="R341" t="str">
        <f t="shared" si="40"/>
        <v>2005/05/24</v>
      </c>
      <c r="S341" t="str">
        <f t="shared" si="35"/>
        <v>香川</v>
      </c>
      <c r="T341" t="str">
        <f>IFERROR(IF($G341&lt;&gt;"",LEFT($G341,11),IF(COUNTIF(③女子申込!$C:$C,$B341)=1,INDEX(③女子申込!H:H,MATCH($B341,③女子申込!$C:$C,0)),"")),"")</f>
        <v>00125629530</v>
      </c>
      <c r="U341" t="str">
        <f t="shared" si="41"/>
        <v>京都教育大</v>
      </c>
    </row>
    <row r="342" spans="1:21">
      <c r="A342" t="s">
        <v>1708</v>
      </c>
      <c r="B342" s="61">
        <v>341</v>
      </c>
      <c r="C342" t="s">
        <v>7909</v>
      </c>
      <c r="D342" t="s">
        <v>7910</v>
      </c>
      <c r="E342" t="s">
        <v>88</v>
      </c>
      <c r="F342">
        <v>20050615</v>
      </c>
      <c r="G342" t="s">
        <v>13722</v>
      </c>
      <c r="H342" t="s">
        <v>5756</v>
      </c>
      <c r="I342" t="s">
        <v>2723</v>
      </c>
      <c r="M342" t="str">
        <f t="shared" si="36"/>
        <v>松尾</v>
      </c>
      <c r="N342" t="str">
        <f t="shared" si="37"/>
        <v>愛利紗</v>
      </c>
      <c r="O342" t="str">
        <f t="shared" si="38"/>
        <v>マツオ</v>
      </c>
      <c r="P342" t="str">
        <f t="shared" si="39"/>
        <v>アリサ</v>
      </c>
      <c r="Q342">
        <f>IF($F342="","",DATEDIF($R342,①申込書!$D$3,"Y"))</f>
        <v>20</v>
      </c>
      <c r="R342" t="str">
        <f t="shared" si="40"/>
        <v>2005/06/15</v>
      </c>
      <c r="S342" t="str">
        <f t="shared" si="35"/>
        <v>京都</v>
      </c>
      <c r="T342" t="str">
        <f>IFERROR(IF($G342&lt;&gt;"",LEFT($G342,11),IF(COUNTIF(③女子申込!$C:$C,$B342)=1,INDEX(③女子申込!H:H,MATCH($B342,③女子申込!$C:$C,0)),"")),"")</f>
        <v>00131082924</v>
      </c>
      <c r="U342" t="str">
        <f t="shared" si="41"/>
        <v>京都教育大</v>
      </c>
    </row>
    <row r="343" spans="1:21">
      <c r="A343" t="s">
        <v>1708</v>
      </c>
      <c r="B343" s="61">
        <v>342</v>
      </c>
      <c r="C343" t="s">
        <v>8316</v>
      </c>
      <c r="D343" t="s">
        <v>8317</v>
      </c>
      <c r="E343" t="s">
        <v>88</v>
      </c>
      <c r="F343">
        <v>20050813</v>
      </c>
      <c r="G343" t="s">
        <v>8318</v>
      </c>
      <c r="H343" t="s">
        <v>3153</v>
      </c>
      <c r="I343" t="s">
        <v>3445</v>
      </c>
      <c r="M343" t="str">
        <f t="shared" si="36"/>
        <v>宮下</v>
      </c>
      <c r="N343" t="str">
        <f t="shared" si="37"/>
        <v>祭華</v>
      </c>
      <c r="O343" t="str">
        <f t="shared" si="38"/>
        <v>ミヤシタ</v>
      </c>
      <c r="P343" t="str">
        <f t="shared" si="39"/>
        <v>サイカ</v>
      </c>
      <c r="Q343">
        <f>IF($F343="","",DATEDIF($R343,①申込書!$D$3,"Y"))</f>
        <v>20</v>
      </c>
      <c r="R343" t="str">
        <f t="shared" si="40"/>
        <v>2005/08/13</v>
      </c>
      <c r="S343" t="str">
        <f t="shared" si="35"/>
        <v>京都</v>
      </c>
      <c r="T343" t="str">
        <f>IFERROR(IF($G343&lt;&gt;"",LEFT($G343,11),IF(COUNTIF(③女子申込!$C:$C,$B343)=1,INDEX(③女子申込!H:H,MATCH($B343,③女子申込!$C:$C,0)),"")),"")</f>
        <v>00130836425</v>
      </c>
      <c r="U343" t="str">
        <f t="shared" si="41"/>
        <v>京都教育大</v>
      </c>
    </row>
    <row r="344" spans="1:21">
      <c r="A344" t="s">
        <v>1708</v>
      </c>
      <c r="B344" s="61">
        <v>343</v>
      </c>
      <c r="C344" t="s">
        <v>3231</v>
      </c>
      <c r="D344" t="s">
        <v>3232</v>
      </c>
      <c r="E344" t="s">
        <v>97</v>
      </c>
      <c r="F344">
        <v>20010602</v>
      </c>
      <c r="G344" t="s">
        <v>5250</v>
      </c>
      <c r="H344" t="s">
        <v>946</v>
      </c>
      <c r="I344" t="s">
        <v>2876</v>
      </c>
      <c r="M344" t="str">
        <f t="shared" si="36"/>
        <v>中本</v>
      </c>
      <c r="N344" t="str">
        <f t="shared" si="37"/>
        <v>香</v>
      </c>
      <c r="O344" t="str">
        <f t="shared" si="38"/>
        <v>ナカモト</v>
      </c>
      <c r="P344" t="str">
        <f t="shared" si="39"/>
        <v>カオリ</v>
      </c>
      <c r="Q344">
        <f>IF($F344="","",DATEDIF($R344,①申込書!$D$3,"Y"))</f>
        <v>24</v>
      </c>
      <c r="R344" t="str">
        <f t="shared" si="40"/>
        <v>2001/06/02</v>
      </c>
      <c r="S344" t="str">
        <f t="shared" si="35"/>
        <v>兵庫</v>
      </c>
      <c r="T344" t="str">
        <f>IFERROR(IF($G344&lt;&gt;"",LEFT($G344,11),IF(COUNTIF(③女子申込!$C:$C,$B344)=1,INDEX(③女子申込!H:H,MATCH($B344,③女子申込!$C:$C,0)),"")),"")</f>
        <v>00143716426</v>
      </c>
      <c r="U344" t="str">
        <f t="shared" si="41"/>
        <v>京都教育大</v>
      </c>
    </row>
    <row r="345" spans="1:21">
      <c r="A345" t="s">
        <v>1708</v>
      </c>
      <c r="B345" s="61">
        <v>344</v>
      </c>
      <c r="C345" t="s">
        <v>12747</v>
      </c>
      <c r="D345" t="s">
        <v>12748</v>
      </c>
      <c r="E345" t="s">
        <v>138</v>
      </c>
      <c r="F345">
        <v>20060601</v>
      </c>
      <c r="G345"/>
      <c r="H345" t="s">
        <v>301</v>
      </c>
      <c r="I345" t="s">
        <v>2879</v>
      </c>
      <c r="M345" t="str">
        <f t="shared" si="36"/>
        <v>岸田</v>
      </c>
      <c r="N345" t="str">
        <f t="shared" si="37"/>
        <v>美久</v>
      </c>
      <c r="O345" t="str">
        <f t="shared" si="38"/>
        <v>キシダ</v>
      </c>
      <c r="P345" t="str">
        <f t="shared" si="39"/>
        <v>ミク</v>
      </c>
      <c r="Q345">
        <f>IF($F345="","",DATEDIF($R345,①申込書!$D$3,"Y"))</f>
        <v>19</v>
      </c>
      <c r="R345" t="str">
        <f t="shared" si="40"/>
        <v>2006/06/01</v>
      </c>
      <c r="S345" t="str">
        <f t="shared" si="35"/>
        <v>岡山</v>
      </c>
      <c r="T345" t="str">
        <f>IFERROR(IF($G345&lt;&gt;"",LEFT($G345,11),IF(COUNTIF(③女子申込!$C:$C,$B345)=1,INDEX(③女子申込!H:H,MATCH($B345,③女子申込!$C:$C,0)),"")),"")</f>
        <v/>
      </c>
      <c r="U345" t="str">
        <f t="shared" si="41"/>
        <v>京都教育大</v>
      </c>
    </row>
    <row r="346" spans="1:21">
      <c r="A346" t="s">
        <v>1708</v>
      </c>
      <c r="B346" s="61">
        <v>345</v>
      </c>
      <c r="C346" t="s">
        <v>12749</v>
      </c>
      <c r="D346" t="s">
        <v>12750</v>
      </c>
      <c r="E346" t="s">
        <v>85</v>
      </c>
      <c r="F346">
        <v>20060624</v>
      </c>
      <c r="G346"/>
      <c r="H346" t="s">
        <v>1480</v>
      </c>
      <c r="I346" t="s">
        <v>13723</v>
      </c>
      <c r="M346" t="str">
        <f t="shared" si="36"/>
        <v>水野</v>
      </c>
      <c r="N346" t="str">
        <f t="shared" si="37"/>
        <v>文由里</v>
      </c>
      <c r="O346" t="str">
        <f t="shared" si="38"/>
        <v>ミズノ</v>
      </c>
      <c r="P346" t="str">
        <f t="shared" si="39"/>
        <v>アユリ</v>
      </c>
      <c r="Q346">
        <f>IF($F346="","",DATEDIF($R346,①申込書!$D$3,"Y"))</f>
        <v>19</v>
      </c>
      <c r="R346" t="str">
        <f t="shared" si="40"/>
        <v>2006/06/24</v>
      </c>
      <c r="S346" t="str">
        <f t="shared" si="35"/>
        <v>愛知</v>
      </c>
      <c r="T346" t="str">
        <f>IFERROR(IF($G346&lt;&gt;"",LEFT($G346,11),IF(COUNTIF(③女子申込!$C:$C,$B346)=1,INDEX(③女子申込!H:H,MATCH($B346,③女子申込!$C:$C,0)),"")),"")</f>
        <v/>
      </c>
      <c r="U346" t="str">
        <f t="shared" si="41"/>
        <v>京都教育大</v>
      </c>
    </row>
    <row r="347" spans="1:21">
      <c r="A347" t="s">
        <v>1708</v>
      </c>
      <c r="B347" s="61">
        <v>346</v>
      </c>
      <c r="C347" t="s">
        <v>12751</v>
      </c>
      <c r="D347" t="s">
        <v>12752</v>
      </c>
      <c r="E347" t="s">
        <v>132</v>
      </c>
      <c r="F347">
        <v>20060530</v>
      </c>
      <c r="G347"/>
      <c r="H347" t="s">
        <v>745</v>
      </c>
      <c r="I347" t="s">
        <v>13724</v>
      </c>
      <c r="M347" t="str">
        <f t="shared" si="36"/>
        <v>島本</v>
      </c>
      <c r="N347" t="str">
        <f t="shared" si="37"/>
        <v>優美香</v>
      </c>
      <c r="O347" t="str">
        <f t="shared" si="38"/>
        <v>シマモト</v>
      </c>
      <c r="P347" t="str">
        <f t="shared" si="39"/>
        <v>ユミカ</v>
      </c>
      <c r="Q347">
        <f>IF($F347="","",DATEDIF($R347,①申込書!$D$3,"Y"))</f>
        <v>19</v>
      </c>
      <c r="R347" t="str">
        <f t="shared" si="40"/>
        <v>2006/05/30</v>
      </c>
      <c r="S347" t="str">
        <f t="shared" si="35"/>
        <v>広島</v>
      </c>
      <c r="T347" t="str">
        <f>IFERROR(IF($G347&lt;&gt;"",LEFT($G347,11),IF(COUNTIF(③女子申込!$C:$C,$B347)=1,INDEX(③女子申込!H:H,MATCH($B347,③女子申込!$C:$C,0)),"")),"")</f>
        <v/>
      </c>
      <c r="U347" t="str">
        <f t="shared" si="41"/>
        <v>京都教育大</v>
      </c>
    </row>
    <row r="348" spans="1:21">
      <c r="A348" t="s">
        <v>1708</v>
      </c>
      <c r="B348" s="61">
        <v>347</v>
      </c>
      <c r="C348" t="s">
        <v>12753</v>
      </c>
      <c r="D348" t="s">
        <v>12754</v>
      </c>
      <c r="E348" t="s">
        <v>88</v>
      </c>
      <c r="F348">
        <v>20070307</v>
      </c>
      <c r="G348"/>
      <c r="H348" t="s">
        <v>960</v>
      </c>
      <c r="I348" t="s">
        <v>3161</v>
      </c>
      <c r="M348" t="str">
        <f t="shared" si="36"/>
        <v>浅田</v>
      </c>
      <c r="N348" t="str">
        <f t="shared" si="37"/>
        <v>万優子</v>
      </c>
      <c r="O348" t="str">
        <f t="shared" si="38"/>
        <v>アサダ</v>
      </c>
      <c r="P348" t="str">
        <f t="shared" si="39"/>
        <v>マユコ</v>
      </c>
      <c r="Q348">
        <f>IF($F348="","",DATEDIF($R348,①申込書!$D$3,"Y"))</f>
        <v>18</v>
      </c>
      <c r="R348" t="str">
        <f t="shared" si="40"/>
        <v>2007/03/07</v>
      </c>
      <c r="S348" t="str">
        <f t="shared" si="35"/>
        <v>京都</v>
      </c>
      <c r="T348" t="str">
        <f>IFERROR(IF($G348&lt;&gt;"",LEFT($G348,11),IF(COUNTIF(③女子申込!$C:$C,$B348)=1,INDEX(③女子申込!H:H,MATCH($B348,③女子申込!$C:$C,0)),"")),"")</f>
        <v/>
      </c>
      <c r="U348" t="str">
        <f t="shared" si="41"/>
        <v>京都教育大</v>
      </c>
    </row>
    <row r="349" spans="1:21">
      <c r="A349" t="s">
        <v>714</v>
      </c>
      <c r="B349" s="61">
        <v>348</v>
      </c>
      <c r="C349" t="s">
        <v>3103</v>
      </c>
      <c r="D349" t="s">
        <v>3104</v>
      </c>
      <c r="E349" t="s">
        <v>88</v>
      </c>
      <c r="F349">
        <v>20040228</v>
      </c>
      <c r="G349" t="s">
        <v>13725</v>
      </c>
      <c r="H349" t="s">
        <v>3105</v>
      </c>
      <c r="I349" t="s">
        <v>3106</v>
      </c>
      <c r="M349" t="str">
        <f t="shared" si="36"/>
        <v>鎌田</v>
      </c>
      <c r="N349" t="str">
        <f t="shared" si="37"/>
        <v>幸来</v>
      </c>
      <c r="O349" t="str">
        <f t="shared" si="38"/>
        <v>カマダ</v>
      </c>
      <c r="P349" t="str">
        <f t="shared" si="39"/>
        <v>ココ</v>
      </c>
      <c r="Q349">
        <f>IF($F349="","",DATEDIF($R349,①申込書!$D$3,"Y"))</f>
        <v>21</v>
      </c>
      <c r="R349" t="str">
        <f t="shared" si="40"/>
        <v>2004/02/28</v>
      </c>
      <c r="S349" t="str">
        <f t="shared" si="35"/>
        <v>京都</v>
      </c>
      <c r="T349" t="str">
        <f>IFERROR(IF($G349&lt;&gt;"",LEFT($G349,11),IF(COUNTIF(③女子申込!$C:$C,$B349)=1,INDEX(③女子申込!H:H,MATCH($B349,③女子申込!$C:$C,0)),"")),"")</f>
        <v>00107459531</v>
      </c>
      <c r="U349" t="str">
        <f t="shared" si="41"/>
        <v>大阪学院大</v>
      </c>
    </row>
    <row r="350" spans="1:21">
      <c r="A350" t="s">
        <v>714</v>
      </c>
      <c r="B350" s="61">
        <v>349</v>
      </c>
      <c r="C350" t="s">
        <v>3107</v>
      </c>
      <c r="D350" t="s">
        <v>3108</v>
      </c>
      <c r="E350" t="s">
        <v>3109</v>
      </c>
      <c r="F350">
        <v>20030806</v>
      </c>
      <c r="G350" t="s">
        <v>13726</v>
      </c>
      <c r="H350" t="s">
        <v>588</v>
      </c>
      <c r="I350" t="s">
        <v>2872</v>
      </c>
      <c r="M350" t="str">
        <f t="shared" si="36"/>
        <v>三浦</v>
      </c>
      <c r="N350" t="str">
        <f t="shared" si="37"/>
        <v>萌</v>
      </c>
      <c r="O350" t="str">
        <f t="shared" si="38"/>
        <v>ミウラ</v>
      </c>
      <c r="P350" t="str">
        <f t="shared" si="39"/>
        <v>モエ</v>
      </c>
      <c r="Q350">
        <f>IF($F350="","",DATEDIF($R350,①申込書!$D$3,"Y"))</f>
        <v>22</v>
      </c>
      <c r="R350" t="str">
        <f t="shared" si="40"/>
        <v>2003/08/06</v>
      </c>
      <c r="S350" t="str">
        <f t="shared" si="35"/>
        <v>秋田</v>
      </c>
      <c r="T350" t="str">
        <f>IFERROR(IF($G350&lt;&gt;"",LEFT($G350,11),IF(COUNTIF(③女子申込!$C:$C,$B350)=1,INDEX(③女子申込!H:H,MATCH($B350,③女子申込!$C:$C,0)),"")),"")</f>
        <v>00100140288</v>
      </c>
      <c r="U350" t="str">
        <f t="shared" si="41"/>
        <v>大阪学院大</v>
      </c>
    </row>
    <row r="351" spans="1:21">
      <c r="A351" t="s">
        <v>714</v>
      </c>
      <c r="B351" s="61">
        <v>350</v>
      </c>
      <c r="C351" t="s">
        <v>3110</v>
      </c>
      <c r="D351" t="s">
        <v>3111</v>
      </c>
      <c r="E351" t="s">
        <v>338</v>
      </c>
      <c r="F351">
        <v>20040223</v>
      </c>
      <c r="G351" t="s">
        <v>13727</v>
      </c>
      <c r="H351" t="s">
        <v>111</v>
      </c>
      <c r="I351" t="s">
        <v>2696</v>
      </c>
      <c r="M351" t="str">
        <f t="shared" si="36"/>
        <v>山下</v>
      </c>
      <c r="N351" t="str">
        <f t="shared" si="37"/>
        <v>彩菜</v>
      </c>
      <c r="O351" t="str">
        <f t="shared" si="38"/>
        <v>ヤマシタ</v>
      </c>
      <c r="P351" t="str">
        <f t="shared" si="39"/>
        <v>アヤナ</v>
      </c>
      <c r="Q351">
        <f>IF($F351="","",DATEDIF($R351,①申込書!$D$3,"Y"))</f>
        <v>21</v>
      </c>
      <c r="R351" t="str">
        <f t="shared" si="40"/>
        <v>2004/02/23</v>
      </c>
      <c r="S351" t="str">
        <f t="shared" si="35"/>
        <v>熊本</v>
      </c>
      <c r="T351" t="str">
        <f>IFERROR(IF($G351&lt;&gt;"",LEFT($G351,11),IF(COUNTIF(③女子申込!$C:$C,$B351)=1,INDEX(③女子申込!H:H,MATCH($B351,③女子申込!$C:$C,0)),"")),"")</f>
        <v>00108441422</v>
      </c>
      <c r="U351" t="str">
        <f t="shared" si="41"/>
        <v>大阪学院大</v>
      </c>
    </row>
    <row r="352" spans="1:21">
      <c r="A352" t="s">
        <v>714</v>
      </c>
      <c r="B352" s="61">
        <v>351</v>
      </c>
      <c r="C352" t="s">
        <v>5289</v>
      </c>
      <c r="D352" t="s">
        <v>5290</v>
      </c>
      <c r="E352" t="s">
        <v>97</v>
      </c>
      <c r="F352">
        <v>20041216</v>
      </c>
      <c r="G352" t="s">
        <v>13728</v>
      </c>
      <c r="H352" t="s">
        <v>1457</v>
      </c>
      <c r="I352" t="s">
        <v>5291</v>
      </c>
      <c r="M352" t="str">
        <f t="shared" si="36"/>
        <v>北野</v>
      </c>
      <c r="N352" t="str">
        <f t="shared" si="37"/>
        <v>寧々</v>
      </c>
      <c r="O352" t="str">
        <f t="shared" si="38"/>
        <v>キタノ</v>
      </c>
      <c r="P352" t="str">
        <f t="shared" si="39"/>
        <v>ネネ</v>
      </c>
      <c r="Q352">
        <f>IF($F352="","",DATEDIF($R352,①申込書!$D$3,"Y"))</f>
        <v>21</v>
      </c>
      <c r="R352" t="str">
        <f t="shared" si="40"/>
        <v>2004/12/16</v>
      </c>
      <c r="S352" t="str">
        <f t="shared" si="35"/>
        <v>兵庫</v>
      </c>
      <c r="T352" t="str">
        <f>IFERROR(IF($G352&lt;&gt;"",LEFT($G352,11),IF(COUNTIF(③女子申込!$C:$C,$B352)=1,INDEX(③女子申込!H:H,MATCH($B352,③女子申込!$C:$C,0)),"")),"")</f>
        <v>00114859028</v>
      </c>
      <c r="U352" t="str">
        <f t="shared" si="41"/>
        <v>大阪学院大</v>
      </c>
    </row>
    <row r="353" spans="1:21">
      <c r="A353" t="s">
        <v>714</v>
      </c>
      <c r="B353" s="61">
        <v>352</v>
      </c>
      <c r="C353" t="s">
        <v>5287</v>
      </c>
      <c r="D353" t="s">
        <v>5288</v>
      </c>
      <c r="E353" t="s">
        <v>102</v>
      </c>
      <c r="F353">
        <v>20040917</v>
      </c>
      <c r="G353" t="s">
        <v>13729</v>
      </c>
      <c r="H353" t="s">
        <v>4564</v>
      </c>
      <c r="I353" t="s">
        <v>3163</v>
      </c>
      <c r="M353" t="str">
        <f t="shared" si="36"/>
        <v>千葉</v>
      </c>
      <c r="N353" t="str">
        <f t="shared" si="37"/>
        <v>妃華</v>
      </c>
      <c r="O353" t="str">
        <f t="shared" si="38"/>
        <v>チバ</v>
      </c>
      <c r="P353" t="str">
        <f t="shared" si="39"/>
        <v>ヒメカ</v>
      </c>
      <c r="Q353">
        <f>IF($F353="","",DATEDIF($R353,①申込書!$D$3,"Y"))</f>
        <v>21</v>
      </c>
      <c r="R353" t="str">
        <f t="shared" si="40"/>
        <v>2004/09/17</v>
      </c>
      <c r="S353" t="str">
        <f t="shared" si="35"/>
        <v>静岡</v>
      </c>
      <c r="T353" t="str">
        <f>IFERROR(IF($G353&lt;&gt;"",LEFT($G353,11),IF(COUNTIF(③女子申込!$C:$C,$B353)=1,INDEX(③女子申込!H:H,MATCH($B353,③女子申込!$C:$C,0)),"")),"")</f>
        <v>00124878737</v>
      </c>
      <c r="U353" t="str">
        <f t="shared" si="41"/>
        <v>大阪学院大</v>
      </c>
    </row>
    <row r="354" spans="1:21">
      <c r="A354" t="s">
        <v>714</v>
      </c>
      <c r="B354" s="61">
        <v>353</v>
      </c>
      <c r="C354" t="s">
        <v>5285</v>
      </c>
      <c r="D354" t="s">
        <v>5286</v>
      </c>
      <c r="E354" t="s">
        <v>102</v>
      </c>
      <c r="F354">
        <v>20041002</v>
      </c>
      <c r="G354" t="s">
        <v>13730</v>
      </c>
      <c r="H354" t="s">
        <v>1988</v>
      </c>
      <c r="I354" t="s">
        <v>2929</v>
      </c>
      <c r="M354" t="str">
        <f t="shared" si="36"/>
        <v>依田</v>
      </c>
      <c r="N354" t="str">
        <f t="shared" si="37"/>
        <v>采巳</v>
      </c>
      <c r="O354" t="str">
        <f t="shared" si="38"/>
        <v>ヨダ</v>
      </c>
      <c r="P354" t="str">
        <f t="shared" si="39"/>
        <v>アヤミ</v>
      </c>
      <c r="Q354">
        <f>IF($F354="","",DATEDIF($R354,①申込書!$D$3,"Y"))</f>
        <v>21</v>
      </c>
      <c r="R354" t="str">
        <f t="shared" si="40"/>
        <v>2004/10/02</v>
      </c>
      <c r="S354" t="str">
        <f t="shared" si="35"/>
        <v>静岡</v>
      </c>
      <c r="T354" t="str">
        <f>IFERROR(IF($G354&lt;&gt;"",LEFT($G354,11),IF(COUNTIF(③女子申込!$C:$C,$B354)=1,INDEX(③女子申込!H:H,MATCH($B354,③女子申込!$C:$C,0)),"")),"")</f>
        <v>00116726831</v>
      </c>
      <c r="U354" t="str">
        <f t="shared" si="41"/>
        <v>大阪学院大</v>
      </c>
    </row>
    <row r="355" spans="1:21">
      <c r="A355" t="s">
        <v>714</v>
      </c>
      <c r="B355" s="61">
        <v>354</v>
      </c>
      <c r="C355" t="s">
        <v>7866</v>
      </c>
      <c r="D355" t="s">
        <v>7867</v>
      </c>
      <c r="E355" t="s">
        <v>102</v>
      </c>
      <c r="F355">
        <v>20050413</v>
      </c>
      <c r="G355" t="s">
        <v>13731</v>
      </c>
      <c r="H355" t="s">
        <v>2332</v>
      </c>
      <c r="I355" t="s">
        <v>3185</v>
      </c>
      <c r="M355" t="str">
        <f t="shared" si="36"/>
        <v>赤堀</v>
      </c>
      <c r="N355" t="str">
        <f t="shared" si="37"/>
        <v>華</v>
      </c>
      <c r="O355" t="str">
        <f t="shared" si="38"/>
        <v>アカホリ</v>
      </c>
      <c r="P355" t="str">
        <f t="shared" si="39"/>
        <v>ハナ</v>
      </c>
      <c r="Q355">
        <f>IF($F355="","",DATEDIF($R355,①申込書!$D$3,"Y"))</f>
        <v>20</v>
      </c>
      <c r="R355" t="str">
        <f t="shared" si="40"/>
        <v>2005/04/13</v>
      </c>
      <c r="S355" t="str">
        <f t="shared" si="35"/>
        <v>静岡</v>
      </c>
      <c r="T355" t="str">
        <f>IFERROR(IF($G355&lt;&gt;"",LEFT($G355,11),IF(COUNTIF(③女子申込!$C:$C,$B355)=1,INDEX(③女子申込!H:H,MATCH($B355,③女子申込!$C:$C,0)),"")),"")</f>
        <v>00124581122</v>
      </c>
      <c r="U355" t="str">
        <f t="shared" si="41"/>
        <v>大阪学院大</v>
      </c>
    </row>
    <row r="356" spans="1:21">
      <c r="A356" t="s">
        <v>714</v>
      </c>
      <c r="B356" s="61">
        <v>355</v>
      </c>
      <c r="C356" t="s">
        <v>7868</v>
      </c>
      <c r="D356" t="s">
        <v>7869</v>
      </c>
      <c r="E356" t="s">
        <v>102</v>
      </c>
      <c r="F356">
        <v>20051224</v>
      </c>
      <c r="G356" t="s">
        <v>13732</v>
      </c>
      <c r="H356" t="s">
        <v>1603</v>
      </c>
      <c r="I356" t="s">
        <v>92</v>
      </c>
      <c r="M356" t="str">
        <f t="shared" si="36"/>
        <v>大橋</v>
      </c>
      <c r="N356" t="str">
        <f t="shared" si="37"/>
        <v>友聖</v>
      </c>
      <c r="O356" t="str">
        <f t="shared" si="38"/>
        <v>オオハシ</v>
      </c>
      <c r="P356" t="str">
        <f t="shared" si="39"/>
        <v>ユウキ</v>
      </c>
      <c r="Q356">
        <f>IF($F356="","",DATEDIF($R356,①申込書!$D$3,"Y"))</f>
        <v>20</v>
      </c>
      <c r="R356" t="str">
        <f t="shared" si="40"/>
        <v>2005/12/24</v>
      </c>
      <c r="S356" t="str">
        <f t="shared" si="35"/>
        <v>静岡</v>
      </c>
      <c r="T356" t="str">
        <f>IFERROR(IF($G356&lt;&gt;"",LEFT($G356,11),IF(COUNTIF(③女子申込!$C:$C,$B356)=1,INDEX(③女子申込!H:H,MATCH($B356,③女子申込!$C:$C,0)),"")),"")</f>
        <v>00121938024</v>
      </c>
      <c r="U356" t="str">
        <f t="shared" si="41"/>
        <v>大阪学院大</v>
      </c>
    </row>
    <row r="357" spans="1:21">
      <c r="A357" t="s">
        <v>714</v>
      </c>
      <c r="B357" s="61">
        <v>356</v>
      </c>
      <c r="C357" t="s">
        <v>7870</v>
      </c>
      <c r="D357" t="s">
        <v>7871</v>
      </c>
      <c r="E357" t="s">
        <v>144</v>
      </c>
      <c r="F357">
        <v>20050501</v>
      </c>
      <c r="G357" t="s">
        <v>13733</v>
      </c>
      <c r="H357" t="s">
        <v>7872</v>
      </c>
      <c r="I357" t="s">
        <v>289</v>
      </c>
      <c r="M357" t="str">
        <f t="shared" si="36"/>
        <v>佐内</v>
      </c>
      <c r="N357" t="str">
        <f t="shared" si="37"/>
        <v>瑞希</v>
      </c>
      <c r="O357" t="str">
        <f t="shared" si="38"/>
        <v>サナイ</v>
      </c>
      <c r="P357" t="str">
        <f t="shared" si="39"/>
        <v>ミズキ</v>
      </c>
      <c r="Q357">
        <f>IF($F357="","",DATEDIF($R357,①申込書!$D$3,"Y"))</f>
        <v>20</v>
      </c>
      <c r="R357" t="str">
        <f t="shared" si="40"/>
        <v>2005/05/01</v>
      </c>
      <c r="S357" t="str">
        <f t="shared" si="35"/>
        <v>山口</v>
      </c>
      <c r="T357" t="str">
        <f>IFERROR(IF($G357&lt;&gt;"",LEFT($G357,11),IF(COUNTIF(③女子申込!$C:$C,$B357)=1,INDEX(③女子申込!H:H,MATCH($B357,③女子申込!$C:$C,0)),"")),"")</f>
        <v>00154475127</v>
      </c>
      <c r="U357" t="str">
        <f t="shared" si="41"/>
        <v>大阪学院大</v>
      </c>
    </row>
    <row r="358" spans="1:21">
      <c r="A358" t="s">
        <v>714</v>
      </c>
      <c r="B358" s="61">
        <v>357</v>
      </c>
      <c r="C358" t="s">
        <v>7873</v>
      </c>
      <c r="D358" t="s">
        <v>7874</v>
      </c>
      <c r="E358" t="s">
        <v>102</v>
      </c>
      <c r="F358">
        <v>20051212</v>
      </c>
      <c r="G358" t="s">
        <v>13734</v>
      </c>
      <c r="H358" t="s">
        <v>354</v>
      </c>
      <c r="I358" t="s">
        <v>7875</v>
      </c>
      <c r="M358" t="str">
        <f t="shared" si="36"/>
        <v>田中</v>
      </c>
      <c r="N358" t="str">
        <f t="shared" si="37"/>
        <v>海優</v>
      </c>
      <c r="O358" t="str">
        <f t="shared" si="38"/>
        <v>タナカ</v>
      </c>
      <c r="P358" t="str">
        <f t="shared" si="39"/>
        <v>ウル</v>
      </c>
      <c r="Q358">
        <f>IF($F358="","",DATEDIF($R358,①申込書!$D$3,"Y"))</f>
        <v>20</v>
      </c>
      <c r="R358" t="str">
        <f t="shared" si="40"/>
        <v>2005/12/12</v>
      </c>
      <c r="S358" t="str">
        <f t="shared" si="35"/>
        <v>静岡</v>
      </c>
      <c r="T358" t="str">
        <f>IFERROR(IF($G358&lt;&gt;"",LEFT($G358,11),IF(COUNTIF(③女子申込!$C:$C,$B358)=1,INDEX(③女子申込!H:H,MATCH($B358,③女子申込!$C:$C,0)),"")),"")</f>
        <v>00127384530</v>
      </c>
      <c r="U358" t="str">
        <f t="shared" si="41"/>
        <v>大阪学院大</v>
      </c>
    </row>
    <row r="359" spans="1:21">
      <c r="A359" t="s">
        <v>714</v>
      </c>
      <c r="B359" s="61">
        <v>358</v>
      </c>
      <c r="C359" t="s">
        <v>7876</v>
      </c>
      <c r="D359" t="s">
        <v>7877</v>
      </c>
      <c r="E359" t="s">
        <v>2275</v>
      </c>
      <c r="F359">
        <v>20050410</v>
      </c>
      <c r="G359" t="s">
        <v>13735</v>
      </c>
      <c r="H359" t="s">
        <v>354</v>
      </c>
      <c r="I359" t="s">
        <v>1094</v>
      </c>
      <c r="M359" t="str">
        <f t="shared" si="36"/>
        <v>田中</v>
      </c>
      <c r="N359" t="str">
        <f t="shared" si="37"/>
        <v>優衣</v>
      </c>
      <c r="O359" t="str">
        <f t="shared" si="38"/>
        <v>タナカ</v>
      </c>
      <c r="P359" t="str">
        <f t="shared" si="39"/>
        <v>ユイ</v>
      </c>
      <c r="Q359">
        <f>IF($F359="","",DATEDIF($R359,①申込書!$D$3,"Y"))</f>
        <v>20</v>
      </c>
      <c r="R359" t="str">
        <f t="shared" si="40"/>
        <v>2005/04/10</v>
      </c>
      <c r="S359" t="str">
        <f t="shared" si="35"/>
        <v>宮崎</v>
      </c>
      <c r="T359" t="str">
        <f>IFERROR(IF($G359&lt;&gt;"",LEFT($G359,11),IF(COUNTIF(③女子申込!$C:$C,$B359)=1,INDEX(③女子申込!H:H,MATCH($B359,③女子申込!$C:$C,0)),"")),"")</f>
        <v>00128416729</v>
      </c>
      <c r="U359" t="str">
        <f t="shared" si="41"/>
        <v>大阪学院大</v>
      </c>
    </row>
    <row r="360" spans="1:21">
      <c r="A360" t="s">
        <v>714</v>
      </c>
      <c r="B360" s="61">
        <v>359</v>
      </c>
      <c r="C360" t="s">
        <v>7878</v>
      </c>
      <c r="D360" t="s">
        <v>7879</v>
      </c>
      <c r="E360" t="s">
        <v>173</v>
      </c>
      <c r="F360">
        <v>20050729</v>
      </c>
      <c r="G360" t="s">
        <v>13736</v>
      </c>
      <c r="H360" t="s">
        <v>2919</v>
      </c>
      <c r="I360" t="s">
        <v>3033</v>
      </c>
      <c r="M360" t="str">
        <f t="shared" si="36"/>
        <v>土橋</v>
      </c>
      <c r="N360" t="str">
        <f t="shared" si="37"/>
        <v>日菜子</v>
      </c>
      <c r="O360" t="str">
        <f t="shared" si="38"/>
        <v>ドバシ</v>
      </c>
      <c r="P360" t="str">
        <f t="shared" si="39"/>
        <v>ヒナコ</v>
      </c>
      <c r="Q360">
        <f>IF($F360="","",DATEDIF($R360,①申込書!$D$3,"Y"))</f>
        <v>20</v>
      </c>
      <c r="R360" t="str">
        <f t="shared" si="40"/>
        <v>2005/07/29</v>
      </c>
      <c r="S360" t="str">
        <f t="shared" si="35"/>
        <v>鳥取</v>
      </c>
      <c r="T360" t="str">
        <f>IFERROR(IF($G360&lt;&gt;"",LEFT($G360,11),IF(COUNTIF(③女子申込!$C:$C,$B360)=1,INDEX(③女子申込!H:H,MATCH($B360,③女子申込!$C:$C,0)),"")),"")</f>
        <v>00121599734</v>
      </c>
      <c r="U360" t="str">
        <f t="shared" si="41"/>
        <v>大阪学院大</v>
      </c>
    </row>
    <row r="361" spans="1:21">
      <c r="A361" t="s">
        <v>714</v>
      </c>
      <c r="B361" s="61">
        <v>360</v>
      </c>
      <c r="C361" t="s">
        <v>7880</v>
      </c>
      <c r="D361" t="s">
        <v>7881</v>
      </c>
      <c r="E361" t="s">
        <v>816</v>
      </c>
      <c r="F361">
        <v>20050407</v>
      </c>
      <c r="G361" t="s">
        <v>13737</v>
      </c>
      <c r="H361" t="s">
        <v>5278</v>
      </c>
      <c r="I361" t="s">
        <v>7882</v>
      </c>
      <c r="M361" t="str">
        <f t="shared" si="36"/>
        <v>星野</v>
      </c>
      <c r="N361" t="str">
        <f t="shared" si="37"/>
        <v>麗桜</v>
      </c>
      <c r="O361" t="str">
        <f t="shared" si="38"/>
        <v>ホシノ</v>
      </c>
      <c r="P361" t="str">
        <f t="shared" si="39"/>
        <v>リアラ</v>
      </c>
      <c r="Q361">
        <f>IF($F361="","",DATEDIF($R361,①申込書!$D$3,"Y"))</f>
        <v>20</v>
      </c>
      <c r="R361" t="str">
        <f t="shared" si="40"/>
        <v>2005/04/07</v>
      </c>
      <c r="S361" t="str">
        <f t="shared" si="35"/>
        <v>茨城</v>
      </c>
      <c r="T361" t="str">
        <f>IFERROR(IF($G361&lt;&gt;"",LEFT($G361,11),IF(COUNTIF(③女子申込!$C:$C,$B361)=1,INDEX(③女子申込!H:H,MATCH($B361,③女子申込!$C:$C,0)),"")),"")</f>
        <v>00128338025</v>
      </c>
      <c r="U361" t="str">
        <f t="shared" si="41"/>
        <v>大阪学院大</v>
      </c>
    </row>
    <row r="362" spans="1:21">
      <c r="A362" t="s">
        <v>714</v>
      </c>
      <c r="B362" s="61">
        <v>361</v>
      </c>
      <c r="C362" t="s">
        <v>7883</v>
      </c>
      <c r="D362" t="s">
        <v>7884</v>
      </c>
      <c r="E362" t="s">
        <v>338</v>
      </c>
      <c r="F362">
        <v>20050613</v>
      </c>
      <c r="G362" t="s">
        <v>13738</v>
      </c>
      <c r="H362" t="s">
        <v>1219</v>
      </c>
      <c r="I362" t="s">
        <v>2808</v>
      </c>
      <c r="M362" t="str">
        <f t="shared" si="36"/>
        <v>本田</v>
      </c>
      <c r="N362" t="str">
        <f t="shared" si="37"/>
        <v>心七海</v>
      </c>
      <c r="O362" t="str">
        <f t="shared" si="38"/>
        <v>ホンダ</v>
      </c>
      <c r="P362" t="str">
        <f t="shared" si="39"/>
        <v>ミナミ</v>
      </c>
      <c r="Q362">
        <f>IF($F362="","",DATEDIF($R362,①申込書!$D$3,"Y"))</f>
        <v>20</v>
      </c>
      <c r="R362" t="str">
        <f t="shared" si="40"/>
        <v>2005/06/13</v>
      </c>
      <c r="S362" t="str">
        <f t="shared" si="35"/>
        <v>熊本</v>
      </c>
      <c r="T362" t="str">
        <f>IFERROR(IF($G362&lt;&gt;"",LEFT($G362,11),IF(COUNTIF(③女子申込!$C:$C,$B362)=1,INDEX(③女子申込!H:H,MATCH($B362,③女子申込!$C:$C,0)),"")),"")</f>
        <v>00129779540</v>
      </c>
      <c r="U362" t="str">
        <f t="shared" si="41"/>
        <v>大阪学院大</v>
      </c>
    </row>
    <row r="363" spans="1:21">
      <c r="A363" t="s">
        <v>714</v>
      </c>
      <c r="B363" s="61">
        <v>362</v>
      </c>
      <c r="C363" t="s">
        <v>7885</v>
      </c>
      <c r="D363" t="s">
        <v>7886</v>
      </c>
      <c r="E363" t="s">
        <v>777</v>
      </c>
      <c r="F363">
        <v>20050517</v>
      </c>
      <c r="G363" t="s">
        <v>13739</v>
      </c>
      <c r="H363" t="s">
        <v>7887</v>
      </c>
      <c r="I363" t="s">
        <v>7888</v>
      </c>
      <c r="M363" t="str">
        <f t="shared" si="36"/>
        <v>牧内</v>
      </c>
      <c r="N363" t="str">
        <f t="shared" si="37"/>
        <v>大華</v>
      </c>
      <c r="O363" t="str">
        <f t="shared" si="38"/>
        <v>マキウチ</v>
      </c>
      <c r="P363" t="str">
        <f t="shared" si="39"/>
        <v>ヒロカ</v>
      </c>
      <c r="Q363">
        <f>IF($F363="","",DATEDIF($R363,①申込書!$D$3,"Y"))</f>
        <v>20</v>
      </c>
      <c r="R363" t="str">
        <f t="shared" si="40"/>
        <v>2005/05/17</v>
      </c>
      <c r="S363" t="str">
        <f t="shared" si="35"/>
        <v>長野</v>
      </c>
      <c r="T363" t="str">
        <f>IFERROR(IF($G363&lt;&gt;"",LEFT($G363,11),IF(COUNTIF(③女子申込!$C:$C,$B363)=1,INDEX(③女子申込!H:H,MATCH($B363,③女子申込!$C:$C,0)),"")),"")</f>
        <v>00120827424</v>
      </c>
      <c r="U363" t="str">
        <f t="shared" si="41"/>
        <v>大阪学院大</v>
      </c>
    </row>
    <row r="364" spans="1:21">
      <c r="A364" t="s">
        <v>8800</v>
      </c>
      <c r="B364" s="61">
        <v>363</v>
      </c>
      <c r="C364" t="s">
        <v>2907</v>
      </c>
      <c r="D364" t="s">
        <v>2908</v>
      </c>
      <c r="E364" t="s">
        <v>99</v>
      </c>
      <c r="F364">
        <v>20031028</v>
      </c>
      <c r="G364" t="s">
        <v>13740</v>
      </c>
      <c r="H364" t="s">
        <v>767</v>
      </c>
      <c r="I364" t="s">
        <v>594</v>
      </c>
      <c r="M364" t="str">
        <f t="shared" si="36"/>
        <v>川田</v>
      </c>
      <c r="N364" t="str">
        <f t="shared" si="37"/>
        <v>美沙希</v>
      </c>
      <c r="O364" t="str">
        <f t="shared" si="38"/>
        <v>カワタ</v>
      </c>
      <c r="P364" t="str">
        <f t="shared" si="39"/>
        <v>ミサキ</v>
      </c>
      <c r="Q364">
        <f>IF($F364="","",DATEDIF($R364,①申込書!$D$3,"Y"))</f>
        <v>22</v>
      </c>
      <c r="R364" t="str">
        <f t="shared" si="40"/>
        <v>2003/10/28</v>
      </c>
      <c r="S364" t="str">
        <f t="shared" si="35"/>
        <v>大阪</v>
      </c>
      <c r="T364" t="str">
        <f>IFERROR(IF($G364&lt;&gt;"",LEFT($G364,11),IF(COUNTIF(③女子申込!$C:$C,$B364)=1,INDEX(③女子申込!H:H,MATCH($B364,③女子申込!$C:$C,0)),"")),"")</f>
        <v>00103483726</v>
      </c>
      <c r="U364" t="str">
        <f t="shared" si="41"/>
        <v>東大阪大</v>
      </c>
    </row>
    <row r="365" spans="1:21">
      <c r="A365" t="s">
        <v>8800</v>
      </c>
      <c r="B365" s="61">
        <v>364</v>
      </c>
      <c r="C365" t="s">
        <v>2909</v>
      </c>
      <c r="D365" t="s">
        <v>2910</v>
      </c>
      <c r="E365" t="s">
        <v>99</v>
      </c>
      <c r="F365">
        <v>20030521</v>
      </c>
      <c r="G365" t="s">
        <v>13741</v>
      </c>
      <c r="H365" t="s">
        <v>429</v>
      </c>
      <c r="I365" t="s">
        <v>2866</v>
      </c>
      <c r="M365" t="str">
        <f t="shared" si="36"/>
        <v>太田</v>
      </c>
      <c r="N365" t="str">
        <f t="shared" si="37"/>
        <v>愛梨</v>
      </c>
      <c r="O365" t="str">
        <f t="shared" si="38"/>
        <v>オオタ</v>
      </c>
      <c r="P365" t="str">
        <f t="shared" si="39"/>
        <v>アイリ</v>
      </c>
      <c r="Q365">
        <f>IF($F365="","",DATEDIF($R365,①申込書!$D$3,"Y"))</f>
        <v>22</v>
      </c>
      <c r="R365" t="str">
        <f t="shared" si="40"/>
        <v>2003/05/21</v>
      </c>
      <c r="S365" t="str">
        <f t="shared" si="35"/>
        <v>大阪</v>
      </c>
      <c r="T365" t="str">
        <f>IFERROR(IF($G365&lt;&gt;"",LEFT($G365,11),IF(COUNTIF(③女子申込!$C:$C,$B365)=1,INDEX(③女子申込!H:H,MATCH($B365,③女子申込!$C:$C,0)),"")),"")</f>
        <v>00100035716</v>
      </c>
      <c r="U365" t="str">
        <f t="shared" si="41"/>
        <v>東大阪大</v>
      </c>
    </row>
    <row r="366" spans="1:21">
      <c r="A366" t="s">
        <v>8800</v>
      </c>
      <c r="B366" s="61">
        <v>365</v>
      </c>
      <c r="C366" t="s">
        <v>2911</v>
      </c>
      <c r="D366" t="s">
        <v>2912</v>
      </c>
      <c r="E366" t="s">
        <v>99</v>
      </c>
      <c r="F366">
        <v>20030919</v>
      </c>
      <c r="G366" t="s">
        <v>13742</v>
      </c>
      <c r="H366" t="s">
        <v>2800</v>
      </c>
      <c r="I366" t="s">
        <v>2913</v>
      </c>
      <c r="M366" t="str">
        <f t="shared" si="36"/>
        <v>宍戸</v>
      </c>
      <c r="N366" t="str">
        <f t="shared" si="37"/>
        <v>花帆</v>
      </c>
      <c r="O366" t="str">
        <f t="shared" si="38"/>
        <v>シシド</v>
      </c>
      <c r="P366" t="str">
        <f t="shared" si="39"/>
        <v>カホ</v>
      </c>
      <c r="Q366">
        <f>IF($F366="","",DATEDIF($R366,①申込書!$D$3,"Y"))</f>
        <v>22</v>
      </c>
      <c r="R366" t="str">
        <f t="shared" si="40"/>
        <v>2003/09/19</v>
      </c>
      <c r="S366" t="str">
        <f t="shared" si="35"/>
        <v>大阪</v>
      </c>
      <c r="T366" t="str">
        <f>IFERROR(IF($G366&lt;&gt;"",LEFT($G366,11),IF(COUNTIF(③女子申込!$C:$C,$B366)=1,INDEX(③女子申込!H:H,MATCH($B366,③女子申込!$C:$C,0)),"")),"")</f>
        <v>00106216016</v>
      </c>
      <c r="U366" t="str">
        <f t="shared" si="41"/>
        <v>東大阪大</v>
      </c>
    </row>
    <row r="367" spans="1:21">
      <c r="A367" t="s">
        <v>8800</v>
      </c>
      <c r="B367" s="61">
        <v>366</v>
      </c>
      <c r="C367" t="s">
        <v>2914</v>
      </c>
      <c r="D367" t="s">
        <v>2915</v>
      </c>
      <c r="E367" t="s">
        <v>102</v>
      </c>
      <c r="F367">
        <v>20030808</v>
      </c>
      <c r="G367" t="s">
        <v>13743</v>
      </c>
      <c r="H367" t="s">
        <v>2880</v>
      </c>
      <c r="I367" t="s">
        <v>2916</v>
      </c>
      <c r="M367" t="str">
        <f t="shared" si="36"/>
        <v>石野</v>
      </c>
      <c r="N367" t="str">
        <f t="shared" si="37"/>
        <v>帆奈</v>
      </c>
      <c r="O367" t="str">
        <f t="shared" si="38"/>
        <v>イシノ</v>
      </c>
      <c r="P367" t="str">
        <f t="shared" si="39"/>
        <v>ハンナ</v>
      </c>
      <c r="Q367">
        <f>IF($F367="","",DATEDIF($R367,①申込書!$D$3,"Y"))</f>
        <v>22</v>
      </c>
      <c r="R367" t="str">
        <f t="shared" si="40"/>
        <v>2003/08/08</v>
      </c>
      <c r="S367" t="str">
        <f t="shared" si="35"/>
        <v>静岡</v>
      </c>
      <c r="T367" t="str">
        <f>IFERROR(IF($G367&lt;&gt;"",LEFT($G367,11),IF(COUNTIF(③女子申込!$C:$C,$B367)=1,INDEX(③女子申込!H:H,MATCH($B367,③女子申込!$C:$C,0)),"")),"")</f>
        <v>00104513721</v>
      </c>
      <c r="U367" t="str">
        <f t="shared" si="41"/>
        <v>東大阪大</v>
      </c>
    </row>
    <row r="368" spans="1:21">
      <c r="A368" t="s">
        <v>8800</v>
      </c>
      <c r="B368" s="61">
        <v>367</v>
      </c>
      <c r="C368" t="s">
        <v>2917</v>
      </c>
      <c r="D368" t="s">
        <v>2918</v>
      </c>
      <c r="E368" t="s">
        <v>173</v>
      </c>
      <c r="F368">
        <v>20040329</v>
      </c>
      <c r="G368" t="s">
        <v>13744</v>
      </c>
      <c r="H368" t="s">
        <v>2919</v>
      </c>
      <c r="I368" t="s">
        <v>2716</v>
      </c>
      <c r="M368" t="str">
        <f t="shared" si="36"/>
        <v>土橋</v>
      </c>
      <c r="N368" t="str">
        <f t="shared" si="37"/>
        <v>心暖</v>
      </c>
      <c r="O368" t="str">
        <f t="shared" si="38"/>
        <v>ドバシ</v>
      </c>
      <c r="P368" t="str">
        <f t="shared" si="39"/>
        <v>ココロ</v>
      </c>
      <c r="Q368">
        <f>IF($F368="","",DATEDIF($R368,①申込書!$D$3,"Y"))</f>
        <v>21</v>
      </c>
      <c r="R368" t="str">
        <f t="shared" si="40"/>
        <v>2004/03/29</v>
      </c>
      <c r="S368" t="str">
        <f t="shared" si="35"/>
        <v>鳥取</v>
      </c>
      <c r="T368" t="str">
        <f>IFERROR(IF($G368&lt;&gt;"",LEFT($G368,11),IF(COUNTIF(③女子申込!$C:$C,$B368)=1,INDEX(③女子申込!H:H,MATCH($B368,③女子申込!$C:$C,0)),"")),"")</f>
        <v>00106713826</v>
      </c>
      <c r="U368" t="str">
        <f t="shared" si="41"/>
        <v>東大阪大</v>
      </c>
    </row>
    <row r="369" spans="1:21">
      <c r="A369" t="s">
        <v>8800</v>
      </c>
      <c r="B369" s="61">
        <v>368</v>
      </c>
      <c r="C369" t="s">
        <v>2920</v>
      </c>
      <c r="D369" t="s">
        <v>2921</v>
      </c>
      <c r="E369" t="s">
        <v>116</v>
      </c>
      <c r="F369">
        <v>20030622</v>
      </c>
      <c r="G369" t="s">
        <v>13745</v>
      </c>
      <c r="H369" t="s">
        <v>2922</v>
      </c>
      <c r="I369" t="s">
        <v>1502</v>
      </c>
      <c r="M369" t="str">
        <f t="shared" si="36"/>
        <v>鶴井</v>
      </c>
      <c r="N369" t="str">
        <f t="shared" si="37"/>
        <v>美友</v>
      </c>
      <c r="O369" t="str">
        <f t="shared" si="38"/>
        <v>ツルイ</v>
      </c>
      <c r="P369" t="str">
        <f t="shared" si="39"/>
        <v>ミユウ</v>
      </c>
      <c r="Q369">
        <f>IF($F369="","",DATEDIF($R369,①申込書!$D$3,"Y"))</f>
        <v>22</v>
      </c>
      <c r="R369" t="str">
        <f t="shared" si="40"/>
        <v>2003/06/22</v>
      </c>
      <c r="S369" t="str">
        <f t="shared" si="35"/>
        <v>三重</v>
      </c>
      <c r="T369" t="str">
        <f>IFERROR(IF($G369&lt;&gt;"",LEFT($G369,11),IF(COUNTIF(③女子申込!$C:$C,$B369)=1,INDEX(③女子申込!H:H,MATCH($B369,③女子申込!$C:$C,0)),"")),"")</f>
        <v>00105794733</v>
      </c>
      <c r="U369" t="str">
        <f t="shared" si="41"/>
        <v>東大阪大</v>
      </c>
    </row>
    <row r="370" spans="1:21">
      <c r="A370" t="s">
        <v>8800</v>
      </c>
      <c r="B370" s="61">
        <v>369</v>
      </c>
      <c r="C370" t="s">
        <v>7838</v>
      </c>
      <c r="D370" t="s">
        <v>7839</v>
      </c>
      <c r="E370" t="s">
        <v>99</v>
      </c>
      <c r="F370">
        <v>20050517</v>
      </c>
      <c r="G370" t="s">
        <v>13746</v>
      </c>
      <c r="H370" t="s">
        <v>6193</v>
      </c>
      <c r="I370" t="s">
        <v>7840</v>
      </c>
      <c r="M370" t="str">
        <f t="shared" si="36"/>
        <v>乾</v>
      </c>
      <c r="N370" t="str">
        <f t="shared" si="37"/>
        <v>奈子</v>
      </c>
      <c r="O370" t="str">
        <f t="shared" si="38"/>
        <v>イヌイ</v>
      </c>
      <c r="P370" t="str">
        <f t="shared" si="39"/>
        <v>ナコ</v>
      </c>
      <c r="Q370">
        <f>IF($F370="","",DATEDIF($R370,①申込書!$D$3,"Y"))</f>
        <v>20</v>
      </c>
      <c r="R370" t="str">
        <f t="shared" si="40"/>
        <v>2005/05/17</v>
      </c>
      <c r="S370" t="str">
        <f t="shared" si="35"/>
        <v>大阪</v>
      </c>
      <c r="T370" t="str">
        <f>IFERROR(IF($G370&lt;&gt;"",LEFT($G370,11),IF(COUNTIF(③女子申込!$C:$C,$B370)=1,INDEX(③女子申込!H:H,MATCH($B370,③女子申込!$C:$C,0)),"")),"")</f>
        <v>00128874434</v>
      </c>
      <c r="U370" t="str">
        <f t="shared" si="41"/>
        <v>東大阪大</v>
      </c>
    </row>
    <row r="371" spans="1:21">
      <c r="A371" t="s">
        <v>8800</v>
      </c>
      <c r="B371" s="61">
        <v>370</v>
      </c>
      <c r="C371" t="s">
        <v>7841</v>
      </c>
      <c r="D371" t="s">
        <v>7842</v>
      </c>
      <c r="E371" t="s">
        <v>116</v>
      </c>
      <c r="F371">
        <v>20050927</v>
      </c>
      <c r="G371" t="s">
        <v>13747</v>
      </c>
      <c r="H371" t="s">
        <v>1176</v>
      </c>
      <c r="I371" t="s">
        <v>594</v>
      </c>
      <c r="M371" t="str">
        <f t="shared" si="36"/>
        <v>大森</v>
      </c>
      <c r="N371" t="str">
        <f t="shared" si="37"/>
        <v>みさき</v>
      </c>
      <c r="O371" t="str">
        <f t="shared" si="38"/>
        <v>オオモリ</v>
      </c>
      <c r="P371" t="str">
        <f t="shared" si="39"/>
        <v>ミサキ</v>
      </c>
      <c r="Q371">
        <f>IF($F371="","",DATEDIF($R371,①申込書!$D$3,"Y"))</f>
        <v>20</v>
      </c>
      <c r="R371" t="str">
        <f t="shared" si="40"/>
        <v>2005/09/27</v>
      </c>
      <c r="S371" t="str">
        <f t="shared" si="35"/>
        <v>三重</v>
      </c>
      <c r="T371" t="str">
        <f>IFERROR(IF($G371&lt;&gt;"",LEFT($G371,11),IF(COUNTIF(③女子申込!$C:$C,$B371)=1,INDEX(③女子申込!H:H,MATCH($B371,③女子申込!$C:$C,0)),"")),"")</f>
        <v>00155281022</v>
      </c>
      <c r="U371" t="str">
        <f t="shared" si="41"/>
        <v>東大阪大</v>
      </c>
    </row>
    <row r="372" spans="1:21">
      <c r="A372" t="s">
        <v>8800</v>
      </c>
      <c r="B372" s="61">
        <v>371</v>
      </c>
      <c r="C372" t="s">
        <v>12755</v>
      </c>
      <c r="D372" t="s">
        <v>12756</v>
      </c>
      <c r="E372" t="s">
        <v>99</v>
      </c>
      <c r="F372">
        <v>20070122</v>
      </c>
      <c r="G372" t="s">
        <v>13748</v>
      </c>
      <c r="H372" t="s">
        <v>3444</v>
      </c>
      <c r="I372" t="s">
        <v>13749</v>
      </c>
      <c r="M372" t="str">
        <f t="shared" si="36"/>
        <v>福島</v>
      </c>
      <c r="N372" t="str">
        <f t="shared" si="37"/>
        <v>波暖</v>
      </c>
      <c r="O372" t="str">
        <f t="shared" si="38"/>
        <v>フクシマ</v>
      </c>
      <c r="P372" t="str">
        <f t="shared" si="39"/>
        <v>ハノア</v>
      </c>
      <c r="Q372">
        <f>IF($F372="","",DATEDIF($R372,①申込書!$D$3,"Y"))</f>
        <v>19</v>
      </c>
      <c r="R372" t="str">
        <f t="shared" si="40"/>
        <v>2007/01/22</v>
      </c>
      <c r="S372" t="str">
        <f t="shared" si="35"/>
        <v>大阪</v>
      </c>
      <c r="T372" t="str">
        <f>IFERROR(IF($G372&lt;&gt;"",LEFT($G372,11),IF(COUNTIF(③女子申込!$C:$C,$B372)=1,INDEX(③女子申込!H:H,MATCH($B372,③女子申込!$C:$C,0)),"")),"")</f>
        <v>00133952730</v>
      </c>
      <c r="U372" t="str">
        <f t="shared" si="41"/>
        <v>東大阪大</v>
      </c>
    </row>
    <row r="373" spans="1:21">
      <c r="A373" t="s">
        <v>8800</v>
      </c>
      <c r="B373" s="61">
        <v>372</v>
      </c>
      <c r="C373" t="s">
        <v>12757</v>
      </c>
      <c r="D373" t="s">
        <v>12758</v>
      </c>
      <c r="E373" t="s">
        <v>99</v>
      </c>
      <c r="F373">
        <v>20070308</v>
      </c>
      <c r="G373"/>
      <c r="H373" t="s">
        <v>2335</v>
      </c>
      <c r="I373" t="s">
        <v>13750</v>
      </c>
      <c r="M373" t="str">
        <f t="shared" si="36"/>
        <v>福村</v>
      </c>
      <c r="N373" t="str">
        <f t="shared" si="37"/>
        <v>和海</v>
      </c>
      <c r="O373" t="str">
        <f t="shared" si="38"/>
        <v>フクムラ</v>
      </c>
      <c r="P373" t="str">
        <f t="shared" si="39"/>
        <v>ナゴミ</v>
      </c>
      <c r="Q373">
        <f>IF($F373="","",DATEDIF($R373,①申込書!$D$3,"Y"))</f>
        <v>18</v>
      </c>
      <c r="R373" t="str">
        <f t="shared" si="40"/>
        <v>2007/03/08</v>
      </c>
      <c r="S373" t="str">
        <f t="shared" si="35"/>
        <v>大阪</v>
      </c>
      <c r="T373" t="str">
        <f>IFERROR(IF($G373&lt;&gt;"",LEFT($G373,11),IF(COUNTIF(③女子申込!$C:$C,$B373)=1,INDEX(③女子申込!H:H,MATCH($B373,③女子申込!$C:$C,0)),"")),"")</f>
        <v/>
      </c>
      <c r="U373" t="str">
        <f t="shared" si="41"/>
        <v>東大阪大</v>
      </c>
    </row>
    <row r="374" spans="1:21">
      <c r="A374" t="s">
        <v>8709</v>
      </c>
      <c r="B374" s="61">
        <v>373</v>
      </c>
      <c r="C374" t="s">
        <v>3022</v>
      </c>
      <c r="D374" t="s">
        <v>3023</v>
      </c>
      <c r="E374" t="s">
        <v>97</v>
      </c>
      <c r="F374">
        <v>20030720</v>
      </c>
      <c r="G374" t="s">
        <v>13751</v>
      </c>
      <c r="H374" t="s">
        <v>511</v>
      </c>
      <c r="I374" t="s">
        <v>2342</v>
      </c>
      <c r="M374" t="str">
        <f t="shared" si="36"/>
        <v>後藤</v>
      </c>
      <c r="N374" t="str">
        <f t="shared" si="37"/>
        <v>みのり</v>
      </c>
      <c r="O374" t="str">
        <f t="shared" si="38"/>
        <v>ゴトウ</v>
      </c>
      <c r="P374" t="str">
        <f t="shared" si="39"/>
        <v>ミノリ</v>
      </c>
      <c r="Q374">
        <f>IF($F374="","",DATEDIF($R374,①申込書!$D$3,"Y"))</f>
        <v>22</v>
      </c>
      <c r="R374" t="str">
        <f t="shared" si="40"/>
        <v>2003/07/20</v>
      </c>
      <c r="S374" t="str">
        <f t="shared" si="35"/>
        <v>兵庫</v>
      </c>
      <c r="T374" t="str">
        <f>IFERROR(IF($G374&lt;&gt;"",LEFT($G374,11),IF(COUNTIF(③女子申込!$C:$C,$B374)=1,INDEX(③女子申込!H:H,MATCH($B374,③女子申込!$C:$C,0)),"")),"")</f>
        <v>00101524417</v>
      </c>
      <c r="U374" t="str">
        <f t="shared" si="41"/>
        <v>関西福祉大</v>
      </c>
    </row>
    <row r="375" spans="1:21">
      <c r="A375" t="s">
        <v>8709</v>
      </c>
      <c r="B375" s="61">
        <v>374</v>
      </c>
      <c r="C375" t="s">
        <v>3024</v>
      </c>
      <c r="D375" t="s">
        <v>3025</v>
      </c>
      <c r="E375" t="s">
        <v>138</v>
      </c>
      <c r="F375">
        <v>20040224</v>
      </c>
      <c r="G375" t="s">
        <v>13752</v>
      </c>
      <c r="H375" t="s">
        <v>2152</v>
      </c>
      <c r="I375" t="s">
        <v>3026</v>
      </c>
      <c r="M375" t="str">
        <f t="shared" si="36"/>
        <v>出口</v>
      </c>
      <c r="N375" t="str">
        <f t="shared" si="37"/>
        <v>綾乃</v>
      </c>
      <c r="O375" t="str">
        <f t="shared" si="38"/>
        <v>デグチ</v>
      </c>
      <c r="P375" t="str">
        <f t="shared" si="39"/>
        <v>アヤノ</v>
      </c>
      <c r="Q375">
        <f>IF($F375="","",DATEDIF($R375,①申込書!$D$3,"Y"))</f>
        <v>21</v>
      </c>
      <c r="R375" t="str">
        <f t="shared" si="40"/>
        <v>2004/02/24</v>
      </c>
      <c r="S375" t="str">
        <f t="shared" si="35"/>
        <v>岡山</v>
      </c>
      <c r="T375" t="str">
        <f>IFERROR(IF($G375&lt;&gt;"",LEFT($G375,11),IF(COUNTIF(③女子申込!$C:$C,$B375)=1,INDEX(③女子申込!H:H,MATCH($B375,③女子申込!$C:$C,0)),"")),"")</f>
        <v>00101488931</v>
      </c>
      <c r="U375" t="str">
        <f t="shared" si="41"/>
        <v>関西福祉大</v>
      </c>
    </row>
    <row r="376" spans="1:21">
      <c r="A376" t="s">
        <v>8709</v>
      </c>
      <c r="B376" s="61">
        <v>375</v>
      </c>
      <c r="C376" t="s">
        <v>5392</v>
      </c>
      <c r="D376" t="s">
        <v>5393</v>
      </c>
      <c r="E376" t="s">
        <v>369</v>
      </c>
      <c r="F376">
        <v>20040422</v>
      </c>
      <c r="G376" t="s">
        <v>13753</v>
      </c>
      <c r="H376" t="s">
        <v>1296</v>
      </c>
      <c r="I376" t="s">
        <v>2737</v>
      </c>
      <c r="M376" t="str">
        <f t="shared" si="36"/>
        <v>宇野</v>
      </c>
      <c r="N376" t="str">
        <f t="shared" si="37"/>
        <v>若菜</v>
      </c>
      <c r="O376" t="str">
        <f t="shared" si="38"/>
        <v>ウノ</v>
      </c>
      <c r="P376" t="str">
        <f t="shared" si="39"/>
        <v>ワカナ</v>
      </c>
      <c r="Q376">
        <f>IF($F376="","",DATEDIF($R376,①申込書!$D$3,"Y"))</f>
        <v>21</v>
      </c>
      <c r="R376" t="str">
        <f t="shared" si="40"/>
        <v>2004/04/22</v>
      </c>
      <c r="S376" t="str">
        <f t="shared" si="35"/>
        <v>愛媛</v>
      </c>
      <c r="T376" t="str">
        <f>IFERROR(IF($G376&lt;&gt;"",LEFT($G376,11),IF(COUNTIF(③女子申込!$C:$C,$B376)=1,INDEX(③女子申込!H:H,MATCH($B376,③女子申込!$C:$C,0)),"")),"")</f>
        <v>00114245017</v>
      </c>
      <c r="U376" t="str">
        <f t="shared" si="41"/>
        <v>関西福祉大</v>
      </c>
    </row>
    <row r="377" spans="1:21">
      <c r="A377" t="s">
        <v>8709</v>
      </c>
      <c r="B377" s="61">
        <v>376</v>
      </c>
      <c r="C377" t="s">
        <v>5398</v>
      </c>
      <c r="D377" t="s">
        <v>5399</v>
      </c>
      <c r="E377" t="s">
        <v>610</v>
      </c>
      <c r="F377">
        <v>20041216</v>
      </c>
      <c r="G377" t="s">
        <v>13754</v>
      </c>
      <c r="H377" t="s">
        <v>5400</v>
      </c>
      <c r="I377" t="s">
        <v>2746</v>
      </c>
      <c r="M377" t="str">
        <f t="shared" si="36"/>
        <v>住吉</v>
      </c>
      <c r="N377" t="str">
        <f t="shared" si="37"/>
        <v>璃音</v>
      </c>
      <c r="O377" t="str">
        <f t="shared" si="38"/>
        <v>スミヨシ</v>
      </c>
      <c r="P377" t="str">
        <f t="shared" si="39"/>
        <v>リン</v>
      </c>
      <c r="Q377">
        <f>IF($F377="","",DATEDIF($R377,①申込書!$D$3,"Y"))</f>
        <v>21</v>
      </c>
      <c r="R377" t="str">
        <f t="shared" si="40"/>
        <v>2004/12/16</v>
      </c>
      <c r="S377" t="str">
        <f t="shared" si="35"/>
        <v>鹿児島</v>
      </c>
      <c r="T377" t="str">
        <f>IFERROR(IF($G377&lt;&gt;"",LEFT($G377,11),IF(COUNTIF(③女子申込!$C:$C,$B377)=1,INDEX(③女子申込!H:H,MATCH($B377,③女子申込!$C:$C,0)),"")),"")</f>
        <v>00112270114</v>
      </c>
      <c r="U377" t="str">
        <f t="shared" si="41"/>
        <v>関西福祉大</v>
      </c>
    </row>
    <row r="378" spans="1:21">
      <c r="A378" t="s">
        <v>8709</v>
      </c>
      <c r="B378" s="61">
        <v>377</v>
      </c>
      <c r="C378" t="s">
        <v>5394</v>
      </c>
      <c r="D378" t="s">
        <v>5395</v>
      </c>
      <c r="E378" t="s">
        <v>97</v>
      </c>
      <c r="F378">
        <v>20040514</v>
      </c>
      <c r="G378" t="s">
        <v>13755</v>
      </c>
      <c r="H378" t="s">
        <v>1598</v>
      </c>
      <c r="I378" t="s">
        <v>2482</v>
      </c>
      <c r="M378" t="str">
        <f t="shared" si="36"/>
        <v>西嶋</v>
      </c>
      <c r="N378" t="str">
        <f t="shared" si="37"/>
        <v>亜央衣</v>
      </c>
      <c r="O378" t="str">
        <f t="shared" si="38"/>
        <v>ニシジマ</v>
      </c>
      <c r="P378" t="str">
        <f t="shared" si="39"/>
        <v>アオイ</v>
      </c>
      <c r="Q378">
        <f>IF($F378="","",DATEDIF($R378,①申込書!$D$3,"Y"))</f>
        <v>21</v>
      </c>
      <c r="R378" t="str">
        <f t="shared" si="40"/>
        <v>2004/05/14</v>
      </c>
      <c r="S378" t="str">
        <f t="shared" si="35"/>
        <v>兵庫</v>
      </c>
      <c r="T378" t="str">
        <f>IFERROR(IF($G378&lt;&gt;"",LEFT($G378,11),IF(COUNTIF(③女子申込!$C:$C,$B378)=1,INDEX(③女子申込!H:H,MATCH($B378,③女子申込!$C:$C,0)),"")),"")</f>
        <v>00145518125</v>
      </c>
      <c r="U378" t="str">
        <f t="shared" si="41"/>
        <v>関西福祉大</v>
      </c>
    </row>
    <row r="379" spans="1:21">
      <c r="A379" t="s">
        <v>8709</v>
      </c>
      <c r="B379" s="61">
        <v>378</v>
      </c>
      <c r="C379" t="s">
        <v>5396</v>
      </c>
      <c r="D379" t="s">
        <v>5397</v>
      </c>
      <c r="E379" t="s">
        <v>132</v>
      </c>
      <c r="F379">
        <v>20040404</v>
      </c>
      <c r="G379" t="s">
        <v>13756</v>
      </c>
      <c r="H379" t="s">
        <v>341</v>
      </c>
      <c r="I379" t="s">
        <v>2709</v>
      </c>
      <c r="M379" t="str">
        <f t="shared" si="36"/>
        <v>前田</v>
      </c>
      <c r="N379" t="str">
        <f t="shared" si="37"/>
        <v>朔良</v>
      </c>
      <c r="O379" t="str">
        <f t="shared" si="38"/>
        <v>マエダ</v>
      </c>
      <c r="P379" t="str">
        <f t="shared" si="39"/>
        <v>サクラ</v>
      </c>
      <c r="Q379">
        <f>IF($F379="","",DATEDIF($R379,①申込書!$D$3,"Y"))</f>
        <v>21</v>
      </c>
      <c r="R379" t="str">
        <f t="shared" si="40"/>
        <v>2004/04/04</v>
      </c>
      <c r="S379" t="str">
        <f t="shared" si="35"/>
        <v>広島</v>
      </c>
      <c r="T379" t="str">
        <f>IFERROR(IF($G379&lt;&gt;"",LEFT($G379,11),IF(COUNTIF(③女子申込!$C:$C,$B379)=1,INDEX(③女子申込!H:H,MATCH($B379,③女子申込!$C:$C,0)),"")),"")</f>
        <v>00127644428</v>
      </c>
      <c r="U379" t="str">
        <f t="shared" si="41"/>
        <v>関西福祉大</v>
      </c>
    </row>
    <row r="380" spans="1:21">
      <c r="A380" t="s">
        <v>8709</v>
      </c>
      <c r="B380" s="61">
        <v>379</v>
      </c>
      <c r="C380" t="s">
        <v>7911</v>
      </c>
      <c r="D380" t="s">
        <v>7912</v>
      </c>
      <c r="E380" t="s">
        <v>116</v>
      </c>
      <c r="F380">
        <v>20060326</v>
      </c>
      <c r="G380" t="s">
        <v>13757</v>
      </c>
      <c r="H380" t="s">
        <v>716</v>
      </c>
      <c r="I380" t="s">
        <v>2704</v>
      </c>
      <c r="M380" t="str">
        <f t="shared" si="36"/>
        <v>上野</v>
      </c>
      <c r="N380" t="str">
        <f t="shared" si="37"/>
        <v>叶夢</v>
      </c>
      <c r="O380" t="str">
        <f t="shared" si="38"/>
        <v>ウエノ</v>
      </c>
      <c r="P380" t="str">
        <f t="shared" si="39"/>
        <v>カノン</v>
      </c>
      <c r="Q380">
        <f>IF($F380="","",DATEDIF($R380,①申込書!$D$3,"Y"))</f>
        <v>19</v>
      </c>
      <c r="R380" t="str">
        <f t="shared" si="40"/>
        <v>2006/03/26</v>
      </c>
      <c r="S380" t="str">
        <f t="shared" si="35"/>
        <v>三重</v>
      </c>
      <c r="T380" t="str">
        <f>IFERROR(IF($G380&lt;&gt;"",LEFT($G380,11),IF(COUNTIF(③女子申込!$C:$C,$B380)=1,INDEX(③女子申込!H:H,MATCH($B380,③女子申込!$C:$C,0)),"")),"")</f>
        <v>00121113110</v>
      </c>
      <c r="U380" t="str">
        <f t="shared" si="41"/>
        <v>関西福祉大</v>
      </c>
    </row>
    <row r="381" spans="1:21">
      <c r="A381" t="s">
        <v>8709</v>
      </c>
      <c r="B381" s="61">
        <v>380</v>
      </c>
      <c r="C381" t="s">
        <v>7913</v>
      </c>
      <c r="D381" t="s">
        <v>7914</v>
      </c>
      <c r="E381" t="s">
        <v>369</v>
      </c>
      <c r="F381">
        <v>20060101</v>
      </c>
      <c r="G381"/>
      <c r="H381" t="s">
        <v>126</v>
      </c>
      <c r="I381" t="s">
        <v>5213</v>
      </c>
      <c r="M381" t="str">
        <f t="shared" si="36"/>
        <v>小島</v>
      </c>
      <c r="N381" t="str">
        <f t="shared" si="37"/>
        <v>あん</v>
      </c>
      <c r="O381" t="str">
        <f t="shared" si="38"/>
        <v>コジマ</v>
      </c>
      <c r="P381" t="str">
        <f t="shared" si="39"/>
        <v>アン</v>
      </c>
      <c r="Q381">
        <f>IF($F381="","",DATEDIF($R381,①申込書!$D$3,"Y"))</f>
        <v>20</v>
      </c>
      <c r="R381" t="str">
        <f t="shared" si="40"/>
        <v>2006/01/01</v>
      </c>
      <c r="S381" t="str">
        <f t="shared" si="35"/>
        <v>愛媛</v>
      </c>
      <c r="T381" t="str">
        <f>IFERROR(IF($G381&lt;&gt;"",LEFT($G381,11),IF(COUNTIF(③女子申込!$C:$C,$B381)=1,INDEX(③女子申込!H:H,MATCH($B381,③女子申込!$C:$C,0)),"")),"")</f>
        <v/>
      </c>
      <c r="U381" t="str">
        <f t="shared" si="41"/>
        <v>関西福祉大</v>
      </c>
    </row>
    <row r="382" spans="1:21">
      <c r="A382" t="s">
        <v>8709</v>
      </c>
      <c r="B382" s="61">
        <v>381</v>
      </c>
      <c r="C382" t="s">
        <v>7915</v>
      </c>
      <c r="D382" t="s">
        <v>7916</v>
      </c>
      <c r="E382" t="s">
        <v>97</v>
      </c>
      <c r="F382">
        <v>20050616</v>
      </c>
      <c r="G382"/>
      <c r="H382" t="s">
        <v>7917</v>
      </c>
      <c r="I382" t="s">
        <v>1094</v>
      </c>
      <c r="M382" t="str">
        <f t="shared" si="36"/>
        <v>杉森</v>
      </c>
      <c r="N382" t="str">
        <f t="shared" si="37"/>
        <v>結衣</v>
      </c>
      <c r="O382" t="str">
        <f t="shared" si="38"/>
        <v>スギモリ</v>
      </c>
      <c r="P382" t="str">
        <f t="shared" si="39"/>
        <v>ユイ</v>
      </c>
      <c r="Q382">
        <f>IF($F382="","",DATEDIF($R382,①申込書!$D$3,"Y"))</f>
        <v>20</v>
      </c>
      <c r="R382" t="str">
        <f t="shared" si="40"/>
        <v>2005/06/16</v>
      </c>
      <c r="S382" t="str">
        <f t="shared" si="35"/>
        <v>兵庫</v>
      </c>
      <c r="T382" t="str">
        <f>IFERROR(IF($G382&lt;&gt;"",LEFT($G382,11),IF(COUNTIF(③女子申込!$C:$C,$B382)=1,INDEX(③女子申込!H:H,MATCH($B382,③女子申込!$C:$C,0)),"")),"")</f>
        <v/>
      </c>
      <c r="U382" t="str">
        <f t="shared" si="41"/>
        <v>関西福祉大</v>
      </c>
    </row>
    <row r="383" spans="1:21">
      <c r="A383" t="s">
        <v>8709</v>
      </c>
      <c r="B383" s="61">
        <v>382</v>
      </c>
      <c r="C383" t="s">
        <v>7918</v>
      </c>
      <c r="D383" t="s">
        <v>7919</v>
      </c>
      <c r="E383" t="s">
        <v>97</v>
      </c>
      <c r="F383">
        <v>20060107</v>
      </c>
      <c r="G383"/>
      <c r="H383" t="s">
        <v>619</v>
      </c>
      <c r="I383" t="s">
        <v>2873</v>
      </c>
      <c r="M383" t="str">
        <f t="shared" si="36"/>
        <v>高野</v>
      </c>
      <c r="N383" t="str">
        <f t="shared" si="37"/>
        <v>真歩</v>
      </c>
      <c r="O383" t="str">
        <f t="shared" si="38"/>
        <v>タカノ</v>
      </c>
      <c r="P383" t="str">
        <f t="shared" si="39"/>
        <v>マホ</v>
      </c>
      <c r="Q383">
        <f>IF($F383="","",DATEDIF($R383,①申込書!$D$3,"Y"))</f>
        <v>20</v>
      </c>
      <c r="R383" t="str">
        <f t="shared" si="40"/>
        <v>2006/01/07</v>
      </c>
      <c r="S383" t="str">
        <f t="shared" si="35"/>
        <v>兵庫</v>
      </c>
      <c r="T383" t="str">
        <f>IFERROR(IF($G383&lt;&gt;"",LEFT($G383,11),IF(COUNTIF(③女子申込!$C:$C,$B383)=1,INDEX(③女子申込!H:H,MATCH($B383,③女子申込!$C:$C,0)),"")),"")</f>
        <v/>
      </c>
      <c r="U383" t="str">
        <f t="shared" si="41"/>
        <v>関西福祉大</v>
      </c>
    </row>
    <row r="384" spans="1:21">
      <c r="A384" t="s">
        <v>8709</v>
      </c>
      <c r="B384" s="61">
        <v>383</v>
      </c>
      <c r="C384" t="s">
        <v>7920</v>
      </c>
      <c r="D384" t="s">
        <v>7921</v>
      </c>
      <c r="E384" t="s">
        <v>97</v>
      </c>
      <c r="F384">
        <v>20051126</v>
      </c>
      <c r="G384"/>
      <c r="H384" t="s">
        <v>107</v>
      </c>
      <c r="I384" t="s">
        <v>7922</v>
      </c>
      <c r="M384" t="str">
        <f t="shared" si="36"/>
        <v>中川</v>
      </c>
      <c r="N384" t="str">
        <f t="shared" si="37"/>
        <v>朔那</v>
      </c>
      <c r="O384" t="str">
        <f t="shared" si="38"/>
        <v>ナカガワ</v>
      </c>
      <c r="P384" t="str">
        <f t="shared" si="39"/>
        <v>ソナ</v>
      </c>
      <c r="Q384">
        <f>IF($F384="","",DATEDIF($R384,①申込書!$D$3,"Y"))</f>
        <v>20</v>
      </c>
      <c r="R384" t="str">
        <f t="shared" si="40"/>
        <v>2005/11/26</v>
      </c>
      <c r="S384" t="str">
        <f t="shared" si="35"/>
        <v>兵庫</v>
      </c>
      <c r="T384" t="str">
        <f>IFERROR(IF($G384&lt;&gt;"",LEFT($G384,11),IF(COUNTIF(③女子申込!$C:$C,$B384)=1,INDEX(③女子申込!H:H,MATCH($B384,③女子申込!$C:$C,0)),"")),"")</f>
        <v/>
      </c>
      <c r="U384" t="str">
        <f t="shared" si="41"/>
        <v>関西福祉大</v>
      </c>
    </row>
    <row r="385" spans="1:21">
      <c r="A385" t="s">
        <v>8709</v>
      </c>
      <c r="B385" s="61">
        <v>384</v>
      </c>
      <c r="C385" t="s">
        <v>12759</v>
      </c>
      <c r="D385" t="s">
        <v>12760</v>
      </c>
      <c r="E385" t="s">
        <v>99</v>
      </c>
      <c r="F385">
        <v>20060519</v>
      </c>
      <c r="G385"/>
      <c r="H385" t="s">
        <v>471</v>
      </c>
      <c r="I385" t="s">
        <v>13758</v>
      </c>
      <c r="M385" t="str">
        <f t="shared" si="36"/>
        <v>上村</v>
      </c>
      <c r="N385" t="str">
        <f t="shared" si="37"/>
        <v>凛子</v>
      </c>
      <c r="O385" t="str">
        <f t="shared" si="38"/>
        <v>ウエムラ</v>
      </c>
      <c r="P385" t="str">
        <f t="shared" si="39"/>
        <v>リンコ</v>
      </c>
      <c r="Q385">
        <f>IF($F385="","",DATEDIF($R385,①申込書!$D$3,"Y"))</f>
        <v>19</v>
      </c>
      <c r="R385" t="str">
        <f t="shared" si="40"/>
        <v>2006/05/19</v>
      </c>
      <c r="S385" t="str">
        <f t="shared" si="35"/>
        <v>大阪</v>
      </c>
      <c r="T385" t="str">
        <f>IFERROR(IF($G385&lt;&gt;"",LEFT($G385,11),IF(COUNTIF(③女子申込!$C:$C,$B385)=1,INDEX(③女子申込!H:H,MATCH($B385,③女子申込!$C:$C,0)),"")),"")</f>
        <v/>
      </c>
      <c r="U385" t="str">
        <f t="shared" si="41"/>
        <v>関西福祉大</v>
      </c>
    </row>
    <row r="386" spans="1:21">
      <c r="A386" t="s">
        <v>8709</v>
      </c>
      <c r="B386" s="61">
        <v>385</v>
      </c>
      <c r="C386" t="s">
        <v>12761</v>
      </c>
      <c r="D386" t="s">
        <v>12762</v>
      </c>
      <c r="E386" t="s">
        <v>138</v>
      </c>
      <c r="F386">
        <v>20070331</v>
      </c>
      <c r="G386"/>
      <c r="H386" t="s">
        <v>13759</v>
      </c>
      <c r="I386" t="s">
        <v>2809</v>
      </c>
      <c r="M386" t="str">
        <f t="shared" si="36"/>
        <v>上廻</v>
      </c>
      <c r="N386" t="str">
        <f t="shared" si="37"/>
        <v>野々花</v>
      </c>
      <c r="O386" t="str">
        <f t="shared" si="38"/>
        <v>カミサコ</v>
      </c>
      <c r="P386" t="str">
        <f t="shared" si="39"/>
        <v>ノノカ</v>
      </c>
      <c r="Q386">
        <f>IF($F386="","",DATEDIF($R386,①申込書!$D$3,"Y"))</f>
        <v>18</v>
      </c>
      <c r="R386" t="str">
        <f t="shared" si="40"/>
        <v>2007/03/31</v>
      </c>
      <c r="S386" t="str">
        <f t="shared" ref="S386:S449" si="42">IFERROR(IF(OR($E386="北海道",$E386="学連"),$E386,LEFT($E386,LEN($E386)-1)),"")</f>
        <v>岡山</v>
      </c>
      <c r="T386" t="str">
        <f>IFERROR(IF($G386&lt;&gt;"",LEFT($G386,11),IF(COUNTIF(③女子申込!$C:$C,$B386)=1,INDEX(③女子申込!H:H,MATCH($B386,③女子申込!$C:$C,0)),"")),"")</f>
        <v/>
      </c>
      <c r="U386" t="str">
        <f t="shared" si="41"/>
        <v>関西福祉大</v>
      </c>
    </row>
    <row r="387" spans="1:21">
      <c r="A387" t="s">
        <v>8709</v>
      </c>
      <c r="B387" s="61">
        <v>386</v>
      </c>
      <c r="C387" t="s">
        <v>12763</v>
      </c>
      <c r="D387" t="s">
        <v>12764</v>
      </c>
      <c r="E387" t="s">
        <v>369</v>
      </c>
      <c r="F387">
        <v>20060802</v>
      </c>
      <c r="G387"/>
      <c r="H387" t="s">
        <v>783</v>
      </c>
      <c r="I387" t="s">
        <v>13760</v>
      </c>
      <c r="M387" t="str">
        <f t="shared" ref="M387:M450" si="43">IFERROR(LEFT($C387,FIND("　",$C387)-1),"")</f>
        <v>河野</v>
      </c>
      <c r="N387" t="str">
        <f t="shared" ref="N387:N450" si="44">IFERROR(RIGHT($C387,LEN($C387)-FIND("　",$C387)),"")</f>
        <v>由愛</v>
      </c>
      <c r="O387" t="str">
        <f t="shared" ref="O387:O450" si="45">IFERROR(DBCS(LEFT($D387,FIND(" ",$D387)-1)),"")</f>
        <v>コウノ</v>
      </c>
      <c r="P387" t="str">
        <f t="shared" ref="P387:P450" si="46">IFERROR(DBCS(RIGHT($D387,LEN($D387)-FIND(" ",$D387))),"")</f>
        <v>ユイナ</v>
      </c>
      <c r="Q387">
        <f>IF($F387="","",DATEDIF($R387,①申込書!$D$3,"Y"))</f>
        <v>19</v>
      </c>
      <c r="R387" t="str">
        <f t="shared" ref="R387:R450" si="47">IF($F387="","",LEFT($F387,4)&amp;"/"&amp;MID($F387,5,2)&amp;"/"&amp;RIGHT($F387,2))</f>
        <v>2006/08/02</v>
      </c>
      <c r="S387" t="str">
        <f t="shared" si="42"/>
        <v>愛媛</v>
      </c>
      <c r="T387" t="str">
        <f>IFERROR(IF($G387&lt;&gt;"",LEFT($G387,11),IF(COUNTIF(③女子申込!$C:$C,$B387)=1,INDEX(③女子申込!H:H,MATCH($B387,③女子申込!$C:$C,0)),"")),"")</f>
        <v/>
      </c>
      <c r="U387" t="str">
        <f t="shared" ref="U387:U450" si="48">IFERROR(LEFT($A387,FIND("大学",$A387))&amp;RIGHT($A387,LEN($A387)-FIND("大学",$A387)-1),"")</f>
        <v>関西福祉大</v>
      </c>
    </row>
    <row r="388" spans="1:21">
      <c r="A388" t="s">
        <v>8709</v>
      </c>
      <c r="B388" s="61">
        <v>387</v>
      </c>
      <c r="C388" t="s">
        <v>12765</v>
      </c>
      <c r="D388" t="s">
        <v>12766</v>
      </c>
      <c r="E388" t="s">
        <v>369</v>
      </c>
      <c r="F388">
        <v>20061017</v>
      </c>
      <c r="G388"/>
      <c r="H388" t="s">
        <v>2922</v>
      </c>
      <c r="I388" t="s">
        <v>13761</v>
      </c>
      <c r="M388" t="str">
        <f t="shared" si="43"/>
        <v>鶴井</v>
      </c>
      <c r="N388" t="str">
        <f t="shared" si="44"/>
        <v>結莉</v>
      </c>
      <c r="O388" t="str">
        <f t="shared" si="45"/>
        <v>ツルイ</v>
      </c>
      <c r="P388" t="str">
        <f t="shared" si="46"/>
        <v>ユイリ</v>
      </c>
      <c r="Q388">
        <f>IF($F388="","",DATEDIF($R388,①申込書!$D$3,"Y"))</f>
        <v>19</v>
      </c>
      <c r="R388" t="str">
        <f t="shared" si="47"/>
        <v>2006/10/17</v>
      </c>
      <c r="S388" t="str">
        <f t="shared" si="42"/>
        <v>愛媛</v>
      </c>
      <c r="T388" t="str">
        <f>IFERROR(IF($G388&lt;&gt;"",LEFT($G388,11),IF(COUNTIF(③女子申込!$C:$C,$B388)=1,INDEX(③女子申込!H:H,MATCH($B388,③女子申込!$C:$C,0)),"")),"")</f>
        <v/>
      </c>
      <c r="U388" t="str">
        <f t="shared" si="48"/>
        <v>関西福祉大</v>
      </c>
    </row>
    <row r="389" spans="1:21">
      <c r="A389" t="s">
        <v>8709</v>
      </c>
      <c r="B389" s="61">
        <v>388</v>
      </c>
      <c r="C389" t="s">
        <v>12767</v>
      </c>
      <c r="D389" t="s">
        <v>12768</v>
      </c>
      <c r="E389" t="s">
        <v>97</v>
      </c>
      <c r="F389">
        <v>20070302</v>
      </c>
      <c r="G389"/>
      <c r="H389" t="s">
        <v>13762</v>
      </c>
      <c r="I389" t="s">
        <v>13763</v>
      </c>
      <c r="M389" t="str">
        <f t="shared" si="43"/>
        <v>南條</v>
      </c>
      <c r="N389" t="str">
        <f t="shared" si="44"/>
        <v>姫菜</v>
      </c>
      <c r="O389" t="str">
        <f t="shared" si="45"/>
        <v>ナンジョウ</v>
      </c>
      <c r="P389" t="str">
        <f t="shared" si="46"/>
        <v>ヒメナ</v>
      </c>
      <c r="Q389">
        <f>IF($F389="","",DATEDIF($R389,①申込書!$D$3,"Y"))</f>
        <v>18</v>
      </c>
      <c r="R389" t="str">
        <f t="shared" si="47"/>
        <v>2007/03/02</v>
      </c>
      <c r="S389" t="str">
        <f t="shared" si="42"/>
        <v>兵庫</v>
      </c>
      <c r="T389" t="str">
        <f>IFERROR(IF($G389&lt;&gt;"",LEFT($G389,11),IF(COUNTIF(③女子申込!$C:$C,$B389)=1,INDEX(③女子申込!H:H,MATCH($B389,③女子申込!$C:$C,0)),"")),"")</f>
        <v/>
      </c>
      <c r="U389" t="str">
        <f t="shared" si="48"/>
        <v>関西福祉大</v>
      </c>
    </row>
    <row r="390" spans="1:21">
      <c r="A390" t="s">
        <v>8709</v>
      </c>
      <c r="B390" s="61">
        <v>389</v>
      </c>
      <c r="C390" t="s">
        <v>12769</v>
      </c>
      <c r="D390" t="s">
        <v>12770</v>
      </c>
      <c r="E390" t="s">
        <v>97</v>
      </c>
      <c r="F390">
        <v>20061022</v>
      </c>
      <c r="G390"/>
      <c r="H390" t="s">
        <v>268</v>
      </c>
      <c r="I390" t="s">
        <v>3090</v>
      </c>
      <c r="M390" t="str">
        <f t="shared" si="43"/>
        <v>八木</v>
      </c>
      <c r="N390" t="str">
        <f t="shared" si="44"/>
        <v xml:space="preserve"> 俐緒</v>
      </c>
      <c r="O390" t="str">
        <f t="shared" si="45"/>
        <v>ヤギ</v>
      </c>
      <c r="P390" t="str">
        <f t="shared" si="46"/>
        <v>リオ</v>
      </c>
      <c r="Q390">
        <f>IF($F390="","",DATEDIF($R390,①申込書!$D$3,"Y"))</f>
        <v>19</v>
      </c>
      <c r="R390" t="str">
        <f t="shared" si="47"/>
        <v>2006/10/22</v>
      </c>
      <c r="S390" t="str">
        <f t="shared" si="42"/>
        <v>兵庫</v>
      </c>
      <c r="T390" t="str">
        <f>IFERROR(IF($G390&lt;&gt;"",LEFT($G390,11),IF(COUNTIF(③女子申込!$C:$C,$B390)=1,INDEX(③女子申込!H:H,MATCH($B390,③女子申込!$C:$C,0)),"")),"")</f>
        <v/>
      </c>
      <c r="U390" t="str">
        <f t="shared" si="48"/>
        <v>関西福祉大</v>
      </c>
    </row>
    <row r="391" spans="1:21">
      <c r="A391" t="s">
        <v>8709</v>
      </c>
      <c r="B391" s="61">
        <v>390</v>
      </c>
      <c r="C391" t="s">
        <v>12771</v>
      </c>
      <c r="D391" t="s">
        <v>12772</v>
      </c>
      <c r="E391" t="s">
        <v>610</v>
      </c>
      <c r="F391">
        <v>20070306</v>
      </c>
      <c r="G391"/>
      <c r="H391" t="s">
        <v>13764</v>
      </c>
      <c r="I391" t="s">
        <v>2701</v>
      </c>
      <c r="M391" t="str">
        <f t="shared" si="43"/>
        <v>横村</v>
      </c>
      <c r="N391" t="str">
        <f t="shared" si="44"/>
        <v>澪南</v>
      </c>
      <c r="O391" t="str">
        <f t="shared" si="45"/>
        <v>ヨコムラ</v>
      </c>
      <c r="P391" t="str">
        <f t="shared" si="46"/>
        <v>レナ</v>
      </c>
      <c r="Q391">
        <f>IF($F391="","",DATEDIF($R391,①申込書!$D$3,"Y"))</f>
        <v>18</v>
      </c>
      <c r="R391" t="str">
        <f t="shared" si="47"/>
        <v>2007/03/06</v>
      </c>
      <c r="S391" t="str">
        <f t="shared" si="42"/>
        <v>鹿児島</v>
      </c>
      <c r="T391" t="str">
        <f>IFERROR(IF($G391&lt;&gt;"",LEFT($G391,11),IF(COUNTIF(③女子申込!$C:$C,$B391)=1,INDEX(③女子申込!H:H,MATCH($B391,③女子申込!$C:$C,0)),"")),"")</f>
        <v/>
      </c>
      <c r="U391" t="str">
        <f t="shared" si="48"/>
        <v>関西福祉大</v>
      </c>
    </row>
    <row r="392" spans="1:21">
      <c r="A392" t="s">
        <v>1190</v>
      </c>
      <c r="B392" s="61">
        <v>391</v>
      </c>
      <c r="C392" t="s">
        <v>3062</v>
      </c>
      <c r="D392" t="s">
        <v>3063</v>
      </c>
      <c r="E392" t="s">
        <v>99</v>
      </c>
      <c r="F392">
        <v>20030414</v>
      </c>
      <c r="G392" t="s">
        <v>13765</v>
      </c>
      <c r="H392" t="s">
        <v>1001</v>
      </c>
      <c r="I392" t="s">
        <v>2728</v>
      </c>
      <c r="M392" t="str">
        <f t="shared" si="43"/>
        <v>宮崎</v>
      </c>
      <c r="N392" t="str">
        <f t="shared" si="44"/>
        <v>佳乃</v>
      </c>
      <c r="O392" t="str">
        <f t="shared" si="45"/>
        <v>ミヤザキ</v>
      </c>
      <c r="P392" t="str">
        <f t="shared" si="46"/>
        <v>カノ</v>
      </c>
      <c r="Q392">
        <f>IF($F392="","",DATEDIF($R392,①申込書!$D$3,"Y"))</f>
        <v>22</v>
      </c>
      <c r="R392" t="str">
        <f t="shared" si="47"/>
        <v>2003/04/14</v>
      </c>
      <c r="S392" t="str">
        <f t="shared" si="42"/>
        <v>大阪</v>
      </c>
      <c r="T392" t="str">
        <f>IFERROR(IF($G392&lt;&gt;"",LEFT($G392,11),IF(COUNTIF(③女子申込!$C:$C,$B392)=1,INDEX(③女子申込!H:H,MATCH($B392,③女子申込!$C:$C,0)),"")),"")</f>
        <v>00107450623</v>
      </c>
      <c r="U392" t="str">
        <f t="shared" si="48"/>
        <v>大阪成蹊大</v>
      </c>
    </row>
    <row r="393" spans="1:21">
      <c r="A393" t="s">
        <v>1190</v>
      </c>
      <c r="B393" s="61">
        <v>392</v>
      </c>
      <c r="C393" t="s">
        <v>3064</v>
      </c>
      <c r="D393" t="s">
        <v>3065</v>
      </c>
      <c r="E393" t="s">
        <v>99</v>
      </c>
      <c r="F393">
        <v>20031115</v>
      </c>
      <c r="G393" t="s">
        <v>13766</v>
      </c>
      <c r="H393" t="s">
        <v>985</v>
      </c>
      <c r="I393" t="s">
        <v>3066</v>
      </c>
      <c r="M393" t="str">
        <f t="shared" si="43"/>
        <v>山根</v>
      </c>
      <c r="N393" t="str">
        <f t="shared" si="44"/>
        <v>千歩</v>
      </c>
      <c r="O393" t="str">
        <f t="shared" si="45"/>
        <v>ヤマネ</v>
      </c>
      <c r="P393" t="str">
        <f t="shared" si="46"/>
        <v>チホ</v>
      </c>
      <c r="Q393">
        <f>IF($F393="","",DATEDIF($R393,①申込書!$D$3,"Y"))</f>
        <v>22</v>
      </c>
      <c r="R393" t="str">
        <f t="shared" si="47"/>
        <v>2003/11/15</v>
      </c>
      <c r="S393" t="str">
        <f t="shared" si="42"/>
        <v>大阪</v>
      </c>
      <c r="T393" t="str">
        <f>IFERROR(IF($G393&lt;&gt;"",LEFT($G393,11),IF(COUNTIF(③女子申込!$C:$C,$B393)=1,INDEX(③女子申込!H:H,MATCH($B393,③女子申込!$C:$C,0)),"")),"")</f>
        <v>00097967947</v>
      </c>
      <c r="U393" t="str">
        <f t="shared" si="48"/>
        <v>大阪成蹊大</v>
      </c>
    </row>
    <row r="394" spans="1:21">
      <c r="A394" t="s">
        <v>1190</v>
      </c>
      <c r="B394" s="61">
        <v>393</v>
      </c>
      <c r="C394" t="s">
        <v>3067</v>
      </c>
      <c r="D394" t="s">
        <v>3068</v>
      </c>
      <c r="E394" t="s">
        <v>88</v>
      </c>
      <c r="F394">
        <v>20030715</v>
      </c>
      <c r="G394" t="s">
        <v>13767</v>
      </c>
      <c r="H394" t="s">
        <v>598</v>
      </c>
      <c r="I394" t="s">
        <v>3069</v>
      </c>
      <c r="M394" t="str">
        <f t="shared" si="43"/>
        <v>黒田</v>
      </c>
      <c r="N394" t="str">
        <f t="shared" si="44"/>
        <v>結生</v>
      </c>
      <c r="O394" t="str">
        <f t="shared" si="45"/>
        <v>クロダ</v>
      </c>
      <c r="P394" t="str">
        <f t="shared" si="46"/>
        <v>ユイナ</v>
      </c>
      <c r="Q394">
        <f>IF($F394="","",DATEDIF($R394,①申込書!$D$3,"Y"))</f>
        <v>22</v>
      </c>
      <c r="R394" t="str">
        <f t="shared" si="47"/>
        <v>2003/07/15</v>
      </c>
      <c r="S394" t="str">
        <f t="shared" si="42"/>
        <v>京都</v>
      </c>
      <c r="T394" t="str">
        <f>IFERROR(IF($G394&lt;&gt;"",LEFT($G394,11),IF(COUNTIF(③女子申込!$C:$C,$B394)=1,INDEX(③女子申込!H:H,MATCH($B394,③女子申込!$C:$C,0)),"")),"")</f>
        <v>00107797435</v>
      </c>
      <c r="U394" t="str">
        <f t="shared" si="48"/>
        <v>大阪成蹊大</v>
      </c>
    </row>
    <row r="395" spans="1:21">
      <c r="A395" t="s">
        <v>1190</v>
      </c>
      <c r="B395" s="61">
        <v>394</v>
      </c>
      <c r="C395" t="s">
        <v>3070</v>
      </c>
      <c r="D395" t="s">
        <v>3071</v>
      </c>
      <c r="E395" t="s">
        <v>99</v>
      </c>
      <c r="F395">
        <v>20030501</v>
      </c>
      <c r="G395" t="s">
        <v>13768</v>
      </c>
      <c r="H395" t="s">
        <v>581</v>
      </c>
      <c r="I395" t="s">
        <v>408</v>
      </c>
      <c r="M395" t="str">
        <f t="shared" si="43"/>
        <v>石田</v>
      </c>
      <c r="N395" t="str">
        <f t="shared" si="44"/>
        <v>悠月</v>
      </c>
      <c r="O395" t="str">
        <f t="shared" si="45"/>
        <v>イシダ</v>
      </c>
      <c r="P395" t="str">
        <f t="shared" si="46"/>
        <v>ユズキ</v>
      </c>
      <c r="Q395">
        <f>IF($F395="","",DATEDIF($R395,①申込書!$D$3,"Y"))</f>
        <v>22</v>
      </c>
      <c r="R395" t="str">
        <f t="shared" si="47"/>
        <v>2003/05/01</v>
      </c>
      <c r="S395" t="str">
        <f t="shared" si="42"/>
        <v>大阪</v>
      </c>
      <c r="T395" t="str">
        <f>IFERROR(IF($G395&lt;&gt;"",LEFT($G395,11),IF(COUNTIF(③女子申込!$C:$C,$B395)=1,INDEX(③女子申込!H:H,MATCH($B395,③女子申込!$C:$C,0)),"")),"")</f>
        <v>00164791836</v>
      </c>
      <c r="U395" t="str">
        <f t="shared" si="48"/>
        <v>大阪成蹊大</v>
      </c>
    </row>
    <row r="396" spans="1:21">
      <c r="A396" t="s">
        <v>1190</v>
      </c>
      <c r="B396" s="61">
        <v>395</v>
      </c>
      <c r="C396" t="s">
        <v>3072</v>
      </c>
      <c r="D396" t="s">
        <v>3073</v>
      </c>
      <c r="E396" t="s">
        <v>99</v>
      </c>
      <c r="F396">
        <v>20040122</v>
      </c>
      <c r="G396" t="s">
        <v>13769</v>
      </c>
      <c r="H396" t="s">
        <v>810</v>
      </c>
      <c r="I396" t="s">
        <v>2715</v>
      </c>
      <c r="M396" t="str">
        <f t="shared" si="43"/>
        <v>高橋</v>
      </c>
      <c r="N396" t="str">
        <f t="shared" si="44"/>
        <v>茉柚</v>
      </c>
      <c r="O396" t="str">
        <f t="shared" si="45"/>
        <v>タカハシ</v>
      </c>
      <c r="P396" t="str">
        <f t="shared" si="46"/>
        <v>マユ</v>
      </c>
      <c r="Q396">
        <f>IF($F396="","",DATEDIF($R396,①申込書!$D$3,"Y"))</f>
        <v>22</v>
      </c>
      <c r="R396" t="str">
        <f t="shared" si="47"/>
        <v>2004/01/22</v>
      </c>
      <c r="S396" t="str">
        <f t="shared" si="42"/>
        <v>大阪</v>
      </c>
      <c r="T396" t="str">
        <f>IFERROR(IF($G396&lt;&gt;"",LEFT($G396,11),IF(COUNTIF(③女子申込!$C:$C,$B396)=1,INDEX(③女子申込!H:H,MATCH($B396,③女子申込!$C:$C,0)),"")),"")</f>
        <v>00118554630</v>
      </c>
      <c r="U396" t="str">
        <f t="shared" si="48"/>
        <v>大阪成蹊大</v>
      </c>
    </row>
    <row r="397" spans="1:21">
      <c r="A397" t="s">
        <v>1190</v>
      </c>
      <c r="B397" s="61">
        <v>396</v>
      </c>
      <c r="C397" t="s">
        <v>3074</v>
      </c>
      <c r="D397" t="s">
        <v>3075</v>
      </c>
      <c r="E397" t="s">
        <v>99</v>
      </c>
      <c r="F397">
        <v>20030724</v>
      </c>
      <c r="G397" t="s">
        <v>13770</v>
      </c>
      <c r="H397" t="s">
        <v>114</v>
      </c>
      <c r="I397" t="s">
        <v>2935</v>
      </c>
      <c r="M397" t="str">
        <f t="shared" si="43"/>
        <v>福田</v>
      </c>
      <c r="N397" t="str">
        <f t="shared" si="44"/>
        <v>七海</v>
      </c>
      <c r="O397" t="str">
        <f t="shared" si="45"/>
        <v>フクダ</v>
      </c>
      <c r="P397" t="str">
        <f t="shared" si="46"/>
        <v>ナミ</v>
      </c>
      <c r="Q397">
        <f>IF($F397="","",DATEDIF($R397,①申込書!$D$3,"Y"))</f>
        <v>22</v>
      </c>
      <c r="R397" t="str">
        <f t="shared" si="47"/>
        <v>2003/07/24</v>
      </c>
      <c r="S397" t="str">
        <f t="shared" si="42"/>
        <v>大阪</v>
      </c>
      <c r="T397" t="str">
        <f>IFERROR(IF($G397&lt;&gt;"",LEFT($G397,11),IF(COUNTIF(③女子申込!$C:$C,$B397)=1,INDEX(③女子申込!H:H,MATCH($B397,③女子申込!$C:$C,0)),"")),"")</f>
        <v>00099795645</v>
      </c>
      <c r="U397" t="str">
        <f t="shared" si="48"/>
        <v>大阪成蹊大</v>
      </c>
    </row>
    <row r="398" spans="1:21">
      <c r="A398" t="s">
        <v>1190</v>
      </c>
      <c r="B398" s="61">
        <v>397</v>
      </c>
      <c r="C398" t="s">
        <v>3076</v>
      </c>
      <c r="D398" t="s">
        <v>3077</v>
      </c>
      <c r="E398" t="s">
        <v>99</v>
      </c>
      <c r="F398">
        <v>20040330</v>
      </c>
      <c r="G398" t="s">
        <v>13771</v>
      </c>
      <c r="H398" t="s">
        <v>3078</v>
      </c>
      <c r="I398" t="s">
        <v>2223</v>
      </c>
      <c r="M398" t="str">
        <f t="shared" si="43"/>
        <v>菅原</v>
      </c>
      <c r="N398" t="str">
        <f t="shared" si="44"/>
        <v>真桜</v>
      </c>
      <c r="O398" t="str">
        <f t="shared" si="45"/>
        <v>スガワラ</v>
      </c>
      <c r="P398" t="str">
        <f t="shared" si="46"/>
        <v>マオ</v>
      </c>
      <c r="Q398">
        <f>IF($F398="","",DATEDIF($R398,①申込書!$D$3,"Y"))</f>
        <v>21</v>
      </c>
      <c r="R398" t="str">
        <f t="shared" si="47"/>
        <v>2004/03/30</v>
      </c>
      <c r="S398" t="str">
        <f t="shared" si="42"/>
        <v>大阪</v>
      </c>
      <c r="T398" t="str">
        <f>IFERROR(IF($G398&lt;&gt;"",LEFT($G398,11),IF(COUNTIF(③女子申込!$C:$C,$B398)=1,INDEX(③女子申込!H:H,MATCH($B398,③女子申込!$C:$C,0)),"")),"")</f>
        <v>00105136824</v>
      </c>
      <c r="U398" t="str">
        <f t="shared" si="48"/>
        <v>大阪成蹊大</v>
      </c>
    </row>
    <row r="399" spans="1:21">
      <c r="A399" t="s">
        <v>1190</v>
      </c>
      <c r="B399" s="61">
        <v>398</v>
      </c>
      <c r="C399" t="s">
        <v>5292</v>
      </c>
      <c r="D399" t="s">
        <v>5293</v>
      </c>
      <c r="E399" t="s">
        <v>99</v>
      </c>
      <c r="F399">
        <v>20050206</v>
      </c>
      <c r="G399" t="s">
        <v>13772</v>
      </c>
      <c r="H399" t="s">
        <v>5294</v>
      </c>
      <c r="I399" t="s">
        <v>510</v>
      </c>
      <c r="M399" t="str">
        <f t="shared" si="43"/>
        <v>平木</v>
      </c>
      <c r="N399" t="str">
        <f t="shared" si="44"/>
        <v>陽</v>
      </c>
      <c r="O399" t="str">
        <f t="shared" si="45"/>
        <v>ヒラキ</v>
      </c>
      <c r="P399" t="str">
        <f t="shared" si="46"/>
        <v>ハル</v>
      </c>
      <c r="Q399">
        <f>IF($F399="","",DATEDIF($R399,①申込書!$D$3,"Y"))</f>
        <v>20</v>
      </c>
      <c r="R399" t="str">
        <f t="shared" si="47"/>
        <v>2005/02/06</v>
      </c>
      <c r="S399" t="str">
        <f t="shared" si="42"/>
        <v>大阪</v>
      </c>
      <c r="T399" t="str">
        <f>IFERROR(IF($G399&lt;&gt;"",LEFT($G399,11),IF(COUNTIF(③女子申込!$C:$C,$B399)=1,INDEX(③女子申込!H:H,MATCH($B399,③女子申込!$C:$C,0)),"")),"")</f>
        <v>00120096927</v>
      </c>
      <c r="U399" t="str">
        <f t="shared" si="48"/>
        <v>大阪成蹊大</v>
      </c>
    </row>
    <row r="400" spans="1:21">
      <c r="A400" t="s">
        <v>1190</v>
      </c>
      <c r="B400" s="61">
        <v>399</v>
      </c>
      <c r="C400" t="s">
        <v>5295</v>
      </c>
      <c r="D400" t="s">
        <v>5296</v>
      </c>
      <c r="E400" t="s">
        <v>99</v>
      </c>
      <c r="F400">
        <v>20040910</v>
      </c>
      <c r="G400" t="s">
        <v>13773</v>
      </c>
      <c r="H400" t="s">
        <v>943</v>
      </c>
      <c r="I400" t="s">
        <v>3106</v>
      </c>
      <c r="M400" t="str">
        <f t="shared" si="43"/>
        <v>中島</v>
      </c>
      <c r="N400" t="str">
        <f t="shared" si="44"/>
        <v>心</v>
      </c>
      <c r="O400" t="str">
        <f t="shared" si="45"/>
        <v>ナカシマ</v>
      </c>
      <c r="P400" t="str">
        <f t="shared" si="46"/>
        <v>ココ</v>
      </c>
      <c r="Q400">
        <f>IF($F400="","",DATEDIF($R400,①申込書!$D$3,"Y"))</f>
        <v>21</v>
      </c>
      <c r="R400" t="str">
        <f t="shared" si="47"/>
        <v>2004/09/10</v>
      </c>
      <c r="S400" t="str">
        <f t="shared" si="42"/>
        <v>大阪</v>
      </c>
      <c r="T400" t="str">
        <f>IFERROR(IF($G400&lt;&gt;"",LEFT($G400,11),IF(COUNTIF(③女子申込!$C:$C,$B400)=1,INDEX(③女子申込!H:H,MATCH($B400,③女子申込!$C:$C,0)),"")),"")</f>
        <v>00112792426</v>
      </c>
      <c r="U400" t="str">
        <f t="shared" si="48"/>
        <v>大阪成蹊大</v>
      </c>
    </row>
    <row r="401" spans="1:21">
      <c r="A401" t="s">
        <v>1190</v>
      </c>
      <c r="B401" s="61">
        <v>400</v>
      </c>
      <c r="C401" t="s">
        <v>5297</v>
      </c>
      <c r="D401" t="s">
        <v>5298</v>
      </c>
      <c r="E401" t="s">
        <v>99</v>
      </c>
      <c r="F401">
        <v>20040603</v>
      </c>
      <c r="G401" t="s">
        <v>13774</v>
      </c>
      <c r="H401" t="s">
        <v>243</v>
      </c>
      <c r="I401" t="s">
        <v>1337</v>
      </c>
      <c r="M401" t="str">
        <f t="shared" si="43"/>
        <v>渡辺</v>
      </c>
      <c r="N401" t="str">
        <f t="shared" si="44"/>
        <v>ひなた</v>
      </c>
      <c r="O401" t="str">
        <f t="shared" si="45"/>
        <v>ワタナベ</v>
      </c>
      <c r="P401" t="str">
        <f t="shared" si="46"/>
        <v>ヒナタ</v>
      </c>
      <c r="Q401">
        <f>IF($F401="","",DATEDIF($R401,①申込書!$D$3,"Y"))</f>
        <v>21</v>
      </c>
      <c r="R401" t="str">
        <f t="shared" si="47"/>
        <v>2004/06/03</v>
      </c>
      <c r="S401" t="str">
        <f t="shared" si="42"/>
        <v>大阪</v>
      </c>
      <c r="T401" t="str">
        <f>IFERROR(IF($G401&lt;&gt;"",LEFT($G401,11),IF(COUNTIF(③女子申込!$C:$C,$B401)=1,INDEX(③女子申込!H:H,MATCH($B401,③女子申込!$C:$C,0)),"")),"")</f>
        <v>00110854019</v>
      </c>
      <c r="U401" t="str">
        <f t="shared" si="48"/>
        <v>大阪成蹊大</v>
      </c>
    </row>
    <row r="402" spans="1:21">
      <c r="A402" t="s">
        <v>1190</v>
      </c>
      <c r="B402" s="61">
        <v>401</v>
      </c>
      <c r="C402" t="s">
        <v>5299</v>
      </c>
      <c r="D402" t="s">
        <v>5300</v>
      </c>
      <c r="E402" t="s">
        <v>185</v>
      </c>
      <c r="F402">
        <v>20050224</v>
      </c>
      <c r="G402" t="s">
        <v>13775</v>
      </c>
      <c r="H402" t="s">
        <v>990</v>
      </c>
      <c r="I402" t="s">
        <v>2913</v>
      </c>
      <c r="M402" t="str">
        <f t="shared" si="43"/>
        <v>武田</v>
      </c>
      <c r="N402" t="str">
        <f t="shared" si="44"/>
        <v>夏歩</v>
      </c>
      <c r="O402" t="str">
        <f t="shared" si="45"/>
        <v>タケダ</v>
      </c>
      <c r="P402" t="str">
        <f t="shared" si="46"/>
        <v>カホ</v>
      </c>
      <c r="Q402">
        <f>IF($F402="","",DATEDIF($R402,①申込書!$D$3,"Y"))</f>
        <v>20</v>
      </c>
      <c r="R402" t="str">
        <f t="shared" si="47"/>
        <v>2005/02/24</v>
      </c>
      <c r="S402" t="str">
        <f t="shared" si="42"/>
        <v>富山</v>
      </c>
      <c r="T402" t="str">
        <f>IFERROR(IF($G402&lt;&gt;"",LEFT($G402,11),IF(COUNTIF(③女子申込!$C:$C,$B402)=1,INDEX(③女子申込!H:H,MATCH($B402,③女子申込!$C:$C,0)),"")),"")</f>
        <v>00118965939</v>
      </c>
      <c r="U402" t="str">
        <f t="shared" si="48"/>
        <v>大阪成蹊大</v>
      </c>
    </row>
    <row r="403" spans="1:21">
      <c r="A403" t="s">
        <v>1190</v>
      </c>
      <c r="B403" s="61">
        <v>402</v>
      </c>
      <c r="C403" t="s">
        <v>5301</v>
      </c>
      <c r="D403" t="s">
        <v>5302</v>
      </c>
      <c r="E403" t="s">
        <v>99</v>
      </c>
      <c r="F403">
        <v>20040430</v>
      </c>
      <c r="G403" t="s">
        <v>13776</v>
      </c>
      <c r="H403" t="s">
        <v>13777</v>
      </c>
      <c r="I403" t="s">
        <v>5303</v>
      </c>
      <c r="M403" t="str">
        <f t="shared" si="43"/>
        <v>ハッサン</v>
      </c>
      <c r="N403" t="str">
        <f t="shared" si="44"/>
        <v>ナワール</v>
      </c>
      <c r="O403" t="str">
        <f t="shared" si="45"/>
        <v>ハッサン</v>
      </c>
      <c r="P403" t="str">
        <f t="shared" si="46"/>
        <v>ナワール</v>
      </c>
      <c r="Q403">
        <f>IF($F403="","",DATEDIF($R403,①申込書!$D$3,"Y"))</f>
        <v>21</v>
      </c>
      <c r="R403" t="str">
        <f t="shared" si="47"/>
        <v>2004/04/30</v>
      </c>
      <c r="S403" t="str">
        <f t="shared" si="42"/>
        <v>大阪</v>
      </c>
      <c r="T403" t="str">
        <f>IFERROR(IF($G403&lt;&gt;"",LEFT($G403,11),IF(COUNTIF(③女子申込!$C:$C,$B403)=1,INDEX(③女子申込!H:H,MATCH($B403,③女子申込!$C:$C,0)),"")),"")</f>
        <v>00111097726</v>
      </c>
      <c r="U403" t="str">
        <f t="shared" si="48"/>
        <v>大阪成蹊大</v>
      </c>
    </row>
    <row r="404" spans="1:21">
      <c r="A404" t="s">
        <v>1190</v>
      </c>
      <c r="B404" s="61">
        <v>403</v>
      </c>
      <c r="C404" t="s">
        <v>7820</v>
      </c>
      <c r="D404" t="s">
        <v>7821</v>
      </c>
      <c r="E404" t="s">
        <v>99</v>
      </c>
      <c r="F404">
        <v>20060306</v>
      </c>
      <c r="G404" t="s">
        <v>13778</v>
      </c>
      <c r="H404" t="s">
        <v>7822</v>
      </c>
      <c r="I404" t="s">
        <v>7823</v>
      </c>
      <c r="M404" t="str">
        <f t="shared" si="43"/>
        <v>赤坂</v>
      </c>
      <c r="N404" t="str">
        <f t="shared" si="44"/>
        <v>珠香</v>
      </c>
      <c r="O404" t="str">
        <f t="shared" si="45"/>
        <v>アカサカ</v>
      </c>
      <c r="P404" t="str">
        <f t="shared" si="46"/>
        <v>シュカ</v>
      </c>
      <c r="Q404">
        <f>IF($F404="","",DATEDIF($R404,①申込書!$D$3,"Y"))</f>
        <v>19</v>
      </c>
      <c r="R404" t="str">
        <f t="shared" si="47"/>
        <v>2006/03/06</v>
      </c>
      <c r="S404" t="str">
        <f t="shared" si="42"/>
        <v>大阪</v>
      </c>
      <c r="T404" t="str">
        <f>IFERROR(IF($G404&lt;&gt;"",LEFT($G404,11),IF(COUNTIF(③女子申込!$C:$C,$B404)=1,INDEX(③女子申込!H:H,MATCH($B404,③女子申込!$C:$C,0)),"")),"")</f>
        <v>00126997337</v>
      </c>
      <c r="U404" t="str">
        <f t="shared" si="48"/>
        <v>大阪成蹊大</v>
      </c>
    </row>
    <row r="405" spans="1:21">
      <c r="A405" t="s">
        <v>1190</v>
      </c>
      <c r="B405" s="61">
        <v>404</v>
      </c>
      <c r="C405" t="s">
        <v>7824</v>
      </c>
      <c r="D405" t="s">
        <v>7825</v>
      </c>
      <c r="E405" t="s">
        <v>99</v>
      </c>
      <c r="F405">
        <v>20050712</v>
      </c>
      <c r="G405" t="s">
        <v>13779</v>
      </c>
      <c r="H405" t="s">
        <v>845</v>
      </c>
      <c r="I405" t="s">
        <v>2810</v>
      </c>
      <c r="M405" t="str">
        <f t="shared" si="43"/>
        <v>鈴木</v>
      </c>
      <c r="N405" t="str">
        <f t="shared" si="44"/>
        <v>芽依</v>
      </c>
      <c r="O405" t="str">
        <f t="shared" si="45"/>
        <v>スズキ</v>
      </c>
      <c r="P405" t="str">
        <f t="shared" si="46"/>
        <v>メイ</v>
      </c>
      <c r="Q405">
        <f>IF($F405="","",DATEDIF($R405,①申込書!$D$3,"Y"))</f>
        <v>20</v>
      </c>
      <c r="R405" t="str">
        <f t="shared" si="47"/>
        <v>2005/07/12</v>
      </c>
      <c r="S405" t="str">
        <f t="shared" si="42"/>
        <v>大阪</v>
      </c>
      <c r="T405" t="str">
        <f>IFERROR(IF($G405&lt;&gt;"",LEFT($G405,11),IF(COUNTIF(③女子申込!$C:$C,$B405)=1,INDEX(③女子申込!H:H,MATCH($B405,③女子申込!$C:$C,0)),"")),"")</f>
        <v>00125096629</v>
      </c>
      <c r="U405" t="str">
        <f t="shared" si="48"/>
        <v>大阪成蹊大</v>
      </c>
    </row>
    <row r="406" spans="1:21">
      <c r="A406" t="s">
        <v>1190</v>
      </c>
      <c r="B406" s="61">
        <v>405</v>
      </c>
      <c r="C406" t="s">
        <v>7826</v>
      </c>
      <c r="D406" t="s">
        <v>7827</v>
      </c>
      <c r="E406" t="s">
        <v>99</v>
      </c>
      <c r="F406">
        <v>20050420</v>
      </c>
      <c r="G406" t="s">
        <v>13780</v>
      </c>
      <c r="H406" t="s">
        <v>124</v>
      </c>
      <c r="I406" t="s">
        <v>7828</v>
      </c>
      <c r="M406" t="str">
        <f t="shared" si="43"/>
        <v>安藤</v>
      </c>
      <c r="N406" t="str">
        <f t="shared" si="44"/>
        <v>雛音</v>
      </c>
      <c r="O406" t="str">
        <f t="shared" si="45"/>
        <v>アンドウ</v>
      </c>
      <c r="P406" t="str">
        <f t="shared" si="46"/>
        <v>ヒナネ</v>
      </c>
      <c r="Q406">
        <f>IF($F406="","",DATEDIF($R406,①申込書!$D$3,"Y"))</f>
        <v>20</v>
      </c>
      <c r="R406" t="str">
        <f t="shared" si="47"/>
        <v>2005/04/20</v>
      </c>
      <c r="S406" t="str">
        <f t="shared" si="42"/>
        <v>大阪</v>
      </c>
      <c r="T406" t="str">
        <f>IFERROR(IF($G406&lt;&gt;"",LEFT($G406,11),IF(COUNTIF(③女子申込!$C:$C,$B406)=1,INDEX(③女子申込!H:H,MATCH($B406,③女子申込!$C:$C,0)),"")),"")</f>
        <v>00123425522</v>
      </c>
      <c r="U406" t="str">
        <f t="shared" si="48"/>
        <v>大阪成蹊大</v>
      </c>
    </row>
    <row r="407" spans="1:21">
      <c r="A407" t="s">
        <v>1190</v>
      </c>
      <c r="B407" s="61">
        <v>406</v>
      </c>
      <c r="C407" t="s">
        <v>7829</v>
      </c>
      <c r="D407" t="s">
        <v>7830</v>
      </c>
      <c r="E407" t="s">
        <v>3233</v>
      </c>
      <c r="F407">
        <v>20060301</v>
      </c>
      <c r="G407" t="s">
        <v>13781</v>
      </c>
      <c r="H407" t="s">
        <v>136</v>
      </c>
      <c r="I407" t="s">
        <v>3060</v>
      </c>
      <c r="M407" t="str">
        <f t="shared" si="43"/>
        <v>谷口</v>
      </c>
      <c r="N407" t="str">
        <f t="shared" si="44"/>
        <v>紗菜</v>
      </c>
      <c r="O407" t="str">
        <f t="shared" si="45"/>
        <v>タニグチ</v>
      </c>
      <c r="P407" t="str">
        <f t="shared" si="46"/>
        <v>サナ</v>
      </c>
      <c r="Q407">
        <f>IF($F407="","",DATEDIF($R407,①申込書!$D$3,"Y"))</f>
        <v>19</v>
      </c>
      <c r="R407" t="str">
        <f t="shared" si="47"/>
        <v>2006/03/01</v>
      </c>
      <c r="S407" t="str">
        <f t="shared" si="42"/>
        <v>福島</v>
      </c>
      <c r="T407" t="str">
        <f>IFERROR(IF($G407&lt;&gt;"",LEFT($G407,11),IF(COUNTIF(③女子申込!$C:$C,$B407)=1,INDEX(③女子申込!H:H,MATCH($B407,③女子申込!$C:$C,0)),"")),"")</f>
        <v>00127694736</v>
      </c>
      <c r="U407" t="str">
        <f t="shared" si="48"/>
        <v>大阪成蹊大</v>
      </c>
    </row>
    <row r="408" spans="1:21">
      <c r="A408" t="s">
        <v>1190</v>
      </c>
      <c r="B408" s="61">
        <v>407</v>
      </c>
      <c r="C408" t="s">
        <v>7831</v>
      </c>
      <c r="D408" t="s">
        <v>7832</v>
      </c>
      <c r="E408" t="s">
        <v>173</v>
      </c>
      <c r="F408">
        <v>20060314</v>
      </c>
      <c r="G408" t="s">
        <v>13782</v>
      </c>
      <c r="H408" t="s">
        <v>136</v>
      </c>
      <c r="I408" t="s">
        <v>1337</v>
      </c>
      <c r="M408" t="str">
        <f t="shared" si="43"/>
        <v>谷口</v>
      </c>
      <c r="N408" t="str">
        <f t="shared" si="44"/>
        <v>陽向</v>
      </c>
      <c r="O408" t="str">
        <f t="shared" si="45"/>
        <v>タニグチ</v>
      </c>
      <c r="P408" t="str">
        <f t="shared" si="46"/>
        <v>ヒナタ</v>
      </c>
      <c r="Q408">
        <f>IF($F408="","",DATEDIF($R408,①申込書!$D$3,"Y"))</f>
        <v>19</v>
      </c>
      <c r="R408" t="str">
        <f t="shared" si="47"/>
        <v>2006/03/14</v>
      </c>
      <c r="S408" t="str">
        <f t="shared" si="42"/>
        <v>鳥取</v>
      </c>
      <c r="T408" t="str">
        <f>IFERROR(IF($G408&lt;&gt;"",LEFT($G408,11),IF(COUNTIF(③女子申込!$C:$C,$B408)=1,INDEX(③女子申込!H:H,MATCH($B408,③女子申込!$C:$C,0)),"")),"")</f>
        <v>00122607523</v>
      </c>
      <c r="U408" t="str">
        <f t="shared" si="48"/>
        <v>大阪成蹊大</v>
      </c>
    </row>
    <row r="409" spans="1:21">
      <c r="A409" t="s">
        <v>1190</v>
      </c>
      <c r="B409" s="61">
        <v>408</v>
      </c>
      <c r="C409" t="s">
        <v>7833</v>
      </c>
      <c r="D409" t="s">
        <v>7834</v>
      </c>
      <c r="E409" t="s">
        <v>88</v>
      </c>
      <c r="F409">
        <v>20050408</v>
      </c>
      <c r="G409" t="s">
        <v>13783</v>
      </c>
      <c r="H409" t="s">
        <v>7835</v>
      </c>
      <c r="I409" t="s">
        <v>3360</v>
      </c>
      <c r="M409" t="str">
        <f t="shared" si="43"/>
        <v>石山</v>
      </c>
      <c r="N409" t="str">
        <f t="shared" si="44"/>
        <v>紗羽</v>
      </c>
      <c r="O409" t="str">
        <f t="shared" si="45"/>
        <v>イシヤマ</v>
      </c>
      <c r="P409" t="str">
        <f t="shared" si="46"/>
        <v>サワ</v>
      </c>
      <c r="Q409">
        <f>IF($F409="","",DATEDIF($R409,①申込書!$D$3,"Y"))</f>
        <v>20</v>
      </c>
      <c r="R409" t="str">
        <f t="shared" si="47"/>
        <v>2005/04/08</v>
      </c>
      <c r="S409" t="str">
        <f t="shared" si="42"/>
        <v>京都</v>
      </c>
      <c r="T409" t="str">
        <f>IFERROR(IF($G409&lt;&gt;"",LEFT($G409,11),IF(COUNTIF(③女子申込!$C:$C,$B409)=1,INDEX(③女子申込!H:H,MATCH($B409,③女子申込!$C:$C,0)),"")),"")</f>
        <v>00124710520</v>
      </c>
      <c r="U409" t="str">
        <f t="shared" si="48"/>
        <v>大阪成蹊大</v>
      </c>
    </row>
    <row r="410" spans="1:21">
      <c r="A410" t="s">
        <v>1190</v>
      </c>
      <c r="B410" s="61">
        <v>409</v>
      </c>
      <c r="C410" t="s">
        <v>7836</v>
      </c>
      <c r="D410" t="s">
        <v>7837</v>
      </c>
      <c r="E410" t="s">
        <v>99</v>
      </c>
      <c r="F410">
        <v>20060201</v>
      </c>
      <c r="G410" t="s">
        <v>13784</v>
      </c>
      <c r="H410" t="s">
        <v>985</v>
      </c>
      <c r="I410" t="s">
        <v>2930</v>
      </c>
      <c r="M410" t="str">
        <f t="shared" si="43"/>
        <v>山根</v>
      </c>
      <c r="N410" t="str">
        <f t="shared" si="44"/>
        <v>知紗</v>
      </c>
      <c r="O410" t="str">
        <f t="shared" si="45"/>
        <v>ヤマネ</v>
      </c>
      <c r="P410" t="str">
        <f t="shared" si="46"/>
        <v>チサ</v>
      </c>
      <c r="Q410">
        <f>IF($F410="","",DATEDIF($R410,①申込書!$D$3,"Y"))</f>
        <v>19</v>
      </c>
      <c r="R410" t="str">
        <f t="shared" si="47"/>
        <v>2006/02/01</v>
      </c>
      <c r="S410" t="str">
        <f t="shared" si="42"/>
        <v>大阪</v>
      </c>
      <c r="T410" t="str">
        <f>IFERROR(IF($G410&lt;&gt;"",LEFT($G410,11),IF(COUNTIF(③女子申込!$C:$C,$B410)=1,INDEX(③女子申込!H:H,MATCH($B410,③女子申込!$C:$C,0)),"")),"")</f>
        <v>00122417926</v>
      </c>
      <c r="U410" t="str">
        <f t="shared" si="48"/>
        <v>大阪成蹊大</v>
      </c>
    </row>
    <row r="411" spans="1:21">
      <c r="A411" t="s">
        <v>1190</v>
      </c>
      <c r="B411" s="61">
        <v>410</v>
      </c>
      <c r="C411" t="s">
        <v>8160</v>
      </c>
      <c r="D411" t="s">
        <v>8161</v>
      </c>
      <c r="E411" t="s">
        <v>3835</v>
      </c>
      <c r="F411">
        <v>20050722</v>
      </c>
      <c r="G411" t="s">
        <v>8162</v>
      </c>
      <c r="H411" t="s">
        <v>1607</v>
      </c>
      <c r="I411" t="s">
        <v>2928</v>
      </c>
      <c r="M411" t="str">
        <f t="shared" si="43"/>
        <v>本城</v>
      </c>
      <c r="N411" t="str">
        <f t="shared" si="44"/>
        <v>希望</v>
      </c>
      <c r="O411" t="str">
        <f t="shared" si="45"/>
        <v>ホンジョウ</v>
      </c>
      <c r="P411" t="str">
        <f t="shared" si="46"/>
        <v>ノゾミ</v>
      </c>
      <c r="Q411">
        <f>IF($F411="","",DATEDIF($R411,①申込書!$D$3,"Y"))</f>
        <v>20</v>
      </c>
      <c r="R411" t="str">
        <f t="shared" si="47"/>
        <v>2005/07/22</v>
      </c>
      <c r="S411" t="str">
        <f t="shared" si="42"/>
        <v>学連</v>
      </c>
      <c r="T411" t="str">
        <f>IFERROR(IF($G411&lt;&gt;"",LEFT($G411,11),IF(COUNTIF(③女子申込!$C:$C,$B411)=1,INDEX(③女子申込!H:H,MATCH($B411,③女子申込!$C:$C,0)),"")),"")</f>
        <v>00155094731</v>
      </c>
      <c r="U411" t="str">
        <f t="shared" si="48"/>
        <v>大阪成蹊大</v>
      </c>
    </row>
    <row r="412" spans="1:21">
      <c r="A412" t="s">
        <v>1190</v>
      </c>
      <c r="B412" s="61">
        <v>411</v>
      </c>
      <c r="C412" t="s">
        <v>12773</v>
      </c>
      <c r="D412" t="s">
        <v>12774</v>
      </c>
      <c r="E412" t="s">
        <v>173</v>
      </c>
      <c r="F412">
        <v>20061010</v>
      </c>
      <c r="G412" t="s">
        <v>13785</v>
      </c>
      <c r="H412" t="s">
        <v>1603</v>
      </c>
      <c r="I412" t="s">
        <v>2746</v>
      </c>
      <c r="M412" t="str">
        <f t="shared" si="43"/>
        <v>大橋</v>
      </c>
      <c r="N412" t="str">
        <f t="shared" si="44"/>
        <v>凛</v>
      </c>
      <c r="O412" t="str">
        <f t="shared" si="45"/>
        <v>オオハシ</v>
      </c>
      <c r="P412" t="str">
        <f t="shared" si="46"/>
        <v>リン</v>
      </c>
      <c r="Q412">
        <f>IF($F412="","",DATEDIF($R412,①申込書!$D$3,"Y"))</f>
        <v>19</v>
      </c>
      <c r="R412" t="str">
        <f t="shared" si="47"/>
        <v>2006/10/10</v>
      </c>
      <c r="S412" t="str">
        <f t="shared" si="42"/>
        <v>鳥取</v>
      </c>
      <c r="T412" t="str">
        <f>IFERROR(IF($G412&lt;&gt;"",LEFT($G412,11),IF(COUNTIF(③女子申込!$C:$C,$B412)=1,INDEX(③女子申込!H:H,MATCH($B412,③女子申込!$C:$C,0)),"")),"")</f>
        <v>00140858329</v>
      </c>
      <c r="U412" t="str">
        <f t="shared" si="48"/>
        <v>大阪成蹊大</v>
      </c>
    </row>
    <row r="413" spans="1:21">
      <c r="A413" t="s">
        <v>1190</v>
      </c>
      <c r="B413" s="61">
        <v>412</v>
      </c>
      <c r="C413" t="s">
        <v>12775</v>
      </c>
      <c r="D413" t="s">
        <v>12776</v>
      </c>
      <c r="E413" t="s">
        <v>3233</v>
      </c>
      <c r="F413">
        <v>20070308</v>
      </c>
      <c r="G413" t="s">
        <v>13786</v>
      </c>
      <c r="H413" t="s">
        <v>13787</v>
      </c>
      <c r="I413" t="s">
        <v>2719</v>
      </c>
      <c r="M413" t="str">
        <f t="shared" si="43"/>
        <v>陣野</v>
      </c>
      <c r="N413" t="str">
        <f t="shared" si="44"/>
        <v>莉心</v>
      </c>
      <c r="O413" t="str">
        <f t="shared" si="45"/>
        <v>ジンノ</v>
      </c>
      <c r="P413" t="str">
        <f t="shared" si="46"/>
        <v>リコ</v>
      </c>
      <c r="Q413">
        <f>IF($F413="","",DATEDIF($R413,①申込書!$D$3,"Y"))</f>
        <v>18</v>
      </c>
      <c r="R413" t="str">
        <f t="shared" si="47"/>
        <v>2007/03/08</v>
      </c>
      <c r="S413" t="str">
        <f t="shared" si="42"/>
        <v>福島</v>
      </c>
      <c r="T413" t="str">
        <f>IFERROR(IF($G413&lt;&gt;"",LEFT($G413,11),IF(COUNTIF(③女子申込!$C:$C,$B413)=1,INDEX(③女子申込!H:H,MATCH($B413,③女子申込!$C:$C,0)),"")),"")</f>
        <v>00141295426</v>
      </c>
      <c r="U413" t="str">
        <f t="shared" si="48"/>
        <v>大阪成蹊大</v>
      </c>
    </row>
    <row r="414" spans="1:21">
      <c r="A414" t="s">
        <v>1190</v>
      </c>
      <c r="B414" s="61">
        <v>413</v>
      </c>
      <c r="C414" t="s">
        <v>12777</v>
      </c>
      <c r="D414" t="s">
        <v>12778</v>
      </c>
      <c r="E414" t="s">
        <v>80</v>
      </c>
      <c r="F414">
        <v>20060918</v>
      </c>
      <c r="G414" t="s">
        <v>13788</v>
      </c>
      <c r="H414" t="s">
        <v>3092</v>
      </c>
      <c r="I414" t="s">
        <v>3203</v>
      </c>
      <c r="M414" t="str">
        <f t="shared" si="43"/>
        <v>小澤</v>
      </c>
      <c r="N414" t="str">
        <f t="shared" si="44"/>
        <v>愛実</v>
      </c>
      <c r="O414" t="str">
        <f t="shared" si="45"/>
        <v>オザワ</v>
      </c>
      <c r="P414" t="str">
        <f t="shared" si="46"/>
        <v>アイミ</v>
      </c>
      <c r="Q414">
        <f>IF($F414="","",DATEDIF($R414,①申込書!$D$3,"Y"))</f>
        <v>19</v>
      </c>
      <c r="R414" t="str">
        <f t="shared" si="47"/>
        <v>2006/09/18</v>
      </c>
      <c r="S414" t="str">
        <f t="shared" si="42"/>
        <v>滋賀</v>
      </c>
      <c r="T414" t="str">
        <f>IFERROR(IF($G414&lt;&gt;"",LEFT($G414,11),IF(COUNTIF(③女子申込!$C:$C,$B414)=1,INDEX(③女子申込!H:H,MATCH($B414,③女子申込!$C:$C,0)),"")),"")</f>
        <v>00165331221</v>
      </c>
      <c r="U414" t="str">
        <f t="shared" si="48"/>
        <v>大阪成蹊大</v>
      </c>
    </row>
    <row r="415" spans="1:21">
      <c r="A415" t="s">
        <v>1190</v>
      </c>
      <c r="B415" s="61">
        <v>414</v>
      </c>
      <c r="C415" t="s">
        <v>12779</v>
      </c>
      <c r="D415" t="s">
        <v>12780</v>
      </c>
      <c r="E415" t="s">
        <v>79</v>
      </c>
      <c r="F415">
        <v>20070322</v>
      </c>
      <c r="G415" t="s">
        <v>13789</v>
      </c>
      <c r="H415" t="s">
        <v>13790</v>
      </c>
      <c r="I415" t="s">
        <v>4745</v>
      </c>
      <c r="M415" t="str">
        <f t="shared" si="43"/>
        <v>駒田</v>
      </c>
      <c r="N415" t="str">
        <f t="shared" si="44"/>
        <v>典花</v>
      </c>
      <c r="O415" t="str">
        <f t="shared" si="45"/>
        <v>コマダ</v>
      </c>
      <c r="P415" t="str">
        <f t="shared" si="46"/>
        <v>テンカ</v>
      </c>
      <c r="Q415">
        <f>IF($F415="","",DATEDIF($R415,①申込書!$D$3,"Y"))</f>
        <v>18</v>
      </c>
      <c r="R415" t="str">
        <f t="shared" si="47"/>
        <v>2007/03/22</v>
      </c>
      <c r="S415" t="str">
        <f t="shared" si="42"/>
        <v>岐阜</v>
      </c>
      <c r="T415" t="str">
        <f>IFERROR(IF($G415&lt;&gt;"",LEFT($G415,11),IF(COUNTIF(③女子申込!$C:$C,$B415)=1,INDEX(③女子申込!H:H,MATCH($B415,③女子申込!$C:$C,0)),"")),"")</f>
        <v>00140941928</v>
      </c>
      <c r="U415" t="str">
        <f t="shared" si="48"/>
        <v>大阪成蹊大</v>
      </c>
    </row>
    <row r="416" spans="1:21">
      <c r="A416" t="s">
        <v>1190</v>
      </c>
      <c r="B416" s="61">
        <v>415</v>
      </c>
      <c r="C416" t="s">
        <v>12781</v>
      </c>
      <c r="D416" t="s">
        <v>12782</v>
      </c>
      <c r="E416" t="s">
        <v>2275</v>
      </c>
      <c r="F416">
        <v>20060919</v>
      </c>
      <c r="G416" t="s">
        <v>13791</v>
      </c>
      <c r="H416" t="s">
        <v>2160</v>
      </c>
      <c r="I416" t="s">
        <v>2713</v>
      </c>
      <c r="M416" t="str">
        <f t="shared" si="43"/>
        <v>吉野</v>
      </c>
      <c r="N416" t="str">
        <f t="shared" si="44"/>
        <v>綾香</v>
      </c>
      <c r="O416" t="str">
        <f t="shared" si="45"/>
        <v>ヨシノ</v>
      </c>
      <c r="P416" t="str">
        <f t="shared" si="46"/>
        <v>アヤカ</v>
      </c>
      <c r="Q416">
        <f>IF($F416="","",DATEDIF($R416,①申込書!$D$3,"Y"))</f>
        <v>19</v>
      </c>
      <c r="R416" t="str">
        <f t="shared" si="47"/>
        <v>2006/09/19</v>
      </c>
      <c r="S416" t="str">
        <f t="shared" si="42"/>
        <v>宮崎</v>
      </c>
      <c r="T416" t="str">
        <f>IFERROR(IF($G416&lt;&gt;"",LEFT($G416,11),IF(COUNTIF(③女子申込!$C:$C,$B416)=1,INDEX(③女子申込!H:H,MATCH($B416,③女子申込!$C:$C,0)),"")),"")</f>
        <v>00014096531</v>
      </c>
      <c r="U416" t="str">
        <f t="shared" si="48"/>
        <v>大阪成蹊大</v>
      </c>
    </row>
    <row r="417" spans="1:21">
      <c r="A417" t="s">
        <v>1190</v>
      </c>
      <c r="B417" s="61">
        <v>416</v>
      </c>
      <c r="C417" t="s">
        <v>12783</v>
      </c>
      <c r="D417" t="s">
        <v>12784</v>
      </c>
      <c r="E417" t="s">
        <v>132</v>
      </c>
      <c r="F417">
        <v>20060424</v>
      </c>
      <c r="G417" t="s">
        <v>13792</v>
      </c>
      <c r="H417" t="s">
        <v>575</v>
      </c>
      <c r="I417" t="s">
        <v>13793</v>
      </c>
      <c r="M417" t="str">
        <f t="shared" si="43"/>
        <v>川西</v>
      </c>
      <c r="N417" t="str">
        <f t="shared" si="44"/>
        <v>彩月</v>
      </c>
      <c r="O417" t="str">
        <f t="shared" si="45"/>
        <v>カワニシ</v>
      </c>
      <c r="P417" t="str">
        <f t="shared" si="46"/>
        <v>サツキ</v>
      </c>
      <c r="Q417">
        <f>IF($F417="","",DATEDIF($R417,①申込書!$D$3,"Y"))</f>
        <v>19</v>
      </c>
      <c r="R417" t="str">
        <f t="shared" si="47"/>
        <v>2006/04/24</v>
      </c>
      <c r="S417" t="str">
        <f t="shared" si="42"/>
        <v>広島</v>
      </c>
      <c r="T417" t="str">
        <f>IFERROR(IF($G417&lt;&gt;"",LEFT($G417,11),IF(COUNTIF(③女子申込!$C:$C,$B417)=1,INDEX(③女子申込!H:H,MATCH($B417,③女子申込!$C:$C,0)),"")),"")</f>
        <v>00133239122</v>
      </c>
      <c r="U417" t="str">
        <f t="shared" si="48"/>
        <v>大阪成蹊大</v>
      </c>
    </row>
    <row r="418" spans="1:21">
      <c r="A418" t="s">
        <v>1190</v>
      </c>
      <c r="B418" s="61">
        <v>417</v>
      </c>
      <c r="C418" t="s">
        <v>12785</v>
      </c>
      <c r="D418" t="s">
        <v>12786</v>
      </c>
      <c r="E418" t="s">
        <v>835</v>
      </c>
      <c r="F418">
        <v>20061219</v>
      </c>
      <c r="G418" t="s">
        <v>13794</v>
      </c>
      <c r="H418" t="s">
        <v>7722</v>
      </c>
      <c r="I418" t="s">
        <v>13795</v>
      </c>
      <c r="M418" t="str">
        <f t="shared" si="43"/>
        <v>小柳</v>
      </c>
      <c r="N418" t="str">
        <f t="shared" si="44"/>
        <v>雪羽</v>
      </c>
      <c r="O418" t="str">
        <f t="shared" si="45"/>
        <v>コヤナギ</v>
      </c>
      <c r="P418" t="str">
        <f t="shared" si="46"/>
        <v>ユキハ</v>
      </c>
      <c r="Q418">
        <f>IF($F418="","",DATEDIF($R418,①申込書!$D$3,"Y"))</f>
        <v>19</v>
      </c>
      <c r="R418" t="str">
        <f t="shared" si="47"/>
        <v>2006/12/19</v>
      </c>
      <c r="S418" t="str">
        <f t="shared" si="42"/>
        <v>埼玉</v>
      </c>
      <c r="T418" t="str">
        <f>IFERROR(IF($G418&lt;&gt;"",LEFT($G418,11),IF(COUNTIF(③女子申込!$C:$C,$B418)=1,INDEX(③女子申込!H:H,MATCH($B418,③女子申込!$C:$C,0)),"")),"")</f>
        <v>00165001821</v>
      </c>
      <c r="U418" t="str">
        <f t="shared" si="48"/>
        <v>大阪成蹊大</v>
      </c>
    </row>
    <row r="419" spans="1:21">
      <c r="A419" t="s">
        <v>1190</v>
      </c>
      <c r="B419" s="61">
        <v>418</v>
      </c>
      <c r="C419" t="s">
        <v>12787</v>
      </c>
      <c r="D419" t="s">
        <v>12788</v>
      </c>
      <c r="E419" t="s">
        <v>88</v>
      </c>
      <c r="F419">
        <v>20070114</v>
      </c>
      <c r="G419" t="s">
        <v>13796</v>
      </c>
      <c r="H419" t="s">
        <v>753</v>
      </c>
      <c r="I419" t="s">
        <v>13797</v>
      </c>
      <c r="M419" t="str">
        <f t="shared" si="43"/>
        <v>冨田</v>
      </c>
      <c r="N419" t="str">
        <f t="shared" si="44"/>
        <v>琴莉</v>
      </c>
      <c r="O419" t="str">
        <f t="shared" si="45"/>
        <v>トミタ</v>
      </c>
      <c r="P419" t="str">
        <f t="shared" si="46"/>
        <v>コトリ</v>
      </c>
      <c r="Q419">
        <f>IF($F419="","",DATEDIF($R419,①申込書!$D$3,"Y"))</f>
        <v>19</v>
      </c>
      <c r="R419" t="str">
        <f t="shared" si="47"/>
        <v>2007/01/14</v>
      </c>
      <c r="S419" t="str">
        <f t="shared" si="42"/>
        <v>京都</v>
      </c>
      <c r="T419" t="str">
        <f>IFERROR(IF($G419&lt;&gt;"",LEFT($G419,11),IF(COUNTIF(③女子申込!$C:$C,$B419)=1,INDEX(③女子申込!H:H,MATCH($B419,③女子申込!$C:$C,0)),"")),"")</f>
        <v>00142374324</v>
      </c>
      <c r="U419" t="str">
        <f t="shared" si="48"/>
        <v>大阪成蹊大</v>
      </c>
    </row>
    <row r="420" spans="1:21">
      <c r="A420" t="s">
        <v>1190</v>
      </c>
      <c r="B420" s="61">
        <v>419</v>
      </c>
      <c r="C420" t="s">
        <v>12789</v>
      </c>
      <c r="D420" t="s">
        <v>12790</v>
      </c>
      <c r="E420" t="s">
        <v>88</v>
      </c>
      <c r="F420">
        <v>20061005</v>
      </c>
      <c r="G420" t="s">
        <v>13798</v>
      </c>
      <c r="H420" t="s">
        <v>1195</v>
      </c>
      <c r="I420" t="s">
        <v>2737</v>
      </c>
      <c r="M420" t="str">
        <f t="shared" si="43"/>
        <v>長島</v>
      </c>
      <c r="N420" t="str">
        <f t="shared" si="44"/>
        <v>若菜</v>
      </c>
      <c r="O420" t="str">
        <f t="shared" si="45"/>
        <v>ナガシマ</v>
      </c>
      <c r="P420" t="str">
        <f t="shared" si="46"/>
        <v>ワカナ</v>
      </c>
      <c r="Q420">
        <f>IF($F420="","",DATEDIF($R420,①申込書!$D$3,"Y"))</f>
        <v>19</v>
      </c>
      <c r="R420" t="str">
        <f t="shared" si="47"/>
        <v>2006/10/05</v>
      </c>
      <c r="S420" t="str">
        <f t="shared" si="42"/>
        <v>京都</v>
      </c>
      <c r="T420" t="str">
        <f>IFERROR(IF($G420&lt;&gt;"",LEFT($G420,11),IF(COUNTIF(③女子申込!$C:$C,$B420)=1,INDEX(③女子申込!H:H,MATCH($B420,③女子申込!$C:$C,0)),"")),"")</f>
        <v>00137147528</v>
      </c>
      <c r="U420" t="str">
        <f t="shared" si="48"/>
        <v>大阪成蹊大</v>
      </c>
    </row>
    <row r="421" spans="1:21">
      <c r="A421" t="s">
        <v>1190</v>
      </c>
      <c r="B421" s="61">
        <v>420</v>
      </c>
      <c r="C421" t="s">
        <v>12791</v>
      </c>
      <c r="D421" t="s">
        <v>12792</v>
      </c>
      <c r="E421" t="s">
        <v>170</v>
      </c>
      <c r="F421">
        <v>20060506</v>
      </c>
      <c r="G421" t="s">
        <v>13799</v>
      </c>
      <c r="H421" t="s">
        <v>8292</v>
      </c>
      <c r="I421" t="s">
        <v>13800</v>
      </c>
      <c r="M421" t="str">
        <f t="shared" si="43"/>
        <v>園田</v>
      </c>
      <c r="N421" t="str">
        <f t="shared" si="44"/>
        <v>桜花</v>
      </c>
      <c r="O421" t="str">
        <f t="shared" si="45"/>
        <v>ソノダ</v>
      </c>
      <c r="P421" t="str">
        <f t="shared" si="46"/>
        <v>オウカ</v>
      </c>
      <c r="Q421">
        <f>IF($F421="","",DATEDIF($R421,①申込書!$D$3,"Y"))</f>
        <v>19</v>
      </c>
      <c r="R421" t="str">
        <f t="shared" si="47"/>
        <v>2006/05/06</v>
      </c>
      <c r="S421" t="str">
        <f t="shared" si="42"/>
        <v>福岡</v>
      </c>
      <c r="T421" t="str">
        <f>IFERROR(IF($G421&lt;&gt;"",LEFT($G421,11),IF(COUNTIF(③女子申込!$C:$C,$B421)=1,INDEX(③女子申込!H:H,MATCH($B421,③女子申込!$C:$C,0)),"")),"")</f>
        <v>00139416832</v>
      </c>
      <c r="U421" t="str">
        <f t="shared" si="48"/>
        <v>大阪成蹊大</v>
      </c>
    </row>
    <row r="422" spans="1:21">
      <c r="A422" t="s">
        <v>927</v>
      </c>
      <c r="B422" s="61">
        <v>421</v>
      </c>
      <c r="C422" t="s">
        <v>5224</v>
      </c>
      <c r="D422" t="s">
        <v>5225</v>
      </c>
      <c r="E422" t="s">
        <v>83</v>
      </c>
      <c r="F422">
        <v>20030709</v>
      </c>
      <c r="G422" t="s">
        <v>13801</v>
      </c>
      <c r="H422" t="s">
        <v>802</v>
      </c>
      <c r="I422" t="s">
        <v>735</v>
      </c>
      <c r="M422" t="str">
        <f t="shared" si="43"/>
        <v>片岡</v>
      </c>
      <c r="N422" t="str">
        <f t="shared" si="44"/>
        <v>千尋</v>
      </c>
      <c r="O422" t="str">
        <f t="shared" si="45"/>
        <v>カタオカ</v>
      </c>
      <c r="P422" t="str">
        <f t="shared" si="46"/>
        <v>チヒロ</v>
      </c>
      <c r="Q422">
        <f>IF($F422="","",DATEDIF($R422,①申込書!$D$3,"Y"))</f>
        <v>22</v>
      </c>
      <c r="R422" t="str">
        <f t="shared" si="47"/>
        <v>2003/07/09</v>
      </c>
      <c r="S422" t="str">
        <f t="shared" si="42"/>
        <v>奈良</v>
      </c>
      <c r="T422" t="str">
        <f>IFERROR(IF($G422&lt;&gt;"",LEFT($G422,11),IF(COUNTIF(③女子申込!$C:$C,$B422)=1,INDEX(③女子申込!H:H,MATCH($B422,③女子申込!$C:$C,0)),"")),"")</f>
        <v>00200005186</v>
      </c>
      <c r="U422" t="str">
        <f t="shared" si="48"/>
        <v>大阪教育大</v>
      </c>
    </row>
    <row r="423" spans="1:21">
      <c r="A423" t="s">
        <v>927</v>
      </c>
      <c r="B423" s="61">
        <v>422</v>
      </c>
      <c r="C423" t="s">
        <v>2958</v>
      </c>
      <c r="D423" t="s">
        <v>2959</v>
      </c>
      <c r="E423" t="s">
        <v>369</v>
      </c>
      <c r="F423">
        <v>20030509</v>
      </c>
      <c r="G423" t="s">
        <v>13802</v>
      </c>
      <c r="H423" t="s">
        <v>2143</v>
      </c>
      <c r="I423" t="s">
        <v>2960</v>
      </c>
      <c r="M423" t="str">
        <f t="shared" si="43"/>
        <v>世良</v>
      </c>
      <c r="N423" t="str">
        <f t="shared" si="44"/>
        <v>柚実乃</v>
      </c>
      <c r="O423" t="str">
        <f t="shared" si="45"/>
        <v>セラ</v>
      </c>
      <c r="P423" t="str">
        <f t="shared" si="46"/>
        <v>ユミノ</v>
      </c>
      <c r="Q423">
        <f>IF($F423="","",DATEDIF($R423,①申込書!$D$3,"Y"))</f>
        <v>22</v>
      </c>
      <c r="R423" t="str">
        <f t="shared" si="47"/>
        <v>2003/05/09</v>
      </c>
      <c r="S423" t="str">
        <f t="shared" si="42"/>
        <v>愛媛</v>
      </c>
      <c r="T423" t="str">
        <f>IFERROR(IF($G423&lt;&gt;"",LEFT($G423,11),IF(COUNTIF(③女子申込!$C:$C,$B423)=1,INDEX(③女子申込!H:H,MATCH($B423,③女子申込!$C:$C,0)),"")),"")</f>
        <v>00104445826</v>
      </c>
      <c r="U423" t="str">
        <f t="shared" si="48"/>
        <v>大阪教育大</v>
      </c>
    </row>
    <row r="424" spans="1:21">
      <c r="A424" t="s">
        <v>927</v>
      </c>
      <c r="B424" s="61">
        <v>423</v>
      </c>
      <c r="C424" t="s">
        <v>3345</v>
      </c>
      <c r="D424" t="s">
        <v>3346</v>
      </c>
      <c r="E424" t="s">
        <v>99</v>
      </c>
      <c r="F424">
        <v>20030521</v>
      </c>
      <c r="G424" t="s">
        <v>13803</v>
      </c>
      <c r="H424" t="s">
        <v>658</v>
      </c>
      <c r="I424" t="s">
        <v>2731</v>
      </c>
      <c r="M424" t="str">
        <f t="shared" si="43"/>
        <v>太農</v>
      </c>
      <c r="N424" t="str">
        <f t="shared" si="44"/>
        <v>晴菜</v>
      </c>
      <c r="O424" t="str">
        <f t="shared" si="45"/>
        <v>タノウ</v>
      </c>
      <c r="P424" t="str">
        <f t="shared" si="46"/>
        <v>ハルナ</v>
      </c>
      <c r="Q424">
        <f>IF($F424="","",DATEDIF($R424,①申込書!$D$3,"Y"))</f>
        <v>22</v>
      </c>
      <c r="R424" t="str">
        <f t="shared" si="47"/>
        <v>2003/05/21</v>
      </c>
      <c r="S424" t="str">
        <f t="shared" si="42"/>
        <v>大阪</v>
      </c>
      <c r="T424" t="str">
        <f>IFERROR(IF($G424&lt;&gt;"",LEFT($G424,11),IF(COUNTIF(③女子申込!$C:$C,$B424)=1,INDEX(③女子申込!H:H,MATCH($B424,③女子申込!$C:$C,0)),"")),"")</f>
        <v>00100340311</v>
      </c>
      <c r="U424" t="str">
        <f t="shared" si="48"/>
        <v>大阪教育大</v>
      </c>
    </row>
    <row r="425" spans="1:21">
      <c r="A425" t="s">
        <v>927</v>
      </c>
      <c r="B425" s="61">
        <v>424</v>
      </c>
      <c r="C425" t="s">
        <v>3347</v>
      </c>
      <c r="D425" t="s">
        <v>3348</v>
      </c>
      <c r="E425" t="s">
        <v>97</v>
      </c>
      <c r="F425">
        <v>20021115</v>
      </c>
      <c r="G425" t="s">
        <v>13804</v>
      </c>
      <c r="H425" t="s">
        <v>535</v>
      </c>
      <c r="I425" t="s">
        <v>2857</v>
      </c>
      <c r="M425" t="str">
        <f t="shared" si="43"/>
        <v>藤井</v>
      </c>
      <c r="N425" t="str">
        <f t="shared" si="44"/>
        <v>すずな</v>
      </c>
      <c r="O425" t="str">
        <f t="shared" si="45"/>
        <v>フジイ</v>
      </c>
      <c r="P425" t="str">
        <f t="shared" si="46"/>
        <v>スズナ</v>
      </c>
      <c r="Q425">
        <f>IF($F425="","",DATEDIF($R425,①申込書!$D$3,"Y"))</f>
        <v>23</v>
      </c>
      <c r="R425" t="str">
        <f t="shared" si="47"/>
        <v>2002/11/15</v>
      </c>
      <c r="S425" t="str">
        <f t="shared" si="42"/>
        <v>兵庫</v>
      </c>
      <c r="T425" t="str">
        <f>IFERROR(IF($G425&lt;&gt;"",LEFT($G425,11),IF(COUNTIF(③女子申込!$C:$C,$B425)=1,INDEX(③女子申込!H:H,MATCH($B425,③女子申込!$C:$C,0)),"")),"")</f>
        <v>00166883739</v>
      </c>
      <c r="U425" t="str">
        <f t="shared" si="48"/>
        <v>大阪教育大</v>
      </c>
    </row>
    <row r="426" spans="1:21">
      <c r="A426" t="s">
        <v>927</v>
      </c>
      <c r="B426" s="61">
        <v>425</v>
      </c>
      <c r="C426" t="s">
        <v>3254</v>
      </c>
      <c r="D426" t="s">
        <v>3255</v>
      </c>
      <c r="E426" t="s">
        <v>99</v>
      </c>
      <c r="F426">
        <v>20031117</v>
      </c>
      <c r="G426" t="s">
        <v>13805</v>
      </c>
      <c r="H426" t="s">
        <v>3256</v>
      </c>
      <c r="I426" t="s">
        <v>1094</v>
      </c>
      <c r="M426" t="str">
        <f t="shared" si="43"/>
        <v>前原</v>
      </c>
      <c r="N426" t="str">
        <f t="shared" si="44"/>
        <v>ゆい</v>
      </c>
      <c r="O426" t="str">
        <f t="shared" si="45"/>
        <v>マエハラ</v>
      </c>
      <c r="P426" t="str">
        <f t="shared" si="46"/>
        <v>ユイ</v>
      </c>
      <c r="Q426">
        <f>IF($F426="","",DATEDIF($R426,①申込書!$D$3,"Y"))</f>
        <v>22</v>
      </c>
      <c r="R426" t="str">
        <f t="shared" si="47"/>
        <v>2003/11/17</v>
      </c>
      <c r="S426" t="str">
        <f t="shared" si="42"/>
        <v>大阪</v>
      </c>
      <c r="T426" t="str">
        <f>IFERROR(IF($G426&lt;&gt;"",LEFT($G426,11),IF(COUNTIF(③女子申込!$C:$C,$B426)=1,INDEX(③女子申込!H:H,MATCH($B426,③女子申込!$C:$C,0)),"")),"")</f>
        <v>00100982323</v>
      </c>
      <c r="U426" t="str">
        <f t="shared" si="48"/>
        <v>大阪教育大</v>
      </c>
    </row>
    <row r="427" spans="1:21">
      <c r="A427" t="s">
        <v>927</v>
      </c>
      <c r="B427" s="61">
        <v>426</v>
      </c>
      <c r="C427" t="s">
        <v>3349</v>
      </c>
      <c r="D427" t="s">
        <v>3350</v>
      </c>
      <c r="E427" t="s">
        <v>99</v>
      </c>
      <c r="F427">
        <v>20030926</v>
      </c>
      <c r="G427" t="s">
        <v>13806</v>
      </c>
      <c r="H427" t="s">
        <v>1599</v>
      </c>
      <c r="I427" t="s">
        <v>2707</v>
      </c>
      <c r="M427" t="str">
        <f t="shared" si="43"/>
        <v>南</v>
      </c>
      <c r="N427" t="str">
        <f t="shared" si="44"/>
        <v>咲里</v>
      </c>
      <c r="O427" t="str">
        <f t="shared" si="45"/>
        <v>ミナミ</v>
      </c>
      <c r="P427" t="str">
        <f t="shared" si="46"/>
        <v>サリ</v>
      </c>
      <c r="Q427">
        <f>IF($F427="","",DATEDIF($R427,①申込書!$D$3,"Y"))</f>
        <v>22</v>
      </c>
      <c r="R427" t="str">
        <f t="shared" si="47"/>
        <v>2003/09/26</v>
      </c>
      <c r="S427" t="str">
        <f t="shared" si="42"/>
        <v>大阪</v>
      </c>
      <c r="T427" t="str">
        <f>IFERROR(IF($G427&lt;&gt;"",LEFT($G427,11),IF(COUNTIF(③女子申込!$C:$C,$B427)=1,INDEX(③女子申込!H:H,MATCH($B427,③女子申込!$C:$C,0)),"")),"")</f>
        <v>00102539424</v>
      </c>
      <c r="U427" t="str">
        <f t="shared" si="48"/>
        <v>大阪教育大</v>
      </c>
    </row>
    <row r="428" spans="1:21">
      <c r="A428" t="s">
        <v>927</v>
      </c>
      <c r="B428" s="61">
        <v>427</v>
      </c>
      <c r="C428" t="s">
        <v>2961</v>
      </c>
      <c r="D428" t="s">
        <v>2962</v>
      </c>
      <c r="E428" t="s">
        <v>99</v>
      </c>
      <c r="F428">
        <v>20031122</v>
      </c>
      <c r="G428" t="s">
        <v>13807</v>
      </c>
      <c r="H428" t="s">
        <v>395</v>
      </c>
      <c r="I428" t="s">
        <v>2722</v>
      </c>
      <c r="M428" t="str">
        <f t="shared" si="43"/>
        <v>山岸</v>
      </c>
      <c r="N428" t="str">
        <f t="shared" si="44"/>
        <v>朱里</v>
      </c>
      <c r="O428" t="str">
        <f t="shared" si="45"/>
        <v>ヤマギシ</v>
      </c>
      <c r="P428" t="str">
        <f t="shared" si="46"/>
        <v>アカリ</v>
      </c>
      <c r="Q428">
        <f>IF($F428="","",DATEDIF($R428,①申込書!$D$3,"Y"))</f>
        <v>22</v>
      </c>
      <c r="R428" t="str">
        <f t="shared" si="47"/>
        <v>2003/11/22</v>
      </c>
      <c r="S428" t="str">
        <f t="shared" si="42"/>
        <v>大阪</v>
      </c>
      <c r="T428" t="str">
        <f>IFERROR(IF($G428&lt;&gt;"",LEFT($G428,11),IF(COUNTIF(③女子申込!$C:$C,$B428)=1,INDEX(③女子申込!H:H,MATCH($B428,③女子申込!$C:$C,0)),"")),"")</f>
        <v>00103630114</v>
      </c>
      <c r="U428" t="str">
        <f t="shared" si="48"/>
        <v>大阪教育大</v>
      </c>
    </row>
    <row r="429" spans="1:21">
      <c r="A429" t="s">
        <v>927</v>
      </c>
      <c r="B429" s="61">
        <v>428</v>
      </c>
      <c r="C429" t="s">
        <v>3351</v>
      </c>
      <c r="D429" t="s">
        <v>3352</v>
      </c>
      <c r="E429" t="s">
        <v>85</v>
      </c>
      <c r="F429">
        <v>20040107</v>
      </c>
      <c r="G429" t="s">
        <v>13808</v>
      </c>
      <c r="H429" t="s">
        <v>243</v>
      </c>
      <c r="I429" t="s">
        <v>1094</v>
      </c>
      <c r="M429" t="str">
        <f t="shared" si="43"/>
        <v>渡邉</v>
      </c>
      <c r="N429" t="str">
        <f t="shared" si="44"/>
        <v>結衣</v>
      </c>
      <c r="O429" t="str">
        <f t="shared" si="45"/>
        <v>ワタナベ</v>
      </c>
      <c r="P429" t="str">
        <f t="shared" si="46"/>
        <v>ユイ</v>
      </c>
      <c r="Q429">
        <f>IF($F429="","",DATEDIF($R429,①申込書!$D$3,"Y"))</f>
        <v>22</v>
      </c>
      <c r="R429" t="str">
        <f t="shared" si="47"/>
        <v>2004/01/07</v>
      </c>
      <c r="S429" t="str">
        <f t="shared" si="42"/>
        <v>愛知</v>
      </c>
      <c r="T429" t="str">
        <f>IFERROR(IF($G429&lt;&gt;"",LEFT($G429,11),IF(COUNTIF(③女子申込!$C:$C,$B429)=1,INDEX(③女子申込!H:H,MATCH($B429,③女子申込!$C:$C,0)),"")),"")</f>
        <v>00166883840</v>
      </c>
      <c r="U429" t="str">
        <f t="shared" si="48"/>
        <v>大阪教育大</v>
      </c>
    </row>
    <row r="430" spans="1:21">
      <c r="A430" t="s">
        <v>927</v>
      </c>
      <c r="B430" s="61">
        <v>429</v>
      </c>
      <c r="C430" t="s">
        <v>5470</v>
      </c>
      <c r="D430" t="s">
        <v>5471</v>
      </c>
      <c r="E430" t="s">
        <v>344</v>
      </c>
      <c r="F430">
        <v>20041206</v>
      </c>
      <c r="G430" t="s">
        <v>13809</v>
      </c>
      <c r="H430" t="s">
        <v>2123</v>
      </c>
      <c r="I430" t="s">
        <v>2709</v>
      </c>
      <c r="M430" t="str">
        <f t="shared" si="43"/>
        <v>竹下</v>
      </c>
      <c r="N430" t="str">
        <f t="shared" si="44"/>
        <v>咲来</v>
      </c>
      <c r="O430" t="str">
        <f t="shared" si="45"/>
        <v>タケシタ</v>
      </c>
      <c r="P430" t="str">
        <f t="shared" si="46"/>
        <v>サクラ</v>
      </c>
      <c r="Q430">
        <f>IF($F430="","",DATEDIF($R430,①申込書!$D$3,"Y"))</f>
        <v>21</v>
      </c>
      <c r="R430" t="str">
        <f t="shared" si="47"/>
        <v>2004/12/06</v>
      </c>
      <c r="S430" t="str">
        <f t="shared" si="42"/>
        <v>高知</v>
      </c>
      <c r="T430" t="str">
        <f>IFERROR(IF($G430&lt;&gt;"",LEFT($G430,11),IF(COUNTIF(③女子申込!$C:$C,$B430)=1,INDEX(③女子申込!H:H,MATCH($B430,③女子申込!$C:$C,0)),"")),"")</f>
        <v>00114129119</v>
      </c>
      <c r="U430" t="str">
        <f t="shared" si="48"/>
        <v>大阪教育大</v>
      </c>
    </row>
    <row r="431" spans="1:21">
      <c r="A431" t="s">
        <v>927</v>
      </c>
      <c r="B431" s="61">
        <v>430</v>
      </c>
      <c r="C431" t="s">
        <v>5472</v>
      </c>
      <c r="D431" t="s">
        <v>5473</v>
      </c>
      <c r="E431" t="s">
        <v>99</v>
      </c>
      <c r="F431">
        <v>20040629</v>
      </c>
      <c r="G431" t="s">
        <v>13810</v>
      </c>
      <c r="H431" t="s">
        <v>5474</v>
      </c>
      <c r="I431" t="s">
        <v>2717</v>
      </c>
      <c r="M431" t="str">
        <f t="shared" si="43"/>
        <v>浅本</v>
      </c>
      <c r="N431" t="str">
        <f t="shared" si="44"/>
        <v>涼香</v>
      </c>
      <c r="O431" t="str">
        <f t="shared" si="45"/>
        <v>アサモト</v>
      </c>
      <c r="P431" t="str">
        <f t="shared" si="46"/>
        <v>スズカ</v>
      </c>
      <c r="Q431">
        <f>IF($F431="","",DATEDIF($R431,①申込書!$D$3,"Y"))</f>
        <v>21</v>
      </c>
      <c r="R431" t="str">
        <f t="shared" si="47"/>
        <v>2004/06/29</v>
      </c>
      <c r="S431" t="str">
        <f t="shared" si="42"/>
        <v>大阪</v>
      </c>
      <c r="T431" t="str">
        <f>IFERROR(IF($G431&lt;&gt;"",LEFT($G431,11),IF(COUNTIF(③女子申込!$C:$C,$B431)=1,INDEX(③女子申込!H:H,MATCH($B431,③女子申込!$C:$C,0)),"")),"")</f>
        <v>00113525623</v>
      </c>
      <c r="U431" t="str">
        <f t="shared" si="48"/>
        <v>大阪教育大</v>
      </c>
    </row>
    <row r="432" spans="1:21">
      <c r="A432" t="s">
        <v>927</v>
      </c>
      <c r="B432" s="61">
        <v>431</v>
      </c>
      <c r="C432" t="s">
        <v>5539</v>
      </c>
      <c r="D432" t="s">
        <v>5540</v>
      </c>
      <c r="E432" t="s">
        <v>104</v>
      </c>
      <c r="F432">
        <v>20041029</v>
      </c>
      <c r="G432" t="s">
        <v>13811</v>
      </c>
      <c r="H432" t="s">
        <v>5541</v>
      </c>
      <c r="I432" t="s">
        <v>2718</v>
      </c>
      <c r="M432" t="str">
        <f t="shared" si="43"/>
        <v>苅谷</v>
      </c>
      <c r="N432" t="str">
        <f t="shared" si="44"/>
        <v>真奈</v>
      </c>
      <c r="O432" t="str">
        <f t="shared" si="45"/>
        <v>カリヤ</v>
      </c>
      <c r="P432" t="str">
        <f t="shared" si="46"/>
        <v>マナ</v>
      </c>
      <c r="Q432">
        <f>IF($F432="","",DATEDIF($R432,①申込書!$D$3,"Y"))</f>
        <v>21</v>
      </c>
      <c r="R432" t="str">
        <f t="shared" si="47"/>
        <v>2004/10/29</v>
      </c>
      <c r="S432" t="str">
        <f t="shared" si="42"/>
        <v>福井</v>
      </c>
      <c r="T432" t="str">
        <f>IFERROR(IF($G432&lt;&gt;"",LEFT($G432,11),IF(COUNTIF(③女子申込!$C:$C,$B432)=1,INDEX(③女子申込!H:H,MATCH($B432,③女子申込!$C:$C,0)),"")),"")</f>
        <v>00145850427</v>
      </c>
      <c r="U432" t="str">
        <f t="shared" si="48"/>
        <v>大阪教育大</v>
      </c>
    </row>
    <row r="433" spans="1:21">
      <c r="A433" t="s">
        <v>927</v>
      </c>
      <c r="B433" s="61">
        <v>432</v>
      </c>
      <c r="C433" t="s">
        <v>5542</v>
      </c>
      <c r="D433" t="s">
        <v>5543</v>
      </c>
      <c r="E433" t="s">
        <v>116</v>
      </c>
      <c r="F433">
        <v>20050326</v>
      </c>
      <c r="G433" t="s">
        <v>13812</v>
      </c>
      <c r="H433" t="s">
        <v>5544</v>
      </c>
      <c r="I433" t="s">
        <v>5545</v>
      </c>
      <c r="M433" t="str">
        <f t="shared" si="43"/>
        <v>大杉</v>
      </c>
      <c r="N433" t="str">
        <f t="shared" si="44"/>
        <v>遥子</v>
      </c>
      <c r="O433" t="str">
        <f t="shared" si="45"/>
        <v>オオスギ</v>
      </c>
      <c r="P433" t="str">
        <f t="shared" si="46"/>
        <v>ハルコ</v>
      </c>
      <c r="Q433">
        <f>IF($F433="","",DATEDIF($R433,①申込書!$D$3,"Y"))</f>
        <v>20</v>
      </c>
      <c r="R433" t="str">
        <f t="shared" si="47"/>
        <v>2005/03/26</v>
      </c>
      <c r="S433" t="str">
        <f t="shared" si="42"/>
        <v>三重</v>
      </c>
      <c r="T433" t="str">
        <f>IFERROR(IF($G433&lt;&gt;"",LEFT($G433,11),IF(COUNTIF(③女子申込!$C:$C,$B433)=1,INDEX(③女子申込!H:H,MATCH($B433,③女子申込!$C:$C,0)),"")),"")</f>
        <v>00133163522</v>
      </c>
      <c r="U433" t="str">
        <f t="shared" si="48"/>
        <v>大阪教育大</v>
      </c>
    </row>
    <row r="434" spans="1:21">
      <c r="A434" t="s">
        <v>927</v>
      </c>
      <c r="B434" s="61">
        <v>433</v>
      </c>
      <c r="C434" t="s">
        <v>5629</v>
      </c>
      <c r="D434" t="s">
        <v>5630</v>
      </c>
      <c r="E434" t="s">
        <v>99</v>
      </c>
      <c r="F434">
        <v>20050308</v>
      </c>
      <c r="G434" t="s">
        <v>13813</v>
      </c>
      <c r="H434" t="s">
        <v>5631</v>
      </c>
      <c r="I434" t="s">
        <v>2782</v>
      </c>
      <c r="M434" t="str">
        <f t="shared" si="43"/>
        <v>畑田</v>
      </c>
      <c r="N434" t="str">
        <f t="shared" si="44"/>
        <v>桜妃</v>
      </c>
      <c r="O434" t="str">
        <f t="shared" si="45"/>
        <v>ハタダ</v>
      </c>
      <c r="P434" t="str">
        <f t="shared" si="46"/>
        <v>サキ</v>
      </c>
      <c r="Q434">
        <f>IF($F434="","",DATEDIF($R434,①申込書!$D$3,"Y"))</f>
        <v>20</v>
      </c>
      <c r="R434" t="str">
        <f t="shared" si="47"/>
        <v>2005/03/08</v>
      </c>
      <c r="S434" t="str">
        <f t="shared" si="42"/>
        <v>大阪</v>
      </c>
      <c r="T434" t="str">
        <f>IFERROR(IF($G434&lt;&gt;"",LEFT($G434,11),IF(COUNTIF(③女子申込!$C:$C,$B434)=1,INDEX(③女子申込!H:H,MATCH($B434,③女子申込!$C:$C,0)),"")),"")</f>
        <v>00113166927</v>
      </c>
      <c r="U434" t="str">
        <f t="shared" si="48"/>
        <v>大阪教育大</v>
      </c>
    </row>
    <row r="435" spans="1:21">
      <c r="A435" t="s">
        <v>927</v>
      </c>
      <c r="B435" s="61">
        <v>434</v>
      </c>
      <c r="C435" t="s">
        <v>7808</v>
      </c>
      <c r="D435" t="s">
        <v>7809</v>
      </c>
      <c r="E435" t="s">
        <v>3835</v>
      </c>
      <c r="F435">
        <v>20030425</v>
      </c>
      <c r="G435" t="s">
        <v>13814</v>
      </c>
      <c r="H435" t="s">
        <v>7810</v>
      </c>
      <c r="I435" t="s">
        <v>5510</v>
      </c>
      <c r="M435" t="str">
        <f t="shared" si="43"/>
        <v>杉戸</v>
      </c>
      <c r="N435" t="str">
        <f t="shared" si="44"/>
        <v>茉里奈</v>
      </c>
      <c r="O435" t="str">
        <f t="shared" si="45"/>
        <v>スギト</v>
      </c>
      <c r="P435" t="str">
        <f t="shared" si="46"/>
        <v>マリナ</v>
      </c>
      <c r="Q435">
        <f>IF($F435="","",DATEDIF($R435,①申込書!$D$3,"Y"))</f>
        <v>22</v>
      </c>
      <c r="R435" t="str">
        <f t="shared" si="47"/>
        <v>2003/04/25</v>
      </c>
      <c r="S435" t="str">
        <f t="shared" si="42"/>
        <v>学連</v>
      </c>
      <c r="T435" t="str">
        <f>IFERROR(IF($G435&lt;&gt;"",LEFT($G435,11),IF(COUNTIF(③女子申込!$C:$C,$B435)=1,INDEX(③女子申込!H:H,MATCH($B435,③女子申込!$C:$C,0)),"")),"")</f>
        <v>00180004418</v>
      </c>
      <c r="U435" t="str">
        <f t="shared" si="48"/>
        <v>大阪教育大</v>
      </c>
    </row>
    <row r="436" spans="1:21">
      <c r="A436" t="s">
        <v>927</v>
      </c>
      <c r="B436" s="61">
        <v>435</v>
      </c>
      <c r="C436" t="s">
        <v>8049</v>
      </c>
      <c r="D436" t="s">
        <v>8050</v>
      </c>
      <c r="E436" t="s">
        <v>3835</v>
      </c>
      <c r="F436">
        <v>20040424</v>
      </c>
      <c r="G436" t="s">
        <v>8051</v>
      </c>
      <c r="H436" t="s">
        <v>799</v>
      </c>
      <c r="I436" t="s">
        <v>8052</v>
      </c>
      <c r="M436" t="str">
        <f t="shared" si="43"/>
        <v>竹林</v>
      </c>
      <c r="N436" t="str">
        <f t="shared" si="44"/>
        <v>美颯</v>
      </c>
      <c r="O436" t="str">
        <f t="shared" si="45"/>
        <v>タケバヤシ</v>
      </c>
      <c r="P436" t="str">
        <f t="shared" si="46"/>
        <v>ミハヤ</v>
      </c>
      <c r="Q436">
        <f>IF($F436="","",DATEDIF($R436,①申込書!$D$3,"Y"))</f>
        <v>21</v>
      </c>
      <c r="R436" t="str">
        <f t="shared" si="47"/>
        <v>2004/04/24</v>
      </c>
      <c r="S436" t="str">
        <f t="shared" si="42"/>
        <v>学連</v>
      </c>
      <c r="T436" t="str">
        <f>IFERROR(IF($G436&lt;&gt;"",LEFT($G436,11),IF(COUNTIF(③女子申込!$C:$C,$B436)=1,INDEX(③女子申込!H:H,MATCH($B436,③女子申込!$C:$C,0)),"")),"")</f>
        <v>00200203798</v>
      </c>
      <c r="U436" t="str">
        <f t="shared" si="48"/>
        <v>大阪教育大</v>
      </c>
    </row>
    <row r="437" spans="1:21">
      <c r="A437" t="s">
        <v>927</v>
      </c>
      <c r="B437" s="61">
        <v>436</v>
      </c>
      <c r="C437" t="s">
        <v>8053</v>
      </c>
      <c r="D437" t="s">
        <v>8054</v>
      </c>
      <c r="E437" t="s">
        <v>97</v>
      </c>
      <c r="F437">
        <v>20060322</v>
      </c>
      <c r="G437" t="s">
        <v>8055</v>
      </c>
      <c r="H437" t="s">
        <v>8056</v>
      </c>
      <c r="I437" t="s">
        <v>3191</v>
      </c>
      <c r="M437" t="str">
        <f t="shared" si="43"/>
        <v>坪田</v>
      </c>
      <c r="N437" t="str">
        <f t="shared" si="44"/>
        <v>まどか</v>
      </c>
      <c r="O437" t="str">
        <f t="shared" si="45"/>
        <v>ツボタ</v>
      </c>
      <c r="P437" t="str">
        <f t="shared" si="46"/>
        <v>マドカ</v>
      </c>
      <c r="Q437">
        <f>IF($F437="","",DATEDIF($R437,①申込書!$D$3,"Y"))</f>
        <v>19</v>
      </c>
      <c r="R437" t="str">
        <f t="shared" si="47"/>
        <v>2006/03/22</v>
      </c>
      <c r="S437" t="str">
        <f t="shared" si="42"/>
        <v>兵庫</v>
      </c>
      <c r="T437" t="str">
        <f>IFERROR(IF($G437&lt;&gt;"",LEFT($G437,11),IF(COUNTIF(③女子申込!$C:$C,$B437)=1,INDEX(③女子申込!H:H,MATCH($B437,③女子申込!$C:$C,0)),"")),"")</f>
        <v>00125143925</v>
      </c>
      <c r="U437" t="str">
        <f t="shared" si="48"/>
        <v>大阪教育大</v>
      </c>
    </row>
    <row r="438" spans="1:21">
      <c r="A438" t="s">
        <v>927</v>
      </c>
      <c r="B438" s="61">
        <v>437</v>
      </c>
      <c r="C438" t="s">
        <v>8057</v>
      </c>
      <c r="D438" t="s">
        <v>8058</v>
      </c>
      <c r="E438" t="s">
        <v>97</v>
      </c>
      <c r="F438">
        <v>20050527</v>
      </c>
      <c r="G438" t="s">
        <v>8059</v>
      </c>
      <c r="H438" t="s">
        <v>214</v>
      </c>
      <c r="I438" t="s">
        <v>446</v>
      </c>
      <c r="M438" t="str">
        <f t="shared" si="43"/>
        <v>山本</v>
      </c>
      <c r="N438" t="str">
        <f t="shared" si="44"/>
        <v>そら</v>
      </c>
      <c r="O438" t="str">
        <f t="shared" si="45"/>
        <v>ヤマモト</v>
      </c>
      <c r="P438" t="str">
        <f t="shared" si="46"/>
        <v>ソラ</v>
      </c>
      <c r="Q438">
        <f>IF($F438="","",DATEDIF($R438,①申込書!$D$3,"Y"))</f>
        <v>20</v>
      </c>
      <c r="R438" t="str">
        <f t="shared" si="47"/>
        <v>2005/05/27</v>
      </c>
      <c r="S438" t="str">
        <f t="shared" si="42"/>
        <v>兵庫</v>
      </c>
      <c r="T438" t="str">
        <f>IFERROR(IF($G438&lt;&gt;"",LEFT($G438,11),IF(COUNTIF(③女子申込!$C:$C,$B438)=1,INDEX(③女子申込!H:H,MATCH($B438,③女子申込!$C:$C,0)),"")),"")</f>
        <v>00125543828</v>
      </c>
      <c r="U438" t="str">
        <f t="shared" si="48"/>
        <v>大阪教育大</v>
      </c>
    </row>
    <row r="439" spans="1:21">
      <c r="A439" t="s">
        <v>927</v>
      </c>
      <c r="B439" s="61">
        <v>438</v>
      </c>
      <c r="C439" t="s">
        <v>8073</v>
      </c>
      <c r="D439" t="s">
        <v>8074</v>
      </c>
      <c r="E439" t="s">
        <v>102</v>
      </c>
      <c r="F439">
        <v>20050722</v>
      </c>
      <c r="G439" t="s">
        <v>8075</v>
      </c>
      <c r="H439" t="s">
        <v>1636</v>
      </c>
      <c r="I439" t="s">
        <v>94</v>
      </c>
      <c r="M439" t="str">
        <f t="shared" si="43"/>
        <v>杉浦</v>
      </c>
      <c r="N439" t="str">
        <f t="shared" si="44"/>
        <v>茉姫</v>
      </c>
      <c r="O439" t="str">
        <f t="shared" si="45"/>
        <v>スギウラ</v>
      </c>
      <c r="P439" t="str">
        <f t="shared" si="46"/>
        <v>マキ</v>
      </c>
      <c r="Q439">
        <f>IF($F439="","",DATEDIF($R439,①申込書!$D$3,"Y"))</f>
        <v>20</v>
      </c>
      <c r="R439" t="str">
        <f t="shared" si="47"/>
        <v>2005/07/22</v>
      </c>
      <c r="S439" t="str">
        <f t="shared" si="42"/>
        <v>静岡</v>
      </c>
      <c r="T439" t="str">
        <f>IFERROR(IF($G439&lt;&gt;"",LEFT($G439,11),IF(COUNTIF(③女子申込!$C:$C,$B439)=1,INDEX(③女子申込!H:H,MATCH($B439,③女子申込!$C:$C,0)),"")),"")</f>
        <v>00127000010</v>
      </c>
      <c r="U439" t="str">
        <f t="shared" si="48"/>
        <v>大阪教育大</v>
      </c>
    </row>
    <row r="440" spans="1:21">
      <c r="A440" t="s">
        <v>927</v>
      </c>
      <c r="B440" s="61">
        <v>439</v>
      </c>
      <c r="C440" t="s">
        <v>8076</v>
      </c>
      <c r="D440" t="s">
        <v>8077</v>
      </c>
      <c r="E440" t="s">
        <v>99</v>
      </c>
      <c r="F440">
        <v>20050814</v>
      </c>
      <c r="G440" t="s">
        <v>8078</v>
      </c>
      <c r="H440" t="s">
        <v>1437</v>
      </c>
      <c r="I440" t="s">
        <v>8079</v>
      </c>
      <c r="M440" t="str">
        <f t="shared" si="43"/>
        <v>小南</v>
      </c>
      <c r="N440" t="str">
        <f t="shared" si="44"/>
        <v>奏花</v>
      </c>
      <c r="O440" t="str">
        <f t="shared" si="45"/>
        <v>コミナミ</v>
      </c>
      <c r="P440" t="str">
        <f t="shared" si="46"/>
        <v>カナハ</v>
      </c>
      <c r="Q440">
        <f>IF($F440="","",DATEDIF($R440,①申込書!$D$3,"Y"))</f>
        <v>20</v>
      </c>
      <c r="R440" t="str">
        <f t="shared" si="47"/>
        <v>2005/08/14</v>
      </c>
      <c r="S440" t="str">
        <f t="shared" si="42"/>
        <v>大阪</v>
      </c>
      <c r="T440" t="str">
        <f>IFERROR(IF($G440&lt;&gt;"",LEFT($G440,11),IF(COUNTIF(③女子申込!$C:$C,$B440)=1,INDEX(③女子申込!H:H,MATCH($B440,③女子申込!$C:$C,0)),"")),"")</f>
        <v>00127699943</v>
      </c>
      <c r="U440" t="str">
        <f t="shared" si="48"/>
        <v>大阪教育大</v>
      </c>
    </row>
    <row r="441" spans="1:21">
      <c r="A441" t="s">
        <v>927</v>
      </c>
      <c r="B441" s="61">
        <v>440</v>
      </c>
      <c r="C441" t="s">
        <v>8080</v>
      </c>
      <c r="D441" t="s">
        <v>8081</v>
      </c>
      <c r="E441" t="s">
        <v>80</v>
      </c>
      <c r="F441">
        <v>20060219</v>
      </c>
      <c r="G441" t="s">
        <v>8082</v>
      </c>
      <c r="H441" t="s">
        <v>1744</v>
      </c>
      <c r="I441" t="s">
        <v>1502</v>
      </c>
      <c r="M441" t="str">
        <f t="shared" si="43"/>
        <v>飯田</v>
      </c>
      <c r="N441" t="str">
        <f t="shared" si="44"/>
        <v>美優</v>
      </c>
      <c r="O441" t="str">
        <f t="shared" si="45"/>
        <v>イイダ</v>
      </c>
      <c r="P441" t="str">
        <f t="shared" si="46"/>
        <v>ミユ</v>
      </c>
      <c r="Q441">
        <f>IF($F441="","",DATEDIF($R441,①申込書!$D$3,"Y"))</f>
        <v>19</v>
      </c>
      <c r="R441" t="str">
        <f t="shared" si="47"/>
        <v>2006/02/19</v>
      </c>
      <c r="S441" t="str">
        <f t="shared" si="42"/>
        <v>滋賀</v>
      </c>
      <c r="T441" t="str">
        <f>IFERROR(IF($G441&lt;&gt;"",LEFT($G441,11),IF(COUNTIF(③女子申込!$C:$C,$B441)=1,INDEX(③女子申込!H:H,MATCH($B441,③女子申込!$C:$C,0)),"")),"")</f>
        <v>00124971226</v>
      </c>
      <c r="U441" t="str">
        <f t="shared" si="48"/>
        <v>大阪教育大</v>
      </c>
    </row>
    <row r="442" spans="1:21">
      <c r="A442" t="s">
        <v>927</v>
      </c>
      <c r="B442" s="61">
        <v>441</v>
      </c>
      <c r="C442" t="s">
        <v>8083</v>
      </c>
      <c r="D442" t="s">
        <v>8084</v>
      </c>
      <c r="E442" t="s">
        <v>99</v>
      </c>
      <c r="F442">
        <v>20050811</v>
      </c>
      <c r="G442" t="s">
        <v>8085</v>
      </c>
      <c r="H442" t="s">
        <v>975</v>
      </c>
      <c r="I442" t="s">
        <v>8086</v>
      </c>
      <c r="M442" t="str">
        <f t="shared" si="43"/>
        <v>佐野</v>
      </c>
      <c r="N442" t="str">
        <f t="shared" si="44"/>
        <v>綺咲</v>
      </c>
      <c r="O442" t="str">
        <f t="shared" si="45"/>
        <v>サノ</v>
      </c>
      <c r="P442" t="str">
        <f t="shared" si="46"/>
        <v>キキ</v>
      </c>
      <c r="Q442">
        <f>IF($F442="","",DATEDIF($R442,①申込書!$D$3,"Y"))</f>
        <v>20</v>
      </c>
      <c r="R442" t="str">
        <f t="shared" si="47"/>
        <v>2005/08/11</v>
      </c>
      <c r="S442" t="str">
        <f t="shared" si="42"/>
        <v>大阪</v>
      </c>
      <c r="T442" t="str">
        <f>IFERROR(IF($G442&lt;&gt;"",LEFT($G442,11),IF(COUNTIF(③女子申込!$C:$C,$B442)=1,INDEX(③女子申込!H:H,MATCH($B442,③女子申込!$C:$C,0)),"")),"")</f>
        <v>00122283725</v>
      </c>
      <c r="U442" t="str">
        <f t="shared" si="48"/>
        <v>大阪教育大</v>
      </c>
    </row>
    <row r="443" spans="1:21">
      <c r="A443" t="s">
        <v>927</v>
      </c>
      <c r="B443" s="61">
        <v>442</v>
      </c>
      <c r="C443" t="s">
        <v>8387</v>
      </c>
      <c r="D443" t="s">
        <v>8388</v>
      </c>
      <c r="E443" t="s">
        <v>83</v>
      </c>
      <c r="F443">
        <v>20051001</v>
      </c>
      <c r="G443" t="s">
        <v>8389</v>
      </c>
      <c r="H443" t="s">
        <v>977</v>
      </c>
      <c r="I443" t="s">
        <v>2722</v>
      </c>
      <c r="M443" t="str">
        <f t="shared" si="43"/>
        <v>竹本</v>
      </c>
      <c r="N443" t="str">
        <f t="shared" si="44"/>
        <v>朱里</v>
      </c>
      <c r="O443" t="str">
        <f t="shared" si="45"/>
        <v>タケモト</v>
      </c>
      <c r="P443" t="str">
        <f t="shared" si="46"/>
        <v>アカリ</v>
      </c>
      <c r="Q443">
        <f>IF($F443="","",DATEDIF($R443,①申込書!$D$3,"Y"))</f>
        <v>20</v>
      </c>
      <c r="R443" t="str">
        <f t="shared" si="47"/>
        <v>2005/10/01</v>
      </c>
      <c r="S443" t="str">
        <f t="shared" si="42"/>
        <v>奈良</v>
      </c>
      <c r="T443" t="str">
        <f>IFERROR(IF($G443&lt;&gt;"",LEFT($G443,11),IF(COUNTIF(③女子申込!$C:$C,$B443)=1,INDEX(③女子申込!H:H,MATCH($B443,③女子申込!$C:$C,0)),"")),"")</f>
        <v>00128940125</v>
      </c>
      <c r="U443" t="str">
        <f t="shared" si="48"/>
        <v>大阪教育大</v>
      </c>
    </row>
    <row r="444" spans="1:21">
      <c r="A444" t="s">
        <v>927</v>
      </c>
      <c r="B444" s="61">
        <v>443</v>
      </c>
      <c r="C444" t="s">
        <v>12793</v>
      </c>
      <c r="D444" t="s">
        <v>12794</v>
      </c>
      <c r="E444" t="s">
        <v>99</v>
      </c>
      <c r="F444">
        <v>20060810</v>
      </c>
      <c r="G444" t="s">
        <v>13815</v>
      </c>
      <c r="H444" t="s">
        <v>295</v>
      </c>
      <c r="I444" t="s">
        <v>2720</v>
      </c>
      <c r="M444" t="str">
        <f t="shared" si="43"/>
        <v>松井</v>
      </c>
      <c r="N444" t="str">
        <f t="shared" si="44"/>
        <v>愛果</v>
      </c>
      <c r="O444" t="str">
        <f t="shared" si="45"/>
        <v>マツイ</v>
      </c>
      <c r="P444" t="str">
        <f t="shared" si="46"/>
        <v>マナカ</v>
      </c>
      <c r="Q444">
        <f>IF($F444="","",DATEDIF($R444,①申込書!$D$3,"Y"))</f>
        <v>19</v>
      </c>
      <c r="R444" t="str">
        <f t="shared" si="47"/>
        <v>2006/08/10</v>
      </c>
      <c r="S444" t="str">
        <f t="shared" si="42"/>
        <v>大阪</v>
      </c>
      <c r="T444" t="str">
        <f>IFERROR(IF($G444&lt;&gt;"",LEFT($G444,11),IF(COUNTIF(③女子申込!$C:$C,$B444)=1,INDEX(③女子申込!H:H,MATCH($B444,③女子申込!$C:$C,0)),"")),"")</f>
        <v>00147849235</v>
      </c>
      <c r="U444" t="str">
        <f t="shared" si="48"/>
        <v>大阪教育大</v>
      </c>
    </row>
    <row r="445" spans="1:21">
      <c r="A445" t="s">
        <v>927</v>
      </c>
      <c r="B445" s="61">
        <v>444</v>
      </c>
      <c r="C445" t="s">
        <v>12795</v>
      </c>
      <c r="D445" t="s">
        <v>12796</v>
      </c>
      <c r="E445" t="s">
        <v>99</v>
      </c>
      <c r="F445">
        <v>20061127</v>
      </c>
      <c r="G445" t="s">
        <v>13816</v>
      </c>
      <c r="H445" t="s">
        <v>3991</v>
      </c>
      <c r="I445" t="s">
        <v>2807</v>
      </c>
      <c r="M445" t="str">
        <f t="shared" si="43"/>
        <v>今村</v>
      </c>
      <c r="N445" t="str">
        <f t="shared" si="44"/>
        <v>莉捺</v>
      </c>
      <c r="O445" t="str">
        <f t="shared" si="45"/>
        <v>イマムラ</v>
      </c>
      <c r="P445" t="str">
        <f t="shared" si="46"/>
        <v>リナ</v>
      </c>
      <c r="Q445">
        <f>IF($F445="","",DATEDIF($R445,①申込書!$D$3,"Y"))</f>
        <v>19</v>
      </c>
      <c r="R445" t="str">
        <f t="shared" si="47"/>
        <v>2006/11/27</v>
      </c>
      <c r="S445" t="str">
        <f t="shared" si="42"/>
        <v>大阪</v>
      </c>
      <c r="T445" t="str">
        <f>IFERROR(IF($G445&lt;&gt;"",LEFT($G445,11),IF(COUNTIF(③女子申込!$C:$C,$B445)=1,INDEX(③女子申込!H:H,MATCH($B445,③女子申込!$C:$C,0)),"")),"")</f>
        <v>00141315116</v>
      </c>
      <c r="U445" t="str">
        <f t="shared" si="48"/>
        <v>大阪教育大</v>
      </c>
    </row>
    <row r="446" spans="1:21">
      <c r="A446" t="s">
        <v>1631</v>
      </c>
      <c r="B446" s="61">
        <v>445</v>
      </c>
      <c r="C446" t="s">
        <v>3224</v>
      </c>
      <c r="D446" t="s">
        <v>3225</v>
      </c>
      <c r="E446" t="s">
        <v>88</v>
      </c>
      <c r="F446">
        <v>20031206</v>
      </c>
      <c r="G446" t="s">
        <v>13817</v>
      </c>
      <c r="H446" t="s">
        <v>810</v>
      </c>
      <c r="I446" t="s">
        <v>2742</v>
      </c>
      <c r="M446" t="str">
        <f t="shared" si="43"/>
        <v>高橋</v>
      </c>
      <c r="N446" t="str">
        <f t="shared" si="44"/>
        <v>萌々子</v>
      </c>
      <c r="O446" t="str">
        <f t="shared" si="45"/>
        <v>タカハシ</v>
      </c>
      <c r="P446" t="str">
        <f t="shared" si="46"/>
        <v>モモコ</v>
      </c>
      <c r="Q446">
        <f>IF($F446="","",DATEDIF($R446,①申込書!$D$3,"Y"))</f>
        <v>22</v>
      </c>
      <c r="R446" t="str">
        <f t="shared" si="47"/>
        <v>2003/12/06</v>
      </c>
      <c r="S446" t="str">
        <f t="shared" si="42"/>
        <v>京都</v>
      </c>
      <c r="T446" t="str">
        <f>IFERROR(IF($G446&lt;&gt;"",LEFT($G446,11),IF(COUNTIF(③女子申込!$C:$C,$B446)=1,INDEX(③女子申込!H:H,MATCH($B446,③女子申込!$C:$C,0)),"")),"")</f>
        <v>00107773025</v>
      </c>
      <c r="U446" t="str">
        <f t="shared" si="48"/>
        <v>京都産業大</v>
      </c>
    </row>
    <row r="447" spans="1:21">
      <c r="A447" t="s">
        <v>1631</v>
      </c>
      <c r="B447" s="61">
        <v>446</v>
      </c>
      <c r="C447" t="s">
        <v>3226</v>
      </c>
      <c r="D447" t="s">
        <v>3227</v>
      </c>
      <c r="E447" t="s">
        <v>99</v>
      </c>
      <c r="F447">
        <v>20030522</v>
      </c>
      <c r="G447" t="s">
        <v>13818</v>
      </c>
      <c r="H447" t="s">
        <v>3228</v>
      </c>
      <c r="I447" t="s">
        <v>3229</v>
      </c>
      <c r="M447" t="str">
        <f t="shared" si="43"/>
        <v>西込</v>
      </c>
      <c r="N447" t="str">
        <f t="shared" si="44"/>
        <v>珠輝来</v>
      </c>
      <c r="O447" t="str">
        <f t="shared" si="45"/>
        <v>ニシゴミ</v>
      </c>
      <c r="P447" t="str">
        <f t="shared" si="46"/>
        <v>ステラ</v>
      </c>
      <c r="Q447">
        <f>IF($F447="","",DATEDIF($R447,①申込書!$D$3,"Y"))</f>
        <v>22</v>
      </c>
      <c r="R447" t="str">
        <f t="shared" si="47"/>
        <v>2003/05/22</v>
      </c>
      <c r="S447" t="str">
        <f t="shared" si="42"/>
        <v>大阪</v>
      </c>
      <c r="T447" t="str">
        <f>IFERROR(IF($G447&lt;&gt;"",LEFT($G447,11),IF(COUNTIF(③女子申込!$C:$C,$B447)=1,INDEX(③女子申込!H:H,MATCH($B447,③女子申込!$C:$C,0)),"")),"")</f>
        <v>00107389634</v>
      </c>
      <c r="U447" t="str">
        <f t="shared" si="48"/>
        <v>京都産業大</v>
      </c>
    </row>
    <row r="448" spans="1:21">
      <c r="A448" t="s">
        <v>1631</v>
      </c>
      <c r="B448" s="61">
        <v>447</v>
      </c>
      <c r="C448" t="s">
        <v>3235</v>
      </c>
      <c r="D448" t="s">
        <v>3236</v>
      </c>
      <c r="E448" t="s">
        <v>138</v>
      </c>
      <c r="F448">
        <v>20030816</v>
      </c>
      <c r="G448" t="s">
        <v>13819</v>
      </c>
      <c r="H448" t="s">
        <v>3237</v>
      </c>
      <c r="I448" t="s">
        <v>2720</v>
      </c>
      <c r="M448" t="str">
        <f t="shared" si="43"/>
        <v>粟</v>
      </c>
      <c r="N448" t="str">
        <f t="shared" si="44"/>
        <v>愛華</v>
      </c>
      <c r="O448" t="str">
        <f t="shared" si="45"/>
        <v>アワ</v>
      </c>
      <c r="P448" t="str">
        <f t="shared" si="46"/>
        <v>マナカ</v>
      </c>
      <c r="Q448">
        <f>IF($F448="","",DATEDIF($R448,①申込書!$D$3,"Y"))</f>
        <v>22</v>
      </c>
      <c r="R448" t="str">
        <f t="shared" si="47"/>
        <v>2003/08/16</v>
      </c>
      <c r="S448" t="str">
        <f t="shared" si="42"/>
        <v>岡山</v>
      </c>
      <c r="T448" t="str">
        <f>IFERROR(IF($G448&lt;&gt;"",LEFT($G448,11),IF(COUNTIF(③女子申込!$C:$C,$B448)=1,INDEX(③女子申込!H:H,MATCH($B448,③女子申込!$C:$C,0)),"")),"")</f>
        <v>00101487425</v>
      </c>
      <c r="U448" t="str">
        <f t="shared" si="48"/>
        <v>京都産業大</v>
      </c>
    </row>
    <row r="449" spans="1:21">
      <c r="A449" t="s">
        <v>1631</v>
      </c>
      <c r="B449" s="61">
        <v>448</v>
      </c>
      <c r="C449" t="s">
        <v>3238</v>
      </c>
      <c r="D449" t="s">
        <v>3239</v>
      </c>
      <c r="E449" t="s">
        <v>88</v>
      </c>
      <c r="F449">
        <v>20031024</v>
      </c>
      <c r="G449" t="s">
        <v>13820</v>
      </c>
      <c r="H449" t="s">
        <v>1510</v>
      </c>
      <c r="I449" t="s">
        <v>3026</v>
      </c>
      <c r="M449" t="str">
        <f t="shared" si="43"/>
        <v>福井</v>
      </c>
      <c r="N449" t="str">
        <f t="shared" si="44"/>
        <v>彩乃</v>
      </c>
      <c r="O449" t="str">
        <f t="shared" si="45"/>
        <v>フクイ</v>
      </c>
      <c r="P449" t="str">
        <f t="shared" si="46"/>
        <v>アヤノ</v>
      </c>
      <c r="Q449">
        <f>IF($F449="","",DATEDIF($R449,①申込書!$D$3,"Y"))</f>
        <v>22</v>
      </c>
      <c r="R449" t="str">
        <f t="shared" si="47"/>
        <v>2003/10/24</v>
      </c>
      <c r="S449" t="str">
        <f t="shared" si="42"/>
        <v>京都</v>
      </c>
      <c r="T449" t="str">
        <f>IFERROR(IF($G449&lt;&gt;"",LEFT($G449,11),IF(COUNTIF(③女子申込!$C:$C,$B449)=1,INDEX(③女子申込!H:H,MATCH($B449,③女子申込!$C:$C,0)),"")),"")</f>
        <v>00107779132</v>
      </c>
      <c r="U449" t="str">
        <f t="shared" si="48"/>
        <v>京都産業大</v>
      </c>
    </row>
    <row r="450" spans="1:21">
      <c r="A450" t="s">
        <v>1631</v>
      </c>
      <c r="B450" s="61">
        <v>449</v>
      </c>
      <c r="C450" t="s">
        <v>3375</v>
      </c>
      <c r="D450" t="s">
        <v>3376</v>
      </c>
      <c r="E450" t="s">
        <v>83</v>
      </c>
      <c r="F450">
        <v>20040217</v>
      </c>
      <c r="G450" t="s">
        <v>13821</v>
      </c>
      <c r="H450" t="s">
        <v>1219</v>
      </c>
      <c r="I450" t="s">
        <v>2342</v>
      </c>
      <c r="M450" t="str">
        <f t="shared" si="43"/>
        <v>本多</v>
      </c>
      <c r="N450" t="str">
        <f t="shared" si="44"/>
        <v>美乃梨</v>
      </c>
      <c r="O450" t="str">
        <f t="shared" si="45"/>
        <v>ホンダ</v>
      </c>
      <c r="P450" t="str">
        <f t="shared" si="46"/>
        <v>ミノリ</v>
      </c>
      <c r="Q450">
        <f>IF($F450="","",DATEDIF($R450,①申込書!$D$3,"Y"))</f>
        <v>21</v>
      </c>
      <c r="R450" t="str">
        <f t="shared" si="47"/>
        <v>2004/02/17</v>
      </c>
      <c r="S450" t="str">
        <f t="shared" ref="S450:S513" si="49">IFERROR(IF(OR($E450="北海道",$E450="学連"),$E450,LEFT($E450,LEN($E450)-1)),"")</f>
        <v>奈良</v>
      </c>
      <c r="T450" t="str">
        <f>IFERROR(IF($G450&lt;&gt;"",LEFT($G450,11),IF(COUNTIF(③女子申込!$C:$C,$B450)=1,INDEX(③女子申込!H:H,MATCH($B450,③女子申込!$C:$C,0)),"")),"")</f>
        <v>00166884437</v>
      </c>
      <c r="U450" t="str">
        <f t="shared" si="48"/>
        <v>京都産業大</v>
      </c>
    </row>
    <row r="451" spans="1:21">
      <c r="A451" t="s">
        <v>1631</v>
      </c>
      <c r="B451" s="61">
        <v>450</v>
      </c>
      <c r="C451" t="s">
        <v>5251</v>
      </c>
      <c r="D451" t="s">
        <v>5252</v>
      </c>
      <c r="E451" t="s">
        <v>83</v>
      </c>
      <c r="F451">
        <v>20041110</v>
      </c>
      <c r="G451" t="s">
        <v>13822</v>
      </c>
      <c r="H451" t="s">
        <v>458</v>
      </c>
      <c r="I451" t="s">
        <v>3234</v>
      </c>
      <c r="M451" t="str">
        <f t="shared" ref="M451:M514" si="50">IFERROR(LEFT($C451,FIND("　",$C451)-1),"")</f>
        <v>坂本</v>
      </c>
      <c r="N451" t="str">
        <f t="shared" ref="N451:N514" si="51">IFERROR(RIGHT($C451,LEN($C451)-FIND("　",$C451)),"")</f>
        <v>有理佳</v>
      </c>
      <c r="O451" t="str">
        <f t="shared" ref="O451:O514" si="52">IFERROR(DBCS(LEFT($D451,FIND(" ",$D451)-1)),"")</f>
        <v>サカモト</v>
      </c>
      <c r="P451" t="str">
        <f t="shared" ref="P451:P514" si="53">IFERROR(DBCS(RIGHT($D451,LEN($D451)-FIND(" ",$D451))),"")</f>
        <v>ユリカ</v>
      </c>
      <c r="Q451">
        <f>IF($F451="","",DATEDIF($R451,①申込書!$D$3,"Y"))</f>
        <v>21</v>
      </c>
      <c r="R451" t="str">
        <f t="shared" ref="R451:R514" si="54">IF($F451="","",LEFT($F451,4)&amp;"/"&amp;MID($F451,5,2)&amp;"/"&amp;RIGHT($F451,2))</f>
        <v>2004/11/10</v>
      </c>
      <c r="S451" t="str">
        <f t="shared" si="49"/>
        <v>奈良</v>
      </c>
      <c r="T451" t="str">
        <f>IFERROR(IF($G451&lt;&gt;"",LEFT($G451,11),IF(COUNTIF(③女子申込!$C:$C,$B451)=1,INDEX(③女子申込!H:H,MATCH($B451,③女子申込!$C:$C,0)),"")),"")</f>
        <v>00123737730</v>
      </c>
      <c r="U451" t="str">
        <f t="shared" ref="U451:U514" si="55">IFERROR(LEFT($A451,FIND("大学",$A451))&amp;RIGHT($A451,LEN($A451)-FIND("大学",$A451)-1),"")</f>
        <v>京都産業大</v>
      </c>
    </row>
    <row r="452" spans="1:21">
      <c r="A452" t="s">
        <v>1631</v>
      </c>
      <c r="B452" s="61">
        <v>451</v>
      </c>
      <c r="C452" t="s">
        <v>5253</v>
      </c>
      <c r="D452" t="s">
        <v>5254</v>
      </c>
      <c r="E452" t="s">
        <v>2812</v>
      </c>
      <c r="F452">
        <v>20040406</v>
      </c>
      <c r="G452" t="s">
        <v>13823</v>
      </c>
      <c r="H452" t="s">
        <v>5255</v>
      </c>
      <c r="I452" t="s">
        <v>3150</v>
      </c>
      <c r="M452" t="str">
        <f t="shared" si="50"/>
        <v>今</v>
      </c>
      <c r="N452" t="str">
        <f t="shared" si="51"/>
        <v>絵里南</v>
      </c>
      <c r="O452" t="str">
        <f t="shared" si="52"/>
        <v>コン</v>
      </c>
      <c r="P452" t="str">
        <f t="shared" si="53"/>
        <v>エリナ</v>
      </c>
      <c r="Q452">
        <f>IF($F452="","",DATEDIF($R452,①申込書!$D$3,"Y"))</f>
        <v>21</v>
      </c>
      <c r="R452" t="str">
        <f t="shared" si="54"/>
        <v>2004/04/06</v>
      </c>
      <c r="S452" t="str">
        <f t="shared" si="49"/>
        <v>青森</v>
      </c>
      <c r="T452" t="str">
        <f>IFERROR(IF($G452&lt;&gt;"",LEFT($G452,11),IF(COUNTIF(③女子申込!$C:$C,$B452)=1,INDEX(③女子申込!H:H,MATCH($B452,③女子申込!$C:$C,0)),"")),"")</f>
        <v>00117730322</v>
      </c>
      <c r="U452" t="str">
        <f t="shared" si="55"/>
        <v>京都産業大</v>
      </c>
    </row>
    <row r="453" spans="1:21">
      <c r="A453" t="s">
        <v>1631</v>
      </c>
      <c r="B453" s="61">
        <v>452</v>
      </c>
      <c r="C453" t="s">
        <v>5256</v>
      </c>
      <c r="D453" t="s">
        <v>5257</v>
      </c>
      <c r="E453" t="s">
        <v>469</v>
      </c>
      <c r="F453">
        <v>20040414</v>
      </c>
      <c r="G453" t="s">
        <v>13824</v>
      </c>
      <c r="H453" t="s">
        <v>341</v>
      </c>
      <c r="I453" t="s">
        <v>3114</v>
      </c>
      <c r="M453" t="str">
        <f t="shared" si="50"/>
        <v>前田</v>
      </c>
      <c r="N453" t="str">
        <f t="shared" si="51"/>
        <v>暁帆</v>
      </c>
      <c r="O453" t="str">
        <f t="shared" si="52"/>
        <v>マエダ</v>
      </c>
      <c r="P453" t="str">
        <f t="shared" si="53"/>
        <v>アキホ</v>
      </c>
      <c r="Q453">
        <f>IF($F453="","",DATEDIF($R453,①申込書!$D$3,"Y"))</f>
        <v>21</v>
      </c>
      <c r="R453" t="str">
        <f t="shared" si="54"/>
        <v>2004/04/14</v>
      </c>
      <c r="S453" t="str">
        <f t="shared" si="49"/>
        <v>和歌山</v>
      </c>
      <c r="T453" t="str">
        <f>IFERROR(IF($G453&lt;&gt;"",LEFT($G453,11),IF(COUNTIF(③女子申込!$C:$C,$B453)=1,INDEX(③女子申込!H:H,MATCH($B453,③女子申込!$C:$C,0)),"")),"")</f>
        <v>00117941124</v>
      </c>
      <c r="U453" t="str">
        <f t="shared" si="55"/>
        <v>京都産業大</v>
      </c>
    </row>
    <row r="454" spans="1:21">
      <c r="A454" t="s">
        <v>1631</v>
      </c>
      <c r="B454" s="61">
        <v>453</v>
      </c>
      <c r="C454" t="s">
        <v>5258</v>
      </c>
      <c r="D454" t="s">
        <v>5259</v>
      </c>
      <c r="E454" t="s">
        <v>610</v>
      </c>
      <c r="F454">
        <v>20040522</v>
      </c>
      <c r="G454" t="s">
        <v>13825</v>
      </c>
      <c r="H454" t="s">
        <v>3682</v>
      </c>
      <c r="I454" t="s">
        <v>1547</v>
      </c>
      <c r="M454" t="str">
        <f t="shared" si="50"/>
        <v>永吉</v>
      </c>
      <c r="N454" t="str">
        <f t="shared" si="51"/>
        <v>悠倭</v>
      </c>
      <c r="O454" t="str">
        <f t="shared" si="52"/>
        <v>ナガヨシ</v>
      </c>
      <c r="P454" t="str">
        <f t="shared" si="53"/>
        <v>ユウワ</v>
      </c>
      <c r="Q454">
        <f>IF($F454="","",DATEDIF($R454,①申込書!$D$3,"Y"))</f>
        <v>21</v>
      </c>
      <c r="R454" t="str">
        <f t="shared" si="54"/>
        <v>2004/05/22</v>
      </c>
      <c r="S454" t="str">
        <f t="shared" si="49"/>
        <v>鹿児島</v>
      </c>
      <c r="T454" t="str">
        <f>IFERROR(IF($G454&lt;&gt;"",LEFT($G454,11),IF(COUNTIF(③女子申込!$C:$C,$B454)=1,INDEX(③女子申込!H:H,MATCH($B454,③女子申込!$C:$C,0)),"")),"")</f>
        <v>00114812623</v>
      </c>
      <c r="U454" t="str">
        <f t="shared" si="55"/>
        <v>京都産業大</v>
      </c>
    </row>
    <row r="455" spans="1:21">
      <c r="A455" t="s">
        <v>1631</v>
      </c>
      <c r="B455" s="61">
        <v>454</v>
      </c>
      <c r="C455" t="s">
        <v>7843</v>
      </c>
      <c r="D455" t="s">
        <v>7844</v>
      </c>
      <c r="E455" t="s">
        <v>99</v>
      </c>
      <c r="F455">
        <v>20060128</v>
      </c>
      <c r="G455" t="s">
        <v>13826</v>
      </c>
      <c r="H455" t="s">
        <v>624</v>
      </c>
      <c r="I455" t="s">
        <v>2723</v>
      </c>
      <c r="M455" t="str">
        <f t="shared" si="50"/>
        <v>飯田</v>
      </c>
      <c r="N455" t="str">
        <f t="shared" si="51"/>
        <v>有里彩</v>
      </c>
      <c r="O455" t="str">
        <f t="shared" si="52"/>
        <v>イイダ</v>
      </c>
      <c r="P455" t="str">
        <f t="shared" si="53"/>
        <v>アリサ</v>
      </c>
      <c r="Q455">
        <f>IF($F455="","",DATEDIF($R455,①申込書!$D$3,"Y"))</f>
        <v>19</v>
      </c>
      <c r="R455" t="str">
        <f t="shared" si="54"/>
        <v>2006/01/28</v>
      </c>
      <c r="S455" t="str">
        <f t="shared" si="49"/>
        <v>大阪</v>
      </c>
      <c r="T455" t="str">
        <f>IFERROR(IF($G455&lt;&gt;"",LEFT($G455,11),IF(COUNTIF(③女子申込!$C:$C,$B455)=1,INDEX(③女子申込!H:H,MATCH($B455,③女子申込!$C:$C,0)),"")),"")</f>
        <v>00126885131</v>
      </c>
      <c r="U455" t="str">
        <f t="shared" si="55"/>
        <v>京都産業大</v>
      </c>
    </row>
    <row r="456" spans="1:21">
      <c r="A456" t="s">
        <v>1631</v>
      </c>
      <c r="B456" s="61">
        <v>455</v>
      </c>
      <c r="C456" t="s">
        <v>7845</v>
      </c>
      <c r="D456" t="s">
        <v>7846</v>
      </c>
      <c r="E456" t="s">
        <v>80</v>
      </c>
      <c r="F456">
        <v>20051215</v>
      </c>
      <c r="G456" t="s">
        <v>13827</v>
      </c>
      <c r="H456" t="s">
        <v>2924</v>
      </c>
      <c r="I456" t="s">
        <v>3168</v>
      </c>
      <c r="M456" t="str">
        <f t="shared" si="50"/>
        <v>新井</v>
      </c>
      <c r="N456" t="str">
        <f t="shared" si="51"/>
        <v>乃愛</v>
      </c>
      <c r="O456" t="str">
        <f t="shared" si="52"/>
        <v>アライ</v>
      </c>
      <c r="P456" t="str">
        <f t="shared" si="53"/>
        <v>ノア</v>
      </c>
      <c r="Q456">
        <f>IF($F456="","",DATEDIF($R456,①申込書!$D$3,"Y"))</f>
        <v>20</v>
      </c>
      <c r="R456" t="str">
        <f t="shared" si="54"/>
        <v>2005/12/15</v>
      </c>
      <c r="S456" t="str">
        <f t="shared" si="49"/>
        <v>滋賀</v>
      </c>
      <c r="T456" t="str">
        <f>IFERROR(IF($G456&lt;&gt;"",LEFT($G456,11),IF(COUNTIF(③女子申込!$C:$C,$B456)=1,INDEX(③女子申込!H:H,MATCH($B456,③女子申込!$C:$C,0)),"")),"")</f>
        <v>00123825324</v>
      </c>
      <c r="U456" t="str">
        <f t="shared" si="55"/>
        <v>京都産業大</v>
      </c>
    </row>
    <row r="457" spans="1:21">
      <c r="A457" t="s">
        <v>1631</v>
      </c>
      <c r="B457" s="61">
        <v>456</v>
      </c>
      <c r="C457" t="s">
        <v>7847</v>
      </c>
      <c r="D457" t="s">
        <v>7848</v>
      </c>
      <c r="E457" t="s">
        <v>97</v>
      </c>
      <c r="F457">
        <v>20050525</v>
      </c>
      <c r="G457" t="s">
        <v>13828</v>
      </c>
      <c r="H457" t="s">
        <v>598</v>
      </c>
      <c r="I457" t="s">
        <v>2953</v>
      </c>
      <c r="M457" t="str">
        <f t="shared" si="50"/>
        <v>黒田</v>
      </c>
      <c r="N457" t="str">
        <f t="shared" si="51"/>
        <v>奈那</v>
      </c>
      <c r="O457" t="str">
        <f t="shared" si="52"/>
        <v>クロダ</v>
      </c>
      <c r="P457" t="str">
        <f t="shared" si="53"/>
        <v>ナナ</v>
      </c>
      <c r="Q457">
        <f>IF($F457="","",DATEDIF($R457,①申込書!$D$3,"Y"))</f>
        <v>20</v>
      </c>
      <c r="R457" t="str">
        <f t="shared" si="54"/>
        <v>2005/05/25</v>
      </c>
      <c r="S457" t="str">
        <f t="shared" si="49"/>
        <v>兵庫</v>
      </c>
      <c r="T457" t="str">
        <f>IFERROR(IF($G457&lt;&gt;"",LEFT($G457,11),IF(COUNTIF(③女子申込!$C:$C,$B457)=1,INDEX(③女子申込!H:H,MATCH($B457,③女子申込!$C:$C,0)),"")),"")</f>
        <v>00124680324</v>
      </c>
      <c r="U457" t="str">
        <f t="shared" si="55"/>
        <v>京都産業大</v>
      </c>
    </row>
    <row r="458" spans="1:21">
      <c r="A458" t="s">
        <v>1631</v>
      </c>
      <c r="B458" s="61">
        <v>457</v>
      </c>
      <c r="C458" t="s">
        <v>8060</v>
      </c>
      <c r="D458" t="s">
        <v>8061</v>
      </c>
      <c r="E458" t="s">
        <v>97</v>
      </c>
      <c r="F458">
        <v>20050731</v>
      </c>
      <c r="G458" t="s">
        <v>8062</v>
      </c>
      <c r="H458" t="s">
        <v>333</v>
      </c>
      <c r="I458" t="s">
        <v>2817</v>
      </c>
      <c r="M458" t="str">
        <f t="shared" si="50"/>
        <v>岡田</v>
      </c>
      <c r="N458" t="str">
        <f t="shared" si="51"/>
        <v>瀬奈</v>
      </c>
      <c r="O458" t="str">
        <f t="shared" si="52"/>
        <v>オカダ</v>
      </c>
      <c r="P458" t="str">
        <f t="shared" si="53"/>
        <v>セナ</v>
      </c>
      <c r="Q458">
        <f>IF($F458="","",DATEDIF($R458,①申込書!$D$3,"Y"))</f>
        <v>20</v>
      </c>
      <c r="R458" t="str">
        <f t="shared" si="54"/>
        <v>2005/07/31</v>
      </c>
      <c r="S458" t="str">
        <f t="shared" si="49"/>
        <v>兵庫</v>
      </c>
      <c r="T458" t="str">
        <f>IFERROR(IF($G458&lt;&gt;"",LEFT($G458,11),IF(COUNTIF(③女子申込!$C:$C,$B458)=1,INDEX(③女子申込!H:H,MATCH($B458,③女子申込!$C:$C,0)),"")),"")</f>
        <v>00154705628</v>
      </c>
      <c r="U458" t="str">
        <f t="shared" si="55"/>
        <v>京都産業大</v>
      </c>
    </row>
    <row r="459" spans="1:21">
      <c r="A459" t="s">
        <v>1631</v>
      </c>
      <c r="B459" s="61">
        <v>458</v>
      </c>
      <c r="C459" t="s">
        <v>8213</v>
      </c>
      <c r="D459" t="s">
        <v>8214</v>
      </c>
      <c r="E459" t="s">
        <v>88</v>
      </c>
      <c r="F459">
        <v>20050810</v>
      </c>
      <c r="G459" t="s">
        <v>8215</v>
      </c>
      <c r="H459" t="s">
        <v>939</v>
      </c>
      <c r="I459" t="s">
        <v>3241</v>
      </c>
      <c r="M459" t="str">
        <f t="shared" si="50"/>
        <v>内藤</v>
      </c>
      <c r="N459" t="str">
        <f t="shared" si="51"/>
        <v>怜実</v>
      </c>
      <c r="O459" t="str">
        <f t="shared" si="52"/>
        <v>ナイトウ</v>
      </c>
      <c r="P459" t="str">
        <f t="shared" si="53"/>
        <v>サトミ</v>
      </c>
      <c r="Q459">
        <f>IF($F459="","",DATEDIF($R459,①申込書!$D$3,"Y"))</f>
        <v>20</v>
      </c>
      <c r="R459" t="str">
        <f t="shared" si="54"/>
        <v>2005/08/10</v>
      </c>
      <c r="S459" t="str">
        <f t="shared" si="49"/>
        <v>京都</v>
      </c>
      <c r="T459" t="str">
        <f>IFERROR(IF($G459&lt;&gt;"",LEFT($G459,11),IF(COUNTIF(③女子申込!$C:$C,$B459)=1,INDEX(③女子申込!H:H,MATCH($B459,③女子申込!$C:$C,0)),"")),"")</f>
        <v>00200259523</v>
      </c>
      <c r="U459" t="str">
        <f t="shared" si="55"/>
        <v>京都産業大</v>
      </c>
    </row>
    <row r="460" spans="1:21">
      <c r="A460" t="s">
        <v>1631</v>
      </c>
      <c r="B460" s="61">
        <v>459</v>
      </c>
      <c r="C460" t="s">
        <v>12797</v>
      </c>
      <c r="D460" t="s">
        <v>12798</v>
      </c>
      <c r="E460" t="s">
        <v>344</v>
      </c>
      <c r="F460">
        <v>20060429</v>
      </c>
      <c r="G460" t="s">
        <v>13829</v>
      </c>
      <c r="H460" t="s">
        <v>13830</v>
      </c>
      <c r="I460" t="s">
        <v>2869</v>
      </c>
      <c r="M460" t="str">
        <f t="shared" si="50"/>
        <v>安喜</v>
      </c>
      <c r="N460" t="str">
        <f t="shared" si="51"/>
        <v>梨花</v>
      </c>
      <c r="O460" t="str">
        <f t="shared" si="52"/>
        <v>アキ</v>
      </c>
      <c r="P460" t="str">
        <f t="shared" si="53"/>
        <v>リカ</v>
      </c>
      <c r="Q460">
        <f>IF($F460="","",DATEDIF($R460,①申込書!$D$3,"Y"))</f>
        <v>19</v>
      </c>
      <c r="R460" t="str">
        <f t="shared" si="54"/>
        <v>2006/04/29</v>
      </c>
      <c r="S460" t="str">
        <f t="shared" si="49"/>
        <v>高知</v>
      </c>
      <c r="T460" t="str">
        <f>IFERROR(IF($G460&lt;&gt;"",LEFT($G460,11),IF(COUNTIF(③女子申込!$C:$C,$B460)=1,INDEX(③女子申込!H:H,MATCH($B460,③女子申込!$C:$C,0)),"")),"")</f>
        <v>00137762430</v>
      </c>
      <c r="U460" t="str">
        <f t="shared" si="55"/>
        <v>京都産業大</v>
      </c>
    </row>
    <row r="461" spans="1:21">
      <c r="A461" t="s">
        <v>1631</v>
      </c>
      <c r="B461" s="61">
        <v>460</v>
      </c>
      <c r="C461" t="s">
        <v>12799</v>
      </c>
      <c r="D461" t="s">
        <v>12800</v>
      </c>
      <c r="E461" t="s">
        <v>132</v>
      </c>
      <c r="F461">
        <v>20060801</v>
      </c>
      <c r="G461" t="s">
        <v>13831</v>
      </c>
      <c r="H461" t="s">
        <v>2309</v>
      </c>
      <c r="I461" t="s">
        <v>594</v>
      </c>
      <c r="M461" t="str">
        <f t="shared" si="50"/>
        <v>中塔</v>
      </c>
      <c r="N461" t="str">
        <f t="shared" si="51"/>
        <v>美咲</v>
      </c>
      <c r="O461" t="str">
        <f t="shared" si="52"/>
        <v>ナカトウ</v>
      </c>
      <c r="P461" t="str">
        <f t="shared" si="53"/>
        <v>ミサキ</v>
      </c>
      <c r="Q461">
        <f>IF($F461="","",DATEDIF($R461,①申込書!$D$3,"Y"))</f>
        <v>19</v>
      </c>
      <c r="R461" t="str">
        <f t="shared" si="54"/>
        <v>2006/08/01</v>
      </c>
      <c r="S461" t="str">
        <f t="shared" si="49"/>
        <v>広島</v>
      </c>
      <c r="T461" t="str">
        <f>IFERROR(IF($G461&lt;&gt;"",LEFT($G461,11),IF(COUNTIF(③女子申込!$C:$C,$B461)=1,INDEX(③女子申込!H:H,MATCH($B461,③女子申込!$C:$C,0)),"")),"")</f>
        <v>00140081014</v>
      </c>
      <c r="U461" t="str">
        <f t="shared" si="55"/>
        <v>京都産業大</v>
      </c>
    </row>
    <row r="462" spans="1:21">
      <c r="A462" t="s">
        <v>1631</v>
      </c>
      <c r="B462" s="61">
        <v>461</v>
      </c>
      <c r="C462" t="s">
        <v>12801</v>
      </c>
      <c r="D462" t="s">
        <v>12802</v>
      </c>
      <c r="E462" t="s">
        <v>610</v>
      </c>
      <c r="F462">
        <v>20060420</v>
      </c>
      <c r="G462" t="s">
        <v>13832</v>
      </c>
      <c r="H462" t="s">
        <v>665</v>
      </c>
      <c r="I462" t="s">
        <v>2866</v>
      </c>
      <c r="M462" t="str">
        <f t="shared" si="50"/>
        <v>平野</v>
      </c>
      <c r="N462" t="str">
        <f t="shared" si="51"/>
        <v>愛莉</v>
      </c>
      <c r="O462" t="str">
        <f t="shared" si="52"/>
        <v>ヒラノ</v>
      </c>
      <c r="P462" t="str">
        <f t="shared" si="53"/>
        <v>アイリ</v>
      </c>
      <c r="Q462">
        <f>IF($F462="","",DATEDIF($R462,①申込書!$D$3,"Y"))</f>
        <v>19</v>
      </c>
      <c r="R462" t="str">
        <f t="shared" si="54"/>
        <v>2006/04/20</v>
      </c>
      <c r="S462" t="str">
        <f t="shared" si="49"/>
        <v>鹿児島</v>
      </c>
      <c r="T462" t="str">
        <f>IFERROR(IF($G462&lt;&gt;"",LEFT($G462,11),IF(COUNTIF(③女子申込!$C:$C,$B462)=1,INDEX(③女子申込!H:H,MATCH($B462,③女子申込!$C:$C,0)),"")),"")</f>
        <v>00136671125</v>
      </c>
      <c r="U462" t="str">
        <f t="shared" si="55"/>
        <v>京都産業大</v>
      </c>
    </row>
    <row r="463" spans="1:21">
      <c r="A463" t="s">
        <v>1631</v>
      </c>
      <c r="B463" s="61">
        <v>462</v>
      </c>
      <c r="C463" t="s">
        <v>12803</v>
      </c>
      <c r="D463" t="s">
        <v>12804</v>
      </c>
      <c r="E463" t="s">
        <v>88</v>
      </c>
      <c r="F463">
        <v>20061005</v>
      </c>
      <c r="G463" t="s">
        <v>13833</v>
      </c>
      <c r="H463" t="s">
        <v>86</v>
      </c>
      <c r="I463" t="s">
        <v>2782</v>
      </c>
      <c r="M463" t="str">
        <f t="shared" si="50"/>
        <v>藤田</v>
      </c>
      <c r="N463" t="str">
        <f t="shared" si="51"/>
        <v>沙葵</v>
      </c>
      <c r="O463" t="str">
        <f t="shared" si="52"/>
        <v>フジタ</v>
      </c>
      <c r="P463" t="str">
        <f t="shared" si="53"/>
        <v>サキ</v>
      </c>
      <c r="Q463">
        <f>IF($F463="","",DATEDIF($R463,①申込書!$D$3,"Y"))</f>
        <v>19</v>
      </c>
      <c r="R463" t="str">
        <f t="shared" si="54"/>
        <v>2006/10/05</v>
      </c>
      <c r="S463" t="str">
        <f t="shared" si="49"/>
        <v>京都</v>
      </c>
      <c r="T463" t="str">
        <f>IFERROR(IF($G463&lt;&gt;"",LEFT($G463,11),IF(COUNTIF(③女子申込!$C:$C,$B463)=1,INDEX(③女子申込!H:H,MATCH($B463,③女子申込!$C:$C,0)),"")),"")</f>
        <v>00133414521</v>
      </c>
      <c r="U463" t="str">
        <f t="shared" si="55"/>
        <v>京都産業大</v>
      </c>
    </row>
    <row r="464" spans="1:21">
      <c r="A464" t="s">
        <v>1631</v>
      </c>
      <c r="B464" s="61">
        <v>463</v>
      </c>
      <c r="C464" t="s">
        <v>12805</v>
      </c>
      <c r="D464" t="s">
        <v>12806</v>
      </c>
      <c r="E464" t="s">
        <v>99</v>
      </c>
      <c r="F464">
        <v>20060907</v>
      </c>
      <c r="G464" t="s">
        <v>13834</v>
      </c>
      <c r="H464" t="s">
        <v>5590</v>
      </c>
      <c r="I464" t="s">
        <v>13835</v>
      </c>
      <c r="M464" t="str">
        <f t="shared" si="50"/>
        <v>金尾</v>
      </c>
      <c r="N464" t="str">
        <f t="shared" si="51"/>
        <v>美宥</v>
      </c>
      <c r="O464" t="str">
        <f t="shared" si="52"/>
        <v>カナオ</v>
      </c>
      <c r="P464" t="str">
        <f t="shared" si="53"/>
        <v>ミヒロ</v>
      </c>
      <c r="Q464">
        <f>IF($F464="","",DATEDIF($R464,①申込書!$D$3,"Y"))</f>
        <v>19</v>
      </c>
      <c r="R464" t="str">
        <f t="shared" si="54"/>
        <v>2006/09/07</v>
      </c>
      <c r="S464" t="str">
        <f t="shared" si="49"/>
        <v>大阪</v>
      </c>
      <c r="T464" t="str">
        <f>IFERROR(IF($G464&lt;&gt;"",LEFT($G464,11),IF(COUNTIF(③女子申込!$C:$C,$B464)=1,INDEX(③女子申込!H:H,MATCH($B464,③女子申込!$C:$C,0)),"")),"")</f>
        <v>00164449533</v>
      </c>
      <c r="U464" t="str">
        <f t="shared" si="55"/>
        <v>京都産業大</v>
      </c>
    </row>
    <row r="465" spans="1:21">
      <c r="A465" t="s">
        <v>1631</v>
      </c>
      <c r="B465" s="61">
        <v>464</v>
      </c>
      <c r="C465" t="s">
        <v>12807</v>
      </c>
      <c r="D465" t="s">
        <v>12808</v>
      </c>
      <c r="E465" t="s">
        <v>180</v>
      </c>
      <c r="F465">
        <v>20060809</v>
      </c>
      <c r="G465" t="s">
        <v>13836</v>
      </c>
      <c r="H465" t="s">
        <v>86</v>
      </c>
      <c r="I465" t="s">
        <v>408</v>
      </c>
      <c r="M465" t="str">
        <f t="shared" si="50"/>
        <v>藤田</v>
      </c>
      <c r="N465" t="str">
        <f t="shared" si="51"/>
        <v>柚希</v>
      </c>
      <c r="O465" t="str">
        <f t="shared" si="52"/>
        <v>フジタ</v>
      </c>
      <c r="P465" t="str">
        <f t="shared" si="53"/>
        <v>ユズキ</v>
      </c>
      <c r="Q465">
        <f>IF($F465="","",DATEDIF($R465,①申込書!$D$3,"Y"))</f>
        <v>19</v>
      </c>
      <c r="R465" t="str">
        <f t="shared" si="54"/>
        <v>2006/08/09</v>
      </c>
      <c r="S465" t="str">
        <f t="shared" si="49"/>
        <v>北海道</v>
      </c>
      <c r="T465" t="str">
        <f>IFERROR(IF($G465&lt;&gt;"",LEFT($G465,11),IF(COUNTIF(③女子申込!$C:$C,$B465)=1,INDEX(③女子申込!H:H,MATCH($B465,③女子申込!$C:$C,0)),"")),"")</f>
        <v>00168254834</v>
      </c>
      <c r="U465" t="str">
        <f t="shared" si="55"/>
        <v>京都産業大</v>
      </c>
    </row>
    <row r="466" spans="1:21">
      <c r="A466" t="s">
        <v>457</v>
      </c>
      <c r="B466" s="61">
        <v>465</v>
      </c>
      <c r="C466" t="s">
        <v>3009</v>
      </c>
      <c r="D466" t="s">
        <v>3010</v>
      </c>
      <c r="E466" t="s">
        <v>132</v>
      </c>
      <c r="F466">
        <v>20031005</v>
      </c>
      <c r="G466" t="s">
        <v>13837</v>
      </c>
      <c r="H466" t="s">
        <v>330</v>
      </c>
      <c r="I466" t="s">
        <v>3011</v>
      </c>
      <c r="M466" t="str">
        <f t="shared" si="50"/>
        <v>岩本</v>
      </c>
      <c r="N466" t="str">
        <f t="shared" si="51"/>
        <v>風音</v>
      </c>
      <c r="O466" t="str">
        <f t="shared" si="52"/>
        <v>イワモト</v>
      </c>
      <c r="P466" t="str">
        <f t="shared" si="53"/>
        <v>カザネ</v>
      </c>
      <c r="Q466">
        <f>IF($F466="","",DATEDIF($R466,①申込書!$D$3,"Y"))</f>
        <v>22</v>
      </c>
      <c r="R466" t="str">
        <f t="shared" si="54"/>
        <v>2003/10/05</v>
      </c>
      <c r="S466" t="str">
        <f t="shared" si="49"/>
        <v>広島</v>
      </c>
      <c r="T466" t="str">
        <f>IFERROR(IF($G466&lt;&gt;"",LEFT($G466,11),IF(COUNTIF(③女子申込!$C:$C,$B466)=1,INDEX(③女子申込!H:H,MATCH($B466,③女子申込!$C:$C,0)),"")),"")</f>
        <v>00133110615</v>
      </c>
      <c r="U466" t="str">
        <f t="shared" si="55"/>
        <v>関西大</v>
      </c>
    </row>
    <row r="467" spans="1:21">
      <c r="A467" t="s">
        <v>457</v>
      </c>
      <c r="B467" s="61">
        <v>466</v>
      </c>
      <c r="C467" t="s">
        <v>5260</v>
      </c>
      <c r="D467" t="s">
        <v>3012</v>
      </c>
      <c r="E467" t="s">
        <v>83</v>
      </c>
      <c r="F467">
        <v>20030808</v>
      </c>
      <c r="G467" t="s">
        <v>13838</v>
      </c>
      <c r="H467" t="s">
        <v>13839</v>
      </c>
      <c r="I467" t="s">
        <v>2872</v>
      </c>
      <c r="M467" t="str">
        <f t="shared" si="50"/>
        <v>池﨑</v>
      </c>
      <c r="N467" t="str">
        <f t="shared" si="51"/>
        <v>萌絵</v>
      </c>
      <c r="O467" t="str">
        <f t="shared" si="52"/>
        <v>イケザキ</v>
      </c>
      <c r="P467" t="str">
        <f t="shared" si="53"/>
        <v>モエ</v>
      </c>
      <c r="Q467">
        <f>IF($F467="","",DATEDIF($R467,①申込書!$D$3,"Y"))</f>
        <v>22</v>
      </c>
      <c r="R467" t="str">
        <f t="shared" si="54"/>
        <v>2003/08/08</v>
      </c>
      <c r="S467" t="str">
        <f t="shared" si="49"/>
        <v>奈良</v>
      </c>
      <c r="T467" t="str">
        <f>IFERROR(IF($G467&lt;&gt;"",LEFT($G467,11),IF(COUNTIF(③女子申込!$C:$C,$B467)=1,INDEX(③女子申込!H:H,MATCH($B467,③女子申込!$C:$C,0)),"")),"")</f>
        <v>00164791230</v>
      </c>
      <c r="U467" t="str">
        <f t="shared" si="55"/>
        <v>関西大</v>
      </c>
    </row>
    <row r="468" spans="1:21">
      <c r="A468" t="s">
        <v>457</v>
      </c>
      <c r="B468" s="61">
        <v>467</v>
      </c>
      <c r="C468" t="s">
        <v>3013</v>
      </c>
      <c r="D468" t="s">
        <v>3014</v>
      </c>
      <c r="E468" t="s">
        <v>97</v>
      </c>
      <c r="F468">
        <v>20040223</v>
      </c>
      <c r="G468" t="s">
        <v>13840</v>
      </c>
      <c r="H468" t="s">
        <v>1065</v>
      </c>
      <c r="I468" t="s">
        <v>3015</v>
      </c>
      <c r="M468" t="str">
        <f t="shared" si="50"/>
        <v>有田</v>
      </c>
      <c r="N468" t="str">
        <f t="shared" si="51"/>
        <v>茉合香</v>
      </c>
      <c r="O468" t="str">
        <f t="shared" si="52"/>
        <v>アリタ</v>
      </c>
      <c r="P468" t="str">
        <f t="shared" si="53"/>
        <v>マリカ</v>
      </c>
      <c r="Q468">
        <f>IF($F468="","",DATEDIF($R468,①申込書!$D$3,"Y"))</f>
        <v>21</v>
      </c>
      <c r="R468" t="str">
        <f t="shared" si="54"/>
        <v>2004/02/23</v>
      </c>
      <c r="S468" t="str">
        <f t="shared" si="49"/>
        <v>兵庫</v>
      </c>
      <c r="T468" t="str">
        <f>IFERROR(IF($G468&lt;&gt;"",LEFT($G468,11),IF(COUNTIF(③女子申込!$C:$C,$B468)=1,INDEX(③女子申込!H:H,MATCH($B468,③女子申込!$C:$C,0)),"")),"")</f>
        <v>00103384928</v>
      </c>
      <c r="U468" t="str">
        <f t="shared" si="55"/>
        <v>関西大</v>
      </c>
    </row>
    <row r="469" spans="1:21">
      <c r="A469" t="s">
        <v>457</v>
      </c>
      <c r="B469" s="61">
        <v>468</v>
      </c>
      <c r="C469" t="s">
        <v>3016</v>
      </c>
      <c r="D469" t="s">
        <v>3017</v>
      </c>
      <c r="E469" t="s">
        <v>88</v>
      </c>
      <c r="F469">
        <v>20030907</v>
      </c>
      <c r="G469" t="s">
        <v>13841</v>
      </c>
      <c r="H469" t="s">
        <v>790</v>
      </c>
      <c r="I469" t="s">
        <v>2860</v>
      </c>
      <c r="M469" t="str">
        <f t="shared" si="50"/>
        <v>澤田</v>
      </c>
      <c r="N469" t="str">
        <f t="shared" si="51"/>
        <v>佳奈</v>
      </c>
      <c r="O469" t="str">
        <f t="shared" si="52"/>
        <v>サワダ</v>
      </c>
      <c r="P469" t="str">
        <f t="shared" si="53"/>
        <v>カナ</v>
      </c>
      <c r="Q469">
        <f>IF($F469="","",DATEDIF($R469,①申込書!$D$3,"Y"))</f>
        <v>22</v>
      </c>
      <c r="R469" t="str">
        <f t="shared" si="54"/>
        <v>2003/09/07</v>
      </c>
      <c r="S469" t="str">
        <f t="shared" si="49"/>
        <v>京都</v>
      </c>
      <c r="T469" t="str">
        <f>IFERROR(IF($G469&lt;&gt;"",LEFT($G469,11),IF(COUNTIF(③女子申込!$C:$C,$B469)=1,INDEX(③女子申込!H:H,MATCH($B469,③女子申込!$C:$C,0)),"")),"")</f>
        <v>00134493125</v>
      </c>
      <c r="U469" t="str">
        <f t="shared" si="55"/>
        <v>関西大</v>
      </c>
    </row>
    <row r="470" spans="1:21">
      <c r="A470" t="s">
        <v>457</v>
      </c>
      <c r="B470" s="61">
        <v>469</v>
      </c>
      <c r="C470" t="s">
        <v>3018</v>
      </c>
      <c r="D470" t="s">
        <v>3019</v>
      </c>
      <c r="E470" t="s">
        <v>97</v>
      </c>
      <c r="F470">
        <v>20030815</v>
      </c>
      <c r="G470" t="s">
        <v>13842</v>
      </c>
      <c r="H470" t="s">
        <v>3020</v>
      </c>
      <c r="I470" t="s">
        <v>2722</v>
      </c>
      <c r="M470" t="str">
        <f t="shared" si="50"/>
        <v>野川</v>
      </c>
      <c r="N470" t="str">
        <f t="shared" si="51"/>
        <v>明莉</v>
      </c>
      <c r="O470" t="str">
        <f t="shared" si="52"/>
        <v>ノガワ</v>
      </c>
      <c r="P470" t="str">
        <f t="shared" si="53"/>
        <v>アカリ</v>
      </c>
      <c r="Q470">
        <f>IF($F470="","",DATEDIF($R470,①申込書!$D$3,"Y"))</f>
        <v>22</v>
      </c>
      <c r="R470" t="str">
        <f t="shared" si="54"/>
        <v>2003/08/15</v>
      </c>
      <c r="S470" t="str">
        <f t="shared" si="49"/>
        <v>兵庫</v>
      </c>
      <c r="T470" t="str">
        <f>IFERROR(IF($G470&lt;&gt;"",LEFT($G470,11),IF(COUNTIF(③女子申込!$C:$C,$B470)=1,INDEX(③女子申込!H:H,MATCH($B470,③女子申込!$C:$C,0)),"")),"")</f>
        <v>00104684023</v>
      </c>
      <c r="U470" t="str">
        <f t="shared" si="55"/>
        <v>関西大</v>
      </c>
    </row>
    <row r="471" spans="1:21">
      <c r="A471" t="s">
        <v>457</v>
      </c>
      <c r="B471" s="61">
        <v>470</v>
      </c>
      <c r="C471" t="s">
        <v>3353</v>
      </c>
      <c r="D471" t="s">
        <v>3354</v>
      </c>
      <c r="E471" t="s">
        <v>91</v>
      </c>
      <c r="F471">
        <v>20030409</v>
      </c>
      <c r="G471" t="s">
        <v>13843</v>
      </c>
      <c r="H471" t="s">
        <v>1197</v>
      </c>
      <c r="I471" t="s">
        <v>2928</v>
      </c>
      <c r="M471" t="str">
        <f t="shared" si="50"/>
        <v>坂倉</v>
      </c>
      <c r="N471" t="str">
        <f t="shared" si="51"/>
        <v>希望</v>
      </c>
      <c r="O471" t="str">
        <f t="shared" si="52"/>
        <v>サカクラ</v>
      </c>
      <c r="P471" t="str">
        <f t="shared" si="53"/>
        <v>ノゾミ</v>
      </c>
      <c r="Q471">
        <f>IF($F471="","",DATEDIF($R471,①申込書!$D$3,"Y"))</f>
        <v>22</v>
      </c>
      <c r="R471" t="str">
        <f t="shared" si="54"/>
        <v>2003/04/09</v>
      </c>
      <c r="S471" t="str">
        <f t="shared" si="49"/>
        <v>香川</v>
      </c>
      <c r="T471" t="str">
        <f>IFERROR(IF($G471&lt;&gt;"",LEFT($G471,11),IF(COUNTIF(③女子申込!$C:$C,$B471)=1,INDEX(③女子申込!H:H,MATCH($B471,③女子申込!$C:$C,0)),"")),"")</f>
        <v>00100964424</v>
      </c>
      <c r="U471" t="str">
        <f t="shared" si="55"/>
        <v>関西大</v>
      </c>
    </row>
    <row r="472" spans="1:21">
      <c r="A472" t="s">
        <v>457</v>
      </c>
      <c r="B472" s="61">
        <v>471</v>
      </c>
      <c r="C472" t="s">
        <v>3412</v>
      </c>
      <c r="D472" t="s">
        <v>3413</v>
      </c>
      <c r="E472" t="s">
        <v>97</v>
      </c>
      <c r="F472">
        <v>20040210</v>
      </c>
      <c r="G472" t="s">
        <v>13844</v>
      </c>
      <c r="H472" t="s">
        <v>1287</v>
      </c>
      <c r="I472" t="s">
        <v>2713</v>
      </c>
      <c r="M472" t="str">
        <f t="shared" si="50"/>
        <v>山名</v>
      </c>
      <c r="N472" t="str">
        <f t="shared" si="51"/>
        <v>彩香</v>
      </c>
      <c r="O472" t="str">
        <f t="shared" si="52"/>
        <v>ヤマナ</v>
      </c>
      <c r="P472" t="str">
        <f t="shared" si="53"/>
        <v>アヤカ</v>
      </c>
      <c r="Q472">
        <f>IF($F472="","",DATEDIF($R472,①申込書!$D$3,"Y"))</f>
        <v>21</v>
      </c>
      <c r="R472" t="str">
        <f t="shared" si="54"/>
        <v>2004/02/10</v>
      </c>
      <c r="S472" t="str">
        <f t="shared" si="49"/>
        <v>兵庫</v>
      </c>
      <c r="T472" t="str">
        <f>IFERROR(IF($G472&lt;&gt;"",LEFT($G472,11),IF(COUNTIF(③女子申込!$C:$C,$B472)=1,INDEX(③女子申込!H:H,MATCH($B472,③女子申込!$C:$C,0)),"")),"")</f>
        <v>00099389341</v>
      </c>
      <c r="U472" t="str">
        <f t="shared" si="55"/>
        <v>関西大</v>
      </c>
    </row>
    <row r="473" spans="1:21">
      <c r="A473" t="s">
        <v>457</v>
      </c>
      <c r="B473" s="61">
        <v>472</v>
      </c>
      <c r="C473" t="s">
        <v>3459</v>
      </c>
      <c r="D473" t="s">
        <v>3460</v>
      </c>
      <c r="E473" t="s">
        <v>97</v>
      </c>
      <c r="F473">
        <v>20030506</v>
      </c>
      <c r="G473" t="s">
        <v>13845</v>
      </c>
      <c r="H473" t="s">
        <v>5261</v>
      </c>
      <c r="I473" t="s">
        <v>2811</v>
      </c>
      <c r="M473" t="str">
        <f t="shared" si="50"/>
        <v>新見</v>
      </c>
      <c r="N473" t="str">
        <f t="shared" si="51"/>
        <v>咲耶</v>
      </c>
      <c r="O473" t="str">
        <f t="shared" si="52"/>
        <v>ニイミ</v>
      </c>
      <c r="P473" t="str">
        <f t="shared" si="53"/>
        <v>サヤ</v>
      </c>
      <c r="Q473">
        <f>IF($F473="","",DATEDIF($R473,①申込書!$D$3,"Y"))</f>
        <v>22</v>
      </c>
      <c r="R473" t="str">
        <f t="shared" si="54"/>
        <v>2003/05/06</v>
      </c>
      <c r="S473" t="str">
        <f t="shared" si="49"/>
        <v>兵庫</v>
      </c>
      <c r="T473" t="str">
        <f>IFERROR(IF($G473&lt;&gt;"",LEFT($G473,11),IF(COUNTIF(③女子申込!$C:$C,$B473)=1,INDEX(③女子申込!H:H,MATCH($B473,③女子申込!$C:$C,0)),"")),"")</f>
        <v>00100997531</v>
      </c>
      <c r="U473" t="str">
        <f t="shared" si="55"/>
        <v>関西大</v>
      </c>
    </row>
    <row r="474" spans="1:21">
      <c r="A474" t="s">
        <v>457</v>
      </c>
      <c r="B474" s="61">
        <v>473</v>
      </c>
      <c r="C474" t="s">
        <v>5262</v>
      </c>
      <c r="D474" t="s">
        <v>5263</v>
      </c>
      <c r="E474" t="s">
        <v>99</v>
      </c>
      <c r="F474">
        <v>20031209</v>
      </c>
      <c r="G474" t="s">
        <v>13846</v>
      </c>
      <c r="H474" t="s">
        <v>5264</v>
      </c>
      <c r="I474" t="s">
        <v>2609</v>
      </c>
      <c r="M474" t="str">
        <f t="shared" si="50"/>
        <v>若林</v>
      </c>
      <c r="N474" t="str">
        <f t="shared" si="51"/>
        <v>遼</v>
      </c>
      <c r="O474" t="str">
        <f t="shared" si="52"/>
        <v>ワカバヤシ</v>
      </c>
      <c r="P474" t="str">
        <f t="shared" si="53"/>
        <v>ハルカ</v>
      </c>
      <c r="Q474">
        <f>IF($F474="","",DATEDIF($R474,①申込書!$D$3,"Y"))</f>
        <v>22</v>
      </c>
      <c r="R474" t="str">
        <f t="shared" si="54"/>
        <v>2003/12/09</v>
      </c>
      <c r="S474" t="str">
        <f t="shared" si="49"/>
        <v>大阪</v>
      </c>
      <c r="T474" t="str">
        <f>IFERROR(IF($G474&lt;&gt;"",LEFT($G474,11),IF(COUNTIF(③女子申込!$C:$C,$B474)=1,INDEX(③女子申込!H:H,MATCH($B474,③女子申込!$C:$C,0)),"")),"")</f>
        <v>00200004232</v>
      </c>
      <c r="U474" t="str">
        <f t="shared" si="55"/>
        <v>関西大</v>
      </c>
    </row>
    <row r="475" spans="1:21">
      <c r="A475" t="s">
        <v>457</v>
      </c>
      <c r="B475" s="61">
        <v>474</v>
      </c>
      <c r="C475" t="s">
        <v>5265</v>
      </c>
      <c r="D475" t="s">
        <v>5266</v>
      </c>
      <c r="E475" t="s">
        <v>97</v>
      </c>
      <c r="F475">
        <v>20031008</v>
      </c>
      <c r="G475" t="s">
        <v>13847</v>
      </c>
      <c r="H475" t="s">
        <v>836</v>
      </c>
      <c r="I475" t="s">
        <v>2854</v>
      </c>
      <c r="M475" t="str">
        <f t="shared" si="50"/>
        <v>入江</v>
      </c>
      <c r="N475" t="str">
        <f t="shared" si="51"/>
        <v>ほの花</v>
      </c>
      <c r="O475" t="str">
        <f t="shared" si="52"/>
        <v>イリエ</v>
      </c>
      <c r="P475" t="str">
        <f t="shared" si="53"/>
        <v>ホノカ</v>
      </c>
      <c r="Q475">
        <f>IF($F475="","",DATEDIF($R475,①申込書!$D$3,"Y"))</f>
        <v>22</v>
      </c>
      <c r="R475" t="str">
        <f t="shared" si="54"/>
        <v>2003/10/08</v>
      </c>
      <c r="S475" t="str">
        <f t="shared" si="49"/>
        <v>兵庫</v>
      </c>
      <c r="T475" t="str">
        <f>IFERROR(IF($G475&lt;&gt;"",LEFT($G475,11),IF(COUNTIF(③女子申込!$C:$C,$B475)=1,INDEX(③女子申込!H:H,MATCH($B475,③女子申込!$C:$C,0)),"")),"")</f>
        <v>00200004233</v>
      </c>
      <c r="U475" t="str">
        <f t="shared" si="55"/>
        <v>関西大</v>
      </c>
    </row>
    <row r="476" spans="1:21">
      <c r="A476" t="s">
        <v>457</v>
      </c>
      <c r="B476" s="61">
        <v>475</v>
      </c>
      <c r="C476" t="s">
        <v>5267</v>
      </c>
      <c r="D476" t="s">
        <v>5268</v>
      </c>
      <c r="E476" t="s">
        <v>99</v>
      </c>
      <c r="F476">
        <v>20050221</v>
      </c>
      <c r="G476" t="s">
        <v>13848</v>
      </c>
      <c r="H476" t="s">
        <v>990</v>
      </c>
      <c r="I476" t="s">
        <v>2223</v>
      </c>
      <c r="M476" t="str">
        <f t="shared" si="50"/>
        <v>武田</v>
      </c>
      <c r="N476" t="str">
        <f t="shared" si="51"/>
        <v>真音</v>
      </c>
      <c r="O476" t="str">
        <f t="shared" si="52"/>
        <v>タケダ</v>
      </c>
      <c r="P476" t="str">
        <f t="shared" si="53"/>
        <v>マオ</v>
      </c>
      <c r="Q476">
        <f>IF($F476="","",DATEDIF($R476,①申込書!$D$3,"Y"))</f>
        <v>20</v>
      </c>
      <c r="R476" t="str">
        <f t="shared" si="54"/>
        <v>2005/02/21</v>
      </c>
      <c r="S476" t="str">
        <f t="shared" si="49"/>
        <v>大阪</v>
      </c>
      <c r="T476" t="str">
        <f>IFERROR(IF($G476&lt;&gt;"",LEFT($G476,11),IF(COUNTIF(③女子申込!$C:$C,$B476)=1,INDEX(③女子申込!H:H,MATCH($B476,③女子申込!$C:$C,0)),"")),"")</f>
        <v>00114545020</v>
      </c>
      <c r="U476" t="str">
        <f t="shared" si="55"/>
        <v>関西大</v>
      </c>
    </row>
    <row r="477" spans="1:21">
      <c r="A477" t="s">
        <v>457</v>
      </c>
      <c r="B477" s="61">
        <v>476</v>
      </c>
      <c r="C477" t="s">
        <v>5269</v>
      </c>
      <c r="D477" t="s">
        <v>5270</v>
      </c>
      <c r="E477" t="s">
        <v>85</v>
      </c>
      <c r="F477">
        <v>20041021</v>
      </c>
      <c r="G477" t="s">
        <v>13849</v>
      </c>
      <c r="H477" t="s">
        <v>341</v>
      </c>
      <c r="I477" t="s">
        <v>2713</v>
      </c>
      <c r="M477" t="str">
        <f t="shared" si="50"/>
        <v>前田</v>
      </c>
      <c r="N477" t="str">
        <f t="shared" si="51"/>
        <v>彩花</v>
      </c>
      <c r="O477" t="str">
        <f t="shared" si="52"/>
        <v>マエダ</v>
      </c>
      <c r="P477" t="str">
        <f t="shared" si="53"/>
        <v>アヤカ</v>
      </c>
      <c r="Q477">
        <f>IF($F477="","",DATEDIF($R477,①申込書!$D$3,"Y"))</f>
        <v>21</v>
      </c>
      <c r="R477" t="str">
        <f t="shared" si="54"/>
        <v>2004/10/21</v>
      </c>
      <c r="S477" t="str">
        <f t="shared" si="49"/>
        <v>愛知</v>
      </c>
      <c r="T477" t="str">
        <f>IFERROR(IF($G477&lt;&gt;"",LEFT($G477,11),IF(COUNTIF(③女子申込!$C:$C,$B477)=1,INDEX(③女子申込!H:H,MATCH($B477,③女子申込!$C:$C,0)),"")),"")</f>
        <v>00143920019</v>
      </c>
      <c r="U477" t="str">
        <f t="shared" si="55"/>
        <v>関西大</v>
      </c>
    </row>
    <row r="478" spans="1:21">
      <c r="A478" t="s">
        <v>457</v>
      </c>
      <c r="B478" s="61">
        <v>477</v>
      </c>
      <c r="C478" t="s">
        <v>5271</v>
      </c>
      <c r="D478" t="s">
        <v>5272</v>
      </c>
      <c r="E478" t="s">
        <v>835</v>
      </c>
      <c r="F478">
        <v>20050304</v>
      </c>
      <c r="G478" t="s">
        <v>13850</v>
      </c>
      <c r="H478" t="s">
        <v>214</v>
      </c>
      <c r="I478" t="s">
        <v>3240</v>
      </c>
      <c r="M478" t="str">
        <f t="shared" si="50"/>
        <v>山本</v>
      </c>
      <c r="N478" t="str">
        <f t="shared" si="51"/>
        <v>沙來</v>
      </c>
      <c r="O478" t="str">
        <f t="shared" si="52"/>
        <v>ヤマモト</v>
      </c>
      <c r="P478" t="str">
        <f t="shared" si="53"/>
        <v>サラ</v>
      </c>
      <c r="Q478">
        <f>IF($F478="","",DATEDIF($R478,①申込書!$D$3,"Y"))</f>
        <v>20</v>
      </c>
      <c r="R478" t="str">
        <f t="shared" si="54"/>
        <v>2005/03/04</v>
      </c>
      <c r="S478" t="str">
        <f t="shared" si="49"/>
        <v>埼玉</v>
      </c>
      <c r="T478" t="str">
        <f>IFERROR(IF($G478&lt;&gt;"",LEFT($G478,11),IF(COUNTIF(③女子申込!$C:$C,$B478)=1,INDEX(③女子申込!H:H,MATCH($B478,③女子申込!$C:$C,0)),"")),"")</f>
        <v>00119604324</v>
      </c>
      <c r="U478" t="str">
        <f t="shared" si="55"/>
        <v>関西大</v>
      </c>
    </row>
    <row r="479" spans="1:21">
      <c r="A479" t="s">
        <v>457</v>
      </c>
      <c r="B479" s="61">
        <v>478</v>
      </c>
      <c r="C479" t="s">
        <v>5273</v>
      </c>
      <c r="D479" t="s">
        <v>5274</v>
      </c>
      <c r="E479" t="s">
        <v>99</v>
      </c>
      <c r="F479">
        <v>20041012</v>
      </c>
      <c r="G479" t="s">
        <v>13851</v>
      </c>
      <c r="H479" t="s">
        <v>5275</v>
      </c>
      <c r="I479" t="s">
        <v>1502</v>
      </c>
      <c r="M479" t="str">
        <f t="shared" si="50"/>
        <v>新山</v>
      </c>
      <c r="N479" t="str">
        <f t="shared" si="51"/>
        <v>心友</v>
      </c>
      <c r="O479" t="str">
        <f t="shared" si="52"/>
        <v>ニイヤマ</v>
      </c>
      <c r="P479" t="str">
        <f t="shared" si="53"/>
        <v>ミユ</v>
      </c>
      <c r="Q479">
        <f>IF($F479="","",DATEDIF($R479,①申込書!$D$3,"Y"))</f>
        <v>21</v>
      </c>
      <c r="R479" t="str">
        <f t="shared" si="54"/>
        <v>2004/10/12</v>
      </c>
      <c r="S479" t="str">
        <f t="shared" si="49"/>
        <v>大阪</v>
      </c>
      <c r="T479" t="str">
        <f>IFERROR(IF($G479&lt;&gt;"",LEFT($G479,11),IF(COUNTIF(③女子申込!$C:$C,$B479)=1,INDEX(③女子申込!H:H,MATCH($B479,③女子申込!$C:$C,0)),"")),"")</f>
        <v>00112390016</v>
      </c>
      <c r="U479" t="str">
        <f t="shared" si="55"/>
        <v>関西大</v>
      </c>
    </row>
    <row r="480" spans="1:21">
      <c r="A480" t="s">
        <v>457</v>
      </c>
      <c r="B480" s="61">
        <v>479</v>
      </c>
      <c r="C480" t="s">
        <v>5613</v>
      </c>
      <c r="D480" t="s">
        <v>5614</v>
      </c>
      <c r="E480" t="s">
        <v>99</v>
      </c>
      <c r="F480">
        <v>20050105</v>
      </c>
      <c r="G480" t="s">
        <v>13852</v>
      </c>
      <c r="H480" t="s">
        <v>590</v>
      </c>
      <c r="I480" t="s">
        <v>3090</v>
      </c>
      <c r="M480" t="str">
        <f t="shared" si="50"/>
        <v>梶</v>
      </c>
      <c r="N480" t="str">
        <f t="shared" si="51"/>
        <v>莉央</v>
      </c>
      <c r="O480" t="str">
        <f t="shared" si="52"/>
        <v>カジ</v>
      </c>
      <c r="P480" t="str">
        <f t="shared" si="53"/>
        <v>リオ</v>
      </c>
      <c r="Q480">
        <f>IF($F480="","",DATEDIF($R480,①申込書!$D$3,"Y"))</f>
        <v>21</v>
      </c>
      <c r="R480" t="str">
        <f t="shared" si="54"/>
        <v>2005/01/05</v>
      </c>
      <c r="S480" t="str">
        <f t="shared" si="49"/>
        <v>大阪</v>
      </c>
      <c r="T480" t="str">
        <f>IFERROR(IF($G480&lt;&gt;"",LEFT($G480,11),IF(COUNTIF(③女子申込!$C:$C,$B480)=1,INDEX(③女子申込!H:H,MATCH($B480,③女子申込!$C:$C,0)),"")),"")</f>
        <v>00200092535</v>
      </c>
      <c r="U480" t="str">
        <f t="shared" si="55"/>
        <v>関西大</v>
      </c>
    </row>
    <row r="481" spans="1:21">
      <c r="A481" t="s">
        <v>457</v>
      </c>
      <c r="B481" s="61">
        <v>480</v>
      </c>
      <c r="C481" t="s">
        <v>5615</v>
      </c>
      <c r="D481" t="s">
        <v>5616</v>
      </c>
      <c r="E481" t="s">
        <v>369</v>
      </c>
      <c r="F481">
        <v>20041101</v>
      </c>
      <c r="G481" t="s">
        <v>13853</v>
      </c>
      <c r="H481" t="s">
        <v>1023</v>
      </c>
      <c r="I481" t="s">
        <v>3185</v>
      </c>
      <c r="M481" t="str">
        <f t="shared" si="50"/>
        <v>堀口</v>
      </c>
      <c r="N481" t="str">
        <f t="shared" si="51"/>
        <v>花凪</v>
      </c>
      <c r="O481" t="str">
        <f t="shared" si="52"/>
        <v>ホリグチ</v>
      </c>
      <c r="P481" t="str">
        <f t="shared" si="53"/>
        <v>ハナ</v>
      </c>
      <c r="Q481">
        <f>IF($F481="","",DATEDIF($R481,①申込書!$D$3,"Y"))</f>
        <v>21</v>
      </c>
      <c r="R481" t="str">
        <f t="shared" si="54"/>
        <v>2004/11/01</v>
      </c>
      <c r="S481" t="str">
        <f t="shared" si="49"/>
        <v>愛媛</v>
      </c>
      <c r="T481" t="str">
        <f>IFERROR(IF($G481&lt;&gt;"",LEFT($G481,11),IF(COUNTIF(③女子申込!$C:$C,$B481)=1,INDEX(③女子申込!H:H,MATCH($B481,③女子申込!$C:$C,0)),"")),"")</f>
        <v>00200099114</v>
      </c>
      <c r="U481" t="str">
        <f t="shared" si="55"/>
        <v>関西大</v>
      </c>
    </row>
    <row r="482" spans="1:21">
      <c r="A482" t="s">
        <v>457</v>
      </c>
      <c r="B482" s="61">
        <v>481</v>
      </c>
      <c r="C482" t="s">
        <v>5706</v>
      </c>
      <c r="D482" t="s">
        <v>5707</v>
      </c>
      <c r="E482" t="s">
        <v>99</v>
      </c>
      <c r="F482">
        <v>20040429</v>
      </c>
      <c r="G482" t="s">
        <v>13854</v>
      </c>
      <c r="H482" t="s">
        <v>329</v>
      </c>
      <c r="I482" t="s">
        <v>2609</v>
      </c>
      <c r="M482" t="str">
        <f t="shared" si="50"/>
        <v>今井</v>
      </c>
      <c r="N482" t="str">
        <f t="shared" si="51"/>
        <v>春伽</v>
      </c>
      <c r="O482" t="str">
        <f t="shared" si="52"/>
        <v>イマイ</v>
      </c>
      <c r="P482" t="str">
        <f t="shared" si="53"/>
        <v>ハルカ</v>
      </c>
      <c r="Q482">
        <f>IF($F482="","",DATEDIF($R482,①申込書!$D$3,"Y"))</f>
        <v>21</v>
      </c>
      <c r="R482" t="str">
        <f t="shared" si="54"/>
        <v>2004/04/29</v>
      </c>
      <c r="S482" t="str">
        <f t="shared" si="49"/>
        <v>大阪</v>
      </c>
      <c r="T482" t="str">
        <f>IFERROR(IF($G482&lt;&gt;"",LEFT($G482,11),IF(COUNTIF(③女子申込!$C:$C,$B482)=1,INDEX(③女子申込!H:H,MATCH($B482,③女子申込!$C:$C,0)),"")),"")</f>
        <v>00200170007</v>
      </c>
      <c r="U482" t="str">
        <f t="shared" si="55"/>
        <v>関西大</v>
      </c>
    </row>
    <row r="483" spans="1:21">
      <c r="A483" t="s">
        <v>457</v>
      </c>
      <c r="B483" s="61">
        <v>482</v>
      </c>
      <c r="C483" t="s">
        <v>5721</v>
      </c>
      <c r="D483" t="s">
        <v>5722</v>
      </c>
      <c r="E483" t="s">
        <v>99</v>
      </c>
      <c r="F483">
        <v>20040728</v>
      </c>
      <c r="G483" t="s">
        <v>13855</v>
      </c>
      <c r="H483" t="s">
        <v>214</v>
      </c>
      <c r="I483" t="s">
        <v>5723</v>
      </c>
      <c r="M483" t="str">
        <f t="shared" si="50"/>
        <v>山本</v>
      </c>
      <c r="N483" t="str">
        <f t="shared" si="51"/>
        <v>佳乃子</v>
      </c>
      <c r="O483" t="str">
        <f t="shared" si="52"/>
        <v>ヤマモト</v>
      </c>
      <c r="P483" t="str">
        <f t="shared" si="53"/>
        <v>カノコ</v>
      </c>
      <c r="Q483">
        <f>IF($F483="","",DATEDIF($R483,①申込書!$D$3,"Y"))</f>
        <v>21</v>
      </c>
      <c r="R483" t="str">
        <f t="shared" si="54"/>
        <v>2004/07/28</v>
      </c>
      <c r="S483" t="str">
        <f t="shared" si="49"/>
        <v>大阪</v>
      </c>
      <c r="T483" t="str">
        <f>IFERROR(IF($G483&lt;&gt;"",LEFT($G483,11),IF(COUNTIF(③女子申込!$C:$C,$B483)=1,INDEX(③女子申込!H:H,MATCH($B483,③女子申込!$C:$C,0)),"")),"")</f>
        <v>00111757022</v>
      </c>
      <c r="U483" t="str">
        <f t="shared" si="55"/>
        <v>関西大</v>
      </c>
    </row>
    <row r="484" spans="1:21">
      <c r="A484" t="s">
        <v>457</v>
      </c>
      <c r="B484" s="61">
        <v>483</v>
      </c>
      <c r="C484" t="s">
        <v>7999</v>
      </c>
      <c r="D484" t="s">
        <v>8000</v>
      </c>
      <c r="E484" t="s">
        <v>99</v>
      </c>
      <c r="F484">
        <v>20050718</v>
      </c>
      <c r="G484" t="s">
        <v>13856</v>
      </c>
      <c r="H484" t="s">
        <v>1139</v>
      </c>
      <c r="I484" t="s">
        <v>5213</v>
      </c>
      <c r="M484" t="str">
        <f t="shared" si="50"/>
        <v>森脇</v>
      </c>
      <c r="N484" t="str">
        <f t="shared" si="51"/>
        <v>杏</v>
      </c>
      <c r="O484" t="str">
        <f t="shared" si="52"/>
        <v>モリワキ</v>
      </c>
      <c r="P484" t="str">
        <f t="shared" si="53"/>
        <v>アン</v>
      </c>
      <c r="Q484">
        <f>IF($F484="","",DATEDIF($R484,①申込書!$D$3,"Y"))</f>
        <v>20</v>
      </c>
      <c r="R484" t="str">
        <f t="shared" si="54"/>
        <v>2005/07/18</v>
      </c>
      <c r="S484" t="str">
        <f t="shared" si="49"/>
        <v>大阪</v>
      </c>
      <c r="T484" t="str">
        <f>IFERROR(IF($G484&lt;&gt;"",LEFT($G484,11),IF(COUNTIF(③女子申込!$C:$C,$B484)=1,INDEX(③女子申込!H:H,MATCH($B484,③女子申込!$C:$C,0)),"")),"")</f>
        <v>00131032212</v>
      </c>
      <c r="U484" t="str">
        <f t="shared" si="55"/>
        <v>関西大</v>
      </c>
    </row>
    <row r="485" spans="1:21">
      <c r="A485" t="s">
        <v>457</v>
      </c>
      <c r="B485" s="61">
        <v>484</v>
      </c>
      <c r="C485" t="s">
        <v>8001</v>
      </c>
      <c r="D485" t="s">
        <v>8002</v>
      </c>
      <c r="E485" t="s">
        <v>99</v>
      </c>
      <c r="F485">
        <v>20051016</v>
      </c>
      <c r="G485" t="s">
        <v>13857</v>
      </c>
      <c r="H485" t="s">
        <v>6182</v>
      </c>
      <c r="I485" t="s">
        <v>8003</v>
      </c>
      <c r="M485" t="str">
        <f t="shared" si="50"/>
        <v>吉武</v>
      </c>
      <c r="N485" t="str">
        <f t="shared" si="51"/>
        <v>ﾌｧﾃｨﾏ花</v>
      </c>
      <c r="O485" t="str">
        <f t="shared" si="52"/>
        <v>ヨシタケ</v>
      </c>
      <c r="P485" t="str">
        <f t="shared" si="53"/>
        <v>ファティマハナ</v>
      </c>
      <c r="Q485">
        <f>IF($F485="","",DATEDIF($R485,①申込書!$D$3,"Y"))</f>
        <v>20</v>
      </c>
      <c r="R485" t="str">
        <f t="shared" si="54"/>
        <v>2005/10/16</v>
      </c>
      <c r="S485" t="str">
        <f t="shared" si="49"/>
        <v>大阪</v>
      </c>
      <c r="T485" t="str">
        <f>IFERROR(IF($G485&lt;&gt;"",LEFT($G485,11),IF(COUNTIF(③女子申込!$C:$C,$B485)=1,INDEX(③女子申込!H:H,MATCH($B485,③女子申込!$C:$C,0)),"")),"")</f>
        <v>00126541322</v>
      </c>
      <c r="U485" t="str">
        <f t="shared" si="55"/>
        <v>関西大</v>
      </c>
    </row>
    <row r="486" spans="1:21">
      <c r="A486" t="s">
        <v>457</v>
      </c>
      <c r="B486" s="61">
        <v>485</v>
      </c>
      <c r="C486" t="s">
        <v>8004</v>
      </c>
      <c r="D486" t="s">
        <v>8005</v>
      </c>
      <c r="E486" t="s">
        <v>3835</v>
      </c>
      <c r="F486">
        <v>20050410</v>
      </c>
      <c r="G486" t="s">
        <v>13858</v>
      </c>
      <c r="H486" t="s">
        <v>1212</v>
      </c>
      <c r="I486" t="s">
        <v>2798</v>
      </c>
      <c r="M486" t="str">
        <f t="shared" si="50"/>
        <v>早川</v>
      </c>
      <c r="N486" t="str">
        <f t="shared" si="51"/>
        <v>小晴</v>
      </c>
      <c r="O486" t="str">
        <f t="shared" si="52"/>
        <v>ハヤカワ</v>
      </c>
      <c r="P486" t="str">
        <f t="shared" si="53"/>
        <v>コハル</v>
      </c>
      <c r="Q486">
        <f>IF($F486="","",DATEDIF($R486,①申込書!$D$3,"Y"))</f>
        <v>20</v>
      </c>
      <c r="R486" t="str">
        <f t="shared" si="54"/>
        <v>2005/04/10</v>
      </c>
      <c r="S486" t="str">
        <f t="shared" si="49"/>
        <v>学連</v>
      </c>
      <c r="T486" t="str">
        <f>IFERROR(IF($G486&lt;&gt;"",LEFT($G486,11),IF(COUNTIF(③女子申込!$C:$C,$B486)=1,INDEX(③女子申込!H:H,MATCH($B486,③女子申込!$C:$C,0)),"")),"")</f>
        <v>00127445831</v>
      </c>
      <c r="U486" t="str">
        <f t="shared" si="55"/>
        <v>関西大</v>
      </c>
    </row>
    <row r="487" spans="1:21">
      <c r="A487" t="s">
        <v>457</v>
      </c>
      <c r="B487" s="61">
        <v>486</v>
      </c>
      <c r="C487" t="s">
        <v>8006</v>
      </c>
      <c r="D487" t="s">
        <v>8007</v>
      </c>
      <c r="E487" t="s">
        <v>733</v>
      </c>
      <c r="F487">
        <v>20060308</v>
      </c>
      <c r="G487" t="s">
        <v>13859</v>
      </c>
      <c r="H487" t="s">
        <v>615</v>
      </c>
      <c r="I487" t="s">
        <v>2868</v>
      </c>
      <c r="M487" t="str">
        <f t="shared" si="50"/>
        <v>大西</v>
      </c>
      <c r="N487" t="str">
        <f t="shared" si="51"/>
        <v>友菜</v>
      </c>
      <c r="O487" t="str">
        <f t="shared" si="52"/>
        <v>オオニシ</v>
      </c>
      <c r="P487" t="str">
        <f t="shared" si="53"/>
        <v>ユウナ</v>
      </c>
      <c r="Q487">
        <f>IF($F487="","",DATEDIF($R487,①申込書!$D$3,"Y"))</f>
        <v>19</v>
      </c>
      <c r="R487" t="str">
        <f t="shared" si="54"/>
        <v>2006/03/08</v>
      </c>
      <c r="S487" t="str">
        <f t="shared" si="49"/>
        <v>徳島</v>
      </c>
      <c r="T487" t="str">
        <f>IFERROR(IF($G487&lt;&gt;"",LEFT($G487,11),IF(COUNTIF(③女子申込!$C:$C,$B487)=1,INDEX(③女子申込!H:H,MATCH($B487,③女子申込!$C:$C,0)),"")),"")</f>
        <v>00124707122</v>
      </c>
      <c r="U487" t="str">
        <f t="shared" si="55"/>
        <v>関西大</v>
      </c>
    </row>
    <row r="488" spans="1:21">
      <c r="A488" t="s">
        <v>457</v>
      </c>
      <c r="B488" s="61">
        <v>487</v>
      </c>
      <c r="C488" t="s">
        <v>8008</v>
      </c>
      <c r="D488" t="s">
        <v>8009</v>
      </c>
      <c r="E488" t="s">
        <v>99</v>
      </c>
      <c r="F488">
        <v>20050520</v>
      </c>
      <c r="G488" t="s">
        <v>13860</v>
      </c>
      <c r="H488" t="s">
        <v>3145</v>
      </c>
      <c r="I488" t="s">
        <v>2715</v>
      </c>
      <c r="M488" t="str">
        <f t="shared" si="50"/>
        <v>室山</v>
      </c>
      <c r="N488" t="str">
        <f t="shared" si="51"/>
        <v>真優</v>
      </c>
      <c r="O488" t="str">
        <f t="shared" si="52"/>
        <v>ムロヤマ</v>
      </c>
      <c r="P488" t="str">
        <f t="shared" si="53"/>
        <v>マユ</v>
      </c>
      <c r="Q488">
        <f>IF($F488="","",DATEDIF($R488,①申込書!$D$3,"Y"))</f>
        <v>20</v>
      </c>
      <c r="R488" t="str">
        <f t="shared" si="54"/>
        <v>2005/05/20</v>
      </c>
      <c r="S488" t="str">
        <f t="shared" si="49"/>
        <v>大阪</v>
      </c>
      <c r="T488" t="str">
        <f>IFERROR(IF($G488&lt;&gt;"",LEFT($G488,11),IF(COUNTIF(③女子申込!$C:$C,$B488)=1,INDEX(③女子申込!H:H,MATCH($B488,③女子申込!$C:$C,0)),"")),"")</f>
        <v>00128606023</v>
      </c>
      <c r="U488" t="str">
        <f t="shared" si="55"/>
        <v>関西大</v>
      </c>
    </row>
    <row r="489" spans="1:21">
      <c r="A489" t="s">
        <v>457</v>
      </c>
      <c r="B489" s="61">
        <v>488</v>
      </c>
      <c r="C489" t="s">
        <v>8010</v>
      </c>
      <c r="D489" t="s">
        <v>8011</v>
      </c>
      <c r="E489" t="s">
        <v>180</v>
      </c>
      <c r="F489">
        <v>20050429</v>
      </c>
      <c r="G489" t="s">
        <v>13861</v>
      </c>
      <c r="H489" t="s">
        <v>214</v>
      </c>
      <c r="I489" t="s">
        <v>1502</v>
      </c>
      <c r="M489" t="str">
        <f t="shared" si="50"/>
        <v>山本</v>
      </c>
      <c r="N489" t="str">
        <f t="shared" si="51"/>
        <v>望結</v>
      </c>
      <c r="O489" t="str">
        <f t="shared" si="52"/>
        <v>ヤマモト</v>
      </c>
      <c r="P489" t="str">
        <f t="shared" si="53"/>
        <v>ミユ</v>
      </c>
      <c r="Q489">
        <f>IF($F489="","",DATEDIF($R489,①申込書!$D$3,"Y"))</f>
        <v>20</v>
      </c>
      <c r="R489" t="str">
        <f t="shared" si="54"/>
        <v>2005/04/29</v>
      </c>
      <c r="S489" t="str">
        <f t="shared" si="49"/>
        <v>北海道</v>
      </c>
      <c r="T489" t="str">
        <f>IFERROR(IF($G489&lt;&gt;"",LEFT($G489,11),IF(COUNTIF(③女子申込!$C:$C,$B489)=1,INDEX(③女子申込!H:H,MATCH($B489,③女子申込!$C:$C,0)),"")),"")</f>
        <v>00127427427</v>
      </c>
      <c r="U489" t="str">
        <f t="shared" si="55"/>
        <v>関西大</v>
      </c>
    </row>
    <row r="490" spans="1:21">
      <c r="A490" t="s">
        <v>457</v>
      </c>
      <c r="B490" s="61">
        <v>489</v>
      </c>
      <c r="C490" t="s">
        <v>8267</v>
      </c>
      <c r="D490" t="s">
        <v>8268</v>
      </c>
      <c r="E490" t="s">
        <v>132</v>
      </c>
      <c r="F490">
        <v>20050520</v>
      </c>
      <c r="G490" t="s">
        <v>8269</v>
      </c>
      <c r="H490" t="s">
        <v>593</v>
      </c>
      <c r="I490" t="s">
        <v>2873</v>
      </c>
      <c r="M490" t="str">
        <f t="shared" si="50"/>
        <v>西田</v>
      </c>
      <c r="N490" t="str">
        <f t="shared" si="51"/>
        <v>真穂</v>
      </c>
      <c r="O490" t="str">
        <f t="shared" si="52"/>
        <v>ニシダ</v>
      </c>
      <c r="P490" t="str">
        <f t="shared" si="53"/>
        <v>マホ</v>
      </c>
      <c r="Q490">
        <f>IF($F490="","",DATEDIF($R490,①申込書!$D$3,"Y"))</f>
        <v>20</v>
      </c>
      <c r="R490" t="str">
        <f t="shared" si="54"/>
        <v>2005/05/20</v>
      </c>
      <c r="S490" t="str">
        <f t="shared" si="49"/>
        <v>広島</v>
      </c>
      <c r="T490" t="str">
        <f>IFERROR(IF($G490&lt;&gt;"",LEFT($G490,11),IF(COUNTIF(③女子申込!$C:$C,$B490)=1,INDEX(③女子申込!H:H,MATCH($B490,③女子申込!$C:$C,0)),"")),"")</f>
        <v>00123100299</v>
      </c>
      <c r="U490" t="str">
        <f t="shared" si="55"/>
        <v>関西大</v>
      </c>
    </row>
    <row r="491" spans="1:21">
      <c r="A491" t="s">
        <v>457</v>
      </c>
      <c r="B491" s="61">
        <v>490</v>
      </c>
      <c r="C491" t="s">
        <v>8270</v>
      </c>
      <c r="D491" t="s">
        <v>8271</v>
      </c>
      <c r="E491" t="s">
        <v>10180</v>
      </c>
      <c r="F491">
        <v>20050616</v>
      </c>
      <c r="G491" t="s">
        <v>8272</v>
      </c>
      <c r="H491" t="s">
        <v>591</v>
      </c>
      <c r="I491" t="s">
        <v>3309</v>
      </c>
      <c r="M491" t="str">
        <f t="shared" si="50"/>
        <v>大川</v>
      </c>
      <c r="N491" t="str">
        <f t="shared" si="51"/>
        <v>心愛</v>
      </c>
      <c r="O491" t="str">
        <f t="shared" si="52"/>
        <v>オオカワ</v>
      </c>
      <c r="P491" t="str">
        <f t="shared" si="53"/>
        <v>ココア</v>
      </c>
      <c r="Q491">
        <f>IF($F491="","",DATEDIF($R491,①申込書!$D$3,"Y"))</f>
        <v>20</v>
      </c>
      <c r="R491" t="str">
        <f t="shared" si="54"/>
        <v>2005/06/16</v>
      </c>
      <c r="S491" t="str">
        <f t="shared" si="49"/>
        <v>千葉</v>
      </c>
      <c r="T491" t="str">
        <f>IFERROR(IF($G491&lt;&gt;"",LEFT($G491,11),IF(COUNTIF(③女子申込!$C:$C,$B491)=1,INDEX(③女子申込!H:H,MATCH($B491,③女子申込!$C:$C,0)),"")),"")</f>
        <v>00126631221</v>
      </c>
      <c r="U491" t="str">
        <f t="shared" si="55"/>
        <v>関西大</v>
      </c>
    </row>
    <row r="492" spans="1:21">
      <c r="A492" t="s">
        <v>457</v>
      </c>
      <c r="B492" s="61">
        <v>491</v>
      </c>
      <c r="C492" t="s">
        <v>8280</v>
      </c>
      <c r="D492" t="s">
        <v>12809</v>
      </c>
      <c r="E492" t="s">
        <v>344</v>
      </c>
      <c r="F492">
        <v>20050623</v>
      </c>
      <c r="G492" t="s">
        <v>8281</v>
      </c>
      <c r="H492" t="s">
        <v>139</v>
      </c>
      <c r="I492" t="s">
        <v>13862</v>
      </c>
      <c r="M492" t="str">
        <f t="shared" si="50"/>
        <v>大石</v>
      </c>
      <c r="N492" t="str">
        <f t="shared" si="51"/>
        <v>梨華子</v>
      </c>
      <c r="O492" t="str">
        <f t="shared" si="52"/>
        <v>オオイシ</v>
      </c>
      <c r="P492" t="str">
        <f t="shared" si="53"/>
        <v>リカコ</v>
      </c>
      <c r="Q492">
        <f>IF($F492="","",DATEDIF($R492,①申込書!$D$3,"Y"))</f>
        <v>20</v>
      </c>
      <c r="R492" t="str">
        <f t="shared" si="54"/>
        <v>2005/06/23</v>
      </c>
      <c r="S492" t="str">
        <f t="shared" si="49"/>
        <v>高知</v>
      </c>
      <c r="T492" t="str">
        <f>IFERROR(IF($G492&lt;&gt;"",LEFT($G492,11),IF(COUNTIF(③女子申込!$C:$C,$B492)=1,INDEX(③女子申込!H:H,MATCH($B492,③女子申込!$C:$C,0)),"")),"")</f>
        <v>00200286191</v>
      </c>
      <c r="U492" t="str">
        <f t="shared" si="55"/>
        <v>関西大</v>
      </c>
    </row>
    <row r="493" spans="1:21">
      <c r="A493" t="s">
        <v>457</v>
      </c>
      <c r="B493" s="61">
        <v>492</v>
      </c>
      <c r="C493" t="s">
        <v>8282</v>
      </c>
      <c r="D493" t="s">
        <v>8283</v>
      </c>
      <c r="E493" t="s">
        <v>99</v>
      </c>
      <c r="F493">
        <v>20050613</v>
      </c>
      <c r="G493" t="s">
        <v>8284</v>
      </c>
      <c r="H493" t="s">
        <v>8285</v>
      </c>
      <c r="I493" t="s">
        <v>5459</v>
      </c>
      <c r="M493" t="str">
        <f t="shared" si="50"/>
        <v>桐島</v>
      </c>
      <c r="N493" t="str">
        <f t="shared" si="51"/>
        <v>鈴</v>
      </c>
      <c r="O493" t="str">
        <f t="shared" si="52"/>
        <v>キリシマ</v>
      </c>
      <c r="P493" t="str">
        <f t="shared" si="53"/>
        <v>スズ</v>
      </c>
      <c r="Q493">
        <f>IF($F493="","",DATEDIF($R493,①申込書!$D$3,"Y"))</f>
        <v>20</v>
      </c>
      <c r="R493" t="str">
        <f t="shared" si="54"/>
        <v>2005/06/13</v>
      </c>
      <c r="S493" t="str">
        <f t="shared" si="49"/>
        <v>大阪</v>
      </c>
      <c r="T493" t="str">
        <f>IFERROR(IF($G493&lt;&gt;"",LEFT($G493,11),IF(COUNTIF(③女子申込!$C:$C,$B493)=1,INDEX(③女子申込!H:H,MATCH($B493,③女子申込!$C:$C,0)),"")),"")</f>
        <v>00162673833</v>
      </c>
      <c r="U493" t="str">
        <f t="shared" si="55"/>
        <v>関西大</v>
      </c>
    </row>
    <row r="494" spans="1:21">
      <c r="A494" t="s">
        <v>457</v>
      </c>
      <c r="B494" s="61">
        <v>493</v>
      </c>
      <c r="C494" t="s">
        <v>8286</v>
      </c>
      <c r="D494" t="s">
        <v>8287</v>
      </c>
      <c r="E494" t="s">
        <v>99</v>
      </c>
      <c r="F494">
        <v>20050804</v>
      </c>
      <c r="G494" t="s">
        <v>8288</v>
      </c>
      <c r="H494" t="s">
        <v>3095</v>
      </c>
      <c r="I494" t="s">
        <v>8289</v>
      </c>
      <c r="M494" t="str">
        <f t="shared" si="50"/>
        <v>野中</v>
      </c>
      <c r="N494" t="str">
        <f t="shared" si="51"/>
        <v>彩葉</v>
      </c>
      <c r="O494" t="str">
        <f t="shared" si="52"/>
        <v>ノナカ</v>
      </c>
      <c r="P494" t="str">
        <f t="shared" si="53"/>
        <v>アヤハ</v>
      </c>
      <c r="Q494">
        <f>IF($F494="","",DATEDIF($R494,①申込書!$D$3,"Y"))</f>
        <v>20</v>
      </c>
      <c r="R494" t="str">
        <f t="shared" si="54"/>
        <v>2005/08/04</v>
      </c>
      <c r="S494" t="str">
        <f t="shared" si="49"/>
        <v>大阪</v>
      </c>
      <c r="T494" t="str">
        <f>IFERROR(IF($G494&lt;&gt;"",LEFT($G494,11),IF(COUNTIF(③女子申込!$C:$C,$B494)=1,INDEX(③女子申込!H:H,MATCH($B494,③女子申込!$C:$C,0)),"")),"")</f>
        <v>00126072321</v>
      </c>
      <c r="U494" t="str">
        <f t="shared" si="55"/>
        <v>関西大</v>
      </c>
    </row>
    <row r="495" spans="1:21">
      <c r="A495" t="s">
        <v>457</v>
      </c>
      <c r="B495" s="61">
        <v>494</v>
      </c>
      <c r="C495" t="s">
        <v>8336</v>
      </c>
      <c r="D495" t="s">
        <v>8337</v>
      </c>
      <c r="E495" t="s">
        <v>99</v>
      </c>
      <c r="F495">
        <v>20050921</v>
      </c>
      <c r="G495" t="s">
        <v>8338</v>
      </c>
      <c r="H495" t="s">
        <v>2149</v>
      </c>
      <c r="I495" t="s">
        <v>8339</v>
      </c>
      <c r="M495" t="str">
        <f t="shared" si="50"/>
        <v>中原</v>
      </c>
      <c r="N495" t="str">
        <f t="shared" si="51"/>
        <v>苺娃</v>
      </c>
      <c r="O495" t="str">
        <f t="shared" si="52"/>
        <v>ナカハラ</v>
      </c>
      <c r="P495" t="str">
        <f t="shared" si="53"/>
        <v>ティア</v>
      </c>
      <c r="Q495">
        <f>IF($F495="","",DATEDIF($R495,①申込書!$D$3,"Y"))</f>
        <v>20</v>
      </c>
      <c r="R495" t="str">
        <f t="shared" si="54"/>
        <v>2005/09/21</v>
      </c>
      <c r="S495" t="str">
        <f t="shared" si="49"/>
        <v>大阪</v>
      </c>
      <c r="T495" t="str">
        <f>IFERROR(IF($G495&lt;&gt;"",LEFT($G495,11),IF(COUNTIF(③女子申込!$C:$C,$B495)=1,INDEX(③女子申込!H:H,MATCH($B495,③女子申込!$C:$C,0)),"")),"")</f>
        <v>00123763830</v>
      </c>
      <c r="U495" t="str">
        <f t="shared" si="55"/>
        <v>関西大</v>
      </c>
    </row>
    <row r="496" spans="1:21">
      <c r="A496" t="s">
        <v>457</v>
      </c>
      <c r="B496" s="61">
        <v>495</v>
      </c>
      <c r="C496" t="s">
        <v>8409</v>
      </c>
      <c r="D496" t="s">
        <v>8410</v>
      </c>
      <c r="E496" t="s">
        <v>99</v>
      </c>
      <c r="F496">
        <v>20050705</v>
      </c>
      <c r="G496" t="s">
        <v>8411</v>
      </c>
      <c r="H496" t="s">
        <v>89</v>
      </c>
      <c r="I496" t="s">
        <v>8412</v>
      </c>
      <c r="M496" t="str">
        <f t="shared" si="50"/>
        <v>原田</v>
      </c>
      <c r="N496" t="str">
        <f t="shared" si="51"/>
        <v>桃羽</v>
      </c>
      <c r="O496" t="str">
        <f t="shared" si="52"/>
        <v>ハラダ</v>
      </c>
      <c r="P496" t="str">
        <f t="shared" si="53"/>
        <v>モモハ</v>
      </c>
      <c r="Q496">
        <f>IF($F496="","",DATEDIF($R496,①申込書!$D$3,"Y"))</f>
        <v>20</v>
      </c>
      <c r="R496" t="str">
        <f t="shared" si="54"/>
        <v>2005/07/05</v>
      </c>
      <c r="S496" t="str">
        <f t="shared" si="49"/>
        <v>大阪</v>
      </c>
      <c r="T496" t="str">
        <f>IFERROR(IF($G496&lt;&gt;"",LEFT($G496,11),IF(COUNTIF(③女子申込!$C:$C,$B496)=1,INDEX(③女子申込!H:H,MATCH($B496,③女子申込!$C:$C,0)),"")),"")</f>
        <v>00123781830</v>
      </c>
      <c r="U496" t="str">
        <f t="shared" si="55"/>
        <v>関西大</v>
      </c>
    </row>
    <row r="497" spans="1:21">
      <c r="A497" t="s">
        <v>457</v>
      </c>
      <c r="B497" s="61">
        <v>496</v>
      </c>
      <c r="C497" t="s">
        <v>12810</v>
      </c>
      <c r="D497" t="s">
        <v>12811</v>
      </c>
      <c r="E497" t="s">
        <v>99</v>
      </c>
      <c r="F497">
        <v>20061221</v>
      </c>
      <c r="G497" t="s">
        <v>13863</v>
      </c>
      <c r="H497" t="s">
        <v>464</v>
      </c>
      <c r="I497" t="s">
        <v>5122</v>
      </c>
      <c r="M497" t="str">
        <f t="shared" si="50"/>
        <v>原</v>
      </c>
      <c r="N497" t="str">
        <f t="shared" si="51"/>
        <v>聖奈</v>
      </c>
      <c r="O497" t="str">
        <f t="shared" si="52"/>
        <v>ハラ</v>
      </c>
      <c r="P497" t="str">
        <f t="shared" si="53"/>
        <v>セイナ</v>
      </c>
      <c r="Q497">
        <f>IF($F497="","",DATEDIF($R497,①申込書!$D$3,"Y"))</f>
        <v>19</v>
      </c>
      <c r="R497" t="str">
        <f t="shared" si="54"/>
        <v>2006/12/21</v>
      </c>
      <c r="S497" t="str">
        <f t="shared" si="49"/>
        <v>大阪</v>
      </c>
      <c r="T497" t="str">
        <f>IFERROR(IF($G497&lt;&gt;"",LEFT($G497,11),IF(COUNTIF(③女子申込!$C:$C,$B497)=1,INDEX(③女子申込!H:H,MATCH($B497,③女子申込!$C:$C,0)),"")),"")</f>
        <v>00164451324</v>
      </c>
      <c r="U497" t="str">
        <f t="shared" si="55"/>
        <v>関西大</v>
      </c>
    </row>
    <row r="498" spans="1:21">
      <c r="A498" t="s">
        <v>457</v>
      </c>
      <c r="B498" s="61">
        <v>497</v>
      </c>
      <c r="C498" t="s">
        <v>12812</v>
      </c>
      <c r="D498" t="s">
        <v>12813</v>
      </c>
      <c r="E498" t="s">
        <v>88</v>
      </c>
      <c r="F498">
        <v>20060411</v>
      </c>
      <c r="G498" t="s">
        <v>13864</v>
      </c>
      <c r="H498" t="s">
        <v>13865</v>
      </c>
      <c r="I498" t="s">
        <v>13866</v>
      </c>
      <c r="M498" t="str">
        <f t="shared" si="50"/>
        <v>市岡</v>
      </c>
      <c r="N498" t="str">
        <f t="shared" si="51"/>
        <v>妃彩良</v>
      </c>
      <c r="O498" t="str">
        <f t="shared" si="52"/>
        <v>イチオカ</v>
      </c>
      <c r="P498" t="str">
        <f t="shared" si="53"/>
        <v>キサラ</v>
      </c>
      <c r="Q498">
        <f>IF($F498="","",DATEDIF($R498,①申込書!$D$3,"Y"))</f>
        <v>19</v>
      </c>
      <c r="R498" t="str">
        <f t="shared" si="54"/>
        <v>2006/04/11</v>
      </c>
      <c r="S498" t="str">
        <f t="shared" si="49"/>
        <v>京都</v>
      </c>
      <c r="T498" t="str">
        <f>IFERROR(IF($G498&lt;&gt;"",LEFT($G498,11),IF(COUNTIF(③女子申込!$C:$C,$B498)=1,INDEX(③女子申込!H:H,MATCH($B498,③女子申込!$C:$C,0)),"")),"")</f>
        <v>00142661020</v>
      </c>
      <c r="U498" t="str">
        <f t="shared" si="55"/>
        <v>関西大</v>
      </c>
    </row>
    <row r="499" spans="1:21">
      <c r="A499" t="s">
        <v>457</v>
      </c>
      <c r="B499" s="61">
        <v>498</v>
      </c>
      <c r="C499" t="s">
        <v>12814</v>
      </c>
      <c r="D499" t="s">
        <v>12815</v>
      </c>
      <c r="E499" t="s">
        <v>79</v>
      </c>
      <c r="F499">
        <v>20070102</v>
      </c>
      <c r="G499" t="s">
        <v>13867</v>
      </c>
      <c r="H499" t="s">
        <v>134</v>
      </c>
      <c r="I499" t="s">
        <v>2797</v>
      </c>
      <c r="M499" t="str">
        <f t="shared" si="50"/>
        <v>伊藤</v>
      </c>
      <c r="N499" t="str">
        <f t="shared" si="51"/>
        <v>綾音</v>
      </c>
      <c r="O499" t="str">
        <f t="shared" si="52"/>
        <v>イトウ</v>
      </c>
      <c r="P499" t="str">
        <f t="shared" si="53"/>
        <v>アヤネ</v>
      </c>
      <c r="Q499">
        <f>IF($F499="","",DATEDIF($R499,①申込書!$D$3,"Y"))</f>
        <v>19</v>
      </c>
      <c r="R499" t="str">
        <f t="shared" si="54"/>
        <v>2007/01/02</v>
      </c>
      <c r="S499" t="str">
        <f t="shared" si="49"/>
        <v>岐阜</v>
      </c>
      <c r="T499" t="str">
        <f>IFERROR(IF($G499&lt;&gt;"",LEFT($G499,11),IF(COUNTIF(③女子申込!$C:$C,$B499)=1,INDEX(③女子申込!H:H,MATCH($B499,③女子申込!$C:$C,0)),"")),"")</f>
        <v>00142327120</v>
      </c>
      <c r="U499" t="str">
        <f t="shared" si="55"/>
        <v>関西大</v>
      </c>
    </row>
    <row r="500" spans="1:21">
      <c r="A500" t="s">
        <v>457</v>
      </c>
      <c r="B500" s="61">
        <v>499</v>
      </c>
      <c r="C500" t="s">
        <v>12816</v>
      </c>
      <c r="D500" t="s">
        <v>12817</v>
      </c>
      <c r="E500" t="s">
        <v>88</v>
      </c>
      <c r="F500">
        <v>20060727</v>
      </c>
      <c r="G500" t="s">
        <v>13868</v>
      </c>
      <c r="H500" t="s">
        <v>162</v>
      </c>
      <c r="I500" t="s">
        <v>2858</v>
      </c>
      <c r="M500" t="str">
        <f t="shared" si="50"/>
        <v>木村</v>
      </c>
      <c r="N500" t="str">
        <f t="shared" si="51"/>
        <v>真子</v>
      </c>
      <c r="O500" t="str">
        <f t="shared" si="52"/>
        <v>キムラ</v>
      </c>
      <c r="P500" t="str">
        <f t="shared" si="53"/>
        <v>マコ</v>
      </c>
      <c r="Q500">
        <f>IF($F500="","",DATEDIF($R500,①申込書!$D$3,"Y"))</f>
        <v>19</v>
      </c>
      <c r="R500" t="str">
        <f t="shared" si="54"/>
        <v>2006/07/27</v>
      </c>
      <c r="S500" t="str">
        <f t="shared" si="49"/>
        <v>京都</v>
      </c>
      <c r="T500" t="str">
        <f>IFERROR(IF($G500&lt;&gt;"",LEFT($G500,11),IF(COUNTIF(③女子申込!$C:$C,$B500)=1,INDEX(③女子申込!H:H,MATCH($B500,③女子申込!$C:$C,0)),"")),"")</f>
        <v>00142426524</v>
      </c>
      <c r="U500" t="str">
        <f t="shared" si="55"/>
        <v>関西大</v>
      </c>
    </row>
    <row r="501" spans="1:21">
      <c r="A501" t="s">
        <v>457</v>
      </c>
      <c r="B501" s="61">
        <v>500</v>
      </c>
      <c r="C501" t="s">
        <v>12818</v>
      </c>
      <c r="D501" t="s">
        <v>12819</v>
      </c>
      <c r="E501" t="s">
        <v>733</v>
      </c>
      <c r="F501">
        <v>20061128</v>
      </c>
      <c r="G501" t="s">
        <v>13869</v>
      </c>
      <c r="H501" t="s">
        <v>13870</v>
      </c>
      <c r="I501" t="s">
        <v>1575</v>
      </c>
      <c r="M501" t="str">
        <f t="shared" si="50"/>
        <v>柘植</v>
      </c>
      <c r="N501" t="str">
        <f t="shared" si="51"/>
        <v>ゆり</v>
      </c>
      <c r="O501" t="str">
        <f t="shared" si="52"/>
        <v>ツゲ</v>
      </c>
      <c r="P501" t="str">
        <f t="shared" si="53"/>
        <v>ユリ</v>
      </c>
      <c r="Q501">
        <f>IF($F501="","",DATEDIF($R501,①申込書!$D$3,"Y"))</f>
        <v>19</v>
      </c>
      <c r="R501" t="str">
        <f t="shared" si="54"/>
        <v>2006/11/28</v>
      </c>
      <c r="S501" t="str">
        <f t="shared" si="49"/>
        <v>徳島</v>
      </c>
      <c r="T501" t="str">
        <f>IFERROR(IF($G501&lt;&gt;"",LEFT($G501,11),IF(COUNTIF(③女子申込!$C:$C,$B501)=1,INDEX(③女子申込!H:H,MATCH($B501,③女子申込!$C:$C,0)),"")),"")</f>
        <v>00136726530</v>
      </c>
      <c r="U501" t="str">
        <f t="shared" si="55"/>
        <v>関西大</v>
      </c>
    </row>
    <row r="502" spans="1:21">
      <c r="A502" t="s">
        <v>457</v>
      </c>
      <c r="B502" s="61">
        <v>501</v>
      </c>
      <c r="C502" t="s">
        <v>12820</v>
      </c>
      <c r="D502" t="s">
        <v>12821</v>
      </c>
      <c r="E502" t="s">
        <v>99</v>
      </c>
      <c r="F502">
        <v>20070228</v>
      </c>
      <c r="G502" t="s">
        <v>13871</v>
      </c>
      <c r="H502" t="s">
        <v>1377</v>
      </c>
      <c r="I502" t="s">
        <v>5459</v>
      </c>
      <c r="M502" t="str">
        <f t="shared" si="50"/>
        <v>奥野</v>
      </c>
      <c r="N502" t="str">
        <f t="shared" si="51"/>
        <v>紗</v>
      </c>
      <c r="O502" t="str">
        <f t="shared" si="52"/>
        <v>オクノ</v>
      </c>
      <c r="P502" t="str">
        <f t="shared" si="53"/>
        <v>スズ</v>
      </c>
      <c r="Q502">
        <f>IF($F502="","",DATEDIF($R502,①申込書!$D$3,"Y"))</f>
        <v>18</v>
      </c>
      <c r="R502" t="str">
        <f t="shared" si="54"/>
        <v>2007/02/28</v>
      </c>
      <c r="S502" t="str">
        <f t="shared" si="49"/>
        <v>大阪</v>
      </c>
      <c r="T502" t="str">
        <f>IFERROR(IF($G502&lt;&gt;"",LEFT($G502,11),IF(COUNTIF(③女子申込!$C:$C,$B502)=1,INDEX(③女子申込!H:H,MATCH($B502,③女子申込!$C:$C,0)),"")),"")</f>
        <v>00138078835</v>
      </c>
      <c r="U502" t="str">
        <f t="shared" si="55"/>
        <v>関西大</v>
      </c>
    </row>
    <row r="503" spans="1:21">
      <c r="A503" t="s">
        <v>457</v>
      </c>
      <c r="B503" s="61">
        <v>502</v>
      </c>
      <c r="C503" t="s">
        <v>12822</v>
      </c>
      <c r="D503" t="s">
        <v>12823</v>
      </c>
      <c r="E503" t="s">
        <v>99</v>
      </c>
      <c r="F503">
        <v>20060108</v>
      </c>
      <c r="G503" t="s">
        <v>13872</v>
      </c>
      <c r="H503" t="s">
        <v>13873</v>
      </c>
      <c r="I503" t="s">
        <v>1094</v>
      </c>
      <c r="M503" t="str">
        <f t="shared" si="50"/>
        <v>若井</v>
      </c>
      <c r="N503" t="str">
        <f t="shared" si="51"/>
        <v>唯衣</v>
      </c>
      <c r="O503" t="str">
        <f t="shared" si="52"/>
        <v>ワカイ</v>
      </c>
      <c r="P503" t="str">
        <f t="shared" si="53"/>
        <v>ユイ</v>
      </c>
      <c r="Q503">
        <f>IF($F503="","",DATEDIF($R503,①申込書!$D$3,"Y"))</f>
        <v>20</v>
      </c>
      <c r="R503" t="str">
        <f t="shared" si="54"/>
        <v>2006/01/08</v>
      </c>
      <c r="S503" t="str">
        <f t="shared" si="49"/>
        <v>大阪</v>
      </c>
      <c r="T503" t="str">
        <f>IFERROR(IF($G503&lt;&gt;"",LEFT($G503,11),IF(COUNTIF(③女子申込!$C:$C,$B503)=1,INDEX(③女子申込!H:H,MATCH($B503,③女子申込!$C:$C,0)),"")),"")</f>
        <v>00200329396</v>
      </c>
      <c r="U503" t="str">
        <f t="shared" si="55"/>
        <v>関西大</v>
      </c>
    </row>
    <row r="504" spans="1:21">
      <c r="A504" t="s">
        <v>1494</v>
      </c>
      <c r="B504" s="61">
        <v>503</v>
      </c>
      <c r="C504" t="s">
        <v>3195</v>
      </c>
      <c r="D504" t="s">
        <v>3196</v>
      </c>
      <c r="E504" t="s">
        <v>97</v>
      </c>
      <c r="F504">
        <v>20030805</v>
      </c>
      <c r="G504" t="s">
        <v>13874</v>
      </c>
      <c r="H504" t="s">
        <v>3197</v>
      </c>
      <c r="I504" t="s">
        <v>2700</v>
      </c>
      <c r="M504" t="str">
        <f t="shared" si="50"/>
        <v>古西</v>
      </c>
      <c r="N504" t="str">
        <f t="shared" si="51"/>
        <v>亜海</v>
      </c>
      <c r="O504" t="str">
        <f t="shared" si="52"/>
        <v>フルニシ</v>
      </c>
      <c r="P504" t="str">
        <f t="shared" si="53"/>
        <v>アミ</v>
      </c>
      <c r="Q504">
        <f>IF($F504="","",DATEDIF($R504,①申込書!$D$3,"Y"))</f>
        <v>22</v>
      </c>
      <c r="R504" t="str">
        <f t="shared" si="54"/>
        <v>2003/08/05</v>
      </c>
      <c r="S504" t="str">
        <f t="shared" si="49"/>
        <v>兵庫</v>
      </c>
      <c r="T504" t="str">
        <f>IFERROR(IF($G504&lt;&gt;"",LEFT($G504,11),IF(COUNTIF(③女子申込!$C:$C,$B504)=1,INDEX(③女子申込!H:H,MATCH($B504,③女子申込!$C:$C,0)),"")),"")</f>
        <v>00097308936</v>
      </c>
      <c r="U504" t="str">
        <f t="shared" si="55"/>
        <v>明治国際医療大</v>
      </c>
    </row>
    <row r="505" spans="1:21">
      <c r="A505" t="s">
        <v>1494</v>
      </c>
      <c r="B505" s="61">
        <v>504</v>
      </c>
      <c r="C505" t="s">
        <v>3198</v>
      </c>
      <c r="D505" t="s">
        <v>3199</v>
      </c>
      <c r="E505" t="s">
        <v>99</v>
      </c>
      <c r="F505">
        <v>20030730</v>
      </c>
      <c r="G505" t="s">
        <v>13875</v>
      </c>
      <c r="H505" t="s">
        <v>121</v>
      </c>
      <c r="I505" t="s">
        <v>1094</v>
      </c>
      <c r="M505" t="str">
        <f t="shared" si="50"/>
        <v>吉田</v>
      </c>
      <c r="N505" t="str">
        <f t="shared" si="51"/>
        <v>優衣</v>
      </c>
      <c r="O505" t="str">
        <f t="shared" si="52"/>
        <v>ヨシダ</v>
      </c>
      <c r="P505" t="str">
        <f t="shared" si="53"/>
        <v>ユイ</v>
      </c>
      <c r="Q505">
        <f>IF($F505="","",DATEDIF($R505,①申込書!$D$3,"Y"))</f>
        <v>22</v>
      </c>
      <c r="R505" t="str">
        <f t="shared" si="54"/>
        <v>2003/07/30</v>
      </c>
      <c r="S505" t="str">
        <f t="shared" si="49"/>
        <v>大阪</v>
      </c>
      <c r="T505" t="str">
        <f>IFERROR(IF($G505&lt;&gt;"",LEFT($G505,11),IF(COUNTIF(③女子申込!$C:$C,$B505)=1,INDEX(③女子申込!H:H,MATCH($B505,③女子申込!$C:$C,0)),"")),"")</f>
        <v>00132840523</v>
      </c>
      <c r="U505" t="str">
        <f t="shared" si="55"/>
        <v>明治国際医療大</v>
      </c>
    </row>
    <row r="506" spans="1:21">
      <c r="A506" t="s">
        <v>1494</v>
      </c>
      <c r="B506" s="61">
        <v>505</v>
      </c>
      <c r="C506" t="s">
        <v>3200</v>
      </c>
      <c r="D506" t="s">
        <v>3201</v>
      </c>
      <c r="E506" t="s">
        <v>88</v>
      </c>
      <c r="F506">
        <v>20030718</v>
      </c>
      <c r="G506" t="s">
        <v>13876</v>
      </c>
      <c r="H506" t="s">
        <v>1814</v>
      </c>
      <c r="I506" t="s">
        <v>3091</v>
      </c>
      <c r="M506" t="str">
        <f t="shared" si="50"/>
        <v>村山</v>
      </c>
      <c r="N506" t="str">
        <f t="shared" si="51"/>
        <v>美乃</v>
      </c>
      <c r="O506" t="str">
        <f t="shared" si="52"/>
        <v>ムラヤマ</v>
      </c>
      <c r="P506" t="str">
        <f t="shared" si="53"/>
        <v>ヨシノ</v>
      </c>
      <c r="Q506">
        <f>IF($F506="","",DATEDIF($R506,①申込書!$D$3,"Y"))</f>
        <v>22</v>
      </c>
      <c r="R506" t="str">
        <f t="shared" si="54"/>
        <v>2003/07/18</v>
      </c>
      <c r="S506" t="str">
        <f t="shared" si="49"/>
        <v>京都</v>
      </c>
      <c r="T506" t="str">
        <f>IFERROR(IF($G506&lt;&gt;"",LEFT($G506,11),IF(COUNTIF(③女子申込!$C:$C,$B506)=1,INDEX(③女子申込!H:H,MATCH($B506,③女子申込!$C:$C,0)),"")),"")</f>
        <v>00105582930</v>
      </c>
      <c r="U506" t="str">
        <f t="shared" si="55"/>
        <v>明治国際医療大</v>
      </c>
    </row>
    <row r="507" spans="1:21">
      <c r="A507" t="s">
        <v>1494</v>
      </c>
      <c r="B507" s="61">
        <v>506</v>
      </c>
      <c r="C507" t="s">
        <v>5367</v>
      </c>
      <c r="D507" t="s">
        <v>5368</v>
      </c>
      <c r="E507" t="s">
        <v>97</v>
      </c>
      <c r="F507">
        <v>20040616</v>
      </c>
      <c r="G507" t="s">
        <v>13877</v>
      </c>
      <c r="H507" t="s">
        <v>5369</v>
      </c>
      <c r="I507" t="s">
        <v>2703</v>
      </c>
      <c r="M507" t="str">
        <f t="shared" si="50"/>
        <v>青田</v>
      </c>
      <c r="N507" t="str">
        <f t="shared" si="51"/>
        <v>光央</v>
      </c>
      <c r="O507" t="str">
        <f t="shared" si="52"/>
        <v>アオタ</v>
      </c>
      <c r="P507" t="str">
        <f t="shared" si="53"/>
        <v>ミオ</v>
      </c>
      <c r="Q507">
        <f>IF($F507="","",DATEDIF($R507,①申込書!$D$3,"Y"))</f>
        <v>21</v>
      </c>
      <c r="R507" t="str">
        <f t="shared" si="54"/>
        <v>2004/06/16</v>
      </c>
      <c r="S507" t="str">
        <f t="shared" si="49"/>
        <v>兵庫</v>
      </c>
      <c r="T507" t="str">
        <f>IFERROR(IF($G507&lt;&gt;"",LEFT($G507,11),IF(COUNTIF(③女子申込!$C:$C,$B507)=1,INDEX(③女子申込!H:H,MATCH($B507,③女子申込!$C:$C,0)),"")),"")</f>
        <v>00115096830</v>
      </c>
      <c r="U507" t="str">
        <f t="shared" si="55"/>
        <v>明治国際医療大</v>
      </c>
    </row>
    <row r="508" spans="1:21">
      <c r="A508" t="s">
        <v>1494</v>
      </c>
      <c r="B508" s="61">
        <v>507</v>
      </c>
      <c r="C508" t="s">
        <v>5370</v>
      </c>
      <c r="D508" t="s">
        <v>5371</v>
      </c>
      <c r="E508" t="s">
        <v>88</v>
      </c>
      <c r="F508">
        <v>20040504</v>
      </c>
      <c r="G508" t="s">
        <v>13878</v>
      </c>
      <c r="H508" t="s">
        <v>5372</v>
      </c>
      <c r="I508" t="s">
        <v>3057</v>
      </c>
      <c r="M508" t="str">
        <f t="shared" si="50"/>
        <v>末吉</v>
      </c>
      <c r="N508" t="str">
        <f t="shared" si="51"/>
        <v>凪</v>
      </c>
      <c r="O508" t="str">
        <f t="shared" si="52"/>
        <v>スエヨシ</v>
      </c>
      <c r="P508" t="str">
        <f t="shared" si="53"/>
        <v>ナギ</v>
      </c>
      <c r="Q508">
        <f>IF($F508="","",DATEDIF($R508,①申込書!$D$3,"Y"))</f>
        <v>21</v>
      </c>
      <c r="R508" t="str">
        <f t="shared" si="54"/>
        <v>2004/05/04</v>
      </c>
      <c r="S508" t="str">
        <f t="shared" si="49"/>
        <v>京都</v>
      </c>
      <c r="T508" t="str">
        <f>IFERROR(IF($G508&lt;&gt;"",LEFT($G508,11),IF(COUNTIF(③女子申込!$C:$C,$B508)=1,INDEX(③女子申込!H:H,MATCH($B508,③女子申込!$C:$C,0)),"")),"")</f>
        <v>00119911022</v>
      </c>
      <c r="U508" t="str">
        <f t="shared" si="55"/>
        <v>明治国際医療大</v>
      </c>
    </row>
    <row r="509" spans="1:21">
      <c r="A509" t="s">
        <v>1494</v>
      </c>
      <c r="B509" s="61">
        <v>508</v>
      </c>
      <c r="C509" t="s">
        <v>5373</v>
      </c>
      <c r="D509" t="s">
        <v>5374</v>
      </c>
      <c r="E509" t="s">
        <v>106</v>
      </c>
      <c r="F509">
        <v>20040507</v>
      </c>
      <c r="G509" t="s">
        <v>13879</v>
      </c>
      <c r="H509" t="s">
        <v>93</v>
      </c>
      <c r="I509" t="s">
        <v>3090</v>
      </c>
      <c r="M509" t="str">
        <f t="shared" si="50"/>
        <v>山田</v>
      </c>
      <c r="N509" t="str">
        <f t="shared" si="51"/>
        <v>吏桜</v>
      </c>
      <c r="O509" t="str">
        <f t="shared" si="52"/>
        <v>ヤマダ</v>
      </c>
      <c r="P509" t="str">
        <f t="shared" si="53"/>
        <v>リオ</v>
      </c>
      <c r="Q509">
        <f>IF($F509="","",DATEDIF($R509,①申込書!$D$3,"Y"))</f>
        <v>21</v>
      </c>
      <c r="R509" t="str">
        <f t="shared" si="54"/>
        <v>2004/05/07</v>
      </c>
      <c r="S509" t="str">
        <f t="shared" si="49"/>
        <v>石川</v>
      </c>
      <c r="T509" t="str">
        <f>IFERROR(IF($G509&lt;&gt;"",LEFT($G509,11),IF(COUNTIF(③女子申込!$C:$C,$B509)=1,INDEX(③女子申込!H:H,MATCH($B509,③女子申込!$C:$C,0)),"")),"")</f>
        <v>00118560122</v>
      </c>
      <c r="U509" t="str">
        <f t="shared" si="55"/>
        <v>明治国際医療大</v>
      </c>
    </row>
    <row r="510" spans="1:21">
      <c r="A510" t="s">
        <v>1494</v>
      </c>
      <c r="B510" s="61">
        <v>509</v>
      </c>
      <c r="C510" t="s">
        <v>5375</v>
      </c>
      <c r="D510" t="s">
        <v>5376</v>
      </c>
      <c r="E510" t="s">
        <v>116</v>
      </c>
      <c r="F510">
        <v>20050115</v>
      </c>
      <c r="G510" t="s">
        <v>13880</v>
      </c>
      <c r="H510" t="s">
        <v>1739</v>
      </c>
      <c r="I510" t="s">
        <v>3026</v>
      </c>
      <c r="M510" t="str">
        <f t="shared" si="50"/>
        <v>小畑</v>
      </c>
      <c r="N510" t="str">
        <f t="shared" si="51"/>
        <v>文乃</v>
      </c>
      <c r="O510" t="str">
        <f t="shared" si="52"/>
        <v>オバタ</v>
      </c>
      <c r="P510" t="str">
        <f t="shared" si="53"/>
        <v>アヤノ</v>
      </c>
      <c r="Q510">
        <f>IF($F510="","",DATEDIF($R510,①申込書!$D$3,"Y"))</f>
        <v>21</v>
      </c>
      <c r="R510" t="str">
        <f t="shared" si="54"/>
        <v>2005/01/15</v>
      </c>
      <c r="S510" t="str">
        <f t="shared" si="49"/>
        <v>三重</v>
      </c>
      <c r="T510" t="str">
        <f>IFERROR(IF($G510&lt;&gt;"",LEFT($G510,11),IF(COUNTIF(③女子申込!$C:$C,$B510)=1,INDEX(③女子申込!H:H,MATCH($B510,③女子申込!$C:$C,0)),"")),"")</f>
        <v>00113785328</v>
      </c>
      <c r="U510" t="str">
        <f t="shared" si="55"/>
        <v>明治国際医療大</v>
      </c>
    </row>
    <row r="511" spans="1:21">
      <c r="A511" t="s">
        <v>1494</v>
      </c>
      <c r="B511" s="61">
        <v>510</v>
      </c>
      <c r="C511" t="s">
        <v>5377</v>
      </c>
      <c r="D511" t="s">
        <v>5378</v>
      </c>
      <c r="E511" t="s">
        <v>99</v>
      </c>
      <c r="F511">
        <v>20041119</v>
      </c>
      <c r="G511" t="s">
        <v>13881</v>
      </c>
      <c r="H511" t="s">
        <v>319</v>
      </c>
      <c r="I511" t="s">
        <v>5379</v>
      </c>
      <c r="M511" t="str">
        <f t="shared" si="50"/>
        <v>竹内</v>
      </c>
      <c r="N511" t="str">
        <f t="shared" si="51"/>
        <v>美蓮</v>
      </c>
      <c r="O511" t="str">
        <f t="shared" si="52"/>
        <v>タケウチ</v>
      </c>
      <c r="P511" t="str">
        <f t="shared" si="53"/>
        <v>ミレン</v>
      </c>
      <c r="Q511">
        <f>IF($F511="","",DATEDIF($R511,①申込書!$D$3,"Y"))</f>
        <v>21</v>
      </c>
      <c r="R511" t="str">
        <f t="shared" si="54"/>
        <v>2004/11/19</v>
      </c>
      <c r="S511" t="str">
        <f t="shared" si="49"/>
        <v>大阪</v>
      </c>
      <c r="T511" t="str">
        <f>IFERROR(IF($G511&lt;&gt;"",LEFT($G511,11),IF(COUNTIF(③女子申込!$C:$C,$B511)=1,INDEX(③女子申込!H:H,MATCH($B511,③女子申込!$C:$C,0)),"")),"")</f>
        <v>00115489533</v>
      </c>
      <c r="U511" t="str">
        <f t="shared" si="55"/>
        <v>明治国際医療大</v>
      </c>
    </row>
    <row r="512" spans="1:21">
      <c r="A512" t="s">
        <v>1494</v>
      </c>
      <c r="B512" s="61">
        <v>511</v>
      </c>
      <c r="C512" t="s">
        <v>5380</v>
      </c>
      <c r="D512" t="s">
        <v>5381</v>
      </c>
      <c r="E512" t="s">
        <v>173</v>
      </c>
      <c r="F512">
        <v>20040723</v>
      </c>
      <c r="G512" t="s">
        <v>13882</v>
      </c>
      <c r="H512" t="s">
        <v>581</v>
      </c>
      <c r="I512" t="s">
        <v>4537</v>
      </c>
      <c r="M512" t="str">
        <f t="shared" si="50"/>
        <v>石田</v>
      </c>
      <c r="N512" t="str">
        <f t="shared" si="51"/>
        <v>瑞歩</v>
      </c>
      <c r="O512" t="str">
        <f t="shared" si="52"/>
        <v>イシダ</v>
      </c>
      <c r="P512" t="str">
        <f t="shared" si="53"/>
        <v>ミズホ</v>
      </c>
      <c r="Q512">
        <f>IF($F512="","",DATEDIF($R512,①申込書!$D$3,"Y"))</f>
        <v>21</v>
      </c>
      <c r="R512" t="str">
        <f t="shared" si="54"/>
        <v>2004/07/23</v>
      </c>
      <c r="S512" t="str">
        <f t="shared" si="49"/>
        <v>鳥取</v>
      </c>
      <c r="T512" t="str">
        <f>IFERROR(IF($G512&lt;&gt;"",LEFT($G512,11),IF(COUNTIF(③女子申込!$C:$C,$B512)=1,INDEX(③女子申込!H:H,MATCH($B512,③女子申込!$C:$C,0)),"")),"")</f>
        <v>00128478838</v>
      </c>
      <c r="U512" t="str">
        <f t="shared" si="55"/>
        <v>明治国際医療大</v>
      </c>
    </row>
    <row r="513" spans="1:21">
      <c r="A513" t="s">
        <v>1494</v>
      </c>
      <c r="B513" s="61">
        <v>512</v>
      </c>
      <c r="C513" t="s">
        <v>5382</v>
      </c>
      <c r="D513" t="s">
        <v>5383</v>
      </c>
      <c r="E513" t="s">
        <v>389</v>
      </c>
      <c r="F513">
        <v>20040514</v>
      </c>
      <c r="G513" t="s">
        <v>13883</v>
      </c>
      <c r="H513" t="s">
        <v>206</v>
      </c>
      <c r="I513" t="s">
        <v>2797</v>
      </c>
      <c r="M513" t="str">
        <f t="shared" si="50"/>
        <v>山崎</v>
      </c>
      <c r="N513" t="str">
        <f t="shared" si="51"/>
        <v>絢音</v>
      </c>
      <c r="O513" t="str">
        <f t="shared" si="52"/>
        <v>ヤマサキ</v>
      </c>
      <c r="P513" t="str">
        <f t="shared" si="53"/>
        <v>アヤネ</v>
      </c>
      <c r="Q513">
        <f>IF($F513="","",DATEDIF($R513,①申込書!$D$3,"Y"))</f>
        <v>21</v>
      </c>
      <c r="R513" t="str">
        <f t="shared" si="54"/>
        <v>2004/05/14</v>
      </c>
      <c r="S513" t="str">
        <f t="shared" si="49"/>
        <v>長崎</v>
      </c>
      <c r="T513" t="str">
        <f>IFERROR(IF($G513&lt;&gt;"",LEFT($G513,11),IF(COUNTIF(③女子申込!$C:$C,$B513)=1,INDEX(③女子申込!H:H,MATCH($B513,③女子申込!$C:$C,0)),"")),"")</f>
        <v>00119207828</v>
      </c>
      <c r="U513" t="str">
        <f t="shared" si="55"/>
        <v>明治国際医療大</v>
      </c>
    </row>
    <row r="514" spans="1:21">
      <c r="A514" t="s">
        <v>1494</v>
      </c>
      <c r="B514" s="61">
        <v>513</v>
      </c>
      <c r="C514" t="s">
        <v>12824</v>
      </c>
      <c r="D514" t="s">
        <v>12825</v>
      </c>
      <c r="E514" t="s">
        <v>88</v>
      </c>
      <c r="F514">
        <v>20050805</v>
      </c>
      <c r="G514"/>
      <c r="H514" t="s">
        <v>7984</v>
      </c>
      <c r="I514" t="s">
        <v>7985</v>
      </c>
      <c r="M514" t="str">
        <f t="shared" si="50"/>
        <v>国府</v>
      </c>
      <c r="N514" t="str">
        <f t="shared" si="51"/>
        <v>久楽楽</v>
      </c>
      <c r="O514" t="str">
        <f t="shared" si="52"/>
        <v>コクフ</v>
      </c>
      <c r="P514" t="str">
        <f t="shared" si="53"/>
        <v>クララ</v>
      </c>
      <c r="Q514">
        <f>IF($F514="","",DATEDIF($R514,①申込書!$D$3,"Y"))</f>
        <v>20</v>
      </c>
      <c r="R514" t="str">
        <f t="shared" si="54"/>
        <v>2005/08/05</v>
      </c>
      <c r="S514" t="str">
        <f t="shared" ref="S514:S577" si="56">IFERROR(IF(OR($E514="北海道",$E514="学連"),$E514,LEFT($E514,LEN($E514)-1)),"")</f>
        <v>京都</v>
      </c>
      <c r="T514" t="str">
        <f>IFERROR(IF($G514&lt;&gt;"",LEFT($G514,11),IF(COUNTIF(③女子申込!$C:$C,$B514)=1,INDEX(③女子申込!H:H,MATCH($B514,③女子申込!$C:$C,0)),"")),"")</f>
        <v/>
      </c>
      <c r="U514" t="str">
        <f t="shared" si="55"/>
        <v>明治国際医療大</v>
      </c>
    </row>
    <row r="515" spans="1:21">
      <c r="A515" t="s">
        <v>1494</v>
      </c>
      <c r="B515" s="61">
        <v>514</v>
      </c>
      <c r="C515" t="s">
        <v>7986</v>
      </c>
      <c r="D515" t="s">
        <v>12826</v>
      </c>
      <c r="E515" t="s">
        <v>85</v>
      </c>
      <c r="F515">
        <v>20050823</v>
      </c>
      <c r="G515"/>
      <c r="H515" t="s">
        <v>354</v>
      </c>
      <c r="I515" t="s">
        <v>7987</v>
      </c>
      <c r="M515" t="str">
        <f t="shared" ref="M515:M578" si="57">IFERROR(LEFT($C515,FIND("　",$C515)-1),"")</f>
        <v>田中</v>
      </c>
      <c r="N515" t="str">
        <f t="shared" ref="N515:N578" si="58">IFERROR(RIGHT($C515,LEN($C515)-FIND("　",$C515)),"")</f>
        <v>小萩</v>
      </c>
      <c r="O515" t="str">
        <f t="shared" ref="O515:O578" si="59">IFERROR(DBCS(LEFT($D515,FIND(" ",$D515)-1)),"")</f>
        <v>タナカ</v>
      </c>
      <c r="P515" t="str">
        <f t="shared" ref="P515:P578" si="60">IFERROR(DBCS(RIGHT($D515,LEN($D515)-FIND(" ",$D515))),"")</f>
        <v>コハギ</v>
      </c>
      <c r="Q515">
        <f>IF($F515="","",DATEDIF($R515,①申込書!$D$3,"Y"))</f>
        <v>20</v>
      </c>
      <c r="R515" t="str">
        <f t="shared" ref="R515:R578" si="61">IF($F515="","",LEFT($F515,4)&amp;"/"&amp;MID($F515,5,2)&amp;"/"&amp;RIGHT($F515,2))</f>
        <v>2005/08/23</v>
      </c>
      <c r="S515" t="str">
        <f t="shared" si="56"/>
        <v>愛知</v>
      </c>
      <c r="T515" t="str">
        <f>IFERROR(IF($G515&lt;&gt;"",LEFT($G515,11),IF(COUNTIF(③女子申込!$C:$C,$B515)=1,INDEX(③女子申込!H:H,MATCH($B515,③女子申込!$C:$C,0)),"")),"")</f>
        <v/>
      </c>
      <c r="U515" t="str">
        <f t="shared" ref="U515:U578" si="62">IFERROR(LEFT($A515,FIND("大学",$A515))&amp;RIGHT($A515,LEN($A515)-FIND("大学",$A515)-1),"")</f>
        <v>明治国際医療大</v>
      </c>
    </row>
    <row r="516" spans="1:21">
      <c r="A516" t="s">
        <v>1494</v>
      </c>
      <c r="B516" s="61">
        <v>515</v>
      </c>
      <c r="C516" t="s">
        <v>7988</v>
      </c>
      <c r="D516" t="s">
        <v>12827</v>
      </c>
      <c r="E516" t="s">
        <v>88</v>
      </c>
      <c r="F516">
        <v>20050702</v>
      </c>
      <c r="G516"/>
      <c r="H516" t="s">
        <v>2226</v>
      </c>
      <c r="I516" t="s">
        <v>7989</v>
      </c>
      <c r="M516" t="str">
        <f t="shared" si="57"/>
        <v>水田</v>
      </c>
      <c r="N516" t="str">
        <f t="shared" si="58"/>
        <v>夢佳</v>
      </c>
      <c r="O516" t="str">
        <f t="shared" si="59"/>
        <v>ミズタ</v>
      </c>
      <c r="P516" t="str">
        <f t="shared" si="60"/>
        <v>ユメカ</v>
      </c>
      <c r="Q516">
        <f>IF($F516="","",DATEDIF($R516,①申込書!$D$3,"Y"))</f>
        <v>20</v>
      </c>
      <c r="R516" t="str">
        <f t="shared" si="61"/>
        <v>2005/07/02</v>
      </c>
      <c r="S516" t="str">
        <f t="shared" si="56"/>
        <v>京都</v>
      </c>
      <c r="T516" t="str">
        <f>IFERROR(IF($G516&lt;&gt;"",LEFT($G516,11),IF(COUNTIF(③女子申込!$C:$C,$B516)=1,INDEX(③女子申込!H:H,MATCH($B516,③女子申込!$C:$C,0)),"")),"")</f>
        <v/>
      </c>
      <c r="U516" t="str">
        <f t="shared" si="62"/>
        <v>明治国際医療大</v>
      </c>
    </row>
    <row r="517" spans="1:21">
      <c r="A517" t="s">
        <v>1494</v>
      </c>
      <c r="B517" s="61">
        <v>516</v>
      </c>
      <c r="C517" t="s">
        <v>12828</v>
      </c>
      <c r="D517" t="s">
        <v>12829</v>
      </c>
      <c r="E517" t="s">
        <v>85</v>
      </c>
      <c r="F517">
        <v>20050724</v>
      </c>
      <c r="G517"/>
      <c r="H517" t="s">
        <v>147</v>
      </c>
      <c r="I517" t="s">
        <v>2482</v>
      </c>
      <c r="M517" t="str">
        <f t="shared" si="57"/>
        <v>中村</v>
      </c>
      <c r="N517" t="str">
        <f t="shared" si="58"/>
        <v>安緒衣</v>
      </c>
      <c r="O517" t="str">
        <f t="shared" si="59"/>
        <v>ナカムラ</v>
      </c>
      <c r="P517" t="str">
        <f t="shared" si="60"/>
        <v>アオイ</v>
      </c>
      <c r="Q517">
        <f>IF($F517="","",DATEDIF($R517,①申込書!$D$3,"Y"))</f>
        <v>20</v>
      </c>
      <c r="R517" t="str">
        <f t="shared" si="61"/>
        <v>2005/07/24</v>
      </c>
      <c r="S517" t="str">
        <f t="shared" si="56"/>
        <v>愛知</v>
      </c>
      <c r="T517" t="str">
        <f>IFERROR(IF($G517&lt;&gt;"",LEFT($G517,11),IF(COUNTIF(③女子申込!$C:$C,$B517)=1,INDEX(③女子申込!H:H,MATCH($B517,③女子申込!$C:$C,0)),"")),"")</f>
        <v/>
      </c>
      <c r="U517" t="str">
        <f t="shared" si="62"/>
        <v>明治国際医療大</v>
      </c>
    </row>
    <row r="518" spans="1:21">
      <c r="A518" t="s">
        <v>1494</v>
      </c>
      <c r="B518" s="61">
        <v>517</v>
      </c>
      <c r="C518" t="s">
        <v>7990</v>
      </c>
      <c r="D518" t="s">
        <v>8149</v>
      </c>
      <c r="E518" t="s">
        <v>88</v>
      </c>
      <c r="F518">
        <v>20050620</v>
      </c>
      <c r="G518"/>
      <c r="H518" t="s">
        <v>845</v>
      </c>
      <c r="I518" t="s">
        <v>2929</v>
      </c>
      <c r="M518" t="str">
        <f t="shared" si="57"/>
        <v>鈴木</v>
      </c>
      <c r="N518" t="str">
        <f t="shared" si="58"/>
        <v>彩未</v>
      </c>
      <c r="O518" t="str">
        <f t="shared" si="59"/>
        <v>スズキ</v>
      </c>
      <c r="P518" t="str">
        <f t="shared" si="60"/>
        <v>アヤミ</v>
      </c>
      <c r="Q518">
        <f>IF($F518="","",DATEDIF($R518,①申込書!$D$3,"Y"))</f>
        <v>20</v>
      </c>
      <c r="R518" t="str">
        <f t="shared" si="61"/>
        <v>2005/06/20</v>
      </c>
      <c r="S518" t="str">
        <f t="shared" si="56"/>
        <v>京都</v>
      </c>
      <c r="T518" t="str">
        <f>IFERROR(IF($G518&lt;&gt;"",LEFT($G518,11),IF(COUNTIF(③女子申込!$C:$C,$B518)=1,INDEX(③女子申込!H:H,MATCH($B518,③女子申込!$C:$C,0)),"")),"")</f>
        <v/>
      </c>
      <c r="U518" t="str">
        <f t="shared" si="62"/>
        <v>明治国際医療大</v>
      </c>
    </row>
    <row r="519" spans="1:21">
      <c r="A519" t="s">
        <v>1494</v>
      </c>
      <c r="B519" s="61">
        <v>518</v>
      </c>
      <c r="C519" t="s">
        <v>12830</v>
      </c>
      <c r="D519" t="s">
        <v>12831</v>
      </c>
      <c r="E519" t="s">
        <v>610</v>
      </c>
      <c r="F519">
        <v>20050618</v>
      </c>
      <c r="G519"/>
      <c r="H519" t="s">
        <v>7991</v>
      </c>
      <c r="I519" t="s">
        <v>2913</v>
      </c>
      <c r="M519" t="str">
        <f t="shared" si="57"/>
        <v>間世田</v>
      </c>
      <c r="N519" t="str">
        <f t="shared" si="58"/>
        <v>華帆</v>
      </c>
      <c r="O519" t="str">
        <f t="shared" si="59"/>
        <v>マセダ</v>
      </c>
      <c r="P519" t="str">
        <f t="shared" si="60"/>
        <v>カホ</v>
      </c>
      <c r="Q519">
        <f>IF($F519="","",DATEDIF($R519,①申込書!$D$3,"Y"))</f>
        <v>20</v>
      </c>
      <c r="R519" t="str">
        <f t="shared" si="61"/>
        <v>2005/06/18</v>
      </c>
      <c r="S519" t="str">
        <f t="shared" si="56"/>
        <v>鹿児島</v>
      </c>
      <c r="T519" t="str">
        <f>IFERROR(IF($G519&lt;&gt;"",LEFT($G519,11),IF(COUNTIF(③女子申込!$C:$C,$B519)=1,INDEX(③女子申込!H:H,MATCH($B519,③女子申込!$C:$C,0)),"")),"")</f>
        <v/>
      </c>
      <c r="U519" t="str">
        <f t="shared" si="62"/>
        <v>明治国際医療大</v>
      </c>
    </row>
    <row r="520" spans="1:21">
      <c r="A520" t="s">
        <v>1494</v>
      </c>
      <c r="B520" s="61">
        <v>519</v>
      </c>
      <c r="C520" t="s">
        <v>7992</v>
      </c>
      <c r="D520" t="s">
        <v>12832</v>
      </c>
      <c r="E520" t="s">
        <v>97</v>
      </c>
      <c r="F520">
        <v>20051031</v>
      </c>
      <c r="G520"/>
      <c r="H520" t="s">
        <v>4163</v>
      </c>
      <c r="I520" t="s">
        <v>2868</v>
      </c>
      <c r="M520" t="str">
        <f t="shared" si="57"/>
        <v>西脇</v>
      </c>
      <c r="N520" t="str">
        <f t="shared" si="58"/>
        <v>祐菜</v>
      </c>
      <c r="O520" t="str">
        <f t="shared" si="59"/>
        <v>ニシワキ</v>
      </c>
      <c r="P520" t="str">
        <f t="shared" si="60"/>
        <v>ユウナ</v>
      </c>
      <c r="Q520">
        <f>IF($F520="","",DATEDIF($R520,①申込書!$D$3,"Y"))</f>
        <v>20</v>
      </c>
      <c r="R520" t="str">
        <f t="shared" si="61"/>
        <v>2005/10/31</v>
      </c>
      <c r="S520" t="str">
        <f t="shared" si="56"/>
        <v>兵庫</v>
      </c>
      <c r="T520" t="str">
        <f>IFERROR(IF($G520&lt;&gt;"",LEFT($G520,11),IF(COUNTIF(③女子申込!$C:$C,$B520)=1,INDEX(③女子申込!H:H,MATCH($B520,③女子申込!$C:$C,0)),"")),"")</f>
        <v/>
      </c>
      <c r="U520" t="str">
        <f t="shared" si="62"/>
        <v>明治国際医療大</v>
      </c>
    </row>
    <row r="521" spans="1:21">
      <c r="A521" t="s">
        <v>1494</v>
      </c>
      <c r="B521" s="61">
        <v>520</v>
      </c>
      <c r="C521" t="s">
        <v>8366</v>
      </c>
      <c r="D521" t="s">
        <v>8367</v>
      </c>
      <c r="E521" t="s">
        <v>88</v>
      </c>
      <c r="F521">
        <v>20050419</v>
      </c>
      <c r="G521"/>
      <c r="H521" t="s">
        <v>8368</v>
      </c>
      <c r="I521" t="s">
        <v>2721</v>
      </c>
      <c r="M521" t="str">
        <f t="shared" si="57"/>
        <v>城</v>
      </c>
      <c r="N521" t="str">
        <f t="shared" si="58"/>
        <v>優芽</v>
      </c>
      <c r="O521" t="str">
        <f t="shared" si="59"/>
        <v>シロ</v>
      </c>
      <c r="P521" t="str">
        <f t="shared" si="60"/>
        <v>ユメ</v>
      </c>
      <c r="Q521">
        <f>IF($F521="","",DATEDIF($R521,①申込書!$D$3,"Y"))</f>
        <v>20</v>
      </c>
      <c r="R521" t="str">
        <f t="shared" si="61"/>
        <v>2005/04/19</v>
      </c>
      <c r="S521" t="str">
        <f t="shared" si="56"/>
        <v>京都</v>
      </c>
      <c r="T521" t="str">
        <f>IFERROR(IF($G521&lt;&gt;"",LEFT($G521,11),IF(COUNTIF(③女子申込!$C:$C,$B521)=1,INDEX(③女子申込!H:H,MATCH($B521,③女子申込!$C:$C,0)),"")),"")</f>
        <v/>
      </c>
      <c r="U521" t="str">
        <f t="shared" si="62"/>
        <v>明治国際医療大</v>
      </c>
    </row>
    <row r="522" spans="1:21">
      <c r="A522" t="s">
        <v>1494</v>
      </c>
      <c r="B522" s="61">
        <v>521</v>
      </c>
      <c r="C522" t="s">
        <v>12833</v>
      </c>
      <c r="D522" t="s">
        <v>12834</v>
      </c>
      <c r="E522" t="s">
        <v>173</v>
      </c>
      <c r="F522">
        <v>20060608</v>
      </c>
      <c r="G522"/>
      <c r="H522" t="s">
        <v>946</v>
      </c>
      <c r="I522" t="s">
        <v>3246</v>
      </c>
      <c r="M522" t="str">
        <f t="shared" si="57"/>
        <v>中本</v>
      </c>
      <c r="N522" t="str">
        <f t="shared" si="58"/>
        <v>唯愛</v>
      </c>
      <c r="O522" t="str">
        <f t="shared" si="59"/>
        <v>ナカモト</v>
      </c>
      <c r="P522" t="str">
        <f t="shared" si="60"/>
        <v>イチカ</v>
      </c>
      <c r="Q522">
        <f>IF($F522="","",DATEDIF($R522,①申込書!$D$3,"Y"))</f>
        <v>19</v>
      </c>
      <c r="R522" t="str">
        <f t="shared" si="61"/>
        <v>2006/06/08</v>
      </c>
      <c r="S522" t="str">
        <f t="shared" si="56"/>
        <v>鳥取</v>
      </c>
      <c r="T522" t="str">
        <f>IFERROR(IF($G522&lt;&gt;"",LEFT($G522,11),IF(COUNTIF(③女子申込!$C:$C,$B522)=1,INDEX(③女子申込!H:H,MATCH($B522,③女子申込!$C:$C,0)),"")),"")</f>
        <v/>
      </c>
      <c r="U522" t="str">
        <f t="shared" si="62"/>
        <v>明治国際医療大</v>
      </c>
    </row>
    <row r="523" spans="1:21">
      <c r="A523" t="s">
        <v>1494</v>
      </c>
      <c r="B523" s="61">
        <v>522</v>
      </c>
      <c r="C523" t="s">
        <v>12835</v>
      </c>
      <c r="D523" t="s">
        <v>3918</v>
      </c>
      <c r="E523" t="s">
        <v>88</v>
      </c>
      <c r="F523">
        <v>20060819</v>
      </c>
      <c r="G523"/>
      <c r="H523" t="s">
        <v>134</v>
      </c>
      <c r="I523" t="s">
        <v>2817</v>
      </c>
      <c r="M523" t="str">
        <f t="shared" si="57"/>
        <v>伊藤</v>
      </c>
      <c r="N523" t="str">
        <f t="shared" si="58"/>
        <v>瀬那</v>
      </c>
      <c r="O523" t="str">
        <f t="shared" si="59"/>
        <v>イトウ</v>
      </c>
      <c r="P523" t="str">
        <f t="shared" si="60"/>
        <v>セナ</v>
      </c>
      <c r="Q523">
        <f>IF($F523="","",DATEDIF($R523,①申込書!$D$3,"Y"))</f>
        <v>19</v>
      </c>
      <c r="R523" t="str">
        <f t="shared" si="61"/>
        <v>2006/08/19</v>
      </c>
      <c r="S523" t="str">
        <f t="shared" si="56"/>
        <v>京都</v>
      </c>
      <c r="T523" t="str">
        <f>IFERROR(IF($G523&lt;&gt;"",LEFT($G523,11),IF(COUNTIF(③女子申込!$C:$C,$B523)=1,INDEX(③女子申込!H:H,MATCH($B523,③女子申込!$C:$C,0)),"")),"")</f>
        <v/>
      </c>
      <c r="U523" t="str">
        <f t="shared" si="62"/>
        <v>明治国際医療大</v>
      </c>
    </row>
    <row r="524" spans="1:21">
      <c r="A524" t="s">
        <v>1494</v>
      </c>
      <c r="B524" s="61">
        <v>523</v>
      </c>
      <c r="C524" t="s">
        <v>12836</v>
      </c>
      <c r="D524" t="s">
        <v>12837</v>
      </c>
      <c r="E524" t="s">
        <v>102</v>
      </c>
      <c r="F524">
        <v>20070217</v>
      </c>
      <c r="G524"/>
      <c r="H524" t="s">
        <v>13884</v>
      </c>
      <c r="I524" t="s">
        <v>2713</v>
      </c>
      <c r="M524" t="str">
        <f t="shared" si="57"/>
        <v>上島</v>
      </c>
      <c r="N524" t="str">
        <f t="shared" si="58"/>
        <v>彩加</v>
      </c>
      <c r="O524" t="str">
        <f t="shared" si="59"/>
        <v>カミジマ</v>
      </c>
      <c r="P524" t="str">
        <f t="shared" si="60"/>
        <v>アヤカ</v>
      </c>
      <c r="Q524">
        <f>IF($F524="","",DATEDIF($R524,①申込書!$D$3,"Y"))</f>
        <v>18</v>
      </c>
      <c r="R524" t="str">
        <f t="shared" si="61"/>
        <v>2007/02/17</v>
      </c>
      <c r="S524" t="str">
        <f t="shared" si="56"/>
        <v>静岡</v>
      </c>
      <c r="T524" t="str">
        <f>IFERROR(IF($G524&lt;&gt;"",LEFT($G524,11),IF(COUNTIF(③女子申込!$C:$C,$B524)=1,INDEX(③女子申込!H:H,MATCH($B524,③女子申込!$C:$C,0)),"")),"")</f>
        <v/>
      </c>
      <c r="U524" t="str">
        <f t="shared" si="62"/>
        <v>明治国際医療大</v>
      </c>
    </row>
    <row r="525" spans="1:21">
      <c r="A525" t="s">
        <v>1494</v>
      </c>
      <c r="B525" s="61">
        <v>524</v>
      </c>
      <c r="C525" t="s">
        <v>12838</v>
      </c>
      <c r="D525" t="s">
        <v>12839</v>
      </c>
      <c r="E525" t="s">
        <v>389</v>
      </c>
      <c r="F525">
        <v>20060810</v>
      </c>
      <c r="G525"/>
      <c r="H525" t="s">
        <v>5792</v>
      </c>
      <c r="I525" t="s">
        <v>3060</v>
      </c>
      <c r="M525" t="str">
        <f t="shared" si="57"/>
        <v>竹村</v>
      </c>
      <c r="N525" t="str">
        <f t="shared" si="58"/>
        <v>紗奈</v>
      </c>
      <c r="O525" t="str">
        <f t="shared" si="59"/>
        <v>タケムラ</v>
      </c>
      <c r="P525" t="str">
        <f t="shared" si="60"/>
        <v>サナ</v>
      </c>
      <c r="Q525">
        <f>IF($F525="","",DATEDIF($R525,①申込書!$D$3,"Y"))</f>
        <v>19</v>
      </c>
      <c r="R525" t="str">
        <f t="shared" si="61"/>
        <v>2006/08/10</v>
      </c>
      <c r="S525" t="str">
        <f t="shared" si="56"/>
        <v>長崎</v>
      </c>
      <c r="T525" t="str">
        <f>IFERROR(IF($G525&lt;&gt;"",LEFT($G525,11),IF(COUNTIF(③女子申込!$C:$C,$B525)=1,INDEX(③女子申込!H:H,MATCH($B525,③女子申込!$C:$C,0)),"")),"")</f>
        <v/>
      </c>
      <c r="U525" t="str">
        <f t="shared" si="62"/>
        <v>明治国際医療大</v>
      </c>
    </row>
    <row r="526" spans="1:21">
      <c r="A526" t="s">
        <v>1494</v>
      </c>
      <c r="B526" s="61">
        <v>525</v>
      </c>
      <c r="C526" t="s">
        <v>12840</v>
      </c>
      <c r="D526" t="s">
        <v>12841</v>
      </c>
      <c r="E526" t="s">
        <v>88</v>
      </c>
      <c r="F526">
        <v>20061217</v>
      </c>
      <c r="G526"/>
      <c r="H526" t="s">
        <v>256</v>
      </c>
      <c r="I526" t="s">
        <v>2720</v>
      </c>
      <c r="M526" t="str">
        <f t="shared" si="57"/>
        <v>井上</v>
      </c>
      <c r="N526" t="str">
        <f t="shared" si="58"/>
        <v>真佳</v>
      </c>
      <c r="O526" t="str">
        <f t="shared" si="59"/>
        <v>イノウエ</v>
      </c>
      <c r="P526" t="str">
        <f t="shared" si="60"/>
        <v>マナカ</v>
      </c>
      <c r="Q526">
        <f>IF($F526="","",DATEDIF($R526,①申込書!$D$3,"Y"))</f>
        <v>19</v>
      </c>
      <c r="R526" t="str">
        <f t="shared" si="61"/>
        <v>2006/12/17</v>
      </c>
      <c r="S526" t="str">
        <f t="shared" si="56"/>
        <v>京都</v>
      </c>
      <c r="T526" t="str">
        <f>IFERROR(IF($G526&lt;&gt;"",LEFT($G526,11),IF(COUNTIF(③女子申込!$C:$C,$B526)=1,INDEX(③女子申込!H:H,MATCH($B526,③女子申込!$C:$C,0)),"")),"")</f>
        <v/>
      </c>
      <c r="U526" t="str">
        <f t="shared" si="62"/>
        <v>明治国際医療大</v>
      </c>
    </row>
    <row r="527" spans="1:21">
      <c r="A527" t="s">
        <v>1494</v>
      </c>
      <c r="B527" s="61">
        <v>526</v>
      </c>
      <c r="C527" t="s">
        <v>12842</v>
      </c>
      <c r="D527" t="s">
        <v>12843</v>
      </c>
      <c r="E527" t="s">
        <v>83</v>
      </c>
      <c r="F527">
        <v>20070209</v>
      </c>
      <c r="G527"/>
      <c r="H527" t="s">
        <v>13885</v>
      </c>
      <c r="I527" t="s">
        <v>3069</v>
      </c>
      <c r="M527" t="str">
        <f t="shared" si="57"/>
        <v>寺前</v>
      </c>
      <c r="N527" t="str">
        <f t="shared" si="58"/>
        <v>結菜</v>
      </c>
      <c r="O527" t="str">
        <f t="shared" si="59"/>
        <v>テラマエ</v>
      </c>
      <c r="P527" t="str">
        <f t="shared" si="60"/>
        <v>ユイナ</v>
      </c>
      <c r="Q527">
        <f>IF($F527="","",DATEDIF($R527,①申込書!$D$3,"Y"))</f>
        <v>18</v>
      </c>
      <c r="R527" t="str">
        <f t="shared" si="61"/>
        <v>2007/02/09</v>
      </c>
      <c r="S527" t="str">
        <f t="shared" si="56"/>
        <v>奈良</v>
      </c>
      <c r="T527" t="str">
        <f>IFERROR(IF($G527&lt;&gt;"",LEFT($G527,11),IF(COUNTIF(③女子申込!$C:$C,$B527)=1,INDEX(③女子申込!H:H,MATCH($B527,③女子申込!$C:$C,0)),"")),"")</f>
        <v/>
      </c>
      <c r="U527" t="str">
        <f t="shared" si="62"/>
        <v>明治国際医療大</v>
      </c>
    </row>
    <row r="528" spans="1:21">
      <c r="A528" t="s">
        <v>1494</v>
      </c>
      <c r="B528" s="61">
        <v>527</v>
      </c>
      <c r="C528" t="s">
        <v>12844</v>
      </c>
      <c r="D528" t="s">
        <v>12845</v>
      </c>
      <c r="E528" t="s">
        <v>85</v>
      </c>
      <c r="F528">
        <v>20060526</v>
      </c>
      <c r="G528"/>
      <c r="H528" t="s">
        <v>13886</v>
      </c>
      <c r="I528" t="s">
        <v>2931</v>
      </c>
      <c r="M528" t="str">
        <f t="shared" si="57"/>
        <v>平岩</v>
      </c>
      <c r="N528" t="str">
        <f t="shared" si="58"/>
        <v>里彩</v>
      </c>
      <c r="O528" t="str">
        <f t="shared" si="59"/>
        <v>ヒライワ</v>
      </c>
      <c r="P528" t="str">
        <f t="shared" si="60"/>
        <v>リサ</v>
      </c>
      <c r="Q528">
        <f>IF($F528="","",DATEDIF($R528,①申込書!$D$3,"Y"))</f>
        <v>19</v>
      </c>
      <c r="R528" t="str">
        <f t="shared" si="61"/>
        <v>2006/05/26</v>
      </c>
      <c r="S528" t="str">
        <f t="shared" si="56"/>
        <v>愛知</v>
      </c>
      <c r="T528" t="str">
        <f>IFERROR(IF($G528&lt;&gt;"",LEFT($G528,11),IF(COUNTIF(③女子申込!$C:$C,$B528)=1,INDEX(③女子申込!H:H,MATCH($B528,③女子申込!$C:$C,0)),"")),"")</f>
        <v/>
      </c>
      <c r="U528" t="str">
        <f t="shared" si="62"/>
        <v>明治国際医療大</v>
      </c>
    </row>
    <row r="529" spans="1:21">
      <c r="A529" t="s">
        <v>1494</v>
      </c>
      <c r="B529" s="61">
        <v>528</v>
      </c>
      <c r="C529" t="s">
        <v>12846</v>
      </c>
      <c r="D529" t="s">
        <v>12847</v>
      </c>
      <c r="E529" t="s">
        <v>116</v>
      </c>
      <c r="F529">
        <v>20070201</v>
      </c>
      <c r="G529"/>
      <c r="H529" t="s">
        <v>329</v>
      </c>
      <c r="I529" t="s">
        <v>408</v>
      </c>
      <c r="M529" t="str">
        <f t="shared" si="57"/>
        <v>今井</v>
      </c>
      <c r="N529" t="str">
        <f t="shared" si="58"/>
        <v>柚月</v>
      </c>
      <c r="O529" t="str">
        <f t="shared" si="59"/>
        <v>イマイ</v>
      </c>
      <c r="P529" t="str">
        <f t="shared" si="60"/>
        <v>ユズキ</v>
      </c>
      <c r="Q529">
        <f>IF($F529="","",DATEDIF($R529,①申込書!$D$3,"Y"))</f>
        <v>18</v>
      </c>
      <c r="R529" t="str">
        <f t="shared" si="61"/>
        <v>2007/02/01</v>
      </c>
      <c r="S529" t="str">
        <f t="shared" si="56"/>
        <v>三重</v>
      </c>
      <c r="T529" t="str">
        <f>IFERROR(IF($G529&lt;&gt;"",LEFT($G529,11),IF(COUNTIF(③女子申込!$C:$C,$B529)=1,INDEX(③女子申込!H:H,MATCH($B529,③女子申込!$C:$C,0)),"")),"")</f>
        <v/>
      </c>
      <c r="U529" t="str">
        <f t="shared" si="62"/>
        <v>明治国際医療大</v>
      </c>
    </row>
    <row r="530" spans="1:21">
      <c r="A530" t="s">
        <v>1494</v>
      </c>
      <c r="B530" s="61">
        <v>529</v>
      </c>
      <c r="C530" t="s">
        <v>12848</v>
      </c>
      <c r="D530" t="s">
        <v>12849</v>
      </c>
      <c r="E530" t="s">
        <v>116</v>
      </c>
      <c r="F530">
        <v>20061215</v>
      </c>
      <c r="G530"/>
      <c r="H530" t="s">
        <v>5278</v>
      </c>
      <c r="I530" t="s">
        <v>3090</v>
      </c>
      <c r="M530" t="str">
        <f t="shared" si="57"/>
        <v>星野</v>
      </c>
      <c r="N530" t="str">
        <f t="shared" si="58"/>
        <v>里桜</v>
      </c>
      <c r="O530" t="str">
        <f t="shared" si="59"/>
        <v>ホシノ</v>
      </c>
      <c r="P530" t="str">
        <f t="shared" si="60"/>
        <v>リオ</v>
      </c>
      <c r="Q530">
        <f>IF($F530="","",DATEDIF($R530,①申込書!$D$3,"Y"))</f>
        <v>19</v>
      </c>
      <c r="R530" t="str">
        <f t="shared" si="61"/>
        <v>2006/12/15</v>
      </c>
      <c r="S530" t="str">
        <f t="shared" si="56"/>
        <v>三重</v>
      </c>
      <c r="T530" t="str">
        <f>IFERROR(IF($G530&lt;&gt;"",LEFT($G530,11),IF(COUNTIF(③女子申込!$C:$C,$B530)=1,INDEX(③女子申込!H:H,MATCH($B530,③女子申込!$C:$C,0)),"")),"")</f>
        <v/>
      </c>
      <c r="U530" t="str">
        <f t="shared" si="62"/>
        <v>明治国際医療大</v>
      </c>
    </row>
    <row r="531" spans="1:21">
      <c r="A531" t="s">
        <v>1494</v>
      </c>
      <c r="B531" s="61">
        <v>530</v>
      </c>
      <c r="C531" t="s">
        <v>12850</v>
      </c>
      <c r="D531" t="s">
        <v>12851</v>
      </c>
      <c r="E531" t="s">
        <v>88</v>
      </c>
      <c r="F531">
        <v>20060426</v>
      </c>
      <c r="G531"/>
      <c r="H531" t="s">
        <v>373</v>
      </c>
      <c r="I531" t="s">
        <v>2731</v>
      </c>
      <c r="M531" t="str">
        <f t="shared" si="57"/>
        <v>柴田</v>
      </c>
      <c r="N531" t="str">
        <f t="shared" si="58"/>
        <v>春菜</v>
      </c>
      <c r="O531" t="str">
        <f t="shared" si="59"/>
        <v>シバタ</v>
      </c>
      <c r="P531" t="str">
        <f t="shared" si="60"/>
        <v>ハルナ</v>
      </c>
      <c r="Q531">
        <f>IF($F531="","",DATEDIF($R531,①申込書!$D$3,"Y"))</f>
        <v>19</v>
      </c>
      <c r="R531" t="str">
        <f t="shared" si="61"/>
        <v>2006/04/26</v>
      </c>
      <c r="S531" t="str">
        <f t="shared" si="56"/>
        <v>京都</v>
      </c>
      <c r="T531" t="str">
        <f>IFERROR(IF($G531&lt;&gt;"",LEFT($G531,11),IF(COUNTIF(③女子申込!$C:$C,$B531)=1,INDEX(③女子申込!H:H,MATCH($B531,③女子申込!$C:$C,0)),"")),"")</f>
        <v/>
      </c>
      <c r="U531" t="str">
        <f t="shared" si="62"/>
        <v>明治国際医療大</v>
      </c>
    </row>
    <row r="532" spans="1:21">
      <c r="A532" t="s">
        <v>775</v>
      </c>
      <c r="B532" s="61">
        <v>531</v>
      </c>
      <c r="C532" t="s">
        <v>2936</v>
      </c>
      <c r="D532" t="s">
        <v>2937</v>
      </c>
      <c r="E532" t="s">
        <v>180</v>
      </c>
      <c r="F532">
        <v>20030414</v>
      </c>
      <c r="G532" t="s">
        <v>13887</v>
      </c>
      <c r="H532" t="s">
        <v>2938</v>
      </c>
      <c r="I532" t="s">
        <v>2939</v>
      </c>
      <c r="M532" t="str">
        <f t="shared" si="57"/>
        <v>小野寺</v>
      </c>
      <c r="N532" t="str">
        <f t="shared" si="58"/>
        <v>萌華</v>
      </c>
      <c r="O532" t="str">
        <f t="shared" si="59"/>
        <v>オノデラ</v>
      </c>
      <c r="P532" t="str">
        <f t="shared" si="60"/>
        <v>モエカ</v>
      </c>
      <c r="Q532">
        <f>IF($F532="","",DATEDIF($R532,①申込書!$D$3,"Y"))</f>
        <v>22</v>
      </c>
      <c r="R532" t="str">
        <f t="shared" si="61"/>
        <v>2003/04/14</v>
      </c>
      <c r="S532" t="str">
        <f t="shared" si="56"/>
        <v>北海道</v>
      </c>
      <c r="T532" t="str">
        <f>IFERROR(IF($G532&lt;&gt;"",LEFT($G532,11),IF(COUNTIF(③女子申込!$C:$C,$B532)=1,INDEX(③女子申込!H:H,MATCH($B532,③女子申込!$C:$C,0)),"")),"")</f>
        <v>00101705923</v>
      </c>
      <c r="U532" t="str">
        <f t="shared" si="62"/>
        <v>同志社大</v>
      </c>
    </row>
    <row r="533" spans="1:21">
      <c r="A533" t="s">
        <v>775</v>
      </c>
      <c r="B533" s="61">
        <v>532</v>
      </c>
      <c r="C533" t="s">
        <v>2940</v>
      </c>
      <c r="D533" t="s">
        <v>2941</v>
      </c>
      <c r="E533" t="s">
        <v>99</v>
      </c>
      <c r="F533">
        <v>20031004</v>
      </c>
      <c r="G533" t="s">
        <v>13888</v>
      </c>
      <c r="H533" t="s">
        <v>152</v>
      </c>
      <c r="I533" t="s">
        <v>2942</v>
      </c>
      <c r="M533" t="str">
        <f t="shared" si="57"/>
        <v>河本</v>
      </c>
      <c r="N533" t="str">
        <f t="shared" si="58"/>
        <v>瑞華</v>
      </c>
      <c r="O533" t="str">
        <f t="shared" si="59"/>
        <v>カワモト</v>
      </c>
      <c r="P533" t="str">
        <f t="shared" si="60"/>
        <v>ミズカ</v>
      </c>
      <c r="Q533">
        <f>IF($F533="","",DATEDIF($R533,①申込書!$D$3,"Y"))</f>
        <v>22</v>
      </c>
      <c r="R533" t="str">
        <f t="shared" si="61"/>
        <v>2003/10/04</v>
      </c>
      <c r="S533" t="str">
        <f t="shared" si="56"/>
        <v>大阪</v>
      </c>
      <c r="T533" t="str">
        <f>IFERROR(IF($G533&lt;&gt;"",LEFT($G533,11),IF(COUNTIF(③女子申込!$C:$C,$B533)=1,INDEX(③女子申込!H:H,MATCH($B533,③女子申込!$C:$C,0)),"")),"")</f>
        <v>00100199929</v>
      </c>
      <c r="U533" t="str">
        <f t="shared" si="62"/>
        <v>同志社大</v>
      </c>
    </row>
    <row r="534" spans="1:21">
      <c r="A534" t="s">
        <v>775</v>
      </c>
      <c r="B534" s="61">
        <v>533</v>
      </c>
      <c r="C534" t="s">
        <v>3289</v>
      </c>
      <c r="D534" t="s">
        <v>3290</v>
      </c>
      <c r="E534" t="s">
        <v>88</v>
      </c>
      <c r="F534">
        <v>20040108</v>
      </c>
      <c r="G534" t="s">
        <v>13889</v>
      </c>
      <c r="H534" t="s">
        <v>373</v>
      </c>
      <c r="I534" t="s">
        <v>3291</v>
      </c>
      <c r="M534" t="str">
        <f t="shared" si="57"/>
        <v>柴田</v>
      </c>
      <c r="N534" t="str">
        <f t="shared" si="58"/>
        <v>博冬菜</v>
      </c>
      <c r="O534" t="str">
        <f t="shared" si="59"/>
        <v>シバタ</v>
      </c>
      <c r="P534" t="str">
        <f t="shared" si="60"/>
        <v>ヒトナ</v>
      </c>
      <c r="Q534">
        <f>IF($F534="","",DATEDIF($R534,①申込書!$D$3,"Y"))</f>
        <v>22</v>
      </c>
      <c r="R534" t="str">
        <f t="shared" si="61"/>
        <v>2004/01/08</v>
      </c>
      <c r="S534" t="str">
        <f t="shared" si="56"/>
        <v>京都</v>
      </c>
      <c r="T534" t="str">
        <f>IFERROR(IF($G534&lt;&gt;"",LEFT($G534,11),IF(COUNTIF(③女子申込!$C:$C,$B534)=1,INDEX(③女子申込!H:H,MATCH($B534,③女子申込!$C:$C,0)),"")),"")</f>
        <v>00166882334</v>
      </c>
      <c r="U534" t="str">
        <f t="shared" si="62"/>
        <v>同志社大</v>
      </c>
    </row>
    <row r="535" spans="1:21">
      <c r="A535" t="s">
        <v>775</v>
      </c>
      <c r="B535" s="61">
        <v>534</v>
      </c>
      <c r="C535" t="s">
        <v>3329</v>
      </c>
      <c r="D535" t="s">
        <v>5216</v>
      </c>
      <c r="E535" t="s">
        <v>99</v>
      </c>
      <c r="F535">
        <v>20031103</v>
      </c>
      <c r="G535" t="s">
        <v>13890</v>
      </c>
      <c r="H535" t="s">
        <v>2530</v>
      </c>
      <c r="I535" t="s">
        <v>1728</v>
      </c>
      <c r="M535" t="str">
        <f t="shared" si="57"/>
        <v>金谷</v>
      </c>
      <c r="N535" t="str">
        <f t="shared" si="58"/>
        <v>菜々実</v>
      </c>
      <c r="O535" t="str">
        <f t="shared" si="59"/>
        <v>カナタニ</v>
      </c>
      <c r="P535" t="str">
        <f t="shared" si="60"/>
        <v>ナナミ</v>
      </c>
      <c r="Q535">
        <f>IF($F535="","",DATEDIF($R535,①申込書!$D$3,"Y"))</f>
        <v>22</v>
      </c>
      <c r="R535" t="str">
        <f t="shared" si="61"/>
        <v>2003/11/03</v>
      </c>
      <c r="S535" t="str">
        <f t="shared" si="56"/>
        <v>大阪</v>
      </c>
      <c r="T535" t="str">
        <f>IFERROR(IF($G535&lt;&gt;"",LEFT($G535,11),IF(COUNTIF(③女子申込!$C:$C,$B535)=1,INDEX(③女子申込!H:H,MATCH($B535,③女子申込!$C:$C,0)),"")),"")</f>
        <v>00166883234</v>
      </c>
      <c r="U535" t="str">
        <f t="shared" si="62"/>
        <v>同志社大</v>
      </c>
    </row>
    <row r="536" spans="1:21">
      <c r="A536" t="s">
        <v>775</v>
      </c>
      <c r="B536" s="61">
        <v>535</v>
      </c>
      <c r="C536" t="s">
        <v>3330</v>
      </c>
      <c r="D536" t="s">
        <v>3331</v>
      </c>
      <c r="E536" t="s">
        <v>138</v>
      </c>
      <c r="F536">
        <v>20030602</v>
      </c>
      <c r="G536" t="s">
        <v>13891</v>
      </c>
      <c r="H536" t="s">
        <v>331</v>
      </c>
      <c r="I536" t="s">
        <v>2952</v>
      </c>
      <c r="M536" t="str">
        <f t="shared" si="57"/>
        <v>井出</v>
      </c>
      <c r="N536" t="str">
        <f t="shared" si="58"/>
        <v>美聡</v>
      </c>
      <c r="O536" t="str">
        <f t="shared" si="59"/>
        <v>イデ</v>
      </c>
      <c r="P536" t="str">
        <f t="shared" si="60"/>
        <v>ミサト</v>
      </c>
      <c r="Q536">
        <f>IF($F536="","",DATEDIF($R536,①申込書!$D$3,"Y"))</f>
        <v>22</v>
      </c>
      <c r="R536" t="str">
        <f t="shared" si="61"/>
        <v>2003/06/02</v>
      </c>
      <c r="S536" t="str">
        <f t="shared" si="56"/>
        <v>岡山</v>
      </c>
      <c r="T536" t="str">
        <f>IFERROR(IF($G536&lt;&gt;"",LEFT($G536,11),IF(COUNTIF(③女子申込!$C:$C,$B536)=1,INDEX(③女子申込!H:H,MATCH($B536,③女子申込!$C:$C,0)),"")),"")</f>
        <v>00106072016</v>
      </c>
      <c r="U536" t="str">
        <f t="shared" si="62"/>
        <v>同志社大</v>
      </c>
    </row>
    <row r="537" spans="1:21">
      <c r="A537" t="s">
        <v>775</v>
      </c>
      <c r="B537" s="61">
        <v>536</v>
      </c>
      <c r="C537" t="s">
        <v>3332</v>
      </c>
      <c r="D537" t="s">
        <v>3333</v>
      </c>
      <c r="E537" t="s">
        <v>99</v>
      </c>
      <c r="F537">
        <v>20030806</v>
      </c>
      <c r="G537" t="s">
        <v>13892</v>
      </c>
      <c r="H537" t="s">
        <v>3334</v>
      </c>
      <c r="I537" t="s">
        <v>2931</v>
      </c>
      <c r="M537" t="str">
        <f t="shared" si="57"/>
        <v>中蔵</v>
      </c>
      <c r="N537" t="str">
        <f t="shared" si="58"/>
        <v>里咲</v>
      </c>
      <c r="O537" t="str">
        <f t="shared" si="59"/>
        <v>ナカクラ</v>
      </c>
      <c r="P537" t="str">
        <f t="shared" si="60"/>
        <v>リサ</v>
      </c>
      <c r="Q537">
        <f>IF($F537="","",DATEDIF($R537,①申込書!$D$3,"Y"))</f>
        <v>22</v>
      </c>
      <c r="R537" t="str">
        <f t="shared" si="61"/>
        <v>2003/08/06</v>
      </c>
      <c r="S537" t="str">
        <f t="shared" si="56"/>
        <v>大阪</v>
      </c>
      <c r="T537" t="str">
        <f>IFERROR(IF($G537&lt;&gt;"",LEFT($G537,11),IF(COUNTIF(③女子申込!$C:$C,$B537)=1,INDEX(③女子申込!H:H,MATCH($B537,③女子申込!$C:$C,0)),"")),"")</f>
        <v>00104287123</v>
      </c>
      <c r="U537" t="str">
        <f t="shared" si="62"/>
        <v>同志社大</v>
      </c>
    </row>
    <row r="538" spans="1:21">
      <c r="A538" t="s">
        <v>775</v>
      </c>
      <c r="B538" s="61">
        <v>537</v>
      </c>
      <c r="C538" t="s">
        <v>3335</v>
      </c>
      <c r="D538" t="s">
        <v>3336</v>
      </c>
      <c r="E538" t="s">
        <v>375</v>
      </c>
      <c r="F538">
        <v>20040110</v>
      </c>
      <c r="G538" t="s">
        <v>13893</v>
      </c>
      <c r="H538" t="s">
        <v>5217</v>
      </c>
      <c r="I538" t="s">
        <v>3337</v>
      </c>
      <c r="M538" t="str">
        <f t="shared" si="57"/>
        <v>阿部田</v>
      </c>
      <c r="N538" t="str">
        <f t="shared" si="58"/>
        <v>莉月</v>
      </c>
      <c r="O538" t="str">
        <f t="shared" si="59"/>
        <v>アベタ</v>
      </c>
      <c r="P538" t="str">
        <f t="shared" si="60"/>
        <v>リヅキ</v>
      </c>
      <c r="Q538">
        <f>IF($F538="","",DATEDIF($R538,①申込書!$D$3,"Y"))</f>
        <v>22</v>
      </c>
      <c r="R538" t="str">
        <f t="shared" si="61"/>
        <v>2004/01/10</v>
      </c>
      <c r="S538" t="str">
        <f t="shared" si="56"/>
        <v>群馬</v>
      </c>
      <c r="T538" t="str">
        <f>IFERROR(IF($G538&lt;&gt;"",LEFT($G538,11),IF(COUNTIF(③女子申込!$C:$C,$B538)=1,INDEX(③女子申込!H:H,MATCH($B538,③女子申込!$C:$C,0)),"")),"")</f>
        <v>00166883335</v>
      </c>
      <c r="U538" t="str">
        <f t="shared" si="62"/>
        <v>同志社大</v>
      </c>
    </row>
    <row r="539" spans="1:21">
      <c r="A539" t="s">
        <v>775</v>
      </c>
      <c r="B539" s="61">
        <v>538</v>
      </c>
      <c r="C539" t="s">
        <v>3338</v>
      </c>
      <c r="D539" t="s">
        <v>3339</v>
      </c>
      <c r="E539" t="s">
        <v>99</v>
      </c>
      <c r="F539">
        <v>20030908</v>
      </c>
      <c r="G539" t="s">
        <v>13894</v>
      </c>
      <c r="H539" t="s">
        <v>3340</v>
      </c>
      <c r="I539" t="s">
        <v>92</v>
      </c>
      <c r="M539" t="str">
        <f t="shared" si="57"/>
        <v>宮垣</v>
      </c>
      <c r="N539" t="str">
        <f t="shared" si="58"/>
        <v>有希</v>
      </c>
      <c r="O539" t="str">
        <f t="shared" si="59"/>
        <v>ミヤガキ</v>
      </c>
      <c r="P539" t="str">
        <f t="shared" si="60"/>
        <v>ユキ</v>
      </c>
      <c r="Q539">
        <f>IF($F539="","",DATEDIF($R539,①申込書!$D$3,"Y"))</f>
        <v>22</v>
      </c>
      <c r="R539" t="str">
        <f t="shared" si="61"/>
        <v>2003/09/08</v>
      </c>
      <c r="S539" t="str">
        <f t="shared" si="56"/>
        <v>大阪</v>
      </c>
      <c r="T539" t="str">
        <f>IFERROR(IF($G539&lt;&gt;"",LEFT($G539,11),IF(COUNTIF(③女子申込!$C:$C,$B539)=1,INDEX(③女子申込!H:H,MATCH($B539,③女子申込!$C:$C,0)),"")),"")</f>
        <v>00101581117</v>
      </c>
      <c r="U539" t="str">
        <f t="shared" si="62"/>
        <v>同志社大</v>
      </c>
    </row>
    <row r="540" spans="1:21">
      <c r="A540" t="s">
        <v>775</v>
      </c>
      <c r="B540" s="61">
        <v>539</v>
      </c>
      <c r="C540" t="s">
        <v>3383</v>
      </c>
      <c r="D540" t="s">
        <v>3384</v>
      </c>
      <c r="E540" t="s">
        <v>83</v>
      </c>
      <c r="F540">
        <v>20030609</v>
      </c>
      <c r="G540" t="s">
        <v>13895</v>
      </c>
      <c r="H540" t="s">
        <v>1345</v>
      </c>
      <c r="I540" t="s">
        <v>644</v>
      </c>
      <c r="M540" t="str">
        <f t="shared" si="57"/>
        <v>神谷</v>
      </c>
      <c r="N540" t="str">
        <f t="shared" si="58"/>
        <v>輝</v>
      </c>
      <c r="O540" t="str">
        <f t="shared" si="59"/>
        <v>カミヤ</v>
      </c>
      <c r="P540" t="str">
        <f t="shared" si="60"/>
        <v>ヒカル</v>
      </c>
      <c r="Q540">
        <f>IF($F540="","",DATEDIF($R540,①申込書!$D$3,"Y"))</f>
        <v>22</v>
      </c>
      <c r="R540" t="str">
        <f t="shared" si="61"/>
        <v>2003/06/09</v>
      </c>
      <c r="S540" t="str">
        <f t="shared" si="56"/>
        <v>奈良</v>
      </c>
      <c r="T540" t="str">
        <f>IFERROR(IF($G540&lt;&gt;"",LEFT($G540,11),IF(COUNTIF(③女子申込!$C:$C,$B540)=1,INDEX(③女子申込!H:H,MATCH($B540,③女子申込!$C:$C,0)),"")),"")</f>
        <v>00120294826</v>
      </c>
      <c r="U540" t="str">
        <f t="shared" si="62"/>
        <v>同志社大</v>
      </c>
    </row>
    <row r="541" spans="1:21">
      <c r="A541" t="s">
        <v>775</v>
      </c>
      <c r="B541" s="61">
        <v>540</v>
      </c>
      <c r="C541" t="s">
        <v>3385</v>
      </c>
      <c r="D541" t="s">
        <v>3386</v>
      </c>
      <c r="E541" t="s">
        <v>102</v>
      </c>
      <c r="F541">
        <v>20030411</v>
      </c>
      <c r="G541" t="s">
        <v>13896</v>
      </c>
      <c r="H541" t="s">
        <v>712</v>
      </c>
      <c r="I541" t="s">
        <v>3387</v>
      </c>
      <c r="M541" t="str">
        <f t="shared" si="57"/>
        <v>久保</v>
      </c>
      <c r="N541" t="str">
        <f t="shared" si="58"/>
        <v>真帆</v>
      </c>
      <c r="O541" t="str">
        <f t="shared" si="59"/>
        <v>クボ</v>
      </c>
      <c r="P541" t="str">
        <f t="shared" si="60"/>
        <v>マナホ</v>
      </c>
      <c r="Q541">
        <f>IF($F541="","",DATEDIF($R541,①申込書!$D$3,"Y"))</f>
        <v>22</v>
      </c>
      <c r="R541" t="str">
        <f t="shared" si="61"/>
        <v>2003/04/11</v>
      </c>
      <c r="S541" t="str">
        <f t="shared" si="56"/>
        <v>静岡</v>
      </c>
      <c r="T541" t="str">
        <f>IFERROR(IF($G541&lt;&gt;"",LEFT($G541,11),IF(COUNTIF(③女子申込!$C:$C,$B541)=1,INDEX(③女子申込!H:H,MATCH($B541,③女子申込!$C:$C,0)),"")),"")</f>
        <v>00172299232</v>
      </c>
      <c r="U541" t="str">
        <f t="shared" si="62"/>
        <v>同志社大</v>
      </c>
    </row>
    <row r="542" spans="1:21">
      <c r="A542" t="s">
        <v>775</v>
      </c>
      <c r="B542" s="61">
        <v>541</v>
      </c>
      <c r="C542" t="s">
        <v>3388</v>
      </c>
      <c r="D542" t="s">
        <v>3389</v>
      </c>
      <c r="E542" t="s">
        <v>99</v>
      </c>
      <c r="F542">
        <v>20031230</v>
      </c>
      <c r="G542" t="s">
        <v>13897</v>
      </c>
      <c r="H542" t="s">
        <v>1587</v>
      </c>
      <c r="I542" t="s">
        <v>2888</v>
      </c>
      <c r="M542" t="str">
        <f t="shared" si="57"/>
        <v>大澤</v>
      </c>
      <c r="N542" t="str">
        <f t="shared" si="58"/>
        <v>歩佳</v>
      </c>
      <c r="O542" t="str">
        <f t="shared" si="59"/>
        <v>オオサワ</v>
      </c>
      <c r="P542" t="str">
        <f t="shared" si="60"/>
        <v>アユカ</v>
      </c>
      <c r="Q542">
        <f>IF($F542="","",DATEDIF($R542,①申込書!$D$3,"Y"))</f>
        <v>22</v>
      </c>
      <c r="R542" t="str">
        <f t="shared" si="61"/>
        <v>2003/12/30</v>
      </c>
      <c r="S542" t="str">
        <f t="shared" si="56"/>
        <v>大阪</v>
      </c>
      <c r="T542" t="str">
        <f>IFERROR(IF($G542&lt;&gt;"",LEFT($G542,11),IF(COUNTIF(③女子申込!$C:$C,$B542)=1,INDEX(③女子申込!H:H,MATCH($B542,③女子申込!$C:$C,0)),"")),"")</f>
        <v>00172299333</v>
      </c>
      <c r="U542" t="str">
        <f t="shared" si="62"/>
        <v>同志社大</v>
      </c>
    </row>
    <row r="543" spans="1:21">
      <c r="A543" t="s">
        <v>775</v>
      </c>
      <c r="B543" s="61">
        <v>542</v>
      </c>
      <c r="C543" t="s">
        <v>5218</v>
      </c>
      <c r="D543" t="s">
        <v>5219</v>
      </c>
      <c r="E543" t="s">
        <v>132</v>
      </c>
      <c r="F543">
        <v>20050112</v>
      </c>
      <c r="G543" t="s">
        <v>13898</v>
      </c>
      <c r="H543" t="s">
        <v>5220</v>
      </c>
      <c r="I543" t="s">
        <v>2782</v>
      </c>
      <c r="M543" t="str">
        <f t="shared" si="57"/>
        <v>堂前</v>
      </c>
      <c r="N543" t="str">
        <f t="shared" si="58"/>
        <v>咲希</v>
      </c>
      <c r="O543" t="str">
        <f t="shared" si="59"/>
        <v>ドウマエ</v>
      </c>
      <c r="P543" t="str">
        <f t="shared" si="60"/>
        <v>サキ</v>
      </c>
      <c r="Q543">
        <f>IF($F543="","",DATEDIF($R543,①申込書!$D$3,"Y"))</f>
        <v>21</v>
      </c>
      <c r="R543" t="str">
        <f t="shared" si="61"/>
        <v>2005/01/12</v>
      </c>
      <c r="S543" t="str">
        <f t="shared" si="56"/>
        <v>広島</v>
      </c>
      <c r="T543" t="str">
        <f>IFERROR(IF($G543&lt;&gt;"",LEFT($G543,11),IF(COUNTIF(③女子申込!$C:$C,$B543)=1,INDEX(③女子申込!H:H,MATCH($B543,③女子申込!$C:$C,0)),"")),"")</f>
        <v>00114224822</v>
      </c>
      <c r="U543" t="str">
        <f t="shared" si="62"/>
        <v>同志社大</v>
      </c>
    </row>
    <row r="544" spans="1:21">
      <c r="A544" t="s">
        <v>775</v>
      </c>
      <c r="B544" s="61">
        <v>543</v>
      </c>
      <c r="C544" t="s">
        <v>5221</v>
      </c>
      <c r="D544" t="s">
        <v>5222</v>
      </c>
      <c r="E544" t="s">
        <v>85</v>
      </c>
      <c r="F544">
        <v>20030619</v>
      </c>
      <c r="G544"/>
      <c r="H544" t="s">
        <v>5223</v>
      </c>
      <c r="I544" t="s">
        <v>2609</v>
      </c>
      <c r="M544" t="str">
        <f t="shared" si="57"/>
        <v>吉住</v>
      </c>
      <c r="N544" t="str">
        <f t="shared" si="58"/>
        <v>悠</v>
      </c>
      <c r="O544" t="str">
        <f t="shared" si="59"/>
        <v>ヨシズミ</v>
      </c>
      <c r="P544" t="str">
        <f t="shared" si="60"/>
        <v>ハルカ</v>
      </c>
      <c r="Q544">
        <f>IF($F544="","",DATEDIF($R544,①申込書!$D$3,"Y"))</f>
        <v>22</v>
      </c>
      <c r="R544" t="str">
        <f t="shared" si="61"/>
        <v>2003/06/19</v>
      </c>
      <c r="S544" t="str">
        <f t="shared" si="56"/>
        <v>愛知</v>
      </c>
      <c r="T544" t="str">
        <f>IFERROR(IF($G544&lt;&gt;"",LEFT($G544,11),IF(COUNTIF(③女子申込!$C:$C,$B544)=1,INDEX(③女子申込!H:H,MATCH($B544,③女子申込!$C:$C,0)),"")),"")</f>
        <v/>
      </c>
      <c r="U544" t="str">
        <f t="shared" si="62"/>
        <v>同志社大</v>
      </c>
    </row>
    <row r="545" spans="1:21">
      <c r="A545" t="s">
        <v>775</v>
      </c>
      <c r="B545" s="61">
        <v>544</v>
      </c>
      <c r="C545" t="s">
        <v>5450</v>
      </c>
      <c r="D545" t="s">
        <v>5451</v>
      </c>
      <c r="E545" t="s">
        <v>97</v>
      </c>
      <c r="F545">
        <v>20050210</v>
      </c>
      <c r="G545" t="s">
        <v>13899</v>
      </c>
      <c r="H545" t="s">
        <v>371</v>
      </c>
      <c r="I545" t="s">
        <v>5452</v>
      </c>
      <c r="M545" t="str">
        <f t="shared" si="57"/>
        <v>佐藤</v>
      </c>
      <c r="N545" t="str">
        <f t="shared" si="58"/>
        <v>小花</v>
      </c>
      <c r="O545" t="str">
        <f t="shared" si="59"/>
        <v>サトウ</v>
      </c>
      <c r="P545" t="str">
        <f t="shared" si="60"/>
        <v>コハナ</v>
      </c>
      <c r="Q545">
        <f>IF($F545="","",DATEDIF($R545,①申込書!$D$3,"Y"))</f>
        <v>20</v>
      </c>
      <c r="R545" t="str">
        <f t="shared" si="61"/>
        <v>2005/02/10</v>
      </c>
      <c r="S545" t="str">
        <f t="shared" si="56"/>
        <v>兵庫</v>
      </c>
      <c r="T545" t="str">
        <f>IFERROR(IF($G545&lt;&gt;"",LEFT($G545,11),IF(COUNTIF(③女子申込!$C:$C,$B545)=1,INDEX(③女子申込!H:H,MATCH($B545,③女子申込!$C:$C,0)),"")),"")</f>
        <v>00112985329</v>
      </c>
      <c r="U545" t="str">
        <f t="shared" si="62"/>
        <v>同志社大</v>
      </c>
    </row>
    <row r="546" spans="1:21">
      <c r="A546" t="s">
        <v>775</v>
      </c>
      <c r="B546" s="61">
        <v>545</v>
      </c>
      <c r="C546" t="s">
        <v>5506</v>
      </c>
      <c r="D546" t="s">
        <v>5507</v>
      </c>
      <c r="E546" t="s">
        <v>180</v>
      </c>
      <c r="F546">
        <v>20041030</v>
      </c>
      <c r="G546" t="s">
        <v>13900</v>
      </c>
      <c r="H546" t="s">
        <v>619</v>
      </c>
      <c r="I546" t="s">
        <v>2868</v>
      </c>
      <c r="M546" t="str">
        <f t="shared" si="57"/>
        <v>高野</v>
      </c>
      <c r="N546" t="str">
        <f t="shared" si="58"/>
        <v>夕奈</v>
      </c>
      <c r="O546" t="str">
        <f t="shared" si="59"/>
        <v>タカノ</v>
      </c>
      <c r="P546" t="str">
        <f t="shared" si="60"/>
        <v>ユウナ</v>
      </c>
      <c r="Q546">
        <f>IF($F546="","",DATEDIF($R546,①申込書!$D$3,"Y"))</f>
        <v>21</v>
      </c>
      <c r="R546" t="str">
        <f t="shared" si="61"/>
        <v>2004/10/30</v>
      </c>
      <c r="S546" t="str">
        <f t="shared" si="56"/>
        <v>北海道</v>
      </c>
      <c r="T546" t="str">
        <f>IFERROR(IF($G546&lt;&gt;"",LEFT($G546,11),IF(COUNTIF(③女子申込!$C:$C,$B546)=1,INDEX(③女子申込!H:H,MATCH($B546,③女子申込!$C:$C,0)),"")),"")</f>
        <v>00116506221</v>
      </c>
      <c r="U546" t="str">
        <f t="shared" si="62"/>
        <v>同志社大</v>
      </c>
    </row>
    <row r="547" spans="1:21">
      <c r="A547" t="s">
        <v>775</v>
      </c>
      <c r="B547" s="61">
        <v>546</v>
      </c>
      <c r="C547" t="s">
        <v>5596</v>
      </c>
      <c r="D547" t="s">
        <v>5597</v>
      </c>
      <c r="E547" t="s">
        <v>85</v>
      </c>
      <c r="F547">
        <v>20040804</v>
      </c>
      <c r="G547" t="s">
        <v>13901</v>
      </c>
      <c r="H547" t="s">
        <v>1028</v>
      </c>
      <c r="I547" t="s">
        <v>2697</v>
      </c>
      <c r="M547" t="str">
        <f t="shared" si="57"/>
        <v>杉本</v>
      </c>
      <c r="N547" t="str">
        <f t="shared" si="58"/>
        <v>杏実</v>
      </c>
      <c r="O547" t="str">
        <f t="shared" si="59"/>
        <v>スギモト</v>
      </c>
      <c r="P547" t="str">
        <f t="shared" si="60"/>
        <v>アズミ</v>
      </c>
      <c r="Q547">
        <f>IF($F547="","",DATEDIF($R547,①申込書!$D$3,"Y"))</f>
        <v>21</v>
      </c>
      <c r="R547" t="str">
        <f t="shared" si="61"/>
        <v>2004/08/04</v>
      </c>
      <c r="S547" t="str">
        <f t="shared" si="56"/>
        <v>愛知</v>
      </c>
      <c r="T547" t="str">
        <f>IFERROR(IF($G547&lt;&gt;"",LEFT($G547,11),IF(COUNTIF(③女子申込!$C:$C,$B547)=1,INDEX(③女子申込!H:H,MATCH($B547,③女子申込!$C:$C,0)),"")),"")</f>
        <v>00145779437</v>
      </c>
      <c r="U547" t="str">
        <f t="shared" si="62"/>
        <v>同志社大</v>
      </c>
    </row>
    <row r="548" spans="1:21">
      <c r="A548" t="s">
        <v>775</v>
      </c>
      <c r="B548" s="61">
        <v>547</v>
      </c>
      <c r="C548" t="s">
        <v>5598</v>
      </c>
      <c r="D548" t="s">
        <v>5599</v>
      </c>
      <c r="E548" t="s">
        <v>83</v>
      </c>
      <c r="F548">
        <v>20040629</v>
      </c>
      <c r="G548" t="s">
        <v>13902</v>
      </c>
      <c r="H548" t="s">
        <v>205</v>
      </c>
      <c r="I548" t="s">
        <v>2810</v>
      </c>
      <c r="M548" t="str">
        <f t="shared" si="57"/>
        <v>松田</v>
      </c>
      <c r="N548" t="str">
        <f t="shared" si="58"/>
        <v>芽依</v>
      </c>
      <c r="O548" t="str">
        <f t="shared" si="59"/>
        <v>マツダ</v>
      </c>
      <c r="P548" t="str">
        <f t="shared" si="60"/>
        <v>メイ</v>
      </c>
      <c r="Q548">
        <f>IF($F548="","",DATEDIF($R548,①申込書!$D$3,"Y"))</f>
        <v>21</v>
      </c>
      <c r="R548" t="str">
        <f t="shared" si="61"/>
        <v>2004/06/29</v>
      </c>
      <c r="S548" t="str">
        <f t="shared" si="56"/>
        <v>奈良</v>
      </c>
      <c r="T548" t="str">
        <f>IFERROR(IF($G548&lt;&gt;"",LEFT($G548,11),IF(COUNTIF(③女子申込!$C:$C,$B548)=1,INDEX(③女子申込!H:H,MATCH($B548,③女子申込!$C:$C,0)),"")),"")</f>
        <v>00123737831</v>
      </c>
      <c r="U548" t="str">
        <f t="shared" si="62"/>
        <v>同志社大</v>
      </c>
    </row>
    <row r="549" spans="1:21">
      <c r="A549" t="s">
        <v>775</v>
      </c>
      <c r="B549" s="61">
        <v>548</v>
      </c>
      <c r="C549" t="s">
        <v>5600</v>
      </c>
      <c r="D549" t="s">
        <v>5601</v>
      </c>
      <c r="E549" t="s">
        <v>79</v>
      </c>
      <c r="F549">
        <v>20040522</v>
      </c>
      <c r="G549" t="s">
        <v>13903</v>
      </c>
      <c r="H549" t="s">
        <v>5602</v>
      </c>
      <c r="I549" t="s">
        <v>2709</v>
      </c>
      <c r="M549" t="str">
        <f t="shared" si="57"/>
        <v>柳原</v>
      </c>
      <c r="N549" t="str">
        <f t="shared" si="58"/>
        <v>さくら</v>
      </c>
      <c r="O549" t="str">
        <f t="shared" si="59"/>
        <v>ヤナギハラ</v>
      </c>
      <c r="P549" t="str">
        <f t="shared" si="60"/>
        <v>サクラ</v>
      </c>
      <c r="Q549">
        <f>IF($F549="","",DATEDIF($R549,①申込書!$D$3,"Y"))</f>
        <v>21</v>
      </c>
      <c r="R549" t="str">
        <f t="shared" si="61"/>
        <v>2004/05/22</v>
      </c>
      <c r="S549" t="str">
        <f t="shared" si="56"/>
        <v>岐阜</v>
      </c>
      <c r="T549" t="str">
        <f>IFERROR(IF($G549&lt;&gt;"",LEFT($G549,11),IF(COUNTIF(③女子申込!$C:$C,$B549)=1,INDEX(③女子申込!H:H,MATCH($B549,③女子申込!$C:$C,0)),"")),"")</f>
        <v>00119231522</v>
      </c>
      <c r="U549" t="str">
        <f t="shared" si="62"/>
        <v>同志社大</v>
      </c>
    </row>
    <row r="550" spans="1:21">
      <c r="A550" t="s">
        <v>775</v>
      </c>
      <c r="B550" s="61">
        <v>549</v>
      </c>
      <c r="C550" t="s">
        <v>5603</v>
      </c>
      <c r="D550" t="s">
        <v>5604</v>
      </c>
      <c r="E550" t="s">
        <v>85</v>
      </c>
      <c r="F550">
        <v>20041227</v>
      </c>
      <c r="G550" t="s">
        <v>13904</v>
      </c>
      <c r="H550" t="s">
        <v>5605</v>
      </c>
      <c r="I550" t="s">
        <v>2929</v>
      </c>
      <c r="M550" t="str">
        <f t="shared" si="57"/>
        <v>中根</v>
      </c>
      <c r="N550" t="str">
        <f t="shared" si="58"/>
        <v>彩生</v>
      </c>
      <c r="O550" t="str">
        <f t="shared" si="59"/>
        <v>ナカネ</v>
      </c>
      <c r="P550" t="str">
        <f t="shared" si="60"/>
        <v>アヤミ</v>
      </c>
      <c r="Q550">
        <f>IF($F550="","",DATEDIF($R550,①申込書!$D$3,"Y"))</f>
        <v>21</v>
      </c>
      <c r="R550" t="str">
        <f t="shared" si="61"/>
        <v>2004/12/27</v>
      </c>
      <c r="S550" t="str">
        <f t="shared" si="56"/>
        <v>愛知</v>
      </c>
      <c r="T550" t="str">
        <f>IFERROR(IF($G550&lt;&gt;"",LEFT($G550,11),IF(COUNTIF(③女子申込!$C:$C,$B550)=1,INDEX(③女子申込!H:H,MATCH($B550,③女子申込!$C:$C,0)),"")),"")</f>
        <v>00116027825</v>
      </c>
      <c r="U550" t="str">
        <f t="shared" si="62"/>
        <v>同志社大</v>
      </c>
    </row>
    <row r="551" spans="1:21">
      <c r="A551" t="s">
        <v>775</v>
      </c>
      <c r="B551" s="61">
        <v>550</v>
      </c>
      <c r="C551" t="s">
        <v>5606</v>
      </c>
      <c r="D551" t="s">
        <v>5607</v>
      </c>
      <c r="E551" t="s">
        <v>3835</v>
      </c>
      <c r="F551">
        <v>20040723</v>
      </c>
      <c r="G551" t="s">
        <v>13905</v>
      </c>
      <c r="H551" t="s">
        <v>5608</v>
      </c>
      <c r="I551" t="s">
        <v>2746</v>
      </c>
      <c r="M551" t="str">
        <f t="shared" si="57"/>
        <v>宮之原</v>
      </c>
      <c r="N551" t="str">
        <f t="shared" si="58"/>
        <v>凜</v>
      </c>
      <c r="O551" t="str">
        <f t="shared" si="59"/>
        <v>ミヤノハラ</v>
      </c>
      <c r="P551" t="str">
        <f t="shared" si="60"/>
        <v>リン</v>
      </c>
      <c r="Q551">
        <f>IF($F551="","",DATEDIF($R551,①申込書!$D$3,"Y"))</f>
        <v>21</v>
      </c>
      <c r="R551" t="str">
        <f t="shared" si="61"/>
        <v>2004/07/23</v>
      </c>
      <c r="S551" t="str">
        <f t="shared" si="56"/>
        <v>学連</v>
      </c>
      <c r="T551" t="str">
        <f>IFERROR(IF($G551&lt;&gt;"",LEFT($G551,11),IF(COUNTIF(③女子申込!$C:$C,$B551)=1,INDEX(③女子申込!H:H,MATCH($B551,③女子申込!$C:$C,0)),"")),"")</f>
        <v>00200066446</v>
      </c>
      <c r="U551" t="str">
        <f t="shared" si="62"/>
        <v>同志社大</v>
      </c>
    </row>
    <row r="552" spans="1:21">
      <c r="A552" t="s">
        <v>775</v>
      </c>
      <c r="B552" s="61">
        <v>551</v>
      </c>
      <c r="C552" t="s">
        <v>7811</v>
      </c>
      <c r="D552" t="s">
        <v>7812</v>
      </c>
      <c r="E552" t="s">
        <v>83</v>
      </c>
      <c r="F552">
        <v>20051027</v>
      </c>
      <c r="G552" t="s">
        <v>13906</v>
      </c>
      <c r="H552" t="s">
        <v>1599</v>
      </c>
      <c r="I552" t="s">
        <v>2798</v>
      </c>
      <c r="M552" t="str">
        <f t="shared" si="57"/>
        <v>南</v>
      </c>
      <c r="N552" t="str">
        <f t="shared" si="58"/>
        <v>こはる</v>
      </c>
      <c r="O552" t="str">
        <f t="shared" si="59"/>
        <v>ミナミ</v>
      </c>
      <c r="P552" t="str">
        <f t="shared" si="60"/>
        <v>コハル</v>
      </c>
      <c r="Q552">
        <f>IF($F552="","",DATEDIF($R552,①申込書!$D$3,"Y"))</f>
        <v>20</v>
      </c>
      <c r="R552" t="str">
        <f t="shared" si="61"/>
        <v>2005/10/27</v>
      </c>
      <c r="S552" t="str">
        <f t="shared" si="56"/>
        <v>奈良</v>
      </c>
      <c r="T552" t="str">
        <f>IFERROR(IF($G552&lt;&gt;"",LEFT($G552,11),IF(COUNTIF(③女子申込!$C:$C,$B552)=1,INDEX(③女子申込!H:H,MATCH($B552,③女子申込!$C:$C,0)),"")),"")</f>
        <v>00122636626</v>
      </c>
      <c r="U552" t="str">
        <f t="shared" si="62"/>
        <v>同志社大</v>
      </c>
    </row>
    <row r="553" spans="1:21">
      <c r="A553" t="s">
        <v>775</v>
      </c>
      <c r="B553" s="61">
        <v>552</v>
      </c>
      <c r="C553" t="s">
        <v>7813</v>
      </c>
      <c r="D553" t="s">
        <v>7814</v>
      </c>
      <c r="E553" t="s">
        <v>335</v>
      </c>
      <c r="F553">
        <v>20050216</v>
      </c>
      <c r="G553" t="s">
        <v>13907</v>
      </c>
      <c r="H553" t="s">
        <v>7815</v>
      </c>
      <c r="I553" t="s">
        <v>7816</v>
      </c>
      <c r="M553" t="str">
        <f t="shared" si="57"/>
        <v>國廣</v>
      </c>
      <c r="N553" t="str">
        <f t="shared" si="58"/>
        <v>汐音</v>
      </c>
      <c r="O553" t="str">
        <f t="shared" si="59"/>
        <v>クニヒロ</v>
      </c>
      <c r="P553" t="str">
        <f t="shared" si="60"/>
        <v>シオネ</v>
      </c>
      <c r="Q553">
        <f>IF($F553="","",DATEDIF($R553,①申込書!$D$3,"Y"))</f>
        <v>20</v>
      </c>
      <c r="R553" t="str">
        <f t="shared" si="61"/>
        <v>2005/02/16</v>
      </c>
      <c r="S553" t="str">
        <f t="shared" si="56"/>
        <v>大分</v>
      </c>
      <c r="T553" t="str">
        <f>IFERROR(IF($G553&lt;&gt;"",LEFT($G553,11),IF(COUNTIF(③女子申込!$C:$C,$B553)=1,INDEX(③女子申込!H:H,MATCH($B553,③女子申込!$C:$C,0)),"")),"")</f>
        <v>00144597232</v>
      </c>
      <c r="U553" t="str">
        <f t="shared" si="62"/>
        <v>同志社大</v>
      </c>
    </row>
    <row r="554" spans="1:21">
      <c r="A554" t="s">
        <v>775</v>
      </c>
      <c r="B554" s="61">
        <v>553</v>
      </c>
      <c r="C554" t="s">
        <v>7817</v>
      </c>
      <c r="D554" t="s">
        <v>7818</v>
      </c>
      <c r="E554" t="s">
        <v>99</v>
      </c>
      <c r="F554">
        <v>20040907</v>
      </c>
      <c r="G554" t="s">
        <v>13908</v>
      </c>
      <c r="H554" t="s">
        <v>848</v>
      </c>
      <c r="I554" t="s">
        <v>7819</v>
      </c>
      <c r="M554" t="str">
        <f t="shared" si="57"/>
        <v>永田</v>
      </c>
      <c r="N554" t="str">
        <f t="shared" si="58"/>
        <v>梓</v>
      </c>
      <c r="O554" t="str">
        <f t="shared" si="59"/>
        <v>ナガタ</v>
      </c>
      <c r="P554" t="str">
        <f t="shared" si="60"/>
        <v>アズサ</v>
      </c>
      <c r="Q554">
        <f>IF($F554="","",DATEDIF($R554,①申込書!$D$3,"Y"))</f>
        <v>21</v>
      </c>
      <c r="R554" t="str">
        <f t="shared" si="61"/>
        <v>2004/09/07</v>
      </c>
      <c r="S554" t="str">
        <f t="shared" si="56"/>
        <v>大阪</v>
      </c>
      <c r="T554" t="str">
        <f>IFERROR(IF($G554&lt;&gt;"",LEFT($G554,11),IF(COUNTIF(③女子申込!$C:$C,$B554)=1,INDEX(③女子申込!H:H,MATCH($B554,③女子申込!$C:$C,0)),"")),"")</f>
        <v>00149233123</v>
      </c>
      <c r="U554" t="str">
        <f t="shared" si="62"/>
        <v>同志社大</v>
      </c>
    </row>
    <row r="555" spans="1:21">
      <c r="A555" t="s">
        <v>775</v>
      </c>
      <c r="B555" s="61">
        <v>554</v>
      </c>
      <c r="C555" t="s">
        <v>8256</v>
      </c>
      <c r="D555" t="s">
        <v>8257</v>
      </c>
      <c r="E555" t="s">
        <v>97</v>
      </c>
      <c r="F555">
        <v>20060106</v>
      </c>
      <c r="G555"/>
      <c r="H555" t="s">
        <v>727</v>
      </c>
      <c r="I555" t="s">
        <v>2797</v>
      </c>
      <c r="M555" t="str">
        <f t="shared" si="57"/>
        <v>平井</v>
      </c>
      <c r="N555" t="str">
        <f t="shared" si="58"/>
        <v>彩音</v>
      </c>
      <c r="O555" t="str">
        <f t="shared" si="59"/>
        <v>ヒライ</v>
      </c>
      <c r="P555" t="str">
        <f t="shared" si="60"/>
        <v>アヤネ</v>
      </c>
      <c r="Q555">
        <f>IF($F555="","",DATEDIF($R555,①申込書!$D$3,"Y"))</f>
        <v>20</v>
      </c>
      <c r="R555" t="str">
        <f t="shared" si="61"/>
        <v>2006/01/06</v>
      </c>
      <c r="S555" t="str">
        <f t="shared" si="56"/>
        <v>兵庫</v>
      </c>
      <c r="T555" t="str">
        <f>IFERROR(IF($G555&lt;&gt;"",LEFT($G555,11),IF(COUNTIF(③女子申込!$C:$C,$B555)=1,INDEX(③女子申込!H:H,MATCH($B555,③女子申込!$C:$C,0)),"")),"")</f>
        <v/>
      </c>
      <c r="U555" t="str">
        <f t="shared" si="62"/>
        <v>同志社大</v>
      </c>
    </row>
    <row r="556" spans="1:21">
      <c r="A556" t="s">
        <v>775</v>
      </c>
      <c r="B556" s="61">
        <v>555</v>
      </c>
      <c r="C556" t="s">
        <v>8258</v>
      </c>
      <c r="D556" t="s">
        <v>8259</v>
      </c>
      <c r="E556" t="s">
        <v>83</v>
      </c>
      <c r="F556">
        <v>20050926</v>
      </c>
      <c r="G556"/>
      <c r="H556" t="s">
        <v>8260</v>
      </c>
      <c r="I556" t="s">
        <v>2788</v>
      </c>
      <c r="M556" t="str">
        <f t="shared" si="57"/>
        <v>瀬田</v>
      </c>
      <c r="N556" t="str">
        <f t="shared" si="58"/>
        <v>彩葉</v>
      </c>
      <c r="O556" t="str">
        <f t="shared" si="59"/>
        <v>セタ</v>
      </c>
      <c r="P556" t="str">
        <f t="shared" si="60"/>
        <v>イロハ</v>
      </c>
      <c r="Q556">
        <f>IF($F556="","",DATEDIF($R556,①申込書!$D$3,"Y"))</f>
        <v>20</v>
      </c>
      <c r="R556" t="str">
        <f t="shared" si="61"/>
        <v>2005/09/26</v>
      </c>
      <c r="S556" t="str">
        <f t="shared" si="56"/>
        <v>奈良</v>
      </c>
      <c r="T556" t="str">
        <f>IFERROR(IF($G556&lt;&gt;"",LEFT($G556,11),IF(COUNTIF(③女子申込!$C:$C,$B556)=1,INDEX(③女子申込!H:H,MATCH($B556,③女子申込!$C:$C,0)),"")),"")</f>
        <v/>
      </c>
      <c r="U556" t="str">
        <f t="shared" si="62"/>
        <v>同志社大</v>
      </c>
    </row>
    <row r="557" spans="1:21">
      <c r="A557" t="s">
        <v>775</v>
      </c>
      <c r="B557" s="61">
        <v>556</v>
      </c>
      <c r="C557" t="s">
        <v>8261</v>
      </c>
      <c r="D557" t="s">
        <v>8262</v>
      </c>
      <c r="E557" t="s">
        <v>375</v>
      </c>
      <c r="F557">
        <v>20050416</v>
      </c>
      <c r="G557"/>
      <c r="H557" t="s">
        <v>1383</v>
      </c>
      <c r="I557" t="s">
        <v>6591</v>
      </c>
      <c r="M557" t="str">
        <f t="shared" si="57"/>
        <v>川田</v>
      </c>
      <c r="N557" t="str">
        <f t="shared" si="58"/>
        <v>夏鳴</v>
      </c>
      <c r="O557" t="str">
        <f t="shared" si="59"/>
        <v>カワダ</v>
      </c>
      <c r="P557" t="str">
        <f t="shared" si="60"/>
        <v>カナル</v>
      </c>
      <c r="Q557">
        <f>IF($F557="","",DATEDIF($R557,①申込書!$D$3,"Y"))</f>
        <v>20</v>
      </c>
      <c r="R557" t="str">
        <f t="shared" si="61"/>
        <v>2005/04/16</v>
      </c>
      <c r="S557" t="str">
        <f t="shared" si="56"/>
        <v>群馬</v>
      </c>
      <c r="T557" t="str">
        <f>IFERROR(IF($G557&lt;&gt;"",LEFT($G557,11),IF(COUNTIF(③女子申込!$C:$C,$B557)=1,INDEX(③女子申込!H:H,MATCH($B557,③女子申込!$C:$C,0)),"")),"")</f>
        <v/>
      </c>
      <c r="U557" t="str">
        <f t="shared" si="62"/>
        <v>同志社大</v>
      </c>
    </row>
    <row r="558" spans="1:21">
      <c r="A558" t="s">
        <v>775</v>
      </c>
      <c r="B558" s="61">
        <v>557</v>
      </c>
      <c r="C558" t="s">
        <v>8263</v>
      </c>
      <c r="D558" t="s">
        <v>8264</v>
      </c>
      <c r="E558" t="s">
        <v>375</v>
      </c>
      <c r="F558">
        <v>20060218</v>
      </c>
      <c r="G558"/>
      <c r="H558" t="s">
        <v>8265</v>
      </c>
      <c r="I558" t="s">
        <v>8266</v>
      </c>
      <c r="M558" t="str">
        <f t="shared" si="57"/>
        <v>矢島</v>
      </c>
      <c r="N558" t="str">
        <f t="shared" si="58"/>
        <v>好逢</v>
      </c>
      <c r="O558" t="str">
        <f t="shared" si="59"/>
        <v>ヤジマ</v>
      </c>
      <c r="P558" t="str">
        <f t="shared" si="60"/>
        <v>コノア</v>
      </c>
      <c r="Q558">
        <f>IF($F558="","",DATEDIF($R558,①申込書!$D$3,"Y"))</f>
        <v>19</v>
      </c>
      <c r="R558" t="str">
        <f t="shared" si="61"/>
        <v>2006/02/18</v>
      </c>
      <c r="S558" t="str">
        <f t="shared" si="56"/>
        <v>群馬</v>
      </c>
      <c r="T558" t="str">
        <f>IFERROR(IF($G558&lt;&gt;"",LEFT($G558,11),IF(COUNTIF(③女子申込!$C:$C,$B558)=1,INDEX(③女子申込!H:H,MATCH($B558,③女子申込!$C:$C,0)),"")),"")</f>
        <v/>
      </c>
      <c r="U558" t="str">
        <f t="shared" si="62"/>
        <v>同志社大</v>
      </c>
    </row>
    <row r="559" spans="1:21">
      <c r="A559" t="s">
        <v>775</v>
      </c>
      <c r="B559" s="61">
        <v>558</v>
      </c>
      <c r="C559" t="s">
        <v>12852</v>
      </c>
      <c r="D559" t="s">
        <v>12853</v>
      </c>
      <c r="E559" t="s">
        <v>99</v>
      </c>
      <c r="F559">
        <v>20061116</v>
      </c>
      <c r="G559"/>
      <c r="H559" t="s">
        <v>2469</v>
      </c>
      <c r="I559" t="s">
        <v>8424</v>
      </c>
      <c r="M559" t="str">
        <f t="shared" si="57"/>
        <v>高田</v>
      </c>
      <c r="N559" t="str">
        <f t="shared" si="58"/>
        <v>知佳</v>
      </c>
      <c r="O559" t="str">
        <f t="shared" si="59"/>
        <v>タカタ</v>
      </c>
      <c r="P559" t="str">
        <f t="shared" si="60"/>
        <v>チカ</v>
      </c>
      <c r="Q559">
        <f>IF($F559="","",DATEDIF($R559,①申込書!$D$3,"Y"))</f>
        <v>19</v>
      </c>
      <c r="R559" t="str">
        <f t="shared" si="61"/>
        <v>2006/11/16</v>
      </c>
      <c r="S559" t="str">
        <f t="shared" si="56"/>
        <v>大阪</v>
      </c>
      <c r="T559" t="str">
        <f>IFERROR(IF($G559&lt;&gt;"",LEFT($G559,11),IF(COUNTIF(③女子申込!$C:$C,$B559)=1,INDEX(③女子申込!H:H,MATCH($B559,③女子申込!$C:$C,0)),"")),"")</f>
        <v/>
      </c>
      <c r="U559" t="str">
        <f t="shared" si="62"/>
        <v>同志社大</v>
      </c>
    </row>
    <row r="560" spans="1:21">
      <c r="A560" t="s">
        <v>775</v>
      </c>
      <c r="B560" s="61">
        <v>559</v>
      </c>
      <c r="C560" t="s">
        <v>12854</v>
      </c>
      <c r="D560" t="s">
        <v>12855</v>
      </c>
      <c r="E560" t="s">
        <v>375</v>
      </c>
      <c r="F560">
        <v>20060602</v>
      </c>
      <c r="G560"/>
      <c r="H560" t="s">
        <v>718</v>
      </c>
      <c r="I560" t="s">
        <v>13909</v>
      </c>
      <c r="M560" t="str">
        <f t="shared" si="57"/>
        <v>落合</v>
      </c>
      <c r="N560" t="str">
        <f t="shared" si="58"/>
        <v>優希奈</v>
      </c>
      <c r="O560" t="str">
        <f t="shared" si="59"/>
        <v>オチアイ</v>
      </c>
      <c r="P560" t="str">
        <f t="shared" si="60"/>
        <v>ユキナ</v>
      </c>
      <c r="Q560">
        <f>IF($F560="","",DATEDIF($R560,①申込書!$D$3,"Y"))</f>
        <v>19</v>
      </c>
      <c r="R560" t="str">
        <f t="shared" si="61"/>
        <v>2006/06/02</v>
      </c>
      <c r="S560" t="str">
        <f t="shared" si="56"/>
        <v>群馬</v>
      </c>
      <c r="T560" t="str">
        <f>IFERROR(IF($G560&lt;&gt;"",LEFT($G560,11),IF(COUNTIF(③女子申込!$C:$C,$B560)=1,INDEX(③女子申込!H:H,MATCH($B560,③女子申込!$C:$C,0)),"")),"")</f>
        <v/>
      </c>
      <c r="U560" t="str">
        <f t="shared" si="62"/>
        <v>同志社大</v>
      </c>
    </row>
    <row r="561" spans="1:21">
      <c r="A561" t="s">
        <v>775</v>
      </c>
      <c r="B561" s="61">
        <v>560</v>
      </c>
      <c r="C561" t="s">
        <v>12856</v>
      </c>
      <c r="D561" t="s">
        <v>12857</v>
      </c>
      <c r="E561" t="s">
        <v>469</v>
      </c>
      <c r="F561">
        <v>20060922</v>
      </c>
      <c r="G561"/>
      <c r="H561" t="s">
        <v>695</v>
      </c>
      <c r="I561" t="s">
        <v>4116</v>
      </c>
      <c r="M561" t="str">
        <f t="shared" si="57"/>
        <v>梅本</v>
      </c>
      <c r="N561" t="str">
        <f t="shared" si="58"/>
        <v>育実</v>
      </c>
      <c r="O561" t="str">
        <f t="shared" si="59"/>
        <v>ウメモト</v>
      </c>
      <c r="P561" t="str">
        <f t="shared" si="60"/>
        <v>イクミ</v>
      </c>
      <c r="Q561">
        <f>IF($F561="","",DATEDIF($R561,①申込書!$D$3,"Y"))</f>
        <v>19</v>
      </c>
      <c r="R561" t="str">
        <f t="shared" si="61"/>
        <v>2006/09/22</v>
      </c>
      <c r="S561" t="str">
        <f t="shared" si="56"/>
        <v>和歌山</v>
      </c>
      <c r="T561" t="str">
        <f>IFERROR(IF($G561&lt;&gt;"",LEFT($G561,11),IF(COUNTIF(③女子申込!$C:$C,$B561)=1,INDEX(③女子申込!H:H,MATCH($B561,③女子申込!$C:$C,0)),"")),"")</f>
        <v/>
      </c>
      <c r="U561" t="str">
        <f t="shared" si="62"/>
        <v>同志社大</v>
      </c>
    </row>
    <row r="562" spans="1:21">
      <c r="A562" t="s">
        <v>775</v>
      </c>
      <c r="B562" s="61">
        <v>561</v>
      </c>
      <c r="C562" t="s">
        <v>8096</v>
      </c>
      <c r="D562" t="s">
        <v>8097</v>
      </c>
      <c r="E562" t="s">
        <v>389</v>
      </c>
      <c r="F562">
        <v>20060314</v>
      </c>
      <c r="G562"/>
      <c r="H562" t="s">
        <v>5444</v>
      </c>
      <c r="I562" t="s">
        <v>1502</v>
      </c>
      <c r="M562" t="str">
        <f t="shared" si="57"/>
        <v>草野</v>
      </c>
      <c r="N562" t="str">
        <f t="shared" si="58"/>
        <v>美夕</v>
      </c>
      <c r="O562" t="str">
        <f t="shared" si="59"/>
        <v>クサノ</v>
      </c>
      <c r="P562" t="str">
        <f t="shared" si="60"/>
        <v>ミユウ</v>
      </c>
      <c r="Q562">
        <f>IF($F562="","",DATEDIF($R562,①申込書!$D$3,"Y"))</f>
        <v>19</v>
      </c>
      <c r="R562" t="str">
        <f t="shared" si="61"/>
        <v>2006/03/14</v>
      </c>
      <c r="S562" t="str">
        <f t="shared" si="56"/>
        <v>長崎</v>
      </c>
      <c r="T562" t="str">
        <f>IFERROR(IF($G562&lt;&gt;"",LEFT($G562,11),IF(COUNTIF(③女子申込!$C:$C,$B562)=1,INDEX(③女子申込!H:H,MATCH($B562,③女子申込!$C:$C,0)),"")),"")</f>
        <v/>
      </c>
      <c r="U562" t="str">
        <f t="shared" si="62"/>
        <v>同志社大</v>
      </c>
    </row>
    <row r="563" spans="1:21">
      <c r="A563" t="s">
        <v>775</v>
      </c>
      <c r="B563" s="61">
        <v>562</v>
      </c>
      <c r="C563" t="s">
        <v>8098</v>
      </c>
      <c r="D563" t="s">
        <v>8099</v>
      </c>
      <c r="E563" t="s">
        <v>138</v>
      </c>
      <c r="F563">
        <v>20050623</v>
      </c>
      <c r="G563"/>
      <c r="H563" t="s">
        <v>1419</v>
      </c>
      <c r="I563" t="s">
        <v>3161</v>
      </c>
      <c r="M563" t="str">
        <f t="shared" si="57"/>
        <v>沖田</v>
      </c>
      <c r="N563" t="str">
        <f t="shared" si="58"/>
        <v>万由子</v>
      </c>
      <c r="O563" t="str">
        <f t="shared" si="59"/>
        <v>オキタ</v>
      </c>
      <c r="P563" t="str">
        <f t="shared" si="60"/>
        <v>マユコ</v>
      </c>
      <c r="Q563">
        <f>IF($F563="","",DATEDIF($R563,①申込書!$D$3,"Y"))</f>
        <v>20</v>
      </c>
      <c r="R563" t="str">
        <f t="shared" si="61"/>
        <v>2005/06/23</v>
      </c>
      <c r="S563" t="str">
        <f t="shared" si="56"/>
        <v>岡山</v>
      </c>
      <c r="T563" t="str">
        <f>IFERROR(IF($G563&lt;&gt;"",LEFT($G563,11),IF(COUNTIF(③女子申込!$C:$C,$B563)=1,INDEX(③女子申込!H:H,MATCH($B563,③女子申込!$C:$C,0)),"")),"")</f>
        <v/>
      </c>
      <c r="U563" t="str">
        <f t="shared" si="62"/>
        <v>同志社大</v>
      </c>
    </row>
    <row r="564" spans="1:21">
      <c r="A564" t="s">
        <v>312</v>
      </c>
      <c r="B564" s="61">
        <v>563</v>
      </c>
      <c r="C564" t="s">
        <v>3166</v>
      </c>
      <c r="D564" t="s">
        <v>3167</v>
      </c>
      <c r="E564" t="s">
        <v>97</v>
      </c>
      <c r="F564">
        <v>20030819</v>
      </c>
      <c r="G564" t="s">
        <v>13910</v>
      </c>
      <c r="H564" t="s">
        <v>491</v>
      </c>
      <c r="I564" t="s">
        <v>3168</v>
      </c>
      <c r="M564" t="str">
        <f t="shared" si="57"/>
        <v>岩田</v>
      </c>
      <c r="N564" t="str">
        <f t="shared" si="58"/>
        <v>乃映</v>
      </c>
      <c r="O564" t="str">
        <f t="shared" si="59"/>
        <v>イワタ</v>
      </c>
      <c r="P564" t="str">
        <f t="shared" si="60"/>
        <v>ノア</v>
      </c>
      <c r="Q564">
        <f>IF($F564="","",DATEDIF($R564,①申込書!$D$3,"Y"))</f>
        <v>22</v>
      </c>
      <c r="R564" t="str">
        <f t="shared" si="61"/>
        <v>2003/08/19</v>
      </c>
      <c r="S564" t="str">
        <f t="shared" si="56"/>
        <v>兵庫</v>
      </c>
      <c r="T564" t="str">
        <f>IFERROR(IF($G564&lt;&gt;"",LEFT($G564,11),IF(COUNTIF(③女子申込!$C:$C,$B564)=1,INDEX(③女子申込!H:H,MATCH($B564,③女子申込!$C:$C,0)),"")),"")</f>
        <v>00120437522</v>
      </c>
      <c r="U564" t="str">
        <f t="shared" si="62"/>
        <v>関西学院大</v>
      </c>
    </row>
    <row r="565" spans="1:21">
      <c r="A565" t="s">
        <v>312</v>
      </c>
      <c r="B565" s="61">
        <v>564</v>
      </c>
      <c r="C565" t="s">
        <v>3169</v>
      </c>
      <c r="D565" t="s">
        <v>3170</v>
      </c>
      <c r="E565" t="s">
        <v>132</v>
      </c>
      <c r="F565">
        <v>20031027</v>
      </c>
      <c r="G565" t="s">
        <v>13911</v>
      </c>
      <c r="H565" t="s">
        <v>3171</v>
      </c>
      <c r="I565" t="s">
        <v>2482</v>
      </c>
      <c r="M565" t="str">
        <f t="shared" si="57"/>
        <v>忰山</v>
      </c>
      <c r="N565" t="str">
        <f t="shared" si="58"/>
        <v>碧</v>
      </c>
      <c r="O565" t="str">
        <f t="shared" si="59"/>
        <v>カセヤマ</v>
      </c>
      <c r="P565" t="str">
        <f t="shared" si="60"/>
        <v>アオイ</v>
      </c>
      <c r="Q565">
        <f>IF($F565="","",DATEDIF($R565,①申込書!$D$3,"Y"))</f>
        <v>22</v>
      </c>
      <c r="R565" t="str">
        <f t="shared" si="61"/>
        <v>2003/10/27</v>
      </c>
      <c r="S565" t="str">
        <f t="shared" si="56"/>
        <v>広島</v>
      </c>
      <c r="T565" t="str">
        <f>IFERROR(IF($G565&lt;&gt;"",LEFT($G565,11),IF(COUNTIF(③女子申込!$C:$C,$B565)=1,INDEX(③女子申込!H:H,MATCH($B565,③女子申込!$C:$C,0)),"")),"")</f>
        <v>00099661031</v>
      </c>
      <c r="U565" t="str">
        <f t="shared" si="62"/>
        <v>関西学院大</v>
      </c>
    </row>
    <row r="566" spans="1:21">
      <c r="A566" t="s">
        <v>312</v>
      </c>
      <c r="B566" s="61">
        <v>565</v>
      </c>
      <c r="C566" t="s">
        <v>3172</v>
      </c>
      <c r="D566" t="s">
        <v>3173</v>
      </c>
      <c r="E566" t="s">
        <v>97</v>
      </c>
      <c r="F566">
        <v>20030424</v>
      </c>
      <c r="G566" t="s">
        <v>13912</v>
      </c>
      <c r="H566" t="s">
        <v>3174</v>
      </c>
      <c r="I566" t="s">
        <v>2731</v>
      </c>
      <c r="M566" t="str">
        <f t="shared" si="57"/>
        <v>田</v>
      </c>
      <c r="N566" t="str">
        <f t="shared" si="58"/>
        <v>春菜</v>
      </c>
      <c r="O566" t="str">
        <f t="shared" si="59"/>
        <v>デン</v>
      </c>
      <c r="P566" t="str">
        <f t="shared" si="60"/>
        <v>ハルナ</v>
      </c>
      <c r="Q566">
        <f>IF($F566="","",DATEDIF($R566,①申込書!$D$3,"Y"))</f>
        <v>22</v>
      </c>
      <c r="R566" t="str">
        <f t="shared" si="61"/>
        <v>2003/04/24</v>
      </c>
      <c r="S566" t="str">
        <f t="shared" si="56"/>
        <v>兵庫</v>
      </c>
      <c r="T566" t="str">
        <f>IFERROR(IF($G566&lt;&gt;"",LEFT($G566,11),IF(COUNTIF(③女子申込!$C:$C,$B566)=1,INDEX(③女子申込!H:H,MATCH($B566,③女子申込!$C:$C,0)),"")),"")</f>
        <v>00103724219</v>
      </c>
      <c r="U566" t="str">
        <f t="shared" si="62"/>
        <v>関西学院大</v>
      </c>
    </row>
    <row r="567" spans="1:21">
      <c r="A567" t="s">
        <v>312</v>
      </c>
      <c r="B567" s="61">
        <v>566</v>
      </c>
      <c r="C567" t="s">
        <v>3175</v>
      </c>
      <c r="D567" t="s">
        <v>3176</v>
      </c>
      <c r="E567" t="s">
        <v>99</v>
      </c>
      <c r="F567">
        <v>20030727</v>
      </c>
      <c r="G567" t="s">
        <v>13913</v>
      </c>
      <c r="H567" t="s">
        <v>616</v>
      </c>
      <c r="I567" t="s">
        <v>2802</v>
      </c>
      <c r="M567" t="str">
        <f t="shared" si="57"/>
        <v>辰巳</v>
      </c>
      <c r="N567" t="str">
        <f t="shared" si="58"/>
        <v>沙也加</v>
      </c>
      <c r="O567" t="str">
        <f t="shared" si="59"/>
        <v>タツミ</v>
      </c>
      <c r="P567" t="str">
        <f t="shared" si="60"/>
        <v>サヤカ</v>
      </c>
      <c r="Q567">
        <f>IF($F567="","",DATEDIF($R567,①申込書!$D$3,"Y"))</f>
        <v>22</v>
      </c>
      <c r="R567" t="str">
        <f t="shared" si="61"/>
        <v>2003/07/27</v>
      </c>
      <c r="S567" t="str">
        <f t="shared" si="56"/>
        <v>大阪</v>
      </c>
      <c r="T567" t="str">
        <f>IFERROR(IF($G567&lt;&gt;"",LEFT($G567,11),IF(COUNTIF(③女子申込!$C:$C,$B567)=1,INDEX(③女子申込!H:H,MATCH($B567,③女子申込!$C:$C,0)),"")),"")</f>
        <v>00106722321</v>
      </c>
      <c r="U567" t="str">
        <f t="shared" si="62"/>
        <v>関西学院大</v>
      </c>
    </row>
    <row r="568" spans="1:21">
      <c r="A568" t="s">
        <v>312</v>
      </c>
      <c r="B568" s="61">
        <v>567</v>
      </c>
      <c r="C568" t="s">
        <v>5214</v>
      </c>
      <c r="D568" t="s">
        <v>3358</v>
      </c>
      <c r="E568" t="s">
        <v>369</v>
      </c>
      <c r="F568">
        <v>20031212</v>
      </c>
      <c r="G568" t="s">
        <v>13914</v>
      </c>
      <c r="H568" t="s">
        <v>3359</v>
      </c>
      <c r="I568" t="s">
        <v>3360</v>
      </c>
      <c r="M568" t="str">
        <f t="shared" si="57"/>
        <v>髙尾</v>
      </c>
      <c r="N568" t="str">
        <f t="shared" si="58"/>
        <v>彩羽</v>
      </c>
      <c r="O568" t="str">
        <f t="shared" si="59"/>
        <v>タカオ</v>
      </c>
      <c r="P568" t="str">
        <f t="shared" si="60"/>
        <v>サワ</v>
      </c>
      <c r="Q568">
        <f>IF($F568="","",DATEDIF($R568,①申込書!$D$3,"Y"))</f>
        <v>22</v>
      </c>
      <c r="R568" t="str">
        <f t="shared" si="61"/>
        <v>2003/12/12</v>
      </c>
      <c r="S568" t="str">
        <f t="shared" si="56"/>
        <v>愛媛</v>
      </c>
      <c r="T568" t="str">
        <f>IFERROR(IF($G568&lt;&gt;"",LEFT($G568,11),IF(COUNTIF(③女子申込!$C:$C,$B568)=1,INDEX(③女子申込!H:H,MATCH($B568,③女子申込!$C:$C,0)),"")),"")</f>
        <v>00102820215</v>
      </c>
      <c r="U568" t="str">
        <f t="shared" si="62"/>
        <v>関西学院大</v>
      </c>
    </row>
    <row r="569" spans="1:21">
      <c r="A569"/>
      <c r="B569" s="61"/>
      <c r="C569"/>
      <c r="D569"/>
      <c r="E569"/>
      <c r="F569"/>
      <c r="G569"/>
      <c r="H569"/>
      <c r="I569"/>
      <c r="M569" t="str">
        <f t="shared" si="57"/>
        <v/>
      </c>
      <c r="N569" t="str">
        <f t="shared" si="58"/>
        <v/>
      </c>
      <c r="O569" t="str">
        <f t="shared" si="59"/>
        <v/>
      </c>
      <c r="P569" t="str">
        <f t="shared" si="60"/>
        <v/>
      </c>
      <c r="Q569" t="str">
        <f>IF($F569="","",DATEDIF($R569,①申込書!$D$3,"Y"))</f>
        <v/>
      </c>
      <c r="R569" t="str">
        <f t="shared" si="61"/>
        <v/>
      </c>
      <c r="S569" t="str">
        <f t="shared" si="56"/>
        <v/>
      </c>
      <c r="T569" t="str">
        <f>IFERROR(IF($G569&lt;&gt;"",LEFT($G569,11),IF(COUNTIF(③女子申込!$C:$C,$B569)=1,INDEX(③女子申込!H:H,MATCH($B569,③女子申込!$C:$C,0)),"")),"")</f>
        <v/>
      </c>
      <c r="U569" t="str">
        <f t="shared" si="62"/>
        <v/>
      </c>
    </row>
    <row r="570" spans="1:21">
      <c r="A570" t="s">
        <v>312</v>
      </c>
      <c r="B570" s="61">
        <v>569</v>
      </c>
      <c r="C570" t="s">
        <v>5215</v>
      </c>
      <c r="D570" t="s">
        <v>3361</v>
      </c>
      <c r="E570" t="s">
        <v>80</v>
      </c>
      <c r="F570">
        <v>20030711</v>
      </c>
      <c r="G570" t="s">
        <v>13915</v>
      </c>
      <c r="H570" t="s">
        <v>189</v>
      </c>
      <c r="I570" t="s">
        <v>2805</v>
      </c>
      <c r="M570" t="str">
        <f t="shared" si="57"/>
        <v>藤本</v>
      </c>
      <c r="N570" t="str">
        <f t="shared" si="58"/>
        <v>美涼</v>
      </c>
      <c r="O570" t="str">
        <f t="shared" si="59"/>
        <v>フジモト</v>
      </c>
      <c r="P570" t="str">
        <f t="shared" si="60"/>
        <v>ミスズ</v>
      </c>
      <c r="Q570">
        <f>IF($F570="","",DATEDIF($R570,①申込書!$D$3,"Y"))</f>
        <v>22</v>
      </c>
      <c r="R570" t="str">
        <f t="shared" si="61"/>
        <v>2003/07/11</v>
      </c>
      <c r="S570" t="str">
        <f t="shared" si="56"/>
        <v>滋賀</v>
      </c>
      <c r="T570" t="str">
        <f>IFERROR(IF($G570&lt;&gt;"",LEFT($G570,11),IF(COUNTIF(③女子申込!$C:$C,$B570)=1,INDEX(③女子申込!H:H,MATCH($B570,③女子申込!$C:$C,0)),"")),"")</f>
        <v>00101841924</v>
      </c>
      <c r="U570" t="str">
        <f t="shared" si="62"/>
        <v>関西学院大</v>
      </c>
    </row>
    <row r="571" spans="1:21">
      <c r="A571" t="s">
        <v>312</v>
      </c>
      <c r="B571" s="61">
        <v>570</v>
      </c>
      <c r="C571" t="s">
        <v>5465</v>
      </c>
      <c r="D571" t="s">
        <v>5466</v>
      </c>
      <c r="E571" t="s">
        <v>97</v>
      </c>
      <c r="F571">
        <v>20040418</v>
      </c>
      <c r="G571" t="s">
        <v>13916</v>
      </c>
      <c r="H571" t="s">
        <v>3370</v>
      </c>
      <c r="I571" t="s">
        <v>5467</v>
      </c>
      <c r="M571" t="str">
        <f t="shared" si="57"/>
        <v>今津</v>
      </c>
      <c r="N571" t="str">
        <f t="shared" si="58"/>
        <v>花巴</v>
      </c>
      <c r="O571" t="str">
        <f t="shared" si="59"/>
        <v>イマヅ</v>
      </c>
      <c r="P571" t="str">
        <f t="shared" si="60"/>
        <v>ハナハ</v>
      </c>
      <c r="Q571">
        <f>IF($F571="","",DATEDIF($R571,①申込書!$D$3,"Y"))</f>
        <v>21</v>
      </c>
      <c r="R571" t="str">
        <f t="shared" si="61"/>
        <v>2004/04/18</v>
      </c>
      <c r="S571" t="str">
        <f t="shared" si="56"/>
        <v>兵庫</v>
      </c>
      <c r="T571" t="str">
        <f>IFERROR(IF($G571&lt;&gt;"",LEFT($G571,11),IF(COUNTIF(③女子申込!$C:$C,$B571)=1,INDEX(③女子申込!H:H,MATCH($B571,③女子申込!$C:$C,0)),"")),"")</f>
        <v>00115798435</v>
      </c>
      <c r="U571" t="str">
        <f t="shared" si="62"/>
        <v>関西学院大</v>
      </c>
    </row>
    <row r="572" spans="1:21">
      <c r="A572" t="s">
        <v>312</v>
      </c>
      <c r="B572" s="61">
        <v>571</v>
      </c>
      <c r="C572" t="s">
        <v>5468</v>
      </c>
      <c r="D572" t="s">
        <v>5469</v>
      </c>
      <c r="E572" t="s">
        <v>99</v>
      </c>
      <c r="F572">
        <v>20040506</v>
      </c>
      <c r="G572" t="s">
        <v>13917</v>
      </c>
      <c r="H572" t="s">
        <v>205</v>
      </c>
      <c r="I572" t="s">
        <v>446</v>
      </c>
      <c r="M572" t="str">
        <f t="shared" si="57"/>
        <v>松田</v>
      </c>
      <c r="N572" t="str">
        <f t="shared" si="58"/>
        <v>空</v>
      </c>
      <c r="O572" t="str">
        <f t="shared" si="59"/>
        <v>マツダ</v>
      </c>
      <c r="P572" t="str">
        <f t="shared" si="60"/>
        <v>ソラ</v>
      </c>
      <c r="Q572">
        <f>IF($F572="","",DATEDIF($R572,①申込書!$D$3,"Y"))</f>
        <v>21</v>
      </c>
      <c r="R572" t="str">
        <f t="shared" si="61"/>
        <v>2004/05/06</v>
      </c>
      <c r="S572" t="str">
        <f t="shared" si="56"/>
        <v>大阪</v>
      </c>
      <c r="T572" t="str">
        <f>IFERROR(IF($G572&lt;&gt;"",LEFT($G572,11),IF(COUNTIF(③女子申込!$C:$C,$B572)=1,INDEX(③女子申込!H:H,MATCH($B572,③女子申込!$C:$C,0)),"")),"")</f>
        <v>00200013319</v>
      </c>
      <c r="U572" t="str">
        <f t="shared" si="62"/>
        <v>関西学院大</v>
      </c>
    </row>
    <row r="573" spans="1:21">
      <c r="A573" t="s">
        <v>312</v>
      </c>
      <c r="B573" s="61">
        <v>572</v>
      </c>
      <c r="C573" t="s">
        <v>5475</v>
      </c>
      <c r="D573" t="s">
        <v>5476</v>
      </c>
      <c r="E573" t="s">
        <v>144</v>
      </c>
      <c r="F573">
        <v>20040527</v>
      </c>
      <c r="G573" t="s">
        <v>13918</v>
      </c>
      <c r="H573" t="s">
        <v>299</v>
      </c>
      <c r="I573" t="s">
        <v>1728</v>
      </c>
      <c r="M573" t="str">
        <f t="shared" si="57"/>
        <v>田原</v>
      </c>
      <c r="N573" t="str">
        <f t="shared" si="58"/>
        <v>奈波</v>
      </c>
      <c r="O573" t="str">
        <f t="shared" si="59"/>
        <v>タハラ</v>
      </c>
      <c r="P573" t="str">
        <f t="shared" si="60"/>
        <v>ナナミ</v>
      </c>
      <c r="Q573">
        <f>IF($F573="","",DATEDIF($R573,①申込書!$D$3,"Y"))</f>
        <v>21</v>
      </c>
      <c r="R573" t="str">
        <f t="shared" si="61"/>
        <v>2004/05/27</v>
      </c>
      <c r="S573" t="str">
        <f t="shared" si="56"/>
        <v>山口</v>
      </c>
      <c r="T573" t="str">
        <f>IFERROR(IF($G573&lt;&gt;"",LEFT($G573,11),IF(COUNTIF(③女子申込!$C:$C,$B573)=1,INDEX(③女子申込!H:H,MATCH($B573,③女子申込!$C:$C,0)),"")),"")</f>
        <v>00118398737</v>
      </c>
      <c r="U573" t="str">
        <f t="shared" si="62"/>
        <v>関西学院大</v>
      </c>
    </row>
    <row r="574" spans="1:21">
      <c r="A574" t="s">
        <v>312</v>
      </c>
      <c r="B574" s="61">
        <v>573</v>
      </c>
      <c r="C574" t="s">
        <v>5477</v>
      </c>
      <c r="D574" t="s">
        <v>5478</v>
      </c>
      <c r="E574" t="s">
        <v>97</v>
      </c>
      <c r="F574">
        <v>20040724</v>
      </c>
      <c r="G574" t="s">
        <v>13919</v>
      </c>
      <c r="H574" t="s">
        <v>5479</v>
      </c>
      <c r="I574" t="s">
        <v>5480</v>
      </c>
      <c r="M574" t="str">
        <f t="shared" si="57"/>
        <v>三平</v>
      </c>
      <c r="N574" t="str">
        <f t="shared" si="58"/>
        <v>紫衣</v>
      </c>
      <c r="O574" t="str">
        <f t="shared" si="59"/>
        <v>ミヒラ</v>
      </c>
      <c r="P574" t="str">
        <f t="shared" si="60"/>
        <v>シエ</v>
      </c>
      <c r="Q574">
        <f>IF($F574="","",DATEDIF($R574,①申込書!$D$3,"Y"))</f>
        <v>21</v>
      </c>
      <c r="R574" t="str">
        <f t="shared" si="61"/>
        <v>2004/07/24</v>
      </c>
      <c r="S574" t="str">
        <f t="shared" si="56"/>
        <v>兵庫</v>
      </c>
      <c r="T574" t="str">
        <f>IFERROR(IF($G574&lt;&gt;"",LEFT($G574,11),IF(COUNTIF(③女子申込!$C:$C,$B574)=1,INDEX(③女子申込!H:H,MATCH($B574,③女子申込!$C:$C,0)),"")),"")</f>
        <v>00116179025</v>
      </c>
      <c r="U574" t="str">
        <f t="shared" si="62"/>
        <v>関西学院大</v>
      </c>
    </row>
    <row r="575" spans="1:21">
      <c r="A575" t="s">
        <v>312</v>
      </c>
      <c r="B575" s="61">
        <v>574</v>
      </c>
      <c r="C575" t="s">
        <v>5573</v>
      </c>
      <c r="D575" t="s">
        <v>5574</v>
      </c>
      <c r="E575" t="s">
        <v>99</v>
      </c>
      <c r="F575">
        <v>20041114</v>
      </c>
      <c r="G575" t="s">
        <v>13920</v>
      </c>
      <c r="H575" t="s">
        <v>779</v>
      </c>
      <c r="I575" t="s">
        <v>2782</v>
      </c>
      <c r="M575" t="str">
        <f t="shared" si="57"/>
        <v>和田</v>
      </c>
      <c r="N575" t="str">
        <f t="shared" si="58"/>
        <v>紗季</v>
      </c>
      <c r="O575" t="str">
        <f t="shared" si="59"/>
        <v>ワダ</v>
      </c>
      <c r="P575" t="str">
        <f t="shared" si="60"/>
        <v>サキ</v>
      </c>
      <c r="Q575">
        <f>IF($F575="","",DATEDIF($R575,①申込書!$D$3,"Y"))</f>
        <v>21</v>
      </c>
      <c r="R575" t="str">
        <f t="shared" si="61"/>
        <v>2004/11/14</v>
      </c>
      <c r="S575" t="str">
        <f t="shared" si="56"/>
        <v>大阪</v>
      </c>
      <c r="T575" t="str">
        <f>IFERROR(IF($G575&lt;&gt;"",LEFT($G575,11),IF(COUNTIF(③女子申込!$C:$C,$B575)=1,INDEX(③女子申込!H:H,MATCH($B575,③女子申込!$C:$C,0)),"")),"")</f>
        <v>00130643421</v>
      </c>
      <c r="U575" t="str">
        <f t="shared" si="62"/>
        <v>関西学院大</v>
      </c>
    </row>
    <row r="576" spans="1:21">
      <c r="A576" t="s">
        <v>312</v>
      </c>
      <c r="B576" s="61">
        <v>575</v>
      </c>
      <c r="C576" t="s">
        <v>12858</v>
      </c>
      <c r="D576" t="s">
        <v>8039</v>
      </c>
      <c r="E576" t="s">
        <v>97</v>
      </c>
      <c r="F576">
        <v>20051027</v>
      </c>
      <c r="G576" t="s">
        <v>8040</v>
      </c>
      <c r="H576" t="s">
        <v>8041</v>
      </c>
      <c r="I576" t="s">
        <v>2722</v>
      </c>
      <c r="M576" t="str">
        <f t="shared" si="57"/>
        <v>吉森</v>
      </c>
      <c r="N576" t="str">
        <f t="shared" si="58"/>
        <v>あかり</v>
      </c>
      <c r="O576" t="str">
        <f t="shared" si="59"/>
        <v>ヨシモリ</v>
      </c>
      <c r="P576" t="str">
        <f t="shared" si="60"/>
        <v>アカリ</v>
      </c>
      <c r="Q576">
        <f>IF($F576="","",DATEDIF($R576,①申込書!$D$3,"Y"))</f>
        <v>20</v>
      </c>
      <c r="R576" t="str">
        <f t="shared" si="61"/>
        <v>2005/10/27</v>
      </c>
      <c r="S576" t="str">
        <f t="shared" si="56"/>
        <v>兵庫</v>
      </c>
      <c r="T576" t="str">
        <f>IFERROR(IF($G576&lt;&gt;"",LEFT($G576,11),IF(COUNTIF(③女子申込!$C:$C,$B576)=1,INDEX(③女子申込!H:H,MATCH($B576,③女子申込!$C:$C,0)),"")),"")</f>
        <v>00125545426</v>
      </c>
      <c r="U576" t="str">
        <f t="shared" si="62"/>
        <v>関西学院大</v>
      </c>
    </row>
    <row r="577" spans="1:21">
      <c r="A577" t="s">
        <v>312</v>
      </c>
      <c r="B577" s="61">
        <v>576</v>
      </c>
      <c r="C577" t="s">
        <v>12859</v>
      </c>
      <c r="D577" t="s">
        <v>12860</v>
      </c>
      <c r="E577"/>
      <c r="F577"/>
      <c r="G577"/>
      <c r="H577" t="s">
        <v>5294</v>
      </c>
      <c r="I577" t="s">
        <v>1502</v>
      </c>
      <c r="M577" t="str">
        <f t="shared" si="57"/>
        <v>開</v>
      </c>
      <c r="N577" t="str">
        <f t="shared" si="58"/>
        <v>美優</v>
      </c>
      <c r="O577" t="str">
        <f t="shared" si="59"/>
        <v>ヒラキ</v>
      </c>
      <c r="P577" t="str">
        <f t="shared" si="60"/>
        <v>ミユウ</v>
      </c>
      <c r="Q577" t="str">
        <f>IF($F577="","",DATEDIF($R577,①申込書!$D$3,"Y"))</f>
        <v/>
      </c>
      <c r="R577" t="str">
        <f t="shared" si="61"/>
        <v/>
      </c>
      <c r="S577" t="str">
        <f t="shared" si="56"/>
        <v/>
      </c>
      <c r="T577" t="str">
        <f>IFERROR(IF($G577&lt;&gt;"",LEFT($G577,11),IF(COUNTIF(③女子申込!$C:$C,$B577)=1,INDEX(③女子申込!H:H,MATCH($B577,③女子申込!$C:$C,0)),"")),"")</f>
        <v/>
      </c>
      <c r="U577" t="str">
        <f t="shared" si="62"/>
        <v>関西学院大</v>
      </c>
    </row>
    <row r="578" spans="1:21">
      <c r="A578" t="s">
        <v>312</v>
      </c>
      <c r="B578" s="61">
        <v>577</v>
      </c>
      <c r="C578" t="s">
        <v>8312</v>
      </c>
      <c r="D578" t="s">
        <v>8313</v>
      </c>
      <c r="E578" t="s">
        <v>99</v>
      </c>
      <c r="F578">
        <v>20060307</v>
      </c>
      <c r="G578" t="s">
        <v>8314</v>
      </c>
      <c r="H578" t="s">
        <v>987</v>
      </c>
      <c r="I578" t="s">
        <v>8315</v>
      </c>
      <c r="M578" t="str">
        <f t="shared" si="57"/>
        <v>大久保</v>
      </c>
      <c r="N578" t="str">
        <f t="shared" si="58"/>
        <v>織</v>
      </c>
      <c r="O578" t="str">
        <f t="shared" si="59"/>
        <v>オオクボ</v>
      </c>
      <c r="P578" t="str">
        <f t="shared" si="60"/>
        <v>シキ</v>
      </c>
      <c r="Q578">
        <f>IF($F578="","",DATEDIF($R578,①申込書!$D$3,"Y"))</f>
        <v>19</v>
      </c>
      <c r="R578" t="str">
        <f t="shared" si="61"/>
        <v>2006/03/07</v>
      </c>
      <c r="S578" t="str">
        <f t="shared" ref="S578:S641" si="63">IFERROR(IF(OR($E578="北海道",$E578="学連"),$E578,LEFT($E578,LEN($E578)-1)),"")</f>
        <v>大阪</v>
      </c>
      <c r="T578" t="str">
        <f>IFERROR(IF($G578&lt;&gt;"",LEFT($G578,11),IF(COUNTIF(③女子申込!$C:$C,$B578)=1,INDEX(③女子申込!H:H,MATCH($B578,③女子申込!$C:$C,0)),"")),"")</f>
        <v>00161823526</v>
      </c>
      <c r="U578" t="str">
        <f t="shared" si="62"/>
        <v>関西学院大</v>
      </c>
    </row>
    <row r="579" spans="1:21">
      <c r="A579" t="s">
        <v>312</v>
      </c>
      <c r="B579" s="61">
        <v>578</v>
      </c>
      <c r="C579" t="s">
        <v>8327</v>
      </c>
      <c r="D579" t="s">
        <v>8328</v>
      </c>
      <c r="E579" t="s">
        <v>99</v>
      </c>
      <c r="F579">
        <v>20050710</v>
      </c>
      <c r="G579" t="s">
        <v>8329</v>
      </c>
      <c r="H579" t="s">
        <v>7722</v>
      </c>
      <c r="I579" t="s">
        <v>1094</v>
      </c>
      <c r="M579" t="str">
        <f t="shared" ref="M579:M642" si="64">IFERROR(LEFT($C579,FIND("　",$C579)-1),"")</f>
        <v>小柳</v>
      </c>
      <c r="N579" t="str">
        <f t="shared" ref="N579:N642" si="65">IFERROR(RIGHT($C579,LEN($C579)-FIND("　",$C579)),"")</f>
        <v>結衣</v>
      </c>
      <c r="O579" t="str">
        <f t="shared" ref="O579:O642" si="66">IFERROR(DBCS(LEFT($D579,FIND(" ",$D579)-1)),"")</f>
        <v>コヤナギ</v>
      </c>
      <c r="P579" t="str">
        <f t="shared" ref="P579:P642" si="67">IFERROR(DBCS(RIGHT($D579,LEN($D579)-FIND(" ",$D579))),"")</f>
        <v>ユイ</v>
      </c>
      <c r="Q579">
        <f>IF($F579="","",DATEDIF($R579,①申込書!$D$3,"Y"))</f>
        <v>20</v>
      </c>
      <c r="R579" t="str">
        <f t="shared" ref="R579:R642" si="68">IF($F579="","",LEFT($F579,4)&amp;"/"&amp;MID($F579,5,2)&amp;"/"&amp;RIGHT($F579,2))</f>
        <v>2005/07/10</v>
      </c>
      <c r="S579" t="str">
        <f t="shared" si="63"/>
        <v>大阪</v>
      </c>
      <c r="T579" t="str">
        <f>IFERROR(IF($G579&lt;&gt;"",LEFT($G579,11),IF(COUNTIF(③女子申込!$C:$C,$B579)=1,INDEX(③女子申込!H:H,MATCH($B579,③女子申込!$C:$C,0)),"")),"")</f>
        <v>00158764031</v>
      </c>
      <c r="U579" t="str">
        <f t="shared" ref="U579:U642" si="69">IFERROR(LEFT($A579,FIND("大学",$A579))&amp;RIGHT($A579,LEN($A579)-FIND("大学",$A579)-1),"")</f>
        <v>関西学院大</v>
      </c>
    </row>
    <row r="580" spans="1:21">
      <c r="A580" t="s">
        <v>312</v>
      </c>
      <c r="B580" s="61">
        <v>579</v>
      </c>
      <c r="C580" t="s">
        <v>8369</v>
      </c>
      <c r="D580" t="s">
        <v>8370</v>
      </c>
      <c r="E580" t="s">
        <v>83</v>
      </c>
      <c r="F580">
        <v>20051028</v>
      </c>
      <c r="G580" t="s">
        <v>8371</v>
      </c>
      <c r="H580" t="s">
        <v>695</v>
      </c>
      <c r="I580" t="s">
        <v>2818</v>
      </c>
      <c r="M580" t="str">
        <f t="shared" si="64"/>
        <v>梅本</v>
      </c>
      <c r="N580" t="str">
        <f t="shared" si="65"/>
        <v>温加</v>
      </c>
      <c r="O580" t="str">
        <f t="shared" si="66"/>
        <v>ウメモト</v>
      </c>
      <c r="P580" t="str">
        <f t="shared" si="67"/>
        <v>ノドカ</v>
      </c>
      <c r="Q580">
        <f>IF($F580="","",DATEDIF($R580,①申込書!$D$3,"Y"))</f>
        <v>20</v>
      </c>
      <c r="R580" t="str">
        <f t="shared" si="68"/>
        <v>2005/10/28</v>
      </c>
      <c r="S580" t="str">
        <f t="shared" si="63"/>
        <v>奈良</v>
      </c>
      <c r="T580" t="str">
        <f>IFERROR(IF($G580&lt;&gt;"",LEFT($G580,11),IF(COUNTIF(③女子申込!$C:$C,$B580)=1,INDEX(③女子申込!H:H,MATCH($B580,③女子申込!$C:$C,0)),"")),"")</f>
        <v>00121261013</v>
      </c>
      <c r="U580" t="str">
        <f t="shared" si="69"/>
        <v>関西学院大</v>
      </c>
    </row>
    <row r="581" spans="1:21">
      <c r="A581" t="s">
        <v>312</v>
      </c>
      <c r="B581" s="61">
        <v>580</v>
      </c>
      <c r="C581" t="s">
        <v>12861</v>
      </c>
      <c r="D581" t="s">
        <v>12862</v>
      </c>
      <c r="E581" t="s">
        <v>97</v>
      </c>
      <c r="F581">
        <v>20061001</v>
      </c>
      <c r="G581" t="s">
        <v>13921</v>
      </c>
      <c r="H581" t="s">
        <v>13922</v>
      </c>
      <c r="I581" t="s">
        <v>2745</v>
      </c>
      <c r="M581" t="str">
        <f t="shared" si="64"/>
        <v>島崎</v>
      </c>
      <c r="N581" t="str">
        <f t="shared" si="65"/>
        <v>優実</v>
      </c>
      <c r="O581" t="str">
        <f t="shared" si="66"/>
        <v>シマザキ</v>
      </c>
      <c r="P581" t="str">
        <f t="shared" si="67"/>
        <v>ユウミ</v>
      </c>
      <c r="Q581">
        <f>IF($F581="","",DATEDIF($R581,①申込書!$D$3,"Y"))</f>
        <v>19</v>
      </c>
      <c r="R581" t="str">
        <f t="shared" si="68"/>
        <v>2006/10/01</v>
      </c>
      <c r="S581" t="str">
        <f t="shared" si="63"/>
        <v>兵庫</v>
      </c>
      <c r="T581" t="str">
        <f>IFERROR(IF($G581&lt;&gt;"",LEFT($G581,11),IF(COUNTIF(③女子申込!$C:$C,$B581)=1,INDEX(③女子申込!H:H,MATCH($B581,③女子申込!$C:$C,0)),"")),"")</f>
        <v>00135583429</v>
      </c>
      <c r="U581" t="str">
        <f t="shared" si="69"/>
        <v>関西学院大</v>
      </c>
    </row>
    <row r="582" spans="1:21">
      <c r="A582" t="s">
        <v>1063</v>
      </c>
      <c r="B582" s="61">
        <v>581</v>
      </c>
      <c r="C582" t="s">
        <v>2988</v>
      </c>
      <c r="D582" t="s">
        <v>2989</v>
      </c>
      <c r="E582" t="s">
        <v>97</v>
      </c>
      <c r="F582">
        <v>20030622</v>
      </c>
      <c r="G582" t="s">
        <v>13923</v>
      </c>
      <c r="H582" t="s">
        <v>2990</v>
      </c>
      <c r="I582" t="s">
        <v>2991</v>
      </c>
      <c r="M582" t="str">
        <f t="shared" si="64"/>
        <v>尾中</v>
      </c>
      <c r="N582" t="str">
        <f t="shared" si="65"/>
        <v>花和</v>
      </c>
      <c r="O582" t="str">
        <f t="shared" si="66"/>
        <v>オナカ</v>
      </c>
      <c r="P582" t="str">
        <f t="shared" si="67"/>
        <v>ハナナ</v>
      </c>
      <c r="Q582">
        <f>IF($F582="","",DATEDIF($R582,①申込書!$D$3,"Y"))</f>
        <v>22</v>
      </c>
      <c r="R582" t="str">
        <f t="shared" si="68"/>
        <v>2003/06/22</v>
      </c>
      <c r="S582" t="str">
        <f t="shared" si="63"/>
        <v>兵庫</v>
      </c>
      <c r="T582" t="str">
        <f>IFERROR(IF($G582&lt;&gt;"",LEFT($G582,11),IF(COUNTIF(③女子申込!$C:$C,$B582)=1,INDEX(③女子申込!H:H,MATCH($B582,③女子申込!$C:$C,0)),"")),"")</f>
        <v>00108687838</v>
      </c>
      <c r="U582" t="str">
        <f t="shared" si="69"/>
        <v>兵庫大</v>
      </c>
    </row>
    <row r="583" spans="1:21">
      <c r="A583" t="s">
        <v>1063</v>
      </c>
      <c r="B583" s="61">
        <v>582</v>
      </c>
      <c r="C583" t="s">
        <v>5310</v>
      </c>
      <c r="D583" t="s">
        <v>5311</v>
      </c>
      <c r="E583" t="s">
        <v>1524</v>
      </c>
      <c r="F583">
        <v>20030609</v>
      </c>
      <c r="G583" t="s">
        <v>13924</v>
      </c>
      <c r="H583" t="s">
        <v>5312</v>
      </c>
      <c r="I583" t="s">
        <v>5313</v>
      </c>
      <c r="M583" t="str">
        <f t="shared" si="64"/>
        <v>佐渡山</v>
      </c>
      <c r="N583" t="str">
        <f t="shared" si="65"/>
        <v>真雅</v>
      </c>
      <c r="O583" t="str">
        <f t="shared" si="66"/>
        <v>サドヤマ</v>
      </c>
      <c r="P583" t="str">
        <f t="shared" si="67"/>
        <v>マミヤ</v>
      </c>
      <c r="Q583">
        <f>IF($F583="","",DATEDIF($R583,①申込書!$D$3,"Y"))</f>
        <v>22</v>
      </c>
      <c r="R583" t="str">
        <f t="shared" si="68"/>
        <v>2003/06/09</v>
      </c>
      <c r="S583" t="str">
        <f t="shared" si="63"/>
        <v>沖縄</v>
      </c>
      <c r="T583" t="str">
        <f>IFERROR(IF($G583&lt;&gt;"",LEFT($G583,11),IF(COUNTIF(③女子申込!$C:$C,$B583)=1,INDEX(③女子申込!H:H,MATCH($B583,③女子申込!$C:$C,0)),"")),"")</f>
        <v>00200005156</v>
      </c>
      <c r="U583" t="str">
        <f t="shared" si="69"/>
        <v>兵庫大</v>
      </c>
    </row>
    <row r="584" spans="1:21">
      <c r="A584" t="s">
        <v>1063</v>
      </c>
      <c r="B584" s="61">
        <v>583</v>
      </c>
      <c r="C584" t="s">
        <v>5314</v>
      </c>
      <c r="D584" t="s">
        <v>5315</v>
      </c>
      <c r="E584" t="s">
        <v>97</v>
      </c>
      <c r="F584">
        <v>20041211</v>
      </c>
      <c r="G584" t="s">
        <v>13925</v>
      </c>
      <c r="H584" t="s">
        <v>615</v>
      </c>
      <c r="I584" t="s">
        <v>5316</v>
      </c>
      <c r="M584" t="str">
        <f t="shared" si="64"/>
        <v>大西</v>
      </c>
      <c r="N584" t="str">
        <f t="shared" si="65"/>
        <v>文香</v>
      </c>
      <c r="O584" t="str">
        <f t="shared" si="66"/>
        <v>オオニシ</v>
      </c>
      <c r="P584" t="str">
        <f t="shared" si="67"/>
        <v>フミカ</v>
      </c>
      <c r="Q584">
        <f>IF($F584="","",DATEDIF($R584,①申込書!$D$3,"Y"))</f>
        <v>21</v>
      </c>
      <c r="R584" t="str">
        <f t="shared" si="68"/>
        <v>2004/12/11</v>
      </c>
      <c r="S584" t="str">
        <f t="shared" si="63"/>
        <v>兵庫</v>
      </c>
      <c r="T584" t="str">
        <f>IFERROR(IF($G584&lt;&gt;"",LEFT($G584,11),IF(COUNTIF(③女子申込!$C:$C,$B584)=1,INDEX(③女子申込!H:H,MATCH($B584,③女子申込!$C:$C,0)),"")),"")</f>
        <v>00115614624</v>
      </c>
      <c r="U584" t="str">
        <f t="shared" si="69"/>
        <v>兵庫大</v>
      </c>
    </row>
    <row r="585" spans="1:21">
      <c r="A585" t="s">
        <v>1063</v>
      </c>
      <c r="B585" s="61">
        <v>584</v>
      </c>
      <c r="C585" t="s">
        <v>5317</v>
      </c>
      <c r="D585" t="s">
        <v>5318</v>
      </c>
      <c r="E585" t="s">
        <v>97</v>
      </c>
      <c r="F585">
        <v>20040407</v>
      </c>
      <c r="G585" t="s">
        <v>5319</v>
      </c>
      <c r="H585" t="s">
        <v>2188</v>
      </c>
      <c r="I585" t="s">
        <v>3005</v>
      </c>
      <c r="M585" t="str">
        <f t="shared" si="64"/>
        <v>霞末</v>
      </c>
      <c r="N585" t="str">
        <f t="shared" si="65"/>
        <v>志歩</v>
      </c>
      <c r="O585" t="str">
        <f t="shared" si="66"/>
        <v>カスエ</v>
      </c>
      <c r="P585" t="str">
        <f t="shared" si="67"/>
        <v>シホ</v>
      </c>
      <c r="Q585">
        <f>IF($F585="","",DATEDIF($R585,①申込書!$D$3,"Y"))</f>
        <v>21</v>
      </c>
      <c r="R585" t="str">
        <f t="shared" si="68"/>
        <v>2004/04/07</v>
      </c>
      <c r="S585" t="str">
        <f t="shared" si="63"/>
        <v>兵庫</v>
      </c>
      <c r="T585" t="str">
        <f>IFERROR(IF($G585&lt;&gt;"",LEFT($G585,11),IF(COUNTIF(③女子申込!$C:$C,$B585)=1,INDEX(③女子申込!H:H,MATCH($B585,③女子申込!$C:$C,0)),"")),"")</f>
        <v>00111723520</v>
      </c>
      <c r="U585" t="str">
        <f t="shared" si="69"/>
        <v>兵庫大</v>
      </c>
    </row>
    <row r="586" spans="1:21">
      <c r="A586" t="s">
        <v>1063</v>
      </c>
      <c r="B586" s="61">
        <v>585</v>
      </c>
      <c r="C586" t="s">
        <v>5320</v>
      </c>
      <c r="D586" t="s">
        <v>5321</v>
      </c>
      <c r="E586" t="s">
        <v>91</v>
      </c>
      <c r="F586">
        <v>20040722</v>
      </c>
      <c r="G586" t="s">
        <v>13926</v>
      </c>
      <c r="H586" t="s">
        <v>2126</v>
      </c>
      <c r="I586" t="s">
        <v>289</v>
      </c>
      <c r="M586" t="str">
        <f t="shared" si="64"/>
        <v>杉村</v>
      </c>
      <c r="N586" t="str">
        <f t="shared" si="65"/>
        <v>瑞稀</v>
      </c>
      <c r="O586" t="str">
        <f t="shared" si="66"/>
        <v>スギムラ</v>
      </c>
      <c r="P586" t="str">
        <f t="shared" si="67"/>
        <v>ミズキ</v>
      </c>
      <c r="Q586">
        <f>IF($F586="","",DATEDIF($R586,①申込書!$D$3,"Y"))</f>
        <v>21</v>
      </c>
      <c r="R586" t="str">
        <f t="shared" si="68"/>
        <v>2004/07/22</v>
      </c>
      <c r="S586" t="str">
        <f t="shared" si="63"/>
        <v>香川</v>
      </c>
      <c r="T586" t="str">
        <f>IFERROR(IF($G586&lt;&gt;"",LEFT($G586,11),IF(COUNTIF(③女子申込!$C:$C,$B586)=1,INDEX(③女子申込!H:H,MATCH($B586,③女子申込!$C:$C,0)),"")),"")</f>
        <v>00112811923</v>
      </c>
      <c r="U586" t="str">
        <f t="shared" si="69"/>
        <v>兵庫大</v>
      </c>
    </row>
    <row r="587" spans="1:21">
      <c r="A587" t="s">
        <v>1063</v>
      </c>
      <c r="B587" s="61">
        <v>586</v>
      </c>
      <c r="C587" t="s">
        <v>5322</v>
      </c>
      <c r="D587" t="s">
        <v>5323</v>
      </c>
      <c r="E587" t="s">
        <v>97</v>
      </c>
      <c r="F587">
        <v>20041129</v>
      </c>
      <c r="G587" t="s">
        <v>13927</v>
      </c>
      <c r="H587" t="s">
        <v>2481</v>
      </c>
      <c r="I587" t="s">
        <v>2817</v>
      </c>
      <c r="M587" t="str">
        <f t="shared" si="64"/>
        <v>難波</v>
      </c>
      <c r="N587" t="str">
        <f t="shared" si="65"/>
        <v>聖菜</v>
      </c>
      <c r="O587" t="str">
        <f t="shared" si="66"/>
        <v>ナンバ</v>
      </c>
      <c r="P587" t="str">
        <f t="shared" si="67"/>
        <v>セナ</v>
      </c>
      <c r="Q587">
        <f>IF($F587="","",DATEDIF($R587,①申込書!$D$3,"Y"))</f>
        <v>21</v>
      </c>
      <c r="R587" t="str">
        <f t="shared" si="68"/>
        <v>2004/11/29</v>
      </c>
      <c r="S587" t="str">
        <f t="shared" si="63"/>
        <v>兵庫</v>
      </c>
      <c r="T587" t="str">
        <f>IFERROR(IF($G587&lt;&gt;"",LEFT($G587,11),IF(COUNTIF(③女子申込!$C:$C,$B587)=1,INDEX(③女子申込!H:H,MATCH($B587,③女子申込!$C:$C,0)),"")),"")</f>
        <v>00118883938</v>
      </c>
      <c r="U587" t="str">
        <f t="shared" si="69"/>
        <v>兵庫大</v>
      </c>
    </row>
    <row r="588" spans="1:21">
      <c r="A588" t="s">
        <v>1063</v>
      </c>
      <c r="B588" s="61">
        <v>587</v>
      </c>
      <c r="C588" t="s">
        <v>5324</v>
      </c>
      <c r="D588" t="s">
        <v>5325</v>
      </c>
      <c r="E588" t="s">
        <v>97</v>
      </c>
      <c r="F588">
        <v>20040922</v>
      </c>
      <c r="G588" t="s">
        <v>13928</v>
      </c>
      <c r="H588" t="s">
        <v>214</v>
      </c>
      <c r="I588" t="s">
        <v>2696</v>
      </c>
      <c r="M588" t="str">
        <f t="shared" si="64"/>
        <v>山本</v>
      </c>
      <c r="N588" t="str">
        <f t="shared" si="65"/>
        <v>彩菜</v>
      </c>
      <c r="O588" t="str">
        <f t="shared" si="66"/>
        <v>ヤマモト</v>
      </c>
      <c r="P588" t="str">
        <f t="shared" si="67"/>
        <v>アヤナ</v>
      </c>
      <c r="Q588">
        <f>IF($F588="","",DATEDIF($R588,①申込書!$D$3,"Y"))</f>
        <v>21</v>
      </c>
      <c r="R588" t="str">
        <f t="shared" si="68"/>
        <v>2004/09/22</v>
      </c>
      <c r="S588" t="str">
        <f t="shared" si="63"/>
        <v>兵庫</v>
      </c>
      <c r="T588" t="str">
        <f>IFERROR(IF($G588&lt;&gt;"",LEFT($G588,11),IF(COUNTIF(③女子申込!$C:$C,$B588)=1,INDEX(③女子申込!H:H,MATCH($B588,③女子申込!$C:$C,0)),"")),"")</f>
        <v>00110910820</v>
      </c>
      <c r="U588" t="str">
        <f t="shared" si="69"/>
        <v>兵庫大</v>
      </c>
    </row>
    <row r="589" spans="1:21">
      <c r="A589" t="s">
        <v>1063</v>
      </c>
      <c r="B589" s="61">
        <v>588</v>
      </c>
      <c r="C589" t="s">
        <v>8362</v>
      </c>
      <c r="D589" t="s">
        <v>8363</v>
      </c>
      <c r="E589" t="s">
        <v>97</v>
      </c>
      <c r="F589">
        <v>19990810</v>
      </c>
      <c r="G589" t="s">
        <v>8364</v>
      </c>
      <c r="H589" t="s">
        <v>8365</v>
      </c>
      <c r="I589" t="s">
        <v>2855</v>
      </c>
      <c r="M589" t="str">
        <f t="shared" si="64"/>
        <v>樽本</v>
      </c>
      <c r="N589" t="str">
        <f t="shared" si="65"/>
        <v>知夏</v>
      </c>
      <c r="O589" t="str">
        <f t="shared" si="66"/>
        <v>タルモト</v>
      </c>
      <c r="P589" t="str">
        <f t="shared" si="67"/>
        <v>チナツ</v>
      </c>
      <c r="Q589">
        <f>IF($F589="","",DATEDIF($R589,①申込書!$D$3,"Y"))</f>
        <v>26</v>
      </c>
      <c r="R589" t="str">
        <f t="shared" si="68"/>
        <v>1999/08/10</v>
      </c>
      <c r="S589" t="str">
        <f t="shared" si="63"/>
        <v>兵庫</v>
      </c>
      <c r="T589" t="str">
        <f>IFERROR(IF($G589&lt;&gt;"",LEFT($G589,11),IF(COUNTIF(③女子申込!$C:$C,$B589)=1,INDEX(③女子申込!H:H,MATCH($B589,③女子申込!$C:$C,0)),"")),"")</f>
        <v>00071317120</v>
      </c>
      <c r="U589" t="str">
        <f t="shared" si="69"/>
        <v>兵庫大</v>
      </c>
    </row>
    <row r="590" spans="1:21">
      <c r="A590" t="s">
        <v>1063</v>
      </c>
      <c r="B590" s="61">
        <v>589</v>
      </c>
      <c r="C590" t="s">
        <v>12863</v>
      </c>
      <c r="D590" t="s">
        <v>12864</v>
      </c>
      <c r="E590" t="s">
        <v>97</v>
      </c>
      <c r="F590">
        <v>20060905</v>
      </c>
      <c r="G590"/>
      <c r="H590" t="s">
        <v>13929</v>
      </c>
      <c r="I590" t="s">
        <v>3297</v>
      </c>
      <c r="M590" t="str">
        <f t="shared" si="64"/>
        <v>辻川</v>
      </c>
      <c r="N590" t="str">
        <f t="shared" si="65"/>
        <v>海月</v>
      </c>
      <c r="O590" t="str">
        <f t="shared" si="66"/>
        <v>ツジカワ</v>
      </c>
      <c r="P590" t="str">
        <f t="shared" si="67"/>
        <v>ミツキ</v>
      </c>
      <c r="Q590">
        <f>IF($F590="","",DATEDIF($R590,①申込書!$D$3,"Y"))</f>
        <v>19</v>
      </c>
      <c r="R590" t="str">
        <f t="shared" si="68"/>
        <v>2006/09/05</v>
      </c>
      <c r="S590" t="str">
        <f t="shared" si="63"/>
        <v>兵庫</v>
      </c>
      <c r="T590" t="str">
        <f>IFERROR(IF($G590&lt;&gt;"",LEFT($G590,11),IF(COUNTIF(③女子申込!$C:$C,$B590)=1,INDEX(③女子申込!H:H,MATCH($B590,③女子申込!$C:$C,0)),"")),"")</f>
        <v/>
      </c>
      <c r="U590" t="str">
        <f t="shared" si="69"/>
        <v>兵庫大</v>
      </c>
    </row>
    <row r="591" spans="1:21">
      <c r="A591" t="s">
        <v>1063</v>
      </c>
      <c r="B591" s="61">
        <v>590</v>
      </c>
      <c r="C591" t="s">
        <v>12865</v>
      </c>
      <c r="D591" t="s">
        <v>12866</v>
      </c>
      <c r="E591" t="s">
        <v>97</v>
      </c>
      <c r="F591">
        <v>20060621</v>
      </c>
      <c r="G591"/>
      <c r="H591" t="s">
        <v>223</v>
      </c>
      <c r="I591" t="s">
        <v>3069</v>
      </c>
      <c r="M591" t="str">
        <f t="shared" si="64"/>
        <v>橋本</v>
      </c>
      <c r="N591" t="str">
        <f t="shared" si="65"/>
        <v>結菜</v>
      </c>
      <c r="O591" t="str">
        <f t="shared" si="66"/>
        <v>ハシモト</v>
      </c>
      <c r="P591" t="str">
        <f t="shared" si="67"/>
        <v>ユイナ</v>
      </c>
      <c r="Q591">
        <f>IF($F591="","",DATEDIF($R591,①申込書!$D$3,"Y"))</f>
        <v>19</v>
      </c>
      <c r="R591" t="str">
        <f t="shared" si="68"/>
        <v>2006/06/21</v>
      </c>
      <c r="S591" t="str">
        <f t="shared" si="63"/>
        <v>兵庫</v>
      </c>
      <c r="T591" t="str">
        <f>IFERROR(IF($G591&lt;&gt;"",LEFT($G591,11),IF(COUNTIF(③女子申込!$C:$C,$B591)=1,INDEX(③女子申込!H:H,MATCH($B591,③女子申込!$C:$C,0)),"")),"")</f>
        <v/>
      </c>
      <c r="U591" t="str">
        <f t="shared" si="69"/>
        <v>兵庫大</v>
      </c>
    </row>
    <row r="592" spans="1:21">
      <c r="A592" t="s">
        <v>974</v>
      </c>
      <c r="B592" s="61">
        <v>591</v>
      </c>
      <c r="C592" t="s">
        <v>2965</v>
      </c>
      <c r="D592" t="s">
        <v>2966</v>
      </c>
      <c r="E592" t="s">
        <v>83</v>
      </c>
      <c r="F592">
        <v>20030926</v>
      </c>
      <c r="G592" t="s">
        <v>13930</v>
      </c>
      <c r="H592" t="s">
        <v>2967</v>
      </c>
      <c r="I592" t="s">
        <v>109</v>
      </c>
      <c r="M592" t="str">
        <f t="shared" si="64"/>
        <v>新免</v>
      </c>
      <c r="N592" t="str">
        <f t="shared" si="65"/>
        <v>菜央</v>
      </c>
      <c r="O592" t="str">
        <f t="shared" si="66"/>
        <v>シンメン</v>
      </c>
      <c r="P592" t="str">
        <f t="shared" si="67"/>
        <v>ナオ</v>
      </c>
      <c r="Q592">
        <f>IF($F592="","",DATEDIF($R592,①申込書!$D$3,"Y"))</f>
        <v>22</v>
      </c>
      <c r="R592" t="str">
        <f t="shared" si="68"/>
        <v>2003/09/26</v>
      </c>
      <c r="S592" t="str">
        <f t="shared" si="63"/>
        <v>奈良</v>
      </c>
      <c r="T592" t="str">
        <f>IFERROR(IF($G592&lt;&gt;"",LEFT($G592,11),IF(COUNTIF(③女子申込!$C:$C,$B592)=1,INDEX(③女子申込!H:H,MATCH($B592,③女子申込!$C:$C,0)),"")),"")</f>
        <v>00101398022</v>
      </c>
      <c r="U592" t="str">
        <f t="shared" si="69"/>
        <v>天理大</v>
      </c>
    </row>
    <row r="593" spans="1:21">
      <c r="A593" t="s">
        <v>974</v>
      </c>
      <c r="B593" s="61">
        <v>592</v>
      </c>
      <c r="C593" t="s">
        <v>5304</v>
      </c>
      <c r="D593" t="s">
        <v>2968</v>
      </c>
      <c r="E593" t="s">
        <v>83</v>
      </c>
      <c r="F593">
        <v>20040321</v>
      </c>
      <c r="G593" t="s">
        <v>13931</v>
      </c>
      <c r="H593" t="s">
        <v>2969</v>
      </c>
      <c r="I593" t="s">
        <v>2970</v>
      </c>
      <c r="M593" t="str">
        <f t="shared" si="64"/>
        <v>御前</v>
      </c>
      <c r="N593" t="str">
        <f t="shared" si="65"/>
        <v>有莉奈</v>
      </c>
      <c r="O593" t="str">
        <f t="shared" si="66"/>
        <v>ミサキ</v>
      </c>
      <c r="P593" t="str">
        <f t="shared" si="67"/>
        <v>ユリナ</v>
      </c>
      <c r="Q593">
        <f>IF($F593="","",DATEDIF($R593,①申込書!$D$3,"Y"))</f>
        <v>21</v>
      </c>
      <c r="R593" t="str">
        <f t="shared" si="68"/>
        <v>2004/03/21</v>
      </c>
      <c r="S593" t="str">
        <f t="shared" si="63"/>
        <v>奈良</v>
      </c>
      <c r="T593" t="str">
        <f>IFERROR(IF($G593&lt;&gt;"",LEFT($G593,11),IF(COUNTIF(③女子申込!$C:$C,$B593)=1,INDEX(③女子申込!H:H,MATCH($B593,③女子申込!$C:$C,0)),"")),"")</f>
        <v>00099161733</v>
      </c>
      <c r="U593" t="str">
        <f t="shared" si="69"/>
        <v>天理大</v>
      </c>
    </row>
    <row r="594" spans="1:21">
      <c r="A594" t="s">
        <v>974</v>
      </c>
      <c r="B594" s="61">
        <v>593</v>
      </c>
      <c r="C594" t="s">
        <v>2971</v>
      </c>
      <c r="D594" t="s">
        <v>2972</v>
      </c>
      <c r="E594" t="s">
        <v>106</v>
      </c>
      <c r="F594">
        <v>20030610</v>
      </c>
      <c r="G594" t="s">
        <v>13932</v>
      </c>
      <c r="H594" t="s">
        <v>2973</v>
      </c>
      <c r="I594" t="s">
        <v>2974</v>
      </c>
      <c r="M594" t="str">
        <f t="shared" si="64"/>
        <v>星場</v>
      </c>
      <c r="N594" t="str">
        <f t="shared" si="65"/>
        <v>麗羽</v>
      </c>
      <c r="O594" t="str">
        <f t="shared" si="66"/>
        <v>ホシバ</v>
      </c>
      <c r="P594" t="str">
        <f t="shared" si="67"/>
        <v>ウルハ</v>
      </c>
      <c r="Q594">
        <f>IF($F594="","",DATEDIF($R594,①申込書!$D$3,"Y"))</f>
        <v>22</v>
      </c>
      <c r="R594" t="str">
        <f t="shared" si="68"/>
        <v>2003/06/10</v>
      </c>
      <c r="S594" t="str">
        <f t="shared" si="63"/>
        <v>石川</v>
      </c>
      <c r="T594" t="str">
        <f>IFERROR(IF($G594&lt;&gt;"",LEFT($G594,11),IF(COUNTIF(③女子申込!$C:$C,$B594)=1,INDEX(③女子申込!H:H,MATCH($B594,③女子申込!$C:$C,0)),"")),"")</f>
        <v>00106594631</v>
      </c>
      <c r="U594" t="str">
        <f t="shared" si="69"/>
        <v>天理大</v>
      </c>
    </row>
    <row r="595" spans="1:21">
      <c r="A595" t="s">
        <v>974</v>
      </c>
      <c r="B595" s="61">
        <v>594</v>
      </c>
      <c r="C595" t="s">
        <v>2975</v>
      </c>
      <c r="D595" t="s">
        <v>2976</v>
      </c>
      <c r="E595" t="s">
        <v>97</v>
      </c>
      <c r="F595">
        <v>20030722</v>
      </c>
      <c r="G595" t="s">
        <v>13933</v>
      </c>
      <c r="H595" t="s">
        <v>929</v>
      </c>
      <c r="I595" t="s">
        <v>2482</v>
      </c>
      <c r="M595" t="str">
        <f t="shared" si="64"/>
        <v>寺本</v>
      </c>
      <c r="N595" t="str">
        <f t="shared" si="65"/>
        <v>葵</v>
      </c>
      <c r="O595" t="str">
        <f t="shared" si="66"/>
        <v>テラモト</v>
      </c>
      <c r="P595" t="str">
        <f t="shared" si="67"/>
        <v>アオイ</v>
      </c>
      <c r="Q595">
        <f>IF($F595="","",DATEDIF($R595,①申込書!$D$3,"Y"))</f>
        <v>22</v>
      </c>
      <c r="R595" t="str">
        <f t="shared" si="68"/>
        <v>2003/07/22</v>
      </c>
      <c r="S595" t="str">
        <f t="shared" si="63"/>
        <v>兵庫</v>
      </c>
      <c r="T595" t="str">
        <f>IFERROR(IF($G595&lt;&gt;"",LEFT($G595,11),IF(COUNTIF(③女子申込!$C:$C,$B595)=1,INDEX(③女子申込!H:H,MATCH($B595,③女子申込!$C:$C,0)),"")),"")</f>
        <v>00100320177</v>
      </c>
      <c r="U595" t="str">
        <f t="shared" si="69"/>
        <v>天理大</v>
      </c>
    </row>
    <row r="596" spans="1:21">
      <c r="A596" t="s">
        <v>974</v>
      </c>
      <c r="B596" s="61">
        <v>595</v>
      </c>
      <c r="C596" t="s">
        <v>2977</v>
      </c>
      <c r="D596" t="s">
        <v>2978</v>
      </c>
      <c r="E596" t="s">
        <v>97</v>
      </c>
      <c r="F596">
        <v>20030602</v>
      </c>
      <c r="G596" t="s">
        <v>13934</v>
      </c>
      <c r="H596" t="s">
        <v>354</v>
      </c>
      <c r="I596" t="s">
        <v>2746</v>
      </c>
      <c r="M596" t="str">
        <f t="shared" si="64"/>
        <v>田中</v>
      </c>
      <c r="N596" t="str">
        <f t="shared" si="65"/>
        <v>凜</v>
      </c>
      <c r="O596" t="str">
        <f t="shared" si="66"/>
        <v>タナカ</v>
      </c>
      <c r="P596" t="str">
        <f t="shared" si="67"/>
        <v>リン</v>
      </c>
      <c r="Q596">
        <f>IF($F596="","",DATEDIF($R596,①申込書!$D$3,"Y"))</f>
        <v>22</v>
      </c>
      <c r="R596" t="str">
        <f t="shared" si="68"/>
        <v>2003/06/02</v>
      </c>
      <c r="S596" t="str">
        <f t="shared" si="63"/>
        <v>兵庫</v>
      </c>
      <c r="T596" t="str">
        <f>IFERROR(IF($G596&lt;&gt;"",LEFT($G596,11),IF(COUNTIF(③女子申込!$C:$C,$B596)=1,INDEX(③女子申込!H:H,MATCH($B596,③女子申込!$C:$C,0)),"")),"")</f>
        <v>00133852123</v>
      </c>
      <c r="U596" t="str">
        <f t="shared" si="69"/>
        <v>天理大</v>
      </c>
    </row>
    <row r="597" spans="1:21">
      <c r="A597" t="s">
        <v>974</v>
      </c>
      <c r="B597" s="61">
        <v>596</v>
      </c>
      <c r="C597" t="s">
        <v>2979</v>
      </c>
      <c r="D597" t="s">
        <v>2980</v>
      </c>
      <c r="E597" t="s">
        <v>83</v>
      </c>
      <c r="F597">
        <v>20030507</v>
      </c>
      <c r="G597" t="s">
        <v>13935</v>
      </c>
      <c r="H597" t="s">
        <v>171</v>
      </c>
      <c r="I597" t="s">
        <v>594</v>
      </c>
      <c r="M597" t="str">
        <f t="shared" si="64"/>
        <v>中尾</v>
      </c>
      <c r="N597" t="str">
        <f t="shared" si="65"/>
        <v>美咲</v>
      </c>
      <c r="O597" t="str">
        <f t="shared" si="66"/>
        <v>ナカオ</v>
      </c>
      <c r="P597" t="str">
        <f t="shared" si="67"/>
        <v>ミサキ</v>
      </c>
      <c r="Q597">
        <f>IF($F597="","",DATEDIF($R597,①申込書!$D$3,"Y"))</f>
        <v>22</v>
      </c>
      <c r="R597" t="str">
        <f t="shared" si="68"/>
        <v>2003/05/07</v>
      </c>
      <c r="S597" t="str">
        <f t="shared" si="63"/>
        <v>奈良</v>
      </c>
      <c r="T597" t="str">
        <f>IFERROR(IF($G597&lt;&gt;"",LEFT($G597,11),IF(COUNTIF(③女子申込!$C:$C,$B597)=1,INDEX(③女子申込!H:H,MATCH($B597,③女子申込!$C:$C,0)),"")),"")</f>
        <v>00133364727</v>
      </c>
      <c r="U597" t="str">
        <f t="shared" si="69"/>
        <v>天理大</v>
      </c>
    </row>
    <row r="598" spans="1:21">
      <c r="A598" t="s">
        <v>974</v>
      </c>
      <c r="B598" s="61">
        <v>597</v>
      </c>
      <c r="C598" t="s">
        <v>3275</v>
      </c>
      <c r="D598" t="s">
        <v>3276</v>
      </c>
      <c r="E598" t="s">
        <v>99</v>
      </c>
      <c r="F598">
        <v>20031220</v>
      </c>
      <c r="G598" t="s">
        <v>13936</v>
      </c>
      <c r="H598" t="s">
        <v>3277</v>
      </c>
      <c r="I598" t="s">
        <v>3094</v>
      </c>
      <c r="M598" t="str">
        <f t="shared" si="64"/>
        <v>大谷</v>
      </c>
      <c r="N598" t="str">
        <f t="shared" si="65"/>
        <v>華未</v>
      </c>
      <c r="O598" t="str">
        <f t="shared" si="66"/>
        <v>オオタニ</v>
      </c>
      <c r="P598" t="str">
        <f t="shared" si="67"/>
        <v>ハナミ</v>
      </c>
      <c r="Q598">
        <f>IF($F598="","",DATEDIF($R598,①申込書!$D$3,"Y"))</f>
        <v>22</v>
      </c>
      <c r="R598" t="str">
        <f t="shared" si="68"/>
        <v>2003/12/20</v>
      </c>
      <c r="S598" t="str">
        <f t="shared" si="63"/>
        <v>大阪</v>
      </c>
      <c r="T598" t="str">
        <f>IFERROR(IF($G598&lt;&gt;"",LEFT($G598,11),IF(COUNTIF(③女子申込!$C:$C,$B598)=1,INDEX(③女子申込!H:H,MATCH($B598,③女子申込!$C:$C,0)),"")),"")</f>
        <v>00108319729</v>
      </c>
      <c r="U598" t="str">
        <f t="shared" si="69"/>
        <v>天理大</v>
      </c>
    </row>
    <row r="599" spans="1:21">
      <c r="A599" t="s">
        <v>974</v>
      </c>
      <c r="B599" s="61">
        <v>598</v>
      </c>
      <c r="C599" t="s">
        <v>3278</v>
      </c>
      <c r="D599" t="s">
        <v>3279</v>
      </c>
      <c r="E599" t="s">
        <v>88</v>
      </c>
      <c r="F599">
        <v>20030715</v>
      </c>
      <c r="G599" t="s">
        <v>13937</v>
      </c>
      <c r="H599" t="s">
        <v>336</v>
      </c>
      <c r="I599" t="s">
        <v>3203</v>
      </c>
      <c r="M599" t="str">
        <f t="shared" si="64"/>
        <v>大野</v>
      </c>
      <c r="N599" t="str">
        <f t="shared" si="65"/>
        <v>藍美</v>
      </c>
      <c r="O599" t="str">
        <f t="shared" si="66"/>
        <v>オオノ</v>
      </c>
      <c r="P599" t="str">
        <f t="shared" si="67"/>
        <v>アイミ</v>
      </c>
      <c r="Q599">
        <f>IF($F599="","",DATEDIF($R599,①申込書!$D$3,"Y"))</f>
        <v>22</v>
      </c>
      <c r="R599" t="str">
        <f t="shared" si="68"/>
        <v>2003/07/15</v>
      </c>
      <c r="S599" t="str">
        <f t="shared" si="63"/>
        <v>京都</v>
      </c>
      <c r="T599" t="str">
        <f>IFERROR(IF($G599&lt;&gt;"",LEFT($G599,11),IF(COUNTIF(③女子申込!$C:$C,$B599)=1,INDEX(③女子申込!H:H,MATCH($B599,③女子申込!$C:$C,0)),"")),"")</f>
        <v>00107533827</v>
      </c>
      <c r="U599" t="str">
        <f t="shared" si="69"/>
        <v>天理大</v>
      </c>
    </row>
    <row r="600" spans="1:21">
      <c r="A600" t="s">
        <v>974</v>
      </c>
      <c r="B600" s="61">
        <v>599</v>
      </c>
      <c r="C600" t="s">
        <v>3280</v>
      </c>
      <c r="D600" t="s">
        <v>3281</v>
      </c>
      <c r="E600" t="s">
        <v>99</v>
      </c>
      <c r="F600">
        <v>20030827</v>
      </c>
      <c r="G600" t="s">
        <v>13938</v>
      </c>
      <c r="H600" t="s">
        <v>323</v>
      </c>
      <c r="I600" t="s">
        <v>2796</v>
      </c>
      <c r="M600" t="str">
        <f t="shared" si="64"/>
        <v>松本</v>
      </c>
      <c r="N600" t="str">
        <f t="shared" si="65"/>
        <v>愛子</v>
      </c>
      <c r="O600" t="str">
        <f t="shared" si="66"/>
        <v>マツモト</v>
      </c>
      <c r="P600" t="str">
        <f t="shared" si="67"/>
        <v>アイコ</v>
      </c>
      <c r="Q600">
        <f>IF($F600="","",DATEDIF($R600,①申込書!$D$3,"Y"))</f>
        <v>22</v>
      </c>
      <c r="R600" t="str">
        <f t="shared" si="68"/>
        <v>2003/08/27</v>
      </c>
      <c r="S600" t="str">
        <f t="shared" si="63"/>
        <v>大阪</v>
      </c>
      <c r="T600" t="str">
        <f>IFERROR(IF($G600&lt;&gt;"",LEFT($G600,11),IF(COUNTIF(③女子申込!$C:$C,$B600)=1,INDEX(③女子申込!H:H,MATCH($B600,③女子申込!$C:$C,0)),"")),"")</f>
        <v>00099728843</v>
      </c>
      <c r="U600" t="str">
        <f t="shared" si="69"/>
        <v>天理大</v>
      </c>
    </row>
    <row r="601" spans="1:21">
      <c r="A601" t="s">
        <v>974</v>
      </c>
      <c r="B601" s="61">
        <v>600</v>
      </c>
      <c r="C601" t="s">
        <v>5495</v>
      </c>
      <c r="D601" t="s">
        <v>5496</v>
      </c>
      <c r="E601" t="s">
        <v>88</v>
      </c>
      <c r="F601">
        <v>20041124</v>
      </c>
      <c r="G601" t="s">
        <v>13939</v>
      </c>
      <c r="H601" t="s">
        <v>134</v>
      </c>
      <c r="I601" t="s">
        <v>2866</v>
      </c>
      <c r="M601" t="str">
        <f t="shared" si="64"/>
        <v>伊藤</v>
      </c>
      <c r="N601" t="str">
        <f t="shared" si="65"/>
        <v>愛織</v>
      </c>
      <c r="O601" t="str">
        <f t="shared" si="66"/>
        <v>イトウ</v>
      </c>
      <c r="P601" t="str">
        <f t="shared" si="67"/>
        <v>アイリ</v>
      </c>
      <c r="Q601">
        <f>IF($F601="","",DATEDIF($R601,①申込書!$D$3,"Y"))</f>
        <v>21</v>
      </c>
      <c r="R601" t="str">
        <f t="shared" si="68"/>
        <v>2004/11/24</v>
      </c>
      <c r="S601" t="str">
        <f t="shared" si="63"/>
        <v>京都</v>
      </c>
      <c r="T601" t="str">
        <f>IFERROR(IF($G601&lt;&gt;"",LEFT($G601,11),IF(COUNTIF(③女子申込!$C:$C,$B601)=1,INDEX(③女子申込!H:H,MATCH($B601,③女子申込!$C:$C,0)),"")),"")</f>
        <v>00150334117</v>
      </c>
      <c r="U601" t="str">
        <f t="shared" si="69"/>
        <v>天理大</v>
      </c>
    </row>
    <row r="602" spans="1:21">
      <c r="A602" t="s">
        <v>974</v>
      </c>
      <c r="B602" s="61">
        <v>601</v>
      </c>
      <c r="C602" t="s">
        <v>5497</v>
      </c>
      <c r="D602" t="s">
        <v>5498</v>
      </c>
      <c r="E602" t="s">
        <v>88</v>
      </c>
      <c r="F602">
        <v>20040507</v>
      </c>
      <c r="G602" t="s">
        <v>13940</v>
      </c>
      <c r="H602" t="s">
        <v>5499</v>
      </c>
      <c r="I602" t="s">
        <v>2609</v>
      </c>
      <c r="M602" t="str">
        <f t="shared" si="64"/>
        <v>住谷</v>
      </c>
      <c r="N602" t="str">
        <f t="shared" si="65"/>
        <v>春歌</v>
      </c>
      <c r="O602" t="str">
        <f t="shared" si="66"/>
        <v>スミタニ</v>
      </c>
      <c r="P602" t="str">
        <f t="shared" si="67"/>
        <v>ハルカ</v>
      </c>
      <c r="Q602">
        <f>IF($F602="","",DATEDIF($R602,①申込書!$D$3,"Y"))</f>
        <v>21</v>
      </c>
      <c r="R602" t="str">
        <f t="shared" si="68"/>
        <v>2004/05/07</v>
      </c>
      <c r="S602" t="str">
        <f t="shared" si="63"/>
        <v>京都</v>
      </c>
      <c r="T602" t="str">
        <f>IFERROR(IF($G602&lt;&gt;"",LEFT($G602,11),IF(COUNTIF(③女子申込!$C:$C,$B602)=1,INDEX(③女子申込!H:H,MATCH($B602,③女子申込!$C:$C,0)),"")),"")</f>
        <v>00120590926</v>
      </c>
      <c r="U602" t="str">
        <f t="shared" si="69"/>
        <v>天理大</v>
      </c>
    </row>
    <row r="603" spans="1:21">
      <c r="A603" t="s">
        <v>974</v>
      </c>
      <c r="B603" s="61">
        <v>602</v>
      </c>
      <c r="C603" t="s">
        <v>5500</v>
      </c>
      <c r="D603" t="s">
        <v>5501</v>
      </c>
      <c r="E603" t="s">
        <v>83</v>
      </c>
      <c r="F603">
        <v>20040715</v>
      </c>
      <c r="G603" t="s">
        <v>13941</v>
      </c>
      <c r="H603" t="s">
        <v>605</v>
      </c>
      <c r="I603" t="s">
        <v>5502</v>
      </c>
      <c r="M603" t="str">
        <f t="shared" si="64"/>
        <v>中西</v>
      </c>
      <c r="N603" t="str">
        <f t="shared" si="65"/>
        <v>桃美</v>
      </c>
      <c r="O603" t="str">
        <f t="shared" si="66"/>
        <v>ナカニシ</v>
      </c>
      <c r="P603" t="str">
        <f t="shared" si="67"/>
        <v>モモミ</v>
      </c>
      <c r="Q603">
        <f>IF($F603="","",DATEDIF($R603,①申込書!$D$3,"Y"))</f>
        <v>21</v>
      </c>
      <c r="R603" t="str">
        <f t="shared" si="68"/>
        <v>2004/07/15</v>
      </c>
      <c r="S603" t="str">
        <f t="shared" si="63"/>
        <v>奈良</v>
      </c>
      <c r="T603" t="str">
        <f>IFERROR(IF($G603&lt;&gt;"",LEFT($G603,11),IF(COUNTIF(③女子申込!$C:$C,$B603)=1,INDEX(③女子申込!H:H,MATCH($B603,③女子申込!$C:$C,0)),"")),"")</f>
        <v>00117056525</v>
      </c>
      <c r="U603" t="str">
        <f t="shared" si="69"/>
        <v>天理大</v>
      </c>
    </row>
    <row r="604" spans="1:21">
      <c r="A604" t="s">
        <v>974</v>
      </c>
      <c r="B604" s="61">
        <v>603</v>
      </c>
      <c r="C604" t="s">
        <v>5503</v>
      </c>
      <c r="D604" t="s">
        <v>5504</v>
      </c>
      <c r="E604" t="s">
        <v>91</v>
      </c>
      <c r="F604">
        <v>20040503</v>
      </c>
      <c r="G604" t="s">
        <v>13942</v>
      </c>
      <c r="H604" t="s">
        <v>573</v>
      </c>
      <c r="I604" t="s">
        <v>5505</v>
      </c>
      <c r="M604" t="str">
        <f t="shared" si="64"/>
        <v>曽根</v>
      </c>
      <c r="N604" t="str">
        <f t="shared" si="65"/>
        <v>千鈴</v>
      </c>
      <c r="O604" t="str">
        <f t="shared" si="66"/>
        <v>ソネ</v>
      </c>
      <c r="P604" t="str">
        <f t="shared" si="67"/>
        <v>チスズ</v>
      </c>
      <c r="Q604">
        <f>IF($F604="","",DATEDIF($R604,①申込書!$D$3,"Y"))</f>
        <v>21</v>
      </c>
      <c r="R604" t="str">
        <f t="shared" si="68"/>
        <v>2004/05/03</v>
      </c>
      <c r="S604" t="str">
        <f t="shared" si="63"/>
        <v>香川</v>
      </c>
      <c r="T604" t="str">
        <f>IFERROR(IF($G604&lt;&gt;"",LEFT($G604,11),IF(COUNTIF(③女子申込!$C:$C,$B604)=1,INDEX(③女子申込!H:H,MATCH($B604,③女子申込!$C:$C,0)),"")),"")</f>
        <v>00111859025</v>
      </c>
      <c r="U604" t="str">
        <f t="shared" si="69"/>
        <v>天理大</v>
      </c>
    </row>
    <row r="605" spans="1:21">
      <c r="A605" t="s">
        <v>974</v>
      </c>
      <c r="B605" s="61">
        <v>604</v>
      </c>
      <c r="C605" t="s">
        <v>8150</v>
      </c>
      <c r="D605" t="s">
        <v>8151</v>
      </c>
      <c r="E605" t="s">
        <v>97</v>
      </c>
      <c r="F605">
        <v>20060210</v>
      </c>
      <c r="G605" t="s">
        <v>13943</v>
      </c>
      <c r="H605" t="s">
        <v>1434</v>
      </c>
      <c r="I605" t="s">
        <v>1502</v>
      </c>
      <c r="M605" t="str">
        <f t="shared" si="64"/>
        <v>河合</v>
      </c>
      <c r="N605" t="str">
        <f t="shared" si="65"/>
        <v>美憂</v>
      </c>
      <c r="O605" t="str">
        <f t="shared" si="66"/>
        <v>カワイ</v>
      </c>
      <c r="P605" t="str">
        <f t="shared" si="67"/>
        <v>ミユウ</v>
      </c>
      <c r="Q605">
        <f>IF($F605="","",DATEDIF($R605,①申込書!$D$3,"Y"))</f>
        <v>19</v>
      </c>
      <c r="R605" t="str">
        <f t="shared" si="68"/>
        <v>2006/02/10</v>
      </c>
      <c r="S605" t="str">
        <f t="shared" si="63"/>
        <v>兵庫</v>
      </c>
      <c r="T605" t="str">
        <f>IFERROR(IF($G605&lt;&gt;"",LEFT($G605,11),IF(COUNTIF(③女子申込!$C:$C,$B605)=1,INDEX(③女子申込!H:H,MATCH($B605,③女子申込!$C:$C,0)),"")),"")</f>
        <v>00128334425</v>
      </c>
      <c r="U605" t="str">
        <f t="shared" si="69"/>
        <v>天理大</v>
      </c>
    </row>
    <row r="606" spans="1:21">
      <c r="A606" t="s">
        <v>974</v>
      </c>
      <c r="B606" s="61">
        <v>605</v>
      </c>
      <c r="C606" t="s">
        <v>12867</v>
      </c>
      <c r="D606" t="s">
        <v>12868</v>
      </c>
      <c r="E606" t="s">
        <v>91</v>
      </c>
      <c r="F606">
        <v>20070215</v>
      </c>
      <c r="G606"/>
      <c r="H606" t="s">
        <v>268</v>
      </c>
      <c r="I606" t="s">
        <v>13944</v>
      </c>
      <c r="M606" t="str">
        <f t="shared" si="64"/>
        <v>八木</v>
      </c>
      <c r="N606" t="str">
        <f t="shared" si="65"/>
        <v>美都</v>
      </c>
      <c r="O606" t="str">
        <f t="shared" si="66"/>
        <v>ヤギ</v>
      </c>
      <c r="P606" t="str">
        <f t="shared" si="67"/>
        <v>ミト</v>
      </c>
      <c r="Q606">
        <f>IF($F606="","",DATEDIF($R606,①申込書!$D$3,"Y"))</f>
        <v>18</v>
      </c>
      <c r="R606" t="str">
        <f t="shared" si="68"/>
        <v>2007/02/15</v>
      </c>
      <c r="S606" t="str">
        <f t="shared" si="63"/>
        <v>香川</v>
      </c>
      <c r="T606" t="str">
        <f>IFERROR(IF($G606&lt;&gt;"",LEFT($G606,11),IF(COUNTIF(③女子申込!$C:$C,$B606)=1,INDEX(③女子申込!H:H,MATCH($B606,③女子申込!$C:$C,0)),"")),"")</f>
        <v/>
      </c>
      <c r="U606" t="str">
        <f t="shared" si="69"/>
        <v>天理大</v>
      </c>
    </row>
    <row r="607" spans="1:21">
      <c r="A607" t="s">
        <v>974</v>
      </c>
      <c r="B607" s="61">
        <v>606</v>
      </c>
      <c r="C607" t="s">
        <v>12869</v>
      </c>
      <c r="D607" t="s">
        <v>12870</v>
      </c>
      <c r="E607" t="s">
        <v>88</v>
      </c>
      <c r="F607">
        <v>20060708</v>
      </c>
      <c r="G607"/>
      <c r="H607" t="s">
        <v>588</v>
      </c>
      <c r="I607" t="s">
        <v>2706</v>
      </c>
      <c r="M607" t="str">
        <f t="shared" si="64"/>
        <v>三浦</v>
      </c>
      <c r="N607" t="str">
        <f t="shared" si="65"/>
        <v>陽菜</v>
      </c>
      <c r="O607" t="str">
        <f t="shared" si="66"/>
        <v>ミウラ</v>
      </c>
      <c r="P607" t="str">
        <f t="shared" si="67"/>
        <v>ヒナ</v>
      </c>
      <c r="Q607">
        <f>IF($F607="","",DATEDIF($R607,①申込書!$D$3,"Y"))</f>
        <v>19</v>
      </c>
      <c r="R607" t="str">
        <f t="shared" si="68"/>
        <v>2006/07/08</v>
      </c>
      <c r="S607" t="str">
        <f t="shared" si="63"/>
        <v>京都</v>
      </c>
      <c r="T607" t="str">
        <f>IFERROR(IF($G607&lt;&gt;"",LEFT($G607,11),IF(COUNTIF(③女子申込!$C:$C,$B607)=1,INDEX(③女子申込!H:H,MATCH($B607,③女子申込!$C:$C,0)),"")),"")</f>
        <v/>
      </c>
      <c r="U607" t="str">
        <f t="shared" si="69"/>
        <v>天理大</v>
      </c>
    </row>
    <row r="608" spans="1:21">
      <c r="A608" t="s">
        <v>974</v>
      </c>
      <c r="B608" s="61">
        <v>607</v>
      </c>
      <c r="C608" t="s">
        <v>12871</v>
      </c>
      <c r="D608" t="s">
        <v>12872</v>
      </c>
      <c r="E608" t="s">
        <v>116</v>
      </c>
      <c r="F608">
        <v>20070314</v>
      </c>
      <c r="G608"/>
      <c r="H608" t="s">
        <v>13945</v>
      </c>
      <c r="I608" t="s">
        <v>3190</v>
      </c>
      <c r="M608" t="str">
        <f t="shared" si="64"/>
        <v>潮田</v>
      </c>
      <c r="N608" t="str">
        <f t="shared" si="65"/>
        <v>蘭</v>
      </c>
      <c r="O608" t="str">
        <f t="shared" si="66"/>
        <v>ウシオダ</v>
      </c>
      <c r="P608" t="str">
        <f t="shared" si="67"/>
        <v>ラン</v>
      </c>
      <c r="Q608">
        <f>IF($F608="","",DATEDIF($R608,①申込書!$D$3,"Y"))</f>
        <v>18</v>
      </c>
      <c r="R608" t="str">
        <f t="shared" si="68"/>
        <v>2007/03/14</v>
      </c>
      <c r="S608" t="str">
        <f t="shared" si="63"/>
        <v>三重</v>
      </c>
      <c r="T608" t="str">
        <f>IFERROR(IF($G608&lt;&gt;"",LEFT($G608,11),IF(COUNTIF(③女子申込!$C:$C,$B608)=1,INDEX(③女子申込!H:H,MATCH($B608,③女子申込!$C:$C,0)),"")),"")</f>
        <v/>
      </c>
      <c r="U608" t="str">
        <f t="shared" si="69"/>
        <v>天理大</v>
      </c>
    </row>
    <row r="609" spans="1:21">
      <c r="A609" t="s">
        <v>839</v>
      </c>
      <c r="B609" s="61">
        <v>608</v>
      </c>
      <c r="C609" t="s">
        <v>2943</v>
      </c>
      <c r="D609" t="s">
        <v>2944</v>
      </c>
      <c r="E609" t="s">
        <v>97</v>
      </c>
      <c r="F609">
        <v>20010511</v>
      </c>
      <c r="G609" t="s">
        <v>13946</v>
      </c>
      <c r="H609" t="s">
        <v>785</v>
      </c>
      <c r="I609" t="s">
        <v>2811</v>
      </c>
      <c r="M609" t="str">
        <f t="shared" si="64"/>
        <v>三好</v>
      </c>
      <c r="N609" t="str">
        <f t="shared" si="65"/>
        <v>紗椰</v>
      </c>
      <c r="O609" t="str">
        <f t="shared" si="66"/>
        <v>ミヨシ</v>
      </c>
      <c r="P609" t="str">
        <f t="shared" si="67"/>
        <v>サヤ</v>
      </c>
      <c r="Q609">
        <f>IF($F609="","",DATEDIF($R609,①申込書!$D$3,"Y"))</f>
        <v>24</v>
      </c>
      <c r="R609" t="str">
        <f t="shared" si="68"/>
        <v>2001/05/11</v>
      </c>
      <c r="S609" t="str">
        <f t="shared" si="63"/>
        <v>兵庫</v>
      </c>
      <c r="T609" t="str">
        <f>IFERROR(IF($G609&lt;&gt;"",LEFT($G609,11),IF(COUNTIF(③女子申込!$C:$C,$B609)=1,INDEX(③女子申込!H:H,MATCH($B609,③女子申込!$C:$C,0)),"")),"")</f>
        <v>00077009023</v>
      </c>
      <c r="U609" t="str">
        <f t="shared" si="69"/>
        <v>京都大</v>
      </c>
    </row>
    <row r="610" spans="1:21">
      <c r="A610" t="s">
        <v>839</v>
      </c>
      <c r="B610" s="61">
        <v>609</v>
      </c>
      <c r="C610" t="s">
        <v>2945</v>
      </c>
      <c r="D610" t="s">
        <v>2946</v>
      </c>
      <c r="E610" t="s">
        <v>97</v>
      </c>
      <c r="F610">
        <v>20010421</v>
      </c>
      <c r="G610" t="s">
        <v>13947</v>
      </c>
      <c r="H610" t="s">
        <v>2947</v>
      </c>
      <c r="I610" t="s">
        <v>2701</v>
      </c>
      <c r="M610" t="str">
        <f t="shared" si="64"/>
        <v>日野谷</v>
      </c>
      <c r="N610" t="str">
        <f t="shared" si="65"/>
        <v>レナ</v>
      </c>
      <c r="O610" t="str">
        <f t="shared" si="66"/>
        <v>ヒノタニ</v>
      </c>
      <c r="P610" t="str">
        <f t="shared" si="67"/>
        <v>レナ</v>
      </c>
      <c r="Q610">
        <f>IF($F610="","",DATEDIF($R610,①申込書!$D$3,"Y"))</f>
        <v>24</v>
      </c>
      <c r="R610" t="str">
        <f t="shared" si="68"/>
        <v>2001/04/21</v>
      </c>
      <c r="S610" t="str">
        <f t="shared" si="63"/>
        <v>兵庫</v>
      </c>
      <c r="T610" t="str">
        <f>IFERROR(IF($G610&lt;&gt;"",LEFT($G610,11),IF(COUNTIF(③女子申込!$C:$C,$B610)=1,INDEX(③女子申込!H:H,MATCH($B610,③女子申込!$C:$C,0)),"")),"")</f>
        <v>00109474833</v>
      </c>
      <c r="U610" t="str">
        <f t="shared" si="69"/>
        <v>京都大</v>
      </c>
    </row>
    <row r="611" spans="1:21">
      <c r="A611" t="s">
        <v>839</v>
      </c>
      <c r="B611" s="61">
        <v>610</v>
      </c>
      <c r="C611" t="s">
        <v>2948</v>
      </c>
      <c r="D611" t="s">
        <v>2949</v>
      </c>
      <c r="E611" t="s">
        <v>79</v>
      </c>
      <c r="F611">
        <v>20021005</v>
      </c>
      <c r="G611" t="s">
        <v>13948</v>
      </c>
      <c r="H611" t="s">
        <v>2950</v>
      </c>
      <c r="I611" t="s">
        <v>2860</v>
      </c>
      <c r="M611" t="str">
        <f t="shared" si="64"/>
        <v>篠田</v>
      </c>
      <c r="N611" t="str">
        <f t="shared" si="65"/>
        <v>佳奈</v>
      </c>
      <c r="O611" t="str">
        <f t="shared" si="66"/>
        <v>シノダ</v>
      </c>
      <c r="P611" t="str">
        <f t="shared" si="67"/>
        <v>カナ</v>
      </c>
      <c r="Q611">
        <f>IF($F611="","",DATEDIF($R611,①申込書!$D$3,"Y"))</f>
        <v>23</v>
      </c>
      <c r="R611" t="str">
        <f t="shared" si="68"/>
        <v>2002/10/05</v>
      </c>
      <c r="S611" t="str">
        <f t="shared" si="63"/>
        <v>岐阜</v>
      </c>
      <c r="T611" t="str">
        <f>IFERROR(IF($G611&lt;&gt;"",LEFT($G611,11),IF(COUNTIF(③女子申込!$C:$C,$B611)=1,INDEX(③女子申込!H:H,MATCH($B611,③女子申込!$C:$C,0)),"")),"")</f>
        <v>00122003210</v>
      </c>
      <c r="U611" t="str">
        <f t="shared" si="69"/>
        <v>京都大</v>
      </c>
    </row>
    <row r="612" spans="1:21">
      <c r="A612" t="s">
        <v>839</v>
      </c>
      <c r="B612" s="61">
        <v>611</v>
      </c>
      <c r="C612" t="s">
        <v>3298</v>
      </c>
      <c r="D612" t="s">
        <v>3299</v>
      </c>
      <c r="E612" t="s">
        <v>138</v>
      </c>
      <c r="F612">
        <v>20030719</v>
      </c>
      <c r="G612" t="s">
        <v>13949</v>
      </c>
      <c r="H612" t="s">
        <v>765</v>
      </c>
      <c r="I612" t="s">
        <v>3069</v>
      </c>
      <c r="M612" t="str">
        <f t="shared" si="64"/>
        <v>小倉</v>
      </c>
      <c r="N612" t="str">
        <f t="shared" si="65"/>
        <v>唯愛</v>
      </c>
      <c r="O612" t="str">
        <f t="shared" si="66"/>
        <v>オグラ</v>
      </c>
      <c r="P612" t="str">
        <f t="shared" si="67"/>
        <v>ユイナ</v>
      </c>
      <c r="Q612">
        <f>IF($F612="","",DATEDIF($R612,①申込書!$D$3,"Y"))</f>
        <v>22</v>
      </c>
      <c r="R612" t="str">
        <f t="shared" si="68"/>
        <v>2003/07/19</v>
      </c>
      <c r="S612" t="str">
        <f t="shared" si="63"/>
        <v>岡山</v>
      </c>
      <c r="T612" t="str">
        <f>IFERROR(IF($G612&lt;&gt;"",LEFT($G612,11),IF(COUNTIF(③女子申込!$C:$C,$B612)=1,INDEX(③女子申込!H:H,MATCH($B612,③女子申込!$C:$C,0)),"")),"")</f>
        <v>00100666322</v>
      </c>
      <c r="U612" t="str">
        <f t="shared" si="69"/>
        <v>京都大</v>
      </c>
    </row>
    <row r="613" spans="1:21">
      <c r="A613" t="s">
        <v>839</v>
      </c>
      <c r="B613" s="61">
        <v>612</v>
      </c>
      <c r="C613" t="s">
        <v>3300</v>
      </c>
      <c r="D613" t="s">
        <v>3301</v>
      </c>
      <c r="E613" t="s">
        <v>835</v>
      </c>
      <c r="F613">
        <v>20020510</v>
      </c>
      <c r="G613" t="s">
        <v>13950</v>
      </c>
      <c r="H613" t="s">
        <v>1634</v>
      </c>
      <c r="I613" t="s">
        <v>3190</v>
      </c>
      <c r="M613" t="str">
        <f t="shared" si="64"/>
        <v>平松</v>
      </c>
      <c r="N613" t="str">
        <f t="shared" si="65"/>
        <v>藍</v>
      </c>
      <c r="O613" t="str">
        <f t="shared" si="66"/>
        <v>ヒラマツ</v>
      </c>
      <c r="P613" t="str">
        <f t="shared" si="67"/>
        <v>ラン</v>
      </c>
      <c r="Q613">
        <f>IF($F613="","",DATEDIF($R613,①申込書!$D$3,"Y"))</f>
        <v>23</v>
      </c>
      <c r="R613" t="str">
        <f t="shared" si="68"/>
        <v>2002/05/10</v>
      </c>
      <c r="S613" t="str">
        <f t="shared" si="63"/>
        <v>埼玉</v>
      </c>
      <c r="T613" t="str">
        <f>IFERROR(IF($G613&lt;&gt;"",LEFT($G613,11),IF(COUNTIF(③女子申込!$C:$C,$B613)=1,INDEX(③女子申込!H:H,MATCH($B613,③女子申込!$C:$C,0)),"")),"")</f>
        <v>00095556737</v>
      </c>
      <c r="U613" t="str">
        <f t="shared" si="69"/>
        <v>京都大</v>
      </c>
    </row>
    <row r="614" spans="1:21">
      <c r="A614" t="s">
        <v>839</v>
      </c>
      <c r="B614" s="61">
        <v>613</v>
      </c>
      <c r="C614" t="s">
        <v>3302</v>
      </c>
      <c r="D614" t="s">
        <v>3303</v>
      </c>
      <c r="E614" t="s">
        <v>85</v>
      </c>
      <c r="F614">
        <v>20020628</v>
      </c>
      <c r="G614" t="s">
        <v>13951</v>
      </c>
      <c r="H614" t="s">
        <v>577</v>
      </c>
      <c r="I614" t="s">
        <v>3004</v>
      </c>
      <c r="M614" t="str">
        <f t="shared" si="64"/>
        <v>中野</v>
      </c>
      <c r="N614" t="str">
        <f t="shared" si="65"/>
        <v>直子</v>
      </c>
      <c r="O614" t="str">
        <f t="shared" si="66"/>
        <v>ナカノ</v>
      </c>
      <c r="P614" t="str">
        <f t="shared" si="67"/>
        <v>ナオコ</v>
      </c>
      <c r="Q614">
        <f>IF($F614="","",DATEDIF($R614,①申込書!$D$3,"Y"))</f>
        <v>23</v>
      </c>
      <c r="R614" t="str">
        <f t="shared" si="68"/>
        <v>2002/06/28</v>
      </c>
      <c r="S614" t="str">
        <f t="shared" si="63"/>
        <v>愛知</v>
      </c>
      <c r="T614" t="str">
        <f>IFERROR(IF($G614&lt;&gt;"",LEFT($G614,11),IF(COUNTIF(③女子申込!$C:$C,$B614)=1,INDEX(③女子申込!H:H,MATCH($B614,③女子申込!$C:$C,0)),"")),"")</f>
        <v>00097154127</v>
      </c>
      <c r="U614" t="str">
        <f t="shared" si="69"/>
        <v>京都大</v>
      </c>
    </row>
    <row r="615" spans="1:21">
      <c r="A615" t="s">
        <v>839</v>
      </c>
      <c r="B615" s="61">
        <v>614</v>
      </c>
      <c r="C615" t="s">
        <v>3426</v>
      </c>
      <c r="D615" t="s">
        <v>3427</v>
      </c>
      <c r="E615" t="s">
        <v>102</v>
      </c>
      <c r="F615">
        <v>20030929</v>
      </c>
      <c r="G615" t="s">
        <v>13952</v>
      </c>
      <c r="H615" t="s">
        <v>100</v>
      </c>
      <c r="I615" t="s">
        <v>3428</v>
      </c>
      <c r="M615" t="str">
        <f t="shared" si="64"/>
        <v>齋藤</v>
      </c>
      <c r="N615" t="str">
        <f t="shared" si="65"/>
        <v>虹香</v>
      </c>
      <c r="O615" t="str">
        <f t="shared" si="66"/>
        <v>サイトウ</v>
      </c>
      <c r="P615" t="str">
        <f t="shared" si="67"/>
        <v>ニジカ</v>
      </c>
      <c r="Q615">
        <f>IF($F615="","",DATEDIF($R615,①申込書!$D$3,"Y"))</f>
        <v>22</v>
      </c>
      <c r="R615" t="str">
        <f t="shared" si="68"/>
        <v>2003/09/29</v>
      </c>
      <c r="S615" t="str">
        <f t="shared" si="63"/>
        <v>静岡</v>
      </c>
      <c r="T615" t="str">
        <f>IFERROR(IF($G615&lt;&gt;"",LEFT($G615,11),IF(COUNTIF(③女子申込!$C:$C,$B615)=1,INDEX(③女子申込!H:H,MATCH($B615,③女子申込!$C:$C,0)),"")),"")</f>
        <v>00100434214</v>
      </c>
      <c r="U615" t="str">
        <f t="shared" si="69"/>
        <v>京都大</v>
      </c>
    </row>
    <row r="616" spans="1:21">
      <c r="A616" t="s">
        <v>839</v>
      </c>
      <c r="B616" s="61">
        <v>615</v>
      </c>
      <c r="C616" t="s">
        <v>3429</v>
      </c>
      <c r="D616" t="s">
        <v>3430</v>
      </c>
      <c r="E616" t="s">
        <v>88</v>
      </c>
      <c r="F616">
        <v>20030115</v>
      </c>
      <c r="G616" t="s">
        <v>13953</v>
      </c>
      <c r="H616" t="s">
        <v>850</v>
      </c>
      <c r="I616" t="s">
        <v>2955</v>
      </c>
      <c r="M616" t="str">
        <f t="shared" si="64"/>
        <v>平岡</v>
      </c>
      <c r="N616" t="str">
        <f t="shared" si="65"/>
        <v>雪乃</v>
      </c>
      <c r="O616" t="str">
        <f t="shared" si="66"/>
        <v>ヒラオカ</v>
      </c>
      <c r="P616" t="str">
        <f t="shared" si="67"/>
        <v>ユキノ</v>
      </c>
      <c r="Q616">
        <f>IF($F616="","",DATEDIF($R616,①申込書!$D$3,"Y"))</f>
        <v>23</v>
      </c>
      <c r="R616" t="str">
        <f t="shared" si="68"/>
        <v>2003/01/15</v>
      </c>
      <c r="S616" t="str">
        <f t="shared" si="63"/>
        <v>京都</v>
      </c>
      <c r="T616" t="str">
        <f>IFERROR(IF($G616&lt;&gt;"",LEFT($G616,11),IF(COUNTIF(③女子申込!$C:$C,$B616)=1,INDEX(③女子申込!H:H,MATCH($B616,③女子申込!$C:$C,0)),"")),"")</f>
        <v>00093002923</v>
      </c>
      <c r="U616" t="str">
        <f t="shared" si="69"/>
        <v>京都大</v>
      </c>
    </row>
    <row r="617" spans="1:21">
      <c r="A617" t="s">
        <v>839</v>
      </c>
      <c r="B617" s="61">
        <v>616</v>
      </c>
      <c r="C617" t="s">
        <v>5536</v>
      </c>
      <c r="D617" t="s">
        <v>5537</v>
      </c>
      <c r="E617" t="s">
        <v>469</v>
      </c>
      <c r="F617">
        <v>20040902</v>
      </c>
      <c r="G617" t="s">
        <v>13954</v>
      </c>
      <c r="H617" t="s">
        <v>659</v>
      </c>
      <c r="I617" t="s">
        <v>5538</v>
      </c>
      <c r="M617" t="str">
        <f t="shared" si="64"/>
        <v>濱口</v>
      </c>
      <c r="N617" t="str">
        <f t="shared" si="65"/>
        <v>姫生</v>
      </c>
      <c r="O617" t="str">
        <f t="shared" si="66"/>
        <v>ハマグチ</v>
      </c>
      <c r="P617" t="str">
        <f t="shared" si="67"/>
        <v>ヒナリ</v>
      </c>
      <c r="Q617">
        <f>IF($F617="","",DATEDIF($R617,①申込書!$D$3,"Y"))</f>
        <v>21</v>
      </c>
      <c r="R617" t="str">
        <f t="shared" si="68"/>
        <v>2004/09/02</v>
      </c>
      <c r="S617" t="str">
        <f t="shared" si="63"/>
        <v>和歌山</v>
      </c>
      <c r="T617" t="str">
        <f>IFERROR(IF($G617&lt;&gt;"",LEFT($G617,11),IF(COUNTIF(③女子申込!$C:$C,$B617)=1,INDEX(③女子申込!H:H,MATCH($B617,③女子申込!$C:$C,0)),"")),"")</f>
        <v>00146025826</v>
      </c>
      <c r="U617" t="str">
        <f t="shared" si="69"/>
        <v>京都大</v>
      </c>
    </row>
    <row r="618" spans="1:21">
      <c r="A618" t="s">
        <v>839</v>
      </c>
      <c r="B618" s="61">
        <v>617</v>
      </c>
      <c r="C618" t="s">
        <v>5646</v>
      </c>
      <c r="D618" t="s">
        <v>5647</v>
      </c>
      <c r="E618" t="s">
        <v>85</v>
      </c>
      <c r="F618">
        <v>20041102</v>
      </c>
      <c r="G618" t="s">
        <v>13955</v>
      </c>
      <c r="H618" t="s">
        <v>572</v>
      </c>
      <c r="I618" t="s">
        <v>3132</v>
      </c>
      <c r="M618" t="str">
        <f t="shared" si="64"/>
        <v>奥村</v>
      </c>
      <c r="N618" t="str">
        <f t="shared" si="65"/>
        <v>恵美</v>
      </c>
      <c r="O618" t="str">
        <f t="shared" si="66"/>
        <v>オクムラ</v>
      </c>
      <c r="P618" t="str">
        <f t="shared" si="67"/>
        <v>エミ</v>
      </c>
      <c r="Q618">
        <f>IF($F618="","",DATEDIF($R618,①申込書!$D$3,"Y"))</f>
        <v>21</v>
      </c>
      <c r="R618" t="str">
        <f t="shared" si="68"/>
        <v>2004/11/02</v>
      </c>
      <c r="S618" t="str">
        <f t="shared" si="63"/>
        <v>愛知</v>
      </c>
      <c r="T618" t="str">
        <f>IFERROR(IF($G618&lt;&gt;"",LEFT($G618,11),IF(COUNTIF(③女子申込!$C:$C,$B618)=1,INDEX(③女子申込!H:H,MATCH($B618,③女子申込!$C:$C,0)),"")),"")</f>
        <v>00111489933</v>
      </c>
      <c r="U618" t="str">
        <f t="shared" si="69"/>
        <v>京都大</v>
      </c>
    </row>
    <row r="619" spans="1:21">
      <c r="A619" t="s">
        <v>839</v>
      </c>
      <c r="B619" s="61">
        <v>618</v>
      </c>
      <c r="C619" t="s">
        <v>5652</v>
      </c>
      <c r="D619" t="s">
        <v>5653</v>
      </c>
      <c r="E619" t="s">
        <v>185</v>
      </c>
      <c r="F619">
        <v>20040508</v>
      </c>
      <c r="G619" t="s">
        <v>13956</v>
      </c>
      <c r="H619" t="s">
        <v>903</v>
      </c>
      <c r="I619" t="s">
        <v>2987</v>
      </c>
      <c r="M619" t="str">
        <f t="shared" si="64"/>
        <v>服部</v>
      </c>
      <c r="N619" t="str">
        <f t="shared" si="65"/>
        <v>颯希</v>
      </c>
      <c r="O619" t="str">
        <f t="shared" si="66"/>
        <v>ハットリ</v>
      </c>
      <c r="P619" t="str">
        <f t="shared" si="67"/>
        <v>サツキ</v>
      </c>
      <c r="Q619">
        <f>IF($F619="","",DATEDIF($R619,①申込書!$D$3,"Y"))</f>
        <v>21</v>
      </c>
      <c r="R619" t="str">
        <f t="shared" si="68"/>
        <v>2004/05/08</v>
      </c>
      <c r="S619" t="str">
        <f t="shared" si="63"/>
        <v>富山</v>
      </c>
      <c r="T619" t="str">
        <f>IFERROR(IF($G619&lt;&gt;"",LEFT($G619,11),IF(COUNTIF(③女子申込!$C:$C,$B619)=1,INDEX(③女子申込!H:H,MATCH($B619,③女子申込!$C:$C,0)),"")),"")</f>
        <v>00118747735</v>
      </c>
      <c r="U619" t="str">
        <f t="shared" si="69"/>
        <v>京都大</v>
      </c>
    </row>
    <row r="620" spans="1:21">
      <c r="A620" t="s">
        <v>839</v>
      </c>
      <c r="B620" s="61">
        <v>619</v>
      </c>
      <c r="C620" t="s">
        <v>5724</v>
      </c>
      <c r="D620" t="s">
        <v>5725</v>
      </c>
      <c r="E620" t="s">
        <v>213</v>
      </c>
      <c r="F620">
        <v>20041209</v>
      </c>
      <c r="G620" t="s">
        <v>13957</v>
      </c>
      <c r="H620" t="s">
        <v>5726</v>
      </c>
      <c r="I620" t="s">
        <v>2805</v>
      </c>
      <c r="M620" t="str">
        <f t="shared" si="64"/>
        <v>有村</v>
      </c>
      <c r="N620" t="str">
        <f t="shared" si="65"/>
        <v>実寿々</v>
      </c>
      <c r="O620" t="str">
        <f t="shared" si="66"/>
        <v>アリムラ</v>
      </c>
      <c r="P620" t="str">
        <f t="shared" si="67"/>
        <v>ミスズ</v>
      </c>
      <c r="Q620">
        <f>IF($F620="","",DATEDIF($R620,①申込書!$D$3,"Y"))</f>
        <v>21</v>
      </c>
      <c r="R620" t="str">
        <f t="shared" si="68"/>
        <v>2004/12/09</v>
      </c>
      <c r="S620" t="str">
        <f t="shared" si="63"/>
        <v>東京</v>
      </c>
      <c r="T620" t="str">
        <f>IFERROR(IF($G620&lt;&gt;"",LEFT($G620,11),IF(COUNTIF(③女子申込!$C:$C,$B620)=1,INDEX(③女子申込!H:H,MATCH($B620,③女子申込!$C:$C,0)),"")),"")</f>
        <v>00200179136</v>
      </c>
      <c r="U620" t="str">
        <f t="shared" si="69"/>
        <v>京都大</v>
      </c>
    </row>
    <row r="621" spans="1:21">
      <c r="A621" t="s">
        <v>839</v>
      </c>
      <c r="B621" s="61">
        <v>620</v>
      </c>
      <c r="C621" t="s">
        <v>8100</v>
      </c>
      <c r="D621" t="s">
        <v>8101</v>
      </c>
      <c r="E621" t="s">
        <v>85</v>
      </c>
      <c r="F621">
        <v>20050819</v>
      </c>
      <c r="G621" t="s">
        <v>13958</v>
      </c>
      <c r="H621" t="s">
        <v>461</v>
      </c>
      <c r="I621" t="s">
        <v>2716</v>
      </c>
      <c r="M621" t="str">
        <f t="shared" si="64"/>
        <v>髙木</v>
      </c>
      <c r="N621" t="str">
        <f t="shared" si="65"/>
        <v>こころ</v>
      </c>
      <c r="O621" t="str">
        <f t="shared" si="66"/>
        <v>タカギ</v>
      </c>
      <c r="P621" t="str">
        <f t="shared" si="67"/>
        <v>ココロ</v>
      </c>
      <c r="Q621">
        <f>IF($F621="","",DATEDIF($R621,①申込書!$D$3,"Y"))</f>
        <v>20</v>
      </c>
      <c r="R621" t="str">
        <f t="shared" si="68"/>
        <v>2005/08/19</v>
      </c>
      <c r="S621" t="str">
        <f t="shared" si="63"/>
        <v>愛知</v>
      </c>
      <c r="T621" t="str">
        <f>IFERROR(IF($G621&lt;&gt;"",LEFT($G621,11),IF(COUNTIF(③女子申込!$C:$C,$B621)=1,INDEX(③女子申込!H:H,MATCH($B621,③女子申込!$C:$C,0)),"")),"")</f>
        <v>00154519227</v>
      </c>
      <c r="U621" t="str">
        <f t="shared" si="69"/>
        <v>京都大</v>
      </c>
    </row>
    <row r="622" spans="1:21">
      <c r="A622" t="s">
        <v>839</v>
      </c>
      <c r="B622" s="61">
        <v>621</v>
      </c>
      <c r="C622" t="s">
        <v>8183</v>
      </c>
      <c r="D622" t="s">
        <v>8184</v>
      </c>
      <c r="E622" t="s">
        <v>102</v>
      </c>
      <c r="F622">
        <v>20040615</v>
      </c>
      <c r="G622" t="s">
        <v>8185</v>
      </c>
      <c r="H622" t="s">
        <v>203</v>
      </c>
      <c r="I622" t="s">
        <v>3033</v>
      </c>
      <c r="M622" t="str">
        <f t="shared" si="64"/>
        <v>西村</v>
      </c>
      <c r="N622" t="str">
        <f t="shared" si="65"/>
        <v>日菜子</v>
      </c>
      <c r="O622" t="str">
        <f t="shared" si="66"/>
        <v>ニシムラ</v>
      </c>
      <c r="P622" t="str">
        <f t="shared" si="67"/>
        <v>ヒナコ</v>
      </c>
      <c r="Q622">
        <f>IF($F622="","",DATEDIF($R622,①申込書!$D$3,"Y"))</f>
        <v>21</v>
      </c>
      <c r="R622" t="str">
        <f t="shared" si="68"/>
        <v>2004/06/15</v>
      </c>
      <c r="S622" t="str">
        <f t="shared" si="63"/>
        <v>静岡</v>
      </c>
      <c r="T622" t="str">
        <f>IFERROR(IF($G622&lt;&gt;"",LEFT($G622,11),IF(COUNTIF(③女子申込!$C:$C,$B622)=1,INDEX(③女子申込!H:H,MATCH($B622,③女子申込!$C:$C,0)),"")),"")</f>
        <v>00114147018</v>
      </c>
      <c r="U622" t="str">
        <f t="shared" si="69"/>
        <v>京都大</v>
      </c>
    </row>
    <row r="623" spans="1:21">
      <c r="A623" t="s">
        <v>839</v>
      </c>
      <c r="B623" s="61">
        <v>622</v>
      </c>
      <c r="C623" t="s">
        <v>8186</v>
      </c>
      <c r="D623" t="s">
        <v>8187</v>
      </c>
      <c r="E623" t="s">
        <v>835</v>
      </c>
      <c r="F623">
        <v>20051129</v>
      </c>
      <c r="G623" t="s">
        <v>8188</v>
      </c>
      <c r="H623" t="s">
        <v>621</v>
      </c>
      <c r="I623" t="s">
        <v>1337</v>
      </c>
      <c r="M623" t="str">
        <f t="shared" si="64"/>
        <v>中澤</v>
      </c>
      <c r="N623" t="str">
        <f t="shared" si="65"/>
        <v>ひなた</v>
      </c>
      <c r="O623" t="str">
        <f t="shared" si="66"/>
        <v>ナカザワ</v>
      </c>
      <c r="P623" t="str">
        <f t="shared" si="67"/>
        <v>ヒナタ</v>
      </c>
      <c r="Q623">
        <f>IF($F623="","",DATEDIF($R623,①申込書!$D$3,"Y"))</f>
        <v>20</v>
      </c>
      <c r="R623" t="str">
        <f t="shared" si="68"/>
        <v>2005/11/29</v>
      </c>
      <c r="S623" t="str">
        <f t="shared" si="63"/>
        <v>埼玉</v>
      </c>
      <c r="T623" t="str">
        <f>IFERROR(IF($G623&lt;&gt;"",LEFT($G623,11),IF(COUNTIF(③女子申込!$C:$C,$B623)=1,INDEX(③女子申込!H:H,MATCH($B623,③女子申込!$C:$C,0)),"")),"")</f>
        <v>00200250567</v>
      </c>
      <c r="U623" t="str">
        <f t="shared" si="69"/>
        <v>京都大</v>
      </c>
    </row>
    <row r="624" spans="1:21">
      <c r="A624" t="s">
        <v>839</v>
      </c>
      <c r="B624" s="61">
        <v>623</v>
      </c>
      <c r="C624" t="s">
        <v>8229</v>
      </c>
      <c r="D624" t="s">
        <v>8230</v>
      </c>
      <c r="E624" t="s">
        <v>180</v>
      </c>
      <c r="F624">
        <v>20040731</v>
      </c>
      <c r="G624" t="s">
        <v>8231</v>
      </c>
      <c r="H624" t="s">
        <v>746</v>
      </c>
      <c r="I624" t="s">
        <v>8232</v>
      </c>
      <c r="M624" t="str">
        <f t="shared" si="64"/>
        <v>田口</v>
      </c>
      <c r="N624" t="str">
        <f t="shared" si="65"/>
        <v>晴海</v>
      </c>
      <c r="O624" t="str">
        <f t="shared" si="66"/>
        <v>タグチ</v>
      </c>
      <c r="P624" t="str">
        <f t="shared" si="67"/>
        <v>ハルミ</v>
      </c>
      <c r="Q624">
        <f>IF($F624="","",DATEDIF($R624,①申込書!$D$3,"Y"))</f>
        <v>21</v>
      </c>
      <c r="R624" t="str">
        <f t="shared" si="68"/>
        <v>2004/07/31</v>
      </c>
      <c r="S624" t="str">
        <f t="shared" si="63"/>
        <v>北海道</v>
      </c>
      <c r="T624" t="str">
        <f>IFERROR(IF($G624&lt;&gt;"",LEFT($G624,11),IF(COUNTIF(③女子申込!$C:$C,$B624)=1,INDEX(③女子申込!H:H,MATCH($B624,③女子申込!$C:$C,0)),"")),"")</f>
        <v>00112350416</v>
      </c>
      <c r="U624" t="str">
        <f t="shared" si="69"/>
        <v>京都大</v>
      </c>
    </row>
    <row r="625" spans="1:21">
      <c r="A625" t="s">
        <v>839</v>
      </c>
      <c r="B625" s="61">
        <v>624</v>
      </c>
      <c r="C625" t="s">
        <v>8308</v>
      </c>
      <c r="D625" t="s">
        <v>8309</v>
      </c>
      <c r="E625" t="s">
        <v>99</v>
      </c>
      <c r="F625">
        <v>20050616</v>
      </c>
      <c r="G625" t="s">
        <v>8310</v>
      </c>
      <c r="H625" t="s">
        <v>7084</v>
      </c>
      <c r="I625" t="s">
        <v>8311</v>
      </c>
      <c r="M625" t="str">
        <f t="shared" si="64"/>
        <v>瀬戸</v>
      </c>
      <c r="N625" t="str">
        <f t="shared" si="65"/>
        <v>瑞葉</v>
      </c>
      <c r="O625" t="str">
        <f t="shared" si="66"/>
        <v>セト</v>
      </c>
      <c r="P625" t="str">
        <f t="shared" si="67"/>
        <v>ミズハ</v>
      </c>
      <c r="Q625">
        <f>IF($F625="","",DATEDIF($R625,①申込書!$D$3,"Y"))</f>
        <v>20</v>
      </c>
      <c r="R625" t="str">
        <f t="shared" si="68"/>
        <v>2005/06/16</v>
      </c>
      <c r="S625" t="str">
        <f t="shared" si="63"/>
        <v>大阪</v>
      </c>
      <c r="T625" t="str">
        <f>IFERROR(IF($G625&lt;&gt;"",LEFT($G625,11),IF(COUNTIF(③女子申込!$C:$C,$B625)=1,INDEX(③女子申込!H:H,MATCH($B625,③女子申込!$C:$C,0)),"")),"")</f>
        <v>00128321017</v>
      </c>
      <c r="U625" t="str">
        <f t="shared" si="69"/>
        <v>京都大</v>
      </c>
    </row>
    <row r="626" spans="1:21">
      <c r="A626" t="s">
        <v>1207</v>
      </c>
      <c r="B626" s="61">
        <v>625</v>
      </c>
      <c r="C626" t="s">
        <v>3083</v>
      </c>
      <c r="D626" t="s">
        <v>3084</v>
      </c>
      <c r="E626" t="s">
        <v>777</v>
      </c>
      <c r="F626">
        <v>20040322</v>
      </c>
      <c r="G626" t="s">
        <v>13959</v>
      </c>
      <c r="H626" t="s">
        <v>193</v>
      </c>
      <c r="I626" t="s">
        <v>3085</v>
      </c>
      <c r="M626" t="str">
        <f t="shared" si="64"/>
        <v>小林</v>
      </c>
      <c r="N626" t="str">
        <f t="shared" si="65"/>
        <v>弓珠</v>
      </c>
      <c r="O626" t="str">
        <f t="shared" si="66"/>
        <v>コバヤシ</v>
      </c>
      <c r="P626" t="str">
        <f t="shared" si="67"/>
        <v>ユズ</v>
      </c>
      <c r="Q626">
        <f>IF($F626="","",DATEDIF($R626,①申込書!$D$3,"Y"))</f>
        <v>21</v>
      </c>
      <c r="R626" t="str">
        <f t="shared" si="68"/>
        <v>2004/03/22</v>
      </c>
      <c r="S626" t="str">
        <f t="shared" si="63"/>
        <v>長野</v>
      </c>
      <c r="T626" t="str">
        <f>IFERROR(IF($G626&lt;&gt;"",LEFT($G626,11),IF(COUNTIF(③女子申込!$C:$C,$B626)=1,INDEX(③女子申込!H:H,MATCH($B626,③女子申込!$C:$C,0)),"")),"")</f>
        <v>00103855830</v>
      </c>
      <c r="U626" t="str">
        <f t="shared" si="69"/>
        <v>大阪国際大</v>
      </c>
    </row>
    <row r="627" spans="1:21">
      <c r="A627" t="s">
        <v>1207</v>
      </c>
      <c r="B627" s="61">
        <v>626</v>
      </c>
      <c r="C627" t="s">
        <v>3086</v>
      </c>
      <c r="D627" t="s">
        <v>3087</v>
      </c>
      <c r="E627" t="s">
        <v>79</v>
      </c>
      <c r="F627">
        <v>20031001</v>
      </c>
      <c r="G627" t="s">
        <v>13960</v>
      </c>
      <c r="H627" t="s">
        <v>1554</v>
      </c>
      <c r="I627" t="s">
        <v>3088</v>
      </c>
      <c r="M627" t="str">
        <f t="shared" si="64"/>
        <v>松村</v>
      </c>
      <c r="N627" t="str">
        <f t="shared" si="65"/>
        <v>佳代子</v>
      </c>
      <c r="O627" t="str">
        <f t="shared" si="66"/>
        <v>マツムラ</v>
      </c>
      <c r="P627" t="str">
        <f t="shared" si="67"/>
        <v>カヨコ</v>
      </c>
      <c r="Q627">
        <f>IF($F627="","",DATEDIF($R627,①申込書!$D$3,"Y"))</f>
        <v>22</v>
      </c>
      <c r="R627" t="str">
        <f t="shared" si="68"/>
        <v>2003/10/01</v>
      </c>
      <c r="S627" t="str">
        <f t="shared" si="63"/>
        <v>岐阜</v>
      </c>
      <c r="T627" t="str">
        <f>IFERROR(IF($G627&lt;&gt;"",LEFT($G627,11),IF(COUNTIF(③女子申込!$C:$C,$B627)=1,INDEX(③女子申込!H:H,MATCH($B627,③女子申込!$C:$C,0)),"")),"")</f>
        <v>00107235725</v>
      </c>
      <c r="U627" t="str">
        <f t="shared" si="69"/>
        <v>大阪国際大</v>
      </c>
    </row>
    <row r="628" spans="1:21">
      <c r="A628" t="s">
        <v>1207</v>
      </c>
      <c r="B628" s="61">
        <v>627</v>
      </c>
      <c r="C628" t="s">
        <v>3327</v>
      </c>
      <c r="D628" t="s">
        <v>3328</v>
      </c>
      <c r="E628" t="s">
        <v>99</v>
      </c>
      <c r="F628">
        <v>20040116</v>
      </c>
      <c r="G628" t="s">
        <v>13961</v>
      </c>
      <c r="H628" t="s">
        <v>347</v>
      </c>
      <c r="I628" t="s">
        <v>2708</v>
      </c>
      <c r="M628" t="str">
        <f t="shared" si="64"/>
        <v>河口</v>
      </c>
      <c r="N628" t="str">
        <f t="shared" si="65"/>
        <v>くるみ</v>
      </c>
      <c r="O628" t="str">
        <f t="shared" si="66"/>
        <v>カワグチ</v>
      </c>
      <c r="P628" t="str">
        <f t="shared" si="67"/>
        <v>クルミ</v>
      </c>
      <c r="Q628">
        <f>IF($F628="","",DATEDIF($R628,①申込書!$D$3,"Y"))</f>
        <v>22</v>
      </c>
      <c r="R628" t="str">
        <f t="shared" si="68"/>
        <v>2004/01/16</v>
      </c>
      <c r="S628" t="str">
        <f t="shared" si="63"/>
        <v>大阪</v>
      </c>
      <c r="T628" t="str">
        <f>IFERROR(IF($G628&lt;&gt;"",LEFT($G628,11),IF(COUNTIF(③女子申込!$C:$C,$B628)=1,INDEX(③女子申込!H:H,MATCH($B628,③女子申込!$C:$C,0)),"")),"")</f>
        <v>00166883032</v>
      </c>
      <c r="U628" t="str">
        <f t="shared" si="69"/>
        <v>大阪国際大</v>
      </c>
    </row>
    <row r="629" spans="1:21">
      <c r="A629" t="s">
        <v>1207</v>
      </c>
      <c r="B629" s="61">
        <v>628</v>
      </c>
      <c r="C629" t="s">
        <v>12873</v>
      </c>
      <c r="D629" t="s">
        <v>12874</v>
      </c>
      <c r="E629" t="s">
        <v>99</v>
      </c>
      <c r="F629">
        <v>20030709</v>
      </c>
      <c r="G629"/>
      <c r="H629" t="s">
        <v>13962</v>
      </c>
      <c r="I629" t="s">
        <v>5213</v>
      </c>
      <c r="M629" t="str">
        <f t="shared" si="64"/>
        <v>冨森</v>
      </c>
      <c r="N629" t="str">
        <f t="shared" si="65"/>
        <v>杏</v>
      </c>
      <c r="O629" t="str">
        <f t="shared" si="66"/>
        <v>トミモリ</v>
      </c>
      <c r="P629" t="str">
        <f t="shared" si="67"/>
        <v>アン</v>
      </c>
      <c r="Q629">
        <f>IF($F629="","",DATEDIF($R629,①申込書!$D$3,"Y"))</f>
        <v>22</v>
      </c>
      <c r="R629" t="str">
        <f t="shared" si="68"/>
        <v>2003/07/09</v>
      </c>
      <c r="S629" t="str">
        <f t="shared" si="63"/>
        <v>大阪</v>
      </c>
      <c r="T629" t="str">
        <f>IFERROR(IF($G629&lt;&gt;"",LEFT($G629,11),IF(COUNTIF(③女子申込!$C:$C,$B629)=1,INDEX(③女子申込!H:H,MATCH($B629,③女子申込!$C:$C,0)),"")),"")</f>
        <v/>
      </c>
      <c r="U629" t="str">
        <f t="shared" si="69"/>
        <v>大阪国際大</v>
      </c>
    </row>
    <row r="630" spans="1:21">
      <c r="A630" t="s">
        <v>1207</v>
      </c>
      <c r="B630" s="61">
        <v>629</v>
      </c>
      <c r="C630" t="s">
        <v>12875</v>
      </c>
      <c r="D630" t="s">
        <v>12876</v>
      </c>
      <c r="E630" t="s">
        <v>99</v>
      </c>
      <c r="F630">
        <v>20040120</v>
      </c>
      <c r="G630"/>
      <c r="H630" t="s">
        <v>1282</v>
      </c>
      <c r="I630" t="s">
        <v>13963</v>
      </c>
      <c r="M630" t="str">
        <f t="shared" si="64"/>
        <v>長岡</v>
      </c>
      <c r="N630" t="str">
        <f t="shared" si="65"/>
        <v>未菜</v>
      </c>
      <c r="O630" t="str">
        <f t="shared" si="66"/>
        <v>ナガオカ</v>
      </c>
      <c r="P630" t="str">
        <f t="shared" si="67"/>
        <v>ミナ</v>
      </c>
      <c r="Q630">
        <f>IF($F630="","",DATEDIF($R630,①申込書!$D$3,"Y"))</f>
        <v>22</v>
      </c>
      <c r="R630" t="str">
        <f t="shared" si="68"/>
        <v>2004/01/20</v>
      </c>
      <c r="S630" t="str">
        <f t="shared" si="63"/>
        <v>大阪</v>
      </c>
      <c r="T630" t="str">
        <f>IFERROR(IF($G630&lt;&gt;"",LEFT($G630,11),IF(COUNTIF(③女子申込!$C:$C,$B630)=1,INDEX(③女子申込!H:H,MATCH($B630,③女子申込!$C:$C,0)),"")),"")</f>
        <v/>
      </c>
      <c r="U630" t="str">
        <f t="shared" si="69"/>
        <v>大阪国際大</v>
      </c>
    </row>
    <row r="631" spans="1:21">
      <c r="A631" t="s">
        <v>1207</v>
      </c>
      <c r="B631" s="61">
        <v>630</v>
      </c>
      <c r="C631" t="s">
        <v>5416</v>
      </c>
      <c r="D631" t="s">
        <v>5417</v>
      </c>
      <c r="E631" t="s">
        <v>99</v>
      </c>
      <c r="F631">
        <v>20041215</v>
      </c>
      <c r="G631" t="s">
        <v>13964</v>
      </c>
      <c r="H631" t="s">
        <v>2195</v>
      </c>
      <c r="I631" t="s">
        <v>3082</v>
      </c>
      <c r="M631" t="str">
        <f t="shared" si="64"/>
        <v>北島</v>
      </c>
      <c r="N631" t="str">
        <f t="shared" si="65"/>
        <v>千聖</v>
      </c>
      <c r="O631" t="str">
        <f t="shared" si="66"/>
        <v>キタジマ</v>
      </c>
      <c r="P631" t="str">
        <f t="shared" si="67"/>
        <v>チサト</v>
      </c>
      <c r="Q631">
        <f>IF($F631="","",DATEDIF($R631,①申込書!$D$3,"Y"))</f>
        <v>21</v>
      </c>
      <c r="R631" t="str">
        <f t="shared" si="68"/>
        <v>2004/12/15</v>
      </c>
      <c r="S631" t="str">
        <f t="shared" si="63"/>
        <v>大阪</v>
      </c>
      <c r="T631" t="str">
        <f>IFERROR(IF($G631&lt;&gt;"",LEFT($G631,11),IF(COUNTIF(③女子申込!$C:$C,$B631)=1,INDEX(③女子申込!H:H,MATCH($B631,③女子申込!$C:$C,0)),"")),"")</f>
        <v>00113526624</v>
      </c>
      <c r="U631" t="str">
        <f t="shared" si="69"/>
        <v>大阪国際大</v>
      </c>
    </row>
    <row r="632" spans="1:21">
      <c r="A632" t="s">
        <v>1207</v>
      </c>
      <c r="B632" s="61">
        <v>631</v>
      </c>
      <c r="C632" t="s">
        <v>5418</v>
      </c>
      <c r="D632" t="s">
        <v>5419</v>
      </c>
      <c r="E632" t="s">
        <v>99</v>
      </c>
      <c r="F632">
        <v>20041222</v>
      </c>
      <c r="G632" t="s">
        <v>13965</v>
      </c>
      <c r="H632" t="s">
        <v>203</v>
      </c>
      <c r="I632" s="56" t="s">
        <v>5420</v>
      </c>
      <c r="M632" t="str">
        <f t="shared" si="64"/>
        <v>西村</v>
      </c>
      <c r="N632" t="str">
        <f t="shared" si="65"/>
        <v>光冬</v>
      </c>
      <c r="O632" t="str">
        <f t="shared" si="66"/>
        <v>ニシムラ</v>
      </c>
      <c r="P632" t="str">
        <f t="shared" si="67"/>
        <v>ミフユ</v>
      </c>
      <c r="Q632">
        <f>IF($F632="","",DATEDIF($R632,①申込書!$D$3,"Y"))</f>
        <v>21</v>
      </c>
      <c r="R632" t="str">
        <f t="shared" si="68"/>
        <v>2004/12/22</v>
      </c>
      <c r="S632" t="str">
        <f t="shared" si="63"/>
        <v>大阪</v>
      </c>
      <c r="T632" t="str">
        <f>IFERROR(IF($G632&lt;&gt;"",LEFT($G632,11),IF(COUNTIF(③女子申込!$C:$C,$B632)=1,INDEX(③女子申込!H:H,MATCH($B632,③女子申込!$C:$C,0)),"")),"")</f>
        <v>00115167627</v>
      </c>
      <c r="U632" t="str">
        <f t="shared" si="69"/>
        <v>大阪国際大</v>
      </c>
    </row>
    <row r="633" spans="1:21">
      <c r="A633" t="s">
        <v>1207</v>
      </c>
      <c r="B633" s="61">
        <v>632</v>
      </c>
      <c r="C633" t="s">
        <v>5421</v>
      </c>
      <c r="D633" t="s">
        <v>5422</v>
      </c>
      <c r="E633" t="s">
        <v>88</v>
      </c>
      <c r="F633">
        <v>20040608</v>
      </c>
      <c r="G633" t="s">
        <v>13966</v>
      </c>
      <c r="H633" t="s">
        <v>100</v>
      </c>
      <c r="I633" t="s">
        <v>3190</v>
      </c>
      <c r="M633" t="str">
        <f t="shared" si="64"/>
        <v>齊藤</v>
      </c>
      <c r="N633" t="str">
        <f t="shared" si="65"/>
        <v>蘭</v>
      </c>
      <c r="O633" t="str">
        <f t="shared" si="66"/>
        <v>サイトウ</v>
      </c>
      <c r="P633" t="str">
        <f t="shared" si="67"/>
        <v>ラン</v>
      </c>
      <c r="Q633">
        <f>IF($F633="","",DATEDIF($R633,①申込書!$D$3,"Y"))</f>
        <v>21</v>
      </c>
      <c r="R633" t="str">
        <f t="shared" si="68"/>
        <v>2004/06/08</v>
      </c>
      <c r="S633" t="str">
        <f t="shared" si="63"/>
        <v>京都</v>
      </c>
      <c r="T633" t="str">
        <f>IFERROR(IF($G633&lt;&gt;"",LEFT($G633,11),IF(COUNTIF(③女子申込!$C:$C,$B633)=1,INDEX(③女子申込!H:H,MATCH($B633,③女子申込!$C:$C,0)),"")),"")</f>
        <v>00120241919</v>
      </c>
      <c r="U633" t="str">
        <f t="shared" si="69"/>
        <v>大阪国際大</v>
      </c>
    </row>
    <row r="634" spans="1:21">
      <c r="A634" t="s">
        <v>1207</v>
      </c>
      <c r="B634" s="61">
        <v>633</v>
      </c>
      <c r="C634" t="s">
        <v>5423</v>
      </c>
      <c r="D634" t="s">
        <v>5424</v>
      </c>
      <c r="E634" t="s">
        <v>99</v>
      </c>
      <c r="F634">
        <v>20040714</v>
      </c>
      <c r="G634" t="s">
        <v>13967</v>
      </c>
      <c r="H634" t="s">
        <v>591</v>
      </c>
      <c r="I634" t="s">
        <v>3192</v>
      </c>
      <c r="M634" t="str">
        <f t="shared" si="64"/>
        <v>大川</v>
      </c>
      <c r="N634" t="str">
        <f t="shared" si="65"/>
        <v>美来</v>
      </c>
      <c r="O634" t="str">
        <f t="shared" si="66"/>
        <v>オオカワ</v>
      </c>
      <c r="P634" t="str">
        <f t="shared" si="67"/>
        <v>ミコ</v>
      </c>
      <c r="Q634">
        <f>IF($F634="","",DATEDIF($R634,①申込書!$D$3,"Y"))</f>
        <v>21</v>
      </c>
      <c r="R634" t="str">
        <f t="shared" si="68"/>
        <v>2004/07/14</v>
      </c>
      <c r="S634" t="str">
        <f t="shared" si="63"/>
        <v>大阪</v>
      </c>
      <c r="T634" t="str">
        <f>IFERROR(IF($G634&lt;&gt;"",LEFT($G634,11),IF(COUNTIF(③女子申込!$C:$C,$B634)=1,INDEX(③女子申込!H:H,MATCH($B634,③女子申込!$C:$C,0)),"")),"")</f>
        <v>00113525926</v>
      </c>
      <c r="U634" t="str">
        <f t="shared" si="69"/>
        <v>大阪国際大</v>
      </c>
    </row>
    <row r="635" spans="1:21">
      <c r="A635" t="s">
        <v>1207</v>
      </c>
      <c r="B635" s="61">
        <v>634</v>
      </c>
      <c r="C635" t="s">
        <v>5581</v>
      </c>
      <c r="D635" t="s">
        <v>5582</v>
      </c>
      <c r="E635" t="s">
        <v>99</v>
      </c>
      <c r="F635">
        <v>20050122</v>
      </c>
      <c r="G635" t="s">
        <v>13968</v>
      </c>
      <c r="H635" t="s">
        <v>2645</v>
      </c>
      <c r="I635" t="s">
        <v>2807</v>
      </c>
      <c r="M635" t="str">
        <f t="shared" si="64"/>
        <v>東</v>
      </c>
      <c r="N635" t="str">
        <f t="shared" si="65"/>
        <v>莉奈</v>
      </c>
      <c r="O635" t="str">
        <f t="shared" si="66"/>
        <v>ヒガシ</v>
      </c>
      <c r="P635" t="str">
        <f t="shared" si="67"/>
        <v>リナ</v>
      </c>
      <c r="Q635">
        <f>IF($F635="","",DATEDIF($R635,①申込書!$D$3,"Y"))</f>
        <v>21</v>
      </c>
      <c r="R635" t="str">
        <f t="shared" si="68"/>
        <v>2005/01/22</v>
      </c>
      <c r="S635" t="str">
        <f t="shared" si="63"/>
        <v>大阪</v>
      </c>
      <c r="T635" t="str">
        <f>IFERROR(IF($G635&lt;&gt;"",LEFT($G635,11),IF(COUNTIF(③女子申込!$C:$C,$B635)=1,INDEX(③女子申込!H:H,MATCH($B635,③女子申込!$C:$C,0)),"")),"")</f>
        <v>00118295531</v>
      </c>
      <c r="U635" t="str">
        <f t="shared" si="69"/>
        <v>大阪国際大</v>
      </c>
    </row>
    <row r="636" spans="1:21">
      <c r="A636" t="s">
        <v>1207</v>
      </c>
      <c r="B636" s="61">
        <v>635</v>
      </c>
      <c r="C636" t="s">
        <v>8319</v>
      </c>
      <c r="D636" t="s">
        <v>8320</v>
      </c>
      <c r="E636" t="s">
        <v>99</v>
      </c>
      <c r="F636">
        <v>20020403</v>
      </c>
      <c r="G636" t="s">
        <v>8321</v>
      </c>
      <c r="H636" t="s">
        <v>8322</v>
      </c>
      <c r="I636" t="s">
        <v>2698</v>
      </c>
      <c r="M636" t="str">
        <f t="shared" si="64"/>
        <v>木山</v>
      </c>
      <c r="N636" t="str">
        <f t="shared" si="65"/>
        <v>琴美</v>
      </c>
      <c r="O636" t="str">
        <f t="shared" si="66"/>
        <v>キヤマ</v>
      </c>
      <c r="P636" t="str">
        <f t="shared" si="67"/>
        <v>コトミ</v>
      </c>
      <c r="Q636">
        <f>IF($F636="","",DATEDIF($R636,①申込書!$D$3,"Y"))</f>
        <v>23</v>
      </c>
      <c r="R636" t="str">
        <f t="shared" si="68"/>
        <v>2002/04/03</v>
      </c>
      <c r="S636" t="str">
        <f t="shared" si="63"/>
        <v>大阪</v>
      </c>
      <c r="T636" t="str">
        <f>IFERROR(IF($G636&lt;&gt;"",LEFT($G636,11),IF(COUNTIF(③女子申込!$C:$C,$B636)=1,INDEX(③女子申込!H:H,MATCH($B636,③女子申込!$C:$C,0)),"")),"")</f>
        <v>00200287398</v>
      </c>
      <c r="U636" t="str">
        <f t="shared" si="69"/>
        <v>大阪国際大</v>
      </c>
    </row>
    <row r="637" spans="1:21">
      <c r="A637" t="s">
        <v>1207</v>
      </c>
      <c r="B637" s="61">
        <v>636</v>
      </c>
      <c r="C637" t="s">
        <v>7973</v>
      </c>
      <c r="D637" t="s">
        <v>7974</v>
      </c>
      <c r="E637" t="s">
        <v>99</v>
      </c>
      <c r="F637">
        <v>20050801</v>
      </c>
      <c r="G637" t="s">
        <v>13969</v>
      </c>
      <c r="H637" t="s">
        <v>1770</v>
      </c>
      <c r="I637" t="s">
        <v>3015</v>
      </c>
      <c r="M637" t="str">
        <f t="shared" si="64"/>
        <v>塩地</v>
      </c>
      <c r="N637" t="str">
        <f t="shared" si="65"/>
        <v>莉夏</v>
      </c>
      <c r="O637" t="str">
        <f t="shared" si="66"/>
        <v>シオジ</v>
      </c>
      <c r="P637" t="str">
        <f t="shared" si="67"/>
        <v>マリカ</v>
      </c>
      <c r="Q637">
        <f>IF($F637="","",DATEDIF($R637,①申込書!$D$3,"Y"))</f>
        <v>20</v>
      </c>
      <c r="R637" t="str">
        <f t="shared" si="68"/>
        <v>2005/08/01</v>
      </c>
      <c r="S637" t="str">
        <f t="shared" si="63"/>
        <v>大阪</v>
      </c>
      <c r="T637" t="str">
        <f>IFERROR(IF($G637&lt;&gt;"",LEFT($G637,11),IF(COUNTIF(③女子申込!$C:$C,$B637)=1,INDEX(③女子申込!H:H,MATCH($B637,③女子申込!$C:$C,0)),"")),"")</f>
        <v>00124880124</v>
      </c>
      <c r="U637" t="str">
        <f t="shared" si="69"/>
        <v>大阪国際大</v>
      </c>
    </row>
    <row r="638" spans="1:21">
      <c r="A638" t="s">
        <v>1207</v>
      </c>
      <c r="B638" s="61">
        <v>637</v>
      </c>
      <c r="C638" t="s">
        <v>7975</v>
      </c>
      <c r="D638" t="s">
        <v>7976</v>
      </c>
      <c r="E638" t="s">
        <v>83</v>
      </c>
      <c r="F638">
        <v>20050930</v>
      </c>
      <c r="G638" t="s">
        <v>13970</v>
      </c>
      <c r="H638" t="s">
        <v>1888</v>
      </c>
      <c r="I638" t="s">
        <v>1855</v>
      </c>
      <c r="M638" t="str">
        <f t="shared" si="64"/>
        <v>奥田</v>
      </c>
      <c r="N638" t="str">
        <f t="shared" si="65"/>
        <v>夕楓</v>
      </c>
      <c r="O638" t="str">
        <f t="shared" si="66"/>
        <v>オクダ</v>
      </c>
      <c r="P638" t="str">
        <f t="shared" si="67"/>
        <v>ユウカ</v>
      </c>
      <c r="Q638">
        <f>IF($F638="","",DATEDIF($R638,①申込書!$D$3,"Y"))</f>
        <v>20</v>
      </c>
      <c r="R638" t="str">
        <f t="shared" si="68"/>
        <v>2005/09/30</v>
      </c>
      <c r="S638" t="str">
        <f t="shared" si="63"/>
        <v>奈良</v>
      </c>
      <c r="T638" t="str">
        <f>IFERROR(IF($G638&lt;&gt;"",LEFT($G638,11),IF(COUNTIF(③女子申込!$C:$C,$B638)=1,INDEX(③女子申込!H:H,MATCH($B638,③女子申込!$C:$C,0)),"")),"")</f>
        <v>00155603626</v>
      </c>
      <c r="U638" t="str">
        <f t="shared" si="69"/>
        <v>大阪国際大</v>
      </c>
    </row>
    <row r="639" spans="1:21">
      <c r="A639" t="s">
        <v>1207</v>
      </c>
      <c r="B639" s="61">
        <v>638</v>
      </c>
      <c r="C639" t="s">
        <v>7977</v>
      </c>
      <c r="D639" t="s">
        <v>7978</v>
      </c>
      <c r="E639" t="s">
        <v>88</v>
      </c>
      <c r="F639">
        <v>20051110</v>
      </c>
      <c r="G639" t="s">
        <v>13971</v>
      </c>
      <c r="H639" t="s">
        <v>165</v>
      </c>
      <c r="I639" t="s">
        <v>2782</v>
      </c>
      <c r="M639" t="str">
        <f t="shared" si="64"/>
        <v>山中</v>
      </c>
      <c r="N639" t="str">
        <f t="shared" si="65"/>
        <v>咲輝</v>
      </c>
      <c r="O639" t="str">
        <f t="shared" si="66"/>
        <v>ヤマナカ</v>
      </c>
      <c r="P639" t="str">
        <f t="shared" si="67"/>
        <v>サキ</v>
      </c>
      <c r="Q639">
        <f>IF($F639="","",DATEDIF($R639,①申込書!$D$3,"Y"))</f>
        <v>20</v>
      </c>
      <c r="R639" t="str">
        <f t="shared" si="68"/>
        <v>2005/11/10</v>
      </c>
      <c r="S639" t="str">
        <f t="shared" si="63"/>
        <v>京都</v>
      </c>
      <c r="T639" t="str">
        <f>IFERROR(IF($G639&lt;&gt;"",LEFT($G639,11),IF(COUNTIF(③女子申込!$C:$C,$B639)=1,INDEX(③女子申込!H:H,MATCH($B639,③女子申込!$C:$C,0)),"")),"")</f>
        <v>00131209319</v>
      </c>
      <c r="U639" t="str">
        <f t="shared" si="69"/>
        <v>大阪国際大</v>
      </c>
    </row>
    <row r="640" spans="1:21">
      <c r="A640" t="s">
        <v>1207</v>
      </c>
      <c r="B640" s="61">
        <v>639</v>
      </c>
      <c r="C640" t="s">
        <v>8087</v>
      </c>
      <c r="D640" t="s">
        <v>8088</v>
      </c>
      <c r="E640" t="s">
        <v>99</v>
      </c>
      <c r="F640">
        <v>20060309</v>
      </c>
      <c r="G640" t="s">
        <v>8089</v>
      </c>
      <c r="H640" t="s">
        <v>1419</v>
      </c>
      <c r="I640" t="s">
        <v>2957</v>
      </c>
      <c r="M640" t="str">
        <f t="shared" si="64"/>
        <v>大北</v>
      </c>
      <c r="N640" t="str">
        <f t="shared" si="65"/>
        <v>佳怜</v>
      </c>
      <c r="O640" t="str">
        <f t="shared" si="66"/>
        <v>オオキタ</v>
      </c>
      <c r="P640" t="str">
        <f t="shared" si="67"/>
        <v>カレン</v>
      </c>
      <c r="Q640">
        <f>IF($F640="","",DATEDIF($R640,①申込書!$D$3,"Y"))</f>
        <v>19</v>
      </c>
      <c r="R640" t="str">
        <f t="shared" si="68"/>
        <v>2006/03/09</v>
      </c>
      <c r="S640" t="str">
        <f t="shared" si="63"/>
        <v>大阪</v>
      </c>
      <c r="T640" t="str">
        <f>IFERROR(IF($G640&lt;&gt;"",LEFT($G640,11),IF(COUNTIF(③女子申込!$C:$C,$B640)=1,INDEX(③女子申込!H:H,MATCH($B640,③女子申込!$C:$C,0)),"")),"")</f>
        <v>00130568932</v>
      </c>
      <c r="U640" t="str">
        <f t="shared" si="69"/>
        <v>大阪国際大</v>
      </c>
    </row>
    <row r="641" spans="1:21">
      <c r="A641" t="s">
        <v>1207</v>
      </c>
      <c r="B641" s="61">
        <v>640</v>
      </c>
      <c r="C641" t="s">
        <v>8323</v>
      </c>
      <c r="D641" t="s">
        <v>8324</v>
      </c>
      <c r="E641" t="s">
        <v>3835</v>
      </c>
      <c r="F641">
        <v>20060111</v>
      </c>
      <c r="G641" t="s">
        <v>8325</v>
      </c>
      <c r="H641" t="s">
        <v>8326</v>
      </c>
      <c r="I641" t="s">
        <v>2929</v>
      </c>
      <c r="M641" t="str">
        <f t="shared" si="64"/>
        <v>東照寺</v>
      </c>
      <c r="N641" t="str">
        <f t="shared" si="65"/>
        <v>綾海</v>
      </c>
      <c r="O641" t="str">
        <f t="shared" si="66"/>
        <v>トウショウジ</v>
      </c>
      <c r="P641" t="str">
        <f t="shared" si="67"/>
        <v>アヤミ</v>
      </c>
      <c r="Q641">
        <f>IF($F641="","",DATEDIF($R641,①申込書!$D$3,"Y"))</f>
        <v>20</v>
      </c>
      <c r="R641" t="str">
        <f t="shared" si="68"/>
        <v>2006/01/11</v>
      </c>
      <c r="S641" t="str">
        <f t="shared" si="63"/>
        <v>学連</v>
      </c>
      <c r="T641" t="str">
        <f>IFERROR(IF($G641&lt;&gt;"",LEFT($G641,11),IF(COUNTIF(③女子申込!$C:$C,$B641)=1,INDEX(③女子申込!H:H,MATCH($B641,③女子申込!$C:$C,0)),"")),"")</f>
        <v>00121939429</v>
      </c>
      <c r="U641" t="str">
        <f t="shared" si="69"/>
        <v>大阪国際大</v>
      </c>
    </row>
    <row r="642" spans="1:21">
      <c r="A642" t="s">
        <v>1207</v>
      </c>
      <c r="B642" s="61">
        <v>641</v>
      </c>
      <c r="C642" t="s">
        <v>12877</v>
      </c>
      <c r="D642" t="s">
        <v>12878</v>
      </c>
      <c r="E642" t="s">
        <v>99</v>
      </c>
      <c r="F642">
        <v>20060512</v>
      </c>
      <c r="G642" t="s">
        <v>13972</v>
      </c>
      <c r="H642" t="s">
        <v>12510</v>
      </c>
      <c r="I642" t="s">
        <v>2913</v>
      </c>
      <c r="M642" t="str">
        <f t="shared" si="64"/>
        <v>藺牟田</v>
      </c>
      <c r="N642" t="str">
        <f t="shared" si="65"/>
        <v>夏穂</v>
      </c>
      <c r="O642" t="str">
        <f t="shared" si="66"/>
        <v>イムタ</v>
      </c>
      <c r="P642" t="str">
        <f t="shared" si="67"/>
        <v>カホ</v>
      </c>
      <c r="Q642">
        <f>IF($F642="","",DATEDIF($R642,①申込書!$D$3,"Y"))</f>
        <v>19</v>
      </c>
      <c r="R642" t="str">
        <f t="shared" si="68"/>
        <v>2006/05/12</v>
      </c>
      <c r="S642" t="str">
        <f t="shared" ref="S642:S705" si="70">IFERROR(IF(OR($E642="北海道",$E642="学連"),$E642,LEFT($E642,LEN($E642)-1)),"")</f>
        <v>大阪</v>
      </c>
      <c r="T642" t="str">
        <f>IFERROR(IF($G642&lt;&gt;"",LEFT($G642,11),IF(COUNTIF(③女子申込!$C:$C,$B642)=1,INDEX(③女子申込!H:H,MATCH($B642,③女子申込!$C:$C,0)),"")),"")</f>
        <v>00200327881</v>
      </c>
      <c r="U642" t="str">
        <f t="shared" si="69"/>
        <v>大阪国際大</v>
      </c>
    </row>
    <row r="643" spans="1:21">
      <c r="A643" t="s">
        <v>1207</v>
      </c>
      <c r="B643" s="61">
        <v>642</v>
      </c>
      <c r="C643" t="s">
        <v>12879</v>
      </c>
      <c r="D643" t="s">
        <v>12880</v>
      </c>
      <c r="E643" t="s">
        <v>99</v>
      </c>
      <c r="F643">
        <v>20070212</v>
      </c>
      <c r="G643" t="s">
        <v>13973</v>
      </c>
      <c r="H643" t="s">
        <v>13974</v>
      </c>
      <c r="I643" t="s">
        <v>3028</v>
      </c>
      <c r="M643" t="str">
        <f t="shared" ref="M643:M706" si="71">IFERROR(LEFT($C643,FIND("　",$C643)-1),"")</f>
        <v>鈴本</v>
      </c>
      <c r="N643" t="str">
        <f t="shared" ref="N643:N706" si="72">IFERROR(RIGHT($C643,LEN($C643)-FIND("　",$C643)),"")</f>
        <v>奈穂</v>
      </c>
      <c r="O643" t="str">
        <f t="shared" ref="O643:O706" si="73">IFERROR(DBCS(LEFT($D643,FIND(" ",$D643)-1)),"")</f>
        <v>スズモト</v>
      </c>
      <c r="P643" t="str">
        <f t="shared" ref="P643:P706" si="74">IFERROR(DBCS(RIGHT($D643,LEN($D643)-FIND(" ",$D643))),"")</f>
        <v>ナホ</v>
      </c>
      <c r="Q643">
        <f>IF($F643="","",DATEDIF($R643,①申込書!$D$3,"Y"))</f>
        <v>18</v>
      </c>
      <c r="R643" t="str">
        <f t="shared" ref="R643:R706" si="75">IF($F643="","",LEFT($F643,4)&amp;"/"&amp;MID($F643,5,2)&amp;"/"&amp;RIGHT($F643,2))</f>
        <v>2007/02/12</v>
      </c>
      <c r="S643" t="str">
        <f t="shared" si="70"/>
        <v>大阪</v>
      </c>
      <c r="T643" t="str">
        <f>IFERROR(IF($G643&lt;&gt;"",LEFT($G643,11),IF(COUNTIF(③女子申込!$C:$C,$B643)=1,INDEX(③女子申込!H:H,MATCH($B643,③女子申込!$C:$C,0)),"")),"")</f>
        <v>00135105116</v>
      </c>
      <c r="U643" t="str">
        <f t="shared" ref="U643:U706" si="76">IFERROR(LEFT($A643,FIND("大学",$A643))&amp;RIGHT($A643,LEN($A643)-FIND("大学",$A643)-1),"")</f>
        <v>大阪国際大</v>
      </c>
    </row>
    <row r="644" spans="1:21">
      <c r="A644" t="s">
        <v>1207</v>
      </c>
      <c r="B644" s="61">
        <v>643</v>
      </c>
      <c r="C644" t="s">
        <v>12881</v>
      </c>
      <c r="D644" t="s">
        <v>12882</v>
      </c>
      <c r="E644" t="s">
        <v>99</v>
      </c>
      <c r="F644">
        <v>20070302</v>
      </c>
      <c r="G644" t="s">
        <v>13975</v>
      </c>
      <c r="H644" t="s">
        <v>95</v>
      </c>
      <c r="I644" t="s">
        <v>3066</v>
      </c>
      <c r="M644" t="str">
        <f t="shared" si="71"/>
        <v>松山</v>
      </c>
      <c r="N644" t="str">
        <f t="shared" si="72"/>
        <v>千穂</v>
      </c>
      <c r="O644" t="str">
        <f t="shared" si="73"/>
        <v>マツヤマ</v>
      </c>
      <c r="P644" t="str">
        <f t="shared" si="74"/>
        <v>チホ</v>
      </c>
      <c r="Q644">
        <f>IF($F644="","",DATEDIF($R644,①申込書!$D$3,"Y"))</f>
        <v>18</v>
      </c>
      <c r="R644" t="str">
        <f t="shared" si="75"/>
        <v>2007/03/02</v>
      </c>
      <c r="S644" t="str">
        <f t="shared" si="70"/>
        <v>大阪</v>
      </c>
      <c r="T644" t="str">
        <f>IFERROR(IF($G644&lt;&gt;"",LEFT($G644,11),IF(COUNTIF(③女子申込!$C:$C,$B644)=1,INDEX(③女子申込!H:H,MATCH($B644,③女子申込!$C:$C,0)),"")),"")</f>
        <v>00164448936</v>
      </c>
      <c r="U644" t="str">
        <f t="shared" si="76"/>
        <v>大阪国際大</v>
      </c>
    </row>
    <row r="645" spans="1:21">
      <c r="A645" t="s">
        <v>1349</v>
      </c>
      <c r="B645" s="61">
        <v>644</v>
      </c>
      <c r="C645" t="s">
        <v>3127</v>
      </c>
      <c r="D645" t="s">
        <v>3128</v>
      </c>
      <c r="E645" t="s">
        <v>99</v>
      </c>
      <c r="F645">
        <v>20001224</v>
      </c>
      <c r="G645" t="s">
        <v>13976</v>
      </c>
      <c r="H645" t="s">
        <v>3129</v>
      </c>
      <c r="I645" t="s">
        <v>2699</v>
      </c>
      <c r="M645" t="str">
        <f t="shared" si="71"/>
        <v>杉林</v>
      </c>
      <c r="N645" t="str">
        <f t="shared" si="72"/>
        <v>歩</v>
      </c>
      <c r="O645" t="str">
        <f t="shared" si="73"/>
        <v>スギバヤシ</v>
      </c>
      <c r="P645" t="str">
        <f t="shared" si="74"/>
        <v>アユミ</v>
      </c>
      <c r="Q645">
        <f>IF($F645="","",DATEDIF($R645,①申込書!$D$3,"Y"))</f>
        <v>25</v>
      </c>
      <c r="R645" t="str">
        <f t="shared" si="75"/>
        <v>2000/12/24</v>
      </c>
      <c r="S645" t="str">
        <f t="shared" si="70"/>
        <v>大阪</v>
      </c>
      <c r="T645" t="str">
        <f>IFERROR(IF($G645&lt;&gt;"",LEFT($G645,11),IF(COUNTIF(③女子申込!$C:$C,$B645)=1,INDEX(③女子申込!H:H,MATCH($B645,③女子申込!$C:$C,0)),"")),"")</f>
        <v>00064100819</v>
      </c>
      <c r="U645" t="str">
        <f t="shared" si="76"/>
        <v>大阪大</v>
      </c>
    </row>
    <row r="646" spans="1:21">
      <c r="A646" t="s">
        <v>1349</v>
      </c>
      <c r="B646" s="61">
        <v>645</v>
      </c>
      <c r="C646" t="s">
        <v>3130</v>
      </c>
      <c r="D646" t="s">
        <v>3131</v>
      </c>
      <c r="E646" t="s">
        <v>97</v>
      </c>
      <c r="F646">
        <v>20010914</v>
      </c>
      <c r="G646" t="s">
        <v>13977</v>
      </c>
      <c r="H646" t="s">
        <v>345</v>
      </c>
      <c r="I646" t="s">
        <v>3132</v>
      </c>
      <c r="M646" t="str">
        <f t="shared" si="71"/>
        <v>濱田</v>
      </c>
      <c r="N646" t="str">
        <f t="shared" si="72"/>
        <v>惠美</v>
      </c>
      <c r="O646" t="str">
        <f t="shared" si="73"/>
        <v>ハマダ</v>
      </c>
      <c r="P646" t="str">
        <f t="shared" si="74"/>
        <v>エミ</v>
      </c>
      <c r="Q646">
        <f>IF($F646="","",DATEDIF($R646,①申込書!$D$3,"Y"))</f>
        <v>24</v>
      </c>
      <c r="R646" t="str">
        <f t="shared" si="75"/>
        <v>2001/09/14</v>
      </c>
      <c r="S646" t="str">
        <f t="shared" si="70"/>
        <v>兵庫</v>
      </c>
      <c r="T646" t="str">
        <f>IFERROR(IF($G646&lt;&gt;"",LEFT($G646,11),IF(COUNTIF(③女子申込!$C:$C,$B646)=1,INDEX(③女子申込!H:H,MATCH($B646,③女子申込!$C:$C,0)),"")),"")</f>
        <v>00080538832</v>
      </c>
      <c r="U646" t="str">
        <f t="shared" si="76"/>
        <v>大阪大</v>
      </c>
    </row>
    <row r="647" spans="1:21">
      <c r="A647" t="s">
        <v>1349</v>
      </c>
      <c r="B647" s="61">
        <v>646</v>
      </c>
      <c r="C647" t="s">
        <v>3305</v>
      </c>
      <c r="D647" t="s">
        <v>3306</v>
      </c>
      <c r="E647" t="s">
        <v>97</v>
      </c>
      <c r="F647">
        <v>20030717</v>
      </c>
      <c r="G647" t="s">
        <v>13978</v>
      </c>
      <c r="H647" t="s">
        <v>604</v>
      </c>
      <c r="I647" t="s">
        <v>2873</v>
      </c>
      <c r="M647" t="str">
        <f t="shared" si="71"/>
        <v>小川</v>
      </c>
      <c r="N647" t="str">
        <f t="shared" si="72"/>
        <v>真帆</v>
      </c>
      <c r="O647" t="str">
        <f t="shared" si="73"/>
        <v>オガワ</v>
      </c>
      <c r="P647" t="str">
        <f t="shared" si="74"/>
        <v>マホ</v>
      </c>
      <c r="Q647">
        <f>IF($F647="","",DATEDIF($R647,①申込書!$D$3,"Y"))</f>
        <v>22</v>
      </c>
      <c r="R647" t="str">
        <f t="shared" si="75"/>
        <v>2003/07/17</v>
      </c>
      <c r="S647" t="str">
        <f t="shared" si="70"/>
        <v>兵庫</v>
      </c>
      <c r="T647" t="str">
        <f>IFERROR(IF($G647&lt;&gt;"",LEFT($G647,11),IF(COUNTIF(③女子申込!$C:$C,$B647)=1,INDEX(③女子申込!H:H,MATCH($B647,③女子申込!$C:$C,0)),"")),"")</f>
        <v>00105368225</v>
      </c>
      <c r="U647" t="str">
        <f t="shared" si="76"/>
        <v>大阪大</v>
      </c>
    </row>
    <row r="648" spans="1:21">
      <c r="A648" t="s">
        <v>1349</v>
      </c>
      <c r="B648" s="61">
        <v>647</v>
      </c>
      <c r="C648" t="s">
        <v>3307</v>
      </c>
      <c r="D648" t="s">
        <v>3308</v>
      </c>
      <c r="E648" t="s">
        <v>80</v>
      </c>
      <c r="F648">
        <v>20040120</v>
      </c>
      <c r="G648" t="s">
        <v>13979</v>
      </c>
      <c r="H648" t="s">
        <v>378</v>
      </c>
      <c r="I648" t="s">
        <v>3309</v>
      </c>
      <c r="M648" t="str">
        <f t="shared" si="71"/>
        <v>中谷</v>
      </c>
      <c r="N648" t="str">
        <f t="shared" si="72"/>
        <v>心愛</v>
      </c>
      <c r="O648" t="str">
        <f t="shared" si="73"/>
        <v>ナカタニ</v>
      </c>
      <c r="P648" t="str">
        <f t="shared" si="74"/>
        <v>ココア</v>
      </c>
      <c r="Q648">
        <f>IF($F648="","",DATEDIF($R648,①申込書!$D$3,"Y"))</f>
        <v>22</v>
      </c>
      <c r="R648" t="str">
        <f t="shared" si="75"/>
        <v>2004/01/20</v>
      </c>
      <c r="S648" t="str">
        <f t="shared" si="70"/>
        <v>滋賀</v>
      </c>
      <c r="T648" t="str">
        <f>IFERROR(IF($G648&lt;&gt;"",LEFT($G648,11),IF(COUNTIF(③女子申込!$C:$C,$B648)=1,INDEX(③女子申込!H:H,MATCH($B648,③女子申込!$C:$C,0)),"")),"")</f>
        <v>00166882536</v>
      </c>
      <c r="U648" t="str">
        <f t="shared" si="76"/>
        <v>大阪大</v>
      </c>
    </row>
    <row r="649" spans="1:21">
      <c r="A649" t="s">
        <v>1349</v>
      </c>
      <c r="B649" s="61">
        <v>648</v>
      </c>
      <c r="C649" t="s">
        <v>3310</v>
      </c>
      <c r="D649" t="s">
        <v>3311</v>
      </c>
      <c r="E649" t="s">
        <v>97</v>
      </c>
      <c r="F649">
        <v>20040220</v>
      </c>
      <c r="G649" t="s">
        <v>13980</v>
      </c>
      <c r="H649" t="s">
        <v>3312</v>
      </c>
      <c r="I649" t="s">
        <v>2609</v>
      </c>
      <c r="M649" t="str">
        <f t="shared" si="71"/>
        <v>塩井</v>
      </c>
      <c r="N649" t="str">
        <f t="shared" si="72"/>
        <v>春翔</v>
      </c>
      <c r="O649" t="str">
        <f t="shared" si="73"/>
        <v>シオイ</v>
      </c>
      <c r="P649" t="str">
        <f t="shared" si="74"/>
        <v>ハルカ</v>
      </c>
      <c r="Q649">
        <f>IF($F649="","",DATEDIF($R649,①申込書!$D$3,"Y"))</f>
        <v>21</v>
      </c>
      <c r="R649" t="str">
        <f t="shared" si="75"/>
        <v>2004/02/20</v>
      </c>
      <c r="S649" t="str">
        <f t="shared" si="70"/>
        <v>兵庫</v>
      </c>
      <c r="T649" t="str">
        <f>IFERROR(IF($G649&lt;&gt;"",LEFT($G649,11),IF(COUNTIF(③女子申込!$C:$C,$B649)=1,INDEX(③女子申込!H:H,MATCH($B649,③女子申込!$C:$C,0)),"")),"")</f>
        <v>00166882637</v>
      </c>
      <c r="U649" t="str">
        <f t="shared" si="76"/>
        <v>大阪大</v>
      </c>
    </row>
    <row r="650" spans="1:21">
      <c r="A650" t="s">
        <v>1349</v>
      </c>
      <c r="B650" s="61">
        <v>649</v>
      </c>
      <c r="C650" t="s">
        <v>3377</v>
      </c>
      <c r="D650" t="s">
        <v>3378</v>
      </c>
      <c r="E650" t="s">
        <v>97</v>
      </c>
      <c r="F650">
        <v>20030107</v>
      </c>
      <c r="G650" t="s">
        <v>13981</v>
      </c>
      <c r="H650" t="s">
        <v>5308</v>
      </c>
      <c r="I650" t="s">
        <v>3030</v>
      </c>
      <c r="M650" t="str">
        <f t="shared" si="71"/>
        <v>大名門</v>
      </c>
      <c r="N650" t="str">
        <f t="shared" si="72"/>
        <v>里歩</v>
      </c>
      <c r="O650" t="str">
        <f t="shared" si="73"/>
        <v>オオナカド</v>
      </c>
      <c r="P650" t="str">
        <f t="shared" si="74"/>
        <v>リホ</v>
      </c>
      <c r="Q650">
        <f>IF($F650="","",DATEDIF($R650,①申込書!$D$3,"Y"))</f>
        <v>23</v>
      </c>
      <c r="R650" t="str">
        <f t="shared" si="75"/>
        <v>2003/01/07</v>
      </c>
      <c r="S650" t="str">
        <f t="shared" si="70"/>
        <v>兵庫</v>
      </c>
      <c r="T650" t="str">
        <f>IFERROR(IF($G650&lt;&gt;"",LEFT($G650,11),IF(COUNTIF(③女子申込!$C:$C,$B650)=1,INDEX(③女子申込!H:H,MATCH($B650,③女子申込!$C:$C,0)),"")),"")</f>
        <v>00126355830</v>
      </c>
      <c r="U650" t="str">
        <f t="shared" si="76"/>
        <v>大阪大</v>
      </c>
    </row>
    <row r="651" spans="1:21">
      <c r="A651" t="s">
        <v>1349</v>
      </c>
      <c r="B651" s="61">
        <v>650</v>
      </c>
      <c r="C651" t="s">
        <v>3442</v>
      </c>
      <c r="D651" t="s">
        <v>3443</v>
      </c>
      <c r="E651" t="s">
        <v>99</v>
      </c>
      <c r="F651">
        <v>20020622</v>
      </c>
      <c r="G651" t="s">
        <v>13982</v>
      </c>
      <c r="H651" t="s">
        <v>1420</v>
      </c>
      <c r="I651" t="s">
        <v>1087</v>
      </c>
      <c r="M651" t="str">
        <f t="shared" si="71"/>
        <v>梅田</v>
      </c>
      <c r="N651" t="str">
        <f t="shared" si="72"/>
        <v>夏希</v>
      </c>
      <c r="O651" t="str">
        <f t="shared" si="73"/>
        <v>ウメダ</v>
      </c>
      <c r="P651" t="str">
        <f t="shared" si="74"/>
        <v>ナツキ</v>
      </c>
      <c r="Q651">
        <f>IF($F651="","",DATEDIF($R651,①申込書!$D$3,"Y"))</f>
        <v>23</v>
      </c>
      <c r="R651" t="str">
        <f t="shared" si="75"/>
        <v>2002/06/22</v>
      </c>
      <c r="S651" t="str">
        <f t="shared" si="70"/>
        <v>大阪</v>
      </c>
      <c r="T651" t="str">
        <f>IFERROR(IF($G651&lt;&gt;"",LEFT($G651,11),IF(COUNTIF(③女子申込!$C:$C,$B651)=1,INDEX(③女子申込!H:H,MATCH($B651,③女子申込!$C:$C,0)),"")),"")</f>
        <v>00173647937</v>
      </c>
      <c r="U651" t="str">
        <f t="shared" si="76"/>
        <v>大阪大</v>
      </c>
    </row>
    <row r="652" spans="1:21">
      <c r="A652" t="s">
        <v>1349</v>
      </c>
      <c r="B652" s="61">
        <v>651</v>
      </c>
      <c r="C652" t="s">
        <v>5309</v>
      </c>
      <c r="D652" t="s">
        <v>3441</v>
      </c>
      <c r="E652" t="s">
        <v>116</v>
      </c>
      <c r="F652">
        <v>20030507</v>
      </c>
      <c r="G652" t="s">
        <v>13983</v>
      </c>
      <c r="H652" t="s">
        <v>1016</v>
      </c>
      <c r="I652" t="s">
        <v>2811</v>
      </c>
      <c r="M652" t="str">
        <f t="shared" si="71"/>
        <v>辻</v>
      </c>
      <c r="N652" t="str">
        <f t="shared" si="72"/>
        <v>皐耶</v>
      </c>
      <c r="O652" t="str">
        <f t="shared" si="73"/>
        <v>ツジ</v>
      </c>
      <c r="P652" t="str">
        <f t="shared" si="74"/>
        <v>サヤ</v>
      </c>
      <c r="Q652">
        <f>IF($F652="","",DATEDIF($R652,①申込書!$D$3,"Y"))</f>
        <v>22</v>
      </c>
      <c r="R652" t="str">
        <f t="shared" si="75"/>
        <v>2003/05/07</v>
      </c>
      <c r="S652" t="str">
        <f t="shared" si="70"/>
        <v>三重</v>
      </c>
      <c r="T652" t="str">
        <f>IFERROR(IF($G652&lt;&gt;"",LEFT($G652,11),IF(COUNTIF(③女子申込!$C:$C,$B652)=1,INDEX(③女子申込!H:H,MATCH($B652,③女子申込!$C:$C,0)),"")),"")</f>
        <v>00106110615</v>
      </c>
      <c r="U652" t="str">
        <f t="shared" si="76"/>
        <v>大阪大</v>
      </c>
    </row>
    <row r="653" spans="1:21">
      <c r="A653" t="s">
        <v>1349</v>
      </c>
      <c r="B653" s="61">
        <v>652</v>
      </c>
      <c r="C653" t="s">
        <v>5583</v>
      </c>
      <c r="D653" t="s">
        <v>5584</v>
      </c>
      <c r="E653" t="s">
        <v>338</v>
      </c>
      <c r="F653">
        <v>20030719</v>
      </c>
      <c r="G653" t="s">
        <v>13984</v>
      </c>
      <c r="H653" t="s">
        <v>162</v>
      </c>
      <c r="I653" t="s">
        <v>2809</v>
      </c>
      <c r="M653" t="str">
        <f t="shared" si="71"/>
        <v>木村</v>
      </c>
      <c r="N653" t="str">
        <f t="shared" si="72"/>
        <v>野々花</v>
      </c>
      <c r="O653" t="str">
        <f t="shared" si="73"/>
        <v>キムラ</v>
      </c>
      <c r="P653" t="str">
        <f t="shared" si="74"/>
        <v>ノノカ</v>
      </c>
      <c r="Q653">
        <f>IF($F653="","",DATEDIF($R653,①申込書!$D$3,"Y"))</f>
        <v>22</v>
      </c>
      <c r="R653" t="str">
        <f t="shared" si="75"/>
        <v>2003/07/19</v>
      </c>
      <c r="S653" t="str">
        <f t="shared" si="70"/>
        <v>熊本</v>
      </c>
      <c r="T653" t="str">
        <f>IFERROR(IF($G653&lt;&gt;"",LEFT($G653,11),IF(COUNTIF(③女子申込!$C:$C,$B653)=1,INDEX(③女子申込!H:H,MATCH($B653,③女子申込!$C:$C,0)),"")),"")</f>
        <v>00200046987</v>
      </c>
      <c r="U653" t="str">
        <f t="shared" si="76"/>
        <v>大阪大</v>
      </c>
    </row>
    <row r="654" spans="1:21">
      <c r="A654" t="s">
        <v>1349</v>
      </c>
      <c r="B654" s="61">
        <v>653</v>
      </c>
      <c r="C654" t="s">
        <v>5625</v>
      </c>
      <c r="D654" t="s">
        <v>5626</v>
      </c>
      <c r="E654" t="s">
        <v>83</v>
      </c>
      <c r="F654">
        <v>20041019</v>
      </c>
      <c r="G654" t="s">
        <v>13985</v>
      </c>
      <c r="H654" t="s">
        <v>193</v>
      </c>
      <c r="I654" t="s">
        <v>3004</v>
      </c>
      <c r="M654" t="str">
        <f t="shared" si="71"/>
        <v>小林</v>
      </c>
      <c r="N654" t="str">
        <f t="shared" si="72"/>
        <v>奈央子</v>
      </c>
      <c r="O654" t="str">
        <f t="shared" si="73"/>
        <v>コバヤシ</v>
      </c>
      <c r="P654" t="str">
        <f t="shared" si="74"/>
        <v>ナオコ</v>
      </c>
      <c r="Q654">
        <f>IF($F654="","",DATEDIF($R654,①申込書!$D$3,"Y"))</f>
        <v>21</v>
      </c>
      <c r="R654" t="str">
        <f t="shared" si="75"/>
        <v>2004/10/19</v>
      </c>
      <c r="S654" t="str">
        <f t="shared" si="70"/>
        <v>奈良</v>
      </c>
      <c r="T654" t="str">
        <f>IFERROR(IF($G654&lt;&gt;"",LEFT($G654,11),IF(COUNTIF(③女子申込!$C:$C,$B654)=1,INDEX(③女子申込!H:H,MATCH($B654,③女子申込!$C:$C,0)),"")),"")</f>
        <v>00200082863</v>
      </c>
      <c r="U654" t="str">
        <f t="shared" si="76"/>
        <v>大阪大</v>
      </c>
    </row>
    <row r="655" spans="1:21">
      <c r="A655" t="s">
        <v>1349</v>
      </c>
      <c r="B655" s="61">
        <v>654</v>
      </c>
      <c r="C655" t="s">
        <v>5637</v>
      </c>
      <c r="D655" t="s">
        <v>5638</v>
      </c>
      <c r="E655" t="s">
        <v>88</v>
      </c>
      <c r="F655">
        <v>20040805</v>
      </c>
      <c r="G655" t="s">
        <v>13986</v>
      </c>
      <c r="H655" t="s">
        <v>464</v>
      </c>
      <c r="I655" t="s">
        <v>5639</v>
      </c>
      <c r="M655" t="str">
        <f t="shared" si="71"/>
        <v>原</v>
      </c>
      <c r="N655" t="str">
        <f t="shared" si="72"/>
        <v>萌琉</v>
      </c>
      <c r="O655" t="str">
        <f t="shared" si="73"/>
        <v>ハラ</v>
      </c>
      <c r="P655" t="str">
        <f t="shared" si="74"/>
        <v>モユル</v>
      </c>
      <c r="Q655">
        <f>IF($F655="","",DATEDIF($R655,①申込書!$D$3,"Y"))</f>
        <v>21</v>
      </c>
      <c r="R655" t="str">
        <f t="shared" si="75"/>
        <v>2004/08/05</v>
      </c>
      <c r="S655" t="str">
        <f t="shared" si="70"/>
        <v>京都</v>
      </c>
      <c r="T655" t="str">
        <f>IFERROR(IF($G655&lt;&gt;"",LEFT($G655,11),IF(COUNTIF(③女子申込!$C:$C,$B655)=1,INDEX(③女子申込!H:H,MATCH($B655,③女子申込!$C:$C,0)),"")),"")</f>
        <v>00120577830</v>
      </c>
      <c r="U655" t="str">
        <f t="shared" si="76"/>
        <v>大阪大</v>
      </c>
    </row>
    <row r="656" spans="1:21">
      <c r="A656" t="s">
        <v>1349</v>
      </c>
      <c r="B656" s="61">
        <v>655</v>
      </c>
      <c r="C656" t="s">
        <v>8226</v>
      </c>
      <c r="D656" t="s">
        <v>8227</v>
      </c>
      <c r="E656" t="s">
        <v>132</v>
      </c>
      <c r="F656">
        <v>20050105</v>
      </c>
      <c r="G656" t="s">
        <v>8228</v>
      </c>
      <c r="H656" t="s">
        <v>467</v>
      </c>
      <c r="I656" t="s">
        <v>2874</v>
      </c>
      <c r="M656" t="str">
        <f t="shared" si="71"/>
        <v>佐々木</v>
      </c>
      <c r="N656" t="str">
        <f t="shared" si="72"/>
        <v>莉乃</v>
      </c>
      <c r="O656" t="str">
        <f t="shared" si="73"/>
        <v>ササキ</v>
      </c>
      <c r="P656" t="str">
        <f t="shared" si="74"/>
        <v>リノ</v>
      </c>
      <c r="Q656">
        <f>IF($F656="","",DATEDIF($R656,①申込書!$D$3,"Y"))</f>
        <v>21</v>
      </c>
      <c r="R656" t="str">
        <f t="shared" si="75"/>
        <v>2005/01/05</v>
      </c>
      <c r="S656" t="str">
        <f t="shared" si="70"/>
        <v>広島</v>
      </c>
      <c r="T656" t="str">
        <f>IFERROR(IF($G656&lt;&gt;"",LEFT($G656,11),IF(COUNTIF(③女子申込!$C:$C,$B656)=1,INDEX(③女子申込!H:H,MATCH($B656,③女子申込!$C:$C,0)),"")),"")</f>
        <v>00145873634</v>
      </c>
      <c r="U656" t="str">
        <f t="shared" si="76"/>
        <v>大阪大</v>
      </c>
    </row>
    <row r="657" spans="1:21">
      <c r="A657" t="s">
        <v>1349</v>
      </c>
      <c r="B657" s="61">
        <v>656</v>
      </c>
      <c r="C657" t="s">
        <v>8216</v>
      </c>
      <c r="D657" t="s">
        <v>8217</v>
      </c>
      <c r="E657" t="s">
        <v>170</v>
      </c>
      <c r="F657">
        <v>20050406</v>
      </c>
      <c r="G657" t="s">
        <v>8218</v>
      </c>
      <c r="H657" t="s">
        <v>8219</v>
      </c>
      <c r="I657" t="s">
        <v>2802</v>
      </c>
      <c r="M657" t="str">
        <f t="shared" si="71"/>
        <v>有隅</v>
      </c>
      <c r="N657" t="str">
        <f t="shared" si="72"/>
        <v>清伽</v>
      </c>
      <c r="O657" t="str">
        <f t="shared" si="73"/>
        <v>アリスミ</v>
      </c>
      <c r="P657" t="str">
        <f t="shared" si="74"/>
        <v>サヤカ</v>
      </c>
      <c r="Q657">
        <f>IF($F657="","",DATEDIF($R657,①申込書!$D$3,"Y"))</f>
        <v>20</v>
      </c>
      <c r="R657" t="str">
        <f t="shared" si="75"/>
        <v>2005/04/06</v>
      </c>
      <c r="S657" t="str">
        <f t="shared" si="70"/>
        <v>福岡</v>
      </c>
      <c r="T657" t="str">
        <f>IFERROR(IF($G657&lt;&gt;"",LEFT($G657,11),IF(COUNTIF(③女子申込!$C:$C,$B657)=1,INDEX(③女子申込!H:H,MATCH($B657,③女子申込!$C:$C,0)),"")),"")</f>
        <v>00154755027</v>
      </c>
      <c r="U657" t="str">
        <f t="shared" si="76"/>
        <v>大阪大</v>
      </c>
    </row>
    <row r="658" spans="1:21">
      <c r="A658" t="s">
        <v>1349</v>
      </c>
      <c r="B658" s="61">
        <v>657</v>
      </c>
      <c r="C658" t="s">
        <v>8220</v>
      </c>
      <c r="D658" t="s">
        <v>8221</v>
      </c>
      <c r="E658" t="s">
        <v>132</v>
      </c>
      <c r="F658">
        <v>20051028</v>
      </c>
      <c r="G658" t="s">
        <v>8222</v>
      </c>
      <c r="H658" t="s">
        <v>13987</v>
      </c>
      <c r="I658" t="s">
        <v>2706</v>
      </c>
      <c r="M658" t="str">
        <f t="shared" si="71"/>
        <v>鴻海</v>
      </c>
      <c r="N658" t="str">
        <f t="shared" si="72"/>
        <v>妃那</v>
      </c>
      <c r="O658" t="str">
        <f t="shared" si="73"/>
        <v>コウノミ</v>
      </c>
      <c r="P658" t="str">
        <f t="shared" si="74"/>
        <v>ヒナ</v>
      </c>
      <c r="Q658">
        <f>IF($F658="","",DATEDIF($R658,①申込書!$D$3,"Y"))</f>
        <v>20</v>
      </c>
      <c r="R658" t="str">
        <f t="shared" si="75"/>
        <v>2005/10/28</v>
      </c>
      <c r="S658" t="str">
        <f t="shared" si="70"/>
        <v>広島</v>
      </c>
      <c r="T658" t="str">
        <f>IFERROR(IF($G658&lt;&gt;"",LEFT($G658,11),IF(COUNTIF(③女子申込!$C:$C,$B658)=1,INDEX(③女子申込!H:H,MATCH($B658,③女子申込!$C:$C,0)),"")),"")</f>
        <v>00123099630</v>
      </c>
      <c r="U658" t="str">
        <f t="shared" si="76"/>
        <v>大阪大</v>
      </c>
    </row>
    <row r="659" spans="1:21">
      <c r="A659" t="s">
        <v>1349</v>
      </c>
      <c r="B659" s="61">
        <v>658</v>
      </c>
      <c r="C659" t="s">
        <v>8223</v>
      </c>
      <c r="D659" t="s">
        <v>8224</v>
      </c>
      <c r="E659" t="s">
        <v>99</v>
      </c>
      <c r="F659">
        <v>20051106</v>
      </c>
      <c r="G659" t="s">
        <v>8225</v>
      </c>
      <c r="H659" t="s">
        <v>2149</v>
      </c>
      <c r="I659" t="s">
        <v>5316</v>
      </c>
      <c r="M659" t="str">
        <f t="shared" si="71"/>
        <v>中原</v>
      </c>
      <c r="N659" t="str">
        <f t="shared" si="72"/>
        <v>史椛</v>
      </c>
      <c r="O659" t="str">
        <f t="shared" si="73"/>
        <v>ナカハラ</v>
      </c>
      <c r="P659" t="str">
        <f t="shared" si="74"/>
        <v>フミカ</v>
      </c>
      <c r="Q659">
        <f>IF($F659="","",DATEDIF($R659,①申込書!$D$3,"Y"))</f>
        <v>20</v>
      </c>
      <c r="R659" t="str">
        <f t="shared" si="75"/>
        <v>2005/11/06</v>
      </c>
      <c r="S659" t="str">
        <f t="shared" si="70"/>
        <v>大阪</v>
      </c>
      <c r="T659" t="str">
        <f>IFERROR(IF($G659&lt;&gt;"",LEFT($G659,11),IF(COUNTIF(③女子申込!$C:$C,$B659)=1,INDEX(③女子申込!H:H,MATCH($B659,③女子申込!$C:$C,0)),"")),"")</f>
        <v>00157586335</v>
      </c>
      <c r="U659" t="str">
        <f t="shared" si="76"/>
        <v>大阪大</v>
      </c>
    </row>
    <row r="660" spans="1:21">
      <c r="A660" t="s">
        <v>1349</v>
      </c>
      <c r="B660" s="61">
        <v>659</v>
      </c>
      <c r="C660" t="s">
        <v>8351</v>
      </c>
      <c r="D660" t="s">
        <v>8352</v>
      </c>
      <c r="E660" t="s">
        <v>99</v>
      </c>
      <c r="F660">
        <v>20050820</v>
      </c>
      <c r="G660" t="s">
        <v>8353</v>
      </c>
      <c r="H660" t="s">
        <v>8354</v>
      </c>
      <c r="I660" t="s">
        <v>2700</v>
      </c>
      <c r="M660" t="str">
        <f t="shared" si="71"/>
        <v>近澤</v>
      </c>
      <c r="N660" t="str">
        <f t="shared" si="72"/>
        <v>亜海</v>
      </c>
      <c r="O660" t="str">
        <f t="shared" si="73"/>
        <v>チカザワ</v>
      </c>
      <c r="P660" t="str">
        <f t="shared" si="74"/>
        <v>アミ</v>
      </c>
      <c r="Q660">
        <f>IF($F660="","",DATEDIF($R660,①申込書!$D$3,"Y"))</f>
        <v>20</v>
      </c>
      <c r="R660" t="str">
        <f t="shared" si="75"/>
        <v>2005/08/20</v>
      </c>
      <c r="S660" t="str">
        <f t="shared" si="70"/>
        <v>大阪</v>
      </c>
      <c r="T660" t="str">
        <f>IFERROR(IF($G660&lt;&gt;"",LEFT($G660,11),IF(COUNTIF(③女子申込!$C:$C,$B660)=1,INDEX(③女子申込!H:H,MATCH($B660,③女子申込!$C:$C,0)),"")),"")</f>
        <v>00200293392</v>
      </c>
      <c r="U660" t="str">
        <f t="shared" si="76"/>
        <v>大阪大</v>
      </c>
    </row>
    <row r="661" spans="1:21">
      <c r="A661" t="s">
        <v>1349</v>
      </c>
      <c r="B661" s="61">
        <v>660</v>
      </c>
      <c r="C661" t="s">
        <v>12883</v>
      </c>
      <c r="D661" t="s">
        <v>12884</v>
      </c>
      <c r="E661" t="s">
        <v>97</v>
      </c>
      <c r="F661">
        <v>20010410</v>
      </c>
      <c r="G661" t="s">
        <v>13988</v>
      </c>
      <c r="H661" t="s">
        <v>13989</v>
      </c>
      <c r="I661" t="s">
        <v>13990</v>
      </c>
      <c r="M661" t="str">
        <f t="shared" si="71"/>
        <v>二井</v>
      </c>
      <c r="N661" t="str">
        <f t="shared" si="72"/>
        <v>範子</v>
      </c>
      <c r="O661" t="str">
        <f t="shared" si="73"/>
        <v>フタイ</v>
      </c>
      <c r="P661" t="str">
        <f t="shared" si="74"/>
        <v>ノリコ</v>
      </c>
      <c r="Q661">
        <f>IF($F661="","",DATEDIF($R661,①申込書!$D$3,"Y"))</f>
        <v>24</v>
      </c>
      <c r="R661" t="str">
        <f t="shared" si="75"/>
        <v>2001/04/10</v>
      </c>
      <c r="S661" t="str">
        <f t="shared" si="70"/>
        <v>兵庫</v>
      </c>
      <c r="T661" t="str">
        <f>IFERROR(IF($G661&lt;&gt;"",LEFT($G661,11),IF(COUNTIF(③女子申込!$C:$C,$B661)=1,INDEX(③女子申込!H:H,MATCH($B661,③女子申込!$C:$C,0)),"")),"")</f>
        <v>00008971126</v>
      </c>
      <c r="U661" t="str">
        <f t="shared" si="76"/>
        <v>大阪大</v>
      </c>
    </row>
    <row r="662" spans="1:21">
      <c r="A662" t="s">
        <v>715</v>
      </c>
      <c r="B662" s="61">
        <v>661</v>
      </c>
      <c r="C662" t="s">
        <v>8170</v>
      </c>
      <c r="D662" t="s">
        <v>8171</v>
      </c>
      <c r="E662" t="s">
        <v>344</v>
      </c>
      <c r="F662">
        <v>20050508</v>
      </c>
      <c r="G662" t="s">
        <v>8172</v>
      </c>
      <c r="H662" t="s">
        <v>8173</v>
      </c>
      <c r="I662" t="s">
        <v>7922</v>
      </c>
      <c r="M662" t="str">
        <f t="shared" si="71"/>
        <v>岩見</v>
      </c>
      <c r="N662" t="str">
        <f t="shared" si="72"/>
        <v>奏愛</v>
      </c>
      <c r="O662" t="str">
        <f t="shared" si="73"/>
        <v>イワミ</v>
      </c>
      <c r="P662" t="str">
        <f t="shared" si="74"/>
        <v>ソナ</v>
      </c>
      <c r="Q662">
        <f>IF($F662="","",DATEDIF($R662,①申込書!$D$3,"Y"))</f>
        <v>20</v>
      </c>
      <c r="R662" t="str">
        <f t="shared" si="75"/>
        <v>2005/05/08</v>
      </c>
      <c r="S662" t="str">
        <f t="shared" si="70"/>
        <v>高知</v>
      </c>
      <c r="T662" t="str">
        <f>IFERROR(IF($G662&lt;&gt;"",LEFT($G662,11),IF(COUNTIF(③女子申込!$C:$C,$B662)=1,INDEX(③女子申込!H:H,MATCH($B662,③女子申込!$C:$C,0)),"")),"")</f>
        <v>00126403016</v>
      </c>
      <c r="U662" t="str">
        <f t="shared" si="76"/>
        <v>びわこ成蹊スポーツ大</v>
      </c>
    </row>
    <row r="663" spans="1:21">
      <c r="A663" t="s">
        <v>715</v>
      </c>
      <c r="B663" s="61">
        <v>662</v>
      </c>
      <c r="C663" t="s">
        <v>5529</v>
      </c>
      <c r="D663" t="s">
        <v>5530</v>
      </c>
      <c r="E663" t="s">
        <v>88</v>
      </c>
      <c r="F663">
        <v>20040827</v>
      </c>
      <c r="G663" t="s">
        <v>13991</v>
      </c>
      <c r="H663" t="s">
        <v>5531</v>
      </c>
      <c r="I663" t="s">
        <v>5532</v>
      </c>
      <c r="M663" t="str">
        <f t="shared" si="71"/>
        <v>大倉</v>
      </c>
      <c r="N663" t="str">
        <f t="shared" si="72"/>
        <v>倭歌</v>
      </c>
      <c r="O663" t="str">
        <f t="shared" si="73"/>
        <v>オオクラ</v>
      </c>
      <c r="P663" t="str">
        <f t="shared" si="74"/>
        <v>ワカ</v>
      </c>
      <c r="Q663">
        <f>IF($F663="","",DATEDIF($R663,①申込書!$D$3,"Y"))</f>
        <v>21</v>
      </c>
      <c r="R663" t="str">
        <f t="shared" si="75"/>
        <v>2004/08/27</v>
      </c>
      <c r="S663" t="str">
        <f t="shared" si="70"/>
        <v>京都</v>
      </c>
      <c r="T663" t="str">
        <f>IFERROR(IF($G663&lt;&gt;"",LEFT($G663,11),IF(COUNTIF(③女子申込!$C:$C,$B663)=1,INDEX(③女子申込!H:H,MATCH($B663,③女子申込!$C:$C,0)),"")),"")</f>
        <v>00200034133</v>
      </c>
      <c r="U663" t="str">
        <f t="shared" si="76"/>
        <v>びわこ成蹊スポーツ大</v>
      </c>
    </row>
    <row r="664" spans="1:21">
      <c r="A664" t="s">
        <v>715</v>
      </c>
      <c r="B664" s="61">
        <v>663</v>
      </c>
      <c r="C664" t="s">
        <v>3249</v>
      </c>
      <c r="D664" t="s">
        <v>3250</v>
      </c>
      <c r="E664" t="s">
        <v>80</v>
      </c>
      <c r="F664">
        <v>20040117</v>
      </c>
      <c r="G664" t="s">
        <v>13992</v>
      </c>
      <c r="H664" t="s">
        <v>615</v>
      </c>
      <c r="I664" t="s">
        <v>3007</v>
      </c>
      <c r="M664" t="str">
        <f t="shared" si="71"/>
        <v>大西</v>
      </c>
      <c r="N664" t="str">
        <f t="shared" si="72"/>
        <v>夢七</v>
      </c>
      <c r="O664" t="str">
        <f t="shared" si="73"/>
        <v>オオニシ</v>
      </c>
      <c r="P664" t="str">
        <f t="shared" si="74"/>
        <v>ユメナ</v>
      </c>
      <c r="Q664">
        <f>IF($F664="","",DATEDIF($R664,①申込書!$D$3,"Y"))</f>
        <v>22</v>
      </c>
      <c r="R664" t="str">
        <f t="shared" si="75"/>
        <v>2004/01/17</v>
      </c>
      <c r="S664" t="str">
        <f t="shared" si="70"/>
        <v>滋賀</v>
      </c>
      <c r="T664" t="str">
        <f>IFERROR(IF($G664&lt;&gt;"",LEFT($G664,11),IF(COUNTIF(③女子申込!$C:$C,$B664)=1,INDEX(③女子申込!H:H,MATCH($B664,③女子申込!$C:$C,0)),"")),"")</f>
        <v>00165403827</v>
      </c>
      <c r="U664" t="str">
        <f t="shared" si="76"/>
        <v>びわこ成蹊スポーツ大</v>
      </c>
    </row>
    <row r="665" spans="1:21">
      <c r="A665" t="s">
        <v>715</v>
      </c>
      <c r="B665" s="61">
        <v>664</v>
      </c>
      <c r="C665" t="s">
        <v>5526</v>
      </c>
      <c r="D665" t="s">
        <v>5527</v>
      </c>
      <c r="E665" t="s">
        <v>3835</v>
      </c>
      <c r="F665">
        <v>20041201</v>
      </c>
      <c r="G665" t="s">
        <v>13993</v>
      </c>
      <c r="H665" t="s">
        <v>5528</v>
      </c>
      <c r="I665" t="s">
        <v>2929</v>
      </c>
      <c r="M665" t="str">
        <f t="shared" si="71"/>
        <v>蒲生</v>
      </c>
      <c r="N665" t="str">
        <f t="shared" si="72"/>
        <v>彩水</v>
      </c>
      <c r="O665" t="str">
        <f t="shared" si="73"/>
        <v>ガモウ</v>
      </c>
      <c r="P665" t="str">
        <f t="shared" si="74"/>
        <v>アヤミ</v>
      </c>
      <c r="Q665">
        <f>IF($F665="","",DATEDIF($R665,①申込書!$D$3,"Y"))</f>
        <v>21</v>
      </c>
      <c r="R665" t="str">
        <f t="shared" si="75"/>
        <v>2004/12/01</v>
      </c>
      <c r="S665" t="str">
        <f t="shared" si="70"/>
        <v>学連</v>
      </c>
      <c r="T665" t="str">
        <f>IFERROR(IF($G665&lt;&gt;"",LEFT($G665,11),IF(COUNTIF(③女子申込!$C:$C,$B665)=1,INDEX(③女子申込!H:H,MATCH($B665,③女子申込!$C:$C,0)),"")),"")</f>
        <v>00200034135</v>
      </c>
      <c r="U665" t="str">
        <f t="shared" si="76"/>
        <v>びわこ成蹊スポーツ大</v>
      </c>
    </row>
    <row r="666" spans="1:21">
      <c r="A666"/>
      <c r="B666" s="61"/>
      <c r="C666"/>
      <c r="D666"/>
      <c r="E666"/>
      <c r="F666"/>
      <c r="G666"/>
      <c r="H666"/>
      <c r="I666"/>
      <c r="M666" t="str">
        <f t="shared" si="71"/>
        <v/>
      </c>
      <c r="N666" t="str">
        <f t="shared" si="72"/>
        <v/>
      </c>
      <c r="O666" t="str">
        <f t="shared" si="73"/>
        <v/>
      </c>
      <c r="P666" t="str">
        <f t="shared" si="74"/>
        <v/>
      </c>
      <c r="Q666" t="str">
        <f>IF($F666="","",DATEDIF($R666,①申込書!$D$3,"Y"))</f>
        <v/>
      </c>
      <c r="R666" t="str">
        <f t="shared" si="75"/>
        <v/>
      </c>
      <c r="S666" t="str">
        <f t="shared" si="70"/>
        <v/>
      </c>
      <c r="T666" t="str">
        <f>IFERROR(IF($G666&lt;&gt;"",LEFT($G666,11),IF(COUNTIF(③女子申込!$C:$C,$B666)=1,INDEX(③女子申込!H:H,MATCH($B666,③女子申込!$C:$C,0)),"")),"")</f>
        <v/>
      </c>
      <c r="U666" t="str">
        <f t="shared" si="76"/>
        <v/>
      </c>
    </row>
    <row r="667" spans="1:21">
      <c r="A667" t="s">
        <v>715</v>
      </c>
      <c r="B667" s="61">
        <v>666</v>
      </c>
      <c r="C667" t="s">
        <v>5523</v>
      </c>
      <c r="D667" t="s">
        <v>5524</v>
      </c>
      <c r="E667" t="s">
        <v>80</v>
      </c>
      <c r="F667">
        <v>20050111</v>
      </c>
      <c r="G667" t="s">
        <v>13994</v>
      </c>
      <c r="H667" t="s">
        <v>5525</v>
      </c>
      <c r="I667" t="s">
        <v>2701</v>
      </c>
      <c r="M667" t="str">
        <f t="shared" si="71"/>
        <v>倉田</v>
      </c>
      <c r="N667" t="str">
        <f t="shared" si="72"/>
        <v>怜奈</v>
      </c>
      <c r="O667" t="str">
        <f t="shared" si="73"/>
        <v>クラタ</v>
      </c>
      <c r="P667" t="str">
        <f t="shared" si="74"/>
        <v>レナ</v>
      </c>
      <c r="Q667">
        <f>IF($F667="","",DATEDIF($R667,①申込書!$D$3,"Y"))</f>
        <v>21</v>
      </c>
      <c r="R667" t="str">
        <f t="shared" si="75"/>
        <v>2005/01/11</v>
      </c>
      <c r="S667" t="str">
        <f t="shared" si="70"/>
        <v>滋賀</v>
      </c>
      <c r="T667" t="str">
        <f>IFERROR(IF($G667&lt;&gt;"",LEFT($G667,11),IF(COUNTIF(③女子申込!$C:$C,$B667)=1,INDEX(③女子申込!H:H,MATCH($B667,③女子申込!$C:$C,0)),"")),"")</f>
        <v>00200034142</v>
      </c>
      <c r="U667" t="str">
        <f t="shared" si="76"/>
        <v>びわこ成蹊スポーツ大</v>
      </c>
    </row>
    <row r="668" spans="1:21">
      <c r="A668" t="s">
        <v>715</v>
      </c>
      <c r="B668" s="61">
        <v>667</v>
      </c>
      <c r="C668" t="s">
        <v>5519</v>
      </c>
      <c r="D668" t="s">
        <v>5520</v>
      </c>
      <c r="E668" t="s">
        <v>3835</v>
      </c>
      <c r="F668">
        <v>20041113</v>
      </c>
      <c r="G668" t="s">
        <v>13995</v>
      </c>
      <c r="H668" t="s">
        <v>1028</v>
      </c>
      <c r="I668" t="s">
        <v>3159</v>
      </c>
      <c r="M668" t="str">
        <f t="shared" si="71"/>
        <v>杉本</v>
      </c>
      <c r="N668" t="str">
        <f t="shared" si="72"/>
        <v>響</v>
      </c>
      <c r="O668" t="str">
        <f t="shared" si="73"/>
        <v>スギモト</v>
      </c>
      <c r="P668" t="str">
        <f t="shared" si="74"/>
        <v>ユラ</v>
      </c>
      <c r="Q668">
        <f>IF($F668="","",DATEDIF($R668,①申込書!$D$3,"Y"))</f>
        <v>21</v>
      </c>
      <c r="R668" t="str">
        <f t="shared" si="75"/>
        <v>2004/11/13</v>
      </c>
      <c r="S668" t="str">
        <f t="shared" si="70"/>
        <v>学連</v>
      </c>
      <c r="T668" t="str">
        <f>IFERROR(IF($G668&lt;&gt;"",LEFT($G668,11),IF(COUNTIF(③女子申込!$C:$C,$B668)=1,INDEX(③女子申込!H:H,MATCH($B668,③女子申込!$C:$C,0)),"")),"")</f>
        <v>00200034153</v>
      </c>
      <c r="U668" t="str">
        <f t="shared" si="76"/>
        <v>びわこ成蹊スポーツ大</v>
      </c>
    </row>
    <row r="669" spans="1:21">
      <c r="A669" t="s">
        <v>715</v>
      </c>
      <c r="B669" s="61">
        <v>668</v>
      </c>
      <c r="C669" t="s">
        <v>3282</v>
      </c>
      <c r="D669" t="s">
        <v>3283</v>
      </c>
      <c r="E669" t="s">
        <v>99</v>
      </c>
      <c r="F669">
        <v>20040329</v>
      </c>
      <c r="G669" t="s">
        <v>13996</v>
      </c>
      <c r="H669" t="s">
        <v>771</v>
      </c>
      <c r="I669" t="s">
        <v>3284</v>
      </c>
      <c r="M669" t="str">
        <f t="shared" si="71"/>
        <v>瀬尾</v>
      </c>
      <c r="N669" t="str">
        <f t="shared" si="72"/>
        <v>あやす</v>
      </c>
      <c r="O669" t="str">
        <f t="shared" si="73"/>
        <v>セオ</v>
      </c>
      <c r="P669" t="str">
        <f t="shared" si="74"/>
        <v>アヤス</v>
      </c>
      <c r="Q669">
        <f>IF($F669="","",DATEDIF($R669,①申込書!$D$3,"Y"))</f>
        <v>21</v>
      </c>
      <c r="R669" t="str">
        <f t="shared" si="75"/>
        <v>2004/03/29</v>
      </c>
      <c r="S669" t="str">
        <f t="shared" si="70"/>
        <v>大阪</v>
      </c>
      <c r="T669" t="str">
        <f>IFERROR(IF($G669&lt;&gt;"",LEFT($G669,11),IF(COUNTIF(③女子申込!$C:$C,$B669)=1,INDEX(③女子申込!H:H,MATCH($B669,③女子申込!$C:$C,0)),"")),"")</f>
        <v>00166882233</v>
      </c>
      <c r="U669" t="str">
        <f t="shared" si="76"/>
        <v>びわこ成蹊スポーツ大</v>
      </c>
    </row>
    <row r="670" spans="1:21">
      <c r="A670" t="s">
        <v>715</v>
      </c>
      <c r="B670" s="61">
        <v>669</v>
      </c>
      <c r="C670" t="s">
        <v>5328</v>
      </c>
      <c r="D670" t="s">
        <v>5329</v>
      </c>
      <c r="E670" t="s">
        <v>170</v>
      </c>
      <c r="F670">
        <v>20040803</v>
      </c>
      <c r="G670" t="s">
        <v>13997</v>
      </c>
      <c r="H670" t="s">
        <v>5330</v>
      </c>
      <c r="I670" t="s">
        <v>5331</v>
      </c>
      <c r="M670" t="str">
        <f t="shared" si="71"/>
        <v>副島</v>
      </c>
      <c r="N670" t="str">
        <f t="shared" si="72"/>
        <v>珠華</v>
      </c>
      <c r="O670" t="str">
        <f t="shared" si="73"/>
        <v>ソエジマ</v>
      </c>
      <c r="P670" t="str">
        <f t="shared" si="74"/>
        <v>ジュカ</v>
      </c>
      <c r="Q670">
        <f>IF($F670="","",DATEDIF($R670,①申込書!$D$3,"Y"))</f>
        <v>21</v>
      </c>
      <c r="R670" t="str">
        <f t="shared" si="75"/>
        <v>2004/08/03</v>
      </c>
      <c r="S670" t="str">
        <f t="shared" si="70"/>
        <v>福岡</v>
      </c>
      <c r="T670" t="str">
        <f>IFERROR(IF($G670&lt;&gt;"",LEFT($G670,11),IF(COUNTIF(③女子申込!$C:$C,$B670)=1,INDEX(③女子申込!H:H,MATCH($B670,③女子申込!$C:$C,0)),"")),"")</f>
        <v>00144967435</v>
      </c>
      <c r="U670" t="str">
        <f t="shared" si="76"/>
        <v>びわこ成蹊スポーツ大</v>
      </c>
    </row>
    <row r="671" spans="1:21">
      <c r="A671" t="s">
        <v>715</v>
      </c>
      <c r="B671" s="61">
        <v>670</v>
      </c>
      <c r="C671" t="s">
        <v>12885</v>
      </c>
      <c r="D671" t="s">
        <v>8045</v>
      </c>
      <c r="E671" t="s">
        <v>88</v>
      </c>
      <c r="F671">
        <v>20050822</v>
      </c>
      <c r="G671" t="s">
        <v>13998</v>
      </c>
      <c r="H671" t="s">
        <v>810</v>
      </c>
      <c r="I671" t="s">
        <v>2803</v>
      </c>
      <c r="M671" t="str">
        <f t="shared" si="71"/>
        <v>髙橋</v>
      </c>
      <c r="N671" t="str">
        <f t="shared" si="72"/>
        <v>夏実</v>
      </c>
      <c r="O671" t="str">
        <f t="shared" si="73"/>
        <v>タカハシ</v>
      </c>
      <c r="P671" t="str">
        <f t="shared" si="74"/>
        <v>ナツミ</v>
      </c>
      <c r="Q671">
        <f>IF($F671="","",DATEDIF($R671,①申込書!$D$3,"Y"))</f>
        <v>20</v>
      </c>
      <c r="R671" t="str">
        <f t="shared" si="75"/>
        <v>2005/08/22</v>
      </c>
      <c r="S671" t="str">
        <f t="shared" si="70"/>
        <v>京都</v>
      </c>
      <c r="T671" t="str">
        <f>IFERROR(IF($G671&lt;&gt;"",LEFT($G671,11),IF(COUNTIF(③女子申込!$C:$C,$B671)=1,INDEX(③女子申込!H:H,MATCH($B671,③女子申込!$C:$C,0)),"")),"")</f>
        <v>00130831117</v>
      </c>
      <c r="U671" t="str">
        <f t="shared" si="76"/>
        <v>びわこ成蹊スポーツ大</v>
      </c>
    </row>
    <row r="672" spans="1:21">
      <c r="A672" t="s">
        <v>715</v>
      </c>
      <c r="B672" s="61">
        <v>671</v>
      </c>
      <c r="C672" t="s">
        <v>12886</v>
      </c>
      <c r="D672" t="s">
        <v>12887</v>
      </c>
      <c r="E672" t="s">
        <v>80</v>
      </c>
      <c r="F672">
        <v>20060921</v>
      </c>
      <c r="G672" t="s">
        <v>13999</v>
      </c>
      <c r="H672" t="s">
        <v>810</v>
      </c>
      <c r="I672" t="s">
        <v>14000</v>
      </c>
      <c r="M672" t="str">
        <f t="shared" si="71"/>
        <v>髙橋</v>
      </c>
      <c r="N672" t="str">
        <f t="shared" si="72"/>
        <v>里亜</v>
      </c>
      <c r="O672" t="str">
        <f t="shared" si="73"/>
        <v>タカハシ</v>
      </c>
      <c r="P672" t="str">
        <f t="shared" si="74"/>
        <v>リア</v>
      </c>
      <c r="Q672">
        <f>IF($F672="","",DATEDIF($R672,①申込書!$D$3,"Y"))</f>
        <v>19</v>
      </c>
      <c r="R672" t="str">
        <f t="shared" si="75"/>
        <v>2006/09/21</v>
      </c>
      <c r="S672" t="str">
        <f t="shared" si="70"/>
        <v>滋賀</v>
      </c>
      <c r="T672" t="str">
        <f>IFERROR(IF($G672&lt;&gt;"",LEFT($G672,11),IF(COUNTIF(③女子申込!$C:$C,$B672)=1,INDEX(③女子申込!H:H,MATCH($B672,③女子申込!$C:$C,0)),"")),"")</f>
        <v>00133840726</v>
      </c>
      <c r="U672" t="str">
        <f t="shared" si="76"/>
        <v>びわこ成蹊スポーツ大</v>
      </c>
    </row>
    <row r="673" spans="1:21">
      <c r="A673" t="s">
        <v>715</v>
      </c>
      <c r="B673" s="61">
        <v>672</v>
      </c>
      <c r="C673" t="s">
        <v>12888</v>
      </c>
      <c r="D673" t="s">
        <v>12889</v>
      </c>
      <c r="E673" t="s">
        <v>80</v>
      </c>
      <c r="F673">
        <v>20061027</v>
      </c>
      <c r="G673" t="s">
        <v>14001</v>
      </c>
      <c r="H673" t="s">
        <v>1210</v>
      </c>
      <c r="I673" t="s">
        <v>7823</v>
      </c>
      <c r="M673" t="str">
        <f t="shared" si="71"/>
        <v>德永</v>
      </c>
      <c r="N673" t="str">
        <f t="shared" si="72"/>
        <v>柊花</v>
      </c>
      <c r="O673" t="str">
        <f t="shared" si="73"/>
        <v>トクナガ</v>
      </c>
      <c r="P673" t="str">
        <f t="shared" si="74"/>
        <v>シュウカ</v>
      </c>
      <c r="Q673">
        <f>IF($F673="","",DATEDIF($R673,①申込書!$D$3,"Y"))</f>
        <v>19</v>
      </c>
      <c r="R673" t="str">
        <f t="shared" si="75"/>
        <v>2006/10/27</v>
      </c>
      <c r="S673" t="str">
        <f t="shared" si="70"/>
        <v>滋賀</v>
      </c>
      <c r="T673" t="str">
        <f>IFERROR(IF($G673&lt;&gt;"",LEFT($G673,11),IF(COUNTIF(③女子申込!$C:$C,$B673)=1,INDEX(③女子申込!H:H,MATCH($B673,③女子申込!$C:$C,0)),"")),"")</f>
        <v>00135431522</v>
      </c>
      <c r="U673" t="str">
        <f t="shared" si="76"/>
        <v>びわこ成蹊スポーツ大</v>
      </c>
    </row>
    <row r="674" spans="1:21">
      <c r="A674" t="s">
        <v>715</v>
      </c>
      <c r="B674" s="61">
        <v>673</v>
      </c>
      <c r="C674" t="s">
        <v>3252</v>
      </c>
      <c r="D674" t="s">
        <v>3253</v>
      </c>
      <c r="E674" t="s">
        <v>80</v>
      </c>
      <c r="F674">
        <v>20040105</v>
      </c>
      <c r="G674" t="s">
        <v>14002</v>
      </c>
      <c r="H674" t="s">
        <v>1315</v>
      </c>
      <c r="I674" t="s">
        <v>2609</v>
      </c>
      <c r="M674" t="str">
        <f t="shared" si="71"/>
        <v>中部</v>
      </c>
      <c r="N674" t="str">
        <f t="shared" si="72"/>
        <v>遥</v>
      </c>
      <c r="O674" t="str">
        <f t="shared" si="73"/>
        <v>ナカベ</v>
      </c>
      <c r="P674" t="str">
        <f t="shared" si="74"/>
        <v>ハルカ</v>
      </c>
      <c r="Q674">
        <f>IF($F674="","",DATEDIF($R674,①申込書!$D$3,"Y"))</f>
        <v>22</v>
      </c>
      <c r="R674" t="str">
        <f t="shared" si="75"/>
        <v>2004/01/05</v>
      </c>
      <c r="S674" t="str">
        <f t="shared" si="70"/>
        <v>滋賀</v>
      </c>
      <c r="T674" t="str">
        <f>IFERROR(IF($G674&lt;&gt;"",LEFT($G674,11),IF(COUNTIF(③女子申込!$C:$C,$B674)=1,INDEX(③女子申込!H:H,MATCH($B674,③女子申込!$C:$C,0)),"")),"")</f>
        <v>00165403928</v>
      </c>
      <c r="U674" t="str">
        <f t="shared" si="76"/>
        <v>びわこ成蹊スポーツ大</v>
      </c>
    </row>
    <row r="675" spans="1:21">
      <c r="A675" t="s">
        <v>715</v>
      </c>
      <c r="B675" s="61">
        <v>674</v>
      </c>
      <c r="C675" t="s">
        <v>5332</v>
      </c>
      <c r="D675" t="s">
        <v>5333</v>
      </c>
      <c r="E675" t="s">
        <v>88</v>
      </c>
      <c r="F675">
        <v>20041116</v>
      </c>
      <c r="G675" t="s">
        <v>14003</v>
      </c>
      <c r="H675" t="s">
        <v>570</v>
      </c>
      <c r="I675" t="s">
        <v>2925</v>
      </c>
      <c r="M675" t="str">
        <f t="shared" si="71"/>
        <v>畑</v>
      </c>
      <c r="N675" t="str">
        <f t="shared" si="72"/>
        <v>味伽</v>
      </c>
      <c r="O675" t="str">
        <f t="shared" si="73"/>
        <v>ハタ</v>
      </c>
      <c r="P675" t="str">
        <f t="shared" si="74"/>
        <v>ミカ</v>
      </c>
      <c r="Q675">
        <f>IF($F675="","",DATEDIF($R675,①申込書!$D$3,"Y"))</f>
        <v>21</v>
      </c>
      <c r="R675" t="str">
        <f t="shared" si="75"/>
        <v>2004/11/16</v>
      </c>
      <c r="S675" t="str">
        <f t="shared" si="70"/>
        <v>京都</v>
      </c>
      <c r="T675" t="str">
        <f>IFERROR(IF($G675&lt;&gt;"",LEFT($G675,11),IF(COUNTIF(③女子申込!$C:$C,$B675)=1,INDEX(③女子申込!H:H,MATCH($B675,③女子申込!$C:$C,0)),"")),"")</f>
        <v>00131005818</v>
      </c>
      <c r="U675" t="str">
        <f t="shared" si="76"/>
        <v>びわこ成蹊スポーツ大</v>
      </c>
    </row>
    <row r="676" spans="1:21">
      <c r="A676" t="s">
        <v>715</v>
      </c>
      <c r="B676" s="61">
        <v>675</v>
      </c>
      <c r="C676" t="s">
        <v>8042</v>
      </c>
      <c r="D676" t="s">
        <v>8043</v>
      </c>
      <c r="E676" t="s">
        <v>99</v>
      </c>
      <c r="F676">
        <v>20060110</v>
      </c>
      <c r="G676" t="s">
        <v>14004</v>
      </c>
      <c r="H676" t="s">
        <v>184</v>
      </c>
      <c r="I676" t="s">
        <v>8044</v>
      </c>
      <c r="M676" t="str">
        <f t="shared" si="71"/>
        <v>樋口</v>
      </c>
      <c r="N676" t="str">
        <f t="shared" si="72"/>
        <v>冬華</v>
      </c>
      <c r="O676" t="str">
        <f t="shared" si="73"/>
        <v>ヒグチ</v>
      </c>
      <c r="P676" t="str">
        <f t="shared" si="74"/>
        <v>フユカ</v>
      </c>
      <c r="Q676">
        <f>IF($F676="","",DATEDIF($R676,①申込書!$D$3,"Y"))</f>
        <v>20</v>
      </c>
      <c r="R676" t="str">
        <f t="shared" si="75"/>
        <v>2006/01/10</v>
      </c>
      <c r="S676" t="str">
        <f t="shared" si="70"/>
        <v>大阪</v>
      </c>
      <c r="T676" t="str">
        <f>IFERROR(IF($G676&lt;&gt;"",LEFT($G676,11),IF(COUNTIF(③女子申込!$C:$C,$B676)=1,INDEX(③女子申込!H:H,MATCH($B676,③女子申込!$C:$C,0)),"")),"")</f>
        <v>00125155322</v>
      </c>
      <c r="U676" t="str">
        <f t="shared" si="76"/>
        <v>びわこ成蹊スポーツ大</v>
      </c>
    </row>
    <row r="677" spans="1:21">
      <c r="A677" t="s">
        <v>715</v>
      </c>
      <c r="B677" s="61">
        <v>676</v>
      </c>
      <c r="C677" t="s">
        <v>12890</v>
      </c>
      <c r="D677" t="s">
        <v>12891</v>
      </c>
      <c r="E677" t="s">
        <v>338</v>
      </c>
      <c r="F677">
        <v>20070323</v>
      </c>
      <c r="G677" t="s">
        <v>14005</v>
      </c>
      <c r="H677" t="s">
        <v>14006</v>
      </c>
      <c r="I677" t="s">
        <v>14007</v>
      </c>
      <c r="M677" t="str">
        <f t="shared" si="71"/>
        <v>平本</v>
      </c>
      <c r="N677" t="str">
        <f t="shared" si="72"/>
        <v>佳李亜　ｱﾝｼﾞｪﾗ</v>
      </c>
      <c r="O677" t="str">
        <f t="shared" si="73"/>
        <v>ヒラモト</v>
      </c>
      <c r="P677" t="str">
        <f t="shared" si="74"/>
        <v>カリア　アンジェラ</v>
      </c>
      <c r="Q677">
        <f>IF($F677="","",DATEDIF($R677,①申込書!$D$3,"Y"))</f>
        <v>18</v>
      </c>
      <c r="R677" t="str">
        <f t="shared" si="75"/>
        <v>2007/03/23</v>
      </c>
      <c r="S677" t="str">
        <f t="shared" si="70"/>
        <v>熊本</v>
      </c>
      <c r="T677" t="str">
        <f>IFERROR(IF($G677&lt;&gt;"",LEFT($G677,11),IF(COUNTIF(③女子申込!$C:$C,$B677)=1,INDEX(③女子申込!H:H,MATCH($B677,③女子申込!$C:$C,0)),"")),"")</f>
        <v>00138588336</v>
      </c>
      <c r="U677" t="str">
        <f t="shared" si="76"/>
        <v>びわこ成蹊スポーツ大</v>
      </c>
    </row>
    <row r="678" spans="1:21">
      <c r="A678" t="s">
        <v>715</v>
      </c>
      <c r="B678" s="61">
        <v>677</v>
      </c>
      <c r="C678" t="s">
        <v>3285</v>
      </c>
      <c r="D678" t="s">
        <v>3286</v>
      </c>
      <c r="E678" t="s">
        <v>80</v>
      </c>
      <c r="F678">
        <v>20030909</v>
      </c>
      <c r="G678" t="s">
        <v>14008</v>
      </c>
      <c r="H678" t="s">
        <v>3287</v>
      </c>
      <c r="I678" t="s">
        <v>3288</v>
      </c>
      <c r="M678" t="str">
        <f t="shared" si="71"/>
        <v>正木</v>
      </c>
      <c r="N678" t="str">
        <f t="shared" si="72"/>
        <v>恵</v>
      </c>
      <c r="O678" t="str">
        <f t="shared" si="73"/>
        <v>マサキ</v>
      </c>
      <c r="P678" t="str">
        <f t="shared" si="74"/>
        <v>メグミ</v>
      </c>
      <c r="Q678">
        <f>IF($F678="","",DATEDIF($R678,①申込書!$D$3,"Y"))</f>
        <v>22</v>
      </c>
      <c r="R678" t="str">
        <f t="shared" si="75"/>
        <v>2003/09/09</v>
      </c>
      <c r="S678" t="str">
        <f t="shared" si="70"/>
        <v>滋賀</v>
      </c>
      <c r="T678" t="str">
        <f>IFERROR(IF($G678&lt;&gt;"",LEFT($G678,11),IF(COUNTIF(③女子申込!$C:$C,$B678)=1,INDEX(③女子申込!H:H,MATCH($B678,③女子申込!$C:$C,0)),"")),"")</f>
        <v>00099723737</v>
      </c>
      <c r="U678" t="str">
        <f t="shared" si="76"/>
        <v>びわこ成蹊スポーツ大</v>
      </c>
    </row>
    <row r="679" spans="1:21">
      <c r="A679" t="s">
        <v>715</v>
      </c>
      <c r="B679" s="61">
        <v>678</v>
      </c>
      <c r="C679" t="s">
        <v>5326</v>
      </c>
      <c r="D679" t="s">
        <v>5327</v>
      </c>
      <c r="E679" t="s">
        <v>83</v>
      </c>
      <c r="F679">
        <v>20041116</v>
      </c>
      <c r="G679" t="s">
        <v>14009</v>
      </c>
      <c r="H679" t="s">
        <v>1605</v>
      </c>
      <c r="I679" t="s">
        <v>2737</v>
      </c>
      <c r="M679" t="str">
        <f t="shared" si="71"/>
        <v>水谷</v>
      </c>
      <c r="N679" t="str">
        <f t="shared" si="72"/>
        <v>和佳奈</v>
      </c>
      <c r="O679" t="str">
        <f t="shared" si="73"/>
        <v>ミズタニ</v>
      </c>
      <c r="P679" t="str">
        <f t="shared" si="74"/>
        <v>ワカナ</v>
      </c>
      <c r="Q679">
        <f>IF($F679="","",DATEDIF($R679,①申込書!$D$3,"Y"))</f>
        <v>21</v>
      </c>
      <c r="R679" t="str">
        <f t="shared" si="75"/>
        <v>2004/11/16</v>
      </c>
      <c r="S679" t="str">
        <f t="shared" si="70"/>
        <v>奈良</v>
      </c>
      <c r="T679" t="str">
        <f>IFERROR(IF($G679&lt;&gt;"",LEFT($G679,11),IF(COUNTIF(③女子申込!$C:$C,$B679)=1,INDEX(③女子申込!H:H,MATCH($B679,③女子申込!$C:$C,0)),"")),"")</f>
        <v>00110772220</v>
      </c>
      <c r="U679" t="str">
        <f t="shared" si="76"/>
        <v>びわこ成蹊スポーツ大</v>
      </c>
    </row>
    <row r="680" spans="1:21">
      <c r="A680" t="s">
        <v>715</v>
      </c>
      <c r="B680" s="61">
        <v>679</v>
      </c>
      <c r="C680" t="s">
        <v>12892</v>
      </c>
      <c r="D680" t="s">
        <v>12893</v>
      </c>
      <c r="E680" t="s">
        <v>583</v>
      </c>
      <c r="F680">
        <v>20060617</v>
      </c>
      <c r="G680" t="s">
        <v>14010</v>
      </c>
      <c r="H680" t="s">
        <v>14011</v>
      </c>
      <c r="I680" t="s">
        <v>446</v>
      </c>
      <c r="M680" t="str">
        <f t="shared" si="71"/>
        <v>八澤</v>
      </c>
      <c r="N680" t="str">
        <f t="shared" si="72"/>
        <v>蒼空</v>
      </c>
      <c r="O680" t="str">
        <f t="shared" si="73"/>
        <v>ヤサワ</v>
      </c>
      <c r="P680" t="str">
        <f t="shared" si="74"/>
        <v>ソラ</v>
      </c>
      <c r="Q680">
        <f>IF($F680="","",DATEDIF($R680,①申込書!$D$3,"Y"))</f>
        <v>19</v>
      </c>
      <c r="R680" t="str">
        <f t="shared" si="75"/>
        <v>2006/06/17</v>
      </c>
      <c r="S680" t="str">
        <f t="shared" si="70"/>
        <v>島根</v>
      </c>
      <c r="T680" t="str">
        <f>IFERROR(IF($G680&lt;&gt;"",LEFT($G680,11),IF(COUNTIF(③女子申込!$C:$C,$B680)=1,INDEX(③女子申込!H:H,MATCH($B680,③女子申込!$C:$C,0)),"")),"")</f>
        <v>00135721019</v>
      </c>
      <c r="U680" t="str">
        <f t="shared" si="76"/>
        <v>びわこ成蹊スポーツ大</v>
      </c>
    </row>
    <row r="681" spans="1:21">
      <c r="A681" t="s">
        <v>715</v>
      </c>
      <c r="B681" s="61">
        <v>680</v>
      </c>
      <c r="C681" t="s">
        <v>5521</v>
      </c>
      <c r="D681" t="s">
        <v>5522</v>
      </c>
      <c r="E681" t="s">
        <v>3835</v>
      </c>
      <c r="F681">
        <v>20041019</v>
      </c>
      <c r="G681" t="s">
        <v>14012</v>
      </c>
      <c r="H681" t="s">
        <v>307</v>
      </c>
      <c r="I681" t="s">
        <v>2738</v>
      </c>
      <c r="M681" t="str">
        <f t="shared" si="71"/>
        <v>横田</v>
      </c>
      <c r="N681" t="str">
        <f t="shared" si="72"/>
        <v>亜依</v>
      </c>
      <c r="O681" t="str">
        <f t="shared" si="73"/>
        <v>ヨコタ</v>
      </c>
      <c r="P681" t="str">
        <f t="shared" si="74"/>
        <v>アイ</v>
      </c>
      <c r="Q681">
        <f>IF($F681="","",DATEDIF($R681,①申込書!$D$3,"Y"))</f>
        <v>21</v>
      </c>
      <c r="R681" t="str">
        <f t="shared" si="75"/>
        <v>2004/10/19</v>
      </c>
      <c r="S681" t="str">
        <f t="shared" si="70"/>
        <v>学連</v>
      </c>
      <c r="T681" t="str">
        <f>IFERROR(IF($G681&lt;&gt;"",LEFT($G681,11),IF(COUNTIF(③女子申込!$C:$C,$B681)=1,INDEX(③女子申込!H:H,MATCH($B681,③女子申込!$C:$C,0)),"")),"")</f>
        <v>00200034147</v>
      </c>
      <c r="U681" t="str">
        <f t="shared" si="76"/>
        <v>びわこ成蹊スポーツ大</v>
      </c>
    </row>
    <row r="682" spans="1:21">
      <c r="A682" t="s">
        <v>715</v>
      </c>
      <c r="B682" s="61">
        <v>681</v>
      </c>
      <c r="C682" t="s">
        <v>12894</v>
      </c>
      <c r="D682" t="s">
        <v>12895</v>
      </c>
      <c r="E682" t="s">
        <v>80</v>
      </c>
      <c r="F682">
        <v>20060722</v>
      </c>
      <c r="G682" t="s">
        <v>14013</v>
      </c>
      <c r="H682" t="s">
        <v>14014</v>
      </c>
      <c r="I682" t="s">
        <v>1855</v>
      </c>
      <c r="M682" t="str">
        <f t="shared" si="71"/>
        <v>若狭</v>
      </c>
      <c r="N682" t="str">
        <f t="shared" si="72"/>
        <v>柚花</v>
      </c>
      <c r="O682" t="str">
        <f t="shared" si="73"/>
        <v>ワカサ</v>
      </c>
      <c r="P682" t="str">
        <f t="shared" si="74"/>
        <v>ユウカ</v>
      </c>
      <c r="Q682">
        <f>IF($F682="","",DATEDIF($R682,①申込書!$D$3,"Y"))</f>
        <v>19</v>
      </c>
      <c r="R682" t="str">
        <f t="shared" si="75"/>
        <v>2006/07/22</v>
      </c>
      <c r="S682" t="str">
        <f t="shared" si="70"/>
        <v>滋賀</v>
      </c>
      <c r="T682" t="str">
        <f>IFERROR(IF($G682&lt;&gt;"",LEFT($G682,11),IF(COUNTIF(③女子申込!$C:$C,$B682)=1,INDEX(③女子申込!H:H,MATCH($B682,③女子申込!$C:$C,0)),"")),"")</f>
        <v>00135820524</v>
      </c>
      <c r="U682" t="str">
        <f t="shared" si="76"/>
        <v>びわこ成蹊スポーツ大</v>
      </c>
    </row>
    <row r="683" spans="1:21">
      <c r="A683" t="s">
        <v>1026</v>
      </c>
      <c r="B683" s="61">
        <v>682</v>
      </c>
      <c r="C683" t="s">
        <v>2983</v>
      </c>
      <c r="D683" t="s">
        <v>2984</v>
      </c>
      <c r="E683" t="s">
        <v>99</v>
      </c>
      <c r="F683">
        <v>20031016</v>
      </c>
      <c r="G683" t="s">
        <v>14015</v>
      </c>
      <c r="H683" t="s">
        <v>1109</v>
      </c>
      <c r="I683" t="s">
        <v>2696</v>
      </c>
      <c r="M683" t="str">
        <f t="shared" si="71"/>
        <v>三宅</v>
      </c>
      <c r="N683" t="str">
        <f t="shared" si="72"/>
        <v>彩菜</v>
      </c>
      <c r="O683" t="str">
        <f t="shared" si="73"/>
        <v>ミヤケ</v>
      </c>
      <c r="P683" t="str">
        <f t="shared" si="74"/>
        <v>アヤナ</v>
      </c>
      <c r="Q683">
        <f>IF($F683="","",DATEDIF($R683,①申込書!$D$3,"Y"))</f>
        <v>22</v>
      </c>
      <c r="R683" t="str">
        <f t="shared" si="75"/>
        <v>2003/10/16</v>
      </c>
      <c r="S683" t="str">
        <f t="shared" si="70"/>
        <v>大阪</v>
      </c>
      <c r="T683" t="str">
        <f>IFERROR(IF($G683&lt;&gt;"",LEFT($G683,11),IF(COUNTIF(③女子申込!$C:$C,$B683)=1,INDEX(③女子申込!H:H,MATCH($B683,③女子申込!$C:$C,0)),"")),"")</f>
        <v>00135496230</v>
      </c>
      <c r="U683" t="str">
        <f t="shared" si="76"/>
        <v>大阪経済大</v>
      </c>
    </row>
    <row r="684" spans="1:21">
      <c r="A684" t="s">
        <v>1026</v>
      </c>
      <c r="B684" s="61">
        <v>683</v>
      </c>
      <c r="C684" t="s">
        <v>3454</v>
      </c>
      <c r="D684" t="s">
        <v>3455</v>
      </c>
      <c r="E684" t="s">
        <v>99</v>
      </c>
      <c r="F684">
        <v>20031018</v>
      </c>
      <c r="G684" t="s">
        <v>14016</v>
      </c>
      <c r="H684" t="s">
        <v>1487</v>
      </c>
      <c r="I684" t="s">
        <v>92</v>
      </c>
      <c r="M684" t="str">
        <f t="shared" si="71"/>
        <v>吉村</v>
      </c>
      <c r="N684" t="str">
        <f t="shared" si="72"/>
        <v>優希</v>
      </c>
      <c r="O684" t="str">
        <f t="shared" si="73"/>
        <v>ヨシムラ</v>
      </c>
      <c r="P684" t="str">
        <f t="shared" si="74"/>
        <v>ユウキ</v>
      </c>
      <c r="Q684">
        <f>IF($F684="","",DATEDIF($R684,①申込書!$D$3,"Y"))</f>
        <v>22</v>
      </c>
      <c r="R684" t="str">
        <f t="shared" si="75"/>
        <v>2003/10/18</v>
      </c>
      <c r="S684" t="str">
        <f t="shared" si="70"/>
        <v>大阪</v>
      </c>
      <c r="T684" t="str">
        <f>IFERROR(IF($G684&lt;&gt;"",LEFT($G684,11),IF(COUNTIF(③女子申込!$C:$C,$B684)=1,INDEX(③女子申込!H:H,MATCH($B684,③女子申込!$C:$C,0)),"")),"")</f>
        <v>00133207723</v>
      </c>
      <c r="U684" t="str">
        <f t="shared" si="76"/>
        <v>大阪経済大</v>
      </c>
    </row>
    <row r="685" spans="1:21">
      <c r="A685" t="s">
        <v>1026</v>
      </c>
      <c r="B685" s="61">
        <v>684</v>
      </c>
      <c r="C685" t="s">
        <v>5425</v>
      </c>
      <c r="D685" t="s">
        <v>5426</v>
      </c>
      <c r="E685" t="s">
        <v>99</v>
      </c>
      <c r="F685">
        <v>20050309</v>
      </c>
      <c r="G685" t="s">
        <v>14017</v>
      </c>
      <c r="H685" t="s">
        <v>2877</v>
      </c>
      <c r="I685" t="s">
        <v>2981</v>
      </c>
      <c r="M685" t="str">
        <f t="shared" si="71"/>
        <v>峰本</v>
      </c>
      <c r="N685" t="str">
        <f t="shared" si="72"/>
        <v>エマ</v>
      </c>
      <c r="O685" t="str">
        <f t="shared" si="73"/>
        <v>ミネモト</v>
      </c>
      <c r="P685" t="str">
        <f t="shared" si="74"/>
        <v>エマ</v>
      </c>
      <c r="Q685">
        <f>IF($F685="","",DATEDIF($R685,①申込書!$D$3,"Y"))</f>
        <v>20</v>
      </c>
      <c r="R685" t="str">
        <f t="shared" si="75"/>
        <v>2005/03/09</v>
      </c>
      <c r="S685" t="str">
        <f t="shared" si="70"/>
        <v>大阪</v>
      </c>
      <c r="T685" t="str">
        <f>IFERROR(IF($G685&lt;&gt;"",LEFT($G685,11),IF(COUNTIF(③女子申込!$C:$C,$B685)=1,INDEX(③女子申込!H:H,MATCH($B685,③女子申込!$C:$C,0)),"")),"")</f>
        <v>00200347504</v>
      </c>
      <c r="U685" t="str">
        <f t="shared" si="76"/>
        <v>大阪経済大</v>
      </c>
    </row>
    <row r="686" spans="1:21">
      <c r="A686" t="s">
        <v>1026</v>
      </c>
      <c r="B686" s="61">
        <v>685</v>
      </c>
      <c r="C686" t="s">
        <v>5568</v>
      </c>
      <c r="D686" t="s">
        <v>5569</v>
      </c>
      <c r="E686" t="s">
        <v>99</v>
      </c>
      <c r="F686">
        <v>20040416</v>
      </c>
      <c r="G686" t="s">
        <v>14018</v>
      </c>
      <c r="H686" t="s">
        <v>489</v>
      </c>
      <c r="I686" t="s">
        <v>2881</v>
      </c>
      <c r="M686" t="str">
        <f t="shared" si="71"/>
        <v>濵</v>
      </c>
      <c r="N686" t="str">
        <f t="shared" si="72"/>
        <v>渚紗</v>
      </c>
      <c r="O686" t="str">
        <f t="shared" si="73"/>
        <v>ハマ</v>
      </c>
      <c r="P686" t="str">
        <f t="shared" si="74"/>
        <v>ナギサ</v>
      </c>
      <c r="Q686">
        <f>IF($F686="","",DATEDIF($R686,①申込書!$D$3,"Y"))</f>
        <v>21</v>
      </c>
      <c r="R686" t="str">
        <f t="shared" si="75"/>
        <v>2004/04/16</v>
      </c>
      <c r="S686" t="str">
        <f t="shared" si="70"/>
        <v>大阪</v>
      </c>
      <c r="T686" t="str">
        <f>IFERROR(IF($G686&lt;&gt;"",LEFT($G686,11),IF(COUNTIF(③女子申込!$C:$C,$B686)=1,INDEX(③女子申込!H:H,MATCH($B686,③女子申込!$C:$C,0)),"")),"")</f>
        <v>00114030099</v>
      </c>
      <c r="U686" t="str">
        <f t="shared" si="76"/>
        <v>大阪経済大</v>
      </c>
    </row>
    <row r="687" spans="1:21">
      <c r="A687" t="s">
        <v>1026</v>
      </c>
      <c r="B687" s="61">
        <v>686</v>
      </c>
      <c r="C687" t="s">
        <v>7969</v>
      </c>
      <c r="D687" t="s">
        <v>7970</v>
      </c>
      <c r="E687" t="s">
        <v>80</v>
      </c>
      <c r="F687">
        <v>20051013</v>
      </c>
      <c r="G687" t="s">
        <v>14019</v>
      </c>
      <c r="H687" t="s">
        <v>933</v>
      </c>
      <c r="I687" t="s">
        <v>2782</v>
      </c>
      <c r="M687" t="str">
        <f t="shared" si="71"/>
        <v>安井</v>
      </c>
      <c r="N687" t="str">
        <f t="shared" si="72"/>
        <v>咲貴</v>
      </c>
      <c r="O687" t="str">
        <f t="shared" si="73"/>
        <v>ヤスイ</v>
      </c>
      <c r="P687" t="str">
        <f t="shared" si="74"/>
        <v>サキ</v>
      </c>
      <c r="Q687">
        <f>IF($F687="","",DATEDIF($R687,①申込書!$D$3,"Y"))</f>
        <v>20</v>
      </c>
      <c r="R687" t="str">
        <f t="shared" si="75"/>
        <v>2005/10/13</v>
      </c>
      <c r="S687" t="str">
        <f t="shared" si="70"/>
        <v>滋賀</v>
      </c>
      <c r="T687" t="str">
        <f>IFERROR(IF($G687&lt;&gt;"",LEFT($G687,11),IF(COUNTIF(③女子申込!$C:$C,$B687)=1,INDEX(③女子申込!H:H,MATCH($B687,③女子申込!$C:$C,0)),"")),"")</f>
        <v>00133491425</v>
      </c>
      <c r="U687" t="str">
        <f t="shared" si="76"/>
        <v>大阪経済大</v>
      </c>
    </row>
    <row r="688" spans="1:21">
      <c r="A688" t="s">
        <v>1026</v>
      </c>
      <c r="B688" s="61">
        <v>687</v>
      </c>
      <c r="C688" t="s">
        <v>7971</v>
      </c>
      <c r="D688" t="s">
        <v>7972</v>
      </c>
      <c r="E688" t="s">
        <v>469</v>
      </c>
      <c r="F688">
        <v>20050825</v>
      </c>
      <c r="G688" t="s">
        <v>14020</v>
      </c>
      <c r="H688" t="s">
        <v>2902</v>
      </c>
      <c r="I688" t="s">
        <v>2722</v>
      </c>
      <c r="M688" t="str">
        <f t="shared" si="71"/>
        <v>福岡</v>
      </c>
      <c r="N688" t="str">
        <f t="shared" si="72"/>
        <v>愛佳莉</v>
      </c>
      <c r="O688" t="str">
        <f t="shared" si="73"/>
        <v>フクオカ</v>
      </c>
      <c r="P688" t="str">
        <f t="shared" si="74"/>
        <v>アカリ</v>
      </c>
      <c r="Q688">
        <f>IF($F688="","",DATEDIF($R688,①申込書!$D$3,"Y"))</f>
        <v>20</v>
      </c>
      <c r="R688" t="str">
        <f t="shared" si="75"/>
        <v>2005/08/25</v>
      </c>
      <c r="S688" t="str">
        <f t="shared" si="70"/>
        <v>和歌山</v>
      </c>
      <c r="T688" t="str">
        <f>IFERROR(IF($G688&lt;&gt;"",LEFT($G688,11),IF(COUNTIF(③女子申込!$C:$C,$B688)=1,INDEX(③女子申込!H:H,MATCH($B688,③女子申込!$C:$C,0)),"")),"")</f>
        <v>00120824219</v>
      </c>
      <c r="U688" t="str">
        <f t="shared" si="76"/>
        <v>大阪経済大</v>
      </c>
    </row>
    <row r="689" spans="1:21">
      <c r="A689" t="s">
        <v>1026</v>
      </c>
      <c r="B689" s="61">
        <v>688</v>
      </c>
      <c r="C689" t="s">
        <v>12896</v>
      </c>
      <c r="D689" t="s">
        <v>12897</v>
      </c>
      <c r="E689" t="s">
        <v>83</v>
      </c>
      <c r="F689">
        <v>20060610</v>
      </c>
      <c r="G689" t="s">
        <v>14021</v>
      </c>
      <c r="H689" t="s">
        <v>1023</v>
      </c>
      <c r="I689" t="s">
        <v>14022</v>
      </c>
      <c r="M689" t="str">
        <f t="shared" si="71"/>
        <v>堀口</v>
      </c>
      <c r="N689" t="str">
        <f t="shared" si="72"/>
        <v>涼愛</v>
      </c>
      <c r="O689" t="str">
        <f t="shared" si="73"/>
        <v>ホリグチ</v>
      </c>
      <c r="P689" t="str">
        <f t="shared" si="74"/>
        <v>スズエ</v>
      </c>
      <c r="Q689">
        <f>IF($F689="","",DATEDIF($R689,①申込書!$D$3,"Y"))</f>
        <v>19</v>
      </c>
      <c r="R689" t="str">
        <f t="shared" si="75"/>
        <v>2006/06/10</v>
      </c>
      <c r="S689" t="str">
        <f t="shared" si="70"/>
        <v>奈良</v>
      </c>
      <c r="T689" t="str">
        <f>IFERROR(IF($G689&lt;&gt;"",LEFT($G689,11),IF(COUNTIF(③女子申込!$C:$C,$B689)=1,INDEX(③女子申込!H:H,MATCH($B689,③女子申込!$C:$C,0)),"")),"")</f>
        <v>00134185527</v>
      </c>
      <c r="U689" t="str">
        <f t="shared" si="76"/>
        <v>大阪経済大</v>
      </c>
    </row>
    <row r="690" spans="1:21">
      <c r="A690" t="s">
        <v>1026</v>
      </c>
      <c r="B690" s="61">
        <v>689</v>
      </c>
      <c r="C690" t="s">
        <v>12898</v>
      </c>
      <c r="D690" t="s">
        <v>12899</v>
      </c>
      <c r="E690" t="s">
        <v>138</v>
      </c>
      <c r="F690">
        <v>20060701</v>
      </c>
      <c r="G690" t="s">
        <v>14023</v>
      </c>
      <c r="H690" t="s">
        <v>507</v>
      </c>
      <c r="I690" t="s">
        <v>14024</v>
      </c>
      <c r="M690" t="str">
        <f t="shared" si="71"/>
        <v>吉本</v>
      </c>
      <c r="N690" t="str">
        <f t="shared" si="72"/>
        <v>佐和子</v>
      </c>
      <c r="O690" t="str">
        <f t="shared" si="73"/>
        <v>ヨシモト</v>
      </c>
      <c r="P690" t="str">
        <f t="shared" si="74"/>
        <v>サワコ</v>
      </c>
      <c r="Q690">
        <f>IF($F690="","",DATEDIF($R690,①申込書!$D$3,"Y"))</f>
        <v>19</v>
      </c>
      <c r="R690" t="str">
        <f t="shared" si="75"/>
        <v>2006/07/01</v>
      </c>
      <c r="S690" t="str">
        <f t="shared" si="70"/>
        <v>岡山</v>
      </c>
      <c r="T690" t="str">
        <f>IFERROR(IF($G690&lt;&gt;"",LEFT($G690,11),IF(COUNTIF(③女子申込!$C:$C,$B690)=1,INDEX(③女子申込!H:H,MATCH($B690,③女子申込!$C:$C,0)),"")),"")</f>
        <v>00165002014</v>
      </c>
      <c r="U690" t="str">
        <f t="shared" si="76"/>
        <v>大阪経済大</v>
      </c>
    </row>
    <row r="691" spans="1:21">
      <c r="A691" t="s">
        <v>3027</v>
      </c>
      <c r="B691" s="61">
        <v>690</v>
      </c>
      <c r="C691" t="s">
        <v>5648</v>
      </c>
      <c r="D691" t="s">
        <v>5649</v>
      </c>
      <c r="E691" t="s">
        <v>132</v>
      </c>
      <c r="F691">
        <v>20040723</v>
      </c>
      <c r="G691" t="s">
        <v>14025</v>
      </c>
      <c r="H691" t="s">
        <v>189</v>
      </c>
      <c r="I691" t="s">
        <v>2913</v>
      </c>
      <c r="M691" t="str">
        <f t="shared" si="71"/>
        <v>藤本</v>
      </c>
      <c r="N691" t="str">
        <f t="shared" si="72"/>
        <v>佳千</v>
      </c>
      <c r="O691" t="str">
        <f t="shared" si="73"/>
        <v>フジモト</v>
      </c>
      <c r="P691" t="str">
        <f t="shared" si="74"/>
        <v>カホ</v>
      </c>
      <c r="Q691">
        <f>IF($F691="","",DATEDIF($R691,①申込書!$D$3,"Y"))</f>
        <v>21</v>
      </c>
      <c r="R691" t="str">
        <f t="shared" si="75"/>
        <v>2004/07/23</v>
      </c>
      <c r="S691" t="str">
        <f t="shared" si="70"/>
        <v>広島</v>
      </c>
      <c r="T691" t="str">
        <f>IFERROR(IF($G691&lt;&gt;"",LEFT($G691,11),IF(COUNTIF(③女子申込!$C:$C,$B691)=1,INDEX(③女子申込!H:H,MATCH($B691,③女子申込!$C:$C,0)),"")),"")</f>
        <v>00200141350</v>
      </c>
      <c r="U691" t="str">
        <f t="shared" si="76"/>
        <v>京都女子大</v>
      </c>
    </row>
    <row r="692" spans="1:21">
      <c r="A692" t="s">
        <v>3027</v>
      </c>
      <c r="B692" s="61">
        <v>691</v>
      </c>
      <c r="C692" t="s">
        <v>5656</v>
      </c>
      <c r="D692" t="s">
        <v>5657</v>
      </c>
      <c r="E692" t="s">
        <v>369</v>
      </c>
      <c r="F692">
        <v>20040819</v>
      </c>
      <c r="G692" t="s">
        <v>14026</v>
      </c>
      <c r="H692" t="s">
        <v>1600</v>
      </c>
      <c r="I692" t="s">
        <v>94</v>
      </c>
      <c r="M692" t="str">
        <f t="shared" si="71"/>
        <v>亀井</v>
      </c>
      <c r="N692" t="str">
        <f t="shared" si="72"/>
        <v>真希</v>
      </c>
      <c r="O692" t="str">
        <f t="shared" si="73"/>
        <v>カメイ</v>
      </c>
      <c r="P692" t="str">
        <f t="shared" si="74"/>
        <v>マキ</v>
      </c>
      <c r="Q692">
        <f>IF($F692="","",DATEDIF($R692,①申込書!$D$3,"Y"))</f>
        <v>21</v>
      </c>
      <c r="R692" t="str">
        <f t="shared" si="75"/>
        <v>2004/08/19</v>
      </c>
      <c r="S692" t="str">
        <f t="shared" si="70"/>
        <v>愛媛</v>
      </c>
      <c r="T692" t="str">
        <f>IFERROR(IF($G692&lt;&gt;"",LEFT($G692,11),IF(COUNTIF(③女子申込!$C:$C,$B692)=1,INDEX(③女子申込!H:H,MATCH($B692,③女子申込!$C:$C,0)),"")),"")</f>
        <v>00144916934</v>
      </c>
      <c r="U692" t="str">
        <f t="shared" si="76"/>
        <v>京都女子大</v>
      </c>
    </row>
    <row r="693" spans="1:21">
      <c r="A693" t="s">
        <v>3027</v>
      </c>
      <c r="B693" s="61">
        <v>692</v>
      </c>
      <c r="C693" t="s">
        <v>7997</v>
      </c>
      <c r="D693" t="s">
        <v>7998</v>
      </c>
      <c r="E693" t="s">
        <v>88</v>
      </c>
      <c r="F693">
        <v>20031031</v>
      </c>
      <c r="G693" t="s">
        <v>14027</v>
      </c>
      <c r="H693" t="s">
        <v>581</v>
      </c>
      <c r="I693" t="s">
        <v>14028</v>
      </c>
      <c r="M693" t="str">
        <f t="shared" si="71"/>
        <v>石田</v>
      </c>
      <c r="N693" t="str">
        <f t="shared" si="72"/>
        <v>桜香</v>
      </c>
      <c r="O693" t="str">
        <f t="shared" si="73"/>
        <v>イシダ</v>
      </c>
      <c r="P693" t="str">
        <f t="shared" si="74"/>
        <v>オウカ</v>
      </c>
      <c r="Q693">
        <f>IF($F693="","",DATEDIF($R693,①申込書!$D$3,"Y"))</f>
        <v>22</v>
      </c>
      <c r="R693" t="str">
        <f t="shared" si="75"/>
        <v>2003/10/31</v>
      </c>
      <c r="S693" t="str">
        <f t="shared" si="70"/>
        <v>京都</v>
      </c>
      <c r="T693" t="str">
        <f>IFERROR(IF($G693&lt;&gt;"",LEFT($G693,11),IF(COUNTIF(③女子申込!$C:$C,$B693)=1,INDEX(③女子申込!H:H,MATCH($B693,③女子申込!$C:$C,0)),"")),"")</f>
        <v>00200197058</v>
      </c>
      <c r="U693" t="str">
        <f t="shared" si="76"/>
        <v>京都女子大</v>
      </c>
    </row>
    <row r="694" spans="1:21">
      <c r="A694" t="s">
        <v>3027</v>
      </c>
      <c r="B694" s="61">
        <v>693</v>
      </c>
      <c r="C694" t="s">
        <v>12900</v>
      </c>
      <c r="D694" t="s">
        <v>12901</v>
      </c>
      <c r="E694" t="s">
        <v>80</v>
      </c>
      <c r="F694">
        <v>20051009</v>
      </c>
      <c r="G694" t="s">
        <v>14029</v>
      </c>
      <c r="H694" t="s">
        <v>978</v>
      </c>
      <c r="I694" t="s">
        <v>1073</v>
      </c>
      <c r="M694" t="str">
        <f t="shared" si="71"/>
        <v>塚本</v>
      </c>
      <c r="N694" t="str">
        <f t="shared" si="72"/>
        <v>優</v>
      </c>
      <c r="O694" t="str">
        <f t="shared" si="73"/>
        <v>ツカモト</v>
      </c>
      <c r="P694" t="str">
        <f t="shared" si="74"/>
        <v>ユウ</v>
      </c>
      <c r="Q694">
        <f>IF($F694="","",DATEDIF($R694,①申込書!$D$3,"Y"))</f>
        <v>20</v>
      </c>
      <c r="R694" t="str">
        <f t="shared" si="75"/>
        <v>2005/10/09</v>
      </c>
      <c r="S694" t="str">
        <f t="shared" si="70"/>
        <v>滋賀</v>
      </c>
      <c r="T694" t="str">
        <f>IFERROR(IF($G694&lt;&gt;"",LEFT($G694,11),IF(COUNTIF(③女子申込!$C:$C,$B694)=1,INDEX(③女子申込!H:H,MATCH($B694,③女子申込!$C:$C,0)),"")),"")</f>
        <v>00124971428</v>
      </c>
      <c r="U694" t="str">
        <f t="shared" si="76"/>
        <v>京都女子大</v>
      </c>
    </row>
    <row r="695" spans="1:21">
      <c r="A695" t="s">
        <v>3027</v>
      </c>
      <c r="B695" s="61">
        <v>694</v>
      </c>
      <c r="C695" t="s">
        <v>12902</v>
      </c>
      <c r="D695" t="s">
        <v>12903</v>
      </c>
      <c r="E695" t="s">
        <v>99</v>
      </c>
      <c r="F695">
        <v>20041112</v>
      </c>
      <c r="G695" t="s">
        <v>14030</v>
      </c>
      <c r="H695" t="s">
        <v>810</v>
      </c>
      <c r="I695" t="s">
        <v>8515</v>
      </c>
      <c r="M695" t="str">
        <f t="shared" si="71"/>
        <v>高橋</v>
      </c>
      <c r="N695" t="str">
        <f t="shared" si="72"/>
        <v>このか</v>
      </c>
      <c r="O695" t="str">
        <f t="shared" si="73"/>
        <v>タカハシ</v>
      </c>
      <c r="P695" t="str">
        <f t="shared" si="74"/>
        <v>コノカ</v>
      </c>
      <c r="Q695">
        <f>IF($F695="","",DATEDIF($R695,①申込書!$D$3,"Y"))</f>
        <v>21</v>
      </c>
      <c r="R695" t="str">
        <f t="shared" si="75"/>
        <v>2004/11/12</v>
      </c>
      <c r="S695" t="str">
        <f t="shared" si="70"/>
        <v>大阪</v>
      </c>
      <c r="T695" t="str">
        <f>IFERROR(IF($G695&lt;&gt;"",LEFT($G695,11),IF(COUNTIF(③女子申込!$C:$C,$B695)=1,INDEX(③女子申込!H:H,MATCH($B695,③女子申込!$C:$C,0)),"")),"")</f>
        <v>00113077019</v>
      </c>
      <c r="U695" t="str">
        <f t="shared" si="76"/>
        <v>京都女子大</v>
      </c>
    </row>
    <row r="696" spans="1:21">
      <c r="A696" t="s">
        <v>1451</v>
      </c>
      <c r="B696" s="61">
        <v>695</v>
      </c>
      <c r="C696" t="s">
        <v>3134</v>
      </c>
      <c r="D696" t="s">
        <v>3135</v>
      </c>
      <c r="E696" t="s">
        <v>835</v>
      </c>
      <c r="F696">
        <v>20030417</v>
      </c>
      <c r="G696" t="s">
        <v>14031</v>
      </c>
      <c r="H696" t="s">
        <v>3136</v>
      </c>
      <c r="I696" t="s">
        <v>2703</v>
      </c>
      <c r="M696" t="str">
        <f t="shared" si="71"/>
        <v>札場</v>
      </c>
      <c r="N696" t="str">
        <f t="shared" si="72"/>
        <v>美桜</v>
      </c>
      <c r="O696" t="str">
        <f t="shared" si="73"/>
        <v>フダバ</v>
      </c>
      <c r="P696" t="str">
        <f t="shared" si="74"/>
        <v>ミオ</v>
      </c>
      <c r="Q696">
        <f>IF($F696="","",DATEDIF($R696,①申込書!$D$3,"Y"))</f>
        <v>22</v>
      </c>
      <c r="R696" t="str">
        <f t="shared" si="75"/>
        <v>2003/04/17</v>
      </c>
      <c r="S696" t="str">
        <f t="shared" si="70"/>
        <v>埼玉</v>
      </c>
      <c r="T696" t="str">
        <f>IFERROR(IF($G696&lt;&gt;"",LEFT($G696,11),IF(COUNTIF(③女子申込!$C:$C,$B696)=1,INDEX(③女子申込!H:H,MATCH($B696,③女子申込!$C:$C,0)),"")),"")</f>
        <v>00100513111</v>
      </c>
      <c r="U696" t="str">
        <f t="shared" si="76"/>
        <v>関西外国語大</v>
      </c>
    </row>
    <row r="697" spans="1:21">
      <c r="A697" t="s">
        <v>1451</v>
      </c>
      <c r="B697" s="61">
        <v>696</v>
      </c>
      <c r="C697" t="s">
        <v>3137</v>
      </c>
      <c r="D697" t="s">
        <v>3138</v>
      </c>
      <c r="E697" t="s">
        <v>88</v>
      </c>
      <c r="F697">
        <v>20030811</v>
      </c>
      <c r="G697" t="s">
        <v>14032</v>
      </c>
      <c r="H697" t="s">
        <v>295</v>
      </c>
      <c r="I697" t="s">
        <v>3139</v>
      </c>
      <c r="M697" t="str">
        <f t="shared" si="71"/>
        <v>松井</v>
      </c>
      <c r="N697" t="str">
        <f t="shared" si="72"/>
        <v>あれさ</v>
      </c>
      <c r="O697" t="str">
        <f t="shared" si="73"/>
        <v>マツイ</v>
      </c>
      <c r="P697" t="str">
        <f t="shared" si="74"/>
        <v>アレサ</v>
      </c>
      <c r="Q697">
        <f>IF($F697="","",DATEDIF($R697,①申込書!$D$3,"Y"))</f>
        <v>22</v>
      </c>
      <c r="R697" t="str">
        <f t="shared" si="75"/>
        <v>2003/08/11</v>
      </c>
      <c r="S697" t="str">
        <f t="shared" si="70"/>
        <v>京都</v>
      </c>
      <c r="T697" t="str">
        <f>IFERROR(IF($G697&lt;&gt;"",LEFT($G697,11),IF(COUNTIF(③女子申込!$C:$C,$B697)=1,INDEX(③女子申込!H:H,MATCH($B697,③女子申込!$C:$C,0)),"")),"")</f>
        <v>00107459834</v>
      </c>
      <c r="U697" t="str">
        <f t="shared" si="76"/>
        <v>関西外国語大</v>
      </c>
    </row>
    <row r="698" spans="1:21">
      <c r="A698" t="s">
        <v>1451</v>
      </c>
      <c r="B698" s="61">
        <v>697</v>
      </c>
      <c r="C698" t="s">
        <v>3140</v>
      </c>
      <c r="D698" t="s">
        <v>3141</v>
      </c>
      <c r="E698" t="s">
        <v>151</v>
      </c>
      <c r="F698">
        <v>20040113</v>
      </c>
      <c r="G698" t="s">
        <v>14033</v>
      </c>
      <c r="H698" t="s">
        <v>3142</v>
      </c>
      <c r="I698" t="s">
        <v>644</v>
      </c>
      <c r="M698" t="str">
        <f t="shared" si="71"/>
        <v>水川</v>
      </c>
      <c r="N698" t="str">
        <f t="shared" si="72"/>
        <v>陽香留</v>
      </c>
      <c r="O698" t="str">
        <f t="shared" si="73"/>
        <v>ミズカワ</v>
      </c>
      <c r="P698" t="str">
        <f t="shared" si="74"/>
        <v>ヒカル</v>
      </c>
      <c r="Q698">
        <f>IF($F698="","",DATEDIF($R698,①申込書!$D$3,"Y"))</f>
        <v>22</v>
      </c>
      <c r="R698" t="str">
        <f t="shared" si="75"/>
        <v>2004/01/13</v>
      </c>
      <c r="S698" t="str">
        <f t="shared" si="70"/>
        <v>岩手</v>
      </c>
      <c r="T698" t="str">
        <f>IFERROR(IF($G698&lt;&gt;"",LEFT($G698,11),IF(COUNTIF(③女子申込!$C:$C,$B698)=1,INDEX(③女子申込!H:H,MATCH($B698,③女子申込!$C:$C,0)),"")),"")</f>
        <v>00104607321</v>
      </c>
      <c r="U698" t="str">
        <f t="shared" si="76"/>
        <v>関西外国語大</v>
      </c>
    </row>
    <row r="699" spans="1:21">
      <c r="A699" t="s">
        <v>1451</v>
      </c>
      <c r="B699" s="61">
        <v>698</v>
      </c>
      <c r="C699" t="s">
        <v>3143</v>
      </c>
      <c r="D699" t="s">
        <v>3144</v>
      </c>
      <c r="E699" t="s">
        <v>99</v>
      </c>
      <c r="F699">
        <v>20030816</v>
      </c>
      <c r="G699" t="s">
        <v>14034</v>
      </c>
      <c r="H699" t="s">
        <v>3145</v>
      </c>
      <c r="I699" t="s">
        <v>2868</v>
      </c>
      <c r="M699" t="str">
        <f t="shared" si="71"/>
        <v>室山</v>
      </c>
      <c r="N699" t="str">
        <f t="shared" si="72"/>
        <v>優奈</v>
      </c>
      <c r="O699" t="str">
        <f t="shared" si="73"/>
        <v>ムロヤマ</v>
      </c>
      <c r="P699" t="str">
        <f t="shared" si="74"/>
        <v>ユウナ</v>
      </c>
      <c r="Q699">
        <f>IF($F699="","",DATEDIF($R699,①申込書!$D$3,"Y"))</f>
        <v>22</v>
      </c>
      <c r="R699" t="str">
        <f t="shared" si="75"/>
        <v>2003/08/16</v>
      </c>
      <c r="S699" t="str">
        <f t="shared" si="70"/>
        <v>大阪</v>
      </c>
      <c r="T699" t="str">
        <f>IFERROR(IF($G699&lt;&gt;"",LEFT($G699,11),IF(COUNTIF(③女子申込!$C:$C,$B699)=1,INDEX(③女子申込!H:H,MATCH($B699,③女子申込!$C:$C,0)),"")),"")</f>
        <v>00096899243</v>
      </c>
      <c r="U699" t="str">
        <f t="shared" si="76"/>
        <v>関西外国語大</v>
      </c>
    </row>
    <row r="700" spans="1:21">
      <c r="A700" t="s">
        <v>1451</v>
      </c>
      <c r="B700" s="61">
        <v>699</v>
      </c>
      <c r="C700" t="s">
        <v>5338</v>
      </c>
      <c r="D700" t="s">
        <v>5339</v>
      </c>
      <c r="E700" t="s">
        <v>88</v>
      </c>
      <c r="F700">
        <v>20040810</v>
      </c>
      <c r="G700" t="s">
        <v>14035</v>
      </c>
      <c r="H700" t="s">
        <v>147</v>
      </c>
      <c r="I700" t="s">
        <v>3234</v>
      </c>
      <c r="M700" t="str">
        <f t="shared" si="71"/>
        <v>中村</v>
      </c>
      <c r="N700" t="str">
        <f t="shared" si="72"/>
        <v>百合花</v>
      </c>
      <c r="O700" t="str">
        <f t="shared" si="73"/>
        <v>ナカムラ</v>
      </c>
      <c r="P700" t="str">
        <f t="shared" si="74"/>
        <v>ユリカ</v>
      </c>
      <c r="Q700">
        <f>IF($F700="","",DATEDIF($R700,①申込書!$D$3,"Y"))</f>
        <v>21</v>
      </c>
      <c r="R700" t="str">
        <f t="shared" si="75"/>
        <v>2004/08/10</v>
      </c>
      <c r="S700" t="str">
        <f t="shared" si="70"/>
        <v>京都</v>
      </c>
      <c r="T700" t="str">
        <f>IFERROR(IF($G700&lt;&gt;"",LEFT($G700,11),IF(COUNTIF(③女子申込!$C:$C,$B700)=1,INDEX(③女子申込!H:H,MATCH($B700,③女子申込!$C:$C,0)),"")),"")</f>
        <v>00119897540</v>
      </c>
      <c r="U700" t="str">
        <f t="shared" si="76"/>
        <v>関西外国語大</v>
      </c>
    </row>
    <row r="701" spans="1:21">
      <c r="A701" t="s">
        <v>1451</v>
      </c>
      <c r="B701" s="61">
        <v>700</v>
      </c>
      <c r="C701" t="s">
        <v>5340</v>
      </c>
      <c r="D701" t="s">
        <v>5341</v>
      </c>
      <c r="E701" t="s">
        <v>173</v>
      </c>
      <c r="F701">
        <v>20041111</v>
      </c>
      <c r="G701" t="s">
        <v>14036</v>
      </c>
      <c r="H701" t="s">
        <v>5342</v>
      </c>
      <c r="I701" t="s">
        <v>5343</v>
      </c>
      <c r="M701" t="str">
        <f t="shared" si="71"/>
        <v>矢吹</v>
      </c>
      <c r="N701" t="str">
        <f t="shared" si="72"/>
        <v>美宙</v>
      </c>
      <c r="O701" t="str">
        <f t="shared" si="73"/>
        <v>ヤブキ</v>
      </c>
      <c r="P701" t="str">
        <f t="shared" si="74"/>
        <v>ミソラ</v>
      </c>
      <c r="Q701">
        <f>IF($F701="","",DATEDIF($R701,①申込書!$D$3,"Y"))</f>
        <v>21</v>
      </c>
      <c r="R701" t="str">
        <f t="shared" si="75"/>
        <v>2004/11/11</v>
      </c>
      <c r="S701" t="str">
        <f t="shared" si="70"/>
        <v>鳥取</v>
      </c>
      <c r="T701" t="str">
        <f>IFERROR(IF($G701&lt;&gt;"",LEFT($G701,11),IF(COUNTIF(③女子申込!$C:$C,$B701)=1,INDEX(③女子申込!H:H,MATCH($B701,③女子申込!$C:$C,0)),"")),"")</f>
        <v>00144156425</v>
      </c>
      <c r="U701" t="str">
        <f t="shared" si="76"/>
        <v>関西外国語大</v>
      </c>
    </row>
    <row r="702" spans="1:21">
      <c r="A702" t="s">
        <v>1451</v>
      </c>
      <c r="B702" s="61">
        <v>701</v>
      </c>
      <c r="C702" t="s">
        <v>5344</v>
      </c>
      <c r="D702" t="s">
        <v>5345</v>
      </c>
      <c r="E702" t="s">
        <v>85</v>
      </c>
      <c r="F702">
        <v>20041227</v>
      </c>
      <c r="G702" t="s">
        <v>14037</v>
      </c>
      <c r="H702" t="s">
        <v>377</v>
      </c>
      <c r="I702" t="s">
        <v>5346</v>
      </c>
      <c r="M702" t="str">
        <f t="shared" si="71"/>
        <v>林</v>
      </c>
      <c r="N702" t="str">
        <f t="shared" si="72"/>
        <v>那優</v>
      </c>
      <c r="O702" t="str">
        <f t="shared" si="73"/>
        <v>ハヤシ</v>
      </c>
      <c r="P702" t="str">
        <f t="shared" si="74"/>
        <v>ナユ</v>
      </c>
      <c r="Q702">
        <f>IF($F702="","",DATEDIF($R702,①申込書!$D$3,"Y"))</f>
        <v>21</v>
      </c>
      <c r="R702" t="str">
        <f t="shared" si="75"/>
        <v>2004/12/27</v>
      </c>
      <c r="S702" t="str">
        <f t="shared" si="70"/>
        <v>愛知</v>
      </c>
      <c r="T702" t="str">
        <f>IFERROR(IF($G702&lt;&gt;"",LEFT($G702,11),IF(COUNTIF(③女子申込!$C:$C,$B702)=1,INDEX(③女子申込!H:H,MATCH($B702,③女子申込!$C:$C,0)),"")),"")</f>
        <v>00110404212</v>
      </c>
      <c r="U702" t="str">
        <f t="shared" si="76"/>
        <v>関西外国語大</v>
      </c>
    </row>
    <row r="703" spans="1:21">
      <c r="A703" t="s">
        <v>1451</v>
      </c>
      <c r="B703" s="61">
        <v>702</v>
      </c>
      <c r="C703" t="s">
        <v>7889</v>
      </c>
      <c r="D703" t="s">
        <v>7890</v>
      </c>
      <c r="E703" t="s">
        <v>920</v>
      </c>
      <c r="F703">
        <v>20050903</v>
      </c>
      <c r="G703" t="s">
        <v>14038</v>
      </c>
      <c r="H703" t="s">
        <v>7891</v>
      </c>
      <c r="I703" t="s">
        <v>2342</v>
      </c>
      <c r="M703" t="str">
        <f t="shared" si="71"/>
        <v>寺木</v>
      </c>
      <c r="N703" t="str">
        <f t="shared" si="72"/>
        <v>みのり</v>
      </c>
      <c r="O703" t="str">
        <f t="shared" si="73"/>
        <v>テラキ</v>
      </c>
      <c r="P703" t="str">
        <f t="shared" si="74"/>
        <v>ミノリ</v>
      </c>
      <c r="Q703">
        <f>IF($F703="","",DATEDIF($R703,①申込書!$D$3,"Y"))</f>
        <v>20</v>
      </c>
      <c r="R703" t="str">
        <f t="shared" si="75"/>
        <v>2005/09/03</v>
      </c>
      <c r="S703" t="str">
        <f t="shared" si="70"/>
        <v>新潟</v>
      </c>
      <c r="T703" t="str">
        <f>IFERROR(IF($G703&lt;&gt;"",LEFT($G703,11),IF(COUNTIF(③女子申込!$C:$C,$B703)=1,INDEX(③女子申込!H:H,MATCH($B703,③女子申込!$C:$C,0)),"")),"")</f>
        <v>00123745325</v>
      </c>
      <c r="U703" t="str">
        <f t="shared" si="76"/>
        <v>関西外国語大</v>
      </c>
    </row>
    <row r="704" spans="1:21">
      <c r="A704" t="s">
        <v>1451</v>
      </c>
      <c r="B704" s="61">
        <v>703</v>
      </c>
      <c r="C704" t="s">
        <v>7892</v>
      </c>
      <c r="D704" t="s">
        <v>7893</v>
      </c>
      <c r="E704" t="s">
        <v>97</v>
      </c>
      <c r="F704">
        <v>20060222</v>
      </c>
      <c r="G704" t="s">
        <v>14039</v>
      </c>
      <c r="H704" t="s">
        <v>7894</v>
      </c>
      <c r="I704" t="s">
        <v>3168</v>
      </c>
      <c r="M704" t="str">
        <f t="shared" si="71"/>
        <v>後田</v>
      </c>
      <c r="N704" t="str">
        <f t="shared" si="72"/>
        <v>乃愛</v>
      </c>
      <c r="O704" t="str">
        <f t="shared" si="73"/>
        <v>ウシロダ</v>
      </c>
      <c r="P704" t="str">
        <f t="shared" si="74"/>
        <v>ノア</v>
      </c>
      <c r="Q704">
        <f>IF($F704="","",DATEDIF($R704,①申込書!$D$3,"Y"))</f>
        <v>19</v>
      </c>
      <c r="R704" t="str">
        <f t="shared" si="75"/>
        <v>2006/02/22</v>
      </c>
      <c r="S704" t="str">
        <f t="shared" si="70"/>
        <v>兵庫</v>
      </c>
      <c r="T704" t="str">
        <f>IFERROR(IF($G704&lt;&gt;"",LEFT($G704,11),IF(COUNTIF(③女子申込!$C:$C,$B704)=1,INDEX(③女子申込!H:H,MATCH($B704,③女子申込!$C:$C,0)),"")),"")</f>
        <v>00122761726</v>
      </c>
      <c r="U704" t="str">
        <f t="shared" si="76"/>
        <v>関西外国語大</v>
      </c>
    </row>
    <row r="705" spans="1:21">
      <c r="A705" t="s">
        <v>1451</v>
      </c>
      <c r="B705" s="61">
        <v>704</v>
      </c>
      <c r="C705" t="s">
        <v>7895</v>
      </c>
      <c r="D705" t="s">
        <v>7896</v>
      </c>
      <c r="E705" t="s">
        <v>180</v>
      </c>
      <c r="F705">
        <v>20050616</v>
      </c>
      <c r="G705" t="s">
        <v>14040</v>
      </c>
      <c r="H705" t="s">
        <v>1219</v>
      </c>
      <c r="I705" t="s">
        <v>81</v>
      </c>
      <c r="M705" t="str">
        <f t="shared" si="71"/>
        <v>本田</v>
      </c>
      <c r="N705" t="str">
        <f t="shared" si="72"/>
        <v>愛咲緋</v>
      </c>
      <c r="O705" t="str">
        <f t="shared" si="73"/>
        <v>ホンダ</v>
      </c>
      <c r="P705" t="str">
        <f t="shared" si="74"/>
        <v>アサヒ</v>
      </c>
      <c r="Q705">
        <f>IF($F705="","",DATEDIF($R705,①申込書!$D$3,"Y"))</f>
        <v>20</v>
      </c>
      <c r="R705" t="str">
        <f t="shared" si="75"/>
        <v>2005/06/16</v>
      </c>
      <c r="S705" t="str">
        <f t="shared" si="70"/>
        <v>北海道</v>
      </c>
      <c r="T705" t="str">
        <f>IFERROR(IF($G705&lt;&gt;"",LEFT($G705,11),IF(COUNTIF(③女子申込!$C:$C,$B705)=1,INDEX(③女子申込!H:H,MATCH($B705,③女子申込!$C:$C,0)),"")),"")</f>
        <v>00124248122</v>
      </c>
      <c r="U705" t="str">
        <f t="shared" si="76"/>
        <v>関西外国語大</v>
      </c>
    </row>
    <row r="706" spans="1:21">
      <c r="A706" t="s">
        <v>1451</v>
      </c>
      <c r="B706" s="61">
        <v>705</v>
      </c>
      <c r="C706" t="s">
        <v>7897</v>
      </c>
      <c r="D706" t="s">
        <v>7898</v>
      </c>
      <c r="E706" t="s">
        <v>99</v>
      </c>
      <c r="F706">
        <v>20050520</v>
      </c>
      <c r="G706" t="s">
        <v>14041</v>
      </c>
      <c r="H706" t="s">
        <v>3145</v>
      </c>
      <c r="I706" t="s">
        <v>1502</v>
      </c>
      <c r="M706" t="str">
        <f t="shared" si="71"/>
        <v>室山</v>
      </c>
      <c r="N706" t="str">
        <f t="shared" si="72"/>
        <v>実優</v>
      </c>
      <c r="O706" t="str">
        <f t="shared" si="73"/>
        <v>ムロヤマ</v>
      </c>
      <c r="P706" t="str">
        <f t="shared" si="74"/>
        <v>ミユ</v>
      </c>
      <c r="Q706">
        <f>IF($F706="","",DATEDIF($R706,①申込書!$D$3,"Y"))</f>
        <v>20</v>
      </c>
      <c r="R706" t="str">
        <f t="shared" si="75"/>
        <v>2005/05/20</v>
      </c>
      <c r="S706" t="str">
        <f t="shared" ref="S706:S769" si="77">IFERROR(IF(OR($E706="北海道",$E706="学連"),$E706,LEFT($E706,LEN($E706)-1)),"")</f>
        <v>大阪</v>
      </c>
      <c r="T706" t="str">
        <f>IFERROR(IF($G706&lt;&gt;"",LEFT($G706,11),IF(COUNTIF(③女子申込!$C:$C,$B706)=1,INDEX(③女子申込!H:H,MATCH($B706,③女子申込!$C:$C,0)),"")),"")</f>
        <v>00128605123</v>
      </c>
      <c r="U706" t="str">
        <f t="shared" si="76"/>
        <v>関西外国語大</v>
      </c>
    </row>
    <row r="707" spans="1:21">
      <c r="A707" t="s">
        <v>1451</v>
      </c>
      <c r="B707" s="61">
        <v>706</v>
      </c>
      <c r="C707" t="s">
        <v>3146</v>
      </c>
      <c r="D707" t="s">
        <v>3147</v>
      </c>
      <c r="E707" t="s">
        <v>99</v>
      </c>
      <c r="F707">
        <v>20040326</v>
      </c>
      <c r="G707" t="s">
        <v>14042</v>
      </c>
      <c r="H707" t="s">
        <v>1483</v>
      </c>
      <c r="I707" t="s">
        <v>3148</v>
      </c>
      <c r="M707" t="str">
        <f t="shared" ref="M707:M770" si="78">IFERROR(LEFT($C707,FIND("　",$C707)-1),"")</f>
        <v>白石</v>
      </c>
      <c r="N707" t="str">
        <f t="shared" ref="N707:N770" si="79">IFERROR(RIGHT($C707,LEN($C707)-FIND("　",$C707)),"")</f>
        <v>羽蘭</v>
      </c>
      <c r="O707" t="str">
        <f t="shared" ref="O707:O770" si="80">IFERROR(DBCS(LEFT($D707,FIND(" ",$D707)-1)),"")</f>
        <v>シライシ</v>
      </c>
      <c r="P707" t="str">
        <f t="shared" ref="P707:P770" si="81">IFERROR(DBCS(RIGHT($D707,LEN($D707)-FIND(" ",$D707))),"")</f>
        <v>ウラン</v>
      </c>
      <c r="Q707">
        <f>IF($F707="","",DATEDIF($R707,①申込書!$D$3,"Y"))</f>
        <v>21</v>
      </c>
      <c r="R707" t="str">
        <f t="shared" ref="R707:R770" si="82">IF($F707="","",LEFT($F707,4)&amp;"/"&amp;MID($F707,5,2)&amp;"/"&amp;RIGHT($F707,2))</f>
        <v>2004/03/26</v>
      </c>
      <c r="S707" t="str">
        <f t="shared" si="77"/>
        <v>大阪</v>
      </c>
      <c r="T707" t="str">
        <f>IFERROR(IF($G707&lt;&gt;"",LEFT($G707,11),IF(COUNTIF(③女子申込!$C:$C,$B707)=1,INDEX(③女子申込!H:H,MATCH($B707,③女子申込!$C:$C,0)),"")),"")</f>
        <v>00104807727</v>
      </c>
      <c r="U707" t="str">
        <f t="shared" ref="U707:U770" si="83">IFERROR(LEFT($A707,FIND("大学",$A707))&amp;RIGHT($A707,LEN($A707)-FIND("大学",$A707)-1),"")</f>
        <v>関西外国語大</v>
      </c>
    </row>
    <row r="708" spans="1:21">
      <c r="A708" t="s">
        <v>1451</v>
      </c>
      <c r="B708" s="61">
        <v>707</v>
      </c>
      <c r="C708" t="s">
        <v>5334</v>
      </c>
      <c r="D708" t="s">
        <v>5335</v>
      </c>
      <c r="E708" t="s">
        <v>144</v>
      </c>
      <c r="F708">
        <v>20031121</v>
      </c>
      <c r="G708" t="s">
        <v>14043</v>
      </c>
      <c r="H708" t="s">
        <v>134</v>
      </c>
      <c r="I708" t="s">
        <v>2609</v>
      </c>
      <c r="M708" t="str">
        <f t="shared" si="78"/>
        <v>伊藤</v>
      </c>
      <c r="N708" t="str">
        <f t="shared" si="79"/>
        <v>陽香</v>
      </c>
      <c r="O708" t="str">
        <f t="shared" si="80"/>
        <v>イトウ</v>
      </c>
      <c r="P708" t="str">
        <f t="shared" si="81"/>
        <v>ハルカ</v>
      </c>
      <c r="Q708">
        <f>IF($F708="","",DATEDIF($R708,①申込書!$D$3,"Y"))</f>
        <v>22</v>
      </c>
      <c r="R708" t="str">
        <f t="shared" si="82"/>
        <v>2003/11/21</v>
      </c>
      <c r="S708" t="str">
        <f t="shared" si="77"/>
        <v>山口</v>
      </c>
      <c r="T708" t="str">
        <f>IFERROR(IF($G708&lt;&gt;"",LEFT($G708,11),IF(COUNTIF(③女子申込!$C:$C,$B708)=1,INDEX(③女子申込!H:H,MATCH($B708,③女子申込!$C:$C,0)),"")),"")</f>
        <v>00141797635</v>
      </c>
      <c r="U708" t="str">
        <f t="shared" si="83"/>
        <v>関西外国語大</v>
      </c>
    </row>
    <row r="709" spans="1:21">
      <c r="A709" t="s">
        <v>1451</v>
      </c>
      <c r="B709" s="61">
        <v>708</v>
      </c>
      <c r="C709" t="s">
        <v>3398</v>
      </c>
      <c r="D709" t="s">
        <v>3399</v>
      </c>
      <c r="E709" t="s">
        <v>99</v>
      </c>
      <c r="F709">
        <v>20031003</v>
      </c>
      <c r="G709" t="s">
        <v>14044</v>
      </c>
      <c r="H709" t="s">
        <v>214</v>
      </c>
      <c r="I709" t="s">
        <v>2730</v>
      </c>
      <c r="M709" t="str">
        <f t="shared" si="78"/>
        <v>山本</v>
      </c>
      <c r="N709" t="str">
        <f t="shared" si="79"/>
        <v>愛花</v>
      </c>
      <c r="O709" t="str">
        <f t="shared" si="80"/>
        <v>ヤマモト</v>
      </c>
      <c r="P709" t="str">
        <f t="shared" si="81"/>
        <v>アイカ</v>
      </c>
      <c r="Q709">
        <f>IF($F709="","",DATEDIF($R709,①申込書!$D$3,"Y"))</f>
        <v>22</v>
      </c>
      <c r="R709" t="str">
        <f t="shared" si="82"/>
        <v>2003/10/03</v>
      </c>
      <c r="S709" t="str">
        <f t="shared" si="77"/>
        <v>大阪</v>
      </c>
      <c r="T709" t="str">
        <f>IFERROR(IF($G709&lt;&gt;"",LEFT($G709,11),IF(COUNTIF(③女子申込!$C:$C,$B709)=1,INDEX(③女子申込!H:H,MATCH($B709,③女子申込!$C:$C,0)),"")),"")</f>
        <v>00172299838</v>
      </c>
      <c r="U709" t="str">
        <f t="shared" si="83"/>
        <v>関西外国語大</v>
      </c>
    </row>
    <row r="710" spans="1:21">
      <c r="A710" t="s">
        <v>1451</v>
      </c>
      <c r="B710" s="61">
        <v>709</v>
      </c>
      <c r="C710" t="s">
        <v>5336</v>
      </c>
      <c r="D710" t="s">
        <v>5337</v>
      </c>
      <c r="E710" t="s">
        <v>99</v>
      </c>
      <c r="F710">
        <v>20041115</v>
      </c>
      <c r="G710" t="s">
        <v>14045</v>
      </c>
      <c r="H710" t="s">
        <v>1888</v>
      </c>
      <c r="I710" t="s">
        <v>2939</v>
      </c>
      <c r="M710" t="str">
        <f t="shared" si="78"/>
        <v>奥田</v>
      </c>
      <c r="N710" t="str">
        <f t="shared" si="79"/>
        <v>萌佳</v>
      </c>
      <c r="O710" t="str">
        <f t="shared" si="80"/>
        <v>オクダ</v>
      </c>
      <c r="P710" t="str">
        <f t="shared" si="81"/>
        <v>モエカ</v>
      </c>
      <c r="Q710">
        <f>IF($F710="","",DATEDIF($R710,①申込書!$D$3,"Y"))</f>
        <v>21</v>
      </c>
      <c r="R710" t="str">
        <f t="shared" si="82"/>
        <v>2004/11/15</v>
      </c>
      <c r="S710" t="str">
        <f t="shared" si="77"/>
        <v>大阪</v>
      </c>
      <c r="T710" t="str">
        <f>IFERROR(IF($G710&lt;&gt;"",LEFT($G710,11),IF(COUNTIF(③女子申込!$C:$C,$B710)=1,INDEX(③女子申込!H:H,MATCH($B710,③女子申込!$C:$C,0)),"")),"")</f>
        <v>00114051618</v>
      </c>
      <c r="U710" t="str">
        <f t="shared" si="83"/>
        <v>関西外国語大</v>
      </c>
    </row>
    <row r="711" spans="1:21">
      <c r="A711" t="s">
        <v>1451</v>
      </c>
      <c r="B711" s="61">
        <v>710</v>
      </c>
      <c r="C711" t="s">
        <v>5718</v>
      </c>
      <c r="D711" t="s">
        <v>5719</v>
      </c>
      <c r="E711" t="s">
        <v>3835</v>
      </c>
      <c r="F711">
        <v>20041016</v>
      </c>
      <c r="G711" t="s">
        <v>14046</v>
      </c>
      <c r="H711" t="s">
        <v>5720</v>
      </c>
      <c r="I711" t="s">
        <v>2705</v>
      </c>
      <c r="M711" t="str">
        <f t="shared" si="78"/>
        <v>佐合</v>
      </c>
      <c r="N711" t="str">
        <f t="shared" si="79"/>
        <v>栞</v>
      </c>
      <c r="O711" t="str">
        <f t="shared" si="80"/>
        <v>サゴウ</v>
      </c>
      <c r="P711" t="str">
        <f t="shared" si="81"/>
        <v>シオリ</v>
      </c>
      <c r="Q711">
        <f>IF($F711="","",DATEDIF($R711,①申込書!$D$3,"Y"))</f>
        <v>21</v>
      </c>
      <c r="R711" t="str">
        <f t="shared" si="82"/>
        <v>2004/10/16</v>
      </c>
      <c r="S711" t="str">
        <f t="shared" si="77"/>
        <v>学連</v>
      </c>
      <c r="T711" t="str">
        <f>IFERROR(IF($G711&lt;&gt;"",LEFT($G711,11),IF(COUNTIF(③女子申込!$C:$C,$B711)=1,INDEX(③女子申込!H:H,MATCH($B711,③女子申込!$C:$C,0)),"")),"")</f>
        <v>00200176577</v>
      </c>
      <c r="U711" t="str">
        <f t="shared" si="83"/>
        <v>関西外国語大</v>
      </c>
    </row>
    <row r="712" spans="1:21">
      <c r="A712" t="s">
        <v>1451</v>
      </c>
      <c r="B712" s="61">
        <v>711</v>
      </c>
      <c r="C712" t="s">
        <v>8192</v>
      </c>
      <c r="D712" t="s">
        <v>8193</v>
      </c>
      <c r="E712" t="s">
        <v>99</v>
      </c>
      <c r="F712">
        <v>20050516</v>
      </c>
      <c r="G712" t="s">
        <v>8194</v>
      </c>
      <c r="H712" t="s">
        <v>3153</v>
      </c>
      <c r="I712" t="s">
        <v>2702</v>
      </c>
      <c r="M712" t="str">
        <f t="shared" si="78"/>
        <v>宮下</v>
      </c>
      <c r="N712" t="str">
        <f t="shared" si="79"/>
        <v>知佳</v>
      </c>
      <c r="O712" t="str">
        <f t="shared" si="80"/>
        <v>ミヤシタ</v>
      </c>
      <c r="P712" t="str">
        <f t="shared" si="81"/>
        <v>トモカ</v>
      </c>
      <c r="Q712">
        <f>IF($F712="","",DATEDIF($R712,①申込書!$D$3,"Y"))</f>
        <v>20</v>
      </c>
      <c r="R712" t="str">
        <f t="shared" si="82"/>
        <v>2005/05/16</v>
      </c>
      <c r="S712" t="str">
        <f t="shared" si="77"/>
        <v>大阪</v>
      </c>
      <c r="T712" t="str">
        <f>IFERROR(IF($G712&lt;&gt;"",LEFT($G712,11),IF(COUNTIF(③女子申込!$C:$C,$B712)=1,INDEX(③女子申込!H:H,MATCH($B712,③女子申込!$C:$C,0)),"")),"")</f>
        <v>00127157932</v>
      </c>
      <c r="U712" t="str">
        <f t="shared" si="83"/>
        <v>関西外国語大</v>
      </c>
    </row>
    <row r="713" spans="1:21">
      <c r="A713" t="s">
        <v>1451</v>
      </c>
      <c r="B713" s="61">
        <v>712</v>
      </c>
      <c r="C713" t="s">
        <v>8421</v>
      </c>
      <c r="D713" t="s">
        <v>8422</v>
      </c>
      <c r="E713" t="s">
        <v>99</v>
      </c>
      <c r="F713">
        <v>20040802</v>
      </c>
      <c r="G713" t="s">
        <v>8423</v>
      </c>
      <c r="H713" t="s">
        <v>5541</v>
      </c>
      <c r="I713" t="s">
        <v>8424</v>
      </c>
      <c r="M713" t="str">
        <f t="shared" si="78"/>
        <v>假屋</v>
      </c>
      <c r="N713" t="str">
        <f t="shared" si="79"/>
        <v>千佳</v>
      </c>
      <c r="O713" t="str">
        <f t="shared" si="80"/>
        <v>カリヤ</v>
      </c>
      <c r="P713" t="str">
        <f t="shared" si="81"/>
        <v>チカ</v>
      </c>
      <c r="Q713">
        <f>IF($F713="","",DATEDIF($R713,①申込書!$D$3,"Y"))</f>
        <v>21</v>
      </c>
      <c r="R713" t="str">
        <f t="shared" si="82"/>
        <v>2004/08/02</v>
      </c>
      <c r="S713" t="str">
        <f t="shared" si="77"/>
        <v>大阪</v>
      </c>
      <c r="T713" t="str">
        <f>IFERROR(IF($G713&lt;&gt;"",LEFT($G713,11),IF(COUNTIF(③女子申込!$C:$C,$B713)=1,INDEX(③女子申込!H:H,MATCH($B713,③女子申込!$C:$C,0)),"")),"")</f>
        <v>00110673321</v>
      </c>
      <c r="U713" t="str">
        <f t="shared" si="83"/>
        <v>関西外国語大</v>
      </c>
    </row>
    <row r="714" spans="1:21">
      <c r="A714" t="s">
        <v>1451</v>
      </c>
      <c r="B714" s="61">
        <v>713</v>
      </c>
      <c r="C714" t="s">
        <v>12904</v>
      </c>
      <c r="D714" t="s">
        <v>12905</v>
      </c>
      <c r="E714" t="s">
        <v>610</v>
      </c>
      <c r="F714">
        <v>20060516</v>
      </c>
      <c r="G714" t="s">
        <v>14047</v>
      </c>
      <c r="H714" t="s">
        <v>4053</v>
      </c>
      <c r="I714" t="s">
        <v>594</v>
      </c>
      <c r="M714" t="str">
        <f t="shared" si="78"/>
        <v>神田</v>
      </c>
      <c r="N714" t="str">
        <f t="shared" si="79"/>
        <v>美咲</v>
      </c>
      <c r="O714" t="str">
        <f t="shared" si="80"/>
        <v>カンダ</v>
      </c>
      <c r="P714" t="str">
        <f t="shared" si="81"/>
        <v>ミサキ</v>
      </c>
      <c r="Q714">
        <f>IF($F714="","",DATEDIF($R714,①申込書!$D$3,"Y"))</f>
        <v>19</v>
      </c>
      <c r="R714" t="str">
        <f t="shared" si="82"/>
        <v>2006/05/16</v>
      </c>
      <c r="S714" t="str">
        <f t="shared" si="77"/>
        <v>鹿児島</v>
      </c>
      <c r="T714" t="str">
        <f>IFERROR(IF($G714&lt;&gt;"",LEFT($G714,11),IF(COUNTIF(③女子申込!$C:$C,$B714)=1,INDEX(③女子申込!H:H,MATCH($B714,③女子申込!$C:$C,0)),"")),"")</f>
        <v>00136642022</v>
      </c>
      <c r="U714" t="str">
        <f t="shared" si="83"/>
        <v>関西外国語大</v>
      </c>
    </row>
    <row r="715" spans="1:21">
      <c r="A715" t="s">
        <v>1451</v>
      </c>
      <c r="B715" s="61">
        <v>714</v>
      </c>
      <c r="C715" t="s">
        <v>12906</v>
      </c>
      <c r="D715" t="s">
        <v>12907</v>
      </c>
      <c r="E715" t="s">
        <v>170</v>
      </c>
      <c r="F715">
        <v>20070307</v>
      </c>
      <c r="G715" t="s">
        <v>14048</v>
      </c>
      <c r="H715" t="s">
        <v>14049</v>
      </c>
      <c r="I715" t="s">
        <v>7985</v>
      </c>
      <c r="M715" t="str">
        <f t="shared" si="78"/>
        <v>長町</v>
      </c>
      <c r="N715" t="str">
        <f t="shared" si="79"/>
        <v>くらら</v>
      </c>
      <c r="O715" t="str">
        <f t="shared" si="80"/>
        <v>ナガマチ</v>
      </c>
      <c r="P715" t="str">
        <f t="shared" si="81"/>
        <v>クララ</v>
      </c>
      <c r="Q715">
        <f>IF($F715="","",DATEDIF($R715,①申込書!$D$3,"Y"))</f>
        <v>18</v>
      </c>
      <c r="R715" t="str">
        <f t="shared" si="82"/>
        <v>2007/03/07</v>
      </c>
      <c r="S715" t="str">
        <f t="shared" si="77"/>
        <v>福岡</v>
      </c>
      <c r="T715" t="str">
        <f>IFERROR(IF($G715&lt;&gt;"",LEFT($G715,11),IF(COUNTIF(③女子申込!$C:$C,$B715)=1,INDEX(③女子申込!H:H,MATCH($B715,③女子申込!$C:$C,0)),"")),"")</f>
        <v>00133075827</v>
      </c>
      <c r="U715" t="str">
        <f t="shared" si="83"/>
        <v>関西外国語大</v>
      </c>
    </row>
    <row r="716" spans="1:21">
      <c r="A716" t="s">
        <v>1451</v>
      </c>
      <c r="B716" s="61">
        <v>715</v>
      </c>
      <c r="C716" t="s">
        <v>12908</v>
      </c>
      <c r="D716" t="s">
        <v>12909</v>
      </c>
      <c r="E716" t="s">
        <v>99</v>
      </c>
      <c r="F716">
        <v>20060527</v>
      </c>
      <c r="G716" t="s">
        <v>14050</v>
      </c>
      <c r="H716" t="s">
        <v>14051</v>
      </c>
      <c r="I716" t="s">
        <v>1094</v>
      </c>
      <c r="M716" t="str">
        <f t="shared" si="78"/>
        <v>三尾川</v>
      </c>
      <c r="N716" t="str">
        <f t="shared" si="79"/>
        <v>唯</v>
      </c>
      <c r="O716" t="str">
        <f t="shared" si="80"/>
        <v>ミオガワ</v>
      </c>
      <c r="P716" t="str">
        <f t="shared" si="81"/>
        <v>ユイ</v>
      </c>
      <c r="Q716">
        <f>IF($F716="","",DATEDIF($R716,①申込書!$D$3,"Y"))</f>
        <v>19</v>
      </c>
      <c r="R716" t="str">
        <f t="shared" si="82"/>
        <v>2006/05/27</v>
      </c>
      <c r="S716" t="str">
        <f t="shared" si="77"/>
        <v>大阪</v>
      </c>
      <c r="T716" t="str">
        <f>IFERROR(IF($G716&lt;&gt;"",LEFT($G716,11),IF(COUNTIF(③女子申込!$C:$C,$B716)=1,INDEX(③女子申込!H:H,MATCH($B716,③女子申込!$C:$C,0)),"")),"")</f>
        <v>00164449634</v>
      </c>
      <c r="U716" t="str">
        <f t="shared" si="83"/>
        <v>関西外国語大</v>
      </c>
    </row>
    <row r="717" spans="1:21">
      <c r="A717" t="s">
        <v>1286</v>
      </c>
      <c r="B717" s="61">
        <v>716</v>
      </c>
      <c r="C717" t="s">
        <v>3295</v>
      </c>
      <c r="D717" t="s">
        <v>3296</v>
      </c>
      <c r="E717" t="s">
        <v>138</v>
      </c>
      <c r="F717">
        <v>20040224</v>
      </c>
      <c r="G717" t="s">
        <v>14052</v>
      </c>
      <c r="H717" t="s">
        <v>953</v>
      </c>
      <c r="I717" t="s">
        <v>2803</v>
      </c>
      <c r="M717" t="str">
        <f t="shared" si="78"/>
        <v>藤澤</v>
      </c>
      <c r="N717" t="str">
        <f t="shared" si="79"/>
        <v>夏海</v>
      </c>
      <c r="O717" t="str">
        <f t="shared" si="80"/>
        <v>フジサワ</v>
      </c>
      <c r="P717" t="str">
        <f t="shared" si="81"/>
        <v>ナツミ</v>
      </c>
      <c r="Q717">
        <f>IF($F717="","",DATEDIF($R717,①申込書!$D$3,"Y"))</f>
        <v>21</v>
      </c>
      <c r="R717" t="str">
        <f t="shared" si="82"/>
        <v>2004/02/24</v>
      </c>
      <c r="S717" t="str">
        <f t="shared" si="77"/>
        <v>岡山</v>
      </c>
      <c r="T717" t="str">
        <f>IFERROR(IF($G717&lt;&gt;"",LEFT($G717,11),IF(COUNTIF(③女子申込!$C:$C,$B717)=1,INDEX(③女子申込!H:H,MATCH($B717,③女子申込!$C:$C,0)),"")),"")</f>
        <v>00166882435</v>
      </c>
      <c r="U717" t="str">
        <f t="shared" si="83"/>
        <v>大阪公立大</v>
      </c>
    </row>
    <row r="718" spans="1:21">
      <c r="A718" t="s">
        <v>1286</v>
      </c>
      <c r="B718" s="61">
        <v>717</v>
      </c>
      <c r="C718" t="s">
        <v>5414</v>
      </c>
      <c r="D718" t="s">
        <v>5415</v>
      </c>
      <c r="E718" t="s">
        <v>99</v>
      </c>
      <c r="F718">
        <v>20031018</v>
      </c>
      <c r="G718" t="s">
        <v>14053</v>
      </c>
      <c r="H718" t="s">
        <v>791</v>
      </c>
      <c r="I718" t="s">
        <v>2752</v>
      </c>
      <c r="M718" t="str">
        <f t="shared" si="78"/>
        <v>村上</v>
      </c>
      <c r="N718" t="str">
        <f t="shared" si="79"/>
        <v>風羽</v>
      </c>
      <c r="O718" t="str">
        <f t="shared" si="80"/>
        <v>ムラカミ</v>
      </c>
      <c r="P718" t="str">
        <f t="shared" si="81"/>
        <v>フウ</v>
      </c>
      <c r="Q718">
        <f>IF($F718="","",DATEDIF($R718,①申込書!$D$3,"Y"))</f>
        <v>22</v>
      </c>
      <c r="R718" t="str">
        <f t="shared" si="82"/>
        <v>2003/10/18</v>
      </c>
      <c r="S718" t="str">
        <f t="shared" si="77"/>
        <v>大阪</v>
      </c>
      <c r="T718" t="str">
        <f>IFERROR(IF($G718&lt;&gt;"",LEFT($G718,11),IF(COUNTIF(③女子申込!$C:$C,$B718)=1,INDEX(③女子申込!H:H,MATCH($B718,③女子申込!$C:$C,0)),"")),"")</f>
        <v>00200004385</v>
      </c>
      <c r="U718" t="str">
        <f t="shared" si="83"/>
        <v>大阪公立大</v>
      </c>
    </row>
    <row r="719" spans="1:21">
      <c r="A719" t="s">
        <v>1286</v>
      </c>
      <c r="B719" s="61">
        <v>718</v>
      </c>
      <c r="C719" t="s">
        <v>5546</v>
      </c>
      <c r="D719" t="s">
        <v>5547</v>
      </c>
      <c r="E719" t="s">
        <v>97</v>
      </c>
      <c r="F719">
        <v>20030821</v>
      </c>
      <c r="G719" t="s">
        <v>14054</v>
      </c>
      <c r="H719" t="s">
        <v>5548</v>
      </c>
      <c r="I719" t="s">
        <v>3356</v>
      </c>
      <c r="M719" t="str">
        <f t="shared" si="78"/>
        <v>有賀</v>
      </c>
      <c r="N719" t="str">
        <f t="shared" si="79"/>
        <v>光理</v>
      </c>
      <c r="O719" t="str">
        <f t="shared" si="80"/>
        <v>アルガ</v>
      </c>
      <c r="P719" t="str">
        <f t="shared" si="81"/>
        <v>ヒカリ</v>
      </c>
      <c r="Q719">
        <f>IF($F719="","",DATEDIF($R719,①申込書!$D$3,"Y"))</f>
        <v>22</v>
      </c>
      <c r="R719" t="str">
        <f t="shared" si="82"/>
        <v>2003/08/21</v>
      </c>
      <c r="S719" t="str">
        <f t="shared" si="77"/>
        <v>兵庫</v>
      </c>
      <c r="T719" t="str">
        <f>IFERROR(IF($G719&lt;&gt;"",LEFT($G719,11),IF(COUNTIF(③女子申込!$C:$C,$B719)=1,INDEX(③女子申込!H:H,MATCH($B719,③女子申込!$C:$C,0)),"")),"")</f>
        <v>00200031401</v>
      </c>
      <c r="U719" t="str">
        <f t="shared" si="83"/>
        <v>大阪公立大</v>
      </c>
    </row>
    <row r="720" spans="1:21">
      <c r="A720" t="s">
        <v>1286</v>
      </c>
      <c r="B720" s="61">
        <v>719</v>
      </c>
      <c r="C720" t="s">
        <v>5549</v>
      </c>
      <c r="D720" t="s">
        <v>5550</v>
      </c>
      <c r="E720" t="s">
        <v>97</v>
      </c>
      <c r="F720">
        <v>20041007</v>
      </c>
      <c r="G720" t="s">
        <v>14055</v>
      </c>
      <c r="H720" t="s">
        <v>978</v>
      </c>
      <c r="I720" t="s">
        <v>2856</v>
      </c>
      <c r="M720" t="str">
        <f t="shared" si="78"/>
        <v>塚本</v>
      </c>
      <c r="N720" t="str">
        <f t="shared" si="79"/>
        <v>舞</v>
      </c>
      <c r="O720" t="str">
        <f t="shared" si="80"/>
        <v>ツカモト</v>
      </c>
      <c r="P720" t="str">
        <f t="shared" si="81"/>
        <v>マイ</v>
      </c>
      <c r="Q720">
        <f>IF($F720="","",DATEDIF($R720,①申込書!$D$3,"Y"))</f>
        <v>21</v>
      </c>
      <c r="R720" t="str">
        <f t="shared" si="82"/>
        <v>2004/10/07</v>
      </c>
      <c r="S720" t="str">
        <f t="shared" si="77"/>
        <v>兵庫</v>
      </c>
      <c r="T720" t="str">
        <f>IFERROR(IF($G720&lt;&gt;"",LEFT($G720,11),IF(COUNTIF(③女子申込!$C:$C,$B720)=1,INDEX(③女子申込!H:H,MATCH($B720,③女子申込!$C:$C,0)),"")),"")</f>
        <v>00112946629</v>
      </c>
      <c r="U720" t="str">
        <f t="shared" si="83"/>
        <v>大阪公立大</v>
      </c>
    </row>
    <row r="721" spans="1:21">
      <c r="A721" t="s">
        <v>1286</v>
      </c>
      <c r="B721" s="61">
        <v>720</v>
      </c>
      <c r="C721" t="s">
        <v>5619</v>
      </c>
      <c r="D721" t="s">
        <v>5620</v>
      </c>
      <c r="E721" t="s">
        <v>97</v>
      </c>
      <c r="F721">
        <v>20040412</v>
      </c>
      <c r="G721" t="s">
        <v>14056</v>
      </c>
      <c r="H721" t="s">
        <v>209</v>
      </c>
      <c r="I721" t="s">
        <v>2993</v>
      </c>
      <c r="M721" t="str">
        <f t="shared" si="78"/>
        <v>中田</v>
      </c>
      <c r="N721" t="str">
        <f t="shared" si="79"/>
        <v>陽菜乃</v>
      </c>
      <c r="O721" t="str">
        <f t="shared" si="80"/>
        <v>ナカタ</v>
      </c>
      <c r="P721" t="str">
        <f t="shared" si="81"/>
        <v>ヒナノ</v>
      </c>
      <c r="Q721">
        <f>IF($F721="","",DATEDIF($R721,①申込書!$D$3,"Y"))</f>
        <v>21</v>
      </c>
      <c r="R721" t="str">
        <f t="shared" si="82"/>
        <v>2004/04/12</v>
      </c>
      <c r="S721" t="str">
        <f t="shared" si="77"/>
        <v>兵庫</v>
      </c>
      <c r="T721" t="str">
        <f>IFERROR(IF($G721&lt;&gt;"",LEFT($G721,11),IF(COUNTIF(③女子申込!$C:$C,$B721)=1,INDEX(③女子申込!H:H,MATCH($B721,③女子申込!$C:$C,0)),"")),"")</f>
        <v>00154312622</v>
      </c>
      <c r="U721" t="str">
        <f t="shared" si="83"/>
        <v>大阪公立大</v>
      </c>
    </row>
    <row r="722" spans="1:21">
      <c r="A722" t="s">
        <v>1286</v>
      </c>
      <c r="B722" s="61">
        <v>721</v>
      </c>
      <c r="C722" t="s">
        <v>5621</v>
      </c>
      <c r="D722" t="s">
        <v>5622</v>
      </c>
      <c r="E722" t="s">
        <v>97</v>
      </c>
      <c r="F722">
        <v>20041205</v>
      </c>
      <c r="G722" t="s">
        <v>14057</v>
      </c>
      <c r="H722" t="s">
        <v>429</v>
      </c>
      <c r="I722" t="s">
        <v>594</v>
      </c>
      <c r="M722" t="str">
        <f t="shared" si="78"/>
        <v>太田</v>
      </c>
      <c r="N722" t="str">
        <f t="shared" si="79"/>
        <v>美沙希</v>
      </c>
      <c r="O722" t="str">
        <f t="shared" si="80"/>
        <v>オオタ</v>
      </c>
      <c r="P722" t="str">
        <f t="shared" si="81"/>
        <v>ミサキ</v>
      </c>
      <c r="Q722">
        <f>IF($F722="","",DATEDIF($R722,①申込書!$D$3,"Y"))</f>
        <v>21</v>
      </c>
      <c r="R722" t="str">
        <f t="shared" si="82"/>
        <v>2004/12/05</v>
      </c>
      <c r="S722" t="str">
        <f t="shared" si="77"/>
        <v>兵庫</v>
      </c>
      <c r="T722" t="str">
        <f>IFERROR(IF($G722&lt;&gt;"",LEFT($G722,11),IF(COUNTIF(③女子申込!$C:$C,$B722)=1,INDEX(③女子申込!H:H,MATCH($B722,③女子申込!$C:$C,0)),"")),"")</f>
        <v>00118566734</v>
      </c>
      <c r="U722" t="str">
        <f t="shared" si="83"/>
        <v>大阪公立大</v>
      </c>
    </row>
    <row r="723" spans="1:21">
      <c r="A723" t="s">
        <v>1286</v>
      </c>
      <c r="B723" s="61">
        <v>722</v>
      </c>
      <c r="C723" t="s">
        <v>5623</v>
      </c>
      <c r="D723" t="s">
        <v>5624</v>
      </c>
      <c r="E723" t="s">
        <v>99</v>
      </c>
      <c r="F723">
        <v>20040621</v>
      </c>
      <c r="G723" t="s">
        <v>14058</v>
      </c>
      <c r="H723" t="s">
        <v>197</v>
      </c>
      <c r="I723" t="s">
        <v>2719</v>
      </c>
      <c r="M723" t="str">
        <f t="shared" si="78"/>
        <v>清水</v>
      </c>
      <c r="N723" t="str">
        <f t="shared" si="79"/>
        <v>里瑚</v>
      </c>
      <c r="O723" t="str">
        <f t="shared" si="80"/>
        <v>シミズ</v>
      </c>
      <c r="P723" t="str">
        <f t="shared" si="81"/>
        <v>リコ</v>
      </c>
      <c r="Q723">
        <f>IF($F723="","",DATEDIF($R723,①申込書!$D$3,"Y"))</f>
        <v>21</v>
      </c>
      <c r="R723" t="str">
        <f t="shared" si="82"/>
        <v>2004/06/21</v>
      </c>
      <c r="S723" t="str">
        <f t="shared" si="77"/>
        <v>大阪</v>
      </c>
      <c r="T723" t="str">
        <f>IFERROR(IF($G723&lt;&gt;"",LEFT($G723,11),IF(COUNTIF(③女子申込!$C:$C,$B723)=1,INDEX(③女子申込!H:H,MATCH($B723,③女子申込!$C:$C,0)),"")),"")</f>
        <v>00115874935</v>
      </c>
      <c r="U723" t="str">
        <f t="shared" si="83"/>
        <v>大阪公立大</v>
      </c>
    </row>
    <row r="724" spans="1:21">
      <c r="A724" t="s">
        <v>1286</v>
      </c>
      <c r="B724" s="61">
        <v>723</v>
      </c>
      <c r="C724" t="s">
        <v>5713</v>
      </c>
      <c r="D724" t="s">
        <v>5714</v>
      </c>
      <c r="E724" t="s">
        <v>138</v>
      </c>
      <c r="F724">
        <v>20041015</v>
      </c>
      <c r="G724" t="s">
        <v>14059</v>
      </c>
      <c r="H724" t="s">
        <v>182</v>
      </c>
      <c r="I724" t="s">
        <v>5487</v>
      </c>
      <c r="M724" t="str">
        <f t="shared" si="78"/>
        <v>山口</v>
      </c>
      <c r="N724" t="str">
        <f t="shared" si="79"/>
        <v>紗知</v>
      </c>
      <c r="O724" t="str">
        <f t="shared" si="80"/>
        <v>ヤマグチ</v>
      </c>
      <c r="P724" t="str">
        <f t="shared" si="81"/>
        <v>サチ</v>
      </c>
      <c r="Q724">
        <f>IF($F724="","",DATEDIF($R724,①申込書!$D$3,"Y"))</f>
        <v>21</v>
      </c>
      <c r="R724" t="str">
        <f t="shared" si="82"/>
        <v>2004/10/15</v>
      </c>
      <c r="S724" t="str">
        <f t="shared" si="77"/>
        <v>岡山</v>
      </c>
      <c r="T724" t="str">
        <f>IFERROR(IF($G724&lt;&gt;"",LEFT($G724,11),IF(COUNTIF(③女子申込!$C:$C,$B724)=1,INDEX(③女子申込!H:H,MATCH($B724,③女子申込!$C:$C,0)),"")),"")</f>
        <v>00114004111</v>
      </c>
      <c r="U724" t="str">
        <f t="shared" si="83"/>
        <v>大阪公立大</v>
      </c>
    </row>
    <row r="725" spans="1:21">
      <c r="A725" t="s">
        <v>1286</v>
      </c>
      <c r="B725" s="61">
        <v>724</v>
      </c>
      <c r="C725" t="s">
        <v>8102</v>
      </c>
      <c r="D725" t="s">
        <v>8103</v>
      </c>
      <c r="E725" t="s">
        <v>99</v>
      </c>
      <c r="F725">
        <v>20050930</v>
      </c>
      <c r="G725" t="s">
        <v>14060</v>
      </c>
      <c r="H725" t="s">
        <v>3035</v>
      </c>
      <c r="I725" t="s">
        <v>2482</v>
      </c>
      <c r="M725" t="str">
        <f t="shared" si="78"/>
        <v>多和</v>
      </c>
      <c r="N725" t="str">
        <f t="shared" si="79"/>
        <v>蒼唯</v>
      </c>
      <c r="O725" t="str">
        <f t="shared" si="80"/>
        <v>タワ</v>
      </c>
      <c r="P725" t="str">
        <f t="shared" si="81"/>
        <v>アオイ</v>
      </c>
      <c r="Q725">
        <f>IF($F725="","",DATEDIF($R725,①申込書!$D$3,"Y"))</f>
        <v>20</v>
      </c>
      <c r="R725" t="str">
        <f t="shared" si="82"/>
        <v>2005/09/30</v>
      </c>
      <c r="S725" t="str">
        <f t="shared" si="77"/>
        <v>大阪</v>
      </c>
      <c r="T725" t="str">
        <f>IFERROR(IF($G725&lt;&gt;"",LEFT($G725,11),IF(COUNTIF(③女子申込!$C:$C,$B725)=1,INDEX(③女子申込!H:H,MATCH($B725,③女子申込!$C:$C,0)),"")),"")</f>
        <v>00125815628</v>
      </c>
      <c r="U725" t="str">
        <f t="shared" si="83"/>
        <v>大阪公立大</v>
      </c>
    </row>
    <row r="726" spans="1:21">
      <c r="A726" t="s">
        <v>1286</v>
      </c>
      <c r="B726" s="61">
        <v>725</v>
      </c>
      <c r="C726" t="s">
        <v>8152</v>
      </c>
      <c r="D726" t="s">
        <v>8153</v>
      </c>
      <c r="E726" t="s">
        <v>80</v>
      </c>
      <c r="F726">
        <v>20040406</v>
      </c>
      <c r="G726" t="s">
        <v>14061</v>
      </c>
      <c r="H726" t="s">
        <v>480</v>
      </c>
      <c r="I726" t="s">
        <v>3288</v>
      </c>
      <c r="M726" t="str">
        <f t="shared" si="78"/>
        <v>福原</v>
      </c>
      <c r="N726" t="str">
        <f t="shared" si="79"/>
        <v>恵実</v>
      </c>
      <c r="O726" t="str">
        <f t="shared" si="80"/>
        <v>フクハラ</v>
      </c>
      <c r="P726" t="str">
        <f t="shared" si="81"/>
        <v>メグミ</v>
      </c>
      <c r="Q726">
        <f>IF($F726="","",DATEDIF($R726,①申込書!$D$3,"Y"))</f>
        <v>21</v>
      </c>
      <c r="R726" t="str">
        <f t="shared" si="82"/>
        <v>2004/04/06</v>
      </c>
      <c r="S726" t="str">
        <f t="shared" si="77"/>
        <v>滋賀</v>
      </c>
      <c r="T726" t="str">
        <f>IFERROR(IF($G726&lt;&gt;"",LEFT($G726,11),IF(COUNTIF(③女子申込!$C:$C,$B726)=1,INDEX(③女子申込!H:H,MATCH($B726,③女子申込!$C:$C,0)),"")),"")</f>
        <v>00011289453</v>
      </c>
      <c r="U726" t="str">
        <f t="shared" si="83"/>
        <v>大阪公立大</v>
      </c>
    </row>
    <row r="727" spans="1:21">
      <c r="A727" t="s">
        <v>1286</v>
      </c>
      <c r="B727" s="61">
        <v>726</v>
      </c>
      <c r="C727" t="s">
        <v>8202</v>
      </c>
      <c r="D727" t="s">
        <v>8203</v>
      </c>
      <c r="E727" t="s">
        <v>99</v>
      </c>
      <c r="F727">
        <v>20050729</v>
      </c>
      <c r="G727" t="s">
        <v>8204</v>
      </c>
      <c r="H727" t="s">
        <v>477</v>
      </c>
      <c r="I727" t="s">
        <v>2704</v>
      </c>
      <c r="M727" t="str">
        <f t="shared" si="78"/>
        <v>藤井</v>
      </c>
      <c r="N727" t="str">
        <f t="shared" si="79"/>
        <v>華音</v>
      </c>
      <c r="O727" t="str">
        <f t="shared" si="80"/>
        <v>フジイ</v>
      </c>
      <c r="P727" t="str">
        <f t="shared" si="81"/>
        <v>カノン</v>
      </c>
      <c r="Q727">
        <f>IF($F727="","",DATEDIF($R727,①申込書!$D$3,"Y"))</f>
        <v>20</v>
      </c>
      <c r="R727" t="str">
        <f t="shared" si="82"/>
        <v>2005/07/29</v>
      </c>
      <c r="S727" t="str">
        <f t="shared" si="77"/>
        <v>大阪</v>
      </c>
      <c r="T727" t="str">
        <f>IFERROR(IF($G727&lt;&gt;"",LEFT($G727,11),IF(COUNTIF(③女子申込!$C:$C,$B727)=1,INDEX(③女子申込!H:H,MATCH($B727,③女子申込!$C:$C,0)),"")),"")</f>
        <v>00155529936</v>
      </c>
      <c r="U727" t="str">
        <f t="shared" si="83"/>
        <v>大阪公立大</v>
      </c>
    </row>
    <row r="728" spans="1:21">
      <c r="A728" t="s">
        <v>1286</v>
      </c>
      <c r="B728" s="61">
        <v>727</v>
      </c>
      <c r="C728" t="s">
        <v>8205</v>
      </c>
      <c r="D728" t="s">
        <v>8206</v>
      </c>
      <c r="E728" t="s">
        <v>138</v>
      </c>
      <c r="F728">
        <v>20050804</v>
      </c>
      <c r="G728" t="s">
        <v>8207</v>
      </c>
      <c r="H728" t="s">
        <v>1092</v>
      </c>
      <c r="I728" t="s">
        <v>8208</v>
      </c>
      <c r="M728" t="str">
        <f t="shared" si="78"/>
        <v>衣笠</v>
      </c>
      <c r="N728" t="str">
        <f t="shared" si="79"/>
        <v>光音</v>
      </c>
      <c r="O728" t="str">
        <f t="shared" si="80"/>
        <v>キヌガサ</v>
      </c>
      <c r="P728" t="str">
        <f t="shared" si="81"/>
        <v>ミツネ</v>
      </c>
      <c r="Q728">
        <f>IF($F728="","",DATEDIF($R728,①申込書!$D$3,"Y"))</f>
        <v>20</v>
      </c>
      <c r="R728" t="str">
        <f t="shared" si="82"/>
        <v>2005/08/04</v>
      </c>
      <c r="S728" t="str">
        <f t="shared" si="77"/>
        <v>岡山</v>
      </c>
      <c r="T728" t="str">
        <f>IFERROR(IF($G728&lt;&gt;"",LEFT($G728,11),IF(COUNTIF(③女子申込!$C:$C,$B728)=1,INDEX(③女子申込!H:H,MATCH($B728,③女子申込!$C:$C,0)),"")),"")</f>
        <v>00130826222</v>
      </c>
      <c r="U728" t="str">
        <f t="shared" si="83"/>
        <v>大阪公立大</v>
      </c>
    </row>
    <row r="729" spans="1:21">
      <c r="A729" t="s">
        <v>1286</v>
      </c>
      <c r="B729" s="61">
        <v>728</v>
      </c>
      <c r="C729" t="s">
        <v>8209</v>
      </c>
      <c r="D729" t="s">
        <v>8210</v>
      </c>
      <c r="E729" t="s">
        <v>99</v>
      </c>
      <c r="F729">
        <v>20060129</v>
      </c>
      <c r="G729" t="s">
        <v>8211</v>
      </c>
      <c r="H729" t="s">
        <v>8212</v>
      </c>
      <c r="I729" t="s">
        <v>2797</v>
      </c>
      <c r="M729" t="str">
        <f t="shared" si="78"/>
        <v>山ノ井</v>
      </c>
      <c r="N729" t="str">
        <f t="shared" si="79"/>
        <v>綾音</v>
      </c>
      <c r="O729" t="str">
        <f t="shared" si="80"/>
        <v>ヤマノイ</v>
      </c>
      <c r="P729" t="str">
        <f t="shared" si="81"/>
        <v>アヤネ</v>
      </c>
      <c r="Q729">
        <f>IF($F729="","",DATEDIF($R729,①申込書!$D$3,"Y"))</f>
        <v>19</v>
      </c>
      <c r="R729" t="str">
        <f t="shared" si="82"/>
        <v>2006/01/29</v>
      </c>
      <c r="S729" t="str">
        <f t="shared" si="77"/>
        <v>大阪</v>
      </c>
      <c r="T729" t="str">
        <f>IFERROR(IF($G729&lt;&gt;"",LEFT($G729,11),IF(COUNTIF(③女子申込!$C:$C,$B729)=1,INDEX(③女子申込!H:H,MATCH($B729,③女子申込!$C:$C,0)),"")),"")</f>
        <v>00126575834</v>
      </c>
      <c r="U729" t="str">
        <f t="shared" si="83"/>
        <v>大阪公立大</v>
      </c>
    </row>
    <row r="730" spans="1:21">
      <c r="A730" t="s">
        <v>1597</v>
      </c>
      <c r="B730" s="61">
        <v>729</v>
      </c>
      <c r="C730" t="s">
        <v>3324</v>
      </c>
      <c r="D730" t="s">
        <v>3325</v>
      </c>
      <c r="E730" t="s">
        <v>88</v>
      </c>
      <c r="F730">
        <v>20040209</v>
      </c>
      <c r="G730" t="s">
        <v>14062</v>
      </c>
      <c r="H730" t="s">
        <v>3326</v>
      </c>
      <c r="I730" t="s">
        <v>2839</v>
      </c>
      <c r="M730" t="str">
        <f t="shared" si="78"/>
        <v>長澤</v>
      </c>
      <c r="N730" t="str">
        <f t="shared" si="79"/>
        <v>小雪</v>
      </c>
      <c r="O730" t="str">
        <f t="shared" si="80"/>
        <v>ナガサワ</v>
      </c>
      <c r="P730" t="str">
        <f t="shared" si="81"/>
        <v>コユキ</v>
      </c>
      <c r="Q730">
        <f>IF($F730="","",DATEDIF($R730,①申込書!$D$3,"Y"))</f>
        <v>21</v>
      </c>
      <c r="R730" t="str">
        <f t="shared" si="82"/>
        <v>2004/02/09</v>
      </c>
      <c r="S730" t="str">
        <f t="shared" si="77"/>
        <v>京都</v>
      </c>
      <c r="T730" t="str">
        <f>IFERROR(IF($G730&lt;&gt;"",LEFT($G730,11),IF(COUNTIF(③女子申込!$C:$C,$B730)=1,INDEX(③女子申込!H:H,MATCH($B730,③女子申込!$C:$C,0)),"")),"")</f>
        <v>00166882839</v>
      </c>
      <c r="U730" t="str">
        <f t="shared" si="83"/>
        <v>龍谷大</v>
      </c>
    </row>
    <row r="731" spans="1:21">
      <c r="A731" t="s">
        <v>1597</v>
      </c>
      <c r="B731" s="61">
        <v>730</v>
      </c>
      <c r="C731" t="s">
        <v>5508</v>
      </c>
      <c r="D731" t="s">
        <v>5509</v>
      </c>
      <c r="E731" t="s">
        <v>80</v>
      </c>
      <c r="F731">
        <v>20041013</v>
      </c>
      <c r="G731" t="s">
        <v>14063</v>
      </c>
      <c r="H731" t="s">
        <v>4427</v>
      </c>
      <c r="I731" t="s">
        <v>5510</v>
      </c>
      <c r="M731" t="str">
        <f t="shared" si="78"/>
        <v>作本</v>
      </c>
      <c r="N731" t="str">
        <f t="shared" si="79"/>
        <v>真里奈</v>
      </c>
      <c r="O731" t="str">
        <f t="shared" si="80"/>
        <v>サクモト</v>
      </c>
      <c r="P731" t="str">
        <f t="shared" si="81"/>
        <v>マリナ</v>
      </c>
      <c r="Q731">
        <f>IF($F731="","",DATEDIF($R731,①申込書!$D$3,"Y"))</f>
        <v>21</v>
      </c>
      <c r="R731" t="str">
        <f t="shared" si="82"/>
        <v>2004/10/13</v>
      </c>
      <c r="S731" t="str">
        <f t="shared" si="77"/>
        <v>滋賀</v>
      </c>
      <c r="T731" t="str">
        <f>IFERROR(IF($G731&lt;&gt;"",LEFT($G731,11),IF(COUNTIF(③女子申込!$C:$C,$B731)=1,INDEX(③女子申込!H:H,MATCH($B731,③女子申込!$C:$C,0)),"")),"")</f>
        <v>00113418725</v>
      </c>
      <c r="U731" t="str">
        <f t="shared" si="83"/>
        <v>龍谷大</v>
      </c>
    </row>
    <row r="732" spans="1:21">
      <c r="A732" t="s">
        <v>1597</v>
      </c>
      <c r="B732" s="61">
        <v>731</v>
      </c>
      <c r="C732" t="s">
        <v>7993</v>
      </c>
      <c r="D732" t="s">
        <v>12910</v>
      </c>
      <c r="E732" t="s">
        <v>99</v>
      </c>
      <c r="F732">
        <v>20051025</v>
      </c>
      <c r="G732" t="s">
        <v>14064</v>
      </c>
      <c r="H732" t="s">
        <v>93</v>
      </c>
      <c r="I732" t="s">
        <v>2854</v>
      </c>
      <c r="M732" t="str">
        <f t="shared" si="78"/>
        <v>山田</v>
      </c>
      <c r="N732" t="str">
        <f t="shared" si="79"/>
        <v>穂乃花</v>
      </c>
      <c r="O732" t="str">
        <f t="shared" si="80"/>
        <v>ヤマダ</v>
      </c>
      <c r="P732" t="str">
        <f t="shared" si="81"/>
        <v>ホノカ</v>
      </c>
      <c r="Q732">
        <f>IF($F732="","",DATEDIF($R732,①申込書!$D$3,"Y"))</f>
        <v>20</v>
      </c>
      <c r="R732" t="str">
        <f t="shared" si="82"/>
        <v>2005/10/25</v>
      </c>
      <c r="S732" t="str">
        <f t="shared" si="77"/>
        <v>大阪</v>
      </c>
      <c r="T732" t="str">
        <f>IFERROR(IF($G732&lt;&gt;"",LEFT($G732,11),IF(COUNTIF(③女子申込!$C:$C,$B732)=1,INDEX(③女子申込!H:H,MATCH($B732,③女子申込!$C:$C,0)),"")),"")</f>
        <v>00156480832</v>
      </c>
      <c r="U732" t="str">
        <f t="shared" si="83"/>
        <v>龍谷大</v>
      </c>
    </row>
    <row r="733" spans="1:21">
      <c r="A733" t="s">
        <v>1597</v>
      </c>
      <c r="B733" s="61">
        <v>732</v>
      </c>
      <c r="C733" t="s">
        <v>8189</v>
      </c>
      <c r="D733" t="s">
        <v>8190</v>
      </c>
      <c r="E733" t="s">
        <v>88</v>
      </c>
      <c r="F733">
        <v>20050525</v>
      </c>
      <c r="G733" t="s">
        <v>8191</v>
      </c>
      <c r="H733" t="s">
        <v>182</v>
      </c>
      <c r="I733" t="s">
        <v>683</v>
      </c>
      <c r="M733" t="str">
        <f t="shared" si="78"/>
        <v>山口</v>
      </c>
      <c r="N733" t="str">
        <f t="shared" si="79"/>
        <v>羽未</v>
      </c>
      <c r="O733" t="str">
        <f t="shared" si="80"/>
        <v>ヤマグチ</v>
      </c>
      <c r="P733" t="str">
        <f t="shared" si="81"/>
        <v>ウミ</v>
      </c>
      <c r="Q733">
        <f>IF($F733="","",DATEDIF($R733,①申込書!$D$3,"Y"))</f>
        <v>20</v>
      </c>
      <c r="R733" t="str">
        <f t="shared" si="82"/>
        <v>2005/05/25</v>
      </c>
      <c r="S733" t="str">
        <f t="shared" si="77"/>
        <v>京都</v>
      </c>
      <c r="T733" t="str">
        <f>IFERROR(IF($G733&lt;&gt;"",LEFT($G733,11),IF(COUNTIF(③女子申込!$C:$C,$B733)=1,INDEX(③女子申込!H:H,MATCH($B733,③女子申込!$C:$C,0)),"")),"")</f>
        <v>00131083117</v>
      </c>
      <c r="U733" t="str">
        <f t="shared" si="83"/>
        <v>龍谷大</v>
      </c>
    </row>
    <row r="734" spans="1:21">
      <c r="A734" t="s">
        <v>1545</v>
      </c>
      <c r="B734" s="61">
        <v>733</v>
      </c>
      <c r="C734" t="s">
        <v>5533</v>
      </c>
      <c r="D734" t="s">
        <v>5534</v>
      </c>
      <c r="E734" t="s">
        <v>389</v>
      </c>
      <c r="F734">
        <v>20041212</v>
      </c>
      <c r="G734" t="s">
        <v>14065</v>
      </c>
      <c r="H734" t="s">
        <v>129</v>
      </c>
      <c r="I734" t="s">
        <v>5535</v>
      </c>
      <c r="M734" t="str">
        <f t="shared" si="78"/>
        <v>遠藤</v>
      </c>
      <c r="N734" t="str">
        <f t="shared" si="79"/>
        <v>由姫衣</v>
      </c>
      <c r="O734" t="str">
        <f t="shared" si="80"/>
        <v>エンドウ</v>
      </c>
      <c r="P734" t="str">
        <f t="shared" si="81"/>
        <v>ユキエ</v>
      </c>
      <c r="Q734">
        <f>IF($F734="","",DATEDIF($R734,①申込書!$D$3,"Y"))</f>
        <v>21</v>
      </c>
      <c r="R734" t="str">
        <f t="shared" si="82"/>
        <v>2004/12/12</v>
      </c>
      <c r="S734" t="str">
        <f t="shared" si="77"/>
        <v>長崎</v>
      </c>
      <c r="T734" t="str">
        <f>IFERROR(IF($G734&lt;&gt;"",LEFT($G734,11),IF(COUNTIF(③女子申込!$C:$C,$B734)=1,INDEX(③女子申込!H:H,MATCH($B734,③女子申込!$C:$C,0)),"")),"")</f>
        <v>00144304319</v>
      </c>
      <c r="U734" t="str">
        <f t="shared" si="83"/>
        <v>京都外国語大</v>
      </c>
    </row>
    <row r="735" spans="1:21">
      <c r="A735" t="s">
        <v>1545</v>
      </c>
      <c r="B735" s="61">
        <v>734</v>
      </c>
      <c r="C735" t="s">
        <v>5699</v>
      </c>
      <c r="D735" t="s">
        <v>5700</v>
      </c>
      <c r="E735" t="s">
        <v>3835</v>
      </c>
      <c r="F735">
        <v>20041102</v>
      </c>
      <c r="G735" t="s">
        <v>14066</v>
      </c>
      <c r="H735" t="s">
        <v>371</v>
      </c>
      <c r="I735" t="s">
        <v>2746</v>
      </c>
      <c r="M735" t="str">
        <f t="shared" si="78"/>
        <v>佐藤</v>
      </c>
      <c r="N735" t="str">
        <f t="shared" si="79"/>
        <v>凜</v>
      </c>
      <c r="O735" t="str">
        <f t="shared" si="80"/>
        <v>サトウ</v>
      </c>
      <c r="P735" t="str">
        <f t="shared" si="81"/>
        <v>リン</v>
      </c>
      <c r="Q735">
        <f>IF($F735="","",DATEDIF($R735,①申込書!$D$3,"Y"))</f>
        <v>21</v>
      </c>
      <c r="R735" t="str">
        <f t="shared" si="82"/>
        <v>2004/11/02</v>
      </c>
      <c r="S735" t="str">
        <f t="shared" si="77"/>
        <v>学連</v>
      </c>
      <c r="T735" t="str">
        <f>IFERROR(IF($G735&lt;&gt;"",LEFT($G735,11),IF(COUNTIF(③女子申込!$C:$C,$B735)=1,INDEX(③女子申込!H:H,MATCH($B735,③女子申込!$C:$C,0)),"")),"")</f>
        <v>00118469231</v>
      </c>
      <c r="U735" t="str">
        <f t="shared" si="83"/>
        <v>京都外国語大</v>
      </c>
    </row>
    <row r="736" spans="1:21">
      <c r="A736" t="s">
        <v>1545</v>
      </c>
      <c r="B736" s="61">
        <v>735</v>
      </c>
      <c r="C736" t="s">
        <v>5701</v>
      </c>
      <c r="D736" t="s">
        <v>5702</v>
      </c>
      <c r="E736" t="s">
        <v>3835</v>
      </c>
      <c r="F736">
        <v>20041001</v>
      </c>
      <c r="G736" t="s">
        <v>14067</v>
      </c>
      <c r="H736" t="s">
        <v>5703</v>
      </c>
      <c r="I736" t="s">
        <v>5538</v>
      </c>
      <c r="M736" t="str">
        <f t="shared" si="78"/>
        <v>深川</v>
      </c>
      <c r="N736" t="str">
        <f t="shared" si="79"/>
        <v>陽音</v>
      </c>
      <c r="O736" t="str">
        <f t="shared" si="80"/>
        <v>フカガワ</v>
      </c>
      <c r="P736" t="str">
        <f t="shared" si="81"/>
        <v>ヒナリ</v>
      </c>
      <c r="Q736">
        <f>IF($F736="","",DATEDIF($R736,①申込書!$D$3,"Y"))</f>
        <v>21</v>
      </c>
      <c r="R736" t="str">
        <f t="shared" si="82"/>
        <v>2004/10/01</v>
      </c>
      <c r="S736" t="str">
        <f t="shared" si="77"/>
        <v>学連</v>
      </c>
      <c r="T736" t="str">
        <f>IFERROR(IF($G736&lt;&gt;"",LEFT($G736,11),IF(COUNTIF(③女子申込!$C:$C,$B736)=1,INDEX(③女子申込!H:H,MATCH($B736,③女子申込!$C:$C,0)),"")),"")</f>
        <v>00136548128</v>
      </c>
      <c r="U736" t="str">
        <f t="shared" si="83"/>
        <v>京都外国語大</v>
      </c>
    </row>
    <row r="737" spans="1:21">
      <c r="A737" t="s">
        <v>1545</v>
      </c>
      <c r="B737" s="61">
        <v>736</v>
      </c>
      <c r="C737" t="s">
        <v>7994</v>
      </c>
      <c r="D737" t="s">
        <v>7995</v>
      </c>
      <c r="E737" t="s">
        <v>3835</v>
      </c>
      <c r="F737">
        <v>20050725</v>
      </c>
      <c r="G737" t="s">
        <v>14068</v>
      </c>
      <c r="H737" t="s">
        <v>605</v>
      </c>
      <c r="I737" t="s">
        <v>3066</v>
      </c>
      <c r="M737" t="str">
        <f t="shared" si="78"/>
        <v>中西</v>
      </c>
      <c r="N737" t="str">
        <f t="shared" si="79"/>
        <v>知穂</v>
      </c>
      <c r="O737" t="str">
        <f t="shared" si="80"/>
        <v>ナカニシ</v>
      </c>
      <c r="P737" t="str">
        <f t="shared" si="81"/>
        <v>チホ</v>
      </c>
      <c r="Q737">
        <f>IF($F737="","",DATEDIF($R737,①申込書!$D$3,"Y"))</f>
        <v>20</v>
      </c>
      <c r="R737" t="str">
        <f t="shared" si="82"/>
        <v>2005/07/25</v>
      </c>
      <c r="S737" t="str">
        <f t="shared" si="77"/>
        <v>学連</v>
      </c>
      <c r="T737" t="str">
        <f>IFERROR(IF($G737&lt;&gt;"",LEFT($G737,11),IF(COUNTIF(③女子申込!$C:$C,$B737)=1,INDEX(③女子申込!H:H,MATCH($B737,③女子申込!$C:$C,0)),"")),"")</f>
        <v>00130949430</v>
      </c>
      <c r="U737" t="str">
        <f t="shared" si="83"/>
        <v>京都外国語大</v>
      </c>
    </row>
    <row r="738" spans="1:21">
      <c r="A738" t="s">
        <v>1545</v>
      </c>
      <c r="B738" s="61">
        <v>737</v>
      </c>
      <c r="C738" t="s">
        <v>8063</v>
      </c>
      <c r="D738" t="s">
        <v>8064</v>
      </c>
      <c r="E738" t="s">
        <v>185</v>
      </c>
      <c r="F738">
        <v>20050906</v>
      </c>
      <c r="G738" t="s">
        <v>8065</v>
      </c>
      <c r="H738" t="s">
        <v>8066</v>
      </c>
      <c r="I738" t="s">
        <v>2873</v>
      </c>
      <c r="M738" t="str">
        <f t="shared" si="78"/>
        <v>高畠</v>
      </c>
      <c r="N738" t="str">
        <f t="shared" si="79"/>
        <v>麻帆</v>
      </c>
      <c r="O738" t="str">
        <f t="shared" si="80"/>
        <v>タカバタケ</v>
      </c>
      <c r="P738" t="str">
        <f t="shared" si="81"/>
        <v>マホ</v>
      </c>
      <c r="Q738">
        <f>IF($F738="","",DATEDIF($R738,①申込書!$D$3,"Y"))</f>
        <v>20</v>
      </c>
      <c r="R738" t="str">
        <f t="shared" si="82"/>
        <v>2005/09/06</v>
      </c>
      <c r="S738" t="str">
        <f t="shared" si="77"/>
        <v>富山</v>
      </c>
      <c r="T738" t="str">
        <f>IFERROR(IF($G738&lt;&gt;"",LEFT($G738,11),IF(COUNTIF(③女子申込!$C:$C,$B738)=1,INDEX(③女子申込!H:H,MATCH($B738,③女子申込!$C:$C,0)),"")),"")</f>
        <v>00155206928</v>
      </c>
      <c r="U738" t="str">
        <f t="shared" si="83"/>
        <v>京都外国語大</v>
      </c>
    </row>
    <row r="739" spans="1:21">
      <c r="A739" t="s">
        <v>1545</v>
      </c>
      <c r="B739" s="61">
        <v>738</v>
      </c>
      <c r="C739" t="s">
        <v>12911</v>
      </c>
      <c r="D739" t="s">
        <v>12912</v>
      </c>
      <c r="E739" t="s">
        <v>3835</v>
      </c>
      <c r="F739">
        <v>20020618</v>
      </c>
      <c r="G739"/>
      <c r="H739" t="s">
        <v>14069</v>
      </c>
      <c r="I739" t="s">
        <v>14070</v>
      </c>
      <c r="M739" t="str">
        <f t="shared" si="78"/>
        <v>ALEJANDRA</v>
      </c>
      <c r="N739" t="str">
        <f t="shared" si="79"/>
        <v>Hernandez</v>
      </c>
      <c r="O739" t="str">
        <f t="shared" si="80"/>
        <v>アレハンドラ</v>
      </c>
      <c r="P739" t="str">
        <f t="shared" si="81"/>
        <v>ヘルナンデス</v>
      </c>
      <c r="Q739">
        <f>IF($F739="","",DATEDIF($R739,①申込書!$D$3,"Y"))</f>
        <v>23</v>
      </c>
      <c r="R739" t="str">
        <f t="shared" si="82"/>
        <v>2002/06/18</v>
      </c>
      <c r="S739" t="str">
        <f t="shared" si="77"/>
        <v>学連</v>
      </c>
      <c r="T739" t="str">
        <f>IFERROR(IF($G739&lt;&gt;"",LEFT($G739,11),IF(COUNTIF(③女子申込!$C:$C,$B739)=1,INDEX(③女子申込!H:H,MATCH($B739,③女子申込!$C:$C,0)),"")),"")</f>
        <v/>
      </c>
      <c r="U739" t="str">
        <f t="shared" si="83"/>
        <v>京都外国語大</v>
      </c>
    </row>
    <row r="740" spans="1:21">
      <c r="A740" t="s">
        <v>8820</v>
      </c>
      <c r="B740" s="61">
        <v>739</v>
      </c>
      <c r="C740" t="s">
        <v>5704</v>
      </c>
      <c r="D740" t="s">
        <v>5705</v>
      </c>
      <c r="E740" t="s">
        <v>83</v>
      </c>
      <c r="F740">
        <v>20050218</v>
      </c>
      <c r="G740" t="s">
        <v>14071</v>
      </c>
      <c r="H740" t="s">
        <v>605</v>
      </c>
      <c r="I740" t="s">
        <v>1337</v>
      </c>
      <c r="M740" t="str">
        <f t="shared" si="78"/>
        <v>中西</v>
      </c>
      <c r="N740" t="str">
        <f t="shared" si="79"/>
        <v>陽詩</v>
      </c>
      <c r="O740" t="str">
        <f t="shared" si="80"/>
        <v>ナカニシ</v>
      </c>
      <c r="P740" t="str">
        <f t="shared" si="81"/>
        <v>ヒナタ</v>
      </c>
      <c r="Q740">
        <f>IF($F740="","",DATEDIF($R740,①申込書!$D$3,"Y"))</f>
        <v>20</v>
      </c>
      <c r="R740" t="str">
        <f t="shared" si="82"/>
        <v>2005/02/18</v>
      </c>
      <c r="S740" t="str">
        <f t="shared" si="77"/>
        <v>奈良</v>
      </c>
      <c r="T740" t="str">
        <f>IFERROR(IF($G740&lt;&gt;"",LEFT($G740,11),IF(COUNTIF(③女子申込!$C:$C,$B740)=1,INDEX(③女子申込!H:H,MATCH($B740,③女子申込!$C:$C,0)),"")),"")</f>
        <v>00200082268</v>
      </c>
      <c r="U740" t="str">
        <f t="shared" si="83"/>
        <v>京都府立医科大</v>
      </c>
    </row>
    <row r="741" spans="1:21">
      <c r="A741" t="s">
        <v>8820</v>
      </c>
      <c r="B741" s="61">
        <v>740</v>
      </c>
      <c r="C741" t="s">
        <v>12913</v>
      </c>
      <c r="D741" t="s">
        <v>12914</v>
      </c>
      <c r="E741" t="s">
        <v>88</v>
      </c>
      <c r="F741">
        <v>20050228</v>
      </c>
      <c r="G741" t="s">
        <v>14072</v>
      </c>
      <c r="H741" t="s">
        <v>323</v>
      </c>
      <c r="I741" t="s">
        <v>2722</v>
      </c>
      <c r="M741" t="str">
        <f t="shared" si="78"/>
        <v>松本</v>
      </c>
      <c r="N741" t="str">
        <f t="shared" si="79"/>
        <v>明香里</v>
      </c>
      <c r="O741" t="str">
        <f t="shared" si="80"/>
        <v>マツモト</v>
      </c>
      <c r="P741" t="str">
        <f t="shared" si="81"/>
        <v>アカリ</v>
      </c>
      <c r="Q741">
        <f>IF($F741="","",DATEDIF($R741,①申込書!$D$3,"Y"))</f>
        <v>20</v>
      </c>
      <c r="R741" t="str">
        <f t="shared" si="82"/>
        <v>2005/02/28</v>
      </c>
      <c r="S741" t="str">
        <f t="shared" si="77"/>
        <v>京都</v>
      </c>
      <c r="T741" t="str">
        <f>IFERROR(IF($G741&lt;&gt;"",LEFT($G741,11),IF(COUNTIF(③女子申込!$C:$C,$B741)=1,INDEX(③女子申込!H:H,MATCH($B741,③女子申込!$C:$C,0)),"")),"")</f>
        <v>00200082903</v>
      </c>
      <c r="U741" t="str">
        <f t="shared" si="83"/>
        <v>京都府立医科大</v>
      </c>
    </row>
    <row r="742" spans="1:21">
      <c r="A742" t="s">
        <v>1692</v>
      </c>
      <c r="B742" s="61">
        <v>741</v>
      </c>
      <c r="C742" t="s">
        <v>8413</v>
      </c>
      <c r="D742" t="s">
        <v>8414</v>
      </c>
      <c r="E742" t="s">
        <v>3835</v>
      </c>
      <c r="F742">
        <v>20051106</v>
      </c>
      <c r="G742" t="s">
        <v>8415</v>
      </c>
      <c r="H742" t="s">
        <v>3162</v>
      </c>
      <c r="I742" t="s">
        <v>8416</v>
      </c>
      <c r="M742" t="str">
        <f t="shared" si="78"/>
        <v>小熊</v>
      </c>
      <c r="N742" t="str">
        <f t="shared" si="79"/>
        <v>ユミナ</v>
      </c>
      <c r="O742" t="str">
        <f t="shared" si="80"/>
        <v>オグマ</v>
      </c>
      <c r="P742" t="str">
        <f t="shared" si="81"/>
        <v>ユミナ</v>
      </c>
      <c r="Q742">
        <f>IF($F742="","",DATEDIF($R742,①申込書!$D$3,"Y"))</f>
        <v>20</v>
      </c>
      <c r="R742" t="str">
        <f t="shared" si="82"/>
        <v>2005/11/06</v>
      </c>
      <c r="S742" t="str">
        <f t="shared" si="77"/>
        <v>学連</v>
      </c>
      <c r="T742" t="str">
        <f>IFERROR(IF($G742&lt;&gt;"",LEFT($G742,11),IF(COUNTIF(③女子申込!$C:$C,$B742)=1,INDEX(③女子申込!H:H,MATCH($B742,③女子申込!$C:$C,0)),"")),"")</f>
        <v>00155096127</v>
      </c>
      <c r="U742" t="str">
        <f t="shared" si="83"/>
        <v>京都工芸繊維大</v>
      </c>
    </row>
    <row r="743" spans="1:21">
      <c r="A743" t="s">
        <v>1692</v>
      </c>
      <c r="B743" s="61">
        <v>742</v>
      </c>
      <c r="C743" t="s">
        <v>8417</v>
      </c>
      <c r="D743" t="s">
        <v>8418</v>
      </c>
      <c r="E743" t="s">
        <v>3835</v>
      </c>
      <c r="F743">
        <v>20060310</v>
      </c>
      <c r="G743" t="s">
        <v>8419</v>
      </c>
      <c r="H743" t="s">
        <v>8420</v>
      </c>
      <c r="I743" t="s">
        <v>2609</v>
      </c>
      <c r="M743" t="str">
        <f t="shared" si="78"/>
        <v>松徳</v>
      </c>
      <c r="N743" t="str">
        <f t="shared" si="79"/>
        <v>陽佳</v>
      </c>
      <c r="O743" t="str">
        <f t="shared" si="80"/>
        <v>マツトク</v>
      </c>
      <c r="P743" t="str">
        <f t="shared" si="81"/>
        <v>ハルカ</v>
      </c>
      <c r="Q743">
        <f>IF($F743="","",DATEDIF($R743,①申込書!$D$3,"Y"))</f>
        <v>19</v>
      </c>
      <c r="R743" t="str">
        <f t="shared" si="82"/>
        <v>2006/03/10</v>
      </c>
      <c r="S743" t="str">
        <f t="shared" si="77"/>
        <v>学連</v>
      </c>
      <c r="T743" t="str">
        <f>IFERROR(IF($G743&lt;&gt;"",LEFT($G743,11),IF(COUNTIF(③女子申込!$C:$C,$B743)=1,INDEX(③女子申込!H:H,MATCH($B743,③女子申込!$C:$C,0)),"")),"")</f>
        <v>00200304132</v>
      </c>
      <c r="U743" t="str">
        <f t="shared" si="83"/>
        <v>京都工芸繊維大</v>
      </c>
    </row>
    <row r="744" spans="1:21">
      <c r="A744" t="s">
        <v>3179</v>
      </c>
      <c r="B744" s="61">
        <v>743</v>
      </c>
      <c r="C744" t="s">
        <v>3182</v>
      </c>
      <c r="D744" t="s">
        <v>3183</v>
      </c>
      <c r="E744" t="s">
        <v>583</v>
      </c>
      <c r="F744">
        <v>20030605</v>
      </c>
      <c r="G744" t="s">
        <v>14073</v>
      </c>
      <c r="H744" t="s">
        <v>3184</v>
      </c>
      <c r="I744" t="s">
        <v>289</v>
      </c>
      <c r="M744" t="str">
        <f t="shared" si="78"/>
        <v>来間</v>
      </c>
      <c r="N744" t="str">
        <f t="shared" si="79"/>
        <v>美月</v>
      </c>
      <c r="O744" t="str">
        <f t="shared" si="80"/>
        <v>クルマ</v>
      </c>
      <c r="P744" t="str">
        <f t="shared" si="81"/>
        <v>ミヅキ</v>
      </c>
      <c r="Q744">
        <f>IF($F744="","",DATEDIF($R744,①申込書!$D$3,"Y"))</f>
        <v>22</v>
      </c>
      <c r="R744" t="str">
        <f t="shared" si="82"/>
        <v>2003/06/05</v>
      </c>
      <c r="S744" t="str">
        <f t="shared" si="77"/>
        <v>島根</v>
      </c>
      <c r="T744" t="str">
        <f>IFERROR(IF($G744&lt;&gt;"",LEFT($G744,11),IF(COUNTIF(③女子申込!$C:$C,$B744)=1,INDEX(③女子申込!H:H,MATCH($B744,③女子申込!$C:$C,0)),"")),"")</f>
        <v>00102835625</v>
      </c>
      <c r="U744" t="str">
        <f t="shared" si="83"/>
        <v>京都光華女子大</v>
      </c>
    </row>
    <row r="745" spans="1:21">
      <c r="A745" t="s">
        <v>3179</v>
      </c>
      <c r="B745" s="61">
        <v>744</v>
      </c>
      <c r="C745" t="s">
        <v>3186</v>
      </c>
      <c r="D745" t="s">
        <v>3187</v>
      </c>
      <c r="E745" t="s">
        <v>88</v>
      </c>
      <c r="F745">
        <v>20030701</v>
      </c>
      <c r="G745" t="s">
        <v>14074</v>
      </c>
      <c r="H745" t="s">
        <v>1196</v>
      </c>
      <c r="I745" t="s">
        <v>2868</v>
      </c>
      <c r="M745" t="str">
        <f t="shared" si="78"/>
        <v>松浦</v>
      </c>
      <c r="N745" t="str">
        <f t="shared" si="79"/>
        <v>優夏</v>
      </c>
      <c r="O745" t="str">
        <f t="shared" si="80"/>
        <v>マツウラ</v>
      </c>
      <c r="P745" t="str">
        <f t="shared" si="81"/>
        <v>ユウナ</v>
      </c>
      <c r="Q745">
        <f>IF($F745="","",DATEDIF($R745,①申込書!$D$3,"Y"))</f>
        <v>22</v>
      </c>
      <c r="R745" t="str">
        <f t="shared" si="82"/>
        <v>2003/07/01</v>
      </c>
      <c r="S745" t="str">
        <f t="shared" si="77"/>
        <v>京都</v>
      </c>
      <c r="T745" t="str">
        <f>IFERROR(IF($G745&lt;&gt;"",LEFT($G745,11),IF(COUNTIF(③女子申込!$C:$C,$B745)=1,INDEX(③女子申込!H:H,MATCH($B745,③女子申込!$C:$C,0)),"")),"")</f>
        <v>00119633225</v>
      </c>
      <c r="U745" t="str">
        <f t="shared" si="83"/>
        <v>京都光華女子大</v>
      </c>
    </row>
    <row r="746" spans="1:21">
      <c r="A746" t="s">
        <v>3179</v>
      </c>
      <c r="B746" s="61">
        <v>745</v>
      </c>
      <c r="C746" t="s">
        <v>3188</v>
      </c>
      <c r="D746" t="s">
        <v>3189</v>
      </c>
      <c r="E746" t="s">
        <v>80</v>
      </c>
      <c r="F746">
        <v>20030913</v>
      </c>
      <c r="G746" t="s">
        <v>14075</v>
      </c>
      <c r="H746" t="s">
        <v>2375</v>
      </c>
      <c r="I746" t="s">
        <v>2699</v>
      </c>
      <c r="M746" t="str">
        <f t="shared" si="78"/>
        <v>藪内</v>
      </c>
      <c r="N746" t="str">
        <f t="shared" si="79"/>
        <v>あゆみ</v>
      </c>
      <c r="O746" t="str">
        <f t="shared" si="80"/>
        <v>ヤブウチ</v>
      </c>
      <c r="P746" t="str">
        <f t="shared" si="81"/>
        <v>アユミ</v>
      </c>
      <c r="Q746">
        <f>IF($F746="","",DATEDIF($R746,①申込書!$D$3,"Y"))</f>
        <v>22</v>
      </c>
      <c r="R746" t="str">
        <f t="shared" si="82"/>
        <v>2003/09/13</v>
      </c>
      <c r="S746" t="str">
        <f t="shared" si="77"/>
        <v>滋賀</v>
      </c>
      <c r="T746" t="str">
        <f>IFERROR(IF($G746&lt;&gt;"",LEFT($G746,11),IF(COUNTIF(③女子申込!$C:$C,$B746)=1,INDEX(③女子申込!H:H,MATCH($B746,③女子申込!$C:$C,0)),"")),"")</f>
        <v>00099746136</v>
      </c>
      <c r="U746" t="str">
        <f t="shared" si="83"/>
        <v>京都光華女子大</v>
      </c>
    </row>
    <row r="747" spans="1:21">
      <c r="A747" t="s">
        <v>3179</v>
      </c>
      <c r="B747" s="61">
        <v>746</v>
      </c>
      <c r="C747" t="s">
        <v>5384</v>
      </c>
      <c r="D747" t="s">
        <v>5385</v>
      </c>
      <c r="E747" t="s">
        <v>138</v>
      </c>
      <c r="F747">
        <v>20040903</v>
      </c>
      <c r="G747" t="s">
        <v>14076</v>
      </c>
      <c r="H747" t="s">
        <v>634</v>
      </c>
      <c r="I747" t="s">
        <v>2879</v>
      </c>
      <c r="M747" t="str">
        <f t="shared" si="78"/>
        <v>池田</v>
      </c>
      <c r="N747" t="str">
        <f t="shared" si="79"/>
        <v>未來</v>
      </c>
      <c r="O747" t="str">
        <f t="shared" si="80"/>
        <v>イケダ</v>
      </c>
      <c r="P747" t="str">
        <f t="shared" si="81"/>
        <v>ミク</v>
      </c>
      <c r="Q747">
        <f>IF($F747="","",DATEDIF($R747,①申込書!$D$3,"Y"))</f>
        <v>21</v>
      </c>
      <c r="R747" t="str">
        <f t="shared" si="82"/>
        <v>2004/09/03</v>
      </c>
      <c r="S747" t="str">
        <f t="shared" si="77"/>
        <v>岡山</v>
      </c>
      <c r="T747" t="str">
        <f>IFERROR(IF($G747&lt;&gt;"",LEFT($G747,11),IF(COUNTIF(③女子申込!$C:$C,$B747)=1,INDEX(③女子申込!H:H,MATCH($B747,③女子申込!$C:$C,0)),"")),"")</f>
        <v>00114265221</v>
      </c>
      <c r="U747" t="str">
        <f t="shared" si="83"/>
        <v>京都光華女子大</v>
      </c>
    </row>
    <row r="748" spans="1:21">
      <c r="A748" t="s">
        <v>3179</v>
      </c>
      <c r="B748" s="61">
        <v>747</v>
      </c>
      <c r="C748" t="s">
        <v>5386</v>
      </c>
      <c r="D748" t="s">
        <v>5387</v>
      </c>
      <c r="E748" t="s">
        <v>97</v>
      </c>
      <c r="F748">
        <v>20050224</v>
      </c>
      <c r="G748" t="s">
        <v>14077</v>
      </c>
      <c r="H748" t="s">
        <v>354</v>
      </c>
      <c r="I748" t="s">
        <v>3168</v>
      </c>
      <c r="M748" t="str">
        <f t="shared" si="78"/>
        <v>田中</v>
      </c>
      <c r="N748" t="str">
        <f t="shared" si="79"/>
        <v>希空</v>
      </c>
      <c r="O748" t="str">
        <f t="shared" si="80"/>
        <v>タナカ</v>
      </c>
      <c r="P748" t="str">
        <f t="shared" si="81"/>
        <v>ノア</v>
      </c>
      <c r="Q748">
        <f>IF($F748="","",DATEDIF($R748,①申込書!$D$3,"Y"))</f>
        <v>20</v>
      </c>
      <c r="R748" t="str">
        <f t="shared" si="82"/>
        <v>2005/02/24</v>
      </c>
      <c r="S748" t="str">
        <f t="shared" si="77"/>
        <v>兵庫</v>
      </c>
      <c r="T748" t="str">
        <f>IFERROR(IF($G748&lt;&gt;"",LEFT($G748,11),IF(COUNTIF(③女子申込!$C:$C,$B748)=1,INDEX(③女子申込!H:H,MATCH($B748,③女子申込!$C:$C,0)),"")),"")</f>
        <v>00117778233</v>
      </c>
      <c r="U748" t="str">
        <f t="shared" si="83"/>
        <v>京都光華女子大</v>
      </c>
    </row>
    <row r="749" spans="1:21">
      <c r="A749" t="s">
        <v>3179</v>
      </c>
      <c r="B749" s="61">
        <v>748</v>
      </c>
      <c r="C749" t="s">
        <v>5388</v>
      </c>
      <c r="D749" t="s">
        <v>5389</v>
      </c>
      <c r="E749" t="s">
        <v>88</v>
      </c>
      <c r="F749">
        <v>20040523</v>
      </c>
      <c r="G749" t="s">
        <v>14078</v>
      </c>
      <c r="H749" t="s">
        <v>663</v>
      </c>
      <c r="I749" t="s">
        <v>5390</v>
      </c>
      <c r="M749" t="str">
        <f t="shared" si="78"/>
        <v>松崎</v>
      </c>
      <c r="N749" t="str">
        <f t="shared" si="79"/>
        <v>碧梨</v>
      </c>
      <c r="O749" t="str">
        <f t="shared" si="80"/>
        <v>マツザキ</v>
      </c>
      <c r="P749" t="str">
        <f t="shared" si="81"/>
        <v>アオリ</v>
      </c>
      <c r="Q749">
        <f>IF($F749="","",DATEDIF($R749,①申込書!$D$3,"Y"))</f>
        <v>21</v>
      </c>
      <c r="R749" t="str">
        <f t="shared" si="82"/>
        <v>2004/05/23</v>
      </c>
      <c r="S749" t="str">
        <f t="shared" si="77"/>
        <v>京都</v>
      </c>
      <c r="T749" t="str">
        <f>IFERROR(IF($G749&lt;&gt;"",LEFT($G749,11),IF(COUNTIF(③女子申込!$C:$C,$B749)=1,INDEX(③女子申込!H:H,MATCH($B749,③女子申込!$C:$C,0)),"")),"")</f>
        <v>00119335830</v>
      </c>
      <c r="U749" t="str">
        <f t="shared" si="83"/>
        <v>京都光華女子大</v>
      </c>
    </row>
    <row r="750" spans="1:21">
      <c r="A750" t="s">
        <v>3179</v>
      </c>
      <c r="B750" s="61">
        <v>749</v>
      </c>
      <c r="C750" t="s">
        <v>5488</v>
      </c>
      <c r="D750" t="s">
        <v>5489</v>
      </c>
      <c r="E750" t="s">
        <v>132</v>
      </c>
      <c r="F750">
        <v>20050317</v>
      </c>
      <c r="G750" t="s">
        <v>14079</v>
      </c>
      <c r="H750" t="s">
        <v>162</v>
      </c>
      <c r="I750" t="s">
        <v>3251</v>
      </c>
      <c r="M750" t="str">
        <f t="shared" si="78"/>
        <v>木村</v>
      </c>
      <c r="N750" t="str">
        <f t="shared" si="79"/>
        <v>亜弥</v>
      </c>
      <c r="O750" t="str">
        <f t="shared" si="80"/>
        <v>キムラ</v>
      </c>
      <c r="P750" t="str">
        <f t="shared" si="81"/>
        <v>アヤ</v>
      </c>
      <c r="Q750">
        <f>IF($F750="","",DATEDIF($R750,①申込書!$D$3,"Y"))</f>
        <v>20</v>
      </c>
      <c r="R750" t="str">
        <f t="shared" si="82"/>
        <v>2005/03/17</v>
      </c>
      <c r="S750" t="str">
        <f t="shared" si="77"/>
        <v>広島</v>
      </c>
      <c r="T750" t="str">
        <f>IFERROR(IF($G750&lt;&gt;"",LEFT($G750,11),IF(COUNTIF(③女子申込!$C:$C,$B750)=1,INDEX(③女子申込!H:H,MATCH($B750,③女子申込!$C:$C,0)),"")),"")</f>
        <v>00200025881</v>
      </c>
      <c r="U750" t="str">
        <f t="shared" si="83"/>
        <v>京都光華女子大</v>
      </c>
    </row>
    <row r="751" spans="1:21">
      <c r="A751" t="s">
        <v>3179</v>
      </c>
      <c r="B751" s="61">
        <v>750</v>
      </c>
      <c r="C751" t="s">
        <v>7934</v>
      </c>
      <c r="D751" t="s">
        <v>7935</v>
      </c>
      <c r="E751" t="s">
        <v>91</v>
      </c>
      <c r="F751">
        <v>20050703</v>
      </c>
      <c r="G751" t="s">
        <v>14080</v>
      </c>
      <c r="H751" t="s">
        <v>14081</v>
      </c>
      <c r="I751" t="s">
        <v>7936</v>
      </c>
      <c r="M751" t="str">
        <f t="shared" si="78"/>
        <v>植松</v>
      </c>
      <c r="N751" t="str">
        <f t="shared" si="79"/>
        <v>愛波</v>
      </c>
      <c r="O751" t="str">
        <f t="shared" si="80"/>
        <v>ウエマツ</v>
      </c>
      <c r="P751" t="str">
        <f t="shared" si="81"/>
        <v>アロハ</v>
      </c>
      <c r="Q751">
        <f>IF($F751="","",DATEDIF($R751,①申込書!$D$3,"Y"))</f>
        <v>20</v>
      </c>
      <c r="R751" t="str">
        <f t="shared" si="82"/>
        <v>2005/07/03</v>
      </c>
      <c r="S751" t="str">
        <f t="shared" si="77"/>
        <v>香川</v>
      </c>
      <c r="T751" t="str">
        <f>IFERROR(IF($G751&lt;&gt;"",LEFT($G751,11),IF(COUNTIF(③女子申込!$C:$C,$B751)=1,INDEX(③女子申込!H:H,MATCH($B751,③女子申込!$C:$C,0)),"")),"")</f>
        <v>00124411215</v>
      </c>
      <c r="U751" t="str">
        <f t="shared" si="83"/>
        <v>京都光華女子大</v>
      </c>
    </row>
    <row r="752" spans="1:21">
      <c r="A752" t="s">
        <v>3179</v>
      </c>
      <c r="B752" s="61">
        <v>751</v>
      </c>
      <c r="C752" t="s">
        <v>7937</v>
      </c>
      <c r="D752" t="s">
        <v>7938</v>
      </c>
      <c r="E752" t="s">
        <v>80</v>
      </c>
      <c r="F752">
        <v>20050928</v>
      </c>
      <c r="G752" t="s">
        <v>14082</v>
      </c>
      <c r="H752" t="s">
        <v>862</v>
      </c>
      <c r="I752" t="s">
        <v>3106</v>
      </c>
      <c r="M752" t="str">
        <f t="shared" si="78"/>
        <v>大原</v>
      </c>
      <c r="N752" t="str">
        <f t="shared" si="79"/>
        <v>瑚子</v>
      </c>
      <c r="O752" t="str">
        <f t="shared" si="80"/>
        <v>オオハラ</v>
      </c>
      <c r="P752" t="str">
        <f t="shared" si="81"/>
        <v>ココ</v>
      </c>
      <c r="Q752">
        <f>IF($F752="","",DATEDIF($R752,①申込書!$D$3,"Y"))</f>
        <v>20</v>
      </c>
      <c r="R752" t="str">
        <f t="shared" si="82"/>
        <v>2005/09/28</v>
      </c>
      <c r="S752" t="str">
        <f t="shared" si="77"/>
        <v>滋賀</v>
      </c>
      <c r="T752" t="str">
        <f>IFERROR(IF($G752&lt;&gt;"",LEFT($G752,11),IF(COUNTIF(③女子申込!$C:$C,$B752)=1,INDEX(③女子申込!H:H,MATCH($B752,③女子申込!$C:$C,0)),"")),"")</f>
        <v>00154656027</v>
      </c>
      <c r="U752" t="str">
        <f t="shared" si="83"/>
        <v>京都光華女子大</v>
      </c>
    </row>
    <row r="753" spans="1:21">
      <c r="A753" t="s">
        <v>3179</v>
      </c>
      <c r="B753" s="61">
        <v>752</v>
      </c>
      <c r="C753" t="s">
        <v>7939</v>
      </c>
      <c r="D753" t="s">
        <v>7940</v>
      </c>
      <c r="E753" t="s">
        <v>104</v>
      </c>
      <c r="F753">
        <v>20060105</v>
      </c>
      <c r="G753" t="s">
        <v>14083</v>
      </c>
      <c r="H753" t="s">
        <v>1030</v>
      </c>
      <c r="I753" t="s">
        <v>7941</v>
      </c>
      <c r="M753" t="str">
        <f t="shared" si="78"/>
        <v>堀</v>
      </c>
      <c r="N753" t="str">
        <f t="shared" si="79"/>
        <v>結葉</v>
      </c>
      <c r="O753" t="str">
        <f t="shared" si="80"/>
        <v>ホリ</v>
      </c>
      <c r="P753" t="str">
        <f t="shared" si="81"/>
        <v>ユイハ</v>
      </c>
      <c r="Q753">
        <f>IF($F753="","",DATEDIF($R753,①申込書!$D$3,"Y"))</f>
        <v>20</v>
      </c>
      <c r="R753" t="str">
        <f t="shared" si="82"/>
        <v>2006/01/05</v>
      </c>
      <c r="S753" t="str">
        <f t="shared" si="77"/>
        <v>福井</v>
      </c>
      <c r="T753" t="str">
        <f>IFERROR(IF($G753&lt;&gt;"",LEFT($G753,11),IF(COUNTIF(③女子申込!$C:$C,$B753)=1,INDEX(③女子申込!H:H,MATCH($B753,③女子申込!$C:$C,0)),"")),"")</f>
        <v>00153981229</v>
      </c>
      <c r="U753" t="str">
        <f t="shared" si="83"/>
        <v>京都光華女子大</v>
      </c>
    </row>
    <row r="754" spans="1:21">
      <c r="A754" t="s">
        <v>3179</v>
      </c>
      <c r="B754" s="61">
        <v>753</v>
      </c>
      <c r="C754" t="s">
        <v>8067</v>
      </c>
      <c r="D754" t="s">
        <v>8068</v>
      </c>
      <c r="E754" t="s">
        <v>88</v>
      </c>
      <c r="F754">
        <v>20050720</v>
      </c>
      <c r="G754" t="s">
        <v>8069</v>
      </c>
      <c r="H754" t="s">
        <v>787</v>
      </c>
      <c r="I754" t="s">
        <v>8070</v>
      </c>
      <c r="M754" t="str">
        <f t="shared" si="78"/>
        <v>谷本</v>
      </c>
      <c r="N754" t="str">
        <f t="shared" si="79"/>
        <v>裕香理</v>
      </c>
      <c r="O754" t="str">
        <f t="shared" si="80"/>
        <v>タニモト</v>
      </c>
      <c r="P754" t="str">
        <f t="shared" si="81"/>
        <v>ユカリ</v>
      </c>
      <c r="Q754">
        <f>IF($F754="","",DATEDIF($R754,①申込書!$D$3,"Y"))</f>
        <v>20</v>
      </c>
      <c r="R754" t="str">
        <f t="shared" si="82"/>
        <v>2005/07/20</v>
      </c>
      <c r="S754" t="str">
        <f t="shared" si="77"/>
        <v>京都</v>
      </c>
      <c r="T754" t="str">
        <f>IFERROR(IF($G754&lt;&gt;"",LEFT($G754,11),IF(COUNTIF(③女子申込!$C:$C,$B754)=1,INDEX(③女子申込!H:H,MATCH($B754,③女子申込!$C:$C,0)),"")),"")</f>
        <v>00131124315</v>
      </c>
      <c r="U754" t="str">
        <f t="shared" si="83"/>
        <v>京都光華女子大</v>
      </c>
    </row>
    <row r="755" spans="1:21">
      <c r="A755" t="s">
        <v>3179</v>
      </c>
      <c r="B755" s="61">
        <v>754</v>
      </c>
      <c r="C755" t="s">
        <v>12915</v>
      </c>
      <c r="D755" t="s">
        <v>12916</v>
      </c>
      <c r="E755" t="s">
        <v>88</v>
      </c>
      <c r="F755">
        <v>20061120</v>
      </c>
      <c r="G755"/>
      <c r="H755" t="s">
        <v>14084</v>
      </c>
      <c r="I755" t="s">
        <v>1502</v>
      </c>
      <c r="M755" t="str">
        <f t="shared" si="78"/>
        <v>小磯</v>
      </c>
      <c r="N755" t="str">
        <f t="shared" si="79"/>
        <v>心優</v>
      </c>
      <c r="O755" t="str">
        <f t="shared" si="80"/>
        <v>コイソ</v>
      </c>
      <c r="P755" t="str">
        <f t="shared" si="81"/>
        <v>ミユウ</v>
      </c>
      <c r="Q755">
        <f>IF($F755="","",DATEDIF($R755,①申込書!$D$3,"Y"))</f>
        <v>19</v>
      </c>
      <c r="R755" t="str">
        <f t="shared" si="82"/>
        <v>2006/11/20</v>
      </c>
      <c r="S755" t="str">
        <f t="shared" si="77"/>
        <v>京都</v>
      </c>
      <c r="T755" t="str">
        <f>IFERROR(IF($G755&lt;&gt;"",LEFT($G755,11),IF(COUNTIF(③女子申込!$C:$C,$B755)=1,INDEX(③女子申込!H:H,MATCH($B755,③女子申込!$C:$C,0)),"")),"")</f>
        <v/>
      </c>
      <c r="U755" t="str">
        <f t="shared" si="83"/>
        <v>京都光華女子大</v>
      </c>
    </row>
    <row r="756" spans="1:21">
      <c r="A756" t="s">
        <v>3179</v>
      </c>
      <c r="B756" s="61">
        <v>755</v>
      </c>
      <c r="C756" t="s">
        <v>12917</v>
      </c>
      <c r="D756" t="s">
        <v>12918</v>
      </c>
      <c r="E756" t="s">
        <v>180</v>
      </c>
      <c r="F756">
        <v>20060426</v>
      </c>
      <c r="G756"/>
      <c r="H756" t="s">
        <v>778</v>
      </c>
      <c r="I756" t="s">
        <v>2879</v>
      </c>
      <c r="M756" t="str">
        <f t="shared" si="78"/>
        <v>北村</v>
      </c>
      <c r="N756" t="str">
        <f t="shared" si="79"/>
        <v>美紅</v>
      </c>
      <c r="O756" t="str">
        <f t="shared" si="80"/>
        <v>キタムラ</v>
      </c>
      <c r="P756" t="str">
        <f t="shared" si="81"/>
        <v>ミク</v>
      </c>
      <c r="Q756">
        <f>IF($F756="","",DATEDIF($R756,①申込書!$D$3,"Y"))</f>
        <v>19</v>
      </c>
      <c r="R756" t="str">
        <f t="shared" si="82"/>
        <v>2006/04/26</v>
      </c>
      <c r="S756" t="str">
        <f t="shared" si="77"/>
        <v>北海道</v>
      </c>
      <c r="T756" t="str">
        <f>IFERROR(IF($G756&lt;&gt;"",LEFT($G756,11),IF(COUNTIF(③女子申込!$C:$C,$B756)=1,INDEX(③女子申込!H:H,MATCH($B756,③女子申込!$C:$C,0)),"")),"")</f>
        <v/>
      </c>
      <c r="U756" t="str">
        <f t="shared" si="83"/>
        <v>京都光華女子大</v>
      </c>
    </row>
    <row r="757" spans="1:21">
      <c r="A757" s="56" t="s">
        <v>3179</v>
      </c>
      <c r="B757" s="62">
        <v>756</v>
      </c>
      <c r="C757" s="56" t="s">
        <v>12919</v>
      </c>
      <c r="D757" s="56" t="s">
        <v>12920</v>
      </c>
      <c r="E757" s="56" t="s">
        <v>116</v>
      </c>
      <c r="F757" s="56">
        <v>20060425</v>
      </c>
      <c r="G757"/>
      <c r="H757" s="56" t="s">
        <v>14085</v>
      </c>
      <c r="I757" s="56" t="s">
        <v>2799</v>
      </c>
      <c r="M757" t="str">
        <f t="shared" si="78"/>
        <v>冨田</v>
      </c>
      <c r="N757" t="str">
        <f t="shared" si="79"/>
        <v>幸希</v>
      </c>
      <c r="O757" t="str">
        <f t="shared" si="80"/>
        <v>トミダ</v>
      </c>
      <c r="P757" t="str">
        <f t="shared" si="81"/>
        <v>ミキ</v>
      </c>
      <c r="Q757">
        <f>IF($F757="","",DATEDIF($R757,①申込書!$D$3,"Y"))</f>
        <v>19</v>
      </c>
      <c r="R757" t="str">
        <f t="shared" si="82"/>
        <v>2006/04/25</v>
      </c>
      <c r="S757" t="str">
        <f t="shared" si="77"/>
        <v>三重</v>
      </c>
      <c r="T757" t="str">
        <f>IFERROR(IF($G757&lt;&gt;"",LEFT($G757,11),IF(COUNTIF(③女子申込!$C:$C,$B757)=1,INDEX(③女子申込!H:H,MATCH($B757,③女子申込!$C:$C,0)),"")),"")</f>
        <v/>
      </c>
      <c r="U757" t="str">
        <f t="shared" si="83"/>
        <v>京都光華女子大</v>
      </c>
    </row>
    <row r="758" spans="1:21">
      <c r="A758" t="s">
        <v>3179</v>
      </c>
      <c r="B758" s="61">
        <v>757</v>
      </c>
      <c r="C758" t="s">
        <v>12921</v>
      </c>
      <c r="D758" t="s">
        <v>12922</v>
      </c>
      <c r="E758" t="s">
        <v>88</v>
      </c>
      <c r="F758">
        <v>20061031</v>
      </c>
      <c r="G758"/>
      <c r="H758" t="s">
        <v>14086</v>
      </c>
      <c r="I758" t="s">
        <v>14087</v>
      </c>
      <c r="M758" t="str">
        <f t="shared" si="78"/>
        <v>藤田</v>
      </c>
      <c r="N758" t="str">
        <f t="shared" si="79"/>
        <v>雫</v>
      </c>
      <c r="O758" t="str">
        <f t="shared" si="80"/>
        <v>フジタ</v>
      </c>
      <c r="P758" t="str">
        <f t="shared" si="81"/>
        <v>シズク</v>
      </c>
      <c r="Q758">
        <f>IF($F758="","",DATEDIF($R758,①申込書!$D$3,"Y"))</f>
        <v>19</v>
      </c>
      <c r="R758" t="str">
        <f t="shared" si="82"/>
        <v>2006/10/31</v>
      </c>
      <c r="S758" t="str">
        <f t="shared" si="77"/>
        <v>京都</v>
      </c>
      <c r="T758" t="str">
        <f>IFERROR(IF($G758&lt;&gt;"",LEFT($G758,11),IF(COUNTIF(③女子申込!$C:$C,$B758)=1,INDEX(③女子申込!H:H,MATCH($B758,③女子申込!$C:$C,0)),"")),"")</f>
        <v/>
      </c>
      <c r="U758" t="str">
        <f t="shared" si="83"/>
        <v>京都光華女子大</v>
      </c>
    </row>
    <row r="759" spans="1:21">
      <c r="A759" t="s">
        <v>3179</v>
      </c>
      <c r="B759" s="61">
        <v>758</v>
      </c>
      <c r="C759" t="s">
        <v>12923</v>
      </c>
      <c r="D759" t="s">
        <v>12924</v>
      </c>
      <c r="E759" t="s">
        <v>369</v>
      </c>
      <c r="F759">
        <v>20061212</v>
      </c>
      <c r="G759"/>
      <c r="H759" t="s">
        <v>3089</v>
      </c>
      <c r="I759" t="s">
        <v>2719</v>
      </c>
      <c r="M759" t="str">
        <f t="shared" si="78"/>
        <v>向井</v>
      </c>
      <c r="N759" t="str">
        <f t="shared" si="79"/>
        <v>理子</v>
      </c>
      <c r="O759" t="str">
        <f t="shared" si="80"/>
        <v>ムカイ</v>
      </c>
      <c r="P759" t="str">
        <f t="shared" si="81"/>
        <v>リコ</v>
      </c>
      <c r="Q759">
        <f>IF($F759="","",DATEDIF($R759,①申込書!$D$3,"Y"))</f>
        <v>19</v>
      </c>
      <c r="R759" t="str">
        <f t="shared" si="82"/>
        <v>2006/12/12</v>
      </c>
      <c r="S759" t="str">
        <f t="shared" si="77"/>
        <v>愛媛</v>
      </c>
      <c r="T759" t="str">
        <f>IFERROR(IF($G759&lt;&gt;"",LEFT($G759,11),IF(COUNTIF(③女子申込!$C:$C,$B759)=1,INDEX(③女子申込!H:H,MATCH($B759,③女子申込!$C:$C,0)),"")),"")</f>
        <v/>
      </c>
      <c r="U759" t="str">
        <f t="shared" si="83"/>
        <v>京都光華女子大</v>
      </c>
    </row>
    <row r="760" spans="1:21">
      <c r="A760" t="s">
        <v>1549</v>
      </c>
      <c r="B760" s="61">
        <v>759</v>
      </c>
      <c r="C760" t="s">
        <v>5693</v>
      </c>
      <c r="D760" t="s">
        <v>5694</v>
      </c>
      <c r="E760" t="s">
        <v>3835</v>
      </c>
      <c r="F760">
        <v>20030720</v>
      </c>
      <c r="G760" t="s">
        <v>14088</v>
      </c>
      <c r="H760" t="s">
        <v>324</v>
      </c>
      <c r="I760" t="s">
        <v>2928</v>
      </c>
      <c r="M760" t="str">
        <f t="shared" si="78"/>
        <v>藤原</v>
      </c>
      <c r="N760" t="str">
        <f t="shared" si="79"/>
        <v>望未</v>
      </c>
      <c r="O760" t="str">
        <f t="shared" si="80"/>
        <v>フジワラ</v>
      </c>
      <c r="P760" t="str">
        <f t="shared" si="81"/>
        <v>ノゾミ</v>
      </c>
      <c r="Q760">
        <f>IF($F760="","",DATEDIF($R760,①申込書!$D$3,"Y"))</f>
        <v>22</v>
      </c>
      <c r="R760" t="str">
        <f t="shared" si="82"/>
        <v>2003/07/20</v>
      </c>
      <c r="S760" t="str">
        <f t="shared" si="77"/>
        <v>学連</v>
      </c>
      <c r="T760" t="str">
        <f>IFERROR(IF($G760&lt;&gt;"",LEFT($G760,11),IF(COUNTIF(③女子申込!$C:$C,$B760)=1,INDEX(③女子申込!H:H,MATCH($B760,③女子申込!$C:$C,0)),"")),"")</f>
        <v>00200128907</v>
      </c>
      <c r="U760" t="str">
        <f t="shared" si="83"/>
        <v>京都府立大</v>
      </c>
    </row>
    <row r="761" spans="1:21">
      <c r="A761" t="s">
        <v>1549</v>
      </c>
      <c r="B761" s="61">
        <v>760</v>
      </c>
      <c r="C761" t="s">
        <v>8372</v>
      </c>
      <c r="D761" t="s">
        <v>8373</v>
      </c>
      <c r="E761" t="s">
        <v>3835</v>
      </c>
      <c r="F761">
        <v>20051209</v>
      </c>
      <c r="G761" t="s">
        <v>8374</v>
      </c>
      <c r="H761" t="s">
        <v>1814</v>
      </c>
      <c r="I761" t="s">
        <v>2719</v>
      </c>
      <c r="M761" t="str">
        <f t="shared" si="78"/>
        <v>村山</v>
      </c>
      <c r="N761" t="str">
        <f t="shared" si="79"/>
        <v>浬子</v>
      </c>
      <c r="O761" t="str">
        <f t="shared" si="80"/>
        <v>ムラヤマ</v>
      </c>
      <c r="P761" t="str">
        <f t="shared" si="81"/>
        <v>リコ</v>
      </c>
      <c r="Q761">
        <f>IF($F761="","",DATEDIF($R761,①申込書!$D$3,"Y"))</f>
        <v>20</v>
      </c>
      <c r="R761" t="str">
        <f t="shared" si="82"/>
        <v>2005/12/09</v>
      </c>
      <c r="S761" t="str">
        <f t="shared" si="77"/>
        <v>学連</v>
      </c>
      <c r="T761" t="str">
        <f>IFERROR(IF($G761&lt;&gt;"",LEFT($G761,11),IF(COUNTIF(③女子申込!$C:$C,$B761)=1,INDEX(③女子申込!H:H,MATCH($B761,③女子申込!$C:$C,0)),"")),"")</f>
        <v>00130831723</v>
      </c>
      <c r="U761" t="str">
        <f t="shared" si="83"/>
        <v>京都府立大</v>
      </c>
    </row>
    <row r="762" spans="1:21">
      <c r="A762" s="56" t="s">
        <v>1474</v>
      </c>
      <c r="B762" s="62">
        <v>761</v>
      </c>
      <c r="C762" s="56" t="s">
        <v>8014</v>
      </c>
      <c r="D762" s="56" t="s">
        <v>8015</v>
      </c>
      <c r="E762" s="56" t="s">
        <v>99</v>
      </c>
      <c r="F762" s="56">
        <v>20051014</v>
      </c>
      <c r="G762" t="s">
        <v>8016</v>
      </c>
      <c r="H762" s="56" t="s">
        <v>8017</v>
      </c>
      <c r="I762" s="56" t="s">
        <v>3180</v>
      </c>
      <c r="M762" t="str">
        <f t="shared" si="78"/>
        <v>有馬</v>
      </c>
      <c r="N762" t="str">
        <f t="shared" si="79"/>
        <v>夕莉奈</v>
      </c>
      <c r="O762" t="str">
        <f t="shared" si="80"/>
        <v>アリマ</v>
      </c>
      <c r="P762" t="str">
        <f t="shared" si="81"/>
        <v>セリナ</v>
      </c>
      <c r="Q762">
        <f>IF($F762="","",DATEDIF($R762,①申込書!$D$3,"Y"))</f>
        <v>20</v>
      </c>
      <c r="R762" t="str">
        <f t="shared" si="82"/>
        <v>2005/10/14</v>
      </c>
      <c r="S762" t="str">
        <f t="shared" si="77"/>
        <v>大阪</v>
      </c>
      <c r="T762" t="str">
        <f>IFERROR(IF($G762&lt;&gt;"",LEFT($G762,11),IF(COUNTIF(③女子申込!$C:$C,$B762)=1,INDEX(③女子申込!H:H,MATCH($B762,③女子申込!$C:$C,0)),"")),"")</f>
        <v>00127699539</v>
      </c>
      <c r="U762" t="str">
        <f t="shared" si="83"/>
        <v>京都橘大</v>
      </c>
    </row>
    <row r="763" spans="1:21">
      <c r="A763" t="s">
        <v>1474</v>
      </c>
      <c r="B763" s="61">
        <v>762</v>
      </c>
      <c r="C763" t="s">
        <v>8018</v>
      </c>
      <c r="D763" t="s">
        <v>8019</v>
      </c>
      <c r="E763" t="s">
        <v>733</v>
      </c>
      <c r="F763">
        <v>20050528</v>
      </c>
      <c r="G763" t="s">
        <v>8020</v>
      </c>
      <c r="H763" t="s">
        <v>761</v>
      </c>
      <c r="I763" t="s">
        <v>2782</v>
      </c>
      <c r="M763" t="str">
        <f t="shared" si="78"/>
        <v>居村</v>
      </c>
      <c r="N763" t="str">
        <f t="shared" si="79"/>
        <v>咲希</v>
      </c>
      <c r="O763" t="str">
        <f t="shared" si="80"/>
        <v>イムラ</v>
      </c>
      <c r="P763" t="str">
        <f t="shared" si="81"/>
        <v>サキ</v>
      </c>
      <c r="Q763">
        <f>IF($F763="","",DATEDIF($R763,①申込書!$D$3,"Y"))</f>
        <v>20</v>
      </c>
      <c r="R763" t="str">
        <f t="shared" si="82"/>
        <v>2005/05/28</v>
      </c>
      <c r="S763" t="str">
        <f t="shared" si="77"/>
        <v>徳島</v>
      </c>
      <c r="T763" t="str">
        <f>IFERROR(IF($G763&lt;&gt;"",LEFT($G763,11),IF(COUNTIF(③女子申込!$C:$C,$B763)=1,INDEX(③女子申込!H:H,MATCH($B763,③女子申込!$C:$C,0)),"")),"")</f>
        <v>00130479832</v>
      </c>
      <c r="U763" t="str">
        <f t="shared" si="83"/>
        <v>京都橘大</v>
      </c>
    </row>
    <row r="764" spans="1:21">
      <c r="A764" t="s">
        <v>1474</v>
      </c>
      <c r="B764" s="61">
        <v>763</v>
      </c>
      <c r="C764" t="s">
        <v>8021</v>
      </c>
      <c r="D764" t="s">
        <v>8022</v>
      </c>
      <c r="E764" t="s">
        <v>88</v>
      </c>
      <c r="F764">
        <v>20050704</v>
      </c>
      <c r="G764" t="s">
        <v>8023</v>
      </c>
      <c r="H764" t="s">
        <v>8024</v>
      </c>
      <c r="I764" t="s">
        <v>3168</v>
      </c>
      <c r="M764" t="str">
        <f t="shared" si="78"/>
        <v>伊佐</v>
      </c>
      <c r="N764" t="str">
        <f t="shared" si="79"/>
        <v>乃亜</v>
      </c>
      <c r="O764" t="str">
        <f t="shared" si="80"/>
        <v>イサ</v>
      </c>
      <c r="P764" t="str">
        <f t="shared" si="81"/>
        <v>ノア</v>
      </c>
      <c r="Q764">
        <f>IF($F764="","",DATEDIF($R764,①申込書!$D$3,"Y"))</f>
        <v>20</v>
      </c>
      <c r="R764" t="str">
        <f t="shared" si="82"/>
        <v>2005/07/04</v>
      </c>
      <c r="S764" t="str">
        <f t="shared" si="77"/>
        <v>京都</v>
      </c>
      <c r="T764" t="str">
        <f>IFERROR(IF($G764&lt;&gt;"",LEFT($G764,11),IF(COUNTIF(③女子申込!$C:$C,$B764)=1,INDEX(③女子申込!H:H,MATCH($B764,③女子申込!$C:$C,0)),"")),"")</f>
        <v>00131005010</v>
      </c>
      <c r="U764" t="str">
        <f t="shared" si="83"/>
        <v>京都橘大</v>
      </c>
    </row>
    <row r="765" spans="1:21">
      <c r="A765" t="s">
        <v>1474</v>
      </c>
      <c r="B765" s="61">
        <v>764</v>
      </c>
      <c r="C765" t="s">
        <v>8025</v>
      </c>
      <c r="D765" t="s">
        <v>8026</v>
      </c>
      <c r="E765" t="s">
        <v>99</v>
      </c>
      <c r="F765">
        <v>20051122</v>
      </c>
      <c r="G765" t="s">
        <v>8027</v>
      </c>
      <c r="H765" t="s">
        <v>3092</v>
      </c>
      <c r="I765" t="s">
        <v>2955</v>
      </c>
      <c r="M765" t="str">
        <f t="shared" si="78"/>
        <v>小沢</v>
      </c>
      <c r="N765" t="str">
        <f t="shared" si="79"/>
        <v>有希乃</v>
      </c>
      <c r="O765" t="str">
        <f t="shared" si="80"/>
        <v>オザワ</v>
      </c>
      <c r="P765" t="str">
        <f t="shared" si="81"/>
        <v>ユキノ</v>
      </c>
      <c r="Q765">
        <f>IF($F765="","",DATEDIF($R765,①申込書!$D$3,"Y"))</f>
        <v>20</v>
      </c>
      <c r="R765" t="str">
        <f t="shared" si="82"/>
        <v>2005/11/22</v>
      </c>
      <c r="S765" t="str">
        <f t="shared" si="77"/>
        <v>大阪</v>
      </c>
      <c r="T765" t="str">
        <f>IFERROR(IF($G765&lt;&gt;"",LEFT($G765,11),IF(COUNTIF(③女子申込!$C:$C,$B765)=1,INDEX(③女子申込!H:H,MATCH($B765,③女子申込!$C:$C,0)),"")),"")</f>
        <v>00138014926</v>
      </c>
      <c r="U765" t="str">
        <f t="shared" si="83"/>
        <v>京都橘大</v>
      </c>
    </row>
    <row r="766" spans="1:21">
      <c r="A766" t="s">
        <v>1474</v>
      </c>
      <c r="B766" s="61">
        <v>765</v>
      </c>
      <c r="C766" t="s">
        <v>8028</v>
      </c>
      <c r="D766" t="s">
        <v>8029</v>
      </c>
      <c r="E766" t="s">
        <v>99</v>
      </c>
      <c r="F766">
        <v>20050715</v>
      </c>
      <c r="G766" t="s">
        <v>8030</v>
      </c>
      <c r="H766" t="s">
        <v>449</v>
      </c>
      <c r="I766" t="s">
        <v>2717</v>
      </c>
      <c r="M766" t="str">
        <f t="shared" si="78"/>
        <v>森</v>
      </c>
      <c r="N766" t="str">
        <f t="shared" si="79"/>
        <v>涼々香</v>
      </c>
      <c r="O766" t="str">
        <f t="shared" si="80"/>
        <v>モリ</v>
      </c>
      <c r="P766" t="str">
        <f t="shared" si="81"/>
        <v>スズカ</v>
      </c>
      <c r="Q766">
        <f>IF($F766="","",DATEDIF($R766,①申込書!$D$3,"Y"))</f>
        <v>20</v>
      </c>
      <c r="R766" t="str">
        <f t="shared" si="82"/>
        <v>2005/07/15</v>
      </c>
      <c r="S766" t="str">
        <f t="shared" si="77"/>
        <v>大阪</v>
      </c>
      <c r="T766" t="str">
        <f>IFERROR(IF($G766&lt;&gt;"",LEFT($G766,11),IF(COUNTIF(③女子申込!$C:$C,$B766)=1,INDEX(③女子申込!H:H,MATCH($B766,③女子申込!$C:$C,0)),"")),"")</f>
        <v>00153560727</v>
      </c>
      <c r="U766" t="str">
        <f t="shared" si="83"/>
        <v>京都橘大</v>
      </c>
    </row>
    <row r="767" spans="1:21">
      <c r="A767" t="s">
        <v>1474</v>
      </c>
      <c r="B767" s="61">
        <v>766</v>
      </c>
      <c r="C767" t="s">
        <v>8163</v>
      </c>
      <c r="D767" t="s">
        <v>8164</v>
      </c>
      <c r="E767" t="s">
        <v>88</v>
      </c>
      <c r="F767">
        <v>20051227</v>
      </c>
      <c r="G767" t="s">
        <v>8165</v>
      </c>
      <c r="H767" t="s">
        <v>990</v>
      </c>
      <c r="I767" t="s">
        <v>3021</v>
      </c>
      <c r="M767" t="str">
        <f t="shared" si="78"/>
        <v>武田</v>
      </c>
      <c r="N767" t="str">
        <f t="shared" si="79"/>
        <v>悠亜</v>
      </c>
      <c r="O767" t="str">
        <f t="shared" si="80"/>
        <v>タケダ</v>
      </c>
      <c r="P767" t="str">
        <f t="shared" si="81"/>
        <v>ユウア</v>
      </c>
      <c r="Q767">
        <f>IF($F767="","",DATEDIF($R767,①申込書!$D$3,"Y"))</f>
        <v>20</v>
      </c>
      <c r="R767" t="str">
        <f t="shared" si="82"/>
        <v>2005/12/27</v>
      </c>
      <c r="S767" t="str">
        <f t="shared" si="77"/>
        <v>京都</v>
      </c>
      <c r="T767" t="str">
        <f>IFERROR(IF($G767&lt;&gt;"",LEFT($G767,11),IF(COUNTIF(③女子申込!$C:$C,$B767)=1,INDEX(③女子申込!H:H,MATCH($B767,③女子申込!$C:$C,0)),"")),"")</f>
        <v>00131314013</v>
      </c>
      <c r="U767" t="str">
        <f t="shared" si="83"/>
        <v>京都橘大</v>
      </c>
    </row>
    <row r="768" spans="1:21">
      <c r="A768" t="s">
        <v>1474</v>
      </c>
      <c r="B768" s="61">
        <v>767</v>
      </c>
      <c r="C768" t="s">
        <v>8390</v>
      </c>
      <c r="D768" t="s">
        <v>8391</v>
      </c>
      <c r="E768" t="s">
        <v>80</v>
      </c>
      <c r="F768">
        <v>20050108</v>
      </c>
      <c r="G768" t="s">
        <v>8392</v>
      </c>
      <c r="H768" t="s">
        <v>567</v>
      </c>
      <c r="I768" t="s">
        <v>2913</v>
      </c>
      <c r="M768" t="str">
        <f t="shared" si="78"/>
        <v>小玉</v>
      </c>
      <c r="N768" t="str">
        <f t="shared" si="79"/>
        <v>果歩</v>
      </c>
      <c r="O768" t="str">
        <f t="shared" si="80"/>
        <v>コダマ</v>
      </c>
      <c r="P768" t="str">
        <f t="shared" si="81"/>
        <v>カホ</v>
      </c>
      <c r="Q768">
        <f>IF($F768="","",DATEDIF($R768,①申込書!$D$3,"Y"))</f>
        <v>21</v>
      </c>
      <c r="R768" t="str">
        <f t="shared" si="82"/>
        <v>2005/01/08</v>
      </c>
      <c r="S768" t="str">
        <f t="shared" si="77"/>
        <v>滋賀</v>
      </c>
      <c r="T768" t="str">
        <f>IFERROR(IF($G768&lt;&gt;"",LEFT($G768,11),IF(COUNTIF(③女子申込!$C:$C,$B768)=1,INDEX(③女子申込!H:H,MATCH($B768,③女子申込!$C:$C,0)),"")),"")</f>
        <v>00145805730</v>
      </c>
      <c r="U768" t="str">
        <f t="shared" si="83"/>
        <v>京都橘大</v>
      </c>
    </row>
    <row r="769" spans="1:21">
      <c r="A769" t="s">
        <v>1474</v>
      </c>
      <c r="B769" s="61">
        <v>768</v>
      </c>
      <c r="C769" t="s">
        <v>8393</v>
      </c>
      <c r="D769" t="s">
        <v>8394</v>
      </c>
      <c r="E769" t="s">
        <v>1601</v>
      </c>
      <c r="F769">
        <v>20050911</v>
      </c>
      <c r="G769" t="s">
        <v>8395</v>
      </c>
      <c r="H769" t="s">
        <v>500</v>
      </c>
      <c r="I769" t="s">
        <v>2854</v>
      </c>
      <c r="M769" t="str">
        <f t="shared" si="78"/>
        <v>安達</v>
      </c>
      <c r="N769" t="str">
        <f t="shared" si="79"/>
        <v>ほのか</v>
      </c>
      <c r="O769" t="str">
        <f t="shared" si="80"/>
        <v>アダチ</v>
      </c>
      <c r="P769" t="str">
        <f t="shared" si="81"/>
        <v>ホノカ</v>
      </c>
      <c r="Q769">
        <f>IF($F769="","",DATEDIF($R769,①申込書!$D$3,"Y"))</f>
        <v>20</v>
      </c>
      <c r="R769" t="str">
        <f t="shared" si="82"/>
        <v>2005/09/11</v>
      </c>
      <c r="S769" t="str">
        <f t="shared" si="77"/>
        <v>山形</v>
      </c>
      <c r="T769" t="str">
        <f>IFERROR(IF($G769&lt;&gt;"",LEFT($G769,11),IF(COUNTIF(③女子申込!$C:$C,$B769)=1,INDEX(③女子申込!H:H,MATCH($B769,③女子申込!$C:$C,0)),"")),"")</f>
        <v>00127268733</v>
      </c>
      <c r="U769" t="str">
        <f t="shared" si="83"/>
        <v>京都橘大</v>
      </c>
    </row>
    <row r="770" spans="1:21">
      <c r="A770" t="s">
        <v>1474</v>
      </c>
      <c r="B770" s="61">
        <v>769</v>
      </c>
      <c r="C770" t="s">
        <v>8396</v>
      </c>
      <c r="D770" t="s">
        <v>8397</v>
      </c>
      <c r="E770" t="s">
        <v>80</v>
      </c>
      <c r="F770">
        <v>20050711</v>
      </c>
      <c r="G770" t="s">
        <v>8398</v>
      </c>
      <c r="H770" t="s">
        <v>139</v>
      </c>
      <c r="I770" t="s">
        <v>8399</v>
      </c>
      <c r="M770" t="str">
        <f t="shared" si="78"/>
        <v>大石</v>
      </c>
      <c r="N770" t="str">
        <f t="shared" si="79"/>
        <v>惺香</v>
      </c>
      <c r="O770" t="str">
        <f t="shared" si="80"/>
        <v>オオイシ</v>
      </c>
      <c r="P770" t="str">
        <f t="shared" si="81"/>
        <v>サトカ</v>
      </c>
      <c r="Q770">
        <f>IF($F770="","",DATEDIF($R770,①申込書!$D$3,"Y"))</f>
        <v>20</v>
      </c>
      <c r="R770" t="str">
        <f t="shared" si="82"/>
        <v>2005/07/11</v>
      </c>
      <c r="S770" t="str">
        <f t="shared" ref="S770:S833" si="84">IFERROR(IF(OR($E770="北海道",$E770="学連"),$E770,LEFT($E770,LEN($E770)-1)),"")</f>
        <v>滋賀</v>
      </c>
      <c r="T770" t="str">
        <f>IFERROR(IF($G770&lt;&gt;"",LEFT($G770,11),IF(COUNTIF(③女子申込!$C:$C,$B770)=1,INDEX(③女子申込!H:H,MATCH($B770,③女子申込!$C:$C,0)),"")),"")</f>
        <v>00124797636</v>
      </c>
      <c r="U770" t="str">
        <f t="shared" si="83"/>
        <v>京都橘大</v>
      </c>
    </row>
    <row r="771" spans="1:21">
      <c r="A771" t="s">
        <v>1474</v>
      </c>
      <c r="B771" s="61">
        <v>770</v>
      </c>
      <c r="C771" t="s">
        <v>8400</v>
      </c>
      <c r="D771" t="s">
        <v>8401</v>
      </c>
      <c r="E771" t="s">
        <v>80</v>
      </c>
      <c r="F771">
        <v>20060120</v>
      </c>
      <c r="G771" t="s">
        <v>8402</v>
      </c>
      <c r="H771" t="s">
        <v>8403</v>
      </c>
      <c r="I771" t="s">
        <v>1337</v>
      </c>
      <c r="M771" t="str">
        <f t="shared" ref="M771:M834" si="85">IFERROR(LEFT($C771,FIND("　",$C771)-1),"")</f>
        <v>樫田</v>
      </c>
      <c r="N771" t="str">
        <f t="shared" ref="N771:N834" si="86">IFERROR(RIGHT($C771,LEN($C771)-FIND("　",$C771)),"")</f>
        <v>日向</v>
      </c>
      <c r="O771" t="str">
        <f t="shared" ref="O771:O834" si="87">IFERROR(DBCS(LEFT($D771,FIND(" ",$D771)-1)),"")</f>
        <v>カシダ</v>
      </c>
      <c r="P771" t="str">
        <f t="shared" ref="P771:P834" si="88">IFERROR(DBCS(RIGHT($D771,LEN($D771)-FIND(" ",$D771))),"")</f>
        <v>ヒナタ</v>
      </c>
      <c r="Q771">
        <f>IF($F771="","",DATEDIF($R771,①申込書!$D$3,"Y"))</f>
        <v>20</v>
      </c>
      <c r="R771" t="str">
        <f t="shared" ref="R771:R834" si="89">IF($F771="","",LEFT($F771,4)&amp;"/"&amp;MID($F771,5,2)&amp;"/"&amp;RIGHT($F771,2))</f>
        <v>2006/01/20</v>
      </c>
      <c r="S771" t="str">
        <f t="shared" si="84"/>
        <v>滋賀</v>
      </c>
      <c r="T771" t="str">
        <f>IFERROR(IF($G771&lt;&gt;"",LEFT($G771,11),IF(COUNTIF(③女子申込!$C:$C,$B771)=1,INDEX(③女子申込!H:H,MATCH($B771,③女子申込!$C:$C,0)),"")),"")</f>
        <v>00122621620</v>
      </c>
      <c r="U771" t="str">
        <f t="shared" ref="U771:U834" si="90">IFERROR(LEFT($A771,FIND("大学",$A771))&amp;RIGHT($A771,LEN($A771)-FIND("大学",$A771)-1),"")</f>
        <v>京都橘大</v>
      </c>
    </row>
    <row r="772" spans="1:21">
      <c r="A772" t="s">
        <v>1474</v>
      </c>
      <c r="B772" s="61">
        <v>771</v>
      </c>
      <c r="C772" t="s">
        <v>8404</v>
      </c>
      <c r="D772" t="s">
        <v>8405</v>
      </c>
      <c r="E772" t="s">
        <v>920</v>
      </c>
      <c r="F772">
        <v>20060103</v>
      </c>
      <c r="G772" t="s">
        <v>8406</v>
      </c>
      <c r="H772" t="s">
        <v>8407</v>
      </c>
      <c r="I772" t="s">
        <v>8408</v>
      </c>
      <c r="M772" t="str">
        <f t="shared" si="85"/>
        <v>豊島</v>
      </c>
      <c r="N772" t="str">
        <f t="shared" si="86"/>
        <v>深乃</v>
      </c>
      <c r="O772" t="str">
        <f t="shared" si="87"/>
        <v>トヨシマ</v>
      </c>
      <c r="P772" t="str">
        <f t="shared" si="88"/>
        <v>ミノ</v>
      </c>
      <c r="Q772">
        <f>IF($F772="","",DATEDIF($R772,①申込書!$D$3,"Y"))</f>
        <v>20</v>
      </c>
      <c r="R772" t="str">
        <f t="shared" si="89"/>
        <v>2006/01/03</v>
      </c>
      <c r="S772" t="str">
        <f t="shared" si="84"/>
        <v>新潟</v>
      </c>
      <c r="T772" t="str">
        <f>IFERROR(IF($G772&lt;&gt;"",LEFT($G772,11),IF(COUNTIF(③女子申込!$C:$C,$B772)=1,INDEX(③女子申込!H:H,MATCH($B772,③女子申込!$C:$C,0)),"")),"")</f>
        <v>00200272540</v>
      </c>
      <c r="U772" t="str">
        <f t="shared" si="90"/>
        <v>京都橘大</v>
      </c>
    </row>
    <row r="773" spans="1:21">
      <c r="A773" t="s">
        <v>1474</v>
      </c>
      <c r="B773" s="61">
        <v>772</v>
      </c>
      <c r="C773" t="s">
        <v>8390</v>
      </c>
      <c r="D773" t="s">
        <v>8391</v>
      </c>
      <c r="E773" t="s">
        <v>80</v>
      </c>
      <c r="F773">
        <v>20050108</v>
      </c>
      <c r="G773" t="s">
        <v>8392</v>
      </c>
      <c r="H773" t="s">
        <v>567</v>
      </c>
      <c r="I773" t="s">
        <v>2913</v>
      </c>
      <c r="M773" t="str">
        <f t="shared" si="85"/>
        <v>小玉</v>
      </c>
      <c r="N773" t="str">
        <f t="shared" si="86"/>
        <v>果歩</v>
      </c>
      <c r="O773" t="str">
        <f t="shared" si="87"/>
        <v>コダマ</v>
      </c>
      <c r="P773" t="str">
        <f t="shared" si="88"/>
        <v>カホ</v>
      </c>
      <c r="Q773">
        <f>IF($F773="","",DATEDIF($R773,①申込書!$D$3,"Y"))</f>
        <v>21</v>
      </c>
      <c r="R773" t="str">
        <f t="shared" si="89"/>
        <v>2005/01/08</v>
      </c>
      <c r="S773" t="str">
        <f t="shared" si="84"/>
        <v>滋賀</v>
      </c>
      <c r="T773" t="str">
        <f>IFERROR(IF($G773&lt;&gt;"",LEFT($G773,11),IF(COUNTIF(③女子申込!$C:$C,$B773)=1,INDEX(③女子申込!H:H,MATCH($B773,③女子申込!$C:$C,0)),"")),"")</f>
        <v>00145805730</v>
      </c>
      <c r="U773" t="str">
        <f t="shared" si="90"/>
        <v>京都橘大</v>
      </c>
    </row>
    <row r="774" spans="1:21">
      <c r="A774" t="s">
        <v>1474</v>
      </c>
      <c r="B774" s="61">
        <v>773</v>
      </c>
      <c r="C774" t="s">
        <v>12925</v>
      </c>
      <c r="D774" t="s">
        <v>12926</v>
      </c>
      <c r="E774" t="s">
        <v>99</v>
      </c>
      <c r="F774">
        <v>20070315</v>
      </c>
      <c r="G774" t="s">
        <v>14089</v>
      </c>
      <c r="H774" t="s">
        <v>14090</v>
      </c>
      <c r="I774" t="s">
        <v>3356</v>
      </c>
      <c r="M774" t="str">
        <f t="shared" si="85"/>
        <v>高宮</v>
      </c>
      <c r="N774" t="str">
        <f t="shared" si="86"/>
        <v>ひかり</v>
      </c>
      <c r="O774" t="str">
        <f t="shared" si="87"/>
        <v>タカミヤ</v>
      </c>
      <c r="P774" t="str">
        <f t="shared" si="88"/>
        <v>ヒカリ</v>
      </c>
      <c r="Q774">
        <f>IF($F774="","",DATEDIF($R774,①申込書!$D$3,"Y"))</f>
        <v>18</v>
      </c>
      <c r="R774" t="str">
        <f t="shared" si="89"/>
        <v>2007/03/15</v>
      </c>
      <c r="S774" t="str">
        <f t="shared" si="84"/>
        <v>大阪</v>
      </c>
      <c r="T774" t="str">
        <f>IFERROR(IF($G774&lt;&gt;"",LEFT($G774,11),IF(COUNTIF(③女子申込!$C:$C,$B774)=1,INDEX(③女子申込!H:H,MATCH($B774,③女子申込!$C:$C,0)),"")),"")</f>
        <v>00143146120</v>
      </c>
      <c r="U774" t="str">
        <f t="shared" si="90"/>
        <v>京都橘大</v>
      </c>
    </row>
    <row r="775" spans="1:21">
      <c r="A775" t="s">
        <v>1474</v>
      </c>
      <c r="B775" s="61">
        <v>774</v>
      </c>
      <c r="C775" t="s">
        <v>12927</v>
      </c>
      <c r="D775" t="s">
        <v>12928</v>
      </c>
      <c r="E775" t="s">
        <v>80</v>
      </c>
      <c r="F775">
        <v>20060623</v>
      </c>
      <c r="G775" t="s">
        <v>14091</v>
      </c>
      <c r="H775" t="s">
        <v>1452</v>
      </c>
      <c r="I775" t="s">
        <v>2803</v>
      </c>
      <c r="M775" t="str">
        <f t="shared" si="85"/>
        <v>山川</v>
      </c>
      <c r="N775" t="str">
        <f t="shared" si="86"/>
        <v>なつみ</v>
      </c>
      <c r="O775" t="str">
        <f t="shared" si="87"/>
        <v>ヤマカワ</v>
      </c>
      <c r="P775" t="str">
        <f t="shared" si="88"/>
        <v>ナツミ</v>
      </c>
      <c r="Q775">
        <f>IF($F775="","",DATEDIF($R775,①申込書!$D$3,"Y"))</f>
        <v>19</v>
      </c>
      <c r="R775" t="str">
        <f t="shared" si="89"/>
        <v>2006/06/23</v>
      </c>
      <c r="S775" t="str">
        <f t="shared" si="84"/>
        <v>滋賀</v>
      </c>
      <c r="T775" t="str">
        <f>IFERROR(IF($G775&lt;&gt;"",LEFT($G775,11),IF(COUNTIF(③女子申込!$C:$C,$B775)=1,INDEX(③女子申込!H:H,MATCH($B775,③女子申込!$C:$C,0)),"")),"")</f>
        <v>00133608425</v>
      </c>
      <c r="U775" t="str">
        <f t="shared" si="90"/>
        <v>京都橘大</v>
      </c>
    </row>
    <row r="776" spans="1:21">
      <c r="A776" t="s">
        <v>1474</v>
      </c>
      <c r="B776" s="61">
        <v>775</v>
      </c>
      <c r="C776" t="s">
        <v>12929</v>
      </c>
      <c r="D776" t="s">
        <v>12930</v>
      </c>
      <c r="E776" t="s">
        <v>116</v>
      </c>
      <c r="F776">
        <v>20070314</v>
      </c>
      <c r="G776" t="s">
        <v>14092</v>
      </c>
      <c r="H776" t="s">
        <v>1434</v>
      </c>
      <c r="I776" t="s">
        <v>6040</v>
      </c>
      <c r="M776" t="str">
        <f t="shared" si="85"/>
        <v>川合</v>
      </c>
      <c r="N776" t="str">
        <f t="shared" si="86"/>
        <v>希良</v>
      </c>
      <c r="O776" t="str">
        <f t="shared" si="87"/>
        <v>カワイ</v>
      </c>
      <c r="P776" t="str">
        <f t="shared" si="88"/>
        <v>キラ</v>
      </c>
      <c r="Q776">
        <f>IF($F776="","",DATEDIF($R776,①申込書!$D$3,"Y"))</f>
        <v>18</v>
      </c>
      <c r="R776" t="str">
        <f t="shared" si="89"/>
        <v>2007/03/14</v>
      </c>
      <c r="S776" t="str">
        <f t="shared" si="84"/>
        <v>三重</v>
      </c>
      <c r="T776" t="str">
        <f>IFERROR(IF($G776&lt;&gt;"",LEFT($G776,11),IF(COUNTIF(③女子申込!$C:$C,$B776)=1,INDEX(③女子申込!H:H,MATCH($B776,③女子申込!$C:$C,0)),"")),"")</f>
        <v>00135858737</v>
      </c>
      <c r="U776" t="str">
        <f t="shared" si="90"/>
        <v>京都橘大</v>
      </c>
    </row>
    <row r="777" spans="1:21">
      <c r="A777" t="s">
        <v>1552</v>
      </c>
      <c r="B777" s="61">
        <v>776</v>
      </c>
      <c r="C777" t="s">
        <v>5632</v>
      </c>
      <c r="D777" t="s">
        <v>5633</v>
      </c>
      <c r="E777" t="s">
        <v>88</v>
      </c>
      <c r="F777">
        <v>20040414</v>
      </c>
      <c r="G777" t="s">
        <v>14093</v>
      </c>
      <c r="H777" t="s">
        <v>398</v>
      </c>
      <c r="I777" t="s">
        <v>2737</v>
      </c>
      <c r="M777" t="str">
        <f t="shared" si="85"/>
        <v>岡</v>
      </c>
      <c r="N777" t="str">
        <f t="shared" si="86"/>
        <v>稚奈</v>
      </c>
      <c r="O777" t="str">
        <f t="shared" si="87"/>
        <v>オカ</v>
      </c>
      <c r="P777" t="str">
        <f t="shared" si="88"/>
        <v>ワカナ</v>
      </c>
      <c r="Q777">
        <f>IF($F777="","",DATEDIF($R777,①申込書!$D$3,"Y"))</f>
        <v>21</v>
      </c>
      <c r="R777" t="str">
        <f t="shared" si="89"/>
        <v>2004/04/14</v>
      </c>
      <c r="S777" t="str">
        <f t="shared" si="84"/>
        <v>京都</v>
      </c>
      <c r="T777" t="str">
        <f>IFERROR(IF($G777&lt;&gt;"",LEFT($G777,11),IF(COUNTIF(③女子申込!$C:$C,$B777)=1,INDEX(③女子申込!H:H,MATCH($B777,③女子申込!$C:$C,0)),"")),"")</f>
        <v>00118509327</v>
      </c>
      <c r="U777" t="str">
        <f t="shared" si="90"/>
        <v>京都薬科大</v>
      </c>
    </row>
    <row r="778" spans="1:21">
      <c r="A778" t="s">
        <v>1552</v>
      </c>
      <c r="B778" s="61">
        <v>777</v>
      </c>
      <c r="C778" t="s">
        <v>5668</v>
      </c>
      <c r="D778" t="s">
        <v>5669</v>
      </c>
      <c r="E778" t="s">
        <v>88</v>
      </c>
      <c r="F778">
        <v>20050327</v>
      </c>
      <c r="G778" t="s">
        <v>14094</v>
      </c>
      <c r="H778" t="s">
        <v>753</v>
      </c>
      <c r="I778" t="s">
        <v>2713</v>
      </c>
      <c r="M778" t="str">
        <f t="shared" si="85"/>
        <v>冨田</v>
      </c>
      <c r="N778" t="str">
        <f t="shared" si="86"/>
        <v>彩花</v>
      </c>
      <c r="O778" t="str">
        <f t="shared" si="87"/>
        <v>トミタ</v>
      </c>
      <c r="P778" t="str">
        <f t="shared" si="88"/>
        <v>アヤカ</v>
      </c>
      <c r="Q778">
        <f>IF($F778="","",DATEDIF($R778,①申込書!$D$3,"Y"))</f>
        <v>20</v>
      </c>
      <c r="R778" t="str">
        <f t="shared" si="89"/>
        <v>2005/03/27</v>
      </c>
      <c r="S778" t="str">
        <f t="shared" si="84"/>
        <v>京都</v>
      </c>
      <c r="T778" t="str">
        <f>IFERROR(IF($G778&lt;&gt;"",LEFT($G778,11),IF(COUNTIF(③女子申込!$C:$C,$B778)=1,INDEX(③女子申込!H:H,MATCH($B778,③女子申込!$C:$C,0)),"")),"")</f>
        <v>00200165168</v>
      </c>
      <c r="U778" t="str">
        <f t="shared" si="90"/>
        <v>京都薬科大</v>
      </c>
    </row>
    <row r="779" spans="1:21">
      <c r="A779" t="s">
        <v>1552</v>
      </c>
      <c r="B779" s="61">
        <v>778</v>
      </c>
      <c r="C779" t="s">
        <v>5679</v>
      </c>
      <c r="D779" t="s">
        <v>5680</v>
      </c>
      <c r="E779" t="s">
        <v>88</v>
      </c>
      <c r="F779">
        <v>20040510</v>
      </c>
      <c r="G779" t="s">
        <v>14095</v>
      </c>
      <c r="H779" t="s">
        <v>1003</v>
      </c>
      <c r="I779" t="s">
        <v>92</v>
      </c>
      <c r="M779" t="str">
        <f t="shared" si="85"/>
        <v>土肥</v>
      </c>
      <c r="N779" t="str">
        <f t="shared" si="86"/>
        <v>友希</v>
      </c>
      <c r="O779" t="str">
        <f t="shared" si="87"/>
        <v>ドヒ</v>
      </c>
      <c r="P779" t="str">
        <f t="shared" si="88"/>
        <v>ユウキ</v>
      </c>
      <c r="Q779">
        <f>IF($F779="","",DATEDIF($R779,①申込書!$D$3,"Y"))</f>
        <v>21</v>
      </c>
      <c r="R779" t="str">
        <f t="shared" si="89"/>
        <v>2004/05/10</v>
      </c>
      <c r="S779" t="str">
        <f t="shared" si="84"/>
        <v>京都</v>
      </c>
      <c r="T779" t="str">
        <f>IFERROR(IF($G779&lt;&gt;"",LEFT($G779,11),IF(COUNTIF(③女子申込!$C:$C,$B779)=1,INDEX(③女子申込!H:H,MATCH($B779,③女子申込!$C:$C,0)),"")),"")</f>
        <v>00110795730</v>
      </c>
      <c r="U779" t="str">
        <f t="shared" si="90"/>
        <v>京都薬科大</v>
      </c>
    </row>
    <row r="780" spans="1:21">
      <c r="A780" t="s">
        <v>1552</v>
      </c>
      <c r="B780" s="61">
        <v>779</v>
      </c>
      <c r="C780" t="s">
        <v>5715</v>
      </c>
      <c r="D780" t="s">
        <v>5716</v>
      </c>
      <c r="E780" t="s">
        <v>88</v>
      </c>
      <c r="F780">
        <v>20030929</v>
      </c>
      <c r="G780" t="s">
        <v>14096</v>
      </c>
      <c r="H780" t="s">
        <v>89</v>
      </c>
      <c r="I780" t="s">
        <v>5717</v>
      </c>
      <c r="M780" t="str">
        <f t="shared" si="85"/>
        <v>原田</v>
      </c>
      <c r="N780" t="str">
        <f t="shared" si="86"/>
        <v>ひらり</v>
      </c>
      <c r="O780" t="str">
        <f t="shared" si="87"/>
        <v>ハラダ</v>
      </c>
      <c r="P780" t="str">
        <f t="shared" si="88"/>
        <v>ヒラリ</v>
      </c>
      <c r="Q780">
        <f>IF($F780="","",DATEDIF($R780,①申込書!$D$3,"Y"))</f>
        <v>22</v>
      </c>
      <c r="R780" t="str">
        <f t="shared" si="89"/>
        <v>2003/09/29</v>
      </c>
      <c r="S780" t="str">
        <f t="shared" si="84"/>
        <v>京都</v>
      </c>
      <c r="T780" t="str">
        <f>IFERROR(IF($G780&lt;&gt;"",LEFT($G780,11),IF(COUNTIF(③女子申込!$C:$C,$B780)=1,INDEX(③女子申込!H:H,MATCH($B780,③女子申込!$C:$C,0)),"")),"")</f>
        <v>00200176394</v>
      </c>
      <c r="U780" t="str">
        <f t="shared" si="90"/>
        <v>京都薬科大</v>
      </c>
    </row>
    <row r="781" spans="1:21">
      <c r="A781" t="s">
        <v>1552</v>
      </c>
      <c r="B781" s="61">
        <v>780</v>
      </c>
      <c r="C781" t="s">
        <v>7947</v>
      </c>
      <c r="D781" t="s">
        <v>7948</v>
      </c>
      <c r="E781" t="s">
        <v>88</v>
      </c>
      <c r="F781">
        <v>20060209</v>
      </c>
      <c r="G781" t="s">
        <v>14097</v>
      </c>
      <c r="H781" t="s">
        <v>7949</v>
      </c>
      <c r="I781" t="s">
        <v>594</v>
      </c>
      <c r="M781" t="str">
        <f t="shared" si="85"/>
        <v>仲</v>
      </c>
      <c r="N781" t="str">
        <f t="shared" si="86"/>
        <v>美咲</v>
      </c>
      <c r="O781" t="str">
        <f t="shared" si="87"/>
        <v>ナカ</v>
      </c>
      <c r="P781" t="str">
        <f t="shared" si="88"/>
        <v>ミサキ</v>
      </c>
      <c r="Q781">
        <f>IF($F781="","",DATEDIF($R781,①申込書!$D$3,"Y"))</f>
        <v>19</v>
      </c>
      <c r="R781" t="str">
        <f t="shared" si="89"/>
        <v>2006/02/09</v>
      </c>
      <c r="S781" t="str">
        <f t="shared" si="84"/>
        <v>京都</v>
      </c>
      <c r="T781" t="str">
        <f>IFERROR(IF($G781&lt;&gt;"",LEFT($G781,11),IF(COUNTIF(③女子申込!$C:$C,$B781)=1,INDEX(③女子申込!H:H,MATCH($B781,③女子申込!$C:$C,0)),"")),"")</f>
        <v>00141711318</v>
      </c>
      <c r="U781" t="str">
        <f t="shared" si="90"/>
        <v>京都薬科大</v>
      </c>
    </row>
    <row r="782" spans="1:21">
      <c r="A782" t="s">
        <v>1552</v>
      </c>
      <c r="B782" s="61">
        <v>781</v>
      </c>
      <c r="C782" t="s">
        <v>8195</v>
      </c>
      <c r="D782" t="s">
        <v>12931</v>
      </c>
      <c r="E782" t="s">
        <v>88</v>
      </c>
      <c r="F782">
        <v>20051230</v>
      </c>
      <c r="G782" t="s">
        <v>14098</v>
      </c>
      <c r="H782" t="s">
        <v>8196</v>
      </c>
      <c r="I782" t="s">
        <v>594</v>
      </c>
      <c r="M782" t="str">
        <f t="shared" si="85"/>
        <v>纐纈</v>
      </c>
      <c r="N782" t="str">
        <f t="shared" si="86"/>
        <v>美咲</v>
      </c>
      <c r="O782" t="str">
        <f t="shared" si="87"/>
        <v>コウケツ</v>
      </c>
      <c r="P782" t="str">
        <f t="shared" si="88"/>
        <v>ミサキ</v>
      </c>
      <c r="Q782">
        <f>IF($F782="","",DATEDIF($R782,①申込書!$D$3,"Y"))</f>
        <v>20</v>
      </c>
      <c r="R782" t="str">
        <f t="shared" si="89"/>
        <v>2005/12/30</v>
      </c>
      <c r="S782" t="str">
        <f t="shared" si="84"/>
        <v>京都</v>
      </c>
      <c r="T782" t="str">
        <f>IFERROR(IF($G782&lt;&gt;"",LEFT($G782,11),IF(COUNTIF(③女子申込!$C:$C,$B782)=1,INDEX(③女子申込!H:H,MATCH($B782,③女子申込!$C:$C,0)),"")),"")</f>
        <v>00129959944</v>
      </c>
      <c r="U782" t="str">
        <f t="shared" si="90"/>
        <v>京都薬科大</v>
      </c>
    </row>
    <row r="783" spans="1:21">
      <c r="A783" t="s">
        <v>1552</v>
      </c>
      <c r="B783" s="61">
        <v>782</v>
      </c>
      <c r="C783" t="s">
        <v>8197</v>
      </c>
      <c r="D783" t="s">
        <v>12932</v>
      </c>
      <c r="E783" t="s">
        <v>88</v>
      </c>
      <c r="F783">
        <v>20050722</v>
      </c>
      <c r="G783" t="s">
        <v>14099</v>
      </c>
      <c r="H783" t="s">
        <v>8198</v>
      </c>
      <c r="I783" t="s">
        <v>2482</v>
      </c>
      <c r="M783" t="str">
        <f t="shared" si="85"/>
        <v>高祖</v>
      </c>
      <c r="N783" t="str">
        <f t="shared" si="86"/>
        <v>葵</v>
      </c>
      <c r="O783" t="str">
        <f t="shared" si="87"/>
        <v>コウソ</v>
      </c>
      <c r="P783" t="str">
        <f t="shared" si="88"/>
        <v>アオイ</v>
      </c>
      <c r="Q783">
        <f>IF($F783="","",DATEDIF($R783,①申込書!$D$3,"Y"))</f>
        <v>20</v>
      </c>
      <c r="R783" t="str">
        <f t="shared" si="89"/>
        <v>2005/07/22</v>
      </c>
      <c r="S783" t="str">
        <f t="shared" si="84"/>
        <v>京都</v>
      </c>
      <c r="T783" t="str">
        <f>IFERROR(IF($G783&lt;&gt;"",LEFT($G783,11),IF(COUNTIF(③女子申込!$C:$C,$B783)=1,INDEX(③女子申込!H:H,MATCH($B783,③女子申込!$C:$C,0)),"")),"")</f>
        <v>00131054519</v>
      </c>
      <c r="U783" t="str">
        <f t="shared" si="90"/>
        <v>京都薬科大</v>
      </c>
    </row>
    <row r="784" spans="1:21">
      <c r="A784" t="s">
        <v>1552</v>
      </c>
      <c r="B784" s="61">
        <v>783</v>
      </c>
      <c r="C784" t="s">
        <v>8199</v>
      </c>
      <c r="D784" t="s">
        <v>12933</v>
      </c>
      <c r="E784" t="s">
        <v>88</v>
      </c>
      <c r="F784">
        <v>20040229</v>
      </c>
      <c r="G784" t="s">
        <v>14100</v>
      </c>
      <c r="H784" t="s">
        <v>376</v>
      </c>
      <c r="I784" t="s">
        <v>2070</v>
      </c>
      <c r="M784" t="str">
        <f t="shared" si="85"/>
        <v>高田</v>
      </c>
      <c r="N784" t="str">
        <f t="shared" si="86"/>
        <v>和沙</v>
      </c>
      <c r="O784" t="str">
        <f t="shared" si="87"/>
        <v>タカダ</v>
      </c>
      <c r="P784" t="str">
        <f t="shared" si="88"/>
        <v>カズサ</v>
      </c>
      <c r="Q784">
        <f>IF($F784="","",DATEDIF($R784,①申込書!$D$3,"Y"))</f>
        <v>21</v>
      </c>
      <c r="R784" t="str">
        <f t="shared" si="89"/>
        <v>2004/02/29</v>
      </c>
      <c r="S784" t="str">
        <f t="shared" si="84"/>
        <v>京都</v>
      </c>
      <c r="T784" t="str">
        <f>IFERROR(IF($G784&lt;&gt;"",LEFT($G784,11),IF(COUNTIF(③女子申込!$C:$C,$B784)=1,INDEX(③女子申込!H:H,MATCH($B784,③女子申込!$C:$C,0)),"")),"")</f>
        <v>00200264222</v>
      </c>
      <c r="U784" t="str">
        <f t="shared" si="90"/>
        <v>京都薬科大</v>
      </c>
    </row>
    <row r="785" spans="1:21">
      <c r="A785" t="s">
        <v>1552</v>
      </c>
      <c r="B785" s="61">
        <v>784</v>
      </c>
      <c r="C785" t="s">
        <v>8430</v>
      </c>
      <c r="D785" t="s">
        <v>12934</v>
      </c>
      <c r="E785" t="s">
        <v>88</v>
      </c>
      <c r="F785">
        <v>20050302</v>
      </c>
      <c r="G785" t="s">
        <v>14101</v>
      </c>
      <c r="H785" t="s">
        <v>810</v>
      </c>
      <c r="I785" t="s">
        <v>4116</v>
      </c>
      <c r="M785" t="str">
        <f t="shared" si="85"/>
        <v>高橋</v>
      </c>
      <c r="N785" t="str">
        <f t="shared" si="86"/>
        <v>郁実</v>
      </c>
      <c r="O785" t="str">
        <f t="shared" si="87"/>
        <v>タカハシ</v>
      </c>
      <c r="P785" t="str">
        <f t="shared" si="88"/>
        <v>イクミ</v>
      </c>
      <c r="Q785">
        <f>IF($F785="","",DATEDIF($R785,①申込書!$D$3,"Y"))</f>
        <v>20</v>
      </c>
      <c r="R785" t="str">
        <f t="shared" si="89"/>
        <v>2005/03/02</v>
      </c>
      <c r="S785" t="str">
        <f t="shared" si="84"/>
        <v>京都</v>
      </c>
      <c r="T785" t="str">
        <f>IFERROR(IF($G785&lt;&gt;"",LEFT($G785,11),IF(COUNTIF(③女子申込!$C:$C,$B785)=1,INDEX(③女子申込!H:H,MATCH($B785,③女子申込!$C:$C,0)),"")),"")</f>
        <v>00200315912</v>
      </c>
      <c r="U785" t="str">
        <f t="shared" si="90"/>
        <v>京都薬科大</v>
      </c>
    </row>
    <row r="786" spans="1:21">
      <c r="A786" t="s">
        <v>1552</v>
      </c>
      <c r="B786" s="61">
        <v>785</v>
      </c>
      <c r="C786" t="s">
        <v>8431</v>
      </c>
      <c r="D786" t="s">
        <v>12935</v>
      </c>
      <c r="E786" t="s">
        <v>88</v>
      </c>
      <c r="F786">
        <v>20040115</v>
      </c>
      <c r="G786" t="s">
        <v>14102</v>
      </c>
      <c r="H786" t="s">
        <v>630</v>
      </c>
      <c r="I786" t="s">
        <v>8432</v>
      </c>
      <c r="M786" t="str">
        <f t="shared" si="85"/>
        <v>加藤</v>
      </c>
      <c r="N786" t="str">
        <f t="shared" si="86"/>
        <v>千晶</v>
      </c>
      <c r="O786" t="str">
        <f t="shared" si="87"/>
        <v>カトウ</v>
      </c>
      <c r="P786" t="str">
        <f t="shared" si="88"/>
        <v>チアキ</v>
      </c>
      <c r="Q786">
        <f>IF($F786="","",DATEDIF($R786,①申込書!$D$3,"Y"))</f>
        <v>22</v>
      </c>
      <c r="R786" t="str">
        <f t="shared" si="89"/>
        <v>2004/01/15</v>
      </c>
      <c r="S786" t="str">
        <f t="shared" si="84"/>
        <v>京都</v>
      </c>
      <c r="T786" t="str">
        <f>IFERROR(IF($G786&lt;&gt;"",LEFT($G786,11),IF(COUNTIF(③女子申込!$C:$C,$B786)=1,INDEX(③女子申込!H:H,MATCH($B786,③女子申込!$C:$C,0)),"")),"")</f>
        <v>00200315914</v>
      </c>
      <c r="U786" t="str">
        <f t="shared" si="90"/>
        <v>京都薬科大</v>
      </c>
    </row>
    <row r="787" spans="1:21">
      <c r="A787" t="s">
        <v>1552</v>
      </c>
      <c r="B787" s="61">
        <v>786</v>
      </c>
      <c r="C787" t="s">
        <v>8433</v>
      </c>
      <c r="D787" t="s">
        <v>12936</v>
      </c>
      <c r="E787" t="s">
        <v>88</v>
      </c>
      <c r="F787">
        <v>20030504</v>
      </c>
      <c r="G787" t="s">
        <v>14103</v>
      </c>
      <c r="H787" t="s">
        <v>1420</v>
      </c>
      <c r="I787" t="s">
        <v>8434</v>
      </c>
      <c r="M787" t="str">
        <f t="shared" si="85"/>
        <v>梅田</v>
      </c>
      <c r="N787" t="str">
        <f t="shared" si="86"/>
        <v>玲愛</v>
      </c>
      <c r="O787" t="str">
        <f t="shared" si="87"/>
        <v>ウメダ</v>
      </c>
      <c r="P787" t="str">
        <f t="shared" si="88"/>
        <v>レイア</v>
      </c>
      <c r="Q787">
        <f>IF($F787="","",DATEDIF($R787,①申込書!$D$3,"Y"))</f>
        <v>22</v>
      </c>
      <c r="R787" t="str">
        <f t="shared" si="89"/>
        <v>2003/05/04</v>
      </c>
      <c r="S787" t="str">
        <f t="shared" si="84"/>
        <v>京都</v>
      </c>
      <c r="T787" t="str">
        <f>IFERROR(IF($G787&lt;&gt;"",LEFT($G787,11),IF(COUNTIF(③女子申込!$C:$C,$B787)=1,INDEX(③女子申込!H:H,MATCH($B787,③女子申込!$C:$C,0)),"")),"")</f>
        <v>00200315913</v>
      </c>
      <c r="U787" t="str">
        <f t="shared" si="90"/>
        <v>京都薬科大</v>
      </c>
    </row>
    <row r="788" spans="1:21">
      <c r="A788" t="s">
        <v>1552</v>
      </c>
      <c r="B788" s="61">
        <v>787</v>
      </c>
      <c r="C788" t="s">
        <v>12937</v>
      </c>
      <c r="D788" t="s">
        <v>12938</v>
      </c>
      <c r="E788" t="s">
        <v>88</v>
      </c>
      <c r="F788">
        <v>20060216</v>
      </c>
      <c r="G788"/>
      <c r="H788" t="s">
        <v>4321</v>
      </c>
      <c r="I788" t="s">
        <v>3185</v>
      </c>
      <c r="M788" t="str">
        <f t="shared" si="85"/>
        <v>江口</v>
      </c>
      <c r="N788" t="str">
        <f t="shared" si="86"/>
        <v>はな</v>
      </c>
      <c r="O788" t="str">
        <f t="shared" si="87"/>
        <v>エグチ</v>
      </c>
      <c r="P788" t="str">
        <f t="shared" si="88"/>
        <v>ハナ</v>
      </c>
      <c r="Q788">
        <f>IF($F788="","",DATEDIF($R788,①申込書!$D$3,"Y"))</f>
        <v>19</v>
      </c>
      <c r="R788" t="str">
        <f t="shared" si="89"/>
        <v>2006/02/16</v>
      </c>
      <c r="S788" t="str">
        <f t="shared" si="84"/>
        <v>京都</v>
      </c>
      <c r="T788" t="str">
        <f>IFERROR(IF($G788&lt;&gt;"",LEFT($G788,11),IF(COUNTIF(③女子申込!$C:$C,$B788)=1,INDEX(③女子申込!H:H,MATCH($B788,③女子申込!$C:$C,0)),"")),"")</f>
        <v/>
      </c>
      <c r="U788" t="str">
        <f t="shared" si="90"/>
        <v>京都薬科大</v>
      </c>
    </row>
    <row r="789" spans="1:21">
      <c r="A789" t="s">
        <v>1560</v>
      </c>
      <c r="B789" s="61">
        <v>788</v>
      </c>
      <c r="C789" t="s">
        <v>12939</v>
      </c>
      <c r="D789" t="s">
        <v>8240</v>
      </c>
      <c r="E789" t="s">
        <v>80</v>
      </c>
      <c r="F789">
        <v>20050619</v>
      </c>
      <c r="G789" t="s">
        <v>8241</v>
      </c>
      <c r="H789" t="s">
        <v>8242</v>
      </c>
      <c r="I789" t="s">
        <v>2737</v>
      </c>
      <c r="M789" t="str">
        <f t="shared" si="85"/>
        <v>北條</v>
      </c>
      <c r="N789" t="str">
        <f t="shared" si="86"/>
        <v>和花菜</v>
      </c>
      <c r="O789" t="str">
        <f t="shared" si="87"/>
        <v>ホウジョウ</v>
      </c>
      <c r="P789" t="str">
        <f t="shared" si="88"/>
        <v>ワカナ</v>
      </c>
      <c r="Q789">
        <f>IF($F789="","",DATEDIF($R789,①申込書!$D$3,"Y"))</f>
        <v>20</v>
      </c>
      <c r="R789" t="str">
        <f t="shared" si="89"/>
        <v>2005/06/19</v>
      </c>
      <c r="S789" t="str">
        <f t="shared" si="84"/>
        <v>滋賀</v>
      </c>
      <c r="T789" t="str">
        <f>IFERROR(IF($G789&lt;&gt;"",LEFT($G789,11),IF(COUNTIF(③女子申込!$C:$C,$B789)=1,INDEX(③女子申込!H:H,MATCH($B789,③女子申込!$C:$C,0)),"")),"")</f>
        <v>00124324319</v>
      </c>
      <c r="U789" t="str">
        <f t="shared" si="90"/>
        <v>滋賀医科大</v>
      </c>
    </row>
    <row r="790" spans="1:21">
      <c r="A790" t="s">
        <v>1572</v>
      </c>
      <c r="B790" s="61">
        <v>789</v>
      </c>
      <c r="C790" t="s">
        <v>5575</v>
      </c>
      <c r="D790" t="s">
        <v>5576</v>
      </c>
      <c r="E790" t="s">
        <v>80</v>
      </c>
      <c r="F790">
        <v>20040616</v>
      </c>
      <c r="G790" t="s">
        <v>14104</v>
      </c>
      <c r="H790" t="s">
        <v>133</v>
      </c>
      <c r="I790" t="s">
        <v>1575</v>
      </c>
      <c r="M790" t="str">
        <f t="shared" si="85"/>
        <v>栗林</v>
      </c>
      <c r="N790" t="str">
        <f t="shared" si="86"/>
        <v>佑里</v>
      </c>
      <c r="O790" t="str">
        <f t="shared" si="87"/>
        <v>クリバヤシ</v>
      </c>
      <c r="P790" t="str">
        <f t="shared" si="88"/>
        <v>ユリ</v>
      </c>
      <c r="Q790">
        <f>IF($F790="","",DATEDIF($R790,①申込書!$D$3,"Y"))</f>
        <v>21</v>
      </c>
      <c r="R790" t="str">
        <f t="shared" si="89"/>
        <v>2004/06/16</v>
      </c>
      <c r="S790" t="str">
        <f t="shared" si="84"/>
        <v>滋賀</v>
      </c>
      <c r="T790" t="str">
        <f>IFERROR(IF($G790&lt;&gt;"",LEFT($G790,11),IF(COUNTIF(③女子申込!$C:$C,$B790)=1,INDEX(③女子申込!H:H,MATCH($B790,③女子申込!$C:$C,0)),"")),"")</f>
        <v>00113418220</v>
      </c>
      <c r="U790" t="str">
        <f t="shared" si="90"/>
        <v>滋賀県立大</v>
      </c>
    </row>
    <row r="791" spans="1:21">
      <c r="A791" t="s">
        <v>3202</v>
      </c>
      <c r="B791" s="61">
        <v>790</v>
      </c>
      <c r="C791" t="s">
        <v>3341</v>
      </c>
      <c r="D791" t="s">
        <v>3342</v>
      </c>
      <c r="E791" t="s">
        <v>97</v>
      </c>
      <c r="F791">
        <v>20031112</v>
      </c>
      <c r="G791" t="s">
        <v>14105</v>
      </c>
      <c r="H791" t="s">
        <v>3343</v>
      </c>
      <c r="I791" t="s">
        <v>3026</v>
      </c>
      <c r="M791" t="str">
        <f t="shared" si="85"/>
        <v>豊瀬</v>
      </c>
      <c r="N791" t="str">
        <f t="shared" si="86"/>
        <v>綾野</v>
      </c>
      <c r="O791" t="str">
        <f t="shared" si="87"/>
        <v>トヨセ</v>
      </c>
      <c r="P791" t="str">
        <f t="shared" si="88"/>
        <v>アヤノ</v>
      </c>
      <c r="Q791">
        <f>IF($F791="","",DATEDIF($R791,①申込書!$D$3,"Y"))</f>
        <v>22</v>
      </c>
      <c r="R791" t="str">
        <f t="shared" si="89"/>
        <v>2003/11/12</v>
      </c>
      <c r="S791" t="str">
        <f t="shared" si="84"/>
        <v>兵庫</v>
      </c>
      <c r="T791" t="str">
        <f>IFERROR(IF($G791&lt;&gt;"",LEFT($G791,11),IF(COUNTIF(③女子申込!$C:$C,$B791)=1,INDEX(③女子申込!H:H,MATCH($B791,③女子申込!$C:$C,0)),"")),"")</f>
        <v>00131293019</v>
      </c>
      <c r="U791" t="str">
        <f t="shared" si="90"/>
        <v>同志社女子大</v>
      </c>
    </row>
    <row r="792" spans="1:21">
      <c r="A792" t="s">
        <v>3202</v>
      </c>
      <c r="B792" s="61">
        <v>791</v>
      </c>
      <c r="C792" t="s">
        <v>3450</v>
      </c>
      <c r="D792" t="s">
        <v>3451</v>
      </c>
      <c r="E792" t="s">
        <v>83</v>
      </c>
      <c r="F792">
        <v>20030602</v>
      </c>
      <c r="G792" t="s">
        <v>14106</v>
      </c>
      <c r="H792" t="s">
        <v>3452</v>
      </c>
      <c r="I792" t="s">
        <v>3453</v>
      </c>
      <c r="M792" t="str">
        <f t="shared" si="85"/>
        <v>石戸</v>
      </c>
      <c r="N792" t="str">
        <f t="shared" si="86"/>
        <v>知奈</v>
      </c>
      <c r="O792" t="str">
        <f t="shared" si="87"/>
        <v>イシド</v>
      </c>
      <c r="P792" t="str">
        <f t="shared" si="88"/>
        <v>チナ</v>
      </c>
      <c r="Q792">
        <f>IF($F792="","",DATEDIF($R792,①申込書!$D$3,"Y"))</f>
        <v>22</v>
      </c>
      <c r="R792" t="str">
        <f t="shared" si="89"/>
        <v>2003/06/02</v>
      </c>
      <c r="S792" t="str">
        <f t="shared" si="84"/>
        <v>奈良</v>
      </c>
      <c r="T792" t="str">
        <f>IFERROR(IF($G792&lt;&gt;"",LEFT($G792,11),IF(COUNTIF(③女子申込!$C:$C,$B792)=1,INDEX(③女子申込!H:H,MATCH($B792,③女子申込!$C:$C,0)),"")),"")</f>
        <v>00100048922</v>
      </c>
      <c r="U792" t="str">
        <f t="shared" si="90"/>
        <v>同志社女子大</v>
      </c>
    </row>
    <row r="793" spans="1:21">
      <c r="A793" t="s">
        <v>3202</v>
      </c>
      <c r="B793" s="61">
        <v>792</v>
      </c>
      <c r="C793" t="s">
        <v>5609</v>
      </c>
      <c r="D793" t="s">
        <v>5610</v>
      </c>
      <c r="E793" t="s">
        <v>3835</v>
      </c>
      <c r="F793">
        <v>20030622</v>
      </c>
      <c r="G793" t="s">
        <v>14107</v>
      </c>
      <c r="H793" t="s">
        <v>121</v>
      </c>
      <c r="I793" t="s">
        <v>2963</v>
      </c>
      <c r="M793" t="str">
        <f t="shared" si="85"/>
        <v>吉田</v>
      </c>
      <c r="N793" t="str">
        <f t="shared" si="86"/>
        <v>菜々夏</v>
      </c>
      <c r="O793" t="str">
        <f t="shared" si="87"/>
        <v>ヨシダ</v>
      </c>
      <c r="P793" t="str">
        <f t="shared" si="88"/>
        <v>ナナカ</v>
      </c>
      <c r="Q793">
        <f>IF($F793="","",DATEDIF($R793,①申込書!$D$3,"Y"))</f>
        <v>22</v>
      </c>
      <c r="R793" t="str">
        <f t="shared" si="89"/>
        <v>2003/06/22</v>
      </c>
      <c r="S793" t="str">
        <f t="shared" si="84"/>
        <v>学連</v>
      </c>
      <c r="T793" t="str">
        <f>IFERROR(IF($G793&lt;&gt;"",LEFT($G793,11),IF(COUNTIF(③女子申込!$C:$C,$B793)=1,INDEX(③女子申込!H:H,MATCH($B793,③女子申込!$C:$C,0)),"")),"")</f>
        <v>00200068056</v>
      </c>
      <c r="U793" t="str">
        <f t="shared" si="90"/>
        <v>同志社女子大</v>
      </c>
    </row>
    <row r="794" spans="1:21">
      <c r="A794" t="s">
        <v>3202</v>
      </c>
      <c r="B794" s="61">
        <v>793</v>
      </c>
      <c r="C794" t="s">
        <v>5691</v>
      </c>
      <c r="D794" t="s">
        <v>5692</v>
      </c>
      <c r="E794" t="s">
        <v>3835</v>
      </c>
      <c r="F794">
        <v>20040729</v>
      </c>
      <c r="G794" t="s">
        <v>14108</v>
      </c>
      <c r="H794" t="s">
        <v>476</v>
      </c>
      <c r="I794" t="s">
        <v>2835</v>
      </c>
      <c r="M794" t="str">
        <f t="shared" si="85"/>
        <v>宮内</v>
      </c>
      <c r="N794" t="str">
        <f t="shared" si="86"/>
        <v>涼子</v>
      </c>
      <c r="O794" t="str">
        <f t="shared" si="87"/>
        <v>ミヤウチ</v>
      </c>
      <c r="P794" t="str">
        <f t="shared" si="88"/>
        <v>リョウコ</v>
      </c>
      <c r="Q794">
        <f>IF($F794="","",DATEDIF($R794,①申込書!$D$3,"Y"))</f>
        <v>21</v>
      </c>
      <c r="R794" t="str">
        <f t="shared" si="89"/>
        <v>2004/07/29</v>
      </c>
      <c r="S794" t="str">
        <f t="shared" si="84"/>
        <v>学連</v>
      </c>
      <c r="T794" t="str">
        <f>IFERROR(IF($G794&lt;&gt;"",LEFT($G794,11),IF(COUNTIF(③女子申込!$C:$C,$B794)=1,INDEX(③女子申込!H:H,MATCH($B794,③女子申込!$C:$C,0)),"")),"")</f>
        <v>00147142827</v>
      </c>
      <c r="U794" t="str">
        <f t="shared" si="90"/>
        <v>同志社女子大</v>
      </c>
    </row>
    <row r="795" spans="1:21">
      <c r="A795" t="s">
        <v>3202</v>
      </c>
      <c r="B795" s="61">
        <v>794</v>
      </c>
      <c r="C795" t="s">
        <v>7982</v>
      </c>
      <c r="D795" t="s">
        <v>7983</v>
      </c>
      <c r="E795" t="s">
        <v>88</v>
      </c>
      <c r="F795">
        <v>20051022</v>
      </c>
      <c r="G795" t="s">
        <v>14109</v>
      </c>
      <c r="H795" t="s">
        <v>4668</v>
      </c>
      <c r="I795" t="s">
        <v>2706</v>
      </c>
      <c r="M795" t="str">
        <f t="shared" si="85"/>
        <v>檀野</v>
      </c>
      <c r="N795" t="str">
        <f t="shared" si="86"/>
        <v>妃梨</v>
      </c>
      <c r="O795" t="str">
        <f t="shared" si="87"/>
        <v>ダンノ</v>
      </c>
      <c r="P795" t="str">
        <f t="shared" si="88"/>
        <v>ヒナ</v>
      </c>
      <c r="Q795">
        <f>IF($F795="","",DATEDIF($R795,①申込書!$D$3,"Y"))</f>
        <v>20</v>
      </c>
      <c r="R795" t="str">
        <f t="shared" si="89"/>
        <v>2005/10/22</v>
      </c>
      <c r="S795" t="str">
        <f t="shared" si="84"/>
        <v>京都</v>
      </c>
      <c r="T795" t="str">
        <f>IFERROR(IF($G795&lt;&gt;"",LEFT($G795,11),IF(COUNTIF(③女子申込!$C:$C,$B795)=1,INDEX(③女子申込!H:H,MATCH($B795,③女子申込!$C:$C,0)),"")),"")</f>
        <v>00128321623</v>
      </c>
      <c r="U795" t="str">
        <f t="shared" si="90"/>
        <v>同志社女子大</v>
      </c>
    </row>
    <row r="796" spans="1:21">
      <c r="A796" t="s">
        <v>3202</v>
      </c>
      <c r="B796" s="61">
        <v>795</v>
      </c>
      <c r="C796" t="s">
        <v>8092</v>
      </c>
      <c r="D796" t="s">
        <v>8093</v>
      </c>
      <c r="E796" t="s">
        <v>97</v>
      </c>
      <c r="F796">
        <v>20051115</v>
      </c>
      <c r="G796" t="s">
        <v>8094</v>
      </c>
      <c r="H796" t="s">
        <v>8095</v>
      </c>
      <c r="I796" t="s">
        <v>2758</v>
      </c>
      <c r="M796" t="str">
        <f t="shared" si="85"/>
        <v>榮</v>
      </c>
      <c r="N796" t="str">
        <f t="shared" si="86"/>
        <v>瑠那</v>
      </c>
      <c r="O796" t="str">
        <f t="shared" si="87"/>
        <v>サカエ</v>
      </c>
      <c r="P796" t="str">
        <f t="shared" si="88"/>
        <v>ルナ</v>
      </c>
      <c r="Q796">
        <f>IF($F796="","",DATEDIF($R796,①申込書!$D$3,"Y"))</f>
        <v>20</v>
      </c>
      <c r="R796" t="str">
        <f t="shared" si="89"/>
        <v>2005/11/15</v>
      </c>
      <c r="S796" t="str">
        <f t="shared" si="84"/>
        <v>兵庫</v>
      </c>
      <c r="T796" t="str">
        <f>IFERROR(IF($G796&lt;&gt;"",LEFT($G796,11),IF(COUNTIF(③女子申込!$C:$C,$B796)=1,INDEX(③女子申込!H:H,MATCH($B796,③女子申込!$C:$C,0)),"")),"")</f>
        <v>00200205104</v>
      </c>
      <c r="U796" t="str">
        <f t="shared" si="90"/>
        <v>同志社女子大</v>
      </c>
    </row>
    <row r="797" spans="1:21">
      <c r="A797" t="s">
        <v>3202</v>
      </c>
      <c r="B797" s="61">
        <v>796</v>
      </c>
      <c r="C797" t="s">
        <v>12940</v>
      </c>
      <c r="D797" t="s">
        <v>12941</v>
      </c>
      <c r="E797" t="s">
        <v>99</v>
      </c>
      <c r="F797">
        <v>20060503</v>
      </c>
      <c r="G797"/>
      <c r="H797" t="s">
        <v>576</v>
      </c>
      <c r="I797" t="s">
        <v>2798</v>
      </c>
      <c r="M797" t="str">
        <f t="shared" si="85"/>
        <v>川畑</v>
      </c>
      <c r="N797" t="str">
        <f t="shared" si="86"/>
        <v>心春</v>
      </c>
      <c r="O797" t="str">
        <f t="shared" si="87"/>
        <v>カワバタ</v>
      </c>
      <c r="P797" t="str">
        <f t="shared" si="88"/>
        <v>コハル</v>
      </c>
      <c r="Q797">
        <f>IF($F797="","",DATEDIF($R797,①申込書!$D$3,"Y"))</f>
        <v>19</v>
      </c>
      <c r="R797" t="str">
        <f t="shared" si="89"/>
        <v>2006/05/03</v>
      </c>
      <c r="S797" t="str">
        <f t="shared" si="84"/>
        <v>大阪</v>
      </c>
      <c r="T797" t="str">
        <f>IFERROR(IF($G797&lt;&gt;"",LEFT($G797,11),IF(COUNTIF(③女子申込!$C:$C,$B797)=1,INDEX(③女子申込!H:H,MATCH($B797,③女子申込!$C:$C,0)),"")),"")</f>
        <v/>
      </c>
      <c r="U797" t="str">
        <f t="shared" si="90"/>
        <v>同志社女子大</v>
      </c>
    </row>
    <row r="798" spans="1:21">
      <c r="A798" t="s">
        <v>1000</v>
      </c>
      <c r="B798" s="61">
        <v>797</v>
      </c>
      <c r="C798" t="s">
        <v>5403</v>
      </c>
      <c r="D798" t="s">
        <v>3292</v>
      </c>
      <c r="E798" t="s">
        <v>80</v>
      </c>
      <c r="F798">
        <v>20030925</v>
      </c>
      <c r="G798" t="s">
        <v>14110</v>
      </c>
      <c r="H798" t="s">
        <v>3293</v>
      </c>
      <c r="I798" t="s">
        <v>3294</v>
      </c>
      <c r="M798" t="str">
        <f t="shared" si="85"/>
        <v>岡澤</v>
      </c>
      <c r="N798" t="str">
        <f t="shared" si="86"/>
        <v>芙美</v>
      </c>
      <c r="O798" t="str">
        <f t="shared" si="87"/>
        <v>オカザワ</v>
      </c>
      <c r="P798" t="str">
        <f t="shared" si="88"/>
        <v>フミ</v>
      </c>
      <c r="Q798">
        <f>IF($F798="","",DATEDIF($R798,①申込書!$D$3,"Y"))</f>
        <v>22</v>
      </c>
      <c r="R798" t="str">
        <f t="shared" si="89"/>
        <v>2003/09/25</v>
      </c>
      <c r="S798" t="str">
        <f t="shared" si="84"/>
        <v>滋賀</v>
      </c>
      <c r="T798" t="str">
        <f>IFERROR(IF($G798&lt;&gt;"",LEFT($G798,11),IF(COUNTIF(③女子申込!$C:$C,$B798)=1,INDEX(③女子申込!H:H,MATCH($B798,③女子申込!$C:$C,0)),"")),"")</f>
        <v>00101486626</v>
      </c>
      <c r="U798" t="str">
        <f t="shared" si="90"/>
        <v>びわこ学院大</v>
      </c>
    </row>
    <row r="799" spans="1:21">
      <c r="A799" t="s">
        <v>1000</v>
      </c>
      <c r="B799" s="61">
        <v>798</v>
      </c>
      <c r="C799" t="s">
        <v>5404</v>
      </c>
      <c r="D799" t="s">
        <v>5405</v>
      </c>
      <c r="E799" t="s">
        <v>80</v>
      </c>
      <c r="F799">
        <v>20030418</v>
      </c>
      <c r="G799" t="s">
        <v>14111</v>
      </c>
      <c r="H799" t="s">
        <v>1178</v>
      </c>
      <c r="I799" t="s">
        <v>2695</v>
      </c>
      <c r="M799" t="str">
        <f t="shared" si="85"/>
        <v>眞田</v>
      </c>
      <c r="N799" t="str">
        <f t="shared" si="86"/>
        <v>桃花</v>
      </c>
      <c r="O799" t="str">
        <f t="shared" si="87"/>
        <v>サナダ</v>
      </c>
      <c r="P799" t="str">
        <f t="shared" si="88"/>
        <v>モモカ</v>
      </c>
      <c r="Q799">
        <f>IF($F799="","",DATEDIF($R799,①申込書!$D$3,"Y"))</f>
        <v>22</v>
      </c>
      <c r="R799" t="str">
        <f t="shared" si="89"/>
        <v>2003/04/18</v>
      </c>
      <c r="S799" t="str">
        <f t="shared" si="84"/>
        <v>滋賀</v>
      </c>
      <c r="T799" t="str">
        <f>IFERROR(IF($G799&lt;&gt;"",LEFT($G799,11),IF(COUNTIF(③女子申込!$C:$C,$B799)=1,INDEX(③女子申込!H:H,MATCH($B799,③女子申込!$C:$C,0)),"")),"")</f>
        <v>00200010132</v>
      </c>
      <c r="U799" t="str">
        <f t="shared" si="90"/>
        <v>びわこ学院大</v>
      </c>
    </row>
    <row r="800" spans="1:21">
      <c r="A800" t="s">
        <v>1553</v>
      </c>
      <c r="B800" s="61">
        <v>799</v>
      </c>
      <c r="C800" t="s">
        <v>3206</v>
      </c>
      <c r="D800" t="s">
        <v>3207</v>
      </c>
      <c r="E800" t="s">
        <v>80</v>
      </c>
      <c r="F800">
        <v>20030419</v>
      </c>
      <c r="G800" t="s">
        <v>14112</v>
      </c>
      <c r="H800" t="s">
        <v>581</v>
      </c>
      <c r="I800" t="s">
        <v>2609</v>
      </c>
      <c r="M800" t="str">
        <f t="shared" si="85"/>
        <v>石田</v>
      </c>
      <c r="N800" t="str">
        <f t="shared" si="86"/>
        <v>遥花</v>
      </c>
      <c r="O800" t="str">
        <f t="shared" si="87"/>
        <v>イシダ</v>
      </c>
      <c r="P800" t="str">
        <f t="shared" si="88"/>
        <v>ハルカ</v>
      </c>
      <c r="Q800">
        <f>IF($F800="","",DATEDIF($R800,①申込書!$D$3,"Y"))</f>
        <v>22</v>
      </c>
      <c r="R800" t="str">
        <f t="shared" si="89"/>
        <v>2003/04/19</v>
      </c>
      <c r="S800" t="str">
        <f t="shared" si="84"/>
        <v>滋賀</v>
      </c>
      <c r="T800" t="str">
        <f>IFERROR(IF($G800&lt;&gt;"",LEFT($G800,11),IF(COUNTIF(③女子申込!$C:$C,$B800)=1,INDEX(③女子申込!H:H,MATCH($B800,③女子申込!$C:$C,0)),"")),"")</f>
        <v>00101423617</v>
      </c>
      <c r="U800" t="str">
        <f t="shared" si="90"/>
        <v>佛教大</v>
      </c>
    </row>
    <row r="801" spans="1:21">
      <c r="A801" t="s">
        <v>1553</v>
      </c>
      <c r="B801" s="61">
        <v>800</v>
      </c>
      <c r="C801" t="s">
        <v>3208</v>
      </c>
      <c r="D801" t="s">
        <v>5347</v>
      </c>
      <c r="E801" t="s">
        <v>88</v>
      </c>
      <c r="F801">
        <v>20031126</v>
      </c>
      <c r="G801" t="s">
        <v>14113</v>
      </c>
      <c r="H801" t="s">
        <v>3209</v>
      </c>
      <c r="I801" t="s">
        <v>3210</v>
      </c>
      <c r="M801" t="str">
        <f t="shared" si="85"/>
        <v>井本</v>
      </c>
      <c r="N801" t="str">
        <f t="shared" si="86"/>
        <v>彩文</v>
      </c>
      <c r="O801" t="str">
        <f t="shared" si="87"/>
        <v>イモト</v>
      </c>
      <c r="P801" t="str">
        <f t="shared" si="88"/>
        <v>サアヤ</v>
      </c>
      <c r="Q801">
        <f>IF($F801="","",DATEDIF($R801,①申込書!$D$3,"Y"))</f>
        <v>22</v>
      </c>
      <c r="R801" t="str">
        <f t="shared" si="89"/>
        <v>2003/11/26</v>
      </c>
      <c r="S801" t="str">
        <f t="shared" si="84"/>
        <v>京都</v>
      </c>
      <c r="T801" t="str">
        <f>IFERROR(IF($G801&lt;&gt;"",LEFT($G801,11),IF(COUNTIF(③女子申込!$C:$C,$B801)=1,INDEX(③女子申込!H:H,MATCH($B801,③女子申込!$C:$C,0)),"")),"")</f>
        <v>00164680631</v>
      </c>
      <c r="U801" t="str">
        <f t="shared" si="90"/>
        <v>佛教大</v>
      </c>
    </row>
    <row r="802" spans="1:21">
      <c r="A802" t="s">
        <v>1553</v>
      </c>
      <c r="B802" s="61">
        <v>801</v>
      </c>
      <c r="C802" t="s">
        <v>3211</v>
      </c>
      <c r="D802" t="s">
        <v>3212</v>
      </c>
      <c r="E802" t="s">
        <v>88</v>
      </c>
      <c r="F802">
        <v>20030403</v>
      </c>
      <c r="G802" t="s">
        <v>14114</v>
      </c>
      <c r="H802" t="s">
        <v>373</v>
      </c>
      <c r="I802" t="s">
        <v>2709</v>
      </c>
      <c r="M802" t="str">
        <f t="shared" si="85"/>
        <v>柴田</v>
      </c>
      <c r="N802" t="str">
        <f t="shared" si="86"/>
        <v>さくら</v>
      </c>
      <c r="O802" t="str">
        <f t="shared" si="87"/>
        <v>シバタ</v>
      </c>
      <c r="P802" t="str">
        <f t="shared" si="88"/>
        <v>サクラ</v>
      </c>
      <c r="Q802">
        <f>IF($F802="","",DATEDIF($R802,①申込書!$D$3,"Y"))</f>
        <v>22</v>
      </c>
      <c r="R802" t="str">
        <f t="shared" si="89"/>
        <v>2003/04/03</v>
      </c>
      <c r="S802" t="str">
        <f t="shared" si="84"/>
        <v>京都</v>
      </c>
      <c r="T802" t="str">
        <f>IFERROR(IF($G802&lt;&gt;"",LEFT($G802,11),IF(COUNTIF(③女子申込!$C:$C,$B802)=1,INDEX(③女子申込!H:H,MATCH($B802,③女子申込!$C:$C,0)),"")),"")</f>
        <v>00137991030</v>
      </c>
      <c r="U802" t="str">
        <f t="shared" si="90"/>
        <v>佛教大</v>
      </c>
    </row>
    <row r="803" spans="1:21">
      <c r="A803" t="s">
        <v>1553</v>
      </c>
      <c r="B803" s="61">
        <v>802</v>
      </c>
      <c r="C803" t="s">
        <v>3213</v>
      </c>
      <c r="D803" t="s">
        <v>3214</v>
      </c>
      <c r="E803" t="s">
        <v>91</v>
      </c>
      <c r="F803">
        <v>20030818</v>
      </c>
      <c r="G803" t="s">
        <v>14115</v>
      </c>
      <c r="H803" t="s">
        <v>3215</v>
      </c>
      <c r="I803" t="s">
        <v>1502</v>
      </c>
      <c r="M803" t="str">
        <f t="shared" si="85"/>
        <v>前野</v>
      </c>
      <c r="N803" t="str">
        <f t="shared" si="86"/>
        <v>美優</v>
      </c>
      <c r="O803" t="str">
        <f t="shared" si="87"/>
        <v>マエノ</v>
      </c>
      <c r="P803" t="str">
        <f t="shared" si="88"/>
        <v>ミユ</v>
      </c>
      <c r="Q803">
        <f>IF($F803="","",DATEDIF($R803,①申込書!$D$3,"Y"))</f>
        <v>22</v>
      </c>
      <c r="R803" t="str">
        <f t="shared" si="89"/>
        <v>2003/08/18</v>
      </c>
      <c r="S803" t="str">
        <f t="shared" si="84"/>
        <v>香川</v>
      </c>
      <c r="T803" t="str">
        <f>IFERROR(IF($G803&lt;&gt;"",LEFT($G803,11),IF(COUNTIF(③女子申込!$C:$C,$B803)=1,INDEX(③女子申込!H:H,MATCH($B803,③女子申込!$C:$C,0)),"")),"")</f>
        <v>00103737223</v>
      </c>
      <c r="U803" t="str">
        <f t="shared" si="90"/>
        <v>佛教大</v>
      </c>
    </row>
    <row r="804" spans="1:21">
      <c r="A804" t="s">
        <v>1553</v>
      </c>
      <c r="B804" s="61">
        <v>803</v>
      </c>
      <c r="C804" t="s">
        <v>3216</v>
      </c>
      <c r="D804" t="s">
        <v>3217</v>
      </c>
      <c r="E804" t="s">
        <v>88</v>
      </c>
      <c r="F804">
        <v>20040319</v>
      </c>
      <c r="G804" t="s">
        <v>14116</v>
      </c>
      <c r="H804" t="s">
        <v>3218</v>
      </c>
      <c r="I804" t="s">
        <v>1502</v>
      </c>
      <c r="M804" t="str">
        <f t="shared" si="85"/>
        <v>村井</v>
      </c>
      <c r="N804" t="str">
        <f t="shared" si="86"/>
        <v>美友</v>
      </c>
      <c r="O804" t="str">
        <f t="shared" si="87"/>
        <v>ムライ</v>
      </c>
      <c r="P804" t="str">
        <f t="shared" si="88"/>
        <v>ミユウ</v>
      </c>
      <c r="Q804">
        <f>IF($F804="","",DATEDIF($R804,①申込書!$D$3,"Y"))</f>
        <v>21</v>
      </c>
      <c r="R804" t="str">
        <f t="shared" si="89"/>
        <v>2004/03/19</v>
      </c>
      <c r="S804" t="str">
        <f t="shared" si="84"/>
        <v>京都</v>
      </c>
      <c r="T804" t="str">
        <f>IFERROR(IF($G804&lt;&gt;"",LEFT($G804,11),IF(COUNTIF(③女子申込!$C:$C,$B804)=1,INDEX(③女子申込!H:H,MATCH($B804,③女子申込!$C:$C,0)),"")),"")</f>
        <v>00119864433</v>
      </c>
      <c r="U804" t="str">
        <f t="shared" si="90"/>
        <v>佛教大</v>
      </c>
    </row>
    <row r="805" spans="1:21">
      <c r="A805" t="s">
        <v>1553</v>
      </c>
      <c r="B805" s="61">
        <v>804</v>
      </c>
      <c r="C805" t="s">
        <v>3219</v>
      </c>
      <c r="D805" t="s">
        <v>3220</v>
      </c>
      <c r="E805" t="s">
        <v>80</v>
      </c>
      <c r="F805">
        <v>20030811</v>
      </c>
      <c r="G805" t="s">
        <v>14117</v>
      </c>
      <c r="H805" t="s">
        <v>214</v>
      </c>
      <c r="I805" t="s">
        <v>2931</v>
      </c>
      <c r="M805" t="str">
        <f t="shared" si="85"/>
        <v>山本</v>
      </c>
      <c r="N805" t="str">
        <f t="shared" si="86"/>
        <v>莉瑳</v>
      </c>
      <c r="O805" t="str">
        <f t="shared" si="87"/>
        <v>ヤマモト</v>
      </c>
      <c r="P805" t="str">
        <f t="shared" si="88"/>
        <v>リサ</v>
      </c>
      <c r="Q805">
        <f>IF($F805="","",DATEDIF($R805,①申込書!$D$3,"Y"))</f>
        <v>22</v>
      </c>
      <c r="R805" t="str">
        <f t="shared" si="89"/>
        <v>2003/08/11</v>
      </c>
      <c r="S805" t="str">
        <f t="shared" si="84"/>
        <v>滋賀</v>
      </c>
      <c r="T805" t="str">
        <f>IFERROR(IF($G805&lt;&gt;"",LEFT($G805,11),IF(COUNTIF(③女子申込!$C:$C,$B805)=1,INDEX(③女子申込!H:H,MATCH($B805,③女子申込!$C:$C,0)),"")),"")</f>
        <v>00101990727</v>
      </c>
      <c r="U805" t="str">
        <f t="shared" si="90"/>
        <v>佛教大</v>
      </c>
    </row>
    <row r="806" spans="1:21">
      <c r="A806" t="s">
        <v>1553</v>
      </c>
      <c r="B806" s="61">
        <v>805</v>
      </c>
      <c r="C806" t="s">
        <v>5348</v>
      </c>
      <c r="D806" t="s">
        <v>5349</v>
      </c>
      <c r="E806" t="s">
        <v>85</v>
      </c>
      <c r="F806">
        <v>20050307</v>
      </c>
      <c r="G806" t="s">
        <v>14118</v>
      </c>
      <c r="H806" t="s">
        <v>2741</v>
      </c>
      <c r="I806" t="s">
        <v>2993</v>
      </c>
      <c r="M806" t="str">
        <f t="shared" si="85"/>
        <v>入山</v>
      </c>
      <c r="N806" t="str">
        <f t="shared" si="86"/>
        <v>ひなの</v>
      </c>
      <c r="O806" t="str">
        <f t="shared" si="87"/>
        <v>イリヤマ</v>
      </c>
      <c r="P806" t="str">
        <f t="shared" si="88"/>
        <v>ヒナノ</v>
      </c>
      <c r="Q806">
        <f>IF($F806="","",DATEDIF($R806,①申込書!$D$3,"Y"))</f>
        <v>20</v>
      </c>
      <c r="R806" t="str">
        <f t="shared" si="89"/>
        <v>2005/03/07</v>
      </c>
      <c r="S806" t="str">
        <f t="shared" si="84"/>
        <v>愛知</v>
      </c>
      <c r="T806" t="str">
        <f>IFERROR(IF($G806&lt;&gt;"",LEFT($G806,11),IF(COUNTIF(③女子申込!$C:$C,$B806)=1,INDEX(③女子申込!H:H,MATCH($B806,③女子申込!$C:$C,0)),"")),"")</f>
        <v>00125797940</v>
      </c>
      <c r="U806" t="str">
        <f t="shared" si="90"/>
        <v>佛教大</v>
      </c>
    </row>
    <row r="807" spans="1:21">
      <c r="A807" t="s">
        <v>1553</v>
      </c>
      <c r="B807" s="61">
        <v>806</v>
      </c>
      <c r="C807" t="s">
        <v>5350</v>
      </c>
      <c r="D807" t="s">
        <v>5351</v>
      </c>
      <c r="E807" t="s">
        <v>97</v>
      </c>
      <c r="F807">
        <v>20041202</v>
      </c>
      <c r="G807" t="s">
        <v>14119</v>
      </c>
      <c r="H807" t="s">
        <v>990</v>
      </c>
      <c r="I807" t="s">
        <v>3360</v>
      </c>
      <c r="M807" t="str">
        <f t="shared" si="85"/>
        <v>竹田</v>
      </c>
      <c r="N807" t="str">
        <f t="shared" si="86"/>
        <v>咲羽</v>
      </c>
      <c r="O807" t="str">
        <f t="shared" si="87"/>
        <v>タケダ</v>
      </c>
      <c r="P807" t="str">
        <f t="shared" si="88"/>
        <v>サワ</v>
      </c>
      <c r="Q807">
        <f>IF($F807="","",DATEDIF($R807,①申込書!$D$3,"Y"))</f>
        <v>21</v>
      </c>
      <c r="R807" t="str">
        <f t="shared" si="89"/>
        <v>2004/12/02</v>
      </c>
      <c r="S807" t="str">
        <f t="shared" si="84"/>
        <v>兵庫</v>
      </c>
      <c r="T807" t="str">
        <f>IFERROR(IF($G807&lt;&gt;"",LEFT($G807,11),IF(COUNTIF(③女子申込!$C:$C,$B807)=1,INDEX(③女子申込!H:H,MATCH($B807,③女子申込!$C:$C,0)),"")),"")</f>
        <v>00112946427</v>
      </c>
      <c r="U807" t="str">
        <f t="shared" si="90"/>
        <v>佛教大</v>
      </c>
    </row>
    <row r="808" spans="1:21">
      <c r="A808" t="s">
        <v>1553</v>
      </c>
      <c r="B808" s="61">
        <v>807</v>
      </c>
      <c r="C808" t="s">
        <v>5352</v>
      </c>
      <c r="D808" t="s">
        <v>5353</v>
      </c>
      <c r="E808" t="s">
        <v>97</v>
      </c>
      <c r="F808">
        <v>20041213</v>
      </c>
      <c r="G808" t="s">
        <v>14120</v>
      </c>
      <c r="H808" t="s">
        <v>2814</v>
      </c>
      <c r="I808" t="s">
        <v>2700</v>
      </c>
      <c r="M808" t="str">
        <f t="shared" si="85"/>
        <v>福永</v>
      </c>
      <c r="N808" t="str">
        <f t="shared" si="86"/>
        <v>愛実</v>
      </c>
      <c r="O808" t="str">
        <f t="shared" si="87"/>
        <v>フクナガ</v>
      </c>
      <c r="P808" t="str">
        <f t="shared" si="88"/>
        <v>アミ</v>
      </c>
      <c r="Q808">
        <f>IF($F808="","",DATEDIF($R808,①申込書!$D$3,"Y"))</f>
        <v>21</v>
      </c>
      <c r="R808" t="str">
        <f t="shared" si="89"/>
        <v>2004/12/13</v>
      </c>
      <c r="S808" t="str">
        <f t="shared" si="84"/>
        <v>兵庫</v>
      </c>
      <c r="T808" t="str">
        <f>IFERROR(IF($G808&lt;&gt;"",LEFT($G808,11),IF(COUNTIF(③女子申込!$C:$C,$B808)=1,INDEX(③女子申込!H:H,MATCH($B808,③女子申込!$C:$C,0)),"")),"")</f>
        <v>00111914522</v>
      </c>
      <c r="U808" t="str">
        <f t="shared" si="90"/>
        <v>佛教大</v>
      </c>
    </row>
    <row r="809" spans="1:21">
      <c r="A809" t="s">
        <v>1553</v>
      </c>
      <c r="B809" s="61">
        <v>808</v>
      </c>
      <c r="C809" t="s">
        <v>5354</v>
      </c>
      <c r="D809" t="s">
        <v>5355</v>
      </c>
      <c r="E809" t="s">
        <v>88</v>
      </c>
      <c r="F809">
        <v>20041119</v>
      </c>
      <c r="G809" t="s">
        <v>14121</v>
      </c>
      <c r="H809" t="s">
        <v>602</v>
      </c>
      <c r="I809" t="s">
        <v>2879</v>
      </c>
      <c r="M809" t="str">
        <f t="shared" si="85"/>
        <v>森下</v>
      </c>
      <c r="N809" t="str">
        <f t="shared" si="86"/>
        <v>未空</v>
      </c>
      <c r="O809" t="str">
        <f t="shared" si="87"/>
        <v>モリシタ</v>
      </c>
      <c r="P809" t="str">
        <f t="shared" si="88"/>
        <v>ミク</v>
      </c>
      <c r="Q809">
        <f>IF($F809="","",DATEDIF($R809,①申込書!$D$3,"Y"))</f>
        <v>21</v>
      </c>
      <c r="R809" t="str">
        <f t="shared" si="89"/>
        <v>2004/11/19</v>
      </c>
      <c r="S809" t="str">
        <f t="shared" si="84"/>
        <v>京都</v>
      </c>
      <c r="T809" t="str">
        <f>IFERROR(IF($G809&lt;&gt;"",LEFT($G809,11),IF(COUNTIF(③女子申込!$C:$C,$B809)=1,INDEX(③女子申込!H:H,MATCH($B809,③女子申込!$C:$C,0)),"")),"")</f>
        <v>00119743429</v>
      </c>
      <c r="U809" t="str">
        <f t="shared" si="90"/>
        <v>佛教大</v>
      </c>
    </row>
    <row r="810" spans="1:21">
      <c r="A810" t="s">
        <v>1553</v>
      </c>
      <c r="B810" s="61">
        <v>809</v>
      </c>
      <c r="C810" t="s">
        <v>5356</v>
      </c>
      <c r="D810" t="s">
        <v>5357</v>
      </c>
      <c r="E810" t="s">
        <v>88</v>
      </c>
      <c r="F810">
        <v>20041119</v>
      </c>
      <c r="G810" t="s">
        <v>14122</v>
      </c>
      <c r="H810" t="s">
        <v>602</v>
      </c>
      <c r="I810" t="s">
        <v>1502</v>
      </c>
      <c r="M810" t="str">
        <f t="shared" si="85"/>
        <v>森下</v>
      </c>
      <c r="N810" t="str">
        <f t="shared" si="86"/>
        <v>未夢</v>
      </c>
      <c r="O810" t="str">
        <f t="shared" si="87"/>
        <v>モリシタ</v>
      </c>
      <c r="P810" t="str">
        <f t="shared" si="88"/>
        <v>ミユ</v>
      </c>
      <c r="Q810">
        <f>IF($F810="","",DATEDIF($R810,①申込書!$D$3,"Y"))</f>
        <v>21</v>
      </c>
      <c r="R810" t="str">
        <f t="shared" si="89"/>
        <v>2004/11/19</v>
      </c>
      <c r="S810" t="str">
        <f t="shared" si="84"/>
        <v>京都</v>
      </c>
      <c r="T810" t="str">
        <f>IFERROR(IF($G810&lt;&gt;"",LEFT($G810,11),IF(COUNTIF(③女子申込!$C:$C,$B810)=1,INDEX(③女子申込!H:H,MATCH($B810,③女子申込!$C:$C,0)),"")),"")</f>
        <v>00119743126</v>
      </c>
      <c r="U810" t="str">
        <f t="shared" si="90"/>
        <v>佛教大</v>
      </c>
    </row>
    <row r="811" spans="1:21">
      <c r="A811" t="s">
        <v>1553</v>
      </c>
      <c r="B811" s="61">
        <v>810</v>
      </c>
      <c r="C811" t="s">
        <v>5358</v>
      </c>
      <c r="D811" t="s">
        <v>5359</v>
      </c>
      <c r="E811" t="s">
        <v>369</v>
      </c>
      <c r="F811">
        <v>20050115</v>
      </c>
      <c r="G811" t="s">
        <v>14123</v>
      </c>
      <c r="H811" t="s">
        <v>214</v>
      </c>
      <c r="I811" t="s">
        <v>2798</v>
      </c>
      <c r="M811" t="str">
        <f t="shared" si="85"/>
        <v>山本</v>
      </c>
      <c r="N811" t="str">
        <f t="shared" si="86"/>
        <v>瑚春</v>
      </c>
      <c r="O811" t="str">
        <f t="shared" si="87"/>
        <v>ヤマモト</v>
      </c>
      <c r="P811" t="str">
        <f t="shared" si="88"/>
        <v>コハル</v>
      </c>
      <c r="Q811">
        <f>IF($F811="","",DATEDIF($R811,①申込書!$D$3,"Y"))</f>
        <v>21</v>
      </c>
      <c r="R811" t="str">
        <f t="shared" si="89"/>
        <v>2005/01/15</v>
      </c>
      <c r="S811" t="str">
        <f t="shared" si="84"/>
        <v>愛媛</v>
      </c>
      <c r="T811" t="str">
        <f>IFERROR(IF($G811&lt;&gt;"",LEFT($G811,11),IF(COUNTIF(③女子申込!$C:$C,$B811)=1,INDEX(③女子申込!H:H,MATCH($B811,③女子申込!$C:$C,0)),"")),"")</f>
        <v>00112797128</v>
      </c>
      <c r="U811" t="str">
        <f t="shared" si="90"/>
        <v>佛教大</v>
      </c>
    </row>
    <row r="812" spans="1:21">
      <c r="A812" t="s">
        <v>1553</v>
      </c>
      <c r="B812" s="61">
        <v>811</v>
      </c>
      <c r="C812" t="s">
        <v>12942</v>
      </c>
      <c r="D812" t="s">
        <v>7923</v>
      </c>
      <c r="E812" t="s">
        <v>173</v>
      </c>
      <c r="F812">
        <v>20050629</v>
      </c>
      <c r="G812" t="s">
        <v>14124</v>
      </c>
      <c r="H812" t="s">
        <v>7924</v>
      </c>
      <c r="I812" t="s">
        <v>3185</v>
      </c>
      <c r="M812" t="str">
        <f t="shared" si="85"/>
        <v>北迫</v>
      </c>
      <c r="N812" t="str">
        <f t="shared" si="86"/>
        <v>花</v>
      </c>
      <c r="O812" t="str">
        <f t="shared" si="87"/>
        <v>キタサコ</v>
      </c>
      <c r="P812" t="str">
        <f t="shared" si="88"/>
        <v>ハナ</v>
      </c>
      <c r="Q812">
        <f>IF($F812="","",DATEDIF($R812,①申込書!$D$3,"Y"))</f>
        <v>20</v>
      </c>
      <c r="R812" t="str">
        <f t="shared" si="89"/>
        <v>2005/06/29</v>
      </c>
      <c r="S812" t="str">
        <f t="shared" si="84"/>
        <v>鳥取</v>
      </c>
      <c r="T812" t="str">
        <f>IFERROR(IF($G812&lt;&gt;"",LEFT($G812,11),IF(COUNTIF(③女子申込!$C:$C,$B812)=1,INDEX(③女子申込!H:H,MATCH($B812,③女子申込!$C:$C,0)),"")),"")</f>
        <v>00131172621</v>
      </c>
      <c r="U812" t="str">
        <f t="shared" si="90"/>
        <v>佛教大</v>
      </c>
    </row>
    <row r="813" spans="1:21">
      <c r="A813" t="s">
        <v>1553</v>
      </c>
      <c r="B813" s="61">
        <v>812</v>
      </c>
      <c r="C813" t="s">
        <v>7925</v>
      </c>
      <c r="D813" t="s">
        <v>7926</v>
      </c>
      <c r="E813" t="s">
        <v>777</v>
      </c>
      <c r="F813">
        <v>20050921</v>
      </c>
      <c r="G813" t="s">
        <v>14125</v>
      </c>
      <c r="H813" t="s">
        <v>193</v>
      </c>
      <c r="I813" t="s">
        <v>2952</v>
      </c>
      <c r="M813" t="str">
        <f t="shared" si="85"/>
        <v>小林</v>
      </c>
      <c r="N813" t="str">
        <f t="shared" si="86"/>
        <v>みさと</v>
      </c>
      <c r="O813" t="str">
        <f t="shared" si="87"/>
        <v>コバヤシ</v>
      </c>
      <c r="P813" t="str">
        <f t="shared" si="88"/>
        <v>ミサト</v>
      </c>
      <c r="Q813">
        <f>IF($F813="","",DATEDIF($R813,①申込書!$D$3,"Y"))</f>
        <v>20</v>
      </c>
      <c r="R813" t="str">
        <f t="shared" si="89"/>
        <v>2005/09/21</v>
      </c>
      <c r="S813" t="str">
        <f t="shared" si="84"/>
        <v>長野</v>
      </c>
      <c r="T813" t="str">
        <f>IFERROR(IF($G813&lt;&gt;"",LEFT($G813,11),IF(COUNTIF(③女子申込!$C:$C,$B813)=1,INDEX(③女子申込!H:H,MATCH($B813,③女子申込!$C:$C,0)),"")),"")</f>
        <v>00123732422</v>
      </c>
      <c r="U813" t="str">
        <f t="shared" si="90"/>
        <v>佛教大</v>
      </c>
    </row>
    <row r="814" spans="1:21">
      <c r="A814" t="s">
        <v>1553</v>
      </c>
      <c r="B814" s="61">
        <v>813</v>
      </c>
      <c r="C814" t="s">
        <v>7927</v>
      </c>
      <c r="D814" t="s">
        <v>7928</v>
      </c>
      <c r="E814" t="s">
        <v>85</v>
      </c>
      <c r="F814">
        <v>20060329</v>
      </c>
      <c r="G814" t="s">
        <v>14126</v>
      </c>
      <c r="H814" t="s">
        <v>7929</v>
      </c>
      <c r="I814" t="s">
        <v>7930</v>
      </c>
      <c r="M814" t="str">
        <f t="shared" si="85"/>
        <v>榊原</v>
      </c>
      <c r="N814" t="str">
        <f t="shared" si="86"/>
        <v>奈美希</v>
      </c>
      <c r="O814" t="str">
        <f t="shared" si="87"/>
        <v>サカキバラ</v>
      </c>
      <c r="P814" t="str">
        <f t="shared" si="88"/>
        <v>ナミキ</v>
      </c>
      <c r="Q814">
        <f>IF($F814="","",DATEDIF($R814,①申込書!$D$3,"Y"))</f>
        <v>19</v>
      </c>
      <c r="R814" t="str">
        <f t="shared" si="89"/>
        <v>2006/03/29</v>
      </c>
      <c r="S814" t="str">
        <f t="shared" si="84"/>
        <v>愛知</v>
      </c>
      <c r="T814" t="str">
        <f>IFERROR(IF($G814&lt;&gt;"",LEFT($G814,11),IF(COUNTIF(③女子申込!$C:$C,$B814)=1,INDEX(③女子申込!H:H,MATCH($B814,③女子申込!$C:$C,0)),"")),"")</f>
        <v>00120779228</v>
      </c>
      <c r="U814" t="str">
        <f t="shared" si="90"/>
        <v>佛教大</v>
      </c>
    </row>
    <row r="815" spans="1:21">
      <c r="A815" t="s">
        <v>1553</v>
      </c>
      <c r="B815" s="61">
        <v>814</v>
      </c>
      <c r="C815" t="s">
        <v>7931</v>
      </c>
      <c r="D815" t="s">
        <v>7932</v>
      </c>
      <c r="E815" t="s">
        <v>97</v>
      </c>
      <c r="F815">
        <v>20050920</v>
      </c>
      <c r="G815" t="s">
        <v>14127</v>
      </c>
      <c r="H815" t="s">
        <v>7933</v>
      </c>
      <c r="I815" t="s">
        <v>2709</v>
      </c>
      <c r="M815" t="str">
        <f t="shared" si="85"/>
        <v>由良</v>
      </c>
      <c r="N815" t="str">
        <f t="shared" si="86"/>
        <v>和桜</v>
      </c>
      <c r="O815" t="str">
        <f t="shared" si="87"/>
        <v>ユラ</v>
      </c>
      <c r="P815" t="str">
        <f t="shared" si="88"/>
        <v>サクラ</v>
      </c>
      <c r="Q815">
        <f>IF($F815="","",DATEDIF($R815,①申込書!$D$3,"Y"))</f>
        <v>20</v>
      </c>
      <c r="R815" t="str">
        <f t="shared" si="89"/>
        <v>2005/09/20</v>
      </c>
      <c r="S815" t="str">
        <f t="shared" si="84"/>
        <v>兵庫</v>
      </c>
      <c r="T815" t="str">
        <f>IFERROR(IF($G815&lt;&gt;"",LEFT($G815,11),IF(COUNTIF(③女子申込!$C:$C,$B815)=1,INDEX(③女子申込!H:H,MATCH($B815,③女子申込!$C:$C,0)),"")),"")</f>
        <v>00124991127</v>
      </c>
      <c r="U815" t="str">
        <f t="shared" si="90"/>
        <v>佛教大</v>
      </c>
    </row>
    <row r="816" spans="1:21">
      <c r="A816" t="s">
        <v>1553</v>
      </c>
      <c r="B816" s="61">
        <v>815</v>
      </c>
      <c r="C816" t="s">
        <v>8071</v>
      </c>
      <c r="D816" t="s">
        <v>8072</v>
      </c>
      <c r="E816" t="s">
        <v>138</v>
      </c>
      <c r="F816">
        <v>20060117</v>
      </c>
      <c r="G816" t="s">
        <v>14128</v>
      </c>
      <c r="H816" t="s">
        <v>985</v>
      </c>
      <c r="I816" t="s">
        <v>14129</v>
      </c>
      <c r="M816" t="str">
        <f t="shared" si="85"/>
        <v>山根</v>
      </c>
      <c r="N816" t="str">
        <f t="shared" si="86"/>
        <v>周子</v>
      </c>
      <c r="O816" t="str">
        <f t="shared" si="87"/>
        <v>ヤマネ</v>
      </c>
      <c r="P816" t="str">
        <f t="shared" si="88"/>
        <v>シュウコ</v>
      </c>
      <c r="Q816">
        <f>IF($F816="","",DATEDIF($R816,①申込書!$D$3,"Y"))</f>
        <v>20</v>
      </c>
      <c r="R816" t="str">
        <f t="shared" si="89"/>
        <v>2006/01/17</v>
      </c>
      <c r="S816" t="str">
        <f t="shared" si="84"/>
        <v>岡山</v>
      </c>
      <c r="T816" t="str">
        <f>IFERROR(IF($G816&lt;&gt;"",LEFT($G816,11),IF(COUNTIF(③女子申込!$C:$C,$B816)=1,INDEX(③女子申込!H:H,MATCH($B816,③女子申込!$C:$C,0)),"")),"")</f>
        <v>00161793431</v>
      </c>
      <c r="U816" t="str">
        <f t="shared" si="90"/>
        <v>佛教大</v>
      </c>
    </row>
    <row r="817" spans="1:21">
      <c r="A817" t="s">
        <v>1553</v>
      </c>
      <c r="B817" s="61">
        <v>816</v>
      </c>
      <c r="C817" t="s">
        <v>12943</v>
      </c>
      <c r="D817" t="s">
        <v>12944</v>
      </c>
      <c r="E817" t="s">
        <v>88</v>
      </c>
      <c r="F817">
        <v>20061031</v>
      </c>
      <c r="G817"/>
      <c r="H817" t="s">
        <v>500</v>
      </c>
      <c r="I817" t="s">
        <v>2986</v>
      </c>
      <c r="M817" t="str">
        <f t="shared" si="85"/>
        <v>足立</v>
      </c>
      <c r="N817" t="str">
        <f t="shared" si="86"/>
        <v>栞菜</v>
      </c>
      <c r="O817" t="str">
        <f t="shared" si="87"/>
        <v>アダチ</v>
      </c>
      <c r="P817" t="str">
        <f t="shared" si="88"/>
        <v>カンナ</v>
      </c>
      <c r="Q817">
        <f>IF($F817="","",DATEDIF($R817,①申込書!$D$3,"Y"))</f>
        <v>19</v>
      </c>
      <c r="R817" t="str">
        <f t="shared" si="89"/>
        <v>2006/10/31</v>
      </c>
      <c r="S817" t="str">
        <f t="shared" si="84"/>
        <v>京都</v>
      </c>
      <c r="T817" t="str">
        <f>IFERROR(IF($G817&lt;&gt;"",LEFT($G817,11),IF(COUNTIF(③女子申込!$C:$C,$B817)=1,INDEX(③女子申込!H:H,MATCH($B817,③女子申込!$C:$C,0)),"")),"")</f>
        <v/>
      </c>
      <c r="U817" t="str">
        <f t="shared" si="90"/>
        <v>佛教大</v>
      </c>
    </row>
    <row r="818" spans="1:21">
      <c r="A818" t="s">
        <v>1553</v>
      </c>
      <c r="B818" s="61">
        <v>817</v>
      </c>
      <c r="C818" t="s">
        <v>12945</v>
      </c>
      <c r="D818" t="s">
        <v>12946</v>
      </c>
      <c r="E818" t="s">
        <v>97</v>
      </c>
      <c r="F818">
        <v>20060810</v>
      </c>
      <c r="G818"/>
      <c r="H818" t="s">
        <v>14130</v>
      </c>
      <c r="I818" t="s">
        <v>2817</v>
      </c>
      <c r="M818" t="str">
        <f t="shared" si="85"/>
        <v>笠松</v>
      </c>
      <c r="N818" t="str">
        <f t="shared" si="86"/>
        <v>世那</v>
      </c>
      <c r="O818" t="str">
        <f t="shared" si="87"/>
        <v>カサマツ</v>
      </c>
      <c r="P818" t="str">
        <f t="shared" si="88"/>
        <v>セナ</v>
      </c>
      <c r="Q818">
        <f>IF($F818="","",DATEDIF($R818,①申込書!$D$3,"Y"))</f>
        <v>19</v>
      </c>
      <c r="R818" t="str">
        <f t="shared" si="89"/>
        <v>2006/08/10</v>
      </c>
      <c r="S818" t="str">
        <f t="shared" si="84"/>
        <v>兵庫</v>
      </c>
      <c r="T818" t="str">
        <f>IFERROR(IF($G818&lt;&gt;"",LEFT($G818,11),IF(COUNTIF(③女子申込!$C:$C,$B818)=1,INDEX(③女子申込!H:H,MATCH($B818,③女子申込!$C:$C,0)),"")),"")</f>
        <v/>
      </c>
      <c r="U818" t="str">
        <f t="shared" si="90"/>
        <v>佛教大</v>
      </c>
    </row>
    <row r="819" spans="1:21">
      <c r="A819" t="s">
        <v>1454</v>
      </c>
      <c r="B819" s="61">
        <v>818</v>
      </c>
      <c r="C819" t="s">
        <v>7979</v>
      </c>
      <c r="D819" t="s">
        <v>7980</v>
      </c>
      <c r="E819" t="s">
        <v>99</v>
      </c>
      <c r="F819">
        <v>20041020</v>
      </c>
      <c r="G819" t="s">
        <v>14131</v>
      </c>
      <c r="H819" t="s">
        <v>844</v>
      </c>
      <c r="I819" t="s">
        <v>7981</v>
      </c>
      <c r="M819" t="str">
        <f t="shared" si="85"/>
        <v>黒川</v>
      </c>
      <c r="N819" t="str">
        <f t="shared" si="86"/>
        <v>香津</v>
      </c>
      <c r="O819" t="str">
        <f t="shared" si="87"/>
        <v>クロカワ</v>
      </c>
      <c r="P819" t="str">
        <f t="shared" si="88"/>
        <v>カヅ</v>
      </c>
      <c r="Q819">
        <f>IF($F819="","",DATEDIF($R819,①申込書!$D$3,"Y"))</f>
        <v>21</v>
      </c>
      <c r="R819" t="str">
        <f t="shared" si="89"/>
        <v>2004/10/20</v>
      </c>
      <c r="S819" t="str">
        <f t="shared" si="84"/>
        <v>大阪</v>
      </c>
      <c r="T819" t="str">
        <f>IFERROR(IF($G819&lt;&gt;"",LEFT($G819,11),IF(COUNTIF(③女子申込!$C:$C,$B819)=1,INDEX(③女子申込!H:H,MATCH($B819,③女子申込!$C:$C,0)),"")),"")</f>
        <v>00118238023</v>
      </c>
      <c r="U819" t="str">
        <f t="shared" si="90"/>
        <v>追手門学院大</v>
      </c>
    </row>
    <row r="820" spans="1:21">
      <c r="A820" t="s">
        <v>1454</v>
      </c>
      <c r="B820" s="61">
        <v>819</v>
      </c>
      <c r="C820" t="s">
        <v>8384</v>
      </c>
      <c r="D820" t="s">
        <v>8385</v>
      </c>
      <c r="E820" t="s">
        <v>80</v>
      </c>
      <c r="F820">
        <v>20051221</v>
      </c>
      <c r="G820" t="s">
        <v>8386</v>
      </c>
      <c r="H820" t="s">
        <v>5264</v>
      </c>
      <c r="I820" t="s">
        <v>2730</v>
      </c>
      <c r="M820" t="str">
        <f t="shared" si="85"/>
        <v>若林</v>
      </c>
      <c r="N820" t="str">
        <f t="shared" si="86"/>
        <v>愛珈</v>
      </c>
      <c r="O820" t="str">
        <f t="shared" si="87"/>
        <v>ワカバヤシ</v>
      </c>
      <c r="P820" t="str">
        <f t="shared" si="88"/>
        <v>アイカ</v>
      </c>
      <c r="Q820">
        <f>IF($F820="","",DATEDIF($R820,①申込書!$D$3,"Y"))</f>
        <v>20</v>
      </c>
      <c r="R820" t="str">
        <f t="shared" si="89"/>
        <v>2005/12/21</v>
      </c>
      <c r="S820" t="str">
        <f t="shared" si="84"/>
        <v>滋賀</v>
      </c>
      <c r="T820" t="str">
        <f>IFERROR(IF($G820&lt;&gt;"",LEFT($G820,11),IF(COUNTIF(③女子申込!$C:$C,$B820)=1,INDEX(③女子申込!H:H,MATCH($B820,③女子申込!$C:$C,0)),"")),"")</f>
        <v>00125876938</v>
      </c>
      <c r="U820" t="str">
        <f t="shared" si="90"/>
        <v>追手門学院大</v>
      </c>
    </row>
    <row r="821" spans="1:21">
      <c r="A821" t="s">
        <v>1585</v>
      </c>
      <c r="B821" s="61">
        <v>820</v>
      </c>
      <c r="C821" t="s">
        <v>12947</v>
      </c>
      <c r="D821" t="s">
        <v>5640</v>
      </c>
      <c r="E821" t="s">
        <v>99</v>
      </c>
      <c r="F821">
        <v>20050218</v>
      </c>
      <c r="G821" t="s">
        <v>14132</v>
      </c>
      <c r="H821" t="s">
        <v>5641</v>
      </c>
      <c r="I821" t="s">
        <v>2746</v>
      </c>
      <c r="M821" t="str">
        <f t="shared" si="85"/>
        <v>上原</v>
      </c>
      <c r="N821" t="str">
        <f t="shared" si="86"/>
        <v>凜</v>
      </c>
      <c r="O821" t="str">
        <f t="shared" si="87"/>
        <v>ウエハラ</v>
      </c>
      <c r="P821" t="str">
        <f t="shared" si="88"/>
        <v>リン</v>
      </c>
      <c r="Q821">
        <f>IF($F821="","",DATEDIF($R821,①申込書!$D$3,"Y"))</f>
        <v>20</v>
      </c>
      <c r="R821" t="str">
        <f t="shared" si="89"/>
        <v>2005/02/18</v>
      </c>
      <c r="S821" t="str">
        <f t="shared" si="84"/>
        <v>大阪</v>
      </c>
      <c r="T821" t="str">
        <f>IFERROR(IF($G821&lt;&gt;"",LEFT($G821,11),IF(COUNTIF(③女子申込!$C:$C,$B821)=1,INDEX(③女子申込!H:H,MATCH($B821,③女子申込!$C:$C,0)),"")),"")</f>
        <v>00200117089</v>
      </c>
      <c r="U821" t="str">
        <f t="shared" si="90"/>
        <v>大阪大谷大</v>
      </c>
    </row>
    <row r="822" spans="1:21">
      <c r="A822" t="s">
        <v>927</v>
      </c>
      <c r="B822" s="61">
        <v>821</v>
      </c>
      <c r="C822" t="s">
        <v>12948</v>
      </c>
      <c r="D822" t="s">
        <v>12949</v>
      </c>
      <c r="E822" t="s">
        <v>185</v>
      </c>
      <c r="F822">
        <v>20040716</v>
      </c>
      <c r="G822" t="s">
        <v>14133</v>
      </c>
      <c r="H822" t="s">
        <v>449</v>
      </c>
      <c r="I822" t="s">
        <v>1559</v>
      </c>
      <c r="M822" t="str">
        <f t="shared" si="85"/>
        <v>森</v>
      </c>
      <c r="N822" t="str">
        <f t="shared" si="86"/>
        <v>日和</v>
      </c>
      <c r="O822" t="str">
        <f t="shared" si="87"/>
        <v>モリ</v>
      </c>
      <c r="P822" t="str">
        <f t="shared" si="88"/>
        <v>ヒヨリ</v>
      </c>
      <c r="Q822">
        <f>IF($F822="","",DATEDIF($R822,①申込書!$D$3,"Y"))</f>
        <v>21</v>
      </c>
      <c r="R822" t="str">
        <f t="shared" si="89"/>
        <v>2004/07/16</v>
      </c>
      <c r="S822" t="str">
        <f t="shared" si="84"/>
        <v>富山</v>
      </c>
      <c r="T822" t="str">
        <f>IFERROR(IF($G822&lt;&gt;"",LEFT($G822,11),IF(COUNTIF(③女子申込!$C:$C,$B822)=1,INDEX(③女子申込!H:H,MATCH($B822,③女子申込!$C:$C,0)),"")),"")</f>
        <v>00117808025</v>
      </c>
      <c r="U822" t="str">
        <f t="shared" si="90"/>
        <v>大阪教育大</v>
      </c>
    </row>
    <row r="823" spans="1:21">
      <c r="A823" t="s">
        <v>9047</v>
      </c>
      <c r="B823" s="61">
        <v>822</v>
      </c>
      <c r="C823" t="s">
        <v>12950</v>
      </c>
      <c r="D823" t="s">
        <v>8305</v>
      </c>
      <c r="E823" t="s">
        <v>79</v>
      </c>
      <c r="F823">
        <v>20001227</v>
      </c>
      <c r="G823" t="s">
        <v>8306</v>
      </c>
      <c r="H823" t="s">
        <v>8307</v>
      </c>
      <c r="I823" t="s">
        <v>109</v>
      </c>
      <c r="M823" t="str">
        <f t="shared" si="85"/>
        <v>浦野</v>
      </c>
      <c r="N823" t="str">
        <f t="shared" si="86"/>
        <v>奈央</v>
      </c>
      <c r="O823" t="str">
        <f t="shared" si="87"/>
        <v>ウラノ</v>
      </c>
      <c r="P823" t="str">
        <f t="shared" si="88"/>
        <v>ナオ</v>
      </c>
      <c r="Q823">
        <f>IF($F823="","",DATEDIF($R823,①申込書!$D$3,"Y"))</f>
        <v>25</v>
      </c>
      <c r="R823" t="str">
        <f t="shared" si="89"/>
        <v>2000/12/27</v>
      </c>
      <c r="S823" t="str">
        <f t="shared" si="84"/>
        <v>岐阜</v>
      </c>
      <c r="T823" t="str">
        <f>IFERROR(IF($G823&lt;&gt;"",LEFT($G823,11),IF(COUNTIF(③女子申込!$C:$C,$B823)=1,INDEX(③女子申込!H:H,MATCH($B823,③女子申込!$C:$C,0)),"")),"")</f>
        <v>00076885337</v>
      </c>
      <c r="U823" t="str">
        <f t="shared" si="90"/>
        <v>大阪体育大</v>
      </c>
    </row>
    <row r="824" spans="1:21">
      <c r="A824" t="s">
        <v>3093</v>
      </c>
      <c r="B824" s="61">
        <v>823</v>
      </c>
      <c r="C824" t="s">
        <v>3096</v>
      </c>
      <c r="D824" t="s">
        <v>3097</v>
      </c>
      <c r="E824" t="s">
        <v>99</v>
      </c>
      <c r="F824">
        <v>20030628</v>
      </c>
      <c r="G824" t="s">
        <v>14134</v>
      </c>
      <c r="H824" t="s">
        <v>3098</v>
      </c>
      <c r="I824" t="s">
        <v>2859</v>
      </c>
      <c r="M824" t="str">
        <f t="shared" si="85"/>
        <v>菅﨑</v>
      </c>
      <c r="N824" t="str">
        <f t="shared" si="86"/>
        <v>南花</v>
      </c>
      <c r="O824" t="str">
        <f t="shared" si="87"/>
        <v>スガサキ</v>
      </c>
      <c r="P824" t="str">
        <f t="shared" si="88"/>
        <v>ナミカ</v>
      </c>
      <c r="Q824">
        <f>IF($F824="","",DATEDIF($R824,①申込書!$D$3,"Y"))</f>
        <v>22</v>
      </c>
      <c r="R824" t="str">
        <f t="shared" si="89"/>
        <v>2003/06/28</v>
      </c>
      <c r="S824" t="str">
        <f t="shared" si="84"/>
        <v>大阪</v>
      </c>
      <c r="T824" t="str">
        <f>IFERROR(IF($G824&lt;&gt;"",LEFT($G824,11),IF(COUNTIF(③女子申込!$C:$C,$B824)=1,INDEX(③女子申込!H:H,MATCH($B824,③女子申込!$C:$C,0)),"")),"")</f>
        <v>00134317928</v>
      </c>
      <c r="U824" t="str">
        <f t="shared" si="90"/>
        <v>大阪芸術大</v>
      </c>
    </row>
    <row r="825" spans="1:21">
      <c r="A825"/>
      <c r="B825" s="61"/>
      <c r="C825"/>
      <c r="D825"/>
      <c r="E825"/>
      <c r="F825"/>
      <c r="G825"/>
      <c r="H825"/>
      <c r="I825"/>
      <c r="M825" t="str">
        <f t="shared" si="85"/>
        <v/>
      </c>
      <c r="N825" t="str">
        <f t="shared" si="86"/>
        <v/>
      </c>
      <c r="O825" t="str">
        <f t="shared" si="87"/>
        <v/>
      </c>
      <c r="P825" t="str">
        <f t="shared" si="88"/>
        <v/>
      </c>
      <c r="Q825" t="str">
        <f>IF($F825="","",DATEDIF($R825,①申込書!$D$3,"Y"))</f>
        <v/>
      </c>
      <c r="R825" t="str">
        <f t="shared" si="89"/>
        <v/>
      </c>
      <c r="S825" t="str">
        <f t="shared" si="84"/>
        <v/>
      </c>
      <c r="T825" t="str">
        <f>IFERROR(IF($G825&lt;&gt;"",LEFT($G825,11),IF(COUNTIF(③女子申込!$C:$C,$B825)=1,INDEX(③女子申込!H:H,MATCH($B825,③女子申込!$C:$C,0)),"")),"")</f>
        <v/>
      </c>
      <c r="U825" t="str">
        <f t="shared" si="90"/>
        <v/>
      </c>
    </row>
    <row r="826" spans="1:21">
      <c r="A826" t="s">
        <v>3093</v>
      </c>
      <c r="B826" s="61">
        <v>825</v>
      </c>
      <c r="C826" t="s">
        <v>3099</v>
      </c>
      <c r="D826" t="s">
        <v>3100</v>
      </c>
      <c r="E826" t="s">
        <v>99</v>
      </c>
      <c r="F826">
        <v>20030606</v>
      </c>
      <c r="G826" t="s">
        <v>14135</v>
      </c>
      <c r="H826" t="s">
        <v>2061</v>
      </c>
      <c r="I826" t="s">
        <v>2702</v>
      </c>
      <c r="M826" t="str">
        <f t="shared" si="85"/>
        <v>青栁</v>
      </c>
      <c r="N826" t="str">
        <f t="shared" si="86"/>
        <v>朋花</v>
      </c>
      <c r="O826" t="str">
        <f t="shared" si="87"/>
        <v>アオヤギ</v>
      </c>
      <c r="P826" t="str">
        <f t="shared" si="88"/>
        <v>トモカ</v>
      </c>
      <c r="Q826">
        <f>IF($F826="","",DATEDIF($R826,①申込書!$D$3,"Y"))</f>
        <v>22</v>
      </c>
      <c r="R826" t="str">
        <f t="shared" si="89"/>
        <v>2003/06/06</v>
      </c>
      <c r="S826" t="str">
        <f t="shared" si="84"/>
        <v>大阪</v>
      </c>
      <c r="T826" t="str">
        <f>IFERROR(IF($G826&lt;&gt;"",LEFT($G826,11),IF(COUNTIF(③女子申込!$C:$C,$B826)=1,INDEX(③女子申込!H:H,MATCH($B826,③女子申込!$C:$C,0)),"")),"")</f>
        <v>00101794022</v>
      </c>
      <c r="U826" t="str">
        <f t="shared" si="90"/>
        <v>大阪芸術大</v>
      </c>
    </row>
    <row r="827" spans="1:21">
      <c r="A827" t="s">
        <v>3093</v>
      </c>
      <c r="B827" s="61">
        <v>826</v>
      </c>
      <c r="C827" t="s">
        <v>5276</v>
      </c>
      <c r="D827" t="s">
        <v>5277</v>
      </c>
      <c r="E827" t="s">
        <v>99</v>
      </c>
      <c r="F827">
        <v>20050125</v>
      </c>
      <c r="G827" t="s">
        <v>14136</v>
      </c>
      <c r="H827" t="s">
        <v>791</v>
      </c>
      <c r="I827" t="s">
        <v>3240</v>
      </c>
      <c r="M827" t="str">
        <f t="shared" si="85"/>
        <v>村上</v>
      </c>
      <c r="N827" t="str">
        <f t="shared" si="86"/>
        <v>彩楽</v>
      </c>
      <c r="O827" t="str">
        <f t="shared" si="87"/>
        <v>ムラカミ</v>
      </c>
      <c r="P827" t="str">
        <f t="shared" si="88"/>
        <v>サラ</v>
      </c>
      <c r="Q827">
        <f>IF($F827="","",DATEDIF($R827,①申込書!$D$3,"Y"))</f>
        <v>21</v>
      </c>
      <c r="R827" t="str">
        <f t="shared" si="89"/>
        <v>2005/01/25</v>
      </c>
      <c r="S827" t="str">
        <f t="shared" si="84"/>
        <v>大阪</v>
      </c>
      <c r="T827" t="str">
        <f>IFERROR(IF($G827&lt;&gt;"",LEFT($G827,11),IF(COUNTIF(③女子申込!$C:$C,$B827)=1,INDEX(③女子申込!H:H,MATCH($B827,③女子申込!$C:$C,0)),"")),"")</f>
        <v>00113849228</v>
      </c>
      <c r="U827" t="str">
        <f t="shared" si="90"/>
        <v>大阪芸術大</v>
      </c>
    </row>
    <row r="828" spans="1:21">
      <c r="A828" t="s">
        <v>3093</v>
      </c>
      <c r="B828" s="61">
        <v>827</v>
      </c>
      <c r="C828" t="s">
        <v>5279</v>
      </c>
      <c r="D828" t="s">
        <v>5280</v>
      </c>
      <c r="E828" t="s">
        <v>469</v>
      </c>
      <c r="F828">
        <v>20040427</v>
      </c>
      <c r="G828" t="s">
        <v>14137</v>
      </c>
      <c r="H828" t="s">
        <v>765</v>
      </c>
      <c r="I828" t="s">
        <v>1073</v>
      </c>
      <c r="M828" t="str">
        <f t="shared" si="85"/>
        <v>小倉</v>
      </c>
      <c r="N828" t="str">
        <f t="shared" si="86"/>
        <v>侑々</v>
      </c>
      <c r="O828" t="str">
        <f t="shared" si="87"/>
        <v>オグラ</v>
      </c>
      <c r="P828" t="str">
        <f t="shared" si="88"/>
        <v>ユウ</v>
      </c>
      <c r="Q828">
        <f>IF($F828="","",DATEDIF($R828,①申込書!$D$3,"Y"))</f>
        <v>21</v>
      </c>
      <c r="R828" t="str">
        <f t="shared" si="89"/>
        <v>2004/04/27</v>
      </c>
      <c r="S828" t="str">
        <f t="shared" si="84"/>
        <v>和歌山</v>
      </c>
      <c r="T828" t="str">
        <f>IFERROR(IF($G828&lt;&gt;"",LEFT($G828,11),IF(COUNTIF(③女子申込!$C:$C,$B828)=1,INDEX(③女子申込!H:H,MATCH($B828,③女子申込!$C:$C,0)),"")),"")</f>
        <v>00144563124</v>
      </c>
      <c r="U828" t="str">
        <f t="shared" si="90"/>
        <v>大阪芸術大</v>
      </c>
    </row>
    <row r="829" spans="1:21">
      <c r="A829" t="s">
        <v>3093</v>
      </c>
      <c r="B829" s="61">
        <v>828</v>
      </c>
      <c r="C829" t="s">
        <v>5281</v>
      </c>
      <c r="D829" t="s">
        <v>5282</v>
      </c>
      <c r="E829" t="s">
        <v>99</v>
      </c>
      <c r="F829">
        <v>20041105</v>
      </c>
      <c r="G829" t="s">
        <v>14138</v>
      </c>
      <c r="H829" t="s">
        <v>3113</v>
      </c>
      <c r="I829" t="s">
        <v>2798</v>
      </c>
      <c r="M829" t="str">
        <f t="shared" si="85"/>
        <v>進藤</v>
      </c>
      <c r="N829" t="str">
        <f t="shared" si="86"/>
        <v>小春</v>
      </c>
      <c r="O829" t="str">
        <f t="shared" si="87"/>
        <v>シンドウ</v>
      </c>
      <c r="P829" t="str">
        <f t="shared" si="88"/>
        <v>コハル</v>
      </c>
      <c r="Q829">
        <f>IF($F829="","",DATEDIF($R829,①申込書!$D$3,"Y"))</f>
        <v>21</v>
      </c>
      <c r="R829" t="str">
        <f t="shared" si="89"/>
        <v>2004/11/05</v>
      </c>
      <c r="S829" t="str">
        <f t="shared" si="84"/>
        <v>大阪</v>
      </c>
      <c r="T829" t="str">
        <f>IFERROR(IF($G829&lt;&gt;"",LEFT($G829,11),IF(COUNTIF(③女子申込!$C:$C,$B829)=1,INDEX(③女子申込!H:H,MATCH($B829,③女子申込!$C:$C,0)),"")),"")</f>
        <v>00112795126</v>
      </c>
      <c r="U829" t="str">
        <f t="shared" si="90"/>
        <v>大阪芸術大</v>
      </c>
    </row>
    <row r="830" spans="1:21">
      <c r="A830" t="s">
        <v>3093</v>
      </c>
      <c r="B830" s="61">
        <v>829</v>
      </c>
      <c r="C830" t="s">
        <v>5283</v>
      </c>
      <c r="D830" t="s">
        <v>5284</v>
      </c>
      <c r="E830" t="s">
        <v>99</v>
      </c>
      <c r="F830">
        <v>20040715</v>
      </c>
      <c r="G830" t="s">
        <v>14139</v>
      </c>
      <c r="H830" t="s">
        <v>14140</v>
      </c>
      <c r="I830" t="s">
        <v>3168</v>
      </c>
      <c r="M830" t="str">
        <f t="shared" si="85"/>
        <v>大沼</v>
      </c>
      <c r="N830" t="str">
        <f t="shared" si="86"/>
        <v>乃愛</v>
      </c>
      <c r="O830" t="str">
        <f t="shared" si="87"/>
        <v>オオヌマ</v>
      </c>
      <c r="P830" t="str">
        <f t="shared" si="88"/>
        <v>ノア</v>
      </c>
      <c r="Q830">
        <f>IF($F830="","",DATEDIF($R830,①申込書!$D$3,"Y"))</f>
        <v>21</v>
      </c>
      <c r="R830" t="str">
        <f t="shared" si="89"/>
        <v>2004/07/15</v>
      </c>
      <c r="S830" t="str">
        <f t="shared" si="84"/>
        <v>大阪</v>
      </c>
      <c r="T830" t="str">
        <f>IFERROR(IF($G830&lt;&gt;"",LEFT($G830,11),IF(COUNTIF(③女子申込!$C:$C,$B830)=1,INDEX(③女子申込!H:H,MATCH($B830,③女子申込!$C:$C,0)),"")),"")</f>
        <v>00113293827</v>
      </c>
      <c r="U830" t="str">
        <f t="shared" si="90"/>
        <v>大阪芸術大</v>
      </c>
    </row>
    <row r="831" spans="1:21">
      <c r="A831"/>
      <c r="B831" s="61"/>
      <c r="C831"/>
      <c r="D831"/>
      <c r="E831"/>
      <c r="F831"/>
      <c r="G831"/>
      <c r="H831"/>
      <c r="I831"/>
      <c r="M831" t="str">
        <f t="shared" si="85"/>
        <v/>
      </c>
      <c r="N831" t="str">
        <f t="shared" si="86"/>
        <v/>
      </c>
      <c r="O831" t="str">
        <f t="shared" si="87"/>
        <v/>
      </c>
      <c r="P831" t="str">
        <f t="shared" si="88"/>
        <v/>
      </c>
      <c r="Q831" t="str">
        <f>IF($F831="","",DATEDIF($R831,①申込書!$D$3,"Y"))</f>
        <v/>
      </c>
      <c r="R831" t="str">
        <f t="shared" si="89"/>
        <v/>
      </c>
      <c r="S831" t="str">
        <f t="shared" si="84"/>
        <v/>
      </c>
      <c r="T831" t="str">
        <f>IFERROR(IF($G831&lt;&gt;"",LEFT($G831,11),IF(COUNTIF(③女子申込!$C:$C,$B831)=1,INDEX(③女子申込!H:H,MATCH($B831,③女子申込!$C:$C,0)),"")),"")</f>
        <v/>
      </c>
      <c r="U831" t="str">
        <f t="shared" si="90"/>
        <v/>
      </c>
    </row>
    <row r="832" spans="1:21">
      <c r="A832" t="s">
        <v>3093</v>
      </c>
      <c r="B832" s="61">
        <v>831</v>
      </c>
      <c r="C832" t="s">
        <v>7849</v>
      </c>
      <c r="D832" t="s">
        <v>7850</v>
      </c>
      <c r="E832" t="s">
        <v>389</v>
      </c>
      <c r="F832">
        <v>20060127</v>
      </c>
      <c r="G832" t="s">
        <v>14141</v>
      </c>
      <c r="H832" t="s">
        <v>330</v>
      </c>
      <c r="I832" t="s">
        <v>3026</v>
      </c>
      <c r="M832" t="str">
        <f t="shared" si="85"/>
        <v>岩本</v>
      </c>
      <c r="N832" t="str">
        <f t="shared" si="86"/>
        <v>彩乃</v>
      </c>
      <c r="O832" t="str">
        <f t="shared" si="87"/>
        <v>イワモト</v>
      </c>
      <c r="P832" t="str">
        <f t="shared" si="88"/>
        <v>アヤノ</v>
      </c>
      <c r="Q832">
        <f>IF($F832="","",DATEDIF($R832,①申込書!$D$3,"Y"))</f>
        <v>19</v>
      </c>
      <c r="R832" t="str">
        <f t="shared" si="89"/>
        <v>2006/01/27</v>
      </c>
      <c r="S832" t="str">
        <f t="shared" si="84"/>
        <v>長崎</v>
      </c>
      <c r="T832" t="str">
        <f>IFERROR(IF($G832&lt;&gt;"",LEFT($G832,11),IF(COUNTIF(③女子申込!$C:$C,$B832)=1,INDEX(③女子申込!H:H,MATCH($B832,③女子申込!$C:$C,0)),"")),"")</f>
        <v>00131392221</v>
      </c>
      <c r="U832" t="str">
        <f t="shared" si="90"/>
        <v>大阪芸術大</v>
      </c>
    </row>
    <row r="833" spans="1:21">
      <c r="A833" t="s">
        <v>3093</v>
      </c>
      <c r="B833" s="61">
        <v>832</v>
      </c>
      <c r="C833" t="s">
        <v>7851</v>
      </c>
      <c r="D833" t="s">
        <v>7852</v>
      </c>
      <c r="E833" t="s">
        <v>843</v>
      </c>
      <c r="F833">
        <v>20050830</v>
      </c>
      <c r="G833" t="s">
        <v>14142</v>
      </c>
      <c r="H833" t="s">
        <v>7853</v>
      </c>
      <c r="I833" t="s">
        <v>2722</v>
      </c>
      <c r="M833" t="str">
        <f t="shared" si="85"/>
        <v>國井</v>
      </c>
      <c r="N833" t="str">
        <f t="shared" si="86"/>
        <v>あかり</v>
      </c>
      <c r="O833" t="str">
        <f t="shared" si="87"/>
        <v>クニイ</v>
      </c>
      <c r="P833" t="str">
        <f t="shared" si="88"/>
        <v>アカリ</v>
      </c>
      <c r="Q833">
        <f>IF($F833="","",DATEDIF($R833,①申込書!$D$3,"Y"))</f>
        <v>20</v>
      </c>
      <c r="R833" t="str">
        <f t="shared" si="89"/>
        <v>2005/08/30</v>
      </c>
      <c r="S833" t="str">
        <f t="shared" si="84"/>
        <v>栃木</v>
      </c>
      <c r="T833" t="str">
        <f>IFERROR(IF($G833&lt;&gt;"",LEFT($G833,11),IF(COUNTIF(③女子申込!$C:$C,$B833)=1,INDEX(③女子申込!H:H,MATCH($B833,③女子申込!$C:$C,0)),"")),"")</f>
        <v>00132610619</v>
      </c>
      <c r="U833" t="str">
        <f t="shared" si="90"/>
        <v>大阪芸術大</v>
      </c>
    </row>
    <row r="834" spans="1:21">
      <c r="A834" t="s">
        <v>3093</v>
      </c>
      <c r="B834" s="61">
        <v>833</v>
      </c>
      <c r="C834" t="s">
        <v>7854</v>
      </c>
      <c r="D834" t="s">
        <v>7855</v>
      </c>
      <c r="E834" t="s">
        <v>99</v>
      </c>
      <c r="F834">
        <v>20051208</v>
      </c>
      <c r="G834" t="s">
        <v>14143</v>
      </c>
      <c r="H834" t="s">
        <v>7856</v>
      </c>
      <c r="I834" t="s">
        <v>408</v>
      </c>
      <c r="M834" t="str">
        <f t="shared" si="85"/>
        <v>笹島</v>
      </c>
      <c r="N834" t="str">
        <f t="shared" si="86"/>
        <v>優月</v>
      </c>
      <c r="O834" t="str">
        <f t="shared" si="87"/>
        <v>ササジマ</v>
      </c>
      <c r="P834" t="str">
        <f t="shared" si="88"/>
        <v>ユヅキ</v>
      </c>
      <c r="Q834">
        <f>IF($F834="","",DATEDIF($R834,①申込書!$D$3,"Y"))</f>
        <v>20</v>
      </c>
      <c r="R834" t="str">
        <f t="shared" si="89"/>
        <v>2005/12/08</v>
      </c>
      <c r="S834" t="str">
        <f t="shared" ref="S834:S897" si="91">IFERROR(IF(OR($E834="北海道",$E834="学連"),$E834,LEFT($E834,LEN($E834)-1)),"")</f>
        <v>大阪</v>
      </c>
      <c r="T834" t="str">
        <f>IFERROR(IF($G834&lt;&gt;"",LEFT($G834,11),IF(COUNTIF(③女子申込!$C:$C,$B834)=1,INDEX(③女子申込!H:H,MATCH($B834,③女子申込!$C:$C,0)),"")),"")</f>
        <v>00124824930</v>
      </c>
      <c r="U834" t="str">
        <f t="shared" si="90"/>
        <v>大阪芸術大</v>
      </c>
    </row>
    <row r="835" spans="1:21">
      <c r="A835" t="s">
        <v>3093</v>
      </c>
      <c r="B835" s="61">
        <v>834</v>
      </c>
      <c r="C835" t="s">
        <v>7857</v>
      </c>
      <c r="D835" t="s">
        <v>7858</v>
      </c>
      <c r="E835" t="s">
        <v>180</v>
      </c>
      <c r="F835">
        <v>20060131</v>
      </c>
      <c r="G835" t="s">
        <v>14144</v>
      </c>
      <c r="H835" t="s">
        <v>7859</v>
      </c>
      <c r="I835" t="s">
        <v>7860</v>
      </c>
      <c r="M835" t="str">
        <f t="shared" ref="M835:M898" si="92">IFERROR(LEFT($C835,FIND("　",$C835)-1),"")</f>
        <v>塩原</v>
      </c>
      <c r="N835" t="str">
        <f t="shared" ref="N835:N898" si="93">IFERROR(RIGHT($C835,LEN($C835)-FIND("　",$C835)),"")</f>
        <v>叶々愛</v>
      </c>
      <c r="O835" t="str">
        <f t="shared" ref="O835:O898" si="94">IFERROR(DBCS(LEFT($D835,FIND(" ",$D835)-1)),"")</f>
        <v>シオバラ</v>
      </c>
      <c r="P835" t="str">
        <f t="shared" ref="P835:P898" si="95">IFERROR(DBCS(RIGHT($D835,LEN($D835)-FIND(" ",$D835))),"")</f>
        <v>ノノア</v>
      </c>
      <c r="Q835">
        <f>IF($F835="","",DATEDIF($R835,①申込書!$D$3,"Y"))</f>
        <v>19</v>
      </c>
      <c r="R835" t="str">
        <f t="shared" ref="R835:R898" si="96">IF($F835="","",LEFT($F835,4)&amp;"/"&amp;MID($F835,5,2)&amp;"/"&amp;RIGHT($F835,2))</f>
        <v>2006/01/31</v>
      </c>
      <c r="S835" t="str">
        <f t="shared" si="91"/>
        <v>北海道</v>
      </c>
      <c r="T835" t="str">
        <f>IFERROR(IF($G835&lt;&gt;"",LEFT($G835,11),IF(COUNTIF(③女子申込!$C:$C,$B835)=1,INDEX(③女子申込!H:H,MATCH($B835,③女子申込!$C:$C,0)),"")),"")</f>
        <v>00122895229</v>
      </c>
      <c r="U835" t="str">
        <f t="shared" ref="U835:U898" si="97">IFERROR(LEFT($A835,FIND("大学",$A835))&amp;RIGHT($A835,LEN($A835)-FIND("大学",$A835)-1),"")</f>
        <v>大阪芸術大</v>
      </c>
    </row>
    <row r="836" spans="1:21">
      <c r="A836" t="s">
        <v>3093</v>
      </c>
      <c r="B836" s="61">
        <v>835</v>
      </c>
      <c r="C836" t="s">
        <v>7861</v>
      </c>
      <c r="D836" t="s">
        <v>7862</v>
      </c>
      <c r="E836" t="s">
        <v>469</v>
      </c>
      <c r="F836">
        <v>20050518</v>
      </c>
      <c r="G836" t="s">
        <v>14145</v>
      </c>
      <c r="H836" t="s">
        <v>7863</v>
      </c>
      <c r="I836" t="s">
        <v>2866</v>
      </c>
      <c r="M836" t="str">
        <f t="shared" si="92"/>
        <v>菱山</v>
      </c>
      <c r="N836" t="str">
        <f t="shared" si="93"/>
        <v>愛里</v>
      </c>
      <c r="O836" t="str">
        <f t="shared" si="94"/>
        <v>ヒシヤマ</v>
      </c>
      <c r="P836" t="str">
        <f t="shared" si="95"/>
        <v>アイリ</v>
      </c>
      <c r="Q836">
        <f>IF($F836="","",DATEDIF($R836,①申込書!$D$3,"Y"))</f>
        <v>20</v>
      </c>
      <c r="R836" t="str">
        <f t="shared" si="96"/>
        <v>2005/05/18</v>
      </c>
      <c r="S836" t="str">
        <f t="shared" si="91"/>
        <v>和歌山</v>
      </c>
      <c r="T836" t="str">
        <f>IFERROR(IF($G836&lt;&gt;"",LEFT($G836,11),IF(COUNTIF(③女子申込!$C:$C,$B836)=1,INDEX(③女子申込!H:H,MATCH($B836,③女子申込!$C:$C,0)),"")),"")</f>
        <v>00129906128</v>
      </c>
      <c r="U836" t="str">
        <f t="shared" si="97"/>
        <v>大阪芸術大</v>
      </c>
    </row>
    <row r="837" spans="1:21">
      <c r="A837" t="s">
        <v>3093</v>
      </c>
      <c r="B837" s="61">
        <v>836</v>
      </c>
      <c r="C837" t="s">
        <v>7864</v>
      </c>
      <c r="D837" t="s">
        <v>7865</v>
      </c>
      <c r="E837" t="s">
        <v>99</v>
      </c>
      <c r="F837">
        <v>20050710</v>
      </c>
      <c r="G837" t="s">
        <v>14146</v>
      </c>
      <c r="H837" t="s">
        <v>1138</v>
      </c>
      <c r="I837" t="s">
        <v>2448</v>
      </c>
      <c r="M837" t="str">
        <f t="shared" si="92"/>
        <v>宮田</v>
      </c>
      <c r="N837" t="str">
        <f t="shared" si="93"/>
        <v>伊織</v>
      </c>
      <c r="O837" t="str">
        <f t="shared" si="94"/>
        <v>ミヤタ</v>
      </c>
      <c r="P837" t="str">
        <f t="shared" si="95"/>
        <v>イオリ</v>
      </c>
      <c r="Q837">
        <f>IF($F837="","",DATEDIF($R837,①申込書!$D$3,"Y"))</f>
        <v>20</v>
      </c>
      <c r="R837" t="str">
        <f t="shared" si="96"/>
        <v>2005/07/10</v>
      </c>
      <c r="S837" t="str">
        <f t="shared" si="91"/>
        <v>大阪</v>
      </c>
      <c r="T837" t="str">
        <f>IFERROR(IF($G837&lt;&gt;"",LEFT($G837,11),IF(COUNTIF(③女子申込!$C:$C,$B837)=1,INDEX(③女子申込!H:H,MATCH($B837,③女子申込!$C:$C,0)),"")),"")</f>
        <v>00122447121</v>
      </c>
      <c r="U837" t="str">
        <f t="shared" si="97"/>
        <v>大阪芸術大</v>
      </c>
    </row>
    <row r="838" spans="1:21">
      <c r="A838" t="s">
        <v>3093</v>
      </c>
      <c r="B838" s="61">
        <v>837</v>
      </c>
      <c r="C838" t="s">
        <v>12951</v>
      </c>
      <c r="D838" t="s">
        <v>12952</v>
      </c>
      <c r="E838" t="s">
        <v>389</v>
      </c>
      <c r="F838">
        <v>20061002</v>
      </c>
      <c r="G838" t="s">
        <v>14147</v>
      </c>
      <c r="H838" t="s">
        <v>14148</v>
      </c>
      <c r="I838" t="s">
        <v>2904</v>
      </c>
      <c r="M838" t="str">
        <f t="shared" si="92"/>
        <v>宅島</v>
      </c>
      <c r="N838" t="str">
        <f t="shared" si="93"/>
        <v>李</v>
      </c>
      <c r="O838" t="str">
        <f t="shared" si="94"/>
        <v>タクシマ</v>
      </c>
      <c r="P838" t="str">
        <f t="shared" si="95"/>
        <v>モモ</v>
      </c>
      <c r="Q838">
        <f>IF($F838="","",DATEDIF($R838,①申込書!$D$3,"Y"))</f>
        <v>19</v>
      </c>
      <c r="R838" t="str">
        <f t="shared" si="96"/>
        <v>2006/10/02</v>
      </c>
      <c r="S838" t="str">
        <f t="shared" si="91"/>
        <v>長崎</v>
      </c>
      <c r="T838" t="str">
        <f>IFERROR(IF($G838&lt;&gt;"",LEFT($G838,11),IF(COUNTIF(③女子申込!$C:$C,$B838)=1,INDEX(③女子申込!H:H,MATCH($B838,③女子申込!$C:$C,0)),"")),"")</f>
        <v>00200324558</v>
      </c>
      <c r="U838" t="str">
        <f t="shared" si="97"/>
        <v>大阪芸術大</v>
      </c>
    </row>
    <row r="839" spans="1:21">
      <c r="A839" t="s">
        <v>3093</v>
      </c>
      <c r="B839" s="61">
        <v>838</v>
      </c>
      <c r="C839" t="s">
        <v>12953</v>
      </c>
      <c r="D839" t="s">
        <v>12954</v>
      </c>
      <c r="E839" t="s">
        <v>389</v>
      </c>
      <c r="F839">
        <v>20060404</v>
      </c>
      <c r="G839" t="s">
        <v>14149</v>
      </c>
      <c r="H839" t="s">
        <v>118</v>
      </c>
      <c r="I839" t="s">
        <v>13696</v>
      </c>
      <c r="M839" t="str">
        <f t="shared" si="92"/>
        <v>森田</v>
      </c>
      <c r="N839" t="str">
        <f t="shared" si="93"/>
        <v>そよ香</v>
      </c>
      <c r="O839" t="str">
        <f t="shared" si="94"/>
        <v>モリタ</v>
      </c>
      <c r="P839" t="str">
        <f t="shared" si="95"/>
        <v>ソヨカ</v>
      </c>
      <c r="Q839">
        <f>IF($F839="","",DATEDIF($R839,①申込書!$D$3,"Y"))</f>
        <v>19</v>
      </c>
      <c r="R839" t="str">
        <f t="shared" si="96"/>
        <v>2006/04/04</v>
      </c>
      <c r="S839" t="str">
        <f t="shared" si="91"/>
        <v>長崎</v>
      </c>
      <c r="T839" t="str">
        <f>IFERROR(IF($G839&lt;&gt;"",LEFT($G839,11),IF(COUNTIF(③女子申込!$C:$C,$B839)=1,INDEX(③女子申込!H:H,MATCH($B839,③女子申込!$C:$C,0)),"")),"")</f>
        <v>00142517525</v>
      </c>
      <c r="U839" t="str">
        <f t="shared" si="97"/>
        <v>大阪芸術大</v>
      </c>
    </row>
    <row r="840" spans="1:21">
      <c r="A840" t="s">
        <v>3093</v>
      </c>
      <c r="B840" s="61">
        <v>839</v>
      </c>
      <c r="C840" t="s">
        <v>12955</v>
      </c>
      <c r="D840" t="s">
        <v>12956</v>
      </c>
      <c r="E840" t="s">
        <v>91</v>
      </c>
      <c r="F840">
        <v>20070126</v>
      </c>
      <c r="G840" t="s">
        <v>14150</v>
      </c>
      <c r="H840" t="s">
        <v>205</v>
      </c>
      <c r="I840" t="s">
        <v>2993</v>
      </c>
      <c r="M840" t="str">
        <f t="shared" si="92"/>
        <v>松田</v>
      </c>
      <c r="N840" t="str">
        <f t="shared" si="93"/>
        <v>ひな乃</v>
      </c>
      <c r="O840" t="str">
        <f t="shared" si="94"/>
        <v>マツダ</v>
      </c>
      <c r="P840" t="str">
        <f t="shared" si="95"/>
        <v>ヒナノ</v>
      </c>
      <c r="Q840">
        <f>IF($F840="","",DATEDIF($R840,①申込書!$D$3,"Y"))</f>
        <v>18</v>
      </c>
      <c r="R840" t="str">
        <f t="shared" si="96"/>
        <v>2007/01/26</v>
      </c>
      <c r="S840" t="str">
        <f t="shared" si="91"/>
        <v>香川</v>
      </c>
      <c r="T840" t="str">
        <f>IFERROR(IF($G840&lt;&gt;"",LEFT($G840,11),IF(COUNTIF(③女子申込!$C:$C,$B840)=1,INDEX(③女子申込!H:H,MATCH($B840,③女子申込!$C:$C,0)),"")),"")</f>
        <v>00135247325</v>
      </c>
      <c r="U840" t="str">
        <f t="shared" si="97"/>
        <v>大阪芸術大</v>
      </c>
    </row>
    <row r="841" spans="1:21">
      <c r="A841" t="s">
        <v>3093</v>
      </c>
      <c r="B841" s="61">
        <v>840</v>
      </c>
      <c r="C841" t="s">
        <v>12957</v>
      </c>
      <c r="D841" t="s">
        <v>12958</v>
      </c>
      <c r="E841" t="s">
        <v>170</v>
      </c>
      <c r="F841">
        <v>20060603</v>
      </c>
      <c r="G841" t="s">
        <v>14151</v>
      </c>
      <c r="H841" t="s">
        <v>111</v>
      </c>
      <c r="I841" t="s">
        <v>14152</v>
      </c>
      <c r="M841" t="str">
        <f t="shared" si="92"/>
        <v>山下</v>
      </c>
      <c r="N841" t="str">
        <f t="shared" si="93"/>
        <v>美羽</v>
      </c>
      <c r="O841" t="str">
        <f t="shared" si="94"/>
        <v>ヤマシタ</v>
      </c>
      <c r="P841" t="str">
        <f t="shared" si="95"/>
        <v>ミハネ</v>
      </c>
      <c r="Q841">
        <f>IF($F841="","",DATEDIF($R841,①申込書!$D$3,"Y"))</f>
        <v>19</v>
      </c>
      <c r="R841" t="str">
        <f t="shared" si="96"/>
        <v>2006/06/03</v>
      </c>
      <c r="S841" t="str">
        <f t="shared" si="91"/>
        <v>福岡</v>
      </c>
      <c r="T841" t="str">
        <f>IFERROR(IF($G841&lt;&gt;"",LEFT($G841,11),IF(COUNTIF(③女子申込!$C:$C,$B841)=1,INDEX(③女子申込!H:H,MATCH($B841,③女子申込!$C:$C,0)),"")),"")</f>
        <v>00132696835</v>
      </c>
      <c r="U841" t="str">
        <f t="shared" si="97"/>
        <v>大阪芸術大</v>
      </c>
    </row>
    <row r="842" spans="1:21">
      <c r="A842"/>
      <c r="B842" s="61"/>
      <c r="C842"/>
      <c r="D842"/>
      <c r="E842"/>
      <c r="F842"/>
      <c r="G842"/>
      <c r="H842"/>
      <c r="I842"/>
      <c r="M842" t="str">
        <f t="shared" si="92"/>
        <v/>
      </c>
      <c r="N842" t="str">
        <f t="shared" si="93"/>
        <v/>
      </c>
      <c r="O842" t="str">
        <f t="shared" si="94"/>
        <v/>
      </c>
      <c r="P842" t="str">
        <f t="shared" si="95"/>
        <v/>
      </c>
      <c r="Q842" t="str">
        <f>IF($F842="","",DATEDIF($R842,①申込書!$D$3,"Y"))</f>
        <v/>
      </c>
      <c r="R842" t="str">
        <f t="shared" si="96"/>
        <v/>
      </c>
      <c r="S842" t="str">
        <f t="shared" si="91"/>
        <v/>
      </c>
      <c r="T842" t="str">
        <f>IFERROR(IF($G842&lt;&gt;"",LEFT($G842,11),IF(COUNTIF(③女子申込!$C:$C,$B842)=1,INDEX(③女子申込!H:H,MATCH($B842,③女子申込!$C:$C,0)),"")),"")</f>
        <v/>
      </c>
      <c r="U842" t="str">
        <f t="shared" si="97"/>
        <v/>
      </c>
    </row>
    <row r="843" spans="1:21">
      <c r="A843" t="s">
        <v>1175</v>
      </c>
      <c r="B843" s="61">
        <v>842</v>
      </c>
      <c r="C843" t="s">
        <v>3058</v>
      </c>
      <c r="D843" t="s">
        <v>3059</v>
      </c>
      <c r="E843" t="s">
        <v>99</v>
      </c>
      <c r="F843">
        <v>20030914</v>
      </c>
      <c r="G843" t="s">
        <v>14153</v>
      </c>
      <c r="H843" t="s">
        <v>1316</v>
      </c>
      <c r="I843" t="s">
        <v>3060</v>
      </c>
      <c r="M843" t="str">
        <f t="shared" si="92"/>
        <v>二ノ宮</v>
      </c>
      <c r="N843" t="str">
        <f t="shared" si="93"/>
        <v>沙那</v>
      </c>
      <c r="O843" t="str">
        <f t="shared" si="94"/>
        <v>ニノミヤ</v>
      </c>
      <c r="P843" t="str">
        <f t="shared" si="95"/>
        <v>サナ</v>
      </c>
      <c r="Q843">
        <f>IF($F843="","",DATEDIF($R843,①申込書!$D$3,"Y"))</f>
        <v>22</v>
      </c>
      <c r="R843" t="str">
        <f t="shared" si="96"/>
        <v>2003/09/14</v>
      </c>
      <c r="S843" t="str">
        <f t="shared" si="91"/>
        <v>大阪</v>
      </c>
      <c r="T843" t="str">
        <f>IFERROR(IF($G843&lt;&gt;"",LEFT($G843,11),IF(COUNTIF(③女子申込!$C:$C,$B843)=1,INDEX(③女子申込!H:H,MATCH($B843,③女子申込!$C:$C,0)),"")),"")</f>
        <v>00121798735</v>
      </c>
      <c r="U843" t="str">
        <f t="shared" si="97"/>
        <v>大阪産業大</v>
      </c>
    </row>
    <row r="844" spans="1:21">
      <c r="A844"/>
      <c r="B844" s="61"/>
      <c r="C844"/>
      <c r="D844"/>
      <c r="E844"/>
      <c r="F844"/>
      <c r="G844"/>
      <c r="H844"/>
      <c r="I844"/>
      <c r="M844" t="str">
        <f t="shared" si="92"/>
        <v/>
      </c>
      <c r="N844" t="str">
        <f t="shared" si="93"/>
        <v/>
      </c>
      <c r="O844" t="str">
        <f t="shared" si="94"/>
        <v/>
      </c>
      <c r="P844" t="str">
        <f t="shared" si="95"/>
        <v/>
      </c>
      <c r="Q844" t="str">
        <f>IF($F844="","",DATEDIF($R844,①申込書!$D$3,"Y"))</f>
        <v/>
      </c>
      <c r="R844" t="str">
        <f t="shared" si="96"/>
        <v/>
      </c>
      <c r="S844" t="str">
        <f t="shared" si="91"/>
        <v/>
      </c>
      <c r="T844" t="str">
        <f>IFERROR(IF($G844&lt;&gt;"",LEFT($G844,11),IF(COUNTIF(③女子申込!$C:$C,$B844)=1,INDEX(③女子申込!H:H,MATCH($B844,③女子申込!$C:$C,0)),"")),"")</f>
        <v/>
      </c>
      <c r="U844" t="str">
        <f t="shared" si="97"/>
        <v/>
      </c>
    </row>
    <row r="845" spans="1:21">
      <c r="A845" t="s">
        <v>2321</v>
      </c>
      <c r="B845" s="61">
        <v>844</v>
      </c>
      <c r="C845" t="s">
        <v>3396</v>
      </c>
      <c r="D845" t="s">
        <v>3397</v>
      </c>
      <c r="E845" t="s">
        <v>99</v>
      </c>
      <c r="F845">
        <v>20021021</v>
      </c>
      <c r="G845" t="s">
        <v>5402</v>
      </c>
      <c r="H845" t="s">
        <v>182</v>
      </c>
      <c r="I845" t="s">
        <v>2782</v>
      </c>
      <c r="M845" t="str">
        <f t="shared" si="92"/>
        <v>山口</v>
      </c>
      <c r="N845" t="str">
        <f t="shared" si="93"/>
        <v>紗季</v>
      </c>
      <c r="O845" t="str">
        <f t="shared" si="94"/>
        <v>ヤマグチ</v>
      </c>
      <c r="P845" t="str">
        <f t="shared" si="95"/>
        <v>サキ</v>
      </c>
      <c r="Q845">
        <f>IF($F845="","",DATEDIF($R845,①申込書!$D$3,"Y"))</f>
        <v>23</v>
      </c>
      <c r="R845" t="str">
        <f t="shared" si="96"/>
        <v>2002/10/21</v>
      </c>
      <c r="S845" t="str">
        <f t="shared" si="91"/>
        <v>大阪</v>
      </c>
      <c r="T845" t="str">
        <f>IFERROR(IF($G845&lt;&gt;"",LEFT($G845,11),IF(COUNTIF(③女子申込!$C:$C,$B845)=1,INDEX(③女子申込!H:H,MATCH($B845,③女子申込!$C:$C,0)),"")),"")</f>
        <v>00172299434</v>
      </c>
      <c r="U845" t="str">
        <f t="shared" si="97"/>
        <v>関西医科大</v>
      </c>
    </row>
    <row r="846" spans="1:21">
      <c r="A846" t="s">
        <v>2321</v>
      </c>
      <c r="B846" s="61">
        <v>845</v>
      </c>
      <c r="C846" t="s">
        <v>3394</v>
      </c>
      <c r="D846" t="s">
        <v>3395</v>
      </c>
      <c r="E846" t="s">
        <v>99</v>
      </c>
      <c r="F846">
        <v>20020125</v>
      </c>
      <c r="G846" t="s">
        <v>5401</v>
      </c>
      <c r="H846" t="s">
        <v>786</v>
      </c>
      <c r="I846" t="s">
        <v>3203</v>
      </c>
      <c r="M846" t="str">
        <f t="shared" si="92"/>
        <v>西川</v>
      </c>
      <c r="N846" t="str">
        <f t="shared" si="93"/>
        <v>愛美</v>
      </c>
      <c r="O846" t="str">
        <f t="shared" si="94"/>
        <v>ニシカワ</v>
      </c>
      <c r="P846" t="str">
        <f t="shared" si="95"/>
        <v>アイミ</v>
      </c>
      <c r="Q846">
        <f>IF($F846="","",DATEDIF($R846,①申込書!$D$3,"Y"))</f>
        <v>24</v>
      </c>
      <c r="R846" t="str">
        <f t="shared" si="96"/>
        <v>2002/01/25</v>
      </c>
      <c r="S846" t="str">
        <f t="shared" si="91"/>
        <v>大阪</v>
      </c>
      <c r="T846" t="str">
        <f>IFERROR(IF($G846&lt;&gt;"",LEFT($G846,11),IF(COUNTIF(③女子申込!$C:$C,$B846)=1,INDEX(③女子申込!H:H,MATCH($B846,③女子申込!$C:$C,0)),"")),"")</f>
        <v>00079941535</v>
      </c>
      <c r="U846" t="str">
        <f t="shared" si="97"/>
        <v>関西医科大</v>
      </c>
    </row>
    <row r="847" spans="1:21">
      <c r="A847" t="s">
        <v>2321</v>
      </c>
      <c r="B847" s="61">
        <v>846</v>
      </c>
      <c r="C847" t="s">
        <v>5659</v>
      </c>
      <c r="D847" t="s">
        <v>5660</v>
      </c>
      <c r="E847" t="s">
        <v>99</v>
      </c>
      <c r="F847">
        <v>20040613</v>
      </c>
      <c r="G847" t="s">
        <v>5661</v>
      </c>
      <c r="H847" t="s">
        <v>1166</v>
      </c>
      <c r="I847" t="s">
        <v>5662</v>
      </c>
      <c r="M847" t="str">
        <f t="shared" si="92"/>
        <v>近藤</v>
      </c>
      <c r="N847" t="str">
        <f t="shared" si="93"/>
        <v>心響</v>
      </c>
      <c r="O847" t="str">
        <f t="shared" si="94"/>
        <v>コンドウ</v>
      </c>
      <c r="P847" t="str">
        <f t="shared" si="95"/>
        <v>ココネ</v>
      </c>
      <c r="Q847">
        <f>IF($F847="","",DATEDIF($R847,①申込書!$D$3,"Y"))</f>
        <v>21</v>
      </c>
      <c r="R847" t="str">
        <f t="shared" si="96"/>
        <v>2004/06/13</v>
      </c>
      <c r="S847" t="str">
        <f t="shared" si="91"/>
        <v>大阪</v>
      </c>
      <c r="T847" t="str">
        <f>IFERROR(IF($G847&lt;&gt;"",LEFT($G847,11),IF(COUNTIF(③女子申込!$C:$C,$B847)=1,INDEX(③女子申込!H:H,MATCH($B847,③女子申込!$C:$C,0)),"")),"")</f>
        <v>00200107288</v>
      </c>
      <c r="U847" t="str">
        <f t="shared" si="97"/>
        <v>関西医科大</v>
      </c>
    </row>
    <row r="848" spans="1:21">
      <c r="A848" t="s">
        <v>2321</v>
      </c>
      <c r="B848" s="61">
        <v>847</v>
      </c>
      <c r="C848" t="s">
        <v>5663</v>
      </c>
      <c r="D848" t="s">
        <v>5664</v>
      </c>
      <c r="E848" t="s">
        <v>99</v>
      </c>
      <c r="F848">
        <v>20041011</v>
      </c>
      <c r="G848" t="s">
        <v>5665</v>
      </c>
      <c r="H848" t="s">
        <v>3113</v>
      </c>
      <c r="I848" t="s">
        <v>2802</v>
      </c>
      <c r="M848" t="str">
        <f t="shared" si="92"/>
        <v>進藤</v>
      </c>
      <c r="N848" t="str">
        <f t="shared" si="93"/>
        <v>彩花</v>
      </c>
      <c r="O848" t="str">
        <f t="shared" si="94"/>
        <v>シンドウ</v>
      </c>
      <c r="P848" t="str">
        <f t="shared" si="95"/>
        <v>サヤカ</v>
      </c>
      <c r="Q848">
        <f>IF($F848="","",DATEDIF($R848,①申込書!$D$3,"Y"))</f>
        <v>21</v>
      </c>
      <c r="R848" t="str">
        <f t="shared" si="96"/>
        <v>2004/10/11</v>
      </c>
      <c r="S848" t="str">
        <f t="shared" si="91"/>
        <v>大阪</v>
      </c>
      <c r="T848" t="str">
        <f>IFERROR(IF($G848&lt;&gt;"",LEFT($G848,11),IF(COUNTIF(③女子申込!$C:$C,$B848)=1,INDEX(③女子申込!H:H,MATCH($B848,③女子申込!$C:$C,0)),"")),"")</f>
        <v>00200107276</v>
      </c>
      <c r="U848" t="str">
        <f t="shared" si="97"/>
        <v>関西医科大</v>
      </c>
    </row>
    <row r="849" spans="1:21">
      <c r="A849" t="s">
        <v>2321</v>
      </c>
      <c r="B849" s="61">
        <v>848</v>
      </c>
      <c r="C849" t="s">
        <v>8340</v>
      </c>
      <c r="D849" t="s">
        <v>8341</v>
      </c>
      <c r="E849" t="s">
        <v>99</v>
      </c>
      <c r="F849">
        <v>20060207</v>
      </c>
      <c r="G849" t="s">
        <v>8342</v>
      </c>
      <c r="H849" t="s">
        <v>8343</v>
      </c>
      <c r="I849" t="s">
        <v>8344</v>
      </c>
      <c r="M849" t="str">
        <f t="shared" si="92"/>
        <v>間伏</v>
      </c>
      <c r="N849" t="str">
        <f t="shared" si="93"/>
        <v>杏莉</v>
      </c>
      <c r="O849" t="str">
        <f t="shared" si="94"/>
        <v>マブセ</v>
      </c>
      <c r="P849" t="str">
        <f t="shared" si="95"/>
        <v>アンリ</v>
      </c>
      <c r="Q849">
        <f>IF($F849="","",DATEDIF($R849,①申込書!$D$3,"Y"))</f>
        <v>19</v>
      </c>
      <c r="R849" t="str">
        <f t="shared" si="96"/>
        <v>2006/02/07</v>
      </c>
      <c r="S849" t="str">
        <f t="shared" si="91"/>
        <v>大阪</v>
      </c>
      <c r="T849" t="str">
        <f>IFERROR(IF($G849&lt;&gt;"",LEFT($G849,11),IF(COUNTIF(③女子申込!$C:$C,$B849)=1,INDEX(③女子申込!H:H,MATCH($B849,③女子申込!$C:$C,0)),"")),"")</f>
        <v>00124617122</v>
      </c>
      <c r="U849" t="str">
        <f t="shared" si="97"/>
        <v>関西医科大</v>
      </c>
    </row>
    <row r="850" spans="1:21">
      <c r="A850" t="s">
        <v>2321</v>
      </c>
      <c r="B850" s="61">
        <v>849</v>
      </c>
      <c r="C850" t="s">
        <v>8345</v>
      </c>
      <c r="D850" t="s">
        <v>8346</v>
      </c>
      <c r="E850" t="s">
        <v>99</v>
      </c>
      <c r="F850">
        <v>20050514</v>
      </c>
      <c r="G850" t="s">
        <v>8347</v>
      </c>
      <c r="H850" t="s">
        <v>5756</v>
      </c>
      <c r="I850" t="s">
        <v>2879</v>
      </c>
      <c r="M850" t="str">
        <f t="shared" si="92"/>
        <v>松尾</v>
      </c>
      <c r="N850" t="str">
        <f t="shared" si="93"/>
        <v>美玖</v>
      </c>
      <c r="O850" t="str">
        <f t="shared" si="94"/>
        <v>マツオ</v>
      </c>
      <c r="P850" t="str">
        <f t="shared" si="95"/>
        <v>ミク</v>
      </c>
      <c r="Q850">
        <f>IF($F850="","",DATEDIF($R850,①申込書!$D$3,"Y"))</f>
        <v>20</v>
      </c>
      <c r="R850" t="str">
        <f t="shared" si="96"/>
        <v>2005/05/14</v>
      </c>
      <c r="S850" t="str">
        <f t="shared" si="91"/>
        <v>大阪</v>
      </c>
      <c r="T850" t="str">
        <f>IFERROR(IF($G850&lt;&gt;"",LEFT($G850,11),IF(COUNTIF(③女子申込!$C:$C,$B850)=1,INDEX(③女子申込!H:H,MATCH($B850,③女子申込!$C:$C,0)),"")),"")</f>
        <v>00131142113</v>
      </c>
      <c r="U850" t="str">
        <f t="shared" si="97"/>
        <v>関西医科大</v>
      </c>
    </row>
    <row r="851" spans="1:21">
      <c r="A851" t="s">
        <v>2321</v>
      </c>
      <c r="B851" s="61">
        <v>850</v>
      </c>
      <c r="C851" t="s">
        <v>8348</v>
      </c>
      <c r="D851" t="s">
        <v>8349</v>
      </c>
      <c r="E851" t="s">
        <v>99</v>
      </c>
      <c r="F851">
        <v>20051214</v>
      </c>
      <c r="G851" t="s">
        <v>8350</v>
      </c>
      <c r="H851" t="s">
        <v>6706</v>
      </c>
      <c r="I851" t="s">
        <v>2861</v>
      </c>
      <c r="M851" t="str">
        <f t="shared" si="92"/>
        <v>長門</v>
      </c>
      <c r="N851" t="str">
        <f t="shared" si="93"/>
        <v>伶香</v>
      </c>
      <c r="O851" t="str">
        <f t="shared" si="94"/>
        <v>ナガト</v>
      </c>
      <c r="P851" t="str">
        <f t="shared" si="95"/>
        <v>レイカ</v>
      </c>
      <c r="Q851">
        <f>IF($F851="","",DATEDIF($R851,①申込書!$D$3,"Y"))</f>
        <v>20</v>
      </c>
      <c r="R851" t="str">
        <f t="shared" si="96"/>
        <v>2005/12/14</v>
      </c>
      <c r="S851" t="str">
        <f t="shared" si="91"/>
        <v>大阪</v>
      </c>
      <c r="T851" t="str">
        <f>IFERROR(IF($G851&lt;&gt;"",LEFT($G851,11),IF(COUNTIF(③女子申込!$C:$C,$B851)=1,INDEX(③女子申込!H:H,MATCH($B851,③女子申込!$C:$C,0)),"")),"")</f>
        <v>00152082927</v>
      </c>
      <c r="U851" t="str">
        <f t="shared" si="97"/>
        <v>関西医科大</v>
      </c>
    </row>
    <row r="852" spans="1:21">
      <c r="A852" t="s">
        <v>646</v>
      </c>
      <c r="B852" s="61">
        <v>851</v>
      </c>
      <c r="C852" t="s">
        <v>3055</v>
      </c>
      <c r="D852" t="s">
        <v>3056</v>
      </c>
      <c r="E852" t="s">
        <v>99</v>
      </c>
      <c r="F852">
        <v>20021021</v>
      </c>
      <c r="G852" t="s">
        <v>14154</v>
      </c>
      <c r="H852" t="s">
        <v>845</v>
      </c>
      <c r="I852" t="s">
        <v>3057</v>
      </c>
      <c r="M852" t="str">
        <f t="shared" si="92"/>
        <v>鈴木</v>
      </c>
      <c r="N852" t="str">
        <f t="shared" si="93"/>
        <v>凪</v>
      </c>
      <c r="O852" t="str">
        <f t="shared" si="94"/>
        <v>スズキ</v>
      </c>
      <c r="P852" t="str">
        <f t="shared" si="95"/>
        <v>ナギ</v>
      </c>
      <c r="Q852">
        <f>IF($F852="","",DATEDIF($R852,①申込書!$D$3,"Y"))</f>
        <v>23</v>
      </c>
      <c r="R852" t="str">
        <f t="shared" si="96"/>
        <v>2002/10/21</v>
      </c>
      <c r="S852" t="str">
        <f t="shared" si="91"/>
        <v>大阪</v>
      </c>
      <c r="T852" t="str">
        <f>IFERROR(IF($G852&lt;&gt;"",LEFT($G852,11),IF(COUNTIF(③女子申込!$C:$C,$B852)=1,INDEX(③女子申込!H:H,MATCH($B852,③女子申込!$C:$C,0)),"")),"")</f>
        <v>00090913830</v>
      </c>
      <c r="U852" t="str">
        <f t="shared" si="97"/>
        <v>近畿大</v>
      </c>
    </row>
    <row r="853" spans="1:21">
      <c r="A853" t="s">
        <v>646</v>
      </c>
      <c r="B853" s="61">
        <v>852</v>
      </c>
      <c r="C853" t="s">
        <v>5391</v>
      </c>
      <c r="D853" t="s">
        <v>3304</v>
      </c>
      <c r="E853" t="s">
        <v>102</v>
      </c>
      <c r="F853">
        <v>20031026</v>
      </c>
      <c r="G853" t="s">
        <v>14155</v>
      </c>
      <c r="H853" t="s">
        <v>336</v>
      </c>
      <c r="I853" t="s">
        <v>2482</v>
      </c>
      <c r="M853" t="str">
        <f t="shared" si="92"/>
        <v>小野</v>
      </c>
      <c r="N853" t="str">
        <f t="shared" si="93"/>
        <v>葵生</v>
      </c>
      <c r="O853" t="str">
        <f t="shared" si="94"/>
        <v>オノ</v>
      </c>
      <c r="P853" t="str">
        <f t="shared" si="95"/>
        <v>アオイ</v>
      </c>
      <c r="Q853">
        <f>IF($F853="","",DATEDIF($R853,①申込書!$D$3,"Y"))</f>
        <v>22</v>
      </c>
      <c r="R853" t="str">
        <f t="shared" si="96"/>
        <v>2003/10/26</v>
      </c>
      <c r="S853" t="str">
        <f t="shared" si="91"/>
        <v>静岡</v>
      </c>
      <c r="T853" t="str">
        <f>IFERROR(IF($G853&lt;&gt;"",LEFT($G853,11),IF(COUNTIF(③女子申込!$C:$C,$B853)=1,INDEX(③女子申込!H:H,MATCH($B853,③女子申込!$C:$C,0)),"")),"")</f>
        <v>00103373926</v>
      </c>
      <c r="U853" t="str">
        <f t="shared" si="97"/>
        <v>近畿大</v>
      </c>
    </row>
    <row r="854" spans="1:21">
      <c r="A854" t="s">
        <v>646</v>
      </c>
      <c r="B854" s="61">
        <v>853</v>
      </c>
      <c r="C854" t="s">
        <v>3456</v>
      </c>
      <c r="D854" t="s">
        <v>3457</v>
      </c>
      <c r="E854" t="s">
        <v>97</v>
      </c>
      <c r="F854">
        <v>20040210</v>
      </c>
      <c r="G854" t="s">
        <v>14156</v>
      </c>
      <c r="H854" t="s">
        <v>625</v>
      </c>
      <c r="I854" t="s">
        <v>3458</v>
      </c>
      <c r="M854" t="str">
        <f t="shared" si="92"/>
        <v>三木</v>
      </c>
      <c r="N854" t="str">
        <f t="shared" si="93"/>
        <v>双葉</v>
      </c>
      <c r="O854" t="str">
        <f t="shared" si="94"/>
        <v>ミキ</v>
      </c>
      <c r="P854" t="str">
        <f t="shared" si="95"/>
        <v>フタバ</v>
      </c>
      <c r="Q854">
        <f>IF($F854="","",DATEDIF($R854,①申込書!$D$3,"Y"))</f>
        <v>21</v>
      </c>
      <c r="R854" t="str">
        <f t="shared" si="96"/>
        <v>2004/02/10</v>
      </c>
      <c r="S854" t="str">
        <f t="shared" si="91"/>
        <v>兵庫</v>
      </c>
      <c r="T854" t="str">
        <f>IFERROR(IF($G854&lt;&gt;"",LEFT($G854,11),IF(COUNTIF(③女子申込!$C:$C,$B854)=1,INDEX(③女子申込!H:H,MATCH($B854,③女子申込!$C:$C,0)),"")),"")</f>
        <v>00108763731</v>
      </c>
      <c r="U854" t="str">
        <f t="shared" si="97"/>
        <v>近畿大</v>
      </c>
    </row>
    <row r="855" spans="1:21">
      <c r="A855" t="s">
        <v>646</v>
      </c>
      <c r="B855" s="61">
        <v>854</v>
      </c>
      <c r="C855" t="s">
        <v>5634</v>
      </c>
      <c r="D855" t="s">
        <v>5635</v>
      </c>
      <c r="E855" t="s">
        <v>97</v>
      </c>
      <c r="F855">
        <v>20040902</v>
      </c>
      <c r="G855" t="s">
        <v>14157</v>
      </c>
      <c r="H855" t="s">
        <v>5636</v>
      </c>
      <c r="I855" t="s">
        <v>2905</v>
      </c>
      <c r="M855" t="str">
        <f t="shared" si="92"/>
        <v>藤瀬</v>
      </c>
      <c r="N855" t="str">
        <f t="shared" si="93"/>
        <v>朱音</v>
      </c>
      <c r="O855" t="str">
        <f t="shared" si="94"/>
        <v>フジセ</v>
      </c>
      <c r="P855" t="str">
        <f t="shared" si="95"/>
        <v>アカネ</v>
      </c>
      <c r="Q855">
        <f>IF($F855="","",DATEDIF($R855,①申込書!$D$3,"Y"))</f>
        <v>21</v>
      </c>
      <c r="R855" t="str">
        <f t="shared" si="96"/>
        <v>2004/09/02</v>
      </c>
      <c r="S855" t="str">
        <f t="shared" si="91"/>
        <v>兵庫</v>
      </c>
      <c r="T855" t="str">
        <f>IFERROR(IF($G855&lt;&gt;"",LEFT($G855,11),IF(COUNTIF(③女子申込!$C:$C,$B855)=1,INDEX(③女子申込!H:H,MATCH($B855,③女子申込!$C:$C,0)),"")),"")</f>
        <v>00114207823</v>
      </c>
      <c r="U855" t="str">
        <f t="shared" si="97"/>
        <v>近畿大</v>
      </c>
    </row>
    <row r="856" spans="1:21">
      <c r="A856" t="s">
        <v>646</v>
      </c>
      <c r="B856" s="61">
        <v>855</v>
      </c>
      <c r="C856" t="s">
        <v>5689</v>
      </c>
      <c r="D856" t="s">
        <v>5690</v>
      </c>
      <c r="E856" t="s">
        <v>99</v>
      </c>
      <c r="F856">
        <v>20041217</v>
      </c>
      <c r="G856" t="s">
        <v>14158</v>
      </c>
      <c r="H856" t="s">
        <v>1174</v>
      </c>
      <c r="I856" t="s">
        <v>1073</v>
      </c>
      <c r="M856" t="str">
        <f t="shared" si="92"/>
        <v>長田</v>
      </c>
      <c r="N856" t="str">
        <f t="shared" si="93"/>
        <v>ゆう</v>
      </c>
      <c r="O856" t="str">
        <f t="shared" si="94"/>
        <v>オサダ</v>
      </c>
      <c r="P856" t="str">
        <f t="shared" si="95"/>
        <v>ユウ</v>
      </c>
      <c r="Q856">
        <f>IF($F856="","",DATEDIF($R856,①申込書!$D$3,"Y"))</f>
        <v>21</v>
      </c>
      <c r="R856" t="str">
        <f t="shared" si="96"/>
        <v>2004/12/17</v>
      </c>
      <c r="S856" t="str">
        <f t="shared" si="91"/>
        <v>大阪</v>
      </c>
      <c r="T856" t="str">
        <f>IFERROR(IF($G856&lt;&gt;"",LEFT($G856,11),IF(COUNTIF(③女子申込!$C:$C,$B856)=1,INDEX(③女子申込!H:H,MATCH($B856,③女子申込!$C:$C,0)),"")),"")</f>
        <v>00113295425</v>
      </c>
      <c r="U856" t="str">
        <f t="shared" si="97"/>
        <v>近畿大</v>
      </c>
    </row>
    <row r="857" spans="1:21">
      <c r="A857" t="s">
        <v>646</v>
      </c>
      <c r="B857" s="61">
        <v>856</v>
      </c>
      <c r="C857" t="s">
        <v>7950</v>
      </c>
      <c r="D857" t="s">
        <v>7951</v>
      </c>
      <c r="E857" t="s">
        <v>99</v>
      </c>
      <c r="F857">
        <v>20041109</v>
      </c>
      <c r="G857" t="s">
        <v>14159</v>
      </c>
      <c r="H857" t="s">
        <v>342</v>
      </c>
      <c r="I857" t="s">
        <v>1094</v>
      </c>
      <c r="M857" t="str">
        <f t="shared" si="92"/>
        <v>池上</v>
      </c>
      <c r="N857" t="str">
        <f t="shared" si="93"/>
        <v>結衣</v>
      </c>
      <c r="O857" t="str">
        <f t="shared" si="94"/>
        <v>イケガミ</v>
      </c>
      <c r="P857" t="str">
        <f t="shared" si="95"/>
        <v>ユイ</v>
      </c>
      <c r="Q857">
        <f>IF($F857="","",DATEDIF($R857,①申込書!$D$3,"Y"))</f>
        <v>21</v>
      </c>
      <c r="R857" t="str">
        <f t="shared" si="96"/>
        <v>2004/11/09</v>
      </c>
      <c r="S857" t="str">
        <f t="shared" si="91"/>
        <v>大阪</v>
      </c>
      <c r="T857" t="str">
        <f>IFERROR(IF($G857&lt;&gt;"",LEFT($G857,11),IF(COUNTIF(③女子申込!$C:$C,$B857)=1,INDEX(③女子申込!H:H,MATCH($B857,③女子申込!$C:$C,0)),"")),"")</f>
        <v>00147389840</v>
      </c>
      <c r="U857" t="str">
        <f t="shared" si="97"/>
        <v>近畿大</v>
      </c>
    </row>
    <row r="858" spans="1:21">
      <c r="A858" t="s">
        <v>646</v>
      </c>
      <c r="B858" s="61">
        <v>857</v>
      </c>
      <c r="C858" t="s">
        <v>8035</v>
      </c>
      <c r="D858" t="s">
        <v>8036</v>
      </c>
      <c r="E858" t="s">
        <v>3835</v>
      </c>
      <c r="F858">
        <v>20040927</v>
      </c>
      <c r="G858" t="s">
        <v>14160</v>
      </c>
      <c r="H858" t="s">
        <v>1028</v>
      </c>
      <c r="I858" t="s">
        <v>2868</v>
      </c>
      <c r="M858" t="str">
        <f t="shared" si="92"/>
        <v>杉本</v>
      </c>
      <c r="N858" t="str">
        <f t="shared" si="93"/>
        <v>裕奈</v>
      </c>
      <c r="O858" t="str">
        <f t="shared" si="94"/>
        <v>スギモト</v>
      </c>
      <c r="P858" t="str">
        <f t="shared" si="95"/>
        <v>ユナ</v>
      </c>
      <c r="Q858">
        <f>IF($F858="","",DATEDIF($R858,①申込書!$D$3,"Y"))</f>
        <v>21</v>
      </c>
      <c r="R858" t="str">
        <f t="shared" si="96"/>
        <v>2004/09/27</v>
      </c>
      <c r="S858" t="str">
        <f t="shared" si="91"/>
        <v>学連</v>
      </c>
      <c r="T858" t="str">
        <f>IFERROR(IF($G858&lt;&gt;"",LEFT($G858,11),IF(COUNTIF(③女子申込!$C:$C,$B858)=1,INDEX(③女子申込!H:H,MATCH($B858,③女子申込!$C:$C,0)),"")),"")</f>
        <v>00200202409</v>
      </c>
      <c r="U858" t="str">
        <f t="shared" si="97"/>
        <v>近畿大</v>
      </c>
    </row>
    <row r="859" spans="1:21">
      <c r="A859" t="s">
        <v>646</v>
      </c>
      <c r="B859" s="61">
        <v>858</v>
      </c>
      <c r="C859" t="s">
        <v>8037</v>
      </c>
      <c r="D859" t="s">
        <v>8038</v>
      </c>
      <c r="E859" t="s">
        <v>99</v>
      </c>
      <c r="F859">
        <v>20051211</v>
      </c>
      <c r="G859" t="s">
        <v>14161</v>
      </c>
      <c r="H859" t="s">
        <v>3230</v>
      </c>
      <c r="I859" t="s">
        <v>3234</v>
      </c>
      <c r="M859" t="str">
        <f t="shared" si="92"/>
        <v>豊田</v>
      </c>
      <c r="N859" t="str">
        <f t="shared" si="93"/>
        <v>悠里加</v>
      </c>
      <c r="O859" t="str">
        <f t="shared" si="94"/>
        <v>トヨダ</v>
      </c>
      <c r="P859" t="str">
        <f t="shared" si="95"/>
        <v>ユリカ</v>
      </c>
      <c r="Q859">
        <f>IF($F859="","",DATEDIF($R859,①申込書!$D$3,"Y"))</f>
        <v>20</v>
      </c>
      <c r="R859" t="str">
        <f t="shared" si="96"/>
        <v>2005/12/11</v>
      </c>
      <c r="S859" t="str">
        <f t="shared" si="91"/>
        <v>大阪</v>
      </c>
      <c r="T859" t="str">
        <f>IFERROR(IF($G859&lt;&gt;"",LEFT($G859,11),IF(COUNTIF(③女子申込!$C:$C,$B859)=1,INDEX(③女子申込!H:H,MATCH($B859,③女子申込!$C:$C,0)),"")),"")</f>
        <v>00156480428</v>
      </c>
      <c r="U859" t="str">
        <f t="shared" si="97"/>
        <v>近畿大</v>
      </c>
    </row>
    <row r="860" spans="1:21">
      <c r="A860" t="s">
        <v>646</v>
      </c>
      <c r="B860" s="61">
        <v>859</v>
      </c>
      <c r="C860" t="s">
        <v>8330</v>
      </c>
      <c r="D860" t="s">
        <v>3038</v>
      </c>
      <c r="E860" t="s">
        <v>99</v>
      </c>
      <c r="F860">
        <v>20050807</v>
      </c>
      <c r="G860" t="s">
        <v>14162</v>
      </c>
      <c r="H860" t="s">
        <v>359</v>
      </c>
      <c r="I860" t="s">
        <v>3026</v>
      </c>
      <c r="M860" t="str">
        <f t="shared" si="92"/>
        <v>安田</v>
      </c>
      <c r="N860" t="str">
        <f t="shared" si="93"/>
        <v>綾乃</v>
      </c>
      <c r="O860" t="str">
        <f t="shared" si="94"/>
        <v>ヤスダ</v>
      </c>
      <c r="P860" t="str">
        <f t="shared" si="95"/>
        <v>アヤノ</v>
      </c>
      <c r="Q860">
        <f>IF($F860="","",DATEDIF($R860,①申込書!$D$3,"Y"))</f>
        <v>20</v>
      </c>
      <c r="R860" t="str">
        <f t="shared" si="96"/>
        <v>2005/08/07</v>
      </c>
      <c r="S860" t="str">
        <f t="shared" si="91"/>
        <v>大阪</v>
      </c>
      <c r="T860" t="str">
        <f>IFERROR(IF($G860&lt;&gt;"",LEFT($G860,11),IF(COUNTIF(③女子申込!$C:$C,$B860)=1,INDEX(③女子申込!H:H,MATCH($B860,③女子申込!$C:$C,0)),"")),"")</f>
        <v>00130627423</v>
      </c>
      <c r="U860" t="str">
        <f t="shared" si="97"/>
        <v>近畿大</v>
      </c>
    </row>
    <row r="861" spans="1:21">
      <c r="A861" t="s">
        <v>646</v>
      </c>
      <c r="B861" s="61">
        <v>860</v>
      </c>
      <c r="C861" t="s">
        <v>8331</v>
      </c>
      <c r="D861" t="s">
        <v>8332</v>
      </c>
      <c r="E861" t="s">
        <v>99</v>
      </c>
      <c r="F861">
        <v>20051004</v>
      </c>
      <c r="G861" t="s">
        <v>14163</v>
      </c>
      <c r="H861" t="s">
        <v>8333</v>
      </c>
      <c r="I861" t="s">
        <v>8334</v>
      </c>
      <c r="M861" t="str">
        <f t="shared" si="92"/>
        <v>池信</v>
      </c>
      <c r="N861" t="str">
        <f t="shared" si="93"/>
        <v>南帆</v>
      </c>
      <c r="O861" t="str">
        <f t="shared" si="94"/>
        <v>イケノブ</v>
      </c>
      <c r="P861" t="str">
        <f t="shared" si="95"/>
        <v>ミナホ</v>
      </c>
      <c r="Q861">
        <f>IF($F861="","",DATEDIF($R861,①申込書!$D$3,"Y"))</f>
        <v>20</v>
      </c>
      <c r="R861" t="str">
        <f t="shared" si="96"/>
        <v>2005/10/04</v>
      </c>
      <c r="S861" t="str">
        <f t="shared" si="91"/>
        <v>大阪</v>
      </c>
      <c r="T861" t="str">
        <f>IFERROR(IF($G861&lt;&gt;"",LEFT($G861,11),IF(COUNTIF(③女子申込!$C:$C,$B861)=1,INDEX(③女子申込!H:H,MATCH($B861,③女子申込!$C:$C,0)),"")),"")</f>
        <v>00125092019</v>
      </c>
      <c r="U861" t="str">
        <f t="shared" si="97"/>
        <v>近畿大</v>
      </c>
    </row>
    <row r="862" spans="1:21">
      <c r="A862" t="s">
        <v>1481</v>
      </c>
      <c r="B862" s="61">
        <v>861</v>
      </c>
      <c r="C862" t="s">
        <v>5438</v>
      </c>
      <c r="D862" t="s">
        <v>5439</v>
      </c>
      <c r="E862" t="s">
        <v>99</v>
      </c>
      <c r="F862">
        <v>20041005</v>
      </c>
      <c r="G862" t="s">
        <v>14164</v>
      </c>
      <c r="H862" t="s">
        <v>1027</v>
      </c>
      <c r="I862" t="s">
        <v>2223</v>
      </c>
      <c r="M862" t="str">
        <f t="shared" si="92"/>
        <v>楠本</v>
      </c>
      <c r="N862" t="str">
        <f t="shared" si="93"/>
        <v>真緒</v>
      </c>
      <c r="O862" t="str">
        <f t="shared" si="94"/>
        <v>クスモト</v>
      </c>
      <c r="P862" t="str">
        <f t="shared" si="95"/>
        <v>マオ</v>
      </c>
      <c r="Q862">
        <f>IF($F862="","",DATEDIF($R862,①申込書!$D$3,"Y"))</f>
        <v>21</v>
      </c>
      <c r="R862" t="str">
        <f t="shared" si="96"/>
        <v>2004/10/05</v>
      </c>
      <c r="S862" t="str">
        <f t="shared" si="91"/>
        <v>大阪</v>
      </c>
      <c r="T862" t="str">
        <f>IFERROR(IF($G862&lt;&gt;"",LEFT($G862,11),IF(COUNTIF(③女子申込!$C:$C,$B862)=1,INDEX(③女子申込!H:H,MATCH($B862,③女子申込!$C:$C,0)),"")),"")</f>
        <v>00147288434</v>
      </c>
      <c r="U862" t="str">
        <f t="shared" si="97"/>
        <v>摂南大</v>
      </c>
    </row>
    <row r="863" spans="1:21">
      <c r="A863" t="s">
        <v>1481</v>
      </c>
      <c r="B863" s="61">
        <v>862</v>
      </c>
      <c r="C863" t="s">
        <v>5427</v>
      </c>
      <c r="D863" t="s">
        <v>5428</v>
      </c>
      <c r="E863" t="s">
        <v>99</v>
      </c>
      <c r="F863">
        <v>20040701</v>
      </c>
      <c r="G863" t="s">
        <v>14165</v>
      </c>
      <c r="H863" t="s">
        <v>5429</v>
      </c>
      <c r="I863" t="s">
        <v>2708</v>
      </c>
      <c r="M863" t="str">
        <f t="shared" si="92"/>
        <v>土橋</v>
      </c>
      <c r="N863" t="str">
        <f t="shared" si="93"/>
        <v>胡桃実</v>
      </c>
      <c r="O863" t="str">
        <f t="shared" si="94"/>
        <v>ツチハシ</v>
      </c>
      <c r="P863" t="str">
        <f t="shared" si="95"/>
        <v>クルミ</v>
      </c>
      <c r="Q863">
        <f>IF($F863="","",DATEDIF($R863,①申込書!$D$3,"Y"))</f>
        <v>21</v>
      </c>
      <c r="R863" t="str">
        <f t="shared" si="96"/>
        <v>2004/07/01</v>
      </c>
      <c r="S863" t="str">
        <f t="shared" si="91"/>
        <v>大阪</v>
      </c>
      <c r="T863" t="str">
        <f>IFERROR(IF($G863&lt;&gt;"",LEFT($G863,11),IF(COUNTIF(③女子申込!$C:$C,$B863)=1,INDEX(③女子申込!H:H,MATCH($B863,③女子申込!$C:$C,0)),"")),"")</f>
        <v>00113587328</v>
      </c>
      <c r="U863" t="str">
        <f t="shared" si="97"/>
        <v>摂南大</v>
      </c>
    </row>
    <row r="864" spans="1:21">
      <c r="A864" t="s">
        <v>1481</v>
      </c>
      <c r="B864" s="61">
        <v>863</v>
      </c>
      <c r="C864" t="s">
        <v>5430</v>
      </c>
      <c r="D864" t="s">
        <v>5431</v>
      </c>
      <c r="E864" t="s">
        <v>83</v>
      </c>
      <c r="F864">
        <v>20040911</v>
      </c>
      <c r="G864" t="s">
        <v>14166</v>
      </c>
      <c r="H864" t="s">
        <v>857</v>
      </c>
      <c r="I864" t="s">
        <v>3102</v>
      </c>
      <c r="M864" t="str">
        <f t="shared" si="92"/>
        <v>今西</v>
      </c>
      <c r="N864" t="str">
        <f t="shared" si="93"/>
        <v>虹那</v>
      </c>
      <c r="O864" t="str">
        <f t="shared" si="94"/>
        <v>イマニシ</v>
      </c>
      <c r="P864" t="str">
        <f t="shared" si="95"/>
        <v>ニナ</v>
      </c>
      <c r="Q864">
        <f>IF($F864="","",DATEDIF($R864,①申込書!$D$3,"Y"))</f>
        <v>21</v>
      </c>
      <c r="R864" t="str">
        <f t="shared" si="96"/>
        <v>2004/09/11</v>
      </c>
      <c r="S864" t="str">
        <f t="shared" si="91"/>
        <v>奈良</v>
      </c>
      <c r="T864" t="str">
        <f>IFERROR(IF($G864&lt;&gt;"",LEFT($G864,11),IF(COUNTIF(③女子申込!$C:$C,$B864)=1,INDEX(③女子申込!H:H,MATCH($B864,③女子申込!$C:$C,0)),"")),"")</f>
        <v>00143658330</v>
      </c>
      <c r="U864" t="str">
        <f t="shared" si="97"/>
        <v>摂南大</v>
      </c>
    </row>
    <row r="865" spans="1:21">
      <c r="A865" t="s">
        <v>1481</v>
      </c>
      <c r="B865" s="61">
        <v>864</v>
      </c>
      <c r="C865" t="s">
        <v>5432</v>
      </c>
      <c r="D865" t="s">
        <v>5433</v>
      </c>
      <c r="E865" t="s">
        <v>83</v>
      </c>
      <c r="F865">
        <v>20041222</v>
      </c>
      <c r="G865" t="s">
        <v>14167</v>
      </c>
      <c r="H865" t="s">
        <v>1453</v>
      </c>
      <c r="I865" t="s">
        <v>5434</v>
      </c>
      <c r="M865" t="str">
        <f t="shared" si="92"/>
        <v>岡村</v>
      </c>
      <c r="N865" t="str">
        <f t="shared" si="93"/>
        <v>帆帆子</v>
      </c>
      <c r="O865" t="str">
        <f t="shared" si="94"/>
        <v>オカムラ</v>
      </c>
      <c r="P865" t="str">
        <f t="shared" si="95"/>
        <v>ホホコ</v>
      </c>
      <c r="Q865">
        <f>IF($F865="","",DATEDIF($R865,①申込書!$D$3,"Y"))</f>
        <v>21</v>
      </c>
      <c r="R865" t="str">
        <f t="shared" si="96"/>
        <v>2004/12/22</v>
      </c>
      <c r="S865" t="str">
        <f t="shared" si="91"/>
        <v>奈良</v>
      </c>
      <c r="T865" t="str">
        <f>IFERROR(IF($G865&lt;&gt;"",LEFT($G865,11),IF(COUNTIF(③女子申込!$C:$C,$B865)=1,INDEX(③女子申込!H:H,MATCH($B865,③女子申込!$C:$C,0)),"")),"")</f>
        <v>00114940019</v>
      </c>
      <c r="U865" t="str">
        <f t="shared" si="97"/>
        <v>摂南大</v>
      </c>
    </row>
    <row r="866" spans="1:21">
      <c r="A866" t="s">
        <v>1481</v>
      </c>
      <c r="B866" s="61">
        <v>865</v>
      </c>
      <c r="C866" t="s">
        <v>5435</v>
      </c>
      <c r="D866" t="s">
        <v>5436</v>
      </c>
      <c r="E866" t="s">
        <v>83</v>
      </c>
      <c r="F866">
        <v>20041222</v>
      </c>
      <c r="G866" t="s">
        <v>14168</v>
      </c>
      <c r="H866" t="s">
        <v>1453</v>
      </c>
      <c r="I866" t="s">
        <v>5437</v>
      </c>
      <c r="M866" t="str">
        <f t="shared" si="92"/>
        <v>岡村</v>
      </c>
      <c r="N866" t="str">
        <f t="shared" si="93"/>
        <v>花生</v>
      </c>
      <c r="O866" t="str">
        <f t="shared" si="94"/>
        <v>オカムラ</v>
      </c>
      <c r="P866" t="str">
        <f t="shared" si="95"/>
        <v>ハナオ</v>
      </c>
      <c r="Q866">
        <f>IF($F866="","",DATEDIF($R866,①申込書!$D$3,"Y"))</f>
        <v>21</v>
      </c>
      <c r="R866" t="str">
        <f t="shared" si="96"/>
        <v>2004/12/22</v>
      </c>
      <c r="S866" t="str">
        <f t="shared" si="91"/>
        <v>奈良</v>
      </c>
      <c r="T866" t="str">
        <f>IFERROR(IF($G866&lt;&gt;"",LEFT($G866,11),IF(COUNTIF(③女子申込!$C:$C,$B866)=1,INDEX(③女子申込!H:H,MATCH($B866,③女子申込!$C:$C,0)),"")),"")</f>
        <v>00143658229</v>
      </c>
      <c r="U866" t="str">
        <f t="shared" si="97"/>
        <v>摂南大</v>
      </c>
    </row>
    <row r="867" spans="1:21">
      <c r="A867" t="s">
        <v>1481</v>
      </c>
      <c r="B867" s="61">
        <v>866</v>
      </c>
      <c r="C867" t="s">
        <v>5440</v>
      </c>
      <c r="D867" t="s">
        <v>5441</v>
      </c>
      <c r="E867" t="s">
        <v>88</v>
      </c>
      <c r="F867">
        <v>20041014</v>
      </c>
      <c r="G867" t="s">
        <v>14169</v>
      </c>
      <c r="H867" t="s">
        <v>301</v>
      </c>
      <c r="I867" t="s">
        <v>2223</v>
      </c>
      <c r="M867" t="str">
        <f t="shared" si="92"/>
        <v>岸田</v>
      </c>
      <c r="N867" t="str">
        <f t="shared" si="93"/>
        <v>真弦</v>
      </c>
      <c r="O867" t="str">
        <f t="shared" si="94"/>
        <v>キシダ</v>
      </c>
      <c r="P867" t="str">
        <f t="shared" si="95"/>
        <v>マオ</v>
      </c>
      <c r="Q867">
        <f>IF($F867="","",DATEDIF($R867,①申込書!$D$3,"Y"))</f>
        <v>21</v>
      </c>
      <c r="R867" t="str">
        <f t="shared" si="96"/>
        <v>2004/10/14</v>
      </c>
      <c r="S867" t="str">
        <f t="shared" si="91"/>
        <v>京都</v>
      </c>
      <c r="T867" t="str">
        <f>IFERROR(IF($G867&lt;&gt;"",LEFT($G867,11),IF(COUNTIF(③女子申込!$C:$C,$B867)=1,INDEX(③女子申込!H:H,MATCH($B867,③女子申込!$C:$C,0)),"")),"")</f>
        <v>00120036315</v>
      </c>
      <c r="U867" t="str">
        <f t="shared" si="97"/>
        <v>摂南大</v>
      </c>
    </row>
    <row r="868" spans="1:21">
      <c r="A868" t="s">
        <v>1481</v>
      </c>
      <c r="B868" s="61">
        <v>867</v>
      </c>
      <c r="C868" t="s">
        <v>5442</v>
      </c>
      <c r="D868" t="s">
        <v>5443</v>
      </c>
      <c r="E868" t="s">
        <v>99</v>
      </c>
      <c r="F868">
        <v>20050111</v>
      </c>
      <c r="G868" t="s">
        <v>14170</v>
      </c>
      <c r="H868" t="s">
        <v>5444</v>
      </c>
      <c r="I868" t="s">
        <v>3106</v>
      </c>
      <c r="M868" t="str">
        <f t="shared" si="92"/>
        <v>草野</v>
      </c>
      <c r="N868" t="str">
        <f t="shared" si="93"/>
        <v>湖子</v>
      </c>
      <c r="O868" t="str">
        <f t="shared" si="94"/>
        <v>クサノ</v>
      </c>
      <c r="P868" t="str">
        <f t="shared" si="95"/>
        <v>ココ</v>
      </c>
      <c r="Q868">
        <f>IF($F868="","",DATEDIF($R868,①申込書!$D$3,"Y"))</f>
        <v>21</v>
      </c>
      <c r="R868" t="str">
        <f t="shared" si="96"/>
        <v>2005/01/11</v>
      </c>
      <c r="S868" t="str">
        <f t="shared" si="91"/>
        <v>大阪</v>
      </c>
      <c r="T868" t="str">
        <f>IFERROR(IF($G868&lt;&gt;"",LEFT($G868,11),IF(COUNTIF(③女子申込!$C:$C,$B868)=1,INDEX(③女子申込!H:H,MATCH($B868,③女子申込!$C:$C,0)),"")),"")</f>
        <v>00131294727</v>
      </c>
      <c r="U868" t="str">
        <f t="shared" si="97"/>
        <v>摂南大</v>
      </c>
    </row>
    <row r="869" spans="1:21">
      <c r="A869" t="s">
        <v>1481</v>
      </c>
      <c r="B869" s="61">
        <v>868</v>
      </c>
      <c r="C869" t="s">
        <v>5445</v>
      </c>
      <c r="D869" t="s">
        <v>5446</v>
      </c>
      <c r="E869" t="s">
        <v>99</v>
      </c>
      <c r="F869">
        <v>20040416</v>
      </c>
      <c r="G869" t="s">
        <v>14171</v>
      </c>
      <c r="H869" t="s">
        <v>197</v>
      </c>
      <c r="I869" t="s">
        <v>159</v>
      </c>
      <c r="M869" t="str">
        <f t="shared" si="92"/>
        <v>清水</v>
      </c>
      <c r="N869" t="str">
        <f t="shared" si="93"/>
        <v>つばさ</v>
      </c>
      <c r="O869" t="str">
        <f t="shared" si="94"/>
        <v>シミズ</v>
      </c>
      <c r="P869" t="str">
        <f t="shared" si="95"/>
        <v>ツバサ</v>
      </c>
      <c r="Q869">
        <f>IF($F869="","",DATEDIF($R869,①申込書!$D$3,"Y"))</f>
        <v>21</v>
      </c>
      <c r="R869" t="str">
        <f t="shared" si="96"/>
        <v>2004/04/16</v>
      </c>
      <c r="S869" t="str">
        <f t="shared" si="91"/>
        <v>大阪</v>
      </c>
      <c r="T869" t="str">
        <f>IFERROR(IF($G869&lt;&gt;"",LEFT($G869,11),IF(COUNTIF(③女子申込!$C:$C,$B869)=1,INDEX(③女子申込!H:H,MATCH($B869,③女子申込!$C:$C,0)),"")),"")</f>
        <v>00111797430</v>
      </c>
      <c r="U869" t="str">
        <f t="shared" si="97"/>
        <v>摂南大</v>
      </c>
    </row>
    <row r="870" spans="1:21">
      <c r="A870" t="s">
        <v>1481</v>
      </c>
      <c r="B870" s="61">
        <v>869</v>
      </c>
      <c r="C870" t="s">
        <v>7964</v>
      </c>
      <c r="D870" t="s">
        <v>7965</v>
      </c>
      <c r="E870" t="s">
        <v>99</v>
      </c>
      <c r="F870">
        <v>20051125</v>
      </c>
      <c r="G870" t="s">
        <v>14172</v>
      </c>
      <c r="H870" t="s">
        <v>848</v>
      </c>
      <c r="I870" t="s">
        <v>1094</v>
      </c>
      <c r="M870" t="str">
        <f t="shared" si="92"/>
        <v>永田</v>
      </c>
      <c r="N870" t="str">
        <f t="shared" si="93"/>
        <v>夕依</v>
      </c>
      <c r="O870" t="str">
        <f t="shared" si="94"/>
        <v>ナガタ</v>
      </c>
      <c r="P870" t="str">
        <f t="shared" si="95"/>
        <v>ユイ</v>
      </c>
      <c r="Q870">
        <f>IF($F870="","",DATEDIF($R870,①申込書!$D$3,"Y"))</f>
        <v>20</v>
      </c>
      <c r="R870" t="str">
        <f t="shared" si="96"/>
        <v>2005/11/25</v>
      </c>
      <c r="S870" t="str">
        <f t="shared" si="91"/>
        <v>大阪</v>
      </c>
      <c r="T870" t="str">
        <f>IFERROR(IF($G870&lt;&gt;"",LEFT($G870,11),IF(COUNTIF(③女子申込!$C:$C,$B870)=1,INDEX(③女子申込!H:H,MATCH($B870,③女子申込!$C:$C,0)),"")),"")</f>
        <v>00125862731</v>
      </c>
      <c r="U870" t="str">
        <f t="shared" si="97"/>
        <v>摂南大</v>
      </c>
    </row>
    <row r="871" spans="1:21">
      <c r="A871" t="s">
        <v>1481</v>
      </c>
      <c r="B871" s="61">
        <v>870</v>
      </c>
      <c r="C871" t="s">
        <v>7966</v>
      </c>
      <c r="D871" t="s">
        <v>7967</v>
      </c>
      <c r="E871" t="s">
        <v>99</v>
      </c>
      <c r="F871">
        <v>20050820</v>
      </c>
      <c r="G871" t="s">
        <v>14173</v>
      </c>
      <c r="H871" t="s">
        <v>7968</v>
      </c>
      <c r="I871" t="s">
        <v>5717</v>
      </c>
      <c r="M871" t="str">
        <f t="shared" si="92"/>
        <v>下大迫</v>
      </c>
      <c r="N871" t="str">
        <f t="shared" si="93"/>
        <v>葉里</v>
      </c>
      <c r="O871" t="str">
        <f t="shared" si="94"/>
        <v>シモオオサコ</v>
      </c>
      <c r="P871" t="str">
        <f t="shared" si="95"/>
        <v>ヒラリ</v>
      </c>
      <c r="Q871">
        <f>IF($F871="","",DATEDIF($R871,①申込書!$D$3,"Y"))</f>
        <v>20</v>
      </c>
      <c r="R871" t="str">
        <f t="shared" si="96"/>
        <v>2005/08/20</v>
      </c>
      <c r="S871" t="str">
        <f t="shared" si="91"/>
        <v>大阪</v>
      </c>
      <c r="T871" t="str">
        <f>IFERROR(IF($G871&lt;&gt;"",LEFT($G871,11),IF(COUNTIF(③女子申込!$C:$C,$B871)=1,INDEX(③女子申込!H:H,MATCH($B871,③女子申込!$C:$C,0)),"")),"")</f>
        <v>00124967130</v>
      </c>
      <c r="U871" t="str">
        <f t="shared" si="97"/>
        <v>摂南大</v>
      </c>
    </row>
    <row r="872" spans="1:21">
      <c r="A872" t="s">
        <v>1481</v>
      </c>
      <c r="B872" s="61">
        <v>871</v>
      </c>
      <c r="C872" t="s">
        <v>12959</v>
      </c>
      <c r="D872" t="s">
        <v>12960</v>
      </c>
      <c r="E872" t="s">
        <v>88</v>
      </c>
      <c r="F872">
        <v>20061206</v>
      </c>
      <c r="G872"/>
      <c r="H872" t="s">
        <v>93</v>
      </c>
      <c r="I872" t="s">
        <v>2700</v>
      </c>
      <c r="M872" t="str">
        <f t="shared" si="92"/>
        <v>山田</v>
      </c>
      <c r="N872" t="str">
        <f t="shared" si="93"/>
        <v>碧美</v>
      </c>
      <c r="O872" t="str">
        <f t="shared" si="94"/>
        <v>ヤマダ</v>
      </c>
      <c r="P872" t="str">
        <f t="shared" si="95"/>
        <v>アミ</v>
      </c>
      <c r="Q872">
        <f>IF($F872="","",DATEDIF($R872,①申込書!$D$3,"Y"))</f>
        <v>19</v>
      </c>
      <c r="R872" t="str">
        <f t="shared" si="96"/>
        <v>2006/12/06</v>
      </c>
      <c r="S872" t="str">
        <f t="shared" si="91"/>
        <v>京都</v>
      </c>
      <c r="T872" t="str">
        <f>IFERROR(IF($G872&lt;&gt;"",LEFT($G872,11),IF(COUNTIF(③女子申込!$C:$C,$B872)=1,INDEX(③女子申込!H:H,MATCH($B872,③女子申込!$C:$C,0)),"")),"")</f>
        <v/>
      </c>
      <c r="U872" t="str">
        <f t="shared" si="97"/>
        <v>摂南大</v>
      </c>
    </row>
    <row r="873" spans="1:21">
      <c r="A873" t="s">
        <v>1481</v>
      </c>
      <c r="B873" s="61">
        <v>872</v>
      </c>
      <c r="C873" t="s">
        <v>12961</v>
      </c>
      <c r="D873" t="s">
        <v>12962</v>
      </c>
      <c r="E873" t="s">
        <v>99</v>
      </c>
      <c r="F873">
        <v>20061123</v>
      </c>
      <c r="G873"/>
      <c r="H873" t="s">
        <v>139</v>
      </c>
      <c r="I873" t="s">
        <v>2113</v>
      </c>
      <c r="M873" t="str">
        <f t="shared" si="92"/>
        <v>大石</v>
      </c>
      <c r="N873" t="str">
        <f t="shared" si="93"/>
        <v>天</v>
      </c>
      <c r="O873" t="str">
        <f t="shared" si="94"/>
        <v>オオイシ</v>
      </c>
      <c r="P873" t="str">
        <f t="shared" si="95"/>
        <v>テン</v>
      </c>
      <c r="Q873">
        <f>IF($F873="","",DATEDIF($R873,①申込書!$D$3,"Y"))</f>
        <v>19</v>
      </c>
      <c r="R873" t="str">
        <f t="shared" si="96"/>
        <v>2006/11/23</v>
      </c>
      <c r="S873" t="str">
        <f t="shared" si="91"/>
        <v>大阪</v>
      </c>
      <c r="T873" t="str">
        <f>IFERROR(IF($G873&lt;&gt;"",LEFT($G873,11),IF(COUNTIF(③女子申込!$C:$C,$B873)=1,INDEX(③女子申込!H:H,MATCH($B873,③女子申込!$C:$C,0)),"")),"")</f>
        <v/>
      </c>
      <c r="U873" t="str">
        <f t="shared" si="97"/>
        <v>摂南大</v>
      </c>
    </row>
    <row r="874" spans="1:21">
      <c r="A874" t="s">
        <v>1481</v>
      </c>
      <c r="B874" s="61">
        <v>873</v>
      </c>
      <c r="C874" t="s">
        <v>12963</v>
      </c>
      <c r="D874" t="s">
        <v>12964</v>
      </c>
      <c r="E874" t="s">
        <v>99</v>
      </c>
      <c r="F874">
        <v>20061105</v>
      </c>
      <c r="G874" t="s">
        <v>14174</v>
      </c>
      <c r="H874" t="s">
        <v>14175</v>
      </c>
      <c r="I874" t="s">
        <v>2854</v>
      </c>
      <c r="M874" t="str">
        <f t="shared" si="92"/>
        <v>西坂</v>
      </c>
      <c r="N874" t="str">
        <f t="shared" si="93"/>
        <v>穂乃佳</v>
      </c>
      <c r="O874" t="str">
        <f t="shared" si="94"/>
        <v>ニシサカ</v>
      </c>
      <c r="P874" t="str">
        <f t="shared" si="95"/>
        <v>ホノカ</v>
      </c>
      <c r="Q874">
        <f>IF($F874="","",DATEDIF($R874,①申込書!$D$3,"Y"))</f>
        <v>19</v>
      </c>
      <c r="R874" t="str">
        <f t="shared" si="96"/>
        <v>2006/11/05</v>
      </c>
      <c r="S874" t="str">
        <f t="shared" si="91"/>
        <v>大阪</v>
      </c>
      <c r="T874" t="str">
        <f>IFERROR(IF($G874&lt;&gt;"",LEFT($G874,11),IF(COUNTIF(③女子申込!$C:$C,$B874)=1,INDEX(③女子申込!H:H,MATCH($B874,③女子申込!$C:$C,0)),"")),"")</f>
        <v>00135274325</v>
      </c>
      <c r="U874" t="str">
        <f t="shared" si="97"/>
        <v>摂南大</v>
      </c>
    </row>
    <row r="875" spans="1:21">
      <c r="A875" t="s">
        <v>1481</v>
      </c>
      <c r="B875" s="61">
        <v>874</v>
      </c>
      <c r="C875" t="s">
        <v>12965</v>
      </c>
      <c r="D875" t="s">
        <v>12966</v>
      </c>
      <c r="E875" t="s">
        <v>99</v>
      </c>
      <c r="F875">
        <v>20060822</v>
      </c>
      <c r="G875"/>
      <c r="H875" t="s">
        <v>189</v>
      </c>
      <c r="I875" t="s">
        <v>3246</v>
      </c>
      <c r="M875" t="str">
        <f t="shared" si="92"/>
        <v>藤本</v>
      </c>
      <c r="N875" t="str">
        <f t="shared" si="93"/>
        <v>一花</v>
      </c>
      <c r="O875" t="str">
        <f t="shared" si="94"/>
        <v>フジモト</v>
      </c>
      <c r="P875" t="str">
        <f t="shared" si="95"/>
        <v>イチカ</v>
      </c>
      <c r="Q875">
        <f>IF($F875="","",DATEDIF($R875,①申込書!$D$3,"Y"))</f>
        <v>19</v>
      </c>
      <c r="R875" t="str">
        <f t="shared" si="96"/>
        <v>2006/08/22</v>
      </c>
      <c r="S875" t="str">
        <f t="shared" si="91"/>
        <v>大阪</v>
      </c>
      <c r="T875" t="str">
        <f>IFERROR(IF($G875&lt;&gt;"",LEFT($G875,11),IF(COUNTIF(③女子申込!$C:$C,$B875)=1,INDEX(③女子申込!H:H,MATCH($B875,③女子申込!$C:$C,0)),"")),"")</f>
        <v/>
      </c>
      <c r="U875" t="str">
        <f t="shared" si="97"/>
        <v>摂南大</v>
      </c>
    </row>
    <row r="876" spans="1:21">
      <c r="A876" t="s">
        <v>2637</v>
      </c>
      <c r="B876" s="61">
        <v>875</v>
      </c>
      <c r="C876" t="s">
        <v>5585</v>
      </c>
      <c r="D876" t="s">
        <v>5586</v>
      </c>
      <c r="E876" t="s">
        <v>3835</v>
      </c>
      <c r="F876">
        <v>20040810</v>
      </c>
      <c r="G876" t="s">
        <v>14176</v>
      </c>
      <c r="H876" t="s">
        <v>792</v>
      </c>
      <c r="I876" t="s">
        <v>5587</v>
      </c>
      <c r="M876" t="str">
        <f t="shared" si="92"/>
        <v>上村</v>
      </c>
      <c r="N876" t="str">
        <f t="shared" si="93"/>
        <v>葉</v>
      </c>
      <c r="O876" t="str">
        <f t="shared" si="94"/>
        <v>カミムラ</v>
      </c>
      <c r="P876" t="str">
        <f t="shared" si="95"/>
        <v>ヨウ</v>
      </c>
      <c r="Q876">
        <f>IF($F876="","",DATEDIF($R876,①申込書!$D$3,"Y"))</f>
        <v>21</v>
      </c>
      <c r="R876" t="str">
        <f t="shared" si="96"/>
        <v>2004/08/10</v>
      </c>
      <c r="S876" t="str">
        <f t="shared" si="91"/>
        <v>学連</v>
      </c>
      <c r="T876" t="str">
        <f>IFERROR(IF($G876&lt;&gt;"",LEFT($G876,11),IF(COUNTIF(③女子申込!$C:$C,$B876)=1,INDEX(③女子申込!H:H,MATCH($B876,③女子申込!$C:$C,0)),"")),"")</f>
        <v>00200044135</v>
      </c>
      <c r="U876" t="str">
        <f t="shared" si="97"/>
        <v>奈良大</v>
      </c>
    </row>
    <row r="877" spans="1:21">
      <c r="A877" t="s">
        <v>2637</v>
      </c>
      <c r="B877" s="61">
        <v>876</v>
      </c>
      <c r="C877" t="s">
        <v>5588</v>
      </c>
      <c r="D877" t="s">
        <v>5589</v>
      </c>
      <c r="E877" t="s">
        <v>3835</v>
      </c>
      <c r="F877">
        <v>20041001</v>
      </c>
      <c r="G877" t="s">
        <v>14177</v>
      </c>
      <c r="H877" t="s">
        <v>5590</v>
      </c>
      <c r="I877" t="s">
        <v>2723</v>
      </c>
      <c r="M877" t="str">
        <f t="shared" si="92"/>
        <v>金尾</v>
      </c>
      <c r="N877" t="str">
        <f t="shared" si="93"/>
        <v>有紗</v>
      </c>
      <c r="O877" t="str">
        <f t="shared" si="94"/>
        <v>カナオ</v>
      </c>
      <c r="P877" t="str">
        <f t="shared" si="95"/>
        <v>アリサ</v>
      </c>
      <c r="Q877">
        <f>IF($F877="","",DATEDIF($R877,①申込書!$D$3,"Y"))</f>
        <v>21</v>
      </c>
      <c r="R877" t="str">
        <f t="shared" si="96"/>
        <v>2004/10/01</v>
      </c>
      <c r="S877" t="str">
        <f t="shared" si="91"/>
        <v>学連</v>
      </c>
      <c r="T877" t="str">
        <f>IFERROR(IF($G877&lt;&gt;"",LEFT($G877,11),IF(COUNTIF(③女子申込!$C:$C,$B877)=1,INDEX(③女子申込!H:H,MATCH($B877,③女子申込!$C:$C,0)),"")),"")</f>
        <v>00146205826</v>
      </c>
      <c r="U877" t="str">
        <f t="shared" si="97"/>
        <v>奈良大</v>
      </c>
    </row>
    <row r="878" spans="1:21">
      <c r="A878" t="s">
        <v>1726</v>
      </c>
      <c r="B878" s="61">
        <v>877</v>
      </c>
      <c r="C878" t="s">
        <v>5676</v>
      </c>
      <c r="D878" t="s">
        <v>5677</v>
      </c>
      <c r="E878" t="s">
        <v>83</v>
      </c>
      <c r="F878">
        <v>20040406</v>
      </c>
      <c r="G878" t="s">
        <v>14178</v>
      </c>
      <c r="H878" t="s">
        <v>5678</v>
      </c>
      <c r="I878" t="s">
        <v>2803</v>
      </c>
      <c r="M878" t="str">
        <f t="shared" si="92"/>
        <v>越水</v>
      </c>
      <c r="N878" t="str">
        <f t="shared" si="93"/>
        <v>なつみ</v>
      </c>
      <c r="O878" t="str">
        <f t="shared" si="94"/>
        <v>コシミズ</v>
      </c>
      <c r="P878" t="str">
        <f t="shared" si="95"/>
        <v>ナツミ</v>
      </c>
      <c r="Q878">
        <f>IF($F878="","",DATEDIF($R878,①申込書!$D$3,"Y"))</f>
        <v>21</v>
      </c>
      <c r="R878" t="str">
        <f t="shared" si="96"/>
        <v>2004/04/06</v>
      </c>
      <c r="S878" t="str">
        <f t="shared" si="91"/>
        <v>奈良</v>
      </c>
      <c r="T878" t="str">
        <f>IFERROR(IF($G878&lt;&gt;"",LEFT($G878,11),IF(COUNTIF(③女子申込!$C:$C,$B878)=1,INDEX(③女子申込!H:H,MATCH($B878,③女子申込!$C:$C,0)),"")),"")</f>
        <v>00110151514</v>
      </c>
      <c r="U878" t="str">
        <f t="shared" si="97"/>
        <v>奈良教育大</v>
      </c>
    </row>
    <row r="879" spans="1:21">
      <c r="A879" t="s">
        <v>1726</v>
      </c>
      <c r="B879" s="61">
        <v>878</v>
      </c>
      <c r="C879" t="s">
        <v>8295</v>
      </c>
      <c r="D879" t="s">
        <v>8296</v>
      </c>
      <c r="E879" t="s">
        <v>102</v>
      </c>
      <c r="F879">
        <v>20060220</v>
      </c>
      <c r="G879" t="s">
        <v>8297</v>
      </c>
      <c r="H879" t="s">
        <v>8298</v>
      </c>
      <c r="I879" t="s">
        <v>2854</v>
      </c>
      <c r="M879" t="str">
        <f t="shared" si="92"/>
        <v>諏訪間</v>
      </c>
      <c r="N879" t="str">
        <f t="shared" si="93"/>
        <v>ほのか</v>
      </c>
      <c r="O879" t="str">
        <f t="shared" si="94"/>
        <v>スワマ</v>
      </c>
      <c r="P879" t="str">
        <f t="shared" si="95"/>
        <v>ホノカ</v>
      </c>
      <c r="Q879">
        <f>IF($F879="","",DATEDIF($R879,①申込書!$D$3,"Y"))</f>
        <v>19</v>
      </c>
      <c r="R879" t="str">
        <f t="shared" si="96"/>
        <v>2006/02/20</v>
      </c>
      <c r="S879" t="str">
        <f t="shared" si="91"/>
        <v>静岡</v>
      </c>
      <c r="T879" t="str">
        <f>IFERROR(IF($G879&lt;&gt;"",LEFT($G879,11),IF(COUNTIF(③女子申込!$C:$C,$B879)=1,INDEX(③女子申込!H:H,MATCH($B879,③女子申込!$C:$C,0)),"")),"")</f>
        <v>00124003111</v>
      </c>
      <c r="U879" t="str">
        <f t="shared" si="97"/>
        <v>奈良教育大</v>
      </c>
    </row>
    <row r="880" spans="1:21">
      <c r="A880" t="s">
        <v>1456</v>
      </c>
      <c r="B880" s="61">
        <v>879</v>
      </c>
      <c r="C880" t="s">
        <v>3151</v>
      </c>
      <c r="D880" t="s">
        <v>3152</v>
      </c>
      <c r="E880" t="s">
        <v>83</v>
      </c>
      <c r="F880">
        <v>20001010</v>
      </c>
      <c r="G880" t="s">
        <v>14179</v>
      </c>
      <c r="H880" t="s">
        <v>3153</v>
      </c>
      <c r="I880" t="s">
        <v>2806</v>
      </c>
      <c r="M880" t="str">
        <f t="shared" si="92"/>
        <v>宮下</v>
      </c>
      <c r="N880" t="str">
        <f t="shared" si="93"/>
        <v>実羽</v>
      </c>
      <c r="O880" t="str">
        <f t="shared" si="94"/>
        <v>ミヤシタ</v>
      </c>
      <c r="P880" t="str">
        <f t="shared" si="95"/>
        <v>ミウ</v>
      </c>
      <c r="Q880">
        <f>IF($F880="","",DATEDIF($R880,①申込書!$D$3,"Y"))</f>
        <v>25</v>
      </c>
      <c r="R880" t="str">
        <f t="shared" si="96"/>
        <v>2000/10/10</v>
      </c>
      <c r="S880" t="str">
        <f t="shared" si="91"/>
        <v>奈良</v>
      </c>
      <c r="T880" t="str">
        <f>IFERROR(IF($G880&lt;&gt;"",LEFT($G880,11),IF(COUNTIF(③女子申込!$C:$C,$B880)=1,INDEX(③女子申込!H:H,MATCH($B880,③女子申込!$C:$C,0)),"")),"")</f>
        <v>00077451529</v>
      </c>
      <c r="U880" t="str">
        <f t="shared" si="97"/>
        <v>奈良県立医科大</v>
      </c>
    </row>
    <row r="881" spans="1:21">
      <c r="A881" t="s">
        <v>1456</v>
      </c>
      <c r="B881" s="61">
        <v>880</v>
      </c>
      <c r="C881" t="s">
        <v>3154</v>
      </c>
      <c r="D881" t="s">
        <v>3155</v>
      </c>
      <c r="E881" t="s">
        <v>83</v>
      </c>
      <c r="F881">
        <v>20000408</v>
      </c>
      <c r="G881" t="s">
        <v>14180</v>
      </c>
      <c r="H881" t="s">
        <v>1001</v>
      </c>
      <c r="I881" t="s">
        <v>109</v>
      </c>
      <c r="M881" t="str">
        <f t="shared" si="92"/>
        <v>宮﨑</v>
      </c>
      <c r="N881" t="str">
        <f t="shared" si="93"/>
        <v>奈桜</v>
      </c>
      <c r="O881" t="str">
        <f t="shared" si="94"/>
        <v>ミヤザキ</v>
      </c>
      <c r="P881" t="str">
        <f t="shared" si="95"/>
        <v>ナオ</v>
      </c>
      <c r="Q881">
        <f>IF($F881="","",DATEDIF($R881,①申込書!$D$3,"Y"))</f>
        <v>25</v>
      </c>
      <c r="R881" t="str">
        <f t="shared" si="96"/>
        <v>2000/04/08</v>
      </c>
      <c r="S881" t="str">
        <f t="shared" si="91"/>
        <v>奈良</v>
      </c>
      <c r="T881" t="str">
        <f>IFERROR(IF($G881&lt;&gt;"",LEFT($G881,11),IF(COUNTIF(③女子申込!$C:$C,$B881)=1,INDEX(③女子申込!H:H,MATCH($B881,③女子申込!$C:$C,0)),"")),"")</f>
        <v>00164679841</v>
      </c>
      <c r="U881" t="str">
        <f t="shared" si="97"/>
        <v>奈良県立医科大</v>
      </c>
    </row>
    <row r="882" spans="1:21">
      <c r="A882" t="s">
        <v>1456</v>
      </c>
      <c r="B882" s="61">
        <v>881</v>
      </c>
      <c r="C882" t="s">
        <v>3420</v>
      </c>
      <c r="D882" t="s">
        <v>3421</v>
      </c>
      <c r="E882" t="s">
        <v>83</v>
      </c>
      <c r="F882">
        <v>20010714</v>
      </c>
      <c r="G882" t="s">
        <v>14181</v>
      </c>
      <c r="H882" t="s">
        <v>288</v>
      </c>
      <c r="I882" t="s">
        <v>3422</v>
      </c>
      <c r="M882" t="str">
        <f t="shared" si="92"/>
        <v>上田</v>
      </c>
      <c r="N882" t="str">
        <f t="shared" si="93"/>
        <v>万葉</v>
      </c>
      <c r="O882" t="str">
        <f t="shared" si="94"/>
        <v>ウエダ</v>
      </c>
      <c r="P882" t="str">
        <f t="shared" si="95"/>
        <v>マヨ</v>
      </c>
      <c r="Q882">
        <f>IF($F882="","",DATEDIF($R882,①申込書!$D$3,"Y"))</f>
        <v>24</v>
      </c>
      <c r="R882" t="str">
        <f t="shared" si="96"/>
        <v>2001/07/14</v>
      </c>
      <c r="S882" t="str">
        <f t="shared" si="91"/>
        <v>奈良</v>
      </c>
      <c r="T882" t="str">
        <f>IFERROR(IF($G882&lt;&gt;"",LEFT($G882,11),IF(COUNTIF(③女子申込!$C:$C,$B882)=1,INDEX(③女子申込!H:H,MATCH($B882,③女子申込!$C:$C,0)),"")),"")</f>
        <v>00110171314</v>
      </c>
      <c r="U882" t="str">
        <f t="shared" si="97"/>
        <v>奈良県立医科大</v>
      </c>
    </row>
    <row r="883" spans="1:21">
      <c r="A883" t="s">
        <v>1456</v>
      </c>
      <c r="B883" s="61">
        <v>882</v>
      </c>
      <c r="C883" t="s">
        <v>3423</v>
      </c>
      <c r="D883" t="s">
        <v>3424</v>
      </c>
      <c r="E883" t="s">
        <v>83</v>
      </c>
      <c r="F883">
        <v>20030411</v>
      </c>
      <c r="G883" t="s">
        <v>14182</v>
      </c>
      <c r="H883" t="s">
        <v>228</v>
      </c>
      <c r="I883" t="s">
        <v>3425</v>
      </c>
      <c r="M883" t="str">
        <f t="shared" si="92"/>
        <v>関</v>
      </c>
      <c r="N883" t="str">
        <f t="shared" si="93"/>
        <v>麻衣子</v>
      </c>
      <c r="O883" t="str">
        <f t="shared" si="94"/>
        <v>セキ</v>
      </c>
      <c r="P883" t="str">
        <f t="shared" si="95"/>
        <v>マイコ</v>
      </c>
      <c r="Q883">
        <f>IF($F883="","",DATEDIF($R883,①申込書!$D$3,"Y"))</f>
        <v>22</v>
      </c>
      <c r="R883" t="str">
        <f t="shared" si="96"/>
        <v>2003/04/11</v>
      </c>
      <c r="S883" t="str">
        <f t="shared" si="91"/>
        <v>奈良</v>
      </c>
      <c r="T883" t="str">
        <f>IFERROR(IF($G883&lt;&gt;"",LEFT($G883,11),IF(COUNTIF(③女子申込!$C:$C,$B883)=1,INDEX(③女子申込!H:H,MATCH($B883,③女子申込!$C:$C,0)),"")),"")</f>
        <v>00106250721</v>
      </c>
      <c r="U883" t="str">
        <f t="shared" si="97"/>
        <v>奈良県立医科大</v>
      </c>
    </row>
    <row r="884" spans="1:21">
      <c r="A884" t="s">
        <v>1456</v>
      </c>
      <c r="B884" s="61">
        <v>883</v>
      </c>
      <c r="C884" t="s">
        <v>12967</v>
      </c>
      <c r="D884" t="s">
        <v>8200</v>
      </c>
      <c r="E884" t="s">
        <v>83</v>
      </c>
      <c r="F884">
        <v>20060119</v>
      </c>
      <c r="G884" t="s">
        <v>8201</v>
      </c>
      <c r="H884" t="s">
        <v>376</v>
      </c>
      <c r="I884" t="s">
        <v>2873</v>
      </c>
      <c r="M884" t="str">
        <f t="shared" si="92"/>
        <v>髙田</v>
      </c>
      <c r="N884" t="str">
        <f t="shared" si="93"/>
        <v>真帆</v>
      </c>
      <c r="O884" t="str">
        <f t="shared" si="94"/>
        <v>タカダ</v>
      </c>
      <c r="P884" t="str">
        <f t="shared" si="95"/>
        <v>マホ</v>
      </c>
      <c r="Q884">
        <f>IF($F884="","",DATEDIF($R884,①申込書!$D$3,"Y"))</f>
        <v>20</v>
      </c>
      <c r="R884" t="str">
        <f t="shared" si="96"/>
        <v>2006/01/19</v>
      </c>
      <c r="S884" t="str">
        <f t="shared" si="91"/>
        <v>奈良</v>
      </c>
      <c r="T884" t="str">
        <f>IFERROR(IF($G884&lt;&gt;"",LEFT($G884,11),IF(COUNTIF(③女子申込!$C:$C,$B884)=1,INDEX(③女子申込!H:H,MATCH($B884,③女子申込!$C:$C,0)),"")),"")</f>
        <v>00164423929</v>
      </c>
      <c r="U884" t="str">
        <f t="shared" si="97"/>
        <v>奈良県立医科大</v>
      </c>
    </row>
    <row r="885" spans="1:21">
      <c r="A885" t="s">
        <v>12968</v>
      </c>
      <c r="B885" s="61">
        <v>884</v>
      </c>
      <c r="C885" t="s">
        <v>3115</v>
      </c>
      <c r="D885" t="s">
        <v>3116</v>
      </c>
      <c r="E885" t="s">
        <v>99</v>
      </c>
      <c r="F885">
        <v>20030724</v>
      </c>
      <c r="G885" t="s">
        <v>14183</v>
      </c>
      <c r="H885" t="s">
        <v>3117</v>
      </c>
      <c r="I885" t="s">
        <v>631</v>
      </c>
      <c r="M885" t="str">
        <f t="shared" si="92"/>
        <v>奥澤</v>
      </c>
      <c r="N885" t="str">
        <f t="shared" si="93"/>
        <v>虹雨</v>
      </c>
      <c r="O885" t="str">
        <f t="shared" si="94"/>
        <v>オクザワ</v>
      </c>
      <c r="P885" t="str">
        <f t="shared" si="95"/>
        <v>コウ</v>
      </c>
      <c r="Q885">
        <f>IF($F885="","",DATEDIF($R885,①申込書!$D$3,"Y"))</f>
        <v>22</v>
      </c>
      <c r="R885" t="str">
        <f t="shared" si="96"/>
        <v>2003/07/24</v>
      </c>
      <c r="S885" t="str">
        <f t="shared" si="91"/>
        <v>大阪</v>
      </c>
      <c r="T885" t="str">
        <f>IFERROR(IF($G885&lt;&gt;"",LEFT($G885,11),IF(COUNTIF(③女子申込!$C:$C,$B885)=1,INDEX(③女子申込!H:H,MATCH($B885,③女子申込!$C:$C,0)),"")),"")</f>
        <v>00102414820</v>
      </c>
      <c r="U885" t="str">
        <f t="shared" si="97"/>
        <v>羽衣国際大</v>
      </c>
    </row>
    <row r="886" spans="1:21">
      <c r="A886" t="s">
        <v>12968</v>
      </c>
      <c r="B886" s="61">
        <v>885</v>
      </c>
      <c r="C886" t="s">
        <v>3118</v>
      </c>
      <c r="D886" t="s">
        <v>3119</v>
      </c>
      <c r="E886" t="s">
        <v>99</v>
      </c>
      <c r="F886">
        <v>20031124</v>
      </c>
      <c r="G886" t="s">
        <v>14184</v>
      </c>
      <c r="H886" t="s">
        <v>152</v>
      </c>
      <c r="I886" t="s">
        <v>92</v>
      </c>
      <c r="M886" t="str">
        <f t="shared" si="92"/>
        <v>河本</v>
      </c>
      <c r="N886" t="str">
        <f t="shared" si="93"/>
        <v>優希</v>
      </c>
      <c r="O886" t="str">
        <f t="shared" si="94"/>
        <v>カワモト</v>
      </c>
      <c r="P886" t="str">
        <f t="shared" si="95"/>
        <v>ユキ</v>
      </c>
      <c r="Q886">
        <f>IF($F886="","",DATEDIF($R886,①申込書!$D$3,"Y"))</f>
        <v>22</v>
      </c>
      <c r="R886" t="str">
        <f t="shared" si="96"/>
        <v>2003/11/24</v>
      </c>
      <c r="S886" t="str">
        <f t="shared" si="91"/>
        <v>大阪</v>
      </c>
      <c r="T886" t="str">
        <f>IFERROR(IF($G886&lt;&gt;"",LEFT($G886,11),IF(COUNTIF(③女子申込!$C:$C,$B886)=1,INDEX(③女子申込!H:H,MATCH($B886,③女子申込!$C:$C,0)),"")),"")</f>
        <v>00100613213</v>
      </c>
      <c r="U886" t="str">
        <f t="shared" si="97"/>
        <v>羽衣国際大</v>
      </c>
    </row>
    <row r="887" spans="1:21">
      <c r="A887" t="s">
        <v>12968</v>
      </c>
      <c r="B887" s="61">
        <v>886</v>
      </c>
      <c r="C887" t="s">
        <v>3120</v>
      </c>
      <c r="D887" t="s">
        <v>3121</v>
      </c>
      <c r="E887" t="s">
        <v>99</v>
      </c>
      <c r="F887">
        <v>20031114</v>
      </c>
      <c r="G887" t="s">
        <v>14185</v>
      </c>
      <c r="H887" t="s">
        <v>162</v>
      </c>
      <c r="I887" t="s">
        <v>594</v>
      </c>
      <c r="M887" t="str">
        <f t="shared" si="92"/>
        <v>木村</v>
      </c>
      <c r="N887" t="str">
        <f t="shared" si="93"/>
        <v>心咲</v>
      </c>
      <c r="O887" t="str">
        <f t="shared" si="94"/>
        <v>キムラ</v>
      </c>
      <c r="P887" t="str">
        <f t="shared" si="95"/>
        <v>ミサキ</v>
      </c>
      <c r="Q887">
        <f>IF($F887="","",DATEDIF($R887,①申込書!$D$3,"Y"))</f>
        <v>22</v>
      </c>
      <c r="R887" t="str">
        <f t="shared" si="96"/>
        <v>2003/11/14</v>
      </c>
      <c r="S887" t="str">
        <f t="shared" si="91"/>
        <v>大阪</v>
      </c>
      <c r="T887" t="str">
        <f>IFERROR(IF($G887&lt;&gt;"",LEFT($G887,11),IF(COUNTIF(③女子申込!$C:$C,$B887)=1,INDEX(③女子申込!H:H,MATCH($B887,③女子申込!$C:$C,0)),"")),"")</f>
        <v>00108021416</v>
      </c>
      <c r="U887" t="str">
        <f t="shared" si="97"/>
        <v>羽衣国際大</v>
      </c>
    </row>
    <row r="888" spans="1:21">
      <c r="A888" t="s">
        <v>12968</v>
      </c>
      <c r="B888" s="61">
        <v>887</v>
      </c>
      <c r="C888" t="s">
        <v>7942</v>
      </c>
      <c r="D888" t="s">
        <v>7943</v>
      </c>
      <c r="E888" t="s">
        <v>369</v>
      </c>
      <c r="F888">
        <v>20050421</v>
      </c>
      <c r="G888" t="s">
        <v>14186</v>
      </c>
      <c r="H888" t="s">
        <v>361</v>
      </c>
      <c r="I888" t="s">
        <v>2742</v>
      </c>
      <c r="M888" t="str">
        <f t="shared" si="92"/>
        <v>岡本</v>
      </c>
      <c r="N888" t="str">
        <f t="shared" si="93"/>
        <v>百萌子</v>
      </c>
      <c r="O888" t="str">
        <f t="shared" si="94"/>
        <v>オカモト</v>
      </c>
      <c r="P888" t="str">
        <f t="shared" si="95"/>
        <v>モモコ</v>
      </c>
      <c r="Q888">
        <f>IF($F888="","",DATEDIF($R888,①申込書!$D$3,"Y"))</f>
        <v>20</v>
      </c>
      <c r="R888" t="str">
        <f t="shared" si="96"/>
        <v>2005/04/21</v>
      </c>
      <c r="S888" t="str">
        <f t="shared" si="91"/>
        <v>愛媛</v>
      </c>
      <c r="T888" t="str">
        <f>IFERROR(IF($G888&lt;&gt;"",LEFT($G888,11),IF(COUNTIF(③女子申込!$C:$C,$B888)=1,INDEX(③女子申込!H:H,MATCH($B888,③女子申込!$C:$C,0)),"")),"")</f>
        <v>00140523722</v>
      </c>
      <c r="U888" t="str">
        <f t="shared" si="97"/>
        <v>羽衣国際大</v>
      </c>
    </row>
    <row r="889" spans="1:21">
      <c r="A889" t="s">
        <v>12968</v>
      </c>
      <c r="B889" s="61">
        <v>888</v>
      </c>
      <c r="C889" t="s">
        <v>7944</v>
      </c>
      <c r="D889" t="s">
        <v>7945</v>
      </c>
      <c r="E889" t="s">
        <v>99</v>
      </c>
      <c r="F889">
        <v>20051016</v>
      </c>
      <c r="G889" t="s">
        <v>14187</v>
      </c>
      <c r="H889" t="s">
        <v>7946</v>
      </c>
      <c r="I889" t="s">
        <v>2868</v>
      </c>
      <c r="M889" t="str">
        <f t="shared" si="92"/>
        <v>森井</v>
      </c>
      <c r="N889" t="str">
        <f t="shared" si="93"/>
        <v>結菜</v>
      </c>
      <c r="O889" t="str">
        <f t="shared" si="94"/>
        <v>モリイ</v>
      </c>
      <c r="P889" t="str">
        <f t="shared" si="95"/>
        <v>ユウナ</v>
      </c>
      <c r="Q889">
        <f>IF($F889="","",DATEDIF($R889,①申込書!$D$3,"Y"))</f>
        <v>20</v>
      </c>
      <c r="R889" t="str">
        <f t="shared" si="96"/>
        <v>2005/10/16</v>
      </c>
      <c r="S889" t="str">
        <f t="shared" si="91"/>
        <v>大阪</v>
      </c>
      <c r="T889" t="str">
        <f>IFERROR(IF($G889&lt;&gt;"",LEFT($G889,11),IF(COUNTIF(③女子申込!$C:$C,$B889)=1,INDEX(③女子申込!H:H,MATCH($B889,③女子申込!$C:$C,0)),"")),"")</f>
        <v>00123940322</v>
      </c>
      <c r="U889" t="str">
        <f t="shared" si="97"/>
        <v>羽衣国際大</v>
      </c>
    </row>
    <row r="890" spans="1:21">
      <c r="A890" t="s">
        <v>12968</v>
      </c>
      <c r="B890" s="61">
        <v>889</v>
      </c>
      <c r="C890" t="s">
        <v>12969</v>
      </c>
      <c r="D890" t="s">
        <v>12970</v>
      </c>
      <c r="E890" t="s">
        <v>138</v>
      </c>
      <c r="F890">
        <v>20061208</v>
      </c>
      <c r="G890"/>
      <c r="H890" t="s">
        <v>14188</v>
      </c>
      <c r="I890" t="s">
        <v>1502</v>
      </c>
      <c r="M890" t="str">
        <f t="shared" si="92"/>
        <v>古好</v>
      </c>
      <c r="N890" t="str">
        <f t="shared" si="93"/>
        <v>未侑</v>
      </c>
      <c r="O890" t="str">
        <f t="shared" si="94"/>
        <v>コヨシ</v>
      </c>
      <c r="P890" t="str">
        <f t="shared" si="95"/>
        <v>ミユ</v>
      </c>
      <c r="Q890">
        <f>IF($F890="","",DATEDIF($R890,①申込書!$D$3,"Y"))</f>
        <v>19</v>
      </c>
      <c r="R890" t="str">
        <f t="shared" si="96"/>
        <v>2006/12/08</v>
      </c>
      <c r="S890" t="str">
        <f t="shared" si="91"/>
        <v>岡山</v>
      </c>
      <c r="T890" t="str">
        <f>IFERROR(IF($G890&lt;&gt;"",LEFT($G890,11),IF(COUNTIF(③女子申込!$C:$C,$B890)=1,INDEX(③女子申込!H:H,MATCH($B890,③女子申込!$C:$C,0)),"")),"")</f>
        <v/>
      </c>
      <c r="U890" t="str">
        <f t="shared" si="97"/>
        <v>羽衣国際大</v>
      </c>
    </row>
    <row r="891" spans="1:21">
      <c r="A891" t="s">
        <v>12968</v>
      </c>
      <c r="B891" s="61">
        <v>890</v>
      </c>
      <c r="C891" t="s">
        <v>12971</v>
      </c>
      <c r="D891" t="s">
        <v>12972</v>
      </c>
      <c r="E891" t="s">
        <v>91</v>
      </c>
      <c r="F891">
        <v>20061110</v>
      </c>
      <c r="G891"/>
      <c r="H891" t="s">
        <v>14189</v>
      </c>
      <c r="I891" t="s">
        <v>2704</v>
      </c>
      <c r="M891" t="str">
        <f t="shared" si="92"/>
        <v>鶴身</v>
      </c>
      <c r="N891" t="str">
        <f t="shared" si="93"/>
        <v>佳音</v>
      </c>
      <c r="O891" t="str">
        <f t="shared" si="94"/>
        <v>ツルミ</v>
      </c>
      <c r="P891" t="str">
        <f t="shared" si="95"/>
        <v>カノン</v>
      </c>
      <c r="Q891">
        <f>IF($F891="","",DATEDIF($R891,①申込書!$D$3,"Y"))</f>
        <v>19</v>
      </c>
      <c r="R891" t="str">
        <f t="shared" si="96"/>
        <v>2006/11/10</v>
      </c>
      <c r="S891" t="str">
        <f t="shared" si="91"/>
        <v>香川</v>
      </c>
      <c r="T891" t="str">
        <f>IFERROR(IF($G891&lt;&gt;"",LEFT($G891,11),IF(COUNTIF(③女子申込!$C:$C,$B891)=1,INDEX(③女子申込!H:H,MATCH($B891,③女子申込!$C:$C,0)),"")),"")</f>
        <v/>
      </c>
      <c r="U891" t="str">
        <f t="shared" si="97"/>
        <v>羽衣国際大</v>
      </c>
    </row>
    <row r="892" spans="1:21">
      <c r="A892" t="s">
        <v>1185</v>
      </c>
      <c r="B892" s="61">
        <v>891</v>
      </c>
      <c r="C892" t="s">
        <v>8233</v>
      </c>
      <c r="D892" t="s">
        <v>8234</v>
      </c>
      <c r="E892" t="s">
        <v>3835</v>
      </c>
      <c r="F892">
        <v>20050717</v>
      </c>
      <c r="G892" t="s">
        <v>8235</v>
      </c>
      <c r="H892" t="s">
        <v>119</v>
      </c>
      <c r="I892" t="s">
        <v>8236</v>
      </c>
      <c r="M892" t="str">
        <f t="shared" si="92"/>
        <v>髙村</v>
      </c>
      <c r="N892" t="str">
        <f t="shared" si="93"/>
        <v>初菜</v>
      </c>
      <c r="O892" t="str">
        <f t="shared" si="94"/>
        <v>タカムラ</v>
      </c>
      <c r="P892" t="str">
        <f t="shared" si="95"/>
        <v>ハツナ</v>
      </c>
      <c r="Q892">
        <f>IF($F892="","",DATEDIF($R892,①申込書!$D$3,"Y"))</f>
        <v>20</v>
      </c>
      <c r="R892" t="str">
        <f t="shared" si="96"/>
        <v>2005/07/17</v>
      </c>
      <c r="S892" t="str">
        <f t="shared" si="91"/>
        <v>学連</v>
      </c>
      <c r="T892" t="str">
        <f>IFERROR(IF($G892&lt;&gt;"",LEFT($G892,11),IF(COUNTIF(③女子申込!$C:$C,$B892)=1,INDEX(③女子申込!H:H,MATCH($B892,③女子申込!$C:$C,0)),"")),"")</f>
        <v>00161855935</v>
      </c>
      <c r="U892" t="str">
        <f t="shared" si="97"/>
        <v>桃山学院大</v>
      </c>
    </row>
    <row r="893" spans="1:21">
      <c r="A893" t="s">
        <v>1185</v>
      </c>
      <c r="B893" s="61">
        <v>892</v>
      </c>
      <c r="C893" t="s">
        <v>8237</v>
      </c>
      <c r="D893" t="s">
        <v>8238</v>
      </c>
      <c r="E893" t="s">
        <v>3835</v>
      </c>
      <c r="F893">
        <v>20060213</v>
      </c>
      <c r="G893" t="s">
        <v>8239</v>
      </c>
      <c r="H893" t="s">
        <v>1195</v>
      </c>
      <c r="I893" t="s">
        <v>3060</v>
      </c>
      <c r="M893" t="str">
        <f t="shared" si="92"/>
        <v>永島</v>
      </c>
      <c r="N893" t="str">
        <f t="shared" si="93"/>
        <v>紗菜</v>
      </c>
      <c r="O893" t="str">
        <f t="shared" si="94"/>
        <v>ナガシマ</v>
      </c>
      <c r="P893" t="str">
        <f t="shared" si="95"/>
        <v>サナ</v>
      </c>
      <c r="Q893">
        <f>IF($F893="","",DATEDIF($R893,①申込書!$D$3,"Y"))</f>
        <v>19</v>
      </c>
      <c r="R893" t="str">
        <f t="shared" si="96"/>
        <v>2006/02/13</v>
      </c>
      <c r="S893" t="str">
        <f t="shared" si="91"/>
        <v>学連</v>
      </c>
      <c r="T893" t="str">
        <f>IFERROR(IF($G893&lt;&gt;"",LEFT($G893,11),IF(COUNTIF(③女子申込!$C:$C,$B893)=1,INDEX(③女子申込!H:H,MATCH($B893,③女子申込!$C:$C,0)),"")),"")</f>
        <v>00200267289</v>
      </c>
      <c r="U893" t="str">
        <f t="shared" si="97"/>
        <v>桃山学院大</v>
      </c>
    </row>
    <row r="894" spans="1:21">
      <c r="A894" t="s">
        <v>1476</v>
      </c>
      <c r="B894" s="61">
        <v>893</v>
      </c>
      <c r="C894" t="s">
        <v>5553</v>
      </c>
      <c r="D894" t="s">
        <v>5554</v>
      </c>
      <c r="E894" t="s">
        <v>469</v>
      </c>
      <c r="F894">
        <v>20041207</v>
      </c>
      <c r="G894" t="s">
        <v>14190</v>
      </c>
      <c r="H894" t="s">
        <v>1586</v>
      </c>
      <c r="I894" t="s">
        <v>2985</v>
      </c>
      <c r="M894" t="str">
        <f t="shared" si="92"/>
        <v>井口</v>
      </c>
      <c r="N894" t="str">
        <f t="shared" si="93"/>
        <v>彩子</v>
      </c>
      <c r="O894" t="str">
        <f t="shared" si="94"/>
        <v>イグチ</v>
      </c>
      <c r="P894" t="str">
        <f t="shared" si="95"/>
        <v>アヤコ</v>
      </c>
      <c r="Q894">
        <f>IF($F894="","",DATEDIF($R894,①申込書!$D$3,"Y"))</f>
        <v>21</v>
      </c>
      <c r="R894" t="str">
        <f t="shared" si="96"/>
        <v>2004/12/07</v>
      </c>
      <c r="S894" t="str">
        <f t="shared" si="91"/>
        <v>和歌山</v>
      </c>
      <c r="T894" t="str">
        <f>IFERROR(IF($G894&lt;&gt;"",LEFT($G894,11),IF(COUNTIF(③女子申込!$C:$C,$B894)=1,INDEX(③女子申込!H:H,MATCH($B894,③女子申込!$C:$C,0)),"")),"")</f>
        <v>00115136118</v>
      </c>
      <c r="U894" t="str">
        <f t="shared" si="97"/>
        <v>和歌山大</v>
      </c>
    </row>
    <row r="895" spans="1:21">
      <c r="A895" t="s">
        <v>1476</v>
      </c>
      <c r="B895" s="61">
        <v>894</v>
      </c>
      <c r="C895" t="s">
        <v>5650</v>
      </c>
      <c r="D895" t="s">
        <v>5651</v>
      </c>
      <c r="E895" t="s">
        <v>469</v>
      </c>
      <c r="F895">
        <v>20041226</v>
      </c>
      <c r="G895" t="s">
        <v>14191</v>
      </c>
      <c r="H895" t="s">
        <v>378</v>
      </c>
      <c r="I895" t="s">
        <v>666</v>
      </c>
      <c r="M895" t="str">
        <f t="shared" si="92"/>
        <v>仲谷</v>
      </c>
      <c r="N895" t="str">
        <f t="shared" si="93"/>
        <v>瑠唯</v>
      </c>
      <c r="O895" t="str">
        <f t="shared" si="94"/>
        <v>ナカタニ</v>
      </c>
      <c r="P895" t="str">
        <f t="shared" si="95"/>
        <v>ルイ</v>
      </c>
      <c r="Q895">
        <f>IF($F895="","",DATEDIF($R895,①申込書!$D$3,"Y"))</f>
        <v>21</v>
      </c>
      <c r="R895" t="str">
        <f t="shared" si="96"/>
        <v>2004/12/26</v>
      </c>
      <c r="S895" t="str">
        <f t="shared" si="91"/>
        <v>和歌山</v>
      </c>
      <c r="T895" t="str">
        <f>IFERROR(IF($G895&lt;&gt;"",LEFT($G895,11),IF(COUNTIF(③女子申込!$C:$C,$B895)=1,INDEX(③女子申込!H:H,MATCH($B895,③女子申込!$C:$C,0)),"")),"")</f>
        <v>00144563225</v>
      </c>
      <c r="U895" t="str">
        <f t="shared" si="97"/>
        <v>和歌山大</v>
      </c>
    </row>
    <row r="896" spans="1:21">
      <c r="A896" t="s">
        <v>1476</v>
      </c>
      <c r="B896" s="61">
        <v>895</v>
      </c>
      <c r="C896" t="s">
        <v>5674</v>
      </c>
      <c r="D896" t="s">
        <v>5675</v>
      </c>
      <c r="E896" t="s">
        <v>469</v>
      </c>
      <c r="F896">
        <v>20041015</v>
      </c>
      <c r="G896" t="s">
        <v>14192</v>
      </c>
      <c r="H896" t="s">
        <v>458</v>
      </c>
      <c r="I896" t="s">
        <v>2709</v>
      </c>
      <c r="M896" t="str">
        <f t="shared" si="92"/>
        <v>阪本</v>
      </c>
      <c r="N896" t="str">
        <f t="shared" si="93"/>
        <v>咲来</v>
      </c>
      <c r="O896" t="str">
        <f t="shared" si="94"/>
        <v>サカモト</v>
      </c>
      <c r="P896" t="str">
        <f t="shared" si="95"/>
        <v>サクラ</v>
      </c>
      <c r="Q896">
        <f>IF($F896="","",DATEDIF($R896,①申込書!$D$3,"Y"))</f>
        <v>21</v>
      </c>
      <c r="R896" t="str">
        <f t="shared" si="96"/>
        <v>2004/10/15</v>
      </c>
      <c r="S896" t="str">
        <f t="shared" si="91"/>
        <v>和歌山</v>
      </c>
      <c r="T896" t="str">
        <f>IFERROR(IF($G896&lt;&gt;"",LEFT($G896,11),IF(COUNTIF(③女子申込!$C:$C,$B896)=1,INDEX(③女子申込!H:H,MATCH($B896,③女子申込!$C:$C,0)),"")),"")</f>
        <v>00200136789</v>
      </c>
      <c r="U896" t="str">
        <f t="shared" si="97"/>
        <v>和歌山大</v>
      </c>
    </row>
    <row r="897" spans="1:21">
      <c r="A897" t="s">
        <v>1476</v>
      </c>
      <c r="B897" s="61">
        <v>896</v>
      </c>
      <c r="C897" t="s">
        <v>8273</v>
      </c>
      <c r="D897" t="s">
        <v>8274</v>
      </c>
      <c r="E897" t="s">
        <v>469</v>
      </c>
      <c r="F897">
        <v>20050517</v>
      </c>
      <c r="G897" t="s">
        <v>8275</v>
      </c>
      <c r="H897" t="s">
        <v>8276</v>
      </c>
      <c r="I897" t="s">
        <v>3185</v>
      </c>
      <c r="M897" t="str">
        <f t="shared" si="92"/>
        <v>勝浦</v>
      </c>
      <c r="N897" t="str">
        <f t="shared" si="93"/>
        <v>華奈</v>
      </c>
      <c r="O897" t="str">
        <f t="shared" si="94"/>
        <v>カツウラ</v>
      </c>
      <c r="P897" t="str">
        <f t="shared" si="95"/>
        <v>ハナ</v>
      </c>
      <c r="Q897">
        <f>IF($F897="","",DATEDIF($R897,①申込書!$D$3,"Y"))</f>
        <v>20</v>
      </c>
      <c r="R897" t="str">
        <f t="shared" si="96"/>
        <v>2005/05/17</v>
      </c>
      <c r="S897" t="str">
        <f t="shared" si="91"/>
        <v>和歌山</v>
      </c>
      <c r="T897" t="str">
        <f>IFERROR(IF($G897&lt;&gt;"",LEFT($G897,11),IF(COUNTIF(③女子申込!$C:$C,$B897)=1,INDEX(③女子申込!H:H,MATCH($B897,③女子申込!$C:$C,0)),"")),"")</f>
        <v>00123747327</v>
      </c>
      <c r="U897" t="str">
        <f t="shared" si="97"/>
        <v>和歌山大</v>
      </c>
    </row>
    <row r="898" spans="1:21">
      <c r="A898" t="s">
        <v>1278</v>
      </c>
      <c r="B898" s="61">
        <v>897</v>
      </c>
      <c r="C898" t="s">
        <v>3371</v>
      </c>
      <c r="D898" t="s">
        <v>3372</v>
      </c>
      <c r="E898" t="s">
        <v>99</v>
      </c>
      <c r="F898">
        <v>20040116</v>
      </c>
      <c r="G898" t="s">
        <v>14193</v>
      </c>
      <c r="H898" t="s">
        <v>577</v>
      </c>
      <c r="I898" t="s">
        <v>2856</v>
      </c>
      <c r="M898" t="str">
        <f t="shared" si="92"/>
        <v>仲野</v>
      </c>
      <c r="N898" t="str">
        <f t="shared" si="93"/>
        <v>舞</v>
      </c>
      <c r="O898" t="str">
        <f t="shared" si="94"/>
        <v>ナカノ</v>
      </c>
      <c r="P898" t="str">
        <f t="shared" si="95"/>
        <v>マイ</v>
      </c>
      <c r="Q898">
        <f>IF($F898="","",DATEDIF($R898,①申込書!$D$3,"Y"))</f>
        <v>22</v>
      </c>
      <c r="R898" t="str">
        <f t="shared" si="96"/>
        <v>2004/01/16</v>
      </c>
      <c r="S898" t="str">
        <f t="shared" ref="S898:S961" si="98">IFERROR(IF(OR($E898="北海道",$E898="学連"),$E898,LEFT($E898,LEN($E898)-1)),"")</f>
        <v>大阪</v>
      </c>
      <c r="T898" t="str">
        <f>IFERROR(IF($G898&lt;&gt;"",LEFT($G898,11),IF(COUNTIF(③女子申込!$C:$C,$B898)=1,INDEX(③女子申込!H:H,MATCH($B898,③女子申込!$C:$C,0)),"")),"")</f>
        <v>00166884235</v>
      </c>
      <c r="U898" t="str">
        <f t="shared" si="97"/>
        <v>大和大</v>
      </c>
    </row>
    <row r="899" spans="1:21">
      <c r="A899" t="s">
        <v>1278</v>
      </c>
      <c r="B899" s="61">
        <v>898</v>
      </c>
      <c r="C899" t="s">
        <v>5408</v>
      </c>
      <c r="D899" t="s">
        <v>5409</v>
      </c>
      <c r="E899" t="s">
        <v>99</v>
      </c>
      <c r="F899">
        <v>20030915</v>
      </c>
      <c r="G899" t="s">
        <v>14194</v>
      </c>
      <c r="H899" t="s">
        <v>482</v>
      </c>
      <c r="I899" t="s">
        <v>2738</v>
      </c>
      <c r="M899" t="str">
        <f t="shared" ref="M899:M962" si="99">IFERROR(LEFT($C899,FIND("　",$C899)-1),"")</f>
        <v>栗原</v>
      </c>
      <c r="N899" t="str">
        <f t="shared" ref="N899:N962" si="100">IFERROR(RIGHT($C899,LEN($C899)-FIND("　",$C899)),"")</f>
        <v>愛</v>
      </c>
      <c r="O899" t="str">
        <f t="shared" ref="O899:O962" si="101">IFERROR(DBCS(LEFT($D899,FIND(" ",$D899)-1)),"")</f>
        <v>クリハラ</v>
      </c>
      <c r="P899" t="str">
        <f t="shared" ref="P899:P962" si="102">IFERROR(DBCS(RIGHT($D899,LEN($D899)-FIND(" ",$D899))),"")</f>
        <v>アイ</v>
      </c>
      <c r="Q899">
        <f>IF($F899="","",DATEDIF($R899,①申込書!$D$3,"Y"))</f>
        <v>22</v>
      </c>
      <c r="R899" t="str">
        <f t="shared" ref="R899:R962" si="103">IF($F899="","",LEFT($F899,4)&amp;"/"&amp;MID($F899,5,2)&amp;"/"&amp;RIGHT($F899,2))</f>
        <v>2003/09/15</v>
      </c>
      <c r="S899" t="str">
        <f t="shared" si="98"/>
        <v>大阪</v>
      </c>
      <c r="T899" t="str">
        <f>IFERROR(IF($G899&lt;&gt;"",LEFT($G899,11),IF(COUNTIF(③女子申込!$C:$C,$B899)=1,INDEX(③女子申込!H:H,MATCH($B899,③女子申込!$C:$C,0)),"")),"")</f>
        <v>00120091013</v>
      </c>
      <c r="U899" t="str">
        <f t="shared" ref="U899:U962" si="104">IFERROR(LEFT($A899,FIND("大学",$A899))&amp;RIGHT($A899,LEN($A899)-FIND("大学",$A899)-1),"")</f>
        <v>大和大</v>
      </c>
    </row>
    <row r="900" spans="1:21">
      <c r="A900" t="s">
        <v>1278</v>
      </c>
      <c r="B900" s="61">
        <v>899</v>
      </c>
      <c r="C900" t="s">
        <v>5410</v>
      </c>
      <c r="D900" t="s">
        <v>5411</v>
      </c>
      <c r="E900" t="s">
        <v>99</v>
      </c>
      <c r="F900">
        <v>20031014</v>
      </c>
      <c r="G900" t="s">
        <v>14195</v>
      </c>
      <c r="H900" t="s">
        <v>2932</v>
      </c>
      <c r="I900" t="s">
        <v>2715</v>
      </c>
      <c r="M900" t="str">
        <f t="shared" si="99"/>
        <v>徳原</v>
      </c>
      <c r="N900" t="str">
        <f t="shared" si="100"/>
        <v>麻友</v>
      </c>
      <c r="O900" t="str">
        <f t="shared" si="101"/>
        <v>トクハラ</v>
      </c>
      <c r="P900" t="str">
        <f t="shared" si="102"/>
        <v>マユ</v>
      </c>
      <c r="Q900">
        <f>IF($F900="","",DATEDIF($R900,①申込書!$D$3,"Y"))</f>
        <v>22</v>
      </c>
      <c r="R900" t="str">
        <f t="shared" si="103"/>
        <v>2003/10/14</v>
      </c>
      <c r="S900" t="str">
        <f t="shared" si="98"/>
        <v>大阪</v>
      </c>
      <c r="T900" t="str">
        <f>IFERROR(IF($G900&lt;&gt;"",LEFT($G900,11),IF(COUNTIF(③女子申込!$C:$C,$B900)=1,INDEX(③女子申込!H:H,MATCH($B900,③女子申込!$C:$C,0)),"")),"")</f>
        <v>00173526529</v>
      </c>
      <c r="U900" t="str">
        <f t="shared" si="104"/>
        <v>大和大</v>
      </c>
    </row>
    <row r="901" spans="1:21">
      <c r="A901" s="14" t="s">
        <v>1278</v>
      </c>
      <c r="B901" s="61">
        <v>900</v>
      </c>
      <c r="C901" t="s">
        <v>5412</v>
      </c>
      <c r="D901" t="s">
        <v>5413</v>
      </c>
      <c r="E901" t="s">
        <v>99</v>
      </c>
      <c r="F901">
        <v>20040109</v>
      </c>
      <c r="G901" t="s">
        <v>14196</v>
      </c>
      <c r="H901" t="s">
        <v>1362</v>
      </c>
      <c r="I901" t="s">
        <v>1337</v>
      </c>
      <c r="M901" t="str">
        <f t="shared" si="99"/>
        <v>高原</v>
      </c>
      <c r="N901" t="str">
        <f t="shared" si="100"/>
        <v>ひなた</v>
      </c>
      <c r="O901" t="str">
        <f t="shared" si="101"/>
        <v>タカハラ</v>
      </c>
      <c r="P901" t="str">
        <f t="shared" si="102"/>
        <v>ヒナタ</v>
      </c>
      <c r="Q901">
        <f>IF($F901="","",DATEDIF($R901,①申込書!$D$3,"Y"))</f>
        <v>22</v>
      </c>
      <c r="R901" t="str">
        <f t="shared" si="103"/>
        <v>2004/01/09</v>
      </c>
      <c r="S901" t="str">
        <f t="shared" si="98"/>
        <v>大阪</v>
      </c>
      <c r="T901" t="str">
        <f>IFERROR(IF($G901&lt;&gt;"",LEFT($G901,11),IF(COUNTIF(③女子申込!$C:$C,$B901)=1,INDEX(③女子申込!H:H,MATCH($B901,③女子申込!$C:$C,0)),"")),"")</f>
        <v>00200008627</v>
      </c>
      <c r="U901" t="str">
        <f t="shared" si="104"/>
        <v>大和大</v>
      </c>
    </row>
    <row r="902" spans="1:21">
      <c r="A902" s="14" t="s">
        <v>1278</v>
      </c>
      <c r="B902" s="61">
        <v>901</v>
      </c>
      <c r="C902" t="s">
        <v>5551</v>
      </c>
      <c r="D902" t="s">
        <v>5552</v>
      </c>
      <c r="E902" t="s">
        <v>99</v>
      </c>
      <c r="F902">
        <v>20040813</v>
      </c>
      <c r="G902" t="s">
        <v>14197</v>
      </c>
      <c r="H902" t="s">
        <v>4364</v>
      </c>
      <c r="I902" t="s">
        <v>2715</v>
      </c>
      <c r="M902" t="str">
        <f t="shared" si="99"/>
        <v>土田</v>
      </c>
      <c r="N902" t="str">
        <f t="shared" si="100"/>
        <v>真由</v>
      </c>
      <c r="O902" t="str">
        <f t="shared" si="101"/>
        <v>ツチダ</v>
      </c>
      <c r="P902" t="str">
        <f t="shared" si="102"/>
        <v>マユ</v>
      </c>
      <c r="Q902">
        <f>IF($F902="","",DATEDIF($R902,①申込書!$D$3,"Y"))</f>
        <v>21</v>
      </c>
      <c r="R902" t="str">
        <f t="shared" si="103"/>
        <v>2004/08/13</v>
      </c>
      <c r="S902" t="str">
        <f t="shared" si="98"/>
        <v>大阪</v>
      </c>
      <c r="T902" t="str">
        <f>IFERROR(IF($G902&lt;&gt;"",LEFT($G902,11),IF(COUNTIF(③女子申込!$C:$C,$B902)=1,INDEX(③女子申込!H:H,MATCH($B902,③女子申込!$C:$C,0)),"")),"")</f>
        <v>00200038687</v>
      </c>
      <c r="U902" t="str">
        <f t="shared" si="104"/>
        <v>大和大</v>
      </c>
    </row>
    <row r="903" spans="1:21">
      <c r="A903" s="14" t="s">
        <v>1278</v>
      </c>
      <c r="B903" s="61">
        <v>902</v>
      </c>
      <c r="C903" t="s">
        <v>8245</v>
      </c>
      <c r="D903" t="s">
        <v>8246</v>
      </c>
      <c r="E903" t="s">
        <v>99</v>
      </c>
      <c r="F903">
        <v>20050611</v>
      </c>
      <c r="G903" t="s">
        <v>8247</v>
      </c>
      <c r="H903" t="s">
        <v>197</v>
      </c>
      <c r="I903" t="s">
        <v>8248</v>
      </c>
      <c r="M903" t="str">
        <f t="shared" si="99"/>
        <v>清水</v>
      </c>
      <c r="N903" t="str">
        <f t="shared" si="100"/>
        <v>未理</v>
      </c>
      <c r="O903" t="str">
        <f t="shared" si="101"/>
        <v>シミズ</v>
      </c>
      <c r="P903" t="str">
        <f t="shared" si="102"/>
        <v>ミリ</v>
      </c>
      <c r="Q903">
        <f>IF($F903="","",DATEDIF($R903,①申込書!$D$3,"Y"))</f>
        <v>20</v>
      </c>
      <c r="R903" t="str">
        <f t="shared" si="103"/>
        <v>2005/06/11</v>
      </c>
      <c r="S903" t="str">
        <f t="shared" si="98"/>
        <v>大阪</v>
      </c>
      <c r="T903" t="str">
        <f>IFERROR(IF($G903&lt;&gt;"",LEFT($G903,11),IF(COUNTIF(③女子申込!$C:$C,$B903)=1,INDEX(③女子申込!H:H,MATCH($B903,③女子申込!$C:$C,0)),"")),"")</f>
        <v>00124758229</v>
      </c>
      <c r="U903" t="str">
        <f t="shared" si="104"/>
        <v>大和大</v>
      </c>
    </row>
    <row r="904" spans="1:21">
      <c r="A904" s="14" t="s">
        <v>1278</v>
      </c>
      <c r="B904" s="61">
        <v>903</v>
      </c>
      <c r="C904" t="s">
        <v>8249</v>
      </c>
      <c r="D904" t="s">
        <v>8250</v>
      </c>
      <c r="E904" t="s">
        <v>99</v>
      </c>
      <c r="F904">
        <v>20050606</v>
      </c>
      <c r="G904" t="s">
        <v>8251</v>
      </c>
      <c r="H904" t="s">
        <v>4791</v>
      </c>
      <c r="I904" t="s">
        <v>2881</v>
      </c>
      <c r="M904" t="str">
        <f t="shared" si="99"/>
        <v>西園</v>
      </c>
      <c r="N904" t="str">
        <f t="shared" si="100"/>
        <v>渚</v>
      </c>
      <c r="O904" t="str">
        <f t="shared" si="101"/>
        <v>ニシゾノ</v>
      </c>
      <c r="P904" t="str">
        <f t="shared" si="102"/>
        <v>ナギサ</v>
      </c>
      <c r="Q904">
        <f>IF($F904="","",DATEDIF($R904,①申込書!$D$3,"Y"))</f>
        <v>20</v>
      </c>
      <c r="R904" t="str">
        <f t="shared" si="103"/>
        <v>2005/06/06</v>
      </c>
      <c r="S904" t="str">
        <f t="shared" si="98"/>
        <v>大阪</v>
      </c>
      <c r="T904" t="str">
        <f>IFERROR(IF($G904&lt;&gt;"",LEFT($G904,11),IF(COUNTIF(③女子申込!$C:$C,$B904)=1,INDEX(③女子申込!H:H,MATCH($B904,③女子申込!$C:$C,0)),"")),"")</f>
        <v>00124831322</v>
      </c>
      <c r="U904" t="str">
        <f t="shared" si="104"/>
        <v>大和大</v>
      </c>
    </row>
    <row r="905" spans="1:21">
      <c r="A905" t="s">
        <v>1278</v>
      </c>
      <c r="B905" s="61">
        <v>904</v>
      </c>
      <c r="C905" t="s">
        <v>8252</v>
      </c>
      <c r="D905" t="s">
        <v>8253</v>
      </c>
      <c r="E905" t="s">
        <v>99</v>
      </c>
      <c r="F905">
        <v>20051229</v>
      </c>
      <c r="G905" t="s">
        <v>8254</v>
      </c>
      <c r="H905" t="s">
        <v>8255</v>
      </c>
      <c r="I905" t="s">
        <v>2777</v>
      </c>
      <c r="M905" t="str">
        <f t="shared" si="99"/>
        <v>井ノ本</v>
      </c>
      <c r="N905" t="str">
        <f t="shared" si="100"/>
        <v>千晴</v>
      </c>
      <c r="O905" t="str">
        <f t="shared" si="101"/>
        <v>イノモト</v>
      </c>
      <c r="P905" t="str">
        <f t="shared" si="102"/>
        <v>チハル</v>
      </c>
      <c r="Q905">
        <f>IF($F905="","",DATEDIF($R905,①申込書!$D$3,"Y"))</f>
        <v>20</v>
      </c>
      <c r="R905" t="str">
        <f t="shared" si="103"/>
        <v>2005/12/29</v>
      </c>
      <c r="S905" t="str">
        <f t="shared" si="98"/>
        <v>大阪</v>
      </c>
      <c r="T905" t="str">
        <f>IFERROR(IF($G905&lt;&gt;"",LEFT($G905,11),IF(COUNTIF(③女子申込!$C:$C,$B905)=1,INDEX(③女子申込!H:H,MATCH($B905,③女子申込!$C:$C,0)),"")),"")</f>
        <v>00125153320</v>
      </c>
      <c r="U905" t="str">
        <f t="shared" si="104"/>
        <v>大和大</v>
      </c>
    </row>
    <row r="906" spans="1:21">
      <c r="A906"/>
      <c r="B906" s="61"/>
      <c r="C906"/>
      <c r="D906"/>
      <c r="E906"/>
      <c r="F906"/>
      <c r="G906"/>
      <c r="H906"/>
      <c r="I906"/>
      <c r="M906" t="str">
        <f t="shared" si="99"/>
        <v/>
      </c>
      <c r="N906" t="str">
        <f t="shared" si="100"/>
        <v/>
      </c>
      <c r="O906" t="str">
        <f t="shared" si="101"/>
        <v/>
      </c>
      <c r="P906" t="str">
        <f t="shared" si="102"/>
        <v/>
      </c>
      <c r="Q906" t="str">
        <f>IF($F906="","",DATEDIF($R906,①申込書!$D$3,"Y"))</f>
        <v/>
      </c>
      <c r="R906" t="str">
        <f t="shared" si="103"/>
        <v/>
      </c>
      <c r="S906" t="str">
        <f t="shared" si="98"/>
        <v/>
      </c>
      <c r="T906" t="str">
        <f>IFERROR(IF($G906&lt;&gt;"",LEFT($G906,11),IF(COUNTIF(③女子申込!$C:$C,$B906)=1,INDEX(③女子申込!H:H,MATCH($B906,③女子申込!$C:$C,0)),"")),"")</f>
        <v/>
      </c>
      <c r="U906" t="str">
        <f t="shared" si="104"/>
        <v/>
      </c>
    </row>
    <row r="907" spans="1:21">
      <c r="A907"/>
      <c r="B907" s="61"/>
      <c r="C907"/>
      <c r="D907"/>
      <c r="E907"/>
      <c r="F907"/>
      <c r="G907"/>
      <c r="H907"/>
      <c r="I907"/>
      <c r="M907" t="str">
        <f t="shared" si="99"/>
        <v/>
      </c>
      <c r="N907" t="str">
        <f t="shared" si="100"/>
        <v/>
      </c>
      <c r="O907" t="str">
        <f t="shared" si="101"/>
        <v/>
      </c>
      <c r="P907" t="str">
        <f t="shared" si="102"/>
        <v/>
      </c>
      <c r="Q907" t="str">
        <f>IF($F907="","",DATEDIF($R907,①申込書!$D$3,"Y"))</f>
        <v/>
      </c>
      <c r="R907" t="str">
        <f t="shared" si="103"/>
        <v/>
      </c>
      <c r="S907" t="str">
        <f t="shared" si="98"/>
        <v/>
      </c>
      <c r="T907" t="str">
        <f>IFERROR(IF($G907&lt;&gt;"",LEFT($G907,11),IF(COUNTIF(③女子申込!$C:$C,$B907)=1,INDEX(③女子申込!H:H,MATCH($B907,③女子申込!$C:$C,0)),"")),"")</f>
        <v/>
      </c>
      <c r="U907" t="str">
        <f t="shared" si="104"/>
        <v/>
      </c>
    </row>
    <row r="908" spans="1:21">
      <c r="A908"/>
      <c r="B908" s="61"/>
      <c r="C908"/>
      <c r="D908"/>
      <c r="E908"/>
      <c r="F908"/>
      <c r="G908"/>
      <c r="H908"/>
      <c r="I908"/>
      <c r="M908" t="str">
        <f t="shared" si="99"/>
        <v/>
      </c>
      <c r="N908" t="str">
        <f t="shared" si="100"/>
        <v/>
      </c>
      <c r="O908" t="str">
        <f t="shared" si="101"/>
        <v/>
      </c>
      <c r="P908" t="str">
        <f t="shared" si="102"/>
        <v/>
      </c>
      <c r="Q908" t="str">
        <f>IF($F908="","",DATEDIF($R908,①申込書!$D$3,"Y"))</f>
        <v/>
      </c>
      <c r="R908" t="str">
        <f t="shared" si="103"/>
        <v/>
      </c>
      <c r="S908" t="str">
        <f t="shared" si="98"/>
        <v/>
      </c>
      <c r="T908" t="str">
        <f>IFERROR(IF($G908&lt;&gt;"",LEFT($G908,11),IF(COUNTIF(③女子申込!$C:$C,$B908)=1,INDEX(③女子申込!H:H,MATCH($B908,③女子申込!$C:$C,0)),"")),"")</f>
        <v/>
      </c>
      <c r="U908" t="str">
        <f t="shared" si="104"/>
        <v/>
      </c>
    </row>
    <row r="909" spans="1:21">
      <c r="A909"/>
      <c r="B909" s="61"/>
      <c r="C909"/>
      <c r="D909"/>
      <c r="E909"/>
      <c r="F909"/>
      <c r="G909"/>
      <c r="H909"/>
      <c r="I909"/>
      <c r="M909" t="str">
        <f t="shared" si="99"/>
        <v/>
      </c>
      <c r="N909" t="str">
        <f t="shared" si="100"/>
        <v/>
      </c>
      <c r="O909" t="str">
        <f t="shared" si="101"/>
        <v/>
      </c>
      <c r="P909" t="str">
        <f t="shared" si="102"/>
        <v/>
      </c>
      <c r="Q909" t="str">
        <f>IF($F909="","",DATEDIF($R909,①申込書!$D$3,"Y"))</f>
        <v/>
      </c>
      <c r="R909" t="str">
        <f t="shared" si="103"/>
        <v/>
      </c>
      <c r="S909" t="str">
        <f t="shared" si="98"/>
        <v/>
      </c>
      <c r="T909" t="str">
        <f>IFERROR(IF($G909&lt;&gt;"",LEFT($G909,11),IF(COUNTIF(③女子申込!$C:$C,$B909)=1,INDEX(③女子申込!H:H,MATCH($B909,③女子申込!$C:$C,0)),"")),"")</f>
        <v/>
      </c>
      <c r="U909" t="str">
        <f t="shared" si="104"/>
        <v/>
      </c>
    </row>
    <row r="910" spans="1:21">
      <c r="A910"/>
      <c r="B910" s="61"/>
      <c r="C910"/>
      <c r="D910"/>
      <c r="E910"/>
      <c r="F910"/>
      <c r="G910"/>
      <c r="H910"/>
      <c r="I910"/>
      <c r="M910" t="str">
        <f t="shared" si="99"/>
        <v/>
      </c>
      <c r="N910" t="str">
        <f t="shared" si="100"/>
        <v/>
      </c>
      <c r="O910" t="str">
        <f t="shared" si="101"/>
        <v/>
      </c>
      <c r="P910" t="str">
        <f t="shared" si="102"/>
        <v/>
      </c>
      <c r="Q910" t="str">
        <f>IF($F910="","",DATEDIF($R910,①申込書!$D$3,"Y"))</f>
        <v/>
      </c>
      <c r="R910" t="str">
        <f t="shared" si="103"/>
        <v/>
      </c>
      <c r="S910" t="str">
        <f t="shared" si="98"/>
        <v/>
      </c>
      <c r="T910" t="str">
        <f>IFERROR(IF($G910&lt;&gt;"",LEFT($G910,11),IF(COUNTIF(③女子申込!$C:$C,$B910)=1,INDEX(③女子申込!H:H,MATCH($B910,③女子申込!$C:$C,0)),"")),"")</f>
        <v/>
      </c>
      <c r="U910" t="str">
        <f t="shared" si="104"/>
        <v/>
      </c>
    </row>
    <row r="911" spans="1:21">
      <c r="A911"/>
      <c r="B911" s="61"/>
      <c r="C911"/>
      <c r="D911"/>
      <c r="E911"/>
      <c r="F911"/>
      <c r="G911"/>
      <c r="H911"/>
      <c r="I911"/>
      <c r="M911" t="str">
        <f t="shared" si="99"/>
        <v/>
      </c>
      <c r="N911" t="str">
        <f t="shared" si="100"/>
        <v/>
      </c>
      <c r="O911" t="str">
        <f t="shared" si="101"/>
        <v/>
      </c>
      <c r="P911" t="str">
        <f t="shared" si="102"/>
        <v/>
      </c>
      <c r="Q911" t="str">
        <f>IF($F911="","",DATEDIF($R911,①申込書!$D$3,"Y"))</f>
        <v/>
      </c>
      <c r="R911" t="str">
        <f t="shared" si="103"/>
        <v/>
      </c>
      <c r="S911" t="str">
        <f t="shared" si="98"/>
        <v/>
      </c>
      <c r="T911" t="str">
        <f>IFERROR(IF($G911&lt;&gt;"",LEFT($G911,11),IF(COUNTIF(③女子申込!$C:$C,$B911)=1,INDEX(③女子申込!H:H,MATCH($B911,③女子申込!$C:$C,0)),"")),"")</f>
        <v/>
      </c>
      <c r="U911" t="str">
        <f t="shared" si="104"/>
        <v/>
      </c>
    </row>
    <row r="912" spans="1:21">
      <c r="A912"/>
      <c r="B912" s="61"/>
      <c r="C912"/>
      <c r="D912"/>
      <c r="E912"/>
      <c r="F912"/>
      <c r="G912"/>
      <c r="H912"/>
      <c r="I912"/>
      <c r="M912" t="str">
        <f t="shared" si="99"/>
        <v/>
      </c>
      <c r="N912" t="str">
        <f t="shared" si="100"/>
        <v/>
      </c>
      <c r="O912" t="str">
        <f t="shared" si="101"/>
        <v/>
      </c>
      <c r="P912" t="str">
        <f t="shared" si="102"/>
        <v/>
      </c>
      <c r="Q912" t="str">
        <f>IF($F912="","",DATEDIF($R912,①申込書!$D$3,"Y"))</f>
        <v/>
      </c>
      <c r="R912" t="str">
        <f t="shared" si="103"/>
        <v/>
      </c>
      <c r="S912" t="str">
        <f t="shared" si="98"/>
        <v/>
      </c>
      <c r="T912" t="str">
        <f>IFERROR(IF($G912&lt;&gt;"",LEFT($G912,11),IF(COUNTIF(③女子申込!$C:$C,$B912)=1,INDEX(③女子申込!H:H,MATCH($B912,③女子申込!$C:$C,0)),"")),"")</f>
        <v/>
      </c>
      <c r="U912" t="str">
        <f t="shared" si="104"/>
        <v/>
      </c>
    </row>
    <row r="913" spans="1:21">
      <c r="A913"/>
      <c r="B913" s="61"/>
      <c r="C913"/>
      <c r="D913"/>
      <c r="E913"/>
      <c r="F913"/>
      <c r="G913"/>
      <c r="H913"/>
      <c r="I913"/>
      <c r="M913" t="str">
        <f t="shared" si="99"/>
        <v/>
      </c>
      <c r="N913" t="str">
        <f t="shared" si="100"/>
        <v/>
      </c>
      <c r="O913" t="str">
        <f t="shared" si="101"/>
        <v/>
      </c>
      <c r="P913" t="str">
        <f t="shared" si="102"/>
        <v/>
      </c>
      <c r="Q913" t="str">
        <f>IF($F913="","",DATEDIF($R913,①申込書!$D$3,"Y"))</f>
        <v/>
      </c>
      <c r="R913" t="str">
        <f t="shared" si="103"/>
        <v/>
      </c>
      <c r="S913" t="str">
        <f t="shared" si="98"/>
        <v/>
      </c>
      <c r="T913" t="str">
        <f>IFERROR(IF($G913&lt;&gt;"",LEFT($G913,11),IF(COUNTIF(③女子申込!$C:$C,$B913)=1,INDEX(③女子申込!H:H,MATCH($B913,③女子申込!$C:$C,0)),"")),"")</f>
        <v/>
      </c>
      <c r="U913" t="str">
        <f t="shared" si="104"/>
        <v/>
      </c>
    </row>
    <row r="914" spans="1:21">
      <c r="A914" t="s">
        <v>1161</v>
      </c>
      <c r="B914" s="61">
        <v>913</v>
      </c>
      <c r="C914" t="s">
        <v>2995</v>
      </c>
      <c r="D914" t="s">
        <v>2996</v>
      </c>
      <c r="E914" t="s">
        <v>97</v>
      </c>
      <c r="F914">
        <v>20040221</v>
      </c>
      <c r="G914" t="s">
        <v>14198</v>
      </c>
      <c r="H914" t="s">
        <v>1457</v>
      </c>
      <c r="I914" t="s">
        <v>2997</v>
      </c>
      <c r="M914" t="str">
        <f t="shared" si="99"/>
        <v>北野</v>
      </c>
      <c r="N914" t="str">
        <f t="shared" si="100"/>
        <v>小槙</v>
      </c>
      <c r="O914" t="str">
        <f t="shared" si="101"/>
        <v>キタノ</v>
      </c>
      <c r="P914" t="str">
        <f t="shared" si="102"/>
        <v>コマキ</v>
      </c>
      <c r="Q914">
        <f>IF($F914="","",DATEDIF($R914,①申込書!$D$3,"Y"))</f>
        <v>21</v>
      </c>
      <c r="R914" t="str">
        <f t="shared" si="103"/>
        <v>2004/02/21</v>
      </c>
      <c r="S914" t="str">
        <f t="shared" si="98"/>
        <v>兵庫</v>
      </c>
      <c r="T914" t="str">
        <f>IFERROR(IF($G914&lt;&gt;"",LEFT($G914,11),IF(COUNTIF(③女子申込!$C:$C,$B914)=1,INDEX(③女子申込!H:H,MATCH($B914,③女子申込!$C:$C,0)),"")),"")</f>
        <v>00108763833</v>
      </c>
      <c r="U914" t="str">
        <f t="shared" si="104"/>
        <v>神戸学院大</v>
      </c>
    </row>
    <row r="915" spans="1:21">
      <c r="A915" t="s">
        <v>1161</v>
      </c>
      <c r="B915" s="61">
        <v>914</v>
      </c>
      <c r="C915" t="s">
        <v>2998</v>
      </c>
      <c r="D915" t="s">
        <v>2999</v>
      </c>
      <c r="E915" t="s">
        <v>97</v>
      </c>
      <c r="F915">
        <v>20031208</v>
      </c>
      <c r="G915" t="s">
        <v>14199</v>
      </c>
      <c r="H915" t="s">
        <v>1678</v>
      </c>
      <c r="I915" t="s">
        <v>2881</v>
      </c>
      <c r="M915" t="str">
        <f t="shared" si="99"/>
        <v>桑田</v>
      </c>
      <c r="N915" t="str">
        <f t="shared" si="100"/>
        <v>渚</v>
      </c>
      <c r="O915" t="str">
        <f t="shared" si="101"/>
        <v>クワタ</v>
      </c>
      <c r="P915" t="str">
        <f t="shared" si="102"/>
        <v>ナギサ</v>
      </c>
      <c r="Q915">
        <f>IF($F915="","",DATEDIF($R915,①申込書!$D$3,"Y"))</f>
        <v>22</v>
      </c>
      <c r="R915" t="str">
        <f t="shared" si="103"/>
        <v>2003/12/08</v>
      </c>
      <c r="S915" t="str">
        <f t="shared" si="98"/>
        <v>兵庫</v>
      </c>
      <c r="T915" t="str">
        <f>IFERROR(IF($G915&lt;&gt;"",LEFT($G915,11),IF(COUNTIF(③女子申込!$C:$C,$B915)=1,INDEX(③女子申込!H:H,MATCH($B915,③女子申込!$C:$C,0)),"")),"")</f>
        <v>00104133921</v>
      </c>
      <c r="U915" t="str">
        <f t="shared" si="104"/>
        <v>神戸学院大</v>
      </c>
    </row>
    <row r="916" spans="1:21">
      <c r="A916" t="s">
        <v>1161</v>
      </c>
      <c r="B916" s="61">
        <v>915</v>
      </c>
      <c r="C916" t="s">
        <v>3000</v>
      </c>
      <c r="D916" t="s">
        <v>3001</v>
      </c>
      <c r="E916" t="s">
        <v>97</v>
      </c>
      <c r="F916">
        <v>20030930</v>
      </c>
      <c r="G916" t="s">
        <v>14200</v>
      </c>
      <c r="H916" t="s">
        <v>371</v>
      </c>
      <c r="I916" t="s">
        <v>2702</v>
      </c>
      <c r="M916" t="str">
        <f t="shared" si="99"/>
        <v>佐藤</v>
      </c>
      <c r="N916" t="str">
        <f t="shared" si="100"/>
        <v>友香</v>
      </c>
      <c r="O916" t="str">
        <f t="shared" si="101"/>
        <v>サトウ</v>
      </c>
      <c r="P916" t="str">
        <f t="shared" si="102"/>
        <v>トモカ</v>
      </c>
      <c r="Q916">
        <f>IF($F916="","",DATEDIF($R916,①申込書!$D$3,"Y"))</f>
        <v>22</v>
      </c>
      <c r="R916" t="str">
        <f t="shared" si="103"/>
        <v>2003/09/30</v>
      </c>
      <c r="S916" t="str">
        <f t="shared" si="98"/>
        <v>兵庫</v>
      </c>
      <c r="T916" t="str">
        <f>IFERROR(IF($G916&lt;&gt;"",LEFT($G916,11),IF(COUNTIF(③女子申込!$C:$C,$B916)=1,INDEX(③女子申込!H:H,MATCH($B916,③女子申込!$C:$C,0)),"")),"")</f>
        <v>00104676630</v>
      </c>
      <c r="U916" t="str">
        <f t="shared" si="104"/>
        <v>神戸学院大</v>
      </c>
    </row>
    <row r="917" spans="1:21">
      <c r="A917"/>
      <c r="B917" s="61"/>
      <c r="C917"/>
      <c r="D917"/>
      <c r="E917"/>
      <c r="F917"/>
      <c r="G917"/>
      <c r="H917"/>
      <c r="I917"/>
      <c r="M917" t="str">
        <f t="shared" si="99"/>
        <v/>
      </c>
      <c r="N917" t="str">
        <f t="shared" si="100"/>
        <v/>
      </c>
      <c r="O917" t="str">
        <f t="shared" si="101"/>
        <v/>
      </c>
      <c r="P917" t="str">
        <f t="shared" si="102"/>
        <v/>
      </c>
      <c r="Q917" t="str">
        <f>IF($F917="","",DATEDIF($R917,①申込書!$D$3,"Y"))</f>
        <v/>
      </c>
      <c r="R917" t="str">
        <f t="shared" si="103"/>
        <v/>
      </c>
      <c r="S917" t="str">
        <f t="shared" si="98"/>
        <v/>
      </c>
      <c r="T917" t="str">
        <f>IFERROR(IF($G917&lt;&gt;"",LEFT($G917,11),IF(COUNTIF(③女子申込!$C:$C,$B917)=1,INDEX(③女子申込!H:H,MATCH($B917,③女子申込!$C:$C,0)),"")),"")</f>
        <v/>
      </c>
      <c r="U917" t="str">
        <f t="shared" si="104"/>
        <v/>
      </c>
    </row>
    <row r="918" spans="1:21">
      <c r="A918" t="s">
        <v>1161</v>
      </c>
      <c r="B918" s="61">
        <v>917</v>
      </c>
      <c r="C918" t="s">
        <v>5305</v>
      </c>
      <c r="D918" t="s">
        <v>3002</v>
      </c>
      <c r="E918" t="s">
        <v>97</v>
      </c>
      <c r="F918">
        <v>20031031</v>
      </c>
      <c r="G918" t="s">
        <v>14201</v>
      </c>
      <c r="H918" t="s">
        <v>3003</v>
      </c>
      <c r="I918" t="s">
        <v>2700</v>
      </c>
      <c r="M918" t="str">
        <f t="shared" si="99"/>
        <v>宮定</v>
      </c>
      <c r="N918" t="str">
        <f t="shared" si="100"/>
        <v>愛実</v>
      </c>
      <c r="O918" t="str">
        <f t="shared" si="101"/>
        <v>ミヤサダ</v>
      </c>
      <c r="P918" t="str">
        <f t="shared" si="102"/>
        <v>アミ</v>
      </c>
      <c r="Q918">
        <f>IF($F918="","",DATEDIF($R918,①申込書!$D$3,"Y"))</f>
        <v>22</v>
      </c>
      <c r="R918" t="str">
        <f t="shared" si="103"/>
        <v>2003/10/31</v>
      </c>
      <c r="S918" t="str">
        <f t="shared" si="98"/>
        <v>兵庫</v>
      </c>
      <c r="T918" t="str">
        <f>IFERROR(IF($G918&lt;&gt;"",LEFT($G918,11),IF(COUNTIF(③女子申込!$C:$C,$B918)=1,INDEX(③女子申込!H:H,MATCH($B918,③女子申込!$C:$C,0)),"")),"")</f>
        <v>00108689234</v>
      </c>
      <c r="U918" t="str">
        <f t="shared" si="104"/>
        <v>神戸学院大</v>
      </c>
    </row>
    <row r="919" spans="1:21">
      <c r="A919"/>
      <c r="B919" s="61"/>
      <c r="C919"/>
      <c r="D919"/>
      <c r="E919"/>
      <c r="F919"/>
      <c r="G919"/>
      <c r="H919"/>
      <c r="I919"/>
      <c r="M919" t="str">
        <f t="shared" si="99"/>
        <v/>
      </c>
      <c r="N919" t="str">
        <f t="shared" si="100"/>
        <v/>
      </c>
      <c r="O919" t="str">
        <f t="shared" si="101"/>
        <v/>
      </c>
      <c r="P919" t="str">
        <f t="shared" si="102"/>
        <v/>
      </c>
      <c r="Q919" t="str">
        <f>IF($F919="","",DATEDIF($R919,①申込書!$D$3,"Y"))</f>
        <v/>
      </c>
      <c r="R919" t="str">
        <f t="shared" si="103"/>
        <v/>
      </c>
      <c r="S919" t="str">
        <f t="shared" si="98"/>
        <v/>
      </c>
      <c r="T919" t="str">
        <f>IFERROR(IF($G919&lt;&gt;"",LEFT($G919,11),IF(COUNTIF(③女子申込!$C:$C,$B919)=1,INDEX(③女子申込!H:H,MATCH($B919,③女子申込!$C:$C,0)),"")),"")</f>
        <v/>
      </c>
      <c r="U919" t="str">
        <f t="shared" si="104"/>
        <v/>
      </c>
    </row>
    <row r="920" spans="1:21">
      <c r="A920"/>
      <c r="B920" s="61"/>
      <c r="C920"/>
      <c r="D920"/>
      <c r="E920"/>
      <c r="F920"/>
      <c r="G920"/>
      <c r="H920"/>
      <c r="I920"/>
      <c r="M920" t="str">
        <f t="shared" si="99"/>
        <v/>
      </c>
      <c r="N920" t="str">
        <f t="shared" si="100"/>
        <v/>
      </c>
      <c r="O920" t="str">
        <f t="shared" si="101"/>
        <v/>
      </c>
      <c r="P920" t="str">
        <f t="shared" si="102"/>
        <v/>
      </c>
      <c r="Q920" t="str">
        <f>IF($F920="","",DATEDIF($R920,①申込書!$D$3,"Y"))</f>
        <v/>
      </c>
      <c r="R920" t="str">
        <f t="shared" si="103"/>
        <v/>
      </c>
      <c r="S920" t="str">
        <f t="shared" si="98"/>
        <v/>
      </c>
      <c r="T920" t="str">
        <f>IFERROR(IF($G920&lt;&gt;"",LEFT($G920,11),IF(COUNTIF(③女子申込!$C:$C,$B920)=1,INDEX(③女子申込!H:H,MATCH($B920,③女子申込!$C:$C,0)),"")),"")</f>
        <v/>
      </c>
      <c r="U920" t="str">
        <f t="shared" si="104"/>
        <v/>
      </c>
    </row>
    <row r="921" spans="1:21">
      <c r="A921"/>
      <c r="B921" s="61"/>
      <c r="C921"/>
      <c r="D921"/>
      <c r="E921"/>
      <c r="F921"/>
      <c r="G921"/>
      <c r="H921"/>
      <c r="I921"/>
      <c r="M921" t="str">
        <f t="shared" si="99"/>
        <v/>
      </c>
      <c r="N921" t="str">
        <f t="shared" si="100"/>
        <v/>
      </c>
      <c r="O921" t="str">
        <f t="shared" si="101"/>
        <v/>
      </c>
      <c r="P921" t="str">
        <f t="shared" si="102"/>
        <v/>
      </c>
      <c r="Q921" t="str">
        <f>IF($F921="","",DATEDIF($R921,①申込書!$D$3,"Y"))</f>
        <v/>
      </c>
      <c r="R921" t="str">
        <f t="shared" si="103"/>
        <v/>
      </c>
      <c r="S921" t="str">
        <f t="shared" si="98"/>
        <v/>
      </c>
      <c r="T921" t="str">
        <f>IFERROR(IF($G921&lt;&gt;"",LEFT($G921,11),IF(COUNTIF(③女子申込!$C:$C,$B921)=1,INDEX(③女子申込!H:H,MATCH($B921,③女子申込!$C:$C,0)),"")),"")</f>
        <v/>
      </c>
      <c r="U921" t="str">
        <f t="shared" si="104"/>
        <v/>
      </c>
    </row>
    <row r="922" spans="1:21">
      <c r="A922"/>
      <c r="B922" s="61"/>
      <c r="C922"/>
      <c r="D922"/>
      <c r="E922"/>
      <c r="F922"/>
      <c r="G922"/>
      <c r="H922"/>
      <c r="I922"/>
      <c r="M922" t="str">
        <f t="shared" si="99"/>
        <v/>
      </c>
      <c r="N922" t="str">
        <f t="shared" si="100"/>
        <v/>
      </c>
      <c r="O922" t="str">
        <f t="shared" si="101"/>
        <v/>
      </c>
      <c r="P922" t="str">
        <f t="shared" si="102"/>
        <v/>
      </c>
      <c r="Q922" t="str">
        <f>IF($F922="","",DATEDIF($R922,①申込書!$D$3,"Y"))</f>
        <v/>
      </c>
      <c r="R922" t="str">
        <f t="shared" si="103"/>
        <v/>
      </c>
      <c r="S922" t="str">
        <f t="shared" si="98"/>
        <v/>
      </c>
      <c r="T922" t="str">
        <f>IFERROR(IF($G922&lt;&gt;"",LEFT($G922,11),IF(COUNTIF(③女子申込!$C:$C,$B922)=1,INDEX(③女子申込!H:H,MATCH($B922,③女子申込!$C:$C,0)),"")),"")</f>
        <v/>
      </c>
      <c r="U922" t="str">
        <f t="shared" si="104"/>
        <v/>
      </c>
    </row>
    <row r="923" spans="1:21">
      <c r="A923" t="s">
        <v>1161</v>
      </c>
      <c r="B923" s="61">
        <v>922</v>
      </c>
      <c r="C923" t="s">
        <v>5306</v>
      </c>
      <c r="D923" t="s">
        <v>5307</v>
      </c>
      <c r="E923" t="s">
        <v>469</v>
      </c>
      <c r="F923">
        <v>20050129</v>
      </c>
      <c r="G923" t="s">
        <v>14202</v>
      </c>
      <c r="H923" t="s">
        <v>89</v>
      </c>
      <c r="I923" t="s">
        <v>2804</v>
      </c>
      <c r="M923" t="str">
        <f t="shared" si="99"/>
        <v>原田</v>
      </c>
      <c r="N923" t="str">
        <f t="shared" si="100"/>
        <v>凜果</v>
      </c>
      <c r="O923" t="str">
        <f t="shared" si="101"/>
        <v>ハラダ</v>
      </c>
      <c r="P923" t="str">
        <f t="shared" si="102"/>
        <v>リンカ</v>
      </c>
      <c r="Q923">
        <f>IF($F923="","",DATEDIF($R923,①申込書!$D$3,"Y"))</f>
        <v>20</v>
      </c>
      <c r="R923" t="str">
        <f t="shared" si="103"/>
        <v>2005/01/29</v>
      </c>
      <c r="S923" t="str">
        <f t="shared" si="98"/>
        <v>和歌山</v>
      </c>
      <c r="T923" t="str">
        <f>IFERROR(IF($G923&lt;&gt;"",LEFT($G923,11),IF(COUNTIF(③女子申込!$C:$C,$B923)=1,INDEX(③女子申込!H:H,MATCH($B923,③女子申込!$C:$C,0)),"")),"")</f>
        <v>00113081923</v>
      </c>
      <c r="U923" t="str">
        <f t="shared" si="104"/>
        <v>神戸学院大</v>
      </c>
    </row>
    <row r="924" spans="1:21">
      <c r="A924"/>
      <c r="B924" s="61"/>
      <c r="C924"/>
      <c r="D924"/>
      <c r="E924"/>
      <c r="F924"/>
      <c r="G924"/>
      <c r="H924"/>
      <c r="I924"/>
      <c r="M924" t="str">
        <f t="shared" si="99"/>
        <v/>
      </c>
      <c r="N924" t="str">
        <f t="shared" si="100"/>
        <v/>
      </c>
      <c r="O924" t="str">
        <f t="shared" si="101"/>
        <v/>
      </c>
      <c r="P924" t="str">
        <f t="shared" si="102"/>
        <v/>
      </c>
      <c r="Q924" t="str">
        <f>IF($F924="","",DATEDIF($R924,①申込書!$D$3,"Y"))</f>
        <v/>
      </c>
      <c r="R924" t="str">
        <f t="shared" si="103"/>
        <v/>
      </c>
      <c r="S924" t="str">
        <f t="shared" si="98"/>
        <v/>
      </c>
      <c r="T924" t="str">
        <f>IFERROR(IF($G924&lt;&gt;"",LEFT($G924,11),IF(COUNTIF(③女子申込!$C:$C,$B924)=1,INDEX(③女子申込!H:H,MATCH($B924,③女子申込!$C:$C,0)),"")),"")</f>
        <v/>
      </c>
      <c r="U924" t="str">
        <f t="shared" si="104"/>
        <v/>
      </c>
    </row>
    <row r="925" spans="1:21">
      <c r="A925" t="s">
        <v>1161</v>
      </c>
      <c r="B925" s="61">
        <v>924</v>
      </c>
      <c r="C925" t="s">
        <v>5577</v>
      </c>
      <c r="D925" t="s">
        <v>5578</v>
      </c>
      <c r="E925" t="s">
        <v>97</v>
      </c>
      <c r="F925">
        <v>20041112</v>
      </c>
      <c r="G925" t="s">
        <v>14203</v>
      </c>
      <c r="H925" t="s">
        <v>1208</v>
      </c>
      <c r="I925" t="s">
        <v>2854</v>
      </c>
      <c r="M925" t="str">
        <f t="shared" si="99"/>
        <v>才木</v>
      </c>
      <c r="N925" t="str">
        <f t="shared" si="100"/>
        <v>帆乃海</v>
      </c>
      <c r="O925" t="str">
        <f t="shared" si="101"/>
        <v>サイキ</v>
      </c>
      <c r="P925" t="str">
        <f t="shared" si="102"/>
        <v>ホノカ</v>
      </c>
      <c r="Q925">
        <f>IF($F925="","",DATEDIF($R925,①申込書!$D$3,"Y"))</f>
        <v>21</v>
      </c>
      <c r="R925" t="str">
        <f t="shared" si="103"/>
        <v>2004/11/12</v>
      </c>
      <c r="S925" t="str">
        <f t="shared" si="98"/>
        <v>兵庫</v>
      </c>
      <c r="T925" t="str">
        <f>IFERROR(IF($G925&lt;&gt;"",LEFT($G925,11),IF(COUNTIF(③女子申込!$C:$C,$B925)=1,INDEX(③女子申込!H:H,MATCH($B925,③女子申込!$C:$C,0)),"")),"")</f>
        <v>00200056222</v>
      </c>
      <c r="U925" t="str">
        <f t="shared" si="104"/>
        <v>神戸学院大</v>
      </c>
    </row>
    <row r="926" spans="1:21">
      <c r="A926" t="s">
        <v>1161</v>
      </c>
      <c r="B926" s="61">
        <v>925</v>
      </c>
      <c r="C926" t="s">
        <v>7952</v>
      </c>
      <c r="D926" t="s">
        <v>7953</v>
      </c>
      <c r="E926" t="s">
        <v>97</v>
      </c>
      <c r="F926">
        <v>20051005</v>
      </c>
      <c r="G926" t="s">
        <v>14204</v>
      </c>
      <c r="H926" t="s">
        <v>7954</v>
      </c>
      <c r="I926" t="s">
        <v>2482</v>
      </c>
      <c r="M926" t="str">
        <f t="shared" si="99"/>
        <v>大河内</v>
      </c>
      <c r="N926" t="str">
        <f t="shared" si="100"/>
        <v>碧彩</v>
      </c>
      <c r="O926" t="str">
        <f t="shared" si="101"/>
        <v>オオコウチ</v>
      </c>
      <c r="P926" t="str">
        <f t="shared" si="102"/>
        <v>アオイ</v>
      </c>
      <c r="Q926">
        <f>IF($F926="","",DATEDIF($R926,①申込書!$D$3,"Y"))</f>
        <v>20</v>
      </c>
      <c r="R926" t="str">
        <f t="shared" si="103"/>
        <v>2005/10/05</v>
      </c>
      <c r="S926" t="str">
        <f t="shared" si="98"/>
        <v>兵庫</v>
      </c>
      <c r="T926" t="str">
        <f>IFERROR(IF($G926&lt;&gt;"",LEFT($G926,11),IF(COUNTIF(③女子申込!$C:$C,$B926)=1,INDEX(③女子申込!H:H,MATCH($B926,③女子申込!$C:$C,0)),"")),"")</f>
        <v>00124436727</v>
      </c>
      <c r="U926" t="str">
        <f t="shared" si="104"/>
        <v>神戸学院大</v>
      </c>
    </row>
    <row r="927" spans="1:21">
      <c r="A927" t="s">
        <v>1161</v>
      </c>
      <c r="B927" s="61">
        <v>926</v>
      </c>
      <c r="C927" t="s">
        <v>7955</v>
      </c>
      <c r="D927" t="s">
        <v>7956</v>
      </c>
      <c r="E927" t="s">
        <v>97</v>
      </c>
      <c r="F927">
        <v>20050512</v>
      </c>
      <c r="G927" t="s">
        <v>14205</v>
      </c>
      <c r="H927" t="s">
        <v>1183</v>
      </c>
      <c r="I927" t="s">
        <v>3274</v>
      </c>
      <c r="M927" t="str">
        <f t="shared" si="99"/>
        <v>緒方</v>
      </c>
      <c r="N927" t="str">
        <f t="shared" si="100"/>
        <v>惺子</v>
      </c>
      <c r="O927" t="str">
        <f t="shared" si="101"/>
        <v>オガタ</v>
      </c>
      <c r="P927" t="str">
        <f t="shared" si="102"/>
        <v>セイラ</v>
      </c>
      <c r="Q927">
        <f>IF($F927="","",DATEDIF($R927,①申込書!$D$3,"Y"))</f>
        <v>20</v>
      </c>
      <c r="R927" t="str">
        <f t="shared" si="103"/>
        <v>2005/05/12</v>
      </c>
      <c r="S927" t="str">
        <f t="shared" si="98"/>
        <v>兵庫</v>
      </c>
      <c r="T927" t="str">
        <f>IFERROR(IF($G927&lt;&gt;"",LEFT($G927,11),IF(COUNTIF(③女子申込!$C:$C,$B927)=1,INDEX(③女子申込!H:H,MATCH($B927,③女子申込!$C:$C,0)),"")),"")</f>
        <v>00127288937</v>
      </c>
      <c r="U927" t="str">
        <f t="shared" si="104"/>
        <v>神戸学院大</v>
      </c>
    </row>
    <row r="928" spans="1:21">
      <c r="A928" t="s">
        <v>1161</v>
      </c>
      <c r="B928" s="61">
        <v>927</v>
      </c>
      <c r="C928" t="s">
        <v>7957</v>
      </c>
      <c r="D928" t="s">
        <v>7958</v>
      </c>
      <c r="E928" t="s">
        <v>97</v>
      </c>
      <c r="F928">
        <v>20051030</v>
      </c>
      <c r="G928" t="s">
        <v>14206</v>
      </c>
      <c r="H928" t="s">
        <v>1219</v>
      </c>
      <c r="I928" t="s">
        <v>5291</v>
      </c>
      <c r="M928" t="str">
        <f t="shared" si="99"/>
        <v>本田</v>
      </c>
      <c r="N928" t="str">
        <f t="shared" si="100"/>
        <v>寧稔</v>
      </c>
      <c r="O928" t="str">
        <f t="shared" si="101"/>
        <v>ホンダ</v>
      </c>
      <c r="P928" t="str">
        <f t="shared" si="102"/>
        <v>ネネ</v>
      </c>
      <c r="Q928">
        <f>IF($F928="","",DATEDIF($R928,①申込書!$D$3,"Y"))</f>
        <v>20</v>
      </c>
      <c r="R928" t="str">
        <f t="shared" si="103"/>
        <v>2005/10/30</v>
      </c>
      <c r="S928" t="str">
        <f t="shared" si="98"/>
        <v>兵庫</v>
      </c>
      <c r="T928" t="str">
        <f>IFERROR(IF($G928&lt;&gt;"",LEFT($G928,11),IF(COUNTIF(③女子申込!$C:$C,$B928)=1,INDEX(③女子申込!H:H,MATCH($B928,③女子申込!$C:$C,0)),"")),"")</f>
        <v>00128129124</v>
      </c>
      <c r="U928" t="str">
        <f t="shared" si="104"/>
        <v>神戸学院大</v>
      </c>
    </row>
    <row r="929" spans="1:21">
      <c r="A929" t="s">
        <v>1161</v>
      </c>
      <c r="B929" s="61">
        <v>928</v>
      </c>
      <c r="C929" t="s">
        <v>7959</v>
      </c>
      <c r="D929" t="s">
        <v>7960</v>
      </c>
      <c r="E929" t="s">
        <v>97</v>
      </c>
      <c r="F929">
        <v>20050913</v>
      </c>
      <c r="G929" t="s">
        <v>14207</v>
      </c>
      <c r="H929" t="s">
        <v>7961</v>
      </c>
      <c r="I929" t="s">
        <v>2856</v>
      </c>
      <c r="M929" t="str">
        <f t="shared" si="99"/>
        <v>広山</v>
      </c>
      <c r="N929" t="str">
        <f t="shared" si="100"/>
        <v>舞</v>
      </c>
      <c r="O929" t="str">
        <f t="shared" si="101"/>
        <v>ヒロヤマ</v>
      </c>
      <c r="P929" t="str">
        <f t="shared" si="102"/>
        <v>マイ</v>
      </c>
      <c r="Q929">
        <f>IF($F929="","",DATEDIF($R929,①申込書!$D$3,"Y"))</f>
        <v>20</v>
      </c>
      <c r="R929" t="str">
        <f t="shared" si="103"/>
        <v>2005/09/13</v>
      </c>
      <c r="S929" t="str">
        <f t="shared" si="98"/>
        <v>兵庫</v>
      </c>
      <c r="T929" t="str">
        <f>IFERROR(IF($G929&lt;&gt;"",LEFT($G929,11),IF(COUNTIF(③女子申込!$C:$C,$B929)=1,INDEX(③女子申込!H:H,MATCH($B929,③女子申込!$C:$C,0)),"")),"")</f>
        <v>00123147018</v>
      </c>
      <c r="U929" t="str">
        <f t="shared" si="104"/>
        <v>神戸学院大</v>
      </c>
    </row>
    <row r="930" spans="1:21">
      <c r="A930" t="s">
        <v>1161</v>
      </c>
      <c r="B930" s="61">
        <v>929</v>
      </c>
      <c r="C930" t="s">
        <v>7962</v>
      </c>
      <c r="D930" t="s">
        <v>7963</v>
      </c>
      <c r="E930" t="s">
        <v>97</v>
      </c>
      <c r="F930">
        <v>20050913</v>
      </c>
      <c r="G930" t="s">
        <v>14208</v>
      </c>
      <c r="H930" t="s">
        <v>182</v>
      </c>
      <c r="I930" t="s">
        <v>3203</v>
      </c>
      <c r="M930" t="str">
        <f t="shared" si="99"/>
        <v>山口</v>
      </c>
      <c r="N930" t="str">
        <f t="shared" si="100"/>
        <v>藍美</v>
      </c>
      <c r="O930" t="str">
        <f t="shared" si="101"/>
        <v>ヤマグチ</v>
      </c>
      <c r="P930" t="str">
        <f t="shared" si="102"/>
        <v>アイミ</v>
      </c>
      <c r="Q930">
        <f>IF($F930="","",DATEDIF($R930,①申込書!$D$3,"Y"))</f>
        <v>20</v>
      </c>
      <c r="R930" t="str">
        <f t="shared" si="103"/>
        <v>2005/09/13</v>
      </c>
      <c r="S930" t="str">
        <f t="shared" si="98"/>
        <v>兵庫</v>
      </c>
      <c r="T930" t="str">
        <f>IFERROR(IF($G930&lt;&gt;"",LEFT($G930,11),IF(COUNTIF(③女子申込!$C:$C,$B930)=1,INDEX(③女子申込!H:H,MATCH($B930,③女子申込!$C:$C,0)),"")),"")</f>
        <v>00125327020</v>
      </c>
      <c r="U930" t="str">
        <f t="shared" si="104"/>
        <v>神戸学院大</v>
      </c>
    </row>
    <row r="931" spans="1:21">
      <c r="A931" t="s">
        <v>1104</v>
      </c>
      <c r="B931" s="61">
        <v>930</v>
      </c>
      <c r="C931" t="s">
        <v>5360</v>
      </c>
      <c r="D931" t="s">
        <v>5361</v>
      </c>
      <c r="E931" t="s">
        <v>97</v>
      </c>
      <c r="F931">
        <v>20030725</v>
      </c>
      <c r="G931" t="s">
        <v>14209</v>
      </c>
      <c r="H931" t="s">
        <v>5362</v>
      </c>
      <c r="I931" t="s">
        <v>2482</v>
      </c>
      <c r="M931" t="str">
        <f t="shared" si="99"/>
        <v>安積</v>
      </c>
      <c r="N931" t="str">
        <f t="shared" si="100"/>
        <v>葵</v>
      </c>
      <c r="O931" t="str">
        <f t="shared" si="101"/>
        <v>アヅミ</v>
      </c>
      <c r="P931" t="str">
        <f t="shared" si="102"/>
        <v>アオイ</v>
      </c>
      <c r="Q931">
        <f>IF($F931="","",DATEDIF($R931,①申込書!$D$3,"Y"))</f>
        <v>22</v>
      </c>
      <c r="R931" t="str">
        <f t="shared" si="103"/>
        <v>2003/07/25</v>
      </c>
      <c r="S931" t="str">
        <f t="shared" si="98"/>
        <v>兵庫</v>
      </c>
      <c r="T931" t="str">
        <f>IFERROR(IF($G931&lt;&gt;"",LEFT($G931,11),IF(COUNTIF(③女子申込!$C:$C,$B931)=1,INDEX(③女子申込!H:H,MATCH($B931,③女子申込!$C:$C,0)),"")),"")</f>
        <v>00099387945</v>
      </c>
      <c r="U931" t="str">
        <f t="shared" si="104"/>
        <v>神戸大</v>
      </c>
    </row>
    <row r="932" spans="1:21">
      <c r="A932" t="s">
        <v>1104</v>
      </c>
      <c r="B932" s="61">
        <v>931</v>
      </c>
      <c r="C932" t="s">
        <v>3380</v>
      </c>
      <c r="D932" t="s">
        <v>3381</v>
      </c>
      <c r="E932" t="s">
        <v>97</v>
      </c>
      <c r="F932">
        <v>20040121</v>
      </c>
      <c r="G932" t="s">
        <v>14210</v>
      </c>
      <c r="H932" t="s">
        <v>3382</v>
      </c>
      <c r="I932" t="s">
        <v>2705</v>
      </c>
      <c r="M932" t="str">
        <f t="shared" si="99"/>
        <v>唐澤</v>
      </c>
      <c r="N932" t="str">
        <f t="shared" si="100"/>
        <v>栞</v>
      </c>
      <c r="O932" t="str">
        <f t="shared" si="101"/>
        <v>カラサワ</v>
      </c>
      <c r="P932" t="str">
        <f t="shared" si="102"/>
        <v>シオリ</v>
      </c>
      <c r="Q932">
        <f>IF($F932="","",DATEDIF($R932,①申込書!$D$3,"Y"))</f>
        <v>22</v>
      </c>
      <c r="R932" t="str">
        <f t="shared" si="103"/>
        <v>2004/01/21</v>
      </c>
      <c r="S932" t="str">
        <f t="shared" si="98"/>
        <v>兵庫</v>
      </c>
      <c r="T932" t="str">
        <f>IFERROR(IF($G932&lt;&gt;"",LEFT($G932,11),IF(COUNTIF(③女子申込!$C:$C,$B932)=1,INDEX(③女子申込!H:H,MATCH($B932,③女子申込!$C:$C,0)),"")),"")</f>
        <v>00120497528</v>
      </c>
      <c r="U932" t="str">
        <f t="shared" si="104"/>
        <v>神戸大</v>
      </c>
    </row>
    <row r="933" spans="1:21">
      <c r="A933" t="s">
        <v>1104</v>
      </c>
      <c r="B933" s="61">
        <v>932</v>
      </c>
      <c r="C933" t="s">
        <v>3418</v>
      </c>
      <c r="D933" t="s">
        <v>3419</v>
      </c>
      <c r="E933" t="s">
        <v>14211</v>
      </c>
      <c r="F933">
        <v>20040302</v>
      </c>
      <c r="G933" t="s">
        <v>14212</v>
      </c>
      <c r="H933" t="s">
        <v>5363</v>
      </c>
      <c r="I933" t="s">
        <v>2714</v>
      </c>
      <c r="M933" t="str">
        <f t="shared" si="99"/>
        <v>用貝</v>
      </c>
      <c r="N933" t="str">
        <f t="shared" si="100"/>
        <v>光穂</v>
      </c>
      <c r="O933" t="str">
        <f t="shared" si="101"/>
        <v>ヨウガイ</v>
      </c>
      <c r="P933" t="str">
        <f t="shared" si="102"/>
        <v>ミホ</v>
      </c>
      <c r="Q933">
        <f>IF($F933="","",DATEDIF($R933,①申込書!$D$3,"Y"))</f>
        <v>21</v>
      </c>
      <c r="R933" t="str">
        <f t="shared" si="103"/>
        <v>2004/03/02</v>
      </c>
      <c r="S933" t="str">
        <f t="shared" si="98"/>
        <v>佐賀</v>
      </c>
      <c r="T933" t="str">
        <f>IFERROR(IF($G933&lt;&gt;"",LEFT($G933,11),IF(COUNTIF(③女子申込!$C:$C,$B933)=1,INDEX(③女子申込!H:H,MATCH($B933,③女子申込!$C:$C,0)),"")),"")</f>
        <v>00105428727</v>
      </c>
      <c r="U933" t="str">
        <f t="shared" si="104"/>
        <v>神戸大</v>
      </c>
    </row>
    <row r="934" spans="1:21">
      <c r="A934" t="s">
        <v>1104</v>
      </c>
      <c r="B934" s="61">
        <v>933</v>
      </c>
      <c r="C934" t="s">
        <v>3446</v>
      </c>
      <c r="D934" t="s">
        <v>3447</v>
      </c>
      <c r="E934" t="s">
        <v>99</v>
      </c>
      <c r="F934">
        <v>20030413</v>
      </c>
      <c r="G934" t="s">
        <v>14213</v>
      </c>
      <c r="H934" t="s">
        <v>5364</v>
      </c>
      <c r="I934" t="s">
        <v>3090</v>
      </c>
      <c r="M934" t="str">
        <f t="shared" si="99"/>
        <v>吉永</v>
      </c>
      <c r="N934" t="str">
        <f t="shared" si="100"/>
        <v>梨桜</v>
      </c>
      <c r="O934" t="str">
        <f t="shared" si="101"/>
        <v>ヨシナガ</v>
      </c>
      <c r="P934" t="str">
        <f t="shared" si="102"/>
        <v>リオ</v>
      </c>
      <c r="Q934">
        <f>IF($F934="","",DATEDIF($R934,①申込書!$D$3,"Y"))</f>
        <v>22</v>
      </c>
      <c r="R934" t="str">
        <f t="shared" si="103"/>
        <v>2003/04/13</v>
      </c>
      <c r="S934" t="str">
        <f t="shared" si="98"/>
        <v>大阪</v>
      </c>
      <c r="T934" t="str">
        <f>IFERROR(IF($G934&lt;&gt;"",LEFT($G934,11),IF(COUNTIF(③女子申込!$C:$C,$B934)=1,INDEX(③女子申込!H:H,MATCH($B934,③女子申込!$C:$C,0)),"")),"")</f>
        <v>00100626116</v>
      </c>
      <c r="U934" t="str">
        <f t="shared" si="104"/>
        <v>神戸大</v>
      </c>
    </row>
    <row r="935" spans="1:21">
      <c r="A935" t="s">
        <v>1104</v>
      </c>
      <c r="B935" s="61">
        <v>934</v>
      </c>
      <c r="C935" t="s">
        <v>3448</v>
      </c>
      <c r="D935" t="s">
        <v>3449</v>
      </c>
      <c r="E935" t="s">
        <v>213</v>
      </c>
      <c r="F935">
        <v>20021010</v>
      </c>
      <c r="G935" t="s">
        <v>14214</v>
      </c>
      <c r="H935" t="s">
        <v>810</v>
      </c>
      <c r="I935" t="s">
        <v>2801</v>
      </c>
      <c r="M935" t="str">
        <f t="shared" si="99"/>
        <v>髙橋</v>
      </c>
      <c r="N935" t="str">
        <f t="shared" si="100"/>
        <v>八重</v>
      </c>
      <c r="O935" t="str">
        <f t="shared" si="101"/>
        <v>タカハシ</v>
      </c>
      <c r="P935" t="str">
        <f t="shared" si="102"/>
        <v>ヤエ</v>
      </c>
      <c r="Q935">
        <f>IF($F935="","",DATEDIF($R935,①申込書!$D$3,"Y"))</f>
        <v>23</v>
      </c>
      <c r="R935" t="str">
        <f t="shared" si="103"/>
        <v>2002/10/10</v>
      </c>
      <c r="S935" t="str">
        <f t="shared" si="98"/>
        <v>東京</v>
      </c>
      <c r="T935" t="str">
        <f>IFERROR(IF($G935&lt;&gt;"",LEFT($G935,11),IF(COUNTIF(③女子申込!$C:$C,$B935)=1,INDEX(③女子申込!H:H,MATCH($B935,③女子申込!$C:$C,0)),"")),"")</f>
        <v>00087245632</v>
      </c>
      <c r="U935" t="str">
        <f t="shared" si="104"/>
        <v>神戸大</v>
      </c>
    </row>
    <row r="936" spans="1:21">
      <c r="A936" t="s">
        <v>1104</v>
      </c>
      <c r="B936" s="61">
        <v>935</v>
      </c>
      <c r="C936" t="s">
        <v>5365</v>
      </c>
      <c r="D936" t="s">
        <v>5366</v>
      </c>
      <c r="E936" t="s">
        <v>469</v>
      </c>
      <c r="F936">
        <v>20040718</v>
      </c>
      <c r="G936" t="s">
        <v>14215</v>
      </c>
      <c r="H936" t="s">
        <v>313</v>
      </c>
      <c r="I936" t="s">
        <v>3005</v>
      </c>
      <c r="M936" t="str">
        <f t="shared" si="99"/>
        <v>藤木</v>
      </c>
      <c r="N936" t="str">
        <f t="shared" si="100"/>
        <v>志保</v>
      </c>
      <c r="O936" t="str">
        <f t="shared" si="101"/>
        <v>フジキ</v>
      </c>
      <c r="P936" t="str">
        <f t="shared" si="102"/>
        <v>シホ</v>
      </c>
      <c r="Q936">
        <f>IF($F936="","",DATEDIF($R936,①申込書!$D$3,"Y"))</f>
        <v>21</v>
      </c>
      <c r="R936" t="str">
        <f t="shared" si="103"/>
        <v>2004/07/18</v>
      </c>
      <c r="S936" t="str">
        <f t="shared" si="98"/>
        <v>和歌山</v>
      </c>
      <c r="T936" t="str">
        <f>IFERROR(IF($G936&lt;&gt;"",LEFT($G936,11),IF(COUNTIF(③女子申込!$C:$C,$B936)=1,INDEX(③女子申込!H:H,MATCH($B936,③女子申込!$C:$C,0)),"")),"")</f>
        <v>00110038720</v>
      </c>
      <c r="U936" t="str">
        <f t="shared" si="104"/>
        <v>神戸大</v>
      </c>
    </row>
    <row r="937" spans="1:21">
      <c r="A937" t="s">
        <v>1104</v>
      </c>
      <c r="B937" s="61">
        <v>936</v>
      </c>
      <c r="C937" t="s">
        <v>5579</v>
      </c>
      <c r="D937" t="s">
        <v>5580</v>
      </c>
      <c r="E937" t="s">
        <v>97</v>
      </c>
      <c r="F937">
        <v>20040405</v>
      </c>
      <c r="G937" t="s">
        <v>14216</v>
      </c>
      <c r="H937" t="s">
        <v>1695</v>
      </c>
      <c r="I937" t="s">
        <v>1502</v>
      </c>
      <c r="M937" t="str">
        <f t="shared" si="99"/>
        <v>栗山</v>
      </c>
      <c r="N937" t="str">
        <f t="shared" si="100"/>
        <v>未有</v>
      </c>
      <c r="O937" t="str">
        <f t="shared" si="101"/>
        <v>クリヤマ</v>
      </c>
      <c r="P937" t="str">
        <f t="shared" si="102"/>
        <v>ミユ</v>
      </c>
      <c r="Q937">
        <f>IF($F937="","",DATEDIF($R937,①申込書!$D$3,"Y"))</f>
        <v>21</v>
      </c>
      <c r="R937" t="str">
        <f t="shared" si="103"/>
        <v>2004/04/05</v>
      </c>
      <c r="S937" t="str">
        <f t="shared" si="98"/>
        <v>兵庫</v>
      </c>
      <c r="T937" t="str">
        <f>IFERROR(IF($G937&lt;&gt;"",LEFT($G937,11),IF(COUNTIF(③女子申込!$C:$C,$B937)=1,INDEX(③女子申込!H:H,MATCH($B937,③女子申込!$C:$C,0)),"")),"")</f>
        <v>00200044729</v>
      </c>
      <c r="U937" t="str">
        <f t="shared" si="104"/>
        <v>神戸大</v>
      </c>
    </row>
    <row r="938" spans="1:21">
      <c r="A938" t="s">
        <v>1104</v>
      </c>
      <c r="B938" s="61">
        <v>937</v>
      </c>
      <c r="C938" t="s">
        <v>5611</v>
      </c>
      <c r="D938" t="s">
        <v>5612</v>
      </c>
      <c r="E938" t="s">
        <v>97</v>
      </c>
      <c r="F938">
        <v>20041104</v>
      </c>
      <c r="G938" t="s">
        <v>14217</v>
      </c>
      <c r="H938" t="s">
        <v>2964</v>
      </c>
      <c r="I938" t="s">
        <v>384</v>
      </c>
      <c r="M938" t="str">
        <f t="shared" si="99"/>
        <v>水越</v>
      </c>
      <c r="N938" t="str">
        <f t="shared" si="100"/>
        <v>真咲</v>
      </c>
      <c r="O938" t="str">
        <f t="shared" si="101"/>
        <v>ミズコシ</v>
      </c>
      <c r="P938" t="str">
        <f t="shared" si="102"/>
        <v>マサキ</v>
      </c>
      <c r="Q938">
        <f>IF($F938="","",DATEDIF($R938,①申込書!$D$3,"Y"))</f>
        <v>21</v>
      </c>
      <c r="R938" t="str">
        <f t="shared" si="103"/>
        <v>2004/11/04</v>
      </c>
      <c r="S938" t="str">
        <f t="shared" si="98"/>
        <v>兵庫</v>
      </c>
      <c r="T938" t="str">
        <f>IFERROR(IF($G938&lt;&gt;"",LEFT($G938,11),IF(COUNTIF(③女子申込!$C:$C,$B938)=1,INDEX(③女子申込!H:H,MATCH($B938,③女子申込!$C:$C,0)),"")),"")</f>
        <v>00200067791</v>
      </c>
      <c r="U938" t="str">
        <f t="shared" si="104"/>
        <v>神戸大</v>
      </c>
    </row>
    <row r="939" spans="1:21">
      <c r="A939" t="s">
        <v>1104</v>
      </c>
      <c r="B939" s="61">
        <v>938</v>
      </c>
      <c r="C939" t="s">
        <v>5708</v>
      </c>
      <c r="D939" t="s">
        <v>5709</v>
      </c>
      <c r="E939" t="s">
        <v>97</v>
      </c>
      <c r="F939">
        <v>20040930</v>
      </c>
      <c r="G939" t="s">
        <v>14218</v>
      </c>
      <c r="H939" t="s">
        <v>630</v>
      </c>
      <c r="I939" t="s">
        <v>5710</v>
      </c>
      <c r="M939" t="str">
        <f t="shared" si="99"/>
        <v>加藤</v>
      </c>
      <c r="N939" t="str">
        <f t="shared" si="100"/>
        <v>淑美</v>
      </c>
      <c r="O939" t="str">
        <f t="shared" si="101"/>
        <v>カトウ</v>
      </c>
      <c r="P939" t="str">
        <f t="shared" si="102"/>
        <v>トシミ</v>
      </c>
      <c r="Q939">
        <f>IF($F939="","",DATEDIF($R939,①申込書!$D$3,"Y"))</f>
        <v>21</v>
      </c>
      <c r="R939" t="str">
        <f t="shared" si="103"/>
        <v>2004/09/30</v>
      </c>
      <c r="S939" t="str">
        <f t="shared" si="98"/>
        <v>兵庫</v>
      </c>
      <c r="T939" t="str">
        <f>IFERROR(IF($G939&lt;&gt;"",LEFT($G939,11),IF(COUNTIF(③女子申込!$C:$C,$B939)=1,INDEX(③女子申込!H:H,MATCH($B939,③女子申込!$C:$C,0)),"")),"")</f>
        <v>00200122887</v>
      </c>
      <c r="U939" t="str">
        <f t="shared" si="104"/>
        <v>神戸大</v>
      </c>
    </row>
    <row r="940" spans="1:21">
      <c r="A940" t="s">
        <v>1104</v>
      </c>
      <c r="B940" s="61">
        <v>939</v>
      </c>
      <c r="C940" t="s">
        <v>8046</v>
      </c>
      <c r="D940" t="s">
        <v>8047</v>
      </c>
      <c r="E940" t="s">
        <v>83</v>
      </c>
      <c r="F940">
        <v>20050918</v>
      </c>
      <c r="G940" t="s">
        <v>8048</v>
      </c>
      <c r="H940" t="s">
        <v>1510</v>
      </c>
      <c r="I940" t="s">
        <v>2953</v>
      </c>
      <c r="M940" t="str">
        <f t="shared" si="99"/>
        <v>福井</v>
      </c>
      <c r="N940" t="str">
        <f t="shared" si="100"/>
        <v>那菜</v>
      </c>
      <c r="O940" t="str">
        <f t="shared" si="101"/>
        <v>フクイ</v>
      </c>
      <c r="P940" t="str">
        <f t="shared" si="102"/>
        <v>ナナ</v>
      </c>
      <c r="Q940">
        <f>IF($F940="","",DATEDIF($R940,①申込書!$D$3,"Y"))</f>
        <v>20</v>
      </c>
      <c r="R940" t="str">
        <f t="shared" si="103"/>
        <v>2005/09/18</v>
      </c>
      <c r="S940" t="str">
        <f t="shared" si="98"/>
        <v>奈良</v>
      </c>
      <c r="T940" t="str">
        <f>IFERROR(IF($G940&lt;&gt;"",LEFT($G940,11),IF(COUNTIF(③女子申込!$C:$C,$B940)=1,INDEX(③女子申込!H:H,MATCH($B940,③女子申込!$C:$C,0)),"")),"")</f>
        <v>00155233221</v>
      </c>
      <c r="U940" t="str">
        <f t="shared" si="104"/>
        <v>神戸大</v>
      </c>
    </row>
    <row r="941" spans="1:21">
      <c r="A941" t="s">
        <v>1104</v>
      </c>
      <c r="B941" s="61">
        <v>940</v>
      </c>
      <c r="C941" t="s">
        <v>12973</v>
      </c>
      <c r="D941" t="s">
        <v>8090</v>
      </c>
      <c r="E941" t="s">
        <v>83</v>
      </c>
      <c r="F941">
        <v>20050405</v>
      </c>
      <c r="G941" t="s">
        <v>8091</v>
      </c>
      <c r="H941" t="s">
        <v>746</v>
      </c>
      <c r="I941" t="s">
        <v>2934</v>
      </c>
      <c r="M941" t="str">
        <f t="shared" si="99"/>
        <v>田口</v>
      </c>
      <c r="N941" t="str">
        <f t="shared" si="100"/>
        <v>菜奈子</v>
      </c>
      <c r="O941" t="str">
        <f t="shared" si="101"/>
        <v>タグチ</v>
      </c>
      <c r="P941" t="str">
        <f t="shared" si="102"/>
        <v>ナナコ</v>
      </c>
      <c r="Q941">
        <f>IF($F941="","",DATEDIF($R941,①申込書!$D$3,"Y"))</f>
        <v>20</v>
      </c>
      <c r="R941" t="str">
        <f t="shared" si="103"/>
        <v>2005/04/05</v>
      </c>
      <c r="S941" t="str">
        <f t="shared" si="98"/>
        <v>奈良</v>
      </c>
      <c r="T941" t="str">
        <f>IFERROR(IF($G941&lt;&gt;"",LEFT($G941,11),IF(COUNTIF(③女子申込!$C:$C,$B941)=1,INDEX(③女子申込!H:H,MATCH($B941,③女子申込!$C:$C,0)),"")),"")</f>
        <v>00124115014</v>
      </c>
      <c r="U941" t="str">
        <f t="shared" si="104"/>
        <v>神戸大</v>
      </c>
    </row>
    <row r="942" spans="1:21">
      <c r="A942" t="s">
        <v>1104</v>
      </c>
      <c r="B942" s="61">
        <v>941</v>
      </c>
      <c r="C942" t="s">
        <v>8154</v>
      </c>
      <c r="D942" t="s">
        <v>8155</v>
      </c>
      <c r="E942" t="s">
        <v>97</v>
      </c>
      <c r="F942">
        <v>20050426</v>
      </c>
      <c r="G942" t="s">
        <v>8156</v>
      </c>
      <c r="H942" t="s">
        <v>484</v>
      </c>
      <c r="I942" t="s">
        <v>2609</v>
      </c>
      <c r="M942" t="str">
        <f t="shared" si="99"/>
        <v>喜多</v>
      </c>
      <c r="N942" t="str">
        <f t="shared" si="100"/>
        <v>春佳</v>
      </c>
      <c r="O942" t="str">
        <f t="shared" si="101"/>
        <v>キタ</v>
      </c>
      <c r="P942" t="str">
        <f t="shared" si="102"/>
        <v>ハルカ</v>
      </c>
      <c r="Q942">
        <f>IF($F942="","",DATEDIF($R942,①申込書!$D$3,"Y"))</f>
        <v>20</v>
      </c>
      <c r="R942" t="str">
        <f t="shared" si="103"/>
        <v>2005/04/26</v>
      </c>
      <c r="S942" t="str">
        <f t="shared" si="98"/>
        <v>兵庫</v>
      </c>
      <c r="T942" t="str">
        <f>IFERROR(IF($G942&lt;&gt;"",LEFT($G942,11),IF(COUNTIF(③女子申込!$C:$C,$B942)=1,INDEX(③女子申込!H:H,MATCH($B942,③女子申込!$C:$C,0)),"")),"")</f>
        <v>00154872734</v>
      </c>
      <c r="U942" t="str">
        <f t="shared" si="104"/>
        <v>神戸大</v>
      </c>
    </row>
    <row r="943" spans="1:21">
      <c r="A943" t="s">
        <v>1104</v>
      </c>
      <c r="B943" s="61">
        <v>942</v>
      </c>
      <c r="C943" t="s">
        <v>12974</v>
      </c>
      <c r="D943" t="s">
        <v>8378</v>
      </c>
      <c r="E943" t="s">
        <v>469</v>
      </c>
      <c r="F943">
        <v>20050906</v>
      </c>
      <c r="G943" t="s">
        <v>8379</v>
      </c>
      <c r="H943" t="s">
        <v>8380</v>
      </c>
      <c r="I943" t="s">
        <v>275</v>
      </c>
      <c r="M943" t="str">
        <f t="shared" si="99"/>
        <v>東本</v>
      </c>
      <c r="N943" t="str">
        <f t="shared" si="100"/>
        <v>佳依</v>
      </c>
      <c r="O943" t="str">
        <f t="shared" si="101"/>
        <v>ヒガシモト</v>
      </c>
      <c r="P943" t="str">
        <f t="shared" si="102"/>
        <v>ケイ</v>
      </c>
      <c r="Q943">
        <f>IF($F943="","",DATEDIF($R943,①申込書!$D$3,"Y"))</f>
        <v>20</v>
      </c>
      <c r="R943" t="str">
        <f t="shared" si="103"/>
        <v>2005/09/06</v>
      </c>
      <c r="S943" t="str">
        <f t="shared" si="98"/>
        <v>和歌山</v>
      </c>
      <c r="T943" t="str">
        <f>IFERROR(IF($G943&lt;&gt;"",LEFT($G943,11),IF(COUNTIF(③女子申込!$C:$C,$B943)=1,INDEX(③女子申込!H:H,MATCH($B943,③女子申込!$C:$C,0)),"")),"")</f>
        <v>00130248927</v>
      </c>
      <c r="U943" t="str">
        <f t="shared" si="104"/>
        <v>神戸大</v>
      </c>
    </row>
    <row r="944" spans="1:21">
      <c r="A944" t="s">
        <v>1104</v>
      </c>
      <c r="B944" s="61">
        <v>943</v>
      </c>
      <c r="C944" t="s">
        <v>5565</v>
      </c>
      <c r="D944" t="s">
        <v>5566</v>
      </c>
      <c r="E944" t="s">
        <v>97</v>
      </c>
      <c r="F944">
        <v>20040301</v>
      </c>
      <c r="G944" t="s">
        <v>5567</v>
      </c>
      <c r="H944" t="s">
        <v>1604</v>
      </c>
      <c r="I944" t="s">
        <v>2191</v>
      </c>
      <c r="M944" t="str">
        <f t="shared" si="99"/>
        <v>奥</v>
      </c>
      <c r="N944" t="str">
        <f t="shared" si="100"/>
        <v>珠希</v>
      </c>
      <c r="O944" t="str">
        <f t="shared" si="101"/>
        <v>オク</v>
      </c>
      <c r="P944" t="str">
        <f t="shared" si="102"/>
        <v>タマキ</v>
      </c>
      <c r="Q944">
        <f>IF($F944="","",DATEDIF($R944,①申込書!$D$3,"Y"))</f>
        <v>21</v>
      </c>
      <c r="R944" t="str">
        <f t="shared" si="103"/>
        <v>2004/03/01</v>
      </c>
      <c r="S944" t="str">
        <f t="shared" si="98"/>
        <v>兵庫</v>
      </c>
      <c r="T944" t="str">
        <f>IFERROR(IF($G944&lt;&gt;"",LEFT($G944,11),IF(COUNTIF(③女子申込!$C:$C,$B944)=1,INDEX(③女子申込!H:H,MATCH($B944,③女子申込!$C:$C,0)),"")),"")</f>
        <v>00200041466</v>
      </c>
      <c r="U944" t="str">
        <f t="shared" si="104"/>
        <v>神戸大</v>
      </c>
    </row>
    <row r="945" spans="1:21">
      <c r="A945" t="s">
        <v>1104</v>
      </c>
      <c r="B945" s="61">
        <v>944</v>
      </c>
      <c r="C945" t="s">
        <v>8425</v>
      </c>
      <c r="D945" t="s">
        <v>8426</v>
      </c>
      <c r="E945" t="s">
        <v>97</v>
      </c>
      <c r="F945">
        <v>20060111</v>
      </c>
      <c r="G945" t="s">
        <v>8427</v>
      </c>
      <c r="H945" t="s">
        <v>401</v>
      </c>
      <c r="I945" t="s">
        <v>2904</v>
      </c>
      <c r="M945" t="str">
        <f t="shared" si="99"/>
        <v>中井</v>
      </c>
      <c r="N945" t="str">
        <f t="shared" si="100"/>
        <v>李</v>
      </c>
      <c r="O945" t="str">
        <f t="shared" si="101"/>
        <v>ナカイ</v>
      </c>
      <c r="P945" t="str">
        <f t="shared" si="102"/>
        <v>モモ</v>
      </c>
      <c r="Q945">
        <f>IF($F945="","",DATEDIF($R945,①申込書!$D$3,"Y"))</f>
        <v>20</v>
      </c>
      <c r="R945" t="str">
        <f t="shared" si="103"/>
        <v>2006/01/11</v>
      </c>
      <c r="S945" t="str">
        <f t="shared" si="98"/>
        <v>兵庫</v>
      </c>
      <c r="T945" t="str">
        <f>IFERROR(IF($G945&lt;&gt;"",LEFT($G945,11),IF(COUNTIF(③女子申込!$C:$C,$B945)=1,INDEX(③女子申込!H:H,MATCH($B945,③女子申込!$C:$C,0)),"")),"")</f>
        <v>00125815729</v>
      </c>
      <c r="U945" t="str">
        <f t="shared" si="104"/>
        <v>神戸大</v>
      </c>
    </row>
    <row r="946" spans="1:21">
      <c r="A946" t="s">
        <v>1097</v>
      </c>
      <c r="B946" s="61">
        <v>945</v>
      </c>
      <c r="C946" t="s">
        <v>8031</v>
      </c>
      <c r="D946" t="s">
        <v>8032</v>
      </c>
      <c r="E946" t="s">
        <v>97</v>
      </c>
      <c r="F946">
        <v>20040420</v>
      </c>
      <c r="G946" t="s">
        <v>8033</v>
      </c>
      <c r="H946" t="s">
        <v>1084</v>
      </c>
      <c r="I946" t="s">
        <v>8034</v>
      </c>
      <c r="M946" t="str">
        <f t="shared" si="99"/>
        <v>吉川</v>
      </c>
      <c r="N946" t="str">
        <f t="shared" si="100"/>
        <v>咲穂</v>
      </c>
      <c r="O946" t="str">
        <f t="shared" si="101"/>
        <v>ヨシカワ</v>
      </c>
      <c r="P946" t="str">
        <f t="shared" si="102"/>
        <v>サホ</v>
      </c>
      <c r="Q946">
        <f>IF($F946="","",DATEDIF($R946,①申込書!$D$3,"Y"))</f>
        <v>21</v>
      </c>
      <c r="R946" t="str">
        <f t="shared" si="103"/>
        <v>2004/04/20</v>
      </c>
      <c r="S946" t="str">
        <f t="shared" si="98"/>
        <v>兵庫</v>
      </c>
      <c r="T946" t="str">
        <f>IFERROR(IF($G946&lt;&gt;"",LEFT($G946,11),IF(COUNTIF(③女子申込!$C:$C,$B946)=1,INDEX(③女子申込!H:H,MATCH($B946,③女子申込!$C:$C,0)),"")),"")</f>
        <v>00115327120</v>
      </c>
      <c r="U946" t="str">
        <f t="shared" si="104"/>
        <v>兵庫教育大</v>
      </c>
    </row>
    <row r="947" spans="1:21">
      <c r="A947" t="s">
        <v>1097</v>
      </c>
      <c r="B947" s="61">
        <v>946</v>
      </c>
      <c r="C947" t="s">
        <v>8381</v>
      </c>
      <c r="D947" t="s">
        <v>8382</v>
      </c>
      <c r="E947" t="s">
        <v>97</v>
      </c>
      <c r="F947">
        <v>20051205</v>
      </c>
      <c r="G947" t="s">
        <v>14219</v>
      </c>
      <c r="H947" t="s">
        <v>8383</v>
      </c>
      <c r="I947" t="s">
        <v>2806</v>
      </c>
      <c r="M947" t="str">
        <f t="shared" si="99"/>
        <v>笹谷</v>
      </c>
      <c r="N947" t="str">
        <f t="shared" si="100"/>
        <v>美羽</v>
      </c>
      <c r="O947" t="str">
        <f t="shared" si="101"/>
        <v>ササタニ</v>
      </c>
      <c r="P947" t="str">
        <f t="shared" si="102"/>
        <v>ミウ</v>
      </c>
      <c r="Q947">
        <f>IF($F947="","",DATEDIF($R947,①申込書!$D$3,"Y"))</f>
        <v>20</v>
      </c>
      <c r="R947" t="str">
        <f t="shared" si="103"/>
        <v>2005/12/05</v>
      </c>
      <c r="S947" t="str">
        <f t="shared" si="98"/>
        <v>兵庫</v>
      </c>
      <c r="T947" t="str">
        <f>IFERROR(IF($G947&lt;&gt;"",LEFT($G947,11),IF(COUNTIF(③女子申込!$C:$C,$B947)=1,INDEX(③女子申込!H:H,MATCH($B947,③女子申込!$C:$C,0)),"")),"")</f>
        <v>00126151723</v>
      </c>
      <c r="U947" t="str">
        <f t="shared" si="104"/>
        <v>兵庫教育大</v>
      </c>
    </row>
    <row r="948" spans="1:21">
      <c r="A948" t="s">
        <v>1051</v>
      </c>
      <c r="B948" s="61">
        <v>947</v>
      </c>
      <c r="C948" t="s">
        <v>5627</v>
      </c>
      <c r="D948" t="s">
        <v>5628</v>
      </c>
      <c r="E948" t="s">
        <v>97</v>
      </c>
      <c r="F948">
        <v>20040521</v>
      </c>
      <c r="G948" t="s">
        <v>14220</v>
      </c>
      <c r="H948" t="s">
        <v>345</v>
      </c>
      <c r="I948" t="s">
        <v>2955</v>
      </c>
      <c r="M948" t="str">
        <f t="shared" si="99"/>
        <v>濵田</v>
      </c>
      <c r="N948" t="str">
        <f t="shared" si="100"/>
        <v>志乃</v>
      </c>
      <c r="O948" t="str">
        <f t="shared" si="101"/>
        <v>ハマダ</v>
      </c>
      <c r="P948" t="str">
        <f t="shared" si="102"/>
        <v>ユキノ</v>
      </c>
      <c r="Q948">
        <f>IF($F948="","",DATEDIF($R948,①申込書!$D$3,"Y"))</f>
        <v>21</v>
      </c>
      <c r="R948" t="str">
        <f t="shared" si="103"/>
        <v>2004/05/21</v>
      </c>
      <c r="S948" t="str">
        <f t="shared" si="98"/>
        <v>兵庫</v>
      </c>
      <c r="T948" t="str">
        <f>IFERROR(IF($G948&lt;&gt;"",LEFT($G948,11),IF(COUNTIF(③女子申込!$C:$C,$B948)=1,INDEX(③女子申込!H:H,MATCH($B948,③女子申込!$C:$C,0)),"")),"")</f>
        <v>00113554019</v>
      </c>
      <c r="U948" t="str">
        <f t="shared" si="104"/>
        <v>兵庫県立大</v>
      </c>
    </row>
    <row r="949" spans="1:21">
      <c r="A949" t="s">
        <v>1051</v>
      </c>
      <c r="B949" s="61">
        <v>948</v>
      </c>
      <c r="C949" t="s">
        <v>8277</v>
      </c>
      <c r="D949" t="s">
        <v>8278</v>
      </c>
      <c r="E949" t="s">
        <v>3835</v>
      </c>
      <c r="F949">
        <v>20060119</v>
      </c>
      <c r="G949" t="s">
        <v>8279</v>
      </c>
      <c r="H949" t="s">
        <v>93</v>
      </c>
      <c r="I949" t="s">
        <v>2872</v>
      </c>
      <c r="M949" t="str">
        <f t="shared" si="99"/>
        <v>山田</v>
      </c>
      <c r="N949" t="str">
        <f t="shared" si="100"/>
        <v>望永</v>
      </c>
      <c r="O949" t="str">
        <f t="shared" si="101"/>
        <v>ヤマダ</v>
      </c>
      <c r="P949" t="str">
        <f t="shared" si="102"/>
        <v>モエ</v>
      </c>
      <c r="Q949">
        <f>IF($F949="","",DATEDIF($R949,①申込書!$D$3,"Y"))</f>
        <v>20</v>
      </c>
      <c r="R949" t="str">
        <f t="shared" si="103"/>
        <v>2006/01/19</v>
      </c>
      <c r="S949" t="str">
        <f t="shared" si="98"/>
        <v>学連</v>
      </c>
      <c r="T949" t="str">
        <f>IFERROR(IF($G949&lt;&gt;"",LEFT($G949,11),IF(COUNTIF(③女子申込!$C:$C,$B949)=1,INDEX(③女子申込!H:H,MATCH($B949,③女子申込!$C:$C,0)),"")),"")</f>
        <v>00128583936</v>
      </c>
      <c r="U949" t="str">
        <f t="shared" si="104"/>
        <v>兵庫県立大</v>
      </c>
    </row>
    <row r="950" spans="1:21">
      <c r="A950" t="s">
        <v>2591</v>
      </c>
      <c r="B950" s="61">
        <v>949</v>
      </c>
      <c r="C950" t="s">
        <v>3435</v>
      </c>
      <c r="D950" t="s">
        <v>3436</v>
      </c>
      <c r="E950" t="s">
        <v>97</v>
      </c>
      <c r="F950">
        <v>20000409</v>
      </c>
      <c r="G950" t="s">
        <v>14221</v>
      </c>
      <c r="H950" t="s">
        <v>3437</v>
      </c>
      <c r="I950" t="s">
        <v>2728</v>
      </c>
      <c r="M950" t="str">
        <f t="shared" si="99"/>
        <v>髙場</v>
      </c>
      <c r="N950" t="str">
        <f t="shared" si="100"/>
        <v>茄乃</v>
      </c>
      <c r="O950" t="str">
        <f t="shared" si="101"/>
        <v>タカバ</v>
      </c>
      <c r="P950" t="str">
        <f t="shared" si="102"/>
        <v>カノ</v>
      </c>
      <c r="Q950">
        <f>IF($F950="","",DATEDIF($R950,①申込書!$D$3,"Y"))</f>
        <v>25</v>
      </c>
      <c r="R950" t="str">
        <f t="shared" si="103"/>
        <v>2000/04/09</v>
      </c>
      <c r="S950" t="str">
        <f t="shared" si="98"/>
        <v>兵庫</v>
      </c>
      <c r="T950" t="str">
        <f>IFERROR(IF($G950&lt;&gt;"",LEFT($G950,11),IF(COUNTIF(③女子申込!$C:$C,$B950)=1,INDEX(③女子申込!H:H,MATCH($B950,③女子申込!$C:$C,0)),"")),"")</f>
        <v>00071008420</v>
      </c>
      <c r="U950" t="str">
        <f t="shared" si="104"/>
        <v>神戸薬科大</v>
      </c>
    </row>
    <row r="951" spans="1:21">
      <c r="A951" t="s">
        <v>2591</v>
      </c>
      <c r="B951" s="61">
        <v>950</v>
      </c>
      <c r="C951" t="s">
        <v>8243</v>
      </c>
      <c r="D951" t="s">
        <v>12975</v>
      </c>
      <c r="E951" t="s">
        <v>97</v>
      </c>
      <c r="F951">
        <v>20060121</v>
      </c>
      <c r="G951" t="s">
        <v>8244</v>
      </c>
      <c r="H951" t="s">
        <v>3392</v>
      </c>
      <c r="I951" t="s">
        <v>3288</v>
      </c>
      <c r="M951" t="str">
        <f t="shared" si="99"/>
        <v>宮武</v>
      </c>
      <c r="N951" t="str">
        <f t="shared" si="100"/>
        <v>萌珠</v>
      </c>
      <c r="O951" t="str">
        <f t="shared" si="101"/>
        <v>ミヤタケ</v>
      </c>
      <c r="P951" t="str">
        <f t="shared" si="102"/>
        <v>メグミ</v>
      </c>
      <c r="Q951">
        <f>IF($F951="","",DATEDIF($R951,①申込書!$D$3,"Y"))</f>
        <v>20</v>
      </c>
      <c r="R951" t="str">
        <f t="shared" si="103"/>
        <v>2006/01/21</v>
      </c>
      <c r="S951" t="str">
        <f t="shared" si="98"/>
        <v>兵庫</v>
      </c>
      <c r="T951" t="str">
        <f>IFERROR(IF($G951&lt;&gt;"",LEFT($G951,11),IF(COUNTIF(③女子申込!$C:$C,$B951)=1,INDEX(③女子申込!H:H,MATCH($B951,③女子申込!$C:$C,0)),"")),"")</f>
        <v>00139282429</v>
      </c>
      <c r="U951" t="str">
        <f t="shared" si="104"/>
        <v>神戸薬科大</v>
      </c>
    </row>
    <row r="952" spans="1:21">
      <c r="A952" t="s">
        <v>2591</v>
      </c>
      <c r="B952" s="61">
        <v>951</v>
      </c>
      <c r="C952" t="s">
        <v>8290</v>
      </c>
      <c r="D952" t="s">
        <v>12976</v>
      </c>
      <c r="E952" t="s">
        <v>97</v>
      </c>
      <c r="F952">
        <v>20050706</v>
      </c>
      <c r="G952" t="s">
        <v>8291</v>
      </c>
      <c r="H952" t="s">
        <v>149</v>
      </c>
      <c r="I952" t="s">
        <v>8034</v>
      </c>
      <c r="M952" t="str">
        <f t="shared" si="99"/>
        <v>菊地</v>
      </c>
      <c r="N952" t="str">
        <f t="shared" si="100"/>
        <v>紗帆</v>
      </c>
      <c r="O952" t="str">
        <f t="shared" si="101"/>
        <v>キクチ</v>
      </c>
      <c r="P952" t="str">
        <f t="shared" si="102"/>
        <v>サホ</v>
      </c>
      <c r="Q952">
        <f>IF($F952="","",DATEDIF($R952,①申込書!$D$3,"Y"))</f>
        <v>20</v>
      </c>
      <c r="R952" t="str">
        <f t="shared" si="103"/>
        <v>2005/07/06</v>
      </c>
      <c r="S952" t="str">
        <f t="shared" si="98"/>
        <v>兵庫</v>
      </c>
      <c r="T952" t="str">
        <f>IFERROR(IF($G952&lt;&gt;"",LEFT($G952,11),IF(COUNTIF(③女子申込!$C:$C,$B952)=1,INDEX(③女子申込!H:H,MATCH($B952,③女子申込!$C:$C,0)),"")),"")</f>
        <v>00122834222</v>
      </c>
      <c r="U952" t="str">
        <f t="shared" si="104"/>
        <v>神戸薬科大</v>
      </c>
    </row>
    <row r="953" spans="1:21">
      <c r="A953" t="s">
        <v>8926</v>
      </c>
      <c r="B953" s="61">
        <v>952</v>
      </c>
      <c r="C953" t="s">
        <v>12977</v>
      </c>
      <c r="D953" t="s">
        <v>12978</v>
      </c>
      <c r="E953" t="s">
        <v>99</v>
      </c>
      <c r="F953">
        <v>20060621</v>
      </c>
      <c r="G953" t="s">
        <v>14015</v>
      </c>
      <c r="H953" t="s">
        <v>630</v>
      </c>
      <c r="I953" t="s">
        <v>2701</v>
      </c>
      <c r="M953" t="str">
        <f t="shared" si="99"/>
        <v>加藤</v>
      </c>
      <c r="N953" t="str">
        <f t="shared" si="100"/>
        <v>怜奈</v>
      </c>
      <c r="O953" t="str">
        <f t="shared" si="101"/>
        <v>カトウ</v>
      </c>
      <c r="P953" t="str">
        <f t="shared" si="102"/>
        <v>レナ</v>
      </c>
      <c r="Q953">
        <f>IF($F953="","",DATEDIF($R953,①申込書!$D$3,"Y"))</f>
        <v>19</v>
      </c>
      <c r="R953" t="str">
        <f t="shared" si="103"/>
        <v>2006/06/21</v>
      </c>
      <c r="S953" t="str">
        <f t="shared" si="98"/>
        <v>大阪</v>
      </c>
      <c r="T953" t="str">
        <f>IFERROR(IF($G953&lt;&gt;"",LEFT($G953,11),IF(COUNTIF(③女子申込!$C:$C,$B953)=1,INDEX(③女子申込!H:H,MATCH($B953,③女子申込!$C:$C,0)),"")),"")</f>
        <v>00135496230</v>
      </c>
      <c r="U953" t="str">
        <f t="shared" si="104"/>
        <v>びわこ成蹊スポーツ大</v>
      </c>
    </row>
    <row r="954" spans="1:21">
      <c r="A954" t="s">
        <v>1579</v>
      </c>
      <c r="B954" s="61">
        <v>953</v>
      </c>
      <c r="C954" t="s">
        <v>3313</v>
      </c>
      <c r="D954" t="s">
        <v>3314</v>
      </c>
      <c r="E954" t="s">
        <v>80</v>
      </c>
      <c r="F954">
        <v>20030704</v>
      </c>
      <c r="G954" t="s">
        <v>14016</v>
      </c>
      <c r="H954" t="s">
        <v>3315</v>
      </c>
      <c r="I954" t="s">
        <v>594</v>
      </c>
      <c r="M954" t="str">
        <f t="shared" si="99"/>
        <v>友久</v>
      </c>
      <c r="N954" t="str">
        <f t="shared" si="100"/>
        <v>実咲</v>
      </c>
      <c r="O954" t="str">
        <f t="shared" si="101"/>
        <v>トモヒサ</v>
      </c>
      <c r="P954" t="str">
        <f t="shared" si="102"/>
        <v>ミサキ</v>
      </c>
      <c r="Q954">
        <f>IF($F954="","",DATEDIF($R954,①申込書!$D$3,"Y"))</f>
        <v>22</v>
      </c>
      <c r="R954" t="str">
        <f t="shared" si="103"/>
        <v>2003/07/04</v>
      </c>
      <c r="S954" t="str">
        <f t="shared" si="98"/>
        <v>滋賀</v>
      </c>
      <c r="T954" t="str">
        <f>IFERROR(IF($G954&lt;&gt;"",LEFT($G954,11),IF(COUNTIF(③女子申込!$C:$C,$B954)=1,INDEX(③女子申込!H:H,MATCH($B954,③女子申込!$C:$C,0)),"")),"")</f>
        <v>00133207723</v>
      </c>
      <c r="U954" t="str">
        <f t="shared" si="104"/>
        <v>滋賀大</v>
      </c>
    </row>
    <row r="955" spans="1:21">
      <c r="A955" t="s">
        <v>1579</v>
      </c>
      <c r="B955" s="61">
        <v>954</v>
      </c>
      <c r="C955" t="s">
        <v>5658</v>
      </c>
      <c r="D955" t="s">
        <v>5280</v>
      </c>
      <c r="E955" t="s">
        <v>3835</v>
      </c>
      <c r="F955">
        <v>20041109</v>
      </c>
      <c r="G955" t="s">
        <v>14017</v>
      </c>
      <c r="H955" t="s">
        <v>765</v>
      </c>
      <c r="I955" t="s">
        <v>1073</v>
      </c>
      <c r="M955" t="str">
        <f t="shared" si="99"/>
        <v>小倉</v>
      </c>
      <c r="N955" t="str">
        <f t="shared" si="100"/>
        <v>優羽</v>
      </c>
      <c r="O955" t="str">
        <f t="shared" si="101"/>
        <v>オグラ</v>
      </c>
      <c r="P955" t="str">
        <f t="shared" si="102"/>
        <v>ユウ</v>
      </c>
      <c r="Q955">
        <f>IF($F955="","",DATEDIF($R955,①申込書!$D$3,"Y"))</f>
        <v>21</v>
      </c>
      <c r="R955" t="str">
        <f t="shared" si="103"/>
        <v>2004/11/09</v>
      </c>
      <c r="S955" t="str">
        <f t="shared" si="98"/>
        <v>学連</v>
      </c>
      <c r="T955" t="str">
        <f>IFERROR(IF($G955&lt;&gt;"",LEFT($G955,11),IF(COUNTIF(③女子申込!$C:$C,$B955)=1,INDEX(③女子申込!H:H,MATCH($B955,③女子申込!$C:$C,0)),"")),"")</f>
        <v>00200347504</v>
      </c>
      <c r="U955" t="str">
        <f t="shared" si="104"/>
        <v>滋賀大</v>
      </c>
    </row>
    <row r="956" spans="1:21">
      <c r="A956" t="s">
        <v>1579</v>
      </c>
      <c r="B956" s="61">
        <v>955</v>
      </c>
      <c r="C956" t="s">
        <v>8174</v>
      </c>
      <c r="D956" t="s">
        <v>8175</v>
      </c>
      <c r="E956" t="s">
        <v>3835</v>
      </c>
      <c r="F956">
        <v>20050519</v>
      </c>
      <c r="G956" t="s">
        <v>8176</v>
      </c>
      <c r="H956" t="s">
        <v>630</v>
      </c>
      <c r="I956" t="s">
        <v>2731</v>
      </c>
      <c r="M956" t="str">
        <f t="shared" si="99"/>
        <v>加藤</v>
      </c>
      <c r="N956" t="str">
        <f t="shared" si="100"/>
        <v>晴菜</v>
      </c>
      <c r="O956" t="str">
        <f t="shared" si="101"/>
        <v>カトウ</v>
      </c>
      <c r="P956" t="str">
        <f t="shared" si="102"/>
        <v>ハルナ</v>
      </c>
      <c r="Q956">
        <f>IF($F956="","",DATEDIF($R956,①申込書!$D$3,"Y"))</f>
        <v>20</v>
      </c>
      <c r="R956" t="str">
        <f t="shared" si="103"/>
        <v>2005/05/19</v>
      </c>
      <c r="S956" t="str">
        <f t="shared" si="98"/>
        <v>学連</v>
      </c>
      <c r="T956" t="str">
        <f>IFERROR(IF($G956&lt;&gt;"",LEFT($G956,11),IF(COUNTIF(③女子申込!$C:$C,$B956)=1,INDEX(③女子申込!H:H,MATCH($B956,③女子申込!$C:$C,0)),"")),"")</f>
        <v>00124940020</v>
      </c>
      <c r="U956" t="str">
        <f t="shared" si="104"/>
        <v>滋賀大</v>
      </c>
    </row>
    <row r="957" spans="1:21">
      <c r="A957" t="s">
        <v>1579</v>
      </c>
      <c r="B957" s="61">
        <v>956</v>
      </c>
      <c r="C957" t="s">
        <v>8177</v>
      </c>
      <c r="D957" t="s">
        <v>8178</v>
      </c>
      <c r="E957" t="s">
        <v>3835</v>
      </c>
      <c r="F957">
        <v>20051015</v>
      </c>
      <c r="G957" t="s">
        <v>8179</v>
      </c>
      <c r="H957" t="s">
        <v>5641</v>
      </c>
      <c r="I957" t="s">
        <v>1855</v>
      </c>
      <c r="M957" t="str">
        <f t="shared" si="99"/>
        <v>上原</v>
      </c>
      <c r="N957" t="str">
        <f t="shared" si="100"/>
        <v>侑花</v>
      </c>
      <c r="O957" t="str">
        <f t="shared" si="101"/>
        <v>ウエハラ</v>
      </c>
      <c r="P957" t="str">
        <f t="shared" si="102"/>
        <v>ユウカ</v>
      </c>
      <c r="Q957">
        <f>IF($F957="","",DATEDIF($R957,①申込書!$D$3,"Y"))</f>
        <v>20</v>
      </c>
      <c r="R957" t="str">
        <f t="shared" si="103"/>
        <v>2005/10/15</v>
      </c>
      <c r="S957" t="str">
        <f t="shared" si="98"/>
        <v>学連</v>
      </c>
      <c r="T957" t="str">
        <f>IFERROR(IF($G957&lt;&gt;"",LEFT($G957,11),IF(COUNTIF(③女子申込!$C:$C,$B957)=1,INDEX(③女子申込!H:H,MATCH($B957,③女子申込!$C:$C,0)),"")),"")</f>
        <v>00130974226</v>
      </c>
      <c r="U957" t="str">
        <f t="shared" si="104"/>
        <v>滋賀大</v>
      </c>
    </row>
    <row r="958" spans="1:21">
      <c r="A958" t="s">
        <v>1579</v>
      </c>
      <c r="B958" s="61">
        <v>957</v>
      </c>
      <c r="C958" t="s">
        <v>8180</v>
      </c>
      <c r="D958" t="s">
        <v>8181</v>
      </c>
      <c r="E958" t="s">
        <v>3835</v>
      </c>
      <c r="F958">
        <v>20050415</v>
      </c>
      <c r="G958" t="s">
        <v>8182</v>
      </c>
      <c r="H958" t="s">
        <v>147</v>
      </c>
      <c r="I958" t="s">
        <v>2803</v>
      </c>
      <c r="M958" t="str">
        <f t="shared" si="99"/>
        <v>中村</v>
      </c>
      <c r="N958" t="str">
        <f t="shared" si="100"/>
        <v>菜摘</v>
      </c>
      <c r="O958" t="str">
        <f t="shared" si="101"/>
        <v>ナカムラ</v>
      </c>
      <c r="P958" t="str">
        <f t="shared" si="102"/>
        <v>ナツミ</v>
      </c>
      <c r="Q958">
        <f>IF($F958="","",DATEDIF($R958,①申込書!$D$3,"Y"))</f>
        <v>20</v>
      </c>
      <c r="R958" t="str">
        <f t="shared" si="103"/>
        <v>2005/04/15</v>
      </c>
      <c r="S958" t="str">
        <f t="shared" si="98"/>
        <v>学連</v>
      </c>
      <c r="T958" t="str">
        <f>IFERROR(IF($G958&lt;&gt;"",LEFT($G958,11),IF(COUNTIF(③女子申込!$C:$C,$B958)=1,INDEX(③女子申込!H:H,MATCH($B958,③女子申込!$C:$C,0)),"")),"")</f>
        <v>00143772731</v>
      </c>
      <c r="U958" t="str">
        <f t="shared" si="104"/>
        <v>滋賀大</v>
      </c>
    </row>
    <row r="959" spans="1:21">
      <c r="A959" t="s">
        <v>312</v>
      </c>
      <c r="B959" s="61">
        <v>958</v>
      </c>
      <c r="C959" t="s">
        <v>12979</v>
      </c>
      <c r="D959" t="s">
        <v>12980</v>
      </c>
      <c r="E959" t="s">
        <v>97</v>
      </c>
      <c r="F959">
        <v>20050407</v>
      </c>
      <c r="G959" t="s">
        <v>14222</v>
      </c>
      <c r="H959" t="s">
        <v>14223</v>
      </c>
      <c r="I959" t="s">
        <v>1094</v>
      </c>
      <c r="M959" t="str">
        <f t="shared" si="99"/>
        <v>坂谷</v>
      </c>
      <c r="N959" t="str">
        <f t="shared" si="100"/>
        <v>優衣</v>
      </c>
      <c r="O959" t="str">
        <f t="shared" si="101"/>
        <v>サカタニ</v>
      </c>
      <c r="P959" t="str">
        <f t="shared" si="102"/>
        <v>ユイ</v>
      </c>
      <c r="Q959">
        <f>IF($F959="","",DATEDIF($R959,①申込書!$D$3,"Y"))</f>
        <v>20</v>
      </c>
      <c r="R959" t="str">
        <f t="shared" si="103"/>
        <v>2005/04/07</v>
      </c>
      <c r="S959" t="str">
        <f t="shared" si="98"/>
        <v>兵庫</v>
      </c>
      <c r="T959" t="str">
        <f>IFERROR(IF($G959&lt;&gt;"",LEFT($G959,11),IF(COUNTIF(③女子申込!$C:$C,$B959)=1,INDEX(③女子申込!H:H,MATCH($B959,③女子申込!$C:$C,0)),"")),"")</f>
        <v>00200322937</v>
      </c>
      <c r="U959" t="str">
        <f t="shared" si="104"/>
        <v>関西学院大</v>
      </c>
    </row>
    <row r="960" spans="1:21">
      <c r="A960" t="s">
        <v>714</v>
      </c>
      <c r="B960" s="61">
        <v>959</v>
      </c>
      <c r="C960" t="s">
        <v>12981</v>
      </c>
      <c r="D960" t="s">
        <v>12982</v>
      </c>
      <c r="E960" t="s">
        <v>389</v>
      </c>
      <c r="F960">
        <v>20061117</v>
      </c>
      <c r="G960" t="s">
        <v>14224</v>
      </c>
      <c r="H960" t="s">
        <v>6183</v>
      </c>
      <c r="I960" t="s">
        <v>2706</v>
      </c>
      <c r="M960" t="str">
        <f t="shared" si="99"/>
        <v>糸瀬</v>
      </c>
      <c r="N960" t="str">
        <f t="shared" si="100"/>
        <v>陽菜</v>
      </c>
      <c r="O960" t="str">
        <f t="shared" si="101"/>
        <v>イトセ</v>
      </c>
      <c r="P960" t="str">
        <f t="shared" si="102"/>
        <v>ヒナ</v>
      </c>
      <c r="Q960">
        <f>IF($F960="","",DATEDIF($R960,①申込書!$D$3,"Y"))</f>
        <v>19</v>
      </c>
      <c r="R960" t="str">
        <f t="shared" si="103"/>
        <v>2006/11/17</v>
      </c>
      <c r="S960" t="str">
        <f t="shared" si="98"/>
        <v>長崎</v>
      </c>
      <c r="T960" t="str">
        <f>IFERROR(IF($G960&lt;&gt;"",LEFT($G960,11),IF(COUNTIF(③女子申込!$C:$C,$B960)=1,INDEX(③女子申込!H:H,MATCH($B960,③女子申込!$C:$C,0)),"")),"")</f>
        <v>00142483224</v>
      </c>
      <c r="U960" t="str">
        <f t="shared" si="104"/>
        <v>大阪学院大</v>
      </c>
    </row>
    <row r="961" spans="1:21">
      <c r="A961" t="s">
        <v>714</v>
      </c>
      <c r="B961" s="61">
        <v>960</v>
      </c>
      <c r="C961" t="s">
        <v>12983</v>
      </c>
      <c r="D961" t="s">
        <v>2315</v>
      </c>
      <c r="E961" t="s">
        <v>102</v>
      </c>
      <c r="F961">
        <v>20070126</v>
      </c>
      <c r="G961" t="s">
        <v>14225</v>
      </c>
      <c r="H961" t="s">
        <v>129</v>
      </c>
      <c r="I961" t="s">
        <v>289</v>
      </c>
      <c r="M961" t="str">
        <f t="shared" si="99"/>
        <v>遠藤</v>
      </c>
      <c r="N961" t="str">
        <f t="shared" si="100"/>
        <v>瑞季</v>
      </c>
      <c r="O961" t="str">
        <f t="shared" si="101"/>
        <v>エンドウ</v>
      </c>
      <c r="P961" t="str">
        <f t="shared" si="102"/>
        <v>ミズキ</v>
      </c>
      <c r="Q961">
        <f>IF($F961="","",DATEDIF($R961,①申込書!$D$3,"Y"))</f>
        <v>18</v>
      </c>
      <c r="R961" t="str">
        <f t="shared" si="103"/>
        <v>2007/01/26</v>
      </c>
      <c r="S961" t="str">
        <f t="shared" si="98"/>
        <v>静岡</v>
      </c>
      <c r="T961" t="str">
        <f>IFERROR(IF($G961&lt;&gt;"",LEFT($G961,11),IF(COUNTIF(③女子申込!$C:$C,$B961)=1,INDEX(③女子申込!H:H,MATCH($B961,③女子申込!$C:$C,0)),"")),"")</f>
        <v>00152874229</v>
      </c>
      <c r="U961" t="str">
        <f t="shared" si="104"/>
        <v>大阪学院大</v>
      </c>
    </row>
    <row r="962" spans="1:21">
      <c r="A962" t="s">
        <v>714</v>
      </c>
      <c r="B962" s="61">
        <v>961</v>
      </c>
      <c r="C962" t="s">
        <v>12984</v>
      </c>
      <c r="D962" t="s">
        <v>12985</v>
      </c>
      <c r="E962" t="s">
        <v>639</v>
      </c>
      <c r="F962">
        <v>20061019</v>
      </c>
      <c r="G962" t="s">
        <v>14226</v>
      </c>
      <c r="H962" t="s">
        <v>1366</v>
      </c>
      <c r="I962" t="s">
        <v>2868</v>
      </c>
      <c r="M962" t="str">
        <f t="shared" si="99"/>
        <v>古澤</v>
      </c>
      <c r="N962" t="str">
        <f t="shared" si="100"/>
        <v>由奈</v>
      </c>
      <c r="O962" t="str">
        <f t="shared" si="101"/>
        <v>フルサワ</v>
      </c>
      <c r="P962" t="str">
        <f t="shared" si="102"/>
        <v>ユナ</v>
      </c>
      <c r="Q962">
        <f>IF($F962="","",DATEDIF($R962,①申込書!$D$3,"Y"))</f>
        <v>19</v>
      </c>
      <c r="R962" t="str">
        <f t="shared" si="103"/>
        <v>2006/10/19</v>
      </c>
      <c r="S962" t="str">
        <f t="shared" ref="S962:S1025" si="105">IFERROR(IF(OR($E962="北海道",$E962="学連"),$E962,LEFT($E962,LEN($E962)-1)),"")</f>
        <v>佐賀</v>
      </c>
      <c r="T962" t="str">
        <f>IFERROR(IF($G962&lt;&gt;"",LEFT($G962,11),IF(COUNTIF(③女子申込!$C:$C,$B962)=1,INDEX(③女子申込!H:H,MATCH($B962,③女子申込!$C:$C,0)),"")),"")</f>
        <v>00133964329</v>
      </c>
      <c r="U962" t="str">
        <f t="shared" si="104"/>
        <v>大阪学院大</v>
      </c>
    </row>
    <row r="963" spans="1:21">
      <c r="A963" t="s">
        <v>714</v>
      </c>
      <c r="B963" s="61">
        <v>962</v>
      </c>
      <c r="C963" t="s">
        <v>12986</v>
      </c>
      <c r="D963" t="s">
        <v>12987</v>
      </c>
      <c r="E963" t="s">
        <v>88</v>
      </c>
      <c r="F963">
        <v>20070313</v>
      </c>
      <c r="G963" t="s">
        <v>14227</v>
      </c>
      <c r="H963" t="s">
        <v>93</v>
      </c>
      <c r="I963" t="s">
        <v>2745</v>
      </c>
      <c r="M963" t="str">
        <f t="shared" ref="M963:M1026" si="106">IFERROR(LEFT($C963,FIND("　",$C963)-1),"")</f>
        <v>山田</v>
      </c>
      <c r="N963" t="str">
        <f t="shared" ref="N963:N1026" si="107">IFERROR(RIGHT($C963,LEN($C963)-FIND("　",$C963)),"")</f>
        <v>裕実</v>
      </c>
      <c r="O963" t="str">
        <f t="shared" ref="O963:O1026" si="108">IFERROR(DBCS(LEFT($D963,FIND(" ",$D963)-1)),"")</f>
        <v>ヤマダ</v>
      </c>
      <c r="P963" t="str">
        <f t="shared" ref="P963:P1026" si="109">IFERROR(DBCS(RIGHT($D963,LEN($D963)-FIND(" ",$D963))),"")</f>
        <v>ユウミ</v>
      </c>
      <c r="Q963">
        <f>IF($F963="","",DATEDIF($R963,①申込書!$D$3,"Y"))</f>
        <v>18</v>
      </c>
      <c r="R963" t="str">
        <f t="shared" ref="R963:R1026" si="110">IF($F963="","",LEFT($F963,4)&amp;"/"&amp;MID($F963,5,2)&amp;"/"&amp;RIGHT($F963,2))</f>
        <v>2007/03/13</v>
      </c>
      <c r="S963" t="str">
        <f t="shared" si="105"/>
        <v>京都</v>
      </c>
      <c r="T963" t="str">
        <f>IFERROR(IF($G963&lt;&gt;"",LEFT($G963,11),IF(COUNTIF(③女子申込!$C:$C,$B963)=1,INDEX(③女子申込!H:H,MATCH($B963,③女子申込!$C:$C,0)),"")),"")</f>
        <v>00150642624</v>
      </c>
      <c r="U963" t="str">
        <f t="shared" ref="U963:U1026" si="111">IFERROR(LEFT($A963,FIND("大学",$A963))&amp;RIGHT($A963,LEN($A963)-FIND("大学",$A963)-1),"")</f>
        <v>大阪学院大</v>
      </c>
    </row>
    <row r="964" spans="1:21">
      <c r="A964" t="s">
        <v>714</v>
      </c>
      <c r="B964" s="61">
        <v>963</v>
      </c>
      <c r="C964" t="s">
        <v>12988</v>
      </c>
      <c r="D964" t="s">
        <v>12989</v>
      </c>
      <c r="E964" t="s">
        <v>83</v>
      </c>
      <c r="F964">
        <v>20060514</v>
      </c>
      <c r="G964" t="s">
        <v>14228</v>
      </c>
      <c r="H964" t="s">
        <v>243</v>
      </c>
      <c r="I964" t="s">
        <v>2854</v>
      </c>
      <c r="M964" t="str">
        <f t="shared" si="106"/>
        <v>渡邊</v>
      </c>
      <c r="N964" t="str">
        <f t="shared" si="107"/>
        <v>歩花</v>
      </c>
      <c r="O964" t="str">
        <f t="shared" si="108"/>
        <v>ワタナベ</v>
      </c>
      <c r="P964" t="str">
        <f t="shared" si="109"/>
        <v>ホノカ</v>
      </c>
      <c r="Q964">
        <f>IF($F964="","",DATEDIF($R964,①申込書!$D$3,"Y"))</f>
        <v>19</v>
      </c>
      <c r="R964" t="str">
        <f t="shared" si="110"/>
        <v>2006/05/14</v>
      </c>
      <c r="S964" t="str">
        <f t="shared" si="105"/>
        <v>奈良</v>
      </c>
      <c r="T964" t="str">
        <f>IFERROR(IF($G964&lt;&gt;"",LEFT($G964,11),IF(COUNTIF(③女子申込!$C:$C,$B964)=1,INDEX(③女子申込!H:H,MATCH($B964,③女子申込!$C:$C,0)),"")),"")</f>
        <v>00134296025</v>
      </c>
      <c r="U964" t="str">
        <f t="shared" si="111"/>
        <v>大阪学院大</v>
      </c>
    </row>
    <row r="965" spans="1:21">
      <c r="A965" t="s">
        <v>312</v>
      </c>
      <c r="B965" s="61">
        <v>964</v>
      </c>
      <c r="C965" t="s">
        <v>12990</v>
      </c>
      <c r="D965" t="s">
        <v>12991</v>
      </c>
      <c r="E965" t="s">
        <v>99</v>
      </c>
      <c r="F965">
        <v>20061020</v>
      </c>
      <c r="G965" t="s">
        <v>14229</v>
      </c>
      <c r="H965" t="s">
        <v>1171</v>
      </c>
      <c r="I965" t="s">
        <v>2875</v>
      </c>
      <c r="M965" t="str">
        <f t="shared" si="106"/>
        <v>小西</v>
      </c>
      <c r="N965" t="str">
        <f t="shared" si="107"/>
        <v>沙英</v>
      </c>
      <c r="O965" t="str">
        <f t="shared" si="108"/>
        <v>コニシ</v>
      </c>
      <c r="P965" t="str">
        <f t="shared" si="109"/>
        <v>サエ</v>
      </c>
      <c r="Q965">
        <f>IF($F965="","",DATEDIF($R965,①申込書!$D$3,"Y"))</f>
        <v>19</v>
      </c>
      <c r="R965" t="str">
        <f t="shared" si="110"/>
        <v>2006/10/20</v>
      </c>
      <c r="S965" t="str">
        <f t="shared" si="105"/>
        <v>大阪</v>
      </c>
      <c r="T965" t="str">
        <f>IFERROR(IF($G965&lt;&gt;"",LEFT($G965,11),IF(COUNTIF(③女子申込!$C:$C,$B965)=1,INDEX(③女子申込!H:H,MATCH($B965,③女子申込!$C:$C,0)),"")),"")</f>
        <v>00135006015</v>
      </c>
      <c r="U965" t="str">
        <f t="shared" si="111"/>
        <v>関西学院大</v>
      </c>
    </row>
    <row r="966" spans="1:21">
      <c r="A966" t="s">
        <v>6978</v>
      </c>
      <c r="B966" s="61">
        <v>965</v>
      </c>
      <c r="C966" t="s">
        <v>8428</v>
      </c>
      <c r="D966" t="s">
        <v>12992</v>
      </c>
      <c r="E966" t="s">
        <v>99</v>
      </c>
      <c r="F966">
        <v>20050720</v>
      </c>
      <c r="G966" t="s">
        <v>8429</v>
      </c>
      <c r="H966" t="s">
        <v>203</v>
      </c>
      <c r="I966" t="s">
        <v>2957</v>
      </c>
      <c r="M966" t="str">
        <f t="shared" si="106"/>
        <v>西村</v>
      </c>
      <c r="N966" t="str">
        <f t="shared" si="107"/>
        <v>夏蓮</v>
      </c>
      <c r="O966" t="str">
        <f t="shared" si="108"/>
        <v>ニシムラ</v>
      </c>
      <c r="P966" t="str">
        <f t="shared" si="109"/>
        <v>カレン</v>
      </c>
      <c r="Q966">
        <f>IF($F966="","",DATEDIF($R966,①申込書!$D$3,"Y"))</f>
        <v>20</v>
      </c>
      <c r="R966" t="str">
        <f t="shared" si="110"/>
        <v>2005/07/20</v>
      </c>
      <c r="S966" t="str">
        <f t="shared" si="105"/>
        <v>大阪</v>
      </c>
      <c r="T966" t="str">
        <f>IFERROR(IF($G966&lt;&gt;"",LEFT($G966,11),IF(COUNTIF(③女子申込!$C:$C,$B966)=1,INDEX(③女子申込!H:H,MATCH($B966,③女子申込!$C:$C,0)),"")),"")</f>
        <v>00130237824</v>
      </c>
      <c r="U966" t="str">
        <f t="shared" si="111"/>
        <v>大阪電気通信大</v>
      </c>
    </row>
    <row r="967" spans="1:21">
      <c r="A967" t="s">
        <v>775</v>
      </c>
      <c r="B967" s="61">
        <v>966</v>
      </c>
      <c r="C967" t="s">
        <v>12993</v>
      </c>
      <c r="D967" t="s">
        <v>12994</v>
      </c>
      <c r="E967" t="s">
        <v>97</v>
      </c>
      <c r="F967">
        <v>20070326</v>
      </c>
      <c r="G967"/>
      <c r="H967" t="s">
        <v>182</v>
      </c>
      <c r="I967" t="s">
        <v>289</v>
      </c>
      <c r="M967" t="str">
        <f t="shared" si="106"/>
        <v>山口</v>
      </c>
      <c r="N967" t="str">
        <f t="shared" si="107"/>
        <v>瑞生</v>
      </c>
      <c r="O967" t="str">
        <f t="shared" si="108"/>
        <v>ヤマグチ</v>
      </c>
      <c r="P967" t="str">
        <f t="shared" si="109"/>
        <v>ミズキ</v>
      </c>
      <c r="Q967">
        <f>IF($F967="","",DATEDIF($R967,①申込書!$D$3,"Y"))</f>
        <v>18</v>
      </c>
      <c r="R967" t="str">
        <f t="shared" si="110"/>
        <v>2007/03/26</v>
      </c>
      <c r="S967" t="str">
        <f t="shared" si="105"/>
        <v>兵庫</v>
      </c>
      <c r="T967" t="str">
        <f>IFERROR(IF($G967&lt;&gt;"",LEFT($G967,11),IF(COUNTIF(③女子申込!$C:$C,$B967)=1,INDEX(③女子申込!H:H,MATCH($B967,③女子申込!$C:$C,0)),"")),"")</f>
        <v/>
      </c>
      <c r="U967" t="str">
        <f t="shared" si="111"/>
        <v>同志社大</v>
      </c>
    </row>
    <row r="968" spans="1:21">
      <c r="A968" t="s">
        <v>1349</v>
      </c>
      <c r="B968" s="61">
        <v>967</v>
      </c>
      <c r="C968" t="s">
        <v>12995</v>
      </c>
      <c r="D968" t="s">
        <v>12996</v>
      </c>
      <c r="E968" t="s">
        <v>180</v>
      </c>
      <c r="F968">
        <v>20050222</v>
      </c>
      <c r="G968" t="s">
        <v>14230</v>
      </c>
      <c r="H968" t="s">
        <v>1034</v>
      </c>
      <c r="I968" t="s">
        <v>2955</v>
      </c>
      <c r="M968" t="str">
        <f t="shared" si="106"/>
        <v>古村</v>
      </c>
      <c r="N968" t="str">
        <f t="shared" si="107"/>
        <v>雪音</v>
      </c>
      <c r="O968" t="str">
        <f t="shared" si="108"/>
        <v>コムラ</v>
      </c>
      <c r="P968" t="str">
        <f t="shared" si="109"/>
        <v>ユキノ</v>
      </c>
      <c r="Q968">
        <f>IF($F968="","",DATEDIF($R968,①申込書!$D$3,"Y"))</f>
        <v>20</v>
      </c>
      <c r="R968" t="str">
        <f t="shared" si="110"/>
        <v>2005/02/22</v>
      </c>
      <c r="S968" t="str">
        <f t="shared" si="105"/>
        <v>北海道</v>
      </c>
      <c r="T968" t="str">
        <f>IFERROR(IF($G968&lt;&gt;"",LEFT($G968,11),IF(COUNTIF(③女子申込!$C:$C,$B968)=1,INDEX(③女子申込!H:H,MATCH($B968,③女子申込!$C:$C,0)),"")),"")</f>
        <v>00110462620</v>
      </c>
      <c r="U968" t="str">
        <f t="shared" si="111"/>
        <v>大阪大</v>
      </c>
    </row>
    <row r="969" spans="1:21">
      <c r="A969" t="s">
        <v>1349</v>
      </c>
      <c r="B969" s="61">
        <v>968</v>
      </c>
      <c r="C969" t="s">
        <v>12997</v>
      </c>
      <c r="D969" t="s">
        <v>12998</v>
      </c>
      <c r="E969" t="s">
        <v>99</v>
      </c>
      <c r="F969">
        <v>20060624</v>
      </c>
      <c r="G969" t="s">
        <v>14231</v>
      </c>
      <c r="H969" t="s">
        <v>1661</v>
      </c>
      <c r="I969" t="s">
        <v>2701</v>
      </c>
      <c r="M969" t="str">
        <f t="shared" si="106"/>
        <v>岸本</v>
      </c>
      <c r="N969" t="str">
        <f t="shared" si="107"/>
        <v>礼菜</v>
      </c>
      <c r="O969" t="str">
        <f t="shared" si="108"/>
        <v>キシモト</v>
      </c>
      <c r="P969" t="str">
        <f t="shared" si="109"/>
        <v>レナ</v>
      </c>
      <c r="Q969">
        <f>IF($F969="","",DATEDIF($R969,①申込書!$D$3,"Y"))</f>
        <v>19</v>
      </c>
      <c r="R969" t="str">
        <f t="shared" si="110"/>
        <v>2006/06/24</v>
      </c>
      <c r="S969" t="str">
        <f t="shared" si="105"/>
        <v>大阪</v>
      </c>
      <c r="T969" t="str">
        <f>IFERROR(IF($G969&lt;&gt;"",LEFT($G969,11),IF(COUNTIF(③女子申込!$C:$C,$B969)=1,INDEX(③女子申込!H:H,MATCH($B969,③女子申込!$C:$C,0)),"")),"")</f>
        <v>00135850527</v>
      </c>
      <c r="U969" t="str">
        <f t="shared" si="111"/>
        <v>大阪大</v>
      </c>
    </row>
    <row r="970" spans="1:21">
      <c r="A970" t="s">
        <v>1708</v>
      </c>
      <c r="B970" s="61">
        <v>969</v>
      </c>
      <c r="C970" t="s">
        <v>12999</v>
      </c>
      <c r="D970" t="s">
        <v>13000</v>
      </c>
      <c r="E970" t="s">
        <v>97</v>
      </c>
      <c r="F970">
        <v>20060906</v>
      </c>
      <c r="G970"/>
      <c r="H970" t="s">
        <v>849</v>
      </c>
      <c r="I970" t="s">
        <v>14232</v>
      </c>
      <c r="M970" t="str">
        <f t="shared" si="106"/>
        <v>野田</v>
      </c>
      <c r="N970" t="str">
        <f t="shared" si="107"/>
        <v>瑚羽</v>
      </c>
      <c r="O970" t="str">
        <f t="shared" si="108"/>
        <v>ノダ</v>
      </c>
      <c r="P970" t="str">
        <f t="shared" si="109"/>
        <v>コハネ</v>
      </c>
      <c r="Q970">
        <f>IF($F970="","",DATEDIF($R970,①申込書!$D$3,"Y"))</f>
        <v>19</v>
      </c>
      <c r="R970" t="str">
        <f t="shared" si="110"/>
        <v>2006/09/06</v>
      </c>
      <c r="S970" t="str">
        <f t="shared" si="105"/>
        <v>兵庫</v>
      </c>
      <c r="T970" t="str">
        <f>IFERROR(IF($G970&lt;&gt;"",LEFT($G970,11),IF(COUNTIF(③女子申込!$C:$C,$B970)=1,INDEX(③女子申込!H:H,MATCH($B970,③女子申込!$C:$C,0)),"")),"")</f>
        <v/>
      </c>
      <c r="U970" t="str">
        <f t="shared" si="111"/>
        <v>京都教育大</v>
      </c>
    </row>
    <row r="971" spans="1:21">
      <c r="A971" t="s">
        <v>1708</v>
      </c>
      <c r="B971" s="61">
        <v>970</v>
      </c>
      <c r="C971" t="s">
        <v>13001</v>
      </c>
      <c r="D971" t="s">
        <v>13002</v>
      </c>
      <c r="E971" t="s">
        <v>99</v>
      </c>
      <c r="F971">
        <v>20060501</v>
      </c>
      <c r="G971"/>
      <c r="H971" t="s">
        <v>307</v>
      </c>
      <c r="I971" t="s">
        <v>2609</v>
      </c>
      <c r="M971" t="str">
        <f t="shared" si="106"/>
        <v>横田</v>
      </c>
      <c r="N971" t="str">
        <f t="shared" si="107"/>
        <v>遥香</v>
      </c>
      <c r="O971" t="str">
        <f t="shared" si="108"/>
        <v>ヨコタ</v>
      </c>
      <c r="P971" t="str">
        <f t="shared" si="109"/>
        <v>ハルカ</v>
      </c>
      <c r="Q971">
        <f>IF($F971="","",DATEDIF($R971,①申込書!$D$3,"Y"))</f>
        <v>19</v>
      </c>
      <c r="R971" t="str">
        <f t="shared" si="110"/>
        <v>2006/05/01</v>
      </c>
      <c r="S971" t="str">
        <f t="shared" si="105"/>
        <v>大阪</v>
      </c>
      <c r="T971" t="str">
        <f>IFERROR(IF($G971&lt;&gt;"",LEFT($G971,11),IF(COUNTIF(③女子申込!$C:$C,$B971)=1,INDEX(③女子申込!H:H,MATCH($B971,③女子申込!$C:$C,0)),"")),"")</f>
        <v/>
      </c>
      <c r="U971" t="str">
        <f t="shared" si="111"/>
        <v>京都教育大</v>
      </c>
    </row>
    <row r="972" spans="1:21">
      <c r="A972" t="s">
        <v>927</v>
      </c>
      <c r="B972" s="61">
        <v>971</v>
      </c>
      <c r="C972" t="s">
        <v>13003</v>
      </c>
      <c r="D972" t="s">
        <v>13004</v>
      </c>
      <c r="E972" t="s">
        <v>99</v>
      </c>
      <c r="F972">
        <v>20070313</v>
      </c>
      <c r="G972" t="s">
        <v>14233</v>
      </c>
      <c r="H972" t="s">
        <v>619</v>
      </c>
      <c r="I972" t="s">
        <v>2811</v>
      </c>
      <c r="M972" t="str">
        <f t="shared" si="106"/>
        <v>鷹野</v>
      </c>
      <c r="N972" t="str">
        <f t="shared" si="107"/>
        <v>沙耶</v>
      </c>
      <c r="O972" t="str">
        <f t="shared" si="108"/>
        <v>タカノ</v>
      </c>
      <c r="P972" t="str">
        <f t="shared" si="109"/>
        <v>サヤ</v>
      </c>
      <c r="Q972">
        <f>IF($F972="","",DATEDIF($R972,①申込書!$D$3,"Y"))</f>
        <v>18</v>
      </c>
      <c r="R972" t="str">
        <f t="shared" si="110"/>
        <v>2007/03/13</v>
      </c>
      <c r="S972" t="str">
        <f t="shared" si="105"/>
        <v>大阪</v>
      </c>
      <c r="T972" t="str">
        <f>IFERROR(IF($G972&lt;&gt;"",LEFT($G972,11),IF(COUNTIF(③女子申込!$C:$C,$B972)=1,INDEX(③女子申込!H:H,MATCH($B972,③女子申込!$C:$C,0)),"")),"")</f>
        <v>00140762929</v>
      </c>
      <c r="U972" t="str">
        <f t="shared" si="111"/>
        <v>大阪教育大</v>
      </c>
    </row>
    <row r="973" spans="1:21">
      <c r="A973" t="s">
        <v>927</v>
      </c>
      <c r="B973" s="61">
        <v>972</v>
      </c>
      <c r="C973" t="s">
        <v>13005</v>
      </c>
      <c r="D973" t="s">
        <v>13006</v>
      </c>
      <c r="E973" t="s">
        <v>97</v>
      </c>
      <c r="F973">
        <v>20060516</v>
      </c>
      <c r="G973" t="s">
        <v>14234</v>
      </c>
      <c r="H973" t="s">
        <v>791</v>
      </c>
      <c r="I973" t="s">
        <v>2696</v>
      </c>
      <c r="M973" t="str">
        <f t="shared" si="106"/>
        <v>村上</v>
      </c>
      <c r="N973" t="str">
        <f t="shared" si="107"/>
        <v>綾奈</v>
      </c>
      <c r="O973" t="str">
        <f t="shared" si="108"/>
        <v>ムラカミ</v>
      </c>
      <c r="P973" t="str">
        <f t="shared" si="109"/>
        <v>アヤナ</v>
      </c>
      <c r="Q973">
        <f>IF($F973="","",DATEDIF($R973,①申込書!$D$3,"Y"))</f>
        <v>19</v>
      </c>
      <c r="R973" t="str">
        <f t="shared" si="110"/>
        <v>2006/05/16</v>
      </c>
      <c r="S973" t="str">
        <f t="shared" si="105"/>
        <v>兵庫</v>
      </c>
      <c r="T973" t="str">
        <f>IFERROR(IF($G973&lt;&gt;"",LEFT($G973,11),IF(COUNTIF(③女子申込!$C:$C,$B973)=1,INDEX(③女子申込!H:H,MATCH($B973,③女子申込!$C:$C,0)),"")),"")</f>
        <v>00139252830</v>
      </c>
      <c r="U973" t="str">
        <f t="shared" si="111"/>
        <v>大阪教育大</v>
      </c>
    </row>
    <row r="974" spans="1:21">
      <c r="A974" t="s">
        <v>1560</v>
      </c>
      <c r="B974" s="61">
        <v>973</v>
      </c>
      <c r="C974" t="s">
        <v>13007</v>
      </c>
      <c r="D974" t="s">
        <v>13008</v>
      </c>
      <c r="E974" t="s">
        <v>3835</v>
      </c>
      <c r="F974">
        <v>20030310</v>
      </c>
      <c r="G974" t="s">
        <v>14235</v>
      </c>
      <c r="H974" t="s">
        <v>14236</v>
      </c>
      <c r="I974" t="s">
        <v>3069</v>
      </c>
      <c r="M974" t="str">
        <f t="shared" si="106"/>
        <v>瀬山</v>
      </c>
      <c r="N974" t="str">
        <f t="shared" si="107"/>
        <v>結菜</v>
      </c>
      <c r="O974" t="str">
        <f t="shared" si="108"/>
        <v>セヤマ</v>
      </c>
      <c r="P974" t="str">
        <f t="shared" si="109"/>
        <v>ユイナ</v>
      </c>
      <c r="Q974">
        <f>IF($F974="","",DATEDIF($R974,①申込書!$D$3,"Y"))</f>
        <v>22</v>
      </c>
      <c r="R974" t="str">
        <f t="shared" si="110"/>
        <v>2003/03/10</v>
      </c>
      <c r="S974" t="str">
        <f t="shared" si="105"/>
        <v>学連</v>
      </c>
      <c r="T974" t="str">
        <f>IFERROR(IF($G974&lt;&gt;"",LEFT($G974,11),IF(COUNTIF(③女子申込!$C:$C,$B974)=1,INDEX(③女子申込!H:H,MATCH($B974,③女子申込!$C:$C,0)),"")),"")</f>
        <v>00090181726</v>
      </c>
      <c r="U974" t="str">
        <f t="shared" si="111"/>
        <v>滋賀医科大</v>
      </c>
    </row>
    <row r="975" spans="1:21">
      <c r="A975" t="s">
        <v>1560</v>
      </c>
      <c r="B975" s="61">
        <v>974</v>
      </c>
      <c r="C975" t="s">
        <v>13009</v>
      </c>
      <c r="D975" t="s">
        <v>13010</v>
      </c>
      <c r="E975" t="s">
        <v>3835</v>
      </c>
      <c r="F975">
        <v>20020521</v>
      </c>
      <c r="G975" t="s">
        <v>14237</v>
      </c>
      <c r="H975" t="s">
        <v>529</v>
      </c>
      <c r="I975" t="s">
        <v>2931</v>
      </c>
      <c r="M975" t="str">
        <f t="shared" si="106"/>
        <v>島田</v>
      </c>
      <c r="N975" t="str">
        <f t="shared" si="107"/>
        <v>莉沙</v>
      </c>
      <c r="O975" t="str">
        <f t="shared" si="108"/>
        <v>シマダ</v>
      </c>
      <c r="P975" t="str">
        <f t="shared" si="109"/>
        <v>リサ</v>
      </c>
      <c r="Q975">
        <f>IF($F975="","",DATEDIF($R975,①申込書!$D$3,"Y"))</f>
        <v>23</v>
      </c>
      <c r="R975" t="str">
        <f t="shared" si="110"/>
        <v>2002/05/21</v>
      </c>
      <c r="S975" t="str">
        <f t="shared" si="105"/>
        <v>学連</v>
      </c>
      <c r="T975" t="str">
        <f>IFERROR(IF($G975&lt;&gt;"",LEFT($G975,11),IF(COUNTIF(③女子申込!$C:$C,$B975)=1,INDEX(③女子申込!H:H,MATCH($B975,③女子申込!$C:$C,0)),"")),"")</f>
        <v>00126147627</v>
      </c>
      <c r="U975" t="str">
        <f t="shared" si="111"/>
        <v>滋賀医科大</v>
      </c>
    </row>
    <row r="976" spans="1:21">
      <c r="A976" t="s">
        <v>1560</v>
      </c>
      <c r="B976" s="61">
        <v>975</v>
      </c>
      <c r="C976" t="s">
        <v>13011</v>
      </c>
      <c r="D976" t="s">
        <v>13012</v>
      </c>
      <c r="E976" t="s">
        <v>3835</v>
      </c>
      <c r="F976">
        <v>19930705</v>
      </c>
      <c r="G976" t="s">
        <v>14238</v>
      </c>
      <c r="H976" t="s">
        <v>513</v>
      </c>
      <c r="I976" t="s">
        <v>2931</v>
      </c>
      <c r="M976" t="str">
        <f t="shared" si="106"/>
        <v>古市</v>
      </c>
      <c r="N976" t="str">
        <f t="shared" si="107"/>
        <v>理沙</v>
      </c>
      <c r="O976" t="str">
        <f t="shared" si="108"/>
        <v>フルイチ</v>
      </c>
      <c r="P976" t="str">
        <f t="shared" si="109"/>
        <v>リサ</v>
      </c>
      <c r="Q976">
        <f>IF($F976="","",DATEDIF($R976,①申込書!$D$3,"Y"))</f>
        <v>32</v>
      </c>
      <c r="R976" t="str">
        <f t="shared" si="110"/>
        <v>1993/07/05</v>
      </c>
      <c r="S976" t="str">
        <f t="shared" si="105"/>
        <v>学連</v>
      </c>
      <c r="T976" t="str">
        <f>IFERROR(IF($G976&lt;&gt;"",LEFT($G976,11),IF(COUNTIF(③女子申込!$C:$C,$B976)=1,INDEX(③女子申込!H:H,MATCH($B976,③女子申込!$C:$C,0)),"")),"")</f>
        <v>00171614727</v>
      </c>
      <c r="U976" t="str">
        <f t="shared" si="111"/>
        <v>滋賀医科大</v>
      </c>
    </row>
    <row r="977" spans="1:21">
      <c r="A977" t="s">
        <v>1560</v>
      </c>
      <c r="B977" s="61">
        <v>976</v>
      </c>
      <c r="C977" t="s">
        <v>13013</v>
      </c>
      <c r="D977" t="s">
        <v>13014</v>
      </c>
      <c r="E977" t="s">
        <v>3835</v>
      </c>
      <c r="F977">
        <v>20040715</v>
      </c>
      <c r="G977" t="s">
        <v>14239</v>
      </c>
      <c r="H977" t="s">
        <v>14240</v>
      </c>
      <c r="I977" t="s">
        <v>14241</v>
      </c>
      <c r="M977" t="str">
        <f t="shared" si="106"/>
        <v>出村</v>
      </c>
      <c r="N977" t="str">
        <f t="shared" si="107"/>
        <v>そらの</v>
      </c>
      <c r="O977" t="str">
        <f t="shared" si="108"/>
        <v>デムラ</v>
      </c>
      <c r="P977" t="str">
        <f t="shared" si="109"/>
        <v>ソラノ</v>
      </c>
      <c r="Q977">
        <f>IF($F977="","",DATEDIF($R977,①申込書!$D$3,"Y"))</f>
        <v>21</v>
      </c>
      <c r="R977" t="str">
        <f t="shared" si="110"/>
        <v>2004/07/15</v>
      </c>
      <c r="S977" t="str">
        <f t="shared" si="105"/>
        <v>学連</v>
      </c>
      <c r="T977" t="str">
        <f>IFERROR(IF($G977&lt;&gt;"",LEFT($G977,11),IF(COUNTIF(③女子申込!$C:$C,$B977)=1,INDEX(③女子申込!H:H,MATCH($B977,③女子申込!$C:$C,0)),"")),"")</f>
        <v>00200088323</v>
      </c>
      <c r="U977" t="str">
        <f t="shared" si="111"/>
        <v>滋賀医科大</v>
      </c>
    </row>
    <row r="978" spans="1:21">
      <c r="A978" t="s">
        <v>1560</v>
      </c>
      <c r="B978" s="61">
        <v>977</v>
      </c>
      <c r="C978" t="s">
        <v>13015</v>
      </c>
      <c r="D978" t="s">
        <v>13016</v>
      </c>
      <c r="E978" t="s">
        <v>3835</v>
      </c>
      <c r="F978">
        <v>20031203</v>
      </c>
      <c r="G978" t="s">
        <v>14242</v>
      </c>
      <c r="H978" t="s">
        <v>787</v>
      </c>
      <c r="I978" t="s">
        <v>2704</v>
      </c>
      <c r="M978" t="str">
        <f t="shared" si="106"/>
        <v>谷本</v>
      </c>
      <c r="N978" t="str">
        <f t="shared" si="107"/>
        <v>花音</v>
      </c>
      <c r="O978" t="str">
        <f t="shared" si="108"/>
        <v>タニモト</v>
      </c>
      <c r="P978" t="str">
        <f t="shared" si="109"/>
        <v>カノン</v>
      </c>
      <c r="Q978">
        <f>IF($F978="","",DATEDIF($R978,①申込書!$D$3,"Y"))</f>
        <v>22</v>
      </c>
      <c r="R978" t="str">
        <f t="shared" si="110"/>
        <v>2003/12/03</v>
      </c>
      <c r="S978" t="str">
        <f t="shared" si="105"/>
        <v>学連</v>
      </c>
      <c r="T978" t="str">
        <f>IFERROR(IF($G978&lt;&gt;"",LEFT($G978,11),IF(COUNTIF(③女子申込!$C:$C,$B978)=1,INDEX(③女子申込!H:H,MATCH($B978,③女子申込!$C:$C,0)),"")),"")</f>
        <v>00200088356</v>
      </c>
      <c r="U978" t="str">
        <f t="shared" si="111"/>
        <v>滋賀医科大</v>
      </c>
    </row>
    <row r="979" spans="1:21">
      <c r="A979" t="s">
        <v>1560</v>
      </c>
      <c r="B979" s="61">
        <v>978</v>
      </c>
      <c r="C979" t="s">
        <v>13017</v>
      </c>
      <c r="D979" t="s">
        <v>13018</v>
      </c>
      <c r="E979" t="s">
        <v>3835</v>
      </c>
      <c r="F979">
        <v>19930613</v>
      </c>
      <c r="G979" t="s">
        <v>14243</v>
      </c>
      <c r="H979" t="s">
        <v>676</v>
      </c>
      <c r="I979" t="s">
        <v>6532</v>
      </c>
      <c r="M979" t="str">
        <f t="shared" si="106"/>
        <v>古川</v>
      </c>
      <c r="N979" t="str">
        <f t="shared" si="107"/>
        <v>尚美</v>
      </c>
      <c r="O979" t="str">
        <f t="shared" si="108"/>
        <v>フルカワ</v>
      </c>
      <c r="P979" t="str">
        <f t="shared" si="109"/>
        <v>ナオミ</v>
      </c>
      <c r="Q979">
        <f>IF($F979="","",DATEDIF($R979,①申込書!$D$3,"Y"))</f>
        <v>32</v>
      </c>
      <c r="R979" t="str">
        <f t="shared" si="110"/>
        <v>1993/06/13</v>
      </c>
      <c r="S979" t="str">
        <f t="shared" si="105"/>
        <v>学連</v>
      </c>
      <c r="T979" t="str">
        <f>IFERROR(IF($G979&lt;&gt;"",LEFT($G979,11),IF(COUNTIF(③女子申込!$C:$C,$B979)=1,INDEX(③女子申込!H:H,MATCH($B979,③女子申込!$C:$C,0)),"")),"")</f>
        <v>00200178579</v>
      </c>
      <c r="U979" t="str">
        <f t="shared" si="111"/>
        <v>滋賀医科大</v>
      </c>
    </row>
    <row r="980" spans="1:21">
      <c r="A980" t="s">
        <v>1560</v>
      </c>
      <c r="B980" s="61">
        <v>979</v>
      </c>
      <c r="C980" t="s">
        <v>13019</v>
      </c>
      <c r="D980" t="s">
        <v>13020</v>
      </c>
      <c r="E980" t="s">
        <v>3835</v>
      </c>
      <c r="F980">
        <v>20040317</v>
      </c>
      <c r="G980" t="s">
        <v>14244</v>
      </c>
      <c r="H980" t="s">
        <v>461</v>
      </c>
      <c r="I980" t="s">
        <v>2868</v>
      </c>
      <c r="M980" t="str">
        <f t="shared" si="106"/>
        <v>髙木</v>
      </c>
      <c r="N980" t="str">
        <f t="shared" si="107"/>
        <v>優菜</v>
      </c>
      <c r="O980" t="str">
        <f t="shared" si="108"/>
        <v>タカギ</v>
      </c>
      <c r="P980" t="str">
        <f t="shared" si="109"/>
        <v>ユナ</v>
      </c>
      <c r="Q980">
        <f>IF($F980="","",DATEDIF($R980,①申込書!$D$3,"Y"))</f>
        <v>21</v>
      </c>
      <c r="R980" t="str">
        <f t="shared" si="110"/>
        <v>2004/03/17</v>
      </c>
      <c r="S980" t="str">
        <f t="shared" si="105"/>
        <v>学連</v>
      </c>
      <c r="T980" t="str">
        <f>IFERROR(IF($G980&lt;&gt;"",LEFT($G980,11),IF(COUNTIF(③女子申込!$C:$C,$B980)=1,INDEX(③女子申込!H:H,MATCH($B980,③女子申込!$C:$C,0)),"")),"")</f>
        <v>00200330445</v>
      </c>
      <c r="U980" t="str">
        <f t="shared" si="111"/>
        <v>滋賀医科大</v>
      </c>
    </row>
    <row r="981" spans="1:21">
      <c r="A981" t="s">
        <v>1560</v>
      </c>
      <c r="B981" s="61">
        <v>980</v>
      </c>
      <c r="C981" t="s">
        <v>13021</v>
      </c>
      <c r="D981" t="s">
        <v>13022</v>
      </c>
      <c r="E981" t="s">
        <v>3835</v>
      </c>
      <c r="F981">
        <v>20040620</v>
      </c>
      <c r="G981" t="s">
        <v>14245</v>
      </c>
      <c r="H981" t="s">
        <v>14246</v>
      </c>
      <c r="I981" t="s">
        <v>1575</v>
      </c>
      <c r="M981" t="str">
        <f t="shared" si="106"/>
        <v>小宮山</v>
      </c>
      <c r="N981" t="str">
        <f t="shared" si="107"/>
        <v>由梨</v>
      </c>
      <c r="O981" t="str">
        <f t="shared" si="108"/>
        <v>コミヤマ</v>
      </c>
      <c r="P981" t="str">
        <f t="shared" si="109"/>
        <v>ユリ</v>
      </c>
      <c r="Q981">
        <f>IF($F981="","",DATEDIF($R981,①申込書!$D$3,"Y"))</f>
        <v>21</v>
      </c>
      <c r="R981" t="str">
        <f t="shared" si="110"/>
        <v>2004/06/20</v>
      </c>
      <c r="S981" t="str">
        <f t="shared" si="105"/>
        <v>学連</v>
      </c>
      <c r="T981" t="str">
        <f>IFERROR(IF($G981&lt;&gt;"",LEFT($G981,11),IF(COUNTIF(③女子申込!$C:$C,$B981)=1,INDEX(③女子申込!H:H,MATCH($B981,③女子申込!$C:$C,0)),"")),"")</f>
        <v>00200330446</v>
      </c>
      <c r="U981" t="str">
        <f t="shared" si="111"/>
        <v>滋賀医科大</v>
      </c>
    </row>
    <row r="982" spans="1:21">
      <c r="A982" t="s">
        <v>1560</v>
      </c>
      <c r="B982" s="61">
        <v>981</v>
      </c>
      <c r="C982" t="s">
        <v>13023</v>
      </c>
      <c r="D982" t="s">
        <v>13024</v>
      </c>
      <c r="E982" t="s">
        <v>3835</v>
      </c>
      <c r="F982">
        <v>20040511</v>
      </c>
      <c r="G982" t="s">
        <v>14247</v>
      </c>
      <c r="H982" t="s">
        <v>790</v>
      </c>
      <c r="I982" t="s">
        <v>2731</v>
      </c>
      <c r="M982" t="str">
        <f t="shared" si="106"/>
        <v>澤田</v>
      </c>
      <c r="N982" t="str">
        <f t="shared" si="107"/>
        <v>悠愛</v>
      </c>
      <c r="O982" t="str">
        <f t="shared" si="108"/>
        <v>サワダ</v>
      </c>
      <c r="P982" t="str">
        <f t="shared" si="109"/>
        <v>ハルナ</v>
      </c>
      <c r="Q982">
        <f>IF($F982="","",DATEDIF($R982,①申込書!$D$3,"Y"))</f>
        <v>21</v>
      </c>
      <c r="R982" t="str">
        <f t="shared" si="110"/>
        <v>2004/05/11</v>
      </c>
      <c r="S982" t="str">
        <f t="shared" si="105"/>
        <v>学連</v>
      </c>
      <c r="T982" t="str">
        <f>IFERROR(IF($G982&lt;&gt;"",LEFT($G982,11),IF(COUNTIF(③女子申込!$C:$C,$B982)=1,INDEX(③女子申込!H:H,MATCH($B982,③女子申込!$C:$C,0)),"")),"")</f>
        <v>00200330447</v>
      </c>
      <c r="U982" t="str">
        <f t="shared" si="111"/>
        <v>滋賀医科大</v>
      </c>
    </row>
    <row r="983" spans="1:21">
      <c r="A983" t="s">
        <v>1560</v>
      </c>
      <c r="B983" s="61">
        <v>982</v>
      </c>
      <c r="C983" t="s">
        <v>13025</v>
      </c>
      <c r="D983" t="s">
        <v>13026</v>
      </c>
      <c r="E983" t="s">
        <v>3835</v>
      </c>
      <c r="F983">
        <v>20050221</v>
      </c>
      <c r="G983" t="s">
        <v>14248</v>
      </c>
      <c r="H983" t="s">
        <v>341</v>
      </c>
      <c r="I983" t="s">
        <v>2934</v>
      </c>
      <c r="M983" t="str">
        <f t="shared" si="106"/>
        <v>前田</v>
      </c>
      <c r="N983" t="str">
        <f t="shared" si="107"/>
        <v>菜々子</v>
      </c>
      <c r="O983" t="str">
        <f t="shared" si="108"/>
        <v>マエダ</v>
      </c>
      <c r="P983" t="str">
        <f t="shared" si="109"/>
        <v>ナナコ</v>
      </c>
      <c r="Q983">
        <f>IF($F983="","",DATEDIF($R983,①申込書!$D$3,"Y"))</f>
        <v>20</v>
      </c>
      <c r="R983" t="str">
        <f t="shared" si="110"/>
        <v>2005/02/21</v>
      </c>
      <c r="S983" t="str">
        <f t="shared" si="105"/>
        <v>学連</v>
      </c>
      <c r="T983" t="str">
        <f>IFERROR(IF($G983&lt;&gt;"",LEFT($G983,11),IF(COUNTIF(③女子申込!$C:$C,$B983)=1,INDEX(③女子申込!H:H,MATCH($B983,③女子申込!$C:$C,0)),"")),"")</f>
        <v>00200330763</v>
      </c>
      <c r="U983" t="str">
        <f t="shared" si="111"/>
        <v>滋賀医科大</v>
      </c>
    </row>
    <row r="984" spans="1:21">
      <c r="A984" t="s">
        <v>1104</v>
      </c>
      <c r="B984" s="61">
        <v>983</v>
      </c>
      <c r="C984" t="s">
        <v>13027</v>
      </c>
      <c r="D984" t="s">
        <v>13028</v>
      </c>
      <c r="E984" t="s">
        <v>97</v>
      </c>
      <c r="F984">
        <v>20060629</v>
      </c>
      <c r="G984"/>
      <c r="H984" t="s">
        <v>1103</v>
      </c>
      <c r="I984" t="s">
        <v>7922</v>
      </c>
      <c r="M984" t="str">
        <f t="shared" si="106"/>
        <v>藤江</v>
      </c>
      <c r="N984" t="str">
        <f t="shared" si="107"/>
        <v>泉奈</v>
      </c>
      <c r="O984" t="str">
        <f t="shared" si="108"/>
        <v>フジエ</v>
      </c>
      <c r="P984" t="str">
        <f t="shared" si="109"/>
        <v>ソナ</v>
      </c>
      <c r="Q984">
        <f>IF($F984="","",DATEDIF($R984,①申込書!$D$3,"Y"))</f>
        <v>19</v>
      </c>
      <c r="R984" t="str">
        <f t="shared" si="110"/>
        <v>2006/06/29</v>
      </c>
      <c r="S984" t="str">
        <f t="shared" si="105"/>
        <v>兵庫</v>
      </c>
      <c r="T984" t="str">
        <f>IFERROR(IF($G984&lt;&gt;"",LEFT($G984,11),IF(COUNTIF(③女子申込!$C:$C,$B984)=1,INDEX(③女子申込!H:H,MATCH($B984,③女子申込!$C:$C,0)),"")),"")</f>
        <v/>
      </c>
      <c r="U984" t="str">
        <f t="shared" si="111"/>
        <v>神戸大</v>
      </c>
    </row>
    <row r="985" spans="1:21">
      <c r="A985" t="s">
        <v>1161</v>
      </c>
      <c r="B985" s="61">
        <v>984</v>
      </c>
      <c r="C985" t="s">
        <v>13029</v>
      </c>
      <c r="D985" t="s">
        <v>13030</v>
      </c>
      <c r="E985" t="s">
        <v>97</v>
      </c>
      <c r="F985">
        <v>20060821</v>
      </c>
      <c r="G985" t="s">
        <v>14249</v>
      </c>
      <c r="H985" t="s">
        <v>519</v>
      </c>
      <c r="I985" t="s">
        <v>12313</v>
      </c>
      <c r="M985" t="str">
        <f t="shared" si="106"/>
        <v>秋山</v>
      </c>
      <c r="N985" t="str">
        <f t="shared" si="107"/>
        <v>ひいろ</v>
      </c>
      <c r="O985" t="str">
        <f t="shared" si="108"/>
        <v>アキヤマ</v>
      </c>
      <c r="P985" t="str">
        <f t="shared" si="109"/>
        <v>ヒイロ</v>
      </c>
      <c r="Q985">
        <f>IF($F985="","",DATEDIF($R985,①申込書!$D$3,"Y"))</f>
        <v>19</v>
      </c>
      <c r="R985" t="str">
        <f t="shared" si="110"/>
        <v>2006/08/21</v>
      </c>
      <c r="S985" t="str">
        <f t="shared" si="105"/>
        <v>兵庫</v>
      </c>
      <c r="T985" t="str">
        <f>IFERROR(IF($G985&lt;&gt;"",LEFT($G985,11),IF(COUNTIF(③女子申込!$C:$C,$B985)=1,INDEX(③女子申込!H:H,MATCH($B985,③女子申込!$C:$C,0)),"")),"")</f>
        <v>00137333222</v>
      </c>
      <c r="U985" t="str">
        <f t="shared" si="111"/>
        <v>神戸学院大</v>
      </c>
    </row>
    <row r="986" spans="1:21">
      <c r="A986" t="s">
        <v>1161</v>
      </c>
      <c r="B986" s="61">
        <v>985</v>
      </c>
      <c r="C986" t="s">
        <v>13031</v>
      </c>
      <c r="D986" t="s">
        <v>13032</v>
      </c>
      <c r="E986" t="s">
        <v>97</v>
      </c>
      <c r="F986">
        <v>20060902</v>
      </c>
      <c r="G986" t="s">
        <v>14250</v>
      </c>
      <c r="H986" t="s">
        <v>1171</v>
      </c>
      <c r="I986" t="s">
        <v>2868</v>
      </c>
      <c r="M986" t="str">
        <f t="shared" si="106"/>
        <v>小西</v>
      </c>
      <c r="N986" t="str">
        <f t="shared" si="107"/>
        <v>優菜</v>
      </c>
      <c r="O986" t="str">
        <f t="shared" si="108"/>
        <v>コニシ</v>
      </c>
      <c r="P986" t="str">
        <f t="shared" si="109"/>
        <v>ユナ</v>
      </c>
      <c r="Q986">
        <f>IF($F986="","",DATEDIF($R986,①申込書!$D$3,"Y"))</f>
        <v>19</v>
      </c>
      <c r="R986" t="str">
        <f t="shared" si="110"/>
        <v>2006/09/02</v>
      </c>
      <c r="S986" t="str">
        <f t="shared" si="105"/>
        <v>兵庫</v>
      </c>
      <c r="T986" t="str">
        <f>IFERROR(IF($G986&lt;&gt;"",LEFT($G986,11),IF(COUNTIF(③女子申込!$C:$C,$B986)=1,INDEX(③女子申込!H:H,MATCH($B986,③女子申込!$C:$C,0)),"")),"")</f>
        <v>00200327427</v>
      </c>
      <c r="U986" t="str">
        <f t="shared" si="111"/>
        <v>神戸学院大</v>
      </c>
    </row>
    <row r="987" spans="1:21">
      <c r="A987" t="s">
        <v>1161</v>
      </c>
      <c r="B987" s="61">
        <v>986</v>
      </c>
      <c r="C987" t="s">
        <v>13033</v>
      </c>
      <c r="D987" t="s">
        <v>13034</v>
      </c>
      <c r="E987" t="s">
        <v>97</v>
      </c>
      <c r="F987">
        <v>20060502</v>
      </c>
      <c r="G987" t="s">
        <v>14251</v>
      </c>
      <c r="H987" t="s">
        <v>14252</v>
      </c>
      <c r="I987" t="s">
        <v>7758</v>
      </c>
      <c r="M987" t="str">
        <f t="shared" si="106"/>
        <v>濱村</v>
      </c>
      <c r="N987" t="str">
        <f t="shared" si="107"/>
        <v>一咲</v>
      </c>
      <c r="O987" t="str">
        <f t="shared" si="108"/>
        <v>ハマムラ</v>
      </c>
      <c r="P987" t="str">
        <f t="shared" si="109"/>
        <v>イツキ</v>
      </c>
      <c r="Q987">
        <f>IF($F987="","",DATEDIF($R987,①申込書!$D$3,"Y"))</f>
        <v>19</v>
      </c>
      <c r="R987" t="str">
        <f t="shared" si="110"/>
        <v>2006/05/02</v>
      </c>
      <c r="S987" t="str">
        <f t="shared" si="105"/>
        <v>兵庫</v>
      </c>
      <c r="T987" t="str">
        <f>IFERROR(IF($G987&lt;&gt;"",LEFT($G987,11),IF(COUNTIF(③女子申込!$C:$C,$B987)=1,INDEX(③女子申込!H:H,MATCH($B987,③女子申込!$C:$C,0)),"")),"")</f>
        <v>00140422821</v>
      </c>
      <c r="U987" t="str">
        <f t="shared" si="111"/>
        <v>神戸学院大</v>
      </c>
    </row>
    <row r="988" spans="1:21">
      <c r="A988" t="s">
        <v>1161</v>
      </c>
      <c r="B988" s="61">
        <v>986</v>
      </c>
      <c r="C988" t="s">
        <v>13035</v>
      </c>
      <c r="D988" t="s">
        <v>13036</v>
      </c>
      <c r="E988" t="s">
        <v>97</v>
      </c>
      <c r="F988">
        <v>20060520</v>
      </c>
      <c r="G988" t="s">
        <v>14253</v>
      </c>
      <c r="H988" t="s">
        <v>588</v>
      </c>
      <c r="I988" t="s">
        <v>3194</v>
      </c>
      <c r="M988" t="str">
        <f t="shared" si="106"/>
        <v>三浦</v>
      </c>
      <c r="N988" t="str">
        <f t="shared" si="107"/>
        <v>樹里彩</v>
      </c>
      <c r="O988" t="str">
        <f t="shared" si="108"/>
        <v>ミウラ</v>
      </c>
      <c r="P988" t="str">
        <f t="shared" si="109"/>
        <v>ジュリア</v>
      </c>
      <c r="Q988">
        <f>IF($F988="","",DATEDIF($R988,①申込書!$D$3,"Y"))</f>
        <v>19</v>
      </c>
      <c r="R988" t="str">
        <f t="shared" si="110"/>
        <v>2006/05/20</v>
      </c>
      <c r="S988" t="str">
        <f t="shared" si="105"/>
        <v>兵庫</v>
      </c>
      <c r="T988" t="str">
        <f>IFERROR(IF($G988&lt;&gt;"",LEFT($G988,11),IF(COUNTIF(③女子申込!$C:$C,$B988)=1,INDEX(③女子申込!H:H,MATCH($B988,③女子申込!$C:$C,0)),"")),"")</f>
        <v>00135724628</v>
      </c>
      <c r="U988" t="str">
        <f t="shared" si="111"/>
        <v>神戸学院大</v>
      </c>
    </row>
    <row r="989" spans="1:21">
      <c r="A989" t="s">
        <v>1161</v>
      </c>
      <c r="B989" s="61">
        <v>986</v>
      </c>
      <c r="C989" t="s">
        <v>13037</v>
      </c>
      <c r="D989" t="s">
        <v>13038</v>
      </c>
      <c r="E989" t="s">
        <v>97</v>
      </c>
      <c r="F989">
        <v>20061013</v>
      </c>
      <c r="G989" t="s">
        <v>14254</v>
      </c>
      <c r="H989" t="s">
        <v>625</v>
      </c>
      <c r="I989" t="s">
        <v>8289</v>
      </c>
      <c r="M989" t="str">
        <f t="shared" si="106"/>
        <v>三木</v>
      </c>
      <c r="N989" t="str">
        <f t="shared" si="107"/>
        <v>彩羽</v>
      </c>
      <c r="O989" t="str">
        <f t="shared" si="108"/>
        <v>ミキ</v>
      </c>
      <c r="P989" t="str">
        <f t="shared" si="109"/>
        <v>アヤハ</v>
      </c>
      <c r="Q989">
        <f>IF($F989="","",DATEDIF($R989,①申込書!$D$3,"Y"))</f>
        <v>19</v>
      </c>
      <c r="R989" t="str">
        <f t="shared" si="110"/>
        <v>2006/10/13</v>
      </c>
      <c r="S989" t="str">
        <f t="shared" si="105"/>
        <v>兵庫</v>
      </c>
      <c r="T989" t="str">
        <f>IFERROR(IF($G989&lt;&gt;"",LEFT($G989,11),IF(COUNTIF(③女子申込!$C:$C,$B989)=1,INDEX(③女子申込!H:H,MATCH($B989,③女子申込!$C:$C,0)),"")),"")</f>
        <v>00134676532</v>
      </c>
      <c r="U989" t="str">
        <f t="shared" si="111"/>
        <v>神戸学院大</v>
      </c>
    </row>
    <row r="990" spans="1:21">
      <c r="A990" t="s">
        <v>1161</v>
      </c>
      <c r="B990" s="61">
        <v>986</v>
      </c>
      <c r="C990" t="s">
        <v>13039</v>
      </c>
      <c r="D990" t="s">
        <v>13040</v>
      </c>
      <c r="E990" t="s">
        <v>97</v>
      </c>
      <c r="F990">
        <v>20060928</v>
      </c>
      <c r="G990" t="s">
        <v>14255</v>
      </c>
      <c r="H990" t="s">
        <v>903</v>
      </c>
      <c r="I990" t="s">
        <v>1728</v>
      </c>
      <c r="M990" t="str">
        <f t="shared" si="106"/>
        <v>服部</v>
      </c>
      <c r="N990" t="str">
        <f t="shared" si="107"/>
        <v>七海</v>
      </c>
      <c r="O990" t="str">
        <f t="shared" si="108"/>
        <v>ハットリ</v>
      </c>
      <c r="P990" t="str">
        <f t="shared" si="109"/>
        <v>ナナミ</v>
      </c>
      <c r="Q990">
        <f>IF($F990="","",DATEDIF($R990,①申込書!$D$3,"Y"))</f>
        <v>19</v>
      </c>
      <c r="R990" t="str">
        <f t="shared" si="110"/>
        <v>2006/09/28</v>
      </c>
      <c r="S990" t="str">
        <f t="shared" si="105"/>
        <v>兵庫</v>
      </c>
      <c r="T990" t="str">
        <f>IFERROR(IF($G990&lt;&gt;"",LEFT($G990,11),IF(COUNTIF(③女子申込!$C:$C,$B990)=1,INDEX(③女子申込!H:H,MATCH($B990,③女子申込!$C:$C,0)),"")),"")</f>
        <v>00142060821</v>
      </c>
      <c r="U990" t="str">
        <f t="shared" si="111"/>
        <v>神戸学院大</v>
      </c>
    </row>
    <row r="991" spans="1:21">
      <c r="A991" t="s">
        <v>2870</v>
      </c>
      <c r="B991" s="61">
        <v>990</v>
      </c>
      <c r="C991" t="s">
        <v>13041</v>
      </c>
      <c r="D991" t="s">
        <v>13042</v>
      </c>
      <c r="E991" t="s">
        <v>97</v>
      </c>
      <c r="F991">
        <v>20060516</v>
      </c>
      <c r="G991" t="s">
        <v>14256</v>
      </c>
      <c r="H991" t="s">
        <v>12437</v>
      </c>
      <c r="I991" t="s">
        <v>2715</v>
      </c>
      <c r="M991" t="str">
        <f t="shared" si="106"/>
        <v>芦田</v>
      </c>
      <c r="N991" t="str">
        <f t="shared" si="107"/>
        <v>真由</v>
      </c>
      <c r="O991" t="str">
        <f t="shared" si="108"/>
        <v>アシダ</v>
      </c>
      <c r="P991" t="str">
        <f t="shared" si="109"/>
        <v>マユ</v>
      </c>
      <c r="Q991">
        <f>IF($F991="","",DATEDIF($R991,①申込書!$D$3,"Y"))</f>
        <v>19</v>
      </c>
      <c r="R991" t="str">
        <f t="shared" si="110"/>
        <v>2006/05/16</v>
      </c>
      <c r="S991" t="str">
        <f t="shared" si="105"/>
        <v>兵庫</v>
      </c>
      <c r="T991" t="str">
        <f>IFERROR(IF($G991&lt;&gt;"",LEFT($G991,11),IF(COUNTIF(③女子申込!$C:$C,$B991)=1,INDEX(③女子申込!H:H,MATCH($B991,③女子申込!$C:$C,0)),"")),"")</f>
        <v>00137899845</v>
      </c>
      <c r="U991" t="str">
        <f t="shared" si="111"/>
        <v>武庫川女子大</v>
      </c>
    </row>
    <row r="992" spans="1:21">
      <c r="A992" t="s">
        <v>2870</v>
      </c>
      <c r="B992" s="61">
        <v>991</v>
      </c>
      <c r="C992" t="s">
        <v>13043</v>
      </c>
      <c r="D992" t="s">
        <v>13044</v>
      </c>
      <c r="E992" t="s">
        <v>99</v>
      </c>
      <c r="F992">
        <v>20060624</v>
      </c>
      <c r="G992" t="s">
        <v>14257</v>
      </c>
      <c r="H992" t="s">
        <v>14258</v>
      </c>
      <c r="I992" t="s">
        <v>14259</v>
      </c>
      <c r="M992" t="str">
        <f t="shared" si="106"/>
        <v>泰地</v>
      </c>
      <c r="N992" t="str">
        <f t="shared" si="107"/>
        <v>聖華</v>
      </c>
      <c r="O992" t="str">
        <f t="shared" si="108"/>
        <v>タイジ</v>
      </c>
      <c r="P992" t="str">
        <f t="shared" si="109"/>
        <v>セイカ</v>
      </c>
      <c r="Q992">
        <f>IF($F992="","",DATEDIF($R992,①申込書!$D$3,"Y"))</f>
        <v>19</v>
      </c>
      <c r="R992" t="str">
        <f t="shared" si="110"/>
        <v>2006/06/24</v>
      </c>
      <c r="S992" t="str">
        <f t="shared" si="105"/>
        <v>大阪</v>
      </c>
      <c r="T992" t="str">
        <f>IFERROR(IF($G992&lt;&gt;"",LEFT($G992,11),IF(COUNTIF(③女子申込!$C:$C,$B992)=1,INDEX(③女子申込!H:H,MATCH($B992,③女子申込!$C:$C,0)),"")),"")</f>
        <v>00172931023</v>
      </c>
      <c r="U992" t="str">
        <f t="shared" si="111"/>
        <v>武庫川女子大</v>
      </c>
    </row>
    <row r="993" spans="1:21">
      <c r="A993" t="s">
        <v>2870</v>
      </c>
      <c r="B993" s="61">
        <v>992</v>
      </c>
      <c r="C993" t="s">
        <v>13045</v>
      </c>
      <c r="D993" t="s">
        <v>13046</v>
      </c>
      <c r="E993" t="s">
        <v>88</v>
      </c>
      <c r="F993">
        <v>20061220</v>
      </c>
      <c r="G993" t="s">
        <v>14260</v>
      </c>
      <c r="H993" t="s">
        <v>1705</v>
      </c>
      <c r="I993" t="s">
        <v>2732</v>
      </c>
      <c r="M993" t="str">
        <f t="shared" si="106"/>
        <v>松永</v>
      </c>
      <c r="N993" t="str">
        <f t="shared" si="107"/>
        <v>英里</v>
      </c>
      <c r="O993" t="str">
        <f t="shared" si="108"/>
        <v>マツナガ</v>
      </c>
      <c r="P993" t="str">
        <f t="shared" si="109"/>
        <v>エリ</v>
      </c>
      <c r="Q993">
        <f>IF($F993="","",DATEDIF($R993,①申込書!$D$3,"Y"))</f>
        <v>19</v>
      </c>
      <c r="R993" t="str">
        <f t="shared" si="110"/>
        <v>2006/12/20</v>
      </c>
      <c r="S993" t="str">
        <f t="shared" si="105"/>
        <v>京都</v>
      </c>
      <c r="T993" t="str">
        <f>IFERROR(IF($G993&lt;&gt;"",LEFT($G993,11),IF(COUNTIF(③女子申込!$C:$C,$B993)=1,INDEX(③女子申込!H:H,MATCH($B993,③女子申込!$C:$C,0)),"")),"")</f>
        <v>00142546325</v>
      </c>
      <c r="U993" t="str">
        <f t="shared" si="111"/>
        <v>武庫川女子大</v>
      </c>
    </row>
    <row r="994" spans="1:21">
      <c r="A994" t="s">
        <v>78</v>
      </c>
      <c r="B994" s="61">
        <v>993</v>
      </c>
      <c r="C994" t="s">
        <v>13047</v>
      </c>
      <c r="D994" t="s">
        <v>13048</v>
      </c>
      <c r="E994" t="s">
        <v>83</v>
      </c>
      <c r="F994">
        <v>20060609</v>
      </c>
      <c r="G994" t="s">
        <v>14261</v>
      </c>
      <c r="H994" t="s">
        <v>13839</v>
      </c>
      <c r="I994" t="s">
        <v>13643</v>
      </c>
      <c r="M994" t="str">
        <f t="shared" si="106"/>
        <v>池﨑</v>
      </c>
      <c r="N994" t="str">
        <f t="shared" si="107"/>
        <v>愛菜</v>
      </c>
      <c r="O994" t="str">
        <f t="shared" si="108"/>
        <v>イケザキ</v>
      </c>
      <c r="P994" t="str">
        <f t="shared" si="109"/>
        <v>アイナ</v>
      </c>
      <c r="Q994">
        <f>IF($F994="","",DATEDIF($R994,①申込書!$D$3,"Y"))</f>
        <v>19</v>
      </c>
      <c r="R994" t="str">
        <f t="shared" si="110"/>
        <v>2006/06/09</v>
      </c>
      <c r="S994" t="str">
        <f t="shared" si="105"/>
        <v>奈良</v>
      </c>
      <c r="T994" t="str">
        <f>IFERROR(IF($G994&lt;&gt;"",LEFT($G994,11),IF(COUNTIF(③女子申込!$C:$C,$B994)=1,INDEX(③女子申込!H:H,MATCH($B994,③女子申込!$C:$C,0)),"")),"")</f>
        <v>00134563830</v>
      </c>
      <c r="U994" t="str">
        <f t="shared" si="111"/>
        <v>立命館大</v>
      </c>
    </row>
    <row r="995" spans="1:21">
      <c r="A995" t="s">
        <v>78</v>
      </c>
      <c r="B995" s="61">
        <v>994</v>
      </c>
      <c r="C995" t="s">
        <v>13049</v>
      </c>
      <c r="D995" t="s">
        <v>13050</v>
      </c>
      <c r="E995" t="s">
        <v>88</v>
      </c>
      <c r="F995">
        <v>20060419</v>
      </c>
      <c r="G995" t="s">
        <v>14262</v>
      </c>
      <c r="H995" t="s">
        <v>329</v>
      </c>
      <c r="I995" t="s">
        <v>2721</v>
      </c>
      <c r="M995" t="str">
        <f t="shared" si="106"/>
        <v>今井</v>
      </c>
      <c r="N995" t="str">
        <f t="shared" si="107"/>
        <v>夕愛</v>
      </c>
      <c r="O995" t="str">
        <f t="shared" si="108"/>
        <v>イマイ</v>
      </c>
      <c r="P995" t="str">
        <f t="shared" si="109"/>
        <v>ユメ</v>
      </c>
      <c r="Q995">
        <f>IF($F995="","",DATEDIF($R995,①申込書!$D$3,"Y"))</f>
        <v>19</v>
      </c>
      <c r="R995" t="str">
        <f t="shared" si="110"/>
        <v>2006/04/19</v>
      </c>
      <c r="S995" t="str">
        <f t="shared" si="105"/>
        <v>京都</v>
      </c>
      <c r="T995" t="str">
        <f>IFERROR(IF($G995&lt;&gt;"",LEFT($G995,11),IF(COUNTIF(③女子申込!$C:$C,$B995)=1,INDEX(③女子申込!H:H,MATCH($B995,③女子申込!$C:$C,0)),"")),"")</f>
        <v>00142433320</v>
      </c>
      <c r="U995" t="str">
        <f t="shared" si="111"/>
        <v>立命館大</v>
      </c>
    </row>
    <row r="996" spans="1:21">
      <c r="A996" t="s">
        <v>78</v>
      </c>
      <c r="B996" s="61">
        <v>995</v>
      </c>
      <c r="C996" t="s">
        <v>13051</v>
      </c>
      <c r="D996" t="s">
        <v>13052</v>
      </c>
      <c r="E996" t="s">
        <v>85</v>
      </c>
      <c r="F996">
        <v>20061016</v>
      </c>
      <c r="G996" t="s">
        <v>14263</v>
      </c>
      <c r="H996" t="s">
        <v>14264</v>
      </c>
      <c r="I996" t="s">
        <v>8399</v>
      </c>
      <c r="M996" t="str">
        <f t="shared" si="106"/>
        <v>磯村</v>
      </c>
      <c r="N996" t="str">
        <f t="shared" si="107"/>
        <v>怜佳</v>
      </c>
      <c r="O996" t="str">
        <f t="shared" si="108"/>
        <v>イソムラ</v>
      </c>
      <c r="P996" t="str">
        <f t="shared" si="109"/>
        <v>サトカ</v>
      </c>
      <c r="Q996">
        <f>IF($F996="","",DATEDIF($R996,①申込書!$D$3,"Y"))</f>
        <v>19</v>
      </c>
      <c r="R996" t="str">
        <f t="shared" si="110"/>
        <v>2006/10/16</v>
      </c>
      <c r="S996" t="str">
        <f t="shared" si="105"/>
        <v>愛知</v>
      </c>
      <c r="T996" t="str">
        <f>IFERROR(IF($G996&lt;&gt;"",LEFT($G996,11),IF(COUNTIF(③女子申込!$C:$C,$B996)=1,INDEX(③女子申込!H:H,MATCH($B996,③女子申込!$C:$C,0)),"")),"")</f>
        <v>00137112823</v>
      </c>
      <c r="U996" t="str">
        <f t="shared" si="111"/>
        <v>立命館大</v>
      </c>
    </row>
    <row r="997" spans="1:21">
      <c r="A997" t="s">
        <v>78</v>
      </c>
      <c r="B997" s="61">
        <v>996</v>
      </c>
      <c r="C997" t="s">
        <v>13053</v>
      </c>
      <c r="D997" t="s">
        <v>13054</v>
      </c>
      <c r="E997" t="s">
        <v>99</v>
      </c>
      <c r="F997">
        <v>20061012</v>
      </c>
      <c r="G997" t="s">
        <v>14265</v>
      </c>
      <c r="H997" t="s">
        <v>1740</v>
      </c>
      <c r="I997" t="s">
        <v>3082</v>
      </c>
      <c r="M997" t="str">
        <f t="shared" si="106"/>
        <v>妹尾</v>
      </c>
      <c r="N997" t="str">
        <f t="shared" si="107"/>
        <v>千里</v>
      </c>
      <c r="O997" t="str">
        <f t="shared" si="108"/>
        <v>セノオ</v>
      </c>
      <c r="P997" t="str">
        <f t="shared" si="109"/>
        <v>チサト</v>
      </c>
      <c r="Q997">
        <f>IF($F997="","",DATEDIF($R997,①申込書!$D$3,"Y"))</f>
        <v>19</v>
      </c>
      <c r="R997" t="str">
        <f t="shared" si="110"/>
        <v>2006/10/12</v>
      </c>
      <c r="S997" t="str">
        <f t="shared" si="105"/>
        <v>大阪</v>
      </c>
      <c r="T997" t="str">
        <f>IFERROR(IF($G997&lt;&gt;"",LEFT($G997,11),IF(COUNTIF(③女子申込!$C:$C,$B997)=1,INDEX(③女子申込!H:H,MATCH($B997,③女子申込!$C:$C,0)),"")),"")</f>
        <v>00134587836</v>
      </c>
      <c r="U997" t="str">
        <f t="shared" si="111"/>
        <v>立命館大</v>
      </c>
    </row>
    <row r="998" spans="1:21">
      <c r="A998" t="s">
        <v>78</v>
      </c>
      <c r="B998" s="61">
        <v>997</v>
      </c>
      <c r="C998" s="14" t="s">
        <v>13055</v>
      </c>
      <c r="D998" t="s">
        <v>13056</v>
      </c>
      <c r="E998" t="s">
        <v>102</v>
      </c>
      <c r="F998">
        <v>20060809</v>
      </c>
      <c r="G998" t="s">
        <v>14266</v>
      </c>
      <c r="H998" t="s">
        <v>203</v>
      </c>
      <c r="I998" t="s">
        <v>2854</v>
      </c>
      <c r="M998" t="str">
        <f t="shared" si="106"/>
        <v>西村</v>
      </c>
      <c r="N998" t="str">
        <f t="shared" si="107"/>
        <v>ほの夏</v>
      </c>
      <c r="O998" t="str">
        <f t="shared" si="108"/>
        <v>ニシムラ</v>
      </c>
      <c r="P998" t="str">
        <f t="shared" si="109"/>
        <v>ホノカ</v>
      </c>
      <c r="Q998">
        <f>IF($F998="","",DATEDIF($R998,①申込書!$D$3,"Y"))</f>
        <v>19</v>
      </c>
      <c r="R998" t="str">
        <f t="shared" si="110"/>
        <v>2006/08/09</v>
      </c>
      <c r="S998" t="str">
        <f t="shared" si="105"/>
        <v>静岡</v>
      </c>
      <c r="T998" t="str">
        <f>IFERROR(IF($G998&lt;&gt;"",LEFT($G998,11),IF(COUNTIF(③女子申込!$C:$C,$B998)=1,INDEX(③女子申込!H:H,MATCH($B998,③女子申込!$C:$C,0)),"")),"")</f>
        <v>00136796436</v>
      </c>
      <c r="U998" t="str">
        <f t="shared" si="111"/>
        <v>立命館大</v>
      </c>
    </row>
    <row r="999" spans="1:21">
      <c r="A999" t="s">
        <v>78</v>
      </c>
      <c r="B999" s="61">
        <v>998</v>
      </c>
      <c r="C999" t="s">
        <v>13057</v>
      </c>
      <c r="D999" t="s">
        <v>13058</v>
      </c>
      <c r="E999" t="s">
        <v>79</v>
      </c>
      <c r="F999">
        <v>20061017</v>
      </c>
      <c r="G999" t="s">
        <v>14267</v>
      </c>
      <c r="H999" t="s">
        <v>14268</v>
      </c>
      <c r="I999" t="s">
        <v>2875</v>
      </c>
      <c r="M999" t="str">
        <f t="shared" si="106"/>
        <v>和多野</v>
      </c>
      <c r="N999" t="str">
        <f t="shared" si="107"/>
        <v>咲衣</v>
      </c>
      <c r="O999" t="str">
        <f t="shared" si="108"/>
        <v>ワタノ</v>
      </c>
      <c r="P999" t="str">
        <f t="shared" si="109"/>
        <v>サエ</v>
      </c>
      <c r="Q999">
        <f>IF($F999="","",DATEDIF($R999,①申込書!$D$3,"Y"))</f>
        <v>19</v>
      </c>
      <c r="R999" t="str">
        <f t="shared" si="110"/>
        <v>2006/10/17</v>
      </c>
      <c r="S999" t="str">
        <f t="shared" si="105"/>
        <v>岐阜</v>
      </c>
      <c r="T999" t="str">
        <f>IFERROR(IF($G999&lt;&gt;"",LEFT($G999,11),IF(COUNTIF(③女子申込!$C:$C,$B999)=1,INDEX(③女子申込!H:H,MATCH($B999,③女子申込!$C:$C,0)),"")),"")</f>
        <v>00153716124</v>
      </c>
      <c r="U999" t="str">
        <f t="shared" si="111"/>
        <v>立命館大</v>
      </c>
    </row>
    <row r="1000" spans="1:21">
      <c r="A1000" t="s">
        <v>775</v>
      </c>
      <c r="B1000" s="61">
        <v>999</v>
      </c>
      <c r="C1000" t="s">
        <v>13059</v>
      </c>
      <c r="D1000" t="s">
        <v>13060</v>
      </c>
      <c r="E1000" t="s">
        <v>99</v>
      </c>
      <c r="F1000">
        <v>20060510</v>
      </c>
      <c r="G1000"/>
      <c r="H1000" t="s">
        <v>12367</v>
      </c>
      <c r="I1000" t="s">
        <v>1855</v>
      </c>
      <c r="M1000" t="str">
        <f t="shared" si="106"/>
        <v>石倉</v>
      </c>
      <c r="N1000" t="str">
        <f t="shared" si="107"/>
        <v>結歌</v>
      </c>
      <c r="O1000" t="str">
        <f t="shared" si="108"/>
        <v>イシクラ</v>
      </c>
      <c r="P1000" t="str">
        <f t="shared" si="109"/>
        <v>ユカ</v>
      </c>
      <c r="Q1000">
        <f>IF($F1000="","",DATEDIF($R1000,①申込書!$D$3,"Y"))</f>
        <v>19</v>
      </c>
      <c r="R1000" t="str">
        <f t="shared" si="110"/>
        <v>2006/05/10</v>
      </c>
      <c r="S1000" t="str">
        <f t="shared" si="105"/>
        <v>大阪</v>
      </c>
      <c r="T1000" t="str">
        <f>IFERROR(IF($G1000&lt;&gt;"",LEFT($G1000,11),IF(COUNTIF(③女子申込!$C:$C,$B1000)=1,INDEX(③女子申込!H:H,MATCH($B1000,③女子申込!$C:$C,0)),"")),"")</f>
        <v/>
      </c>
      <c r="U1000" t="str">
        <f t="shared" si="111"/>
        <v>同志社大</v>
      </c>
    </row>
    <row r="1001" spans="1:21">
      <c r="A1001" t="s">
        <v>775</v>
      </c>
      <c r="B1001" s="61">
        <v>1000</v>
      </c>
      <c r="C1001" t="s">
        <v>13061</v>
      </c>
      <c r="D1001" t="s">
        <v>13062</v>
      </c>
      <c r="E1001" t="s">
        <v>83</v>
      </c>
      <c r="F1001">
        <v>20060628</v>
      </c>
      <c r="G1001"/>
      <c r="H1001" t="s">
        <v>205</v>
      </c>
      <c r="I1001" t="s">
        <v>2868</v>
      </c>
      <c r="M1001" t="str">
        <f t="shared" si="106"/>
        <v>松田</v>
      </c>
      <c r="N1001" t="str">
        <f t="shared" si="107"/>
        <v>結菜</v>
      </c>
      <c r="O1001" t="str">
        <f t="shared" si="108"/>
        <v>マツダ</v>
      </c>
      <c r="P1001" t="str">
        <f t="shared" si="109"/>
        <v>ユナ</v>
      </c>
      <c r="Q1001">
        <f>IF($F1001="","",DATEDIF($R1001,①申込書!$D$3,"Y"))</f>
        <v>19</v>
      </c>
      <c r="R1001" t="str">
        <f t="shared" si="110"/>
        <v>2006/06/28</v>
      </c>
      <c r="S1001" t="str">
        <f t="shared" si="105"/>
        <v>奈良</v>
      </c>
      <c r="T1001" t="str">
        <f>IFERROR(IF($G1001&lt;&gt;"",LEFT($G1001,11),IF(COUNTIF(③女子申込!$C:$C,$B1001)=1,INDEX(③女子申込!H:H,MATCH($B1001,③女子申込!$C:$C,0)),"")),"")</f>
        <v/>
      </c>
      <c r="U1001" t="str">
        <f t="shared" si="111"/>
        <v>同志社大</v>
      </c>
    </row>
    <row r="1002" spans="1:21">
      <c r="A1002"/>
      <c r="B1002" s="61"/>
      <c r="C1002"/>
      <c r="D1002"/>
      <c r="E1002"/>
      <c r="F1002"/>
      <c r="G1002"/>
      <c r="H1002"/>
      <c r="I1002"/>
      <c r="M1002" t="str">
        <f t="shared" si="106"/>
        <v/>
      </c>
      <c r="N1002" t="str">
        <f t="shared" si="107"/>
        <v/>
      </c>
      <c r="O1002" t="str">
        <f t="shared" si="108"/>
        <v/>
      </c>
      <c r="P1002" t="str">
        <f t="shared" si="109"/>
        <v/>
      </c>
      <c r="Q1002" t="str">
        <f>IF($F1002="","",DATEDIF($R1002,①申込書!$D$3,"Y"))</f>
        <v/>
      </c>
      <c r="R1002" t="str">
        <f t="shared" si="110"/>
        <v/>
      </c>
      <c r="S1002" t="str">
        <f t="shared" si="105"/>
        <v/>
      </c>
      <c r="T1002" t="str">
        <f>IFERROR(IF($G1002&lt;&gt;"",LEFT($G1002,11),IF(COUNTIF(③女子申込!$C:$C,$B1002)=1,INDEX(③女子申込!H:H,MATCH($B1002,③女子申込!$C:$C,0)),"")),"")</f>
        <v/>
      </c>
      <c r="U1002" t="str">
        <f t="shared" si="111"/>
        <v/>
      </c>
    </row>
    <row r="1003" spans="1:21">
      <c r="A1003" t="s">
        <v>974</v>
      </c>
      <c r="B1003" s="61">
        <v>1002</v>
      </c>
      <c r="C1003" t="s">
        <v>13063</v>
      </c>
      <c r="D1003" t="s">
        <v>13064</v>
      </c>
      <c r="E1003" t="s">
        <v>88</v>
      </c>
      <c r="F1003">
        <v>20061010</v>
      </c>
      <c r="G1003"/>
      <c r="H1003" t="s">
        <v>1460</v>
      </c>
      <c r="I1003" t="s">
        <v>2953</v>
      </c>
      <c r="M1003" t="str">
        <f t="shared" si="106"/>
        <v>野本</v>
      </c>
      <c r="N1003" t="str">
        <f t="shared" si="107"/>
        <v>菜々</v>
      </c>
      <c r="O1003" t="str">
        <f t="shared" si="108"/>
        <v>ノモト</v>
      </c>
      <c r="P1003" t="str">
        <f t="shared" si="109"/>
        <v>ナナ</v>
      </c>
      <c r="Q1003">
        <f>IF($F1003="","",DATEDIF($R1003,①申込書!$D$3,"Y"))</f>
        <v>19</v>
      </c>
      <c r="R1003" t="str">
        <f t="shared" si="110"/>
        <v>2006/10/10</v>
      </c>
      <c r="S1003" t="str">
        <f t="shared" si="105"/>
        <v>京都</v>
      </c>
      <c r="T1003" t="str">
        <f>IFERROR(IF($G1003&lt;&gt;"",LEFT($G1003,11),IF(COUNTIF(③女子申込!$C:$C,$B1003)=1,INDEX(③女子申込!H:H,MATCH($B1003,③女子申込!$C:$C,0)),"")),"")</f>
        <v/>
      </c>
      <c r="U1003" t="str">
        <f t="shared" si="111"/>
        <v>天理大</v>
      </c>
    </row>
    <row r="1004" spans="1:21">
      <c r="A1004" t="s">
        <v>1338</v>
      </c>
      <c r="B1004" s="61">
        <v>1003</v>
      </c>
      <c r="C1004" t="s">
        <v>3123</v>
      </c>
      <c r="D1004" t="s">
        <v>3124</v>
      </c>
      <c r="E1004" t="s">
        <v>99</v>
      </c>
      <c r="F1004">
        <v>20000302</v>
      </c>
      <c r="G1004" t="s">
        <v>14269</v>
      </c>
      <c r="H1004" t="s">
        <v>3125</v>
      </c>
      <c r="I1004" t="s">
        <v>2777</v>
      </c>
      <c r="M1004" t="str">
        <f t="shared" si="106"/>
        <v>隅本</v>
      </c>
      <c r="N1004" t="str">
        <f t="shared" si="107"/>
        <v>千遥</v>
      </c>
      <c r="O1004" t="str">
        <f t="shared" si="108"/>
        <v>スミモト</v>
      </c>
      <c r="P1004" t="str">
        <f t="shared" si="109"/>
        <v>チハル</v>
      </c>
      <c r="Q1004">
        <f>IF($F1004="","",DATEDIF($R1004,①申込書!$D$3,"Y"))</f>
        <v>25</v>
      </c>
      <c r="R1004" t="str">
        <f t="shared" si="110"/>
        <v>2000/03/02</v>
      </c>
      <c r="S1004" t="str">
        <f t="shared" si="105"/>
        <v>大阪</v>
      </c>
      <c r="T1004" t="str">
        <f>IFERROR(IF($G1004&lt;&gt;"",LEFT($G1004,11),IF(COUNTIF(③女子申込!$C:$C,$B1004)=1,INDEX(③女子申込!H:H,MATCH($B1004,③女子申込!$C:$C,0)),"")),"")</f>
        <v>00153672529</v>
      </c>
      <c r="U1004" t="str">
        <f t="shared" si="111"/>
        <v>大阪医科薬科大</v>
      </c>
    </row>
    <row r="1005" spans="1:21">
      <c r="A1005" t="s">
        <v>1338</v>
      </c>
      <c r="B1005" s="61">
        <v>1004</v>
      </c>
      <c r="C1005" t="s">
        <v>3400</v>
      </c>
      <c r="D1005" t="s">
        <v>3401</v>
      </c>
      <c r="E1005" t="s">
        <v>99</v>
      </c>
      <c r="F1005">
        <v>20021119</v>
      </c>
      <c r="G1005" t="s">
        <v>14270</v>
      </c>
      <c r="H1005" t="s">
        <v>634</v>
      </c>
      <c r="I1005" t="s">
        <v>2706</v>
      </c>
      <c r="M1005" t="str">
        <f t="shared" si="106"/>
        <v>池田</v>
      </c>
      <c r="N1005" t="str">
        <f t="shared" si="107"/>
        <v>ひな</v>
      </c>
      <c r="O1005" t="str">
        <f t="shared" si="108"/>
        <v>イケダ</v>
      </c>
      <c r="P1005" t="str">
        <f t="shared" si="109"/>
        <v>ヒナ</v>
      </c>
      <c r="Q1005">
        <f>IF($F1005="","",DATEDIF($R1005,①申込書!$D$3,"Y"))</f>
        <v>23</v>
      </c>
      <c r="R1005" t="str">
        <f t="shared" si="110"/>
        <v>2002/11/19</v>
      </c>
      <c r="S1005" t="str">
        <f t="shared" si="105"/>
        <v>大阪</v>
      </c>
      <c r="T1005" t="str">
        <f>IFERROR(IF($G1005&lt;&gt;"",LEFT($G1005,11),IF(COUNTIF(③女子申込!$C:$C,$B1005)=1,INDEX(③女子申込!H:H,MATCH($B1005,③女子申込!$C:$C,0)),"")),"")</f>
        <v>00091130115</v>
      </c>
      <c r="U1005" t="str">
        <f t="shared" si="111"/>
        <v>大阪医科薬科大</v>
      </c>
    </row>
    <row r="1006" spans="1:21">
      <c r="A1006" t="s">
        <v>1338</v>
      </c>
      <c r="B1006" s="61">
        <v>1005</v>
      </c>
      <c r="C1006" t="s">
        <v>3402</v>
      </c>
      <c r="D1006" t="s">
        <v>3403</v>
      </c>
      <c r="E1006" t="s">
        <v>99</v>
      </c>
      <c r="F1006">
        <v>20040122</v>
      </c>
      <c r="G1006" t="s">
        <v>14271</v>
      </c>
      <c r="H1006" t="s">
        <v>604</v>
      </c>
      <c r="I1006" t="s">
        <v>3033</v>
      </c>
      <c r="M1006" t="str">
        <f t="shared" si="106"/>
        <v>小川</v>
      </c>
      <c r="N1006" t="str">
        <f t="shared" si="107"/>
        <v>日菜子</v>
      </c>
      <c r="O1006" t="str">
        <f t="shared" si="108"/>
        <v>オガワ</v>
      </c>
      <c r="P1006" t="str">
        <f t="shared" si="109"/>
        <v>ヒナコ</v>
      </c>
      <c r="Q1006">
        <f>IF($F1006="","",DATEDIF($R1006,①申込書!$D$3,"Y"))</f>
        <v>22</v>
      </c>
      <c r="R1006" t="str">
        <f t="shared" si="110"/>
        <v>2004/01/22</v>
      </c>
      <c r="S1006" t="str">
        <f t="shared" si="105"/>
        <v>大阪</v>
      </c>
      <c r="T1006" t="str">
        <f>IFERROR(IF($G1006&lt;&gt;"",LEFT($G1006,11),IF(COUNTIF(③女子申込!$C:$C,$B1006)=1,INDEX(③女子申込!H:H,MATCH($B1006,③女子申込!$C:$C,0)),"")),"")</f>
        <v>00104117418</v>
      </c>
      <c r="U1006" t="str">
        <f t="shared" si="111"/>
        <v>大阪医科薬科大</v>
      </c>
    </row>
    <row r="1007" spans="1:21">
      <c r="A1007" t="s">
        <v>1338</v>
      </c>
      <c r="B1007" s="61">
        <v>1006</v>
      </c>
      <c r="C1007" t="s">
        <v>3404</v>
      </c>
      <c r="D1007" t="s">
        <v>3405</v>
      </c>
      <c r="E1007" t="s">
        <v>99</v>
      </c>
      <c r="F1007">
        <v>20030606</v>
      </c>
      <c r="G1007" t="s">
        <v>14272</v>
      </c>
      <c r="H1007" t="s">
        <v>3406</v>
      </c>
      <c r="I1007" t="s">
        <v>2854</v>
      </c>
      <c r="M1007" t="str">
        <f t="shared" si="106"/>
        <v>棚橋</v>
      </c>
      <c r="N1007" t="str">
        <f t="shared" si="107"/>
        <v>ほのか</v>
      </c>
      <c r="O1007" t="str">
        <f t="shared" si="108"/>
        <v>タナハシ</v>
      </c>
      <c r="P1007" t="str">
        <f t="shared" si="109"/>
        <v>ホノカ</v>
      </c>
      <c r="Q1007">
        <f>IF($F1007="","",DATEDIF($R1007,①申込書!$D$3,"Y"))</f>
        <v>22</v>
      </c>
      <c r="R1007" t="str">
        <f t="shared" si="110"/>
        <v>2003/06/06</v>
      </c>
      <c r="S1007" t="str">
        <f t="shared" si="105"/>
        <v>大阪</v>
      </c>
      <c r="T1007" t="str">
        <f>IFERROR(IF($G1007&lt;&gt;"",LEFT($G1007,11),IF(COUNTIF(③女子申込!$C:$C,$B1007)=1,INDEX(③女子申込!H:H,MATCH($B1007,③女子申込!$C:$C,0)),"")),"")</f>
        <v>00107744629</v>
      </c>
      <c r="U1007" t="str">
        <f t="shared" si="111"/>
        <v>大阪医科薬科大</v>
      </c>
    </row>
    <row r="1008" spans="1:21">
      <c r="A1008" t="s">
        <v>1338</v>
      </c>
      <c r="B1008" s="61">
        <v>1007</v>
      </c>
      <c r="C1008" t="s">
        <v>3407</v>
      </c>
      <c r="D1008" t="s">
        <v>3408</v>
      </c>
      <c r="E1008" t="s">
        <v>138</v>
      </c>
      <c r="F1008">
        <v>20030913</v>
      </c>
      <c r="G1008" t="s">
        <v>14273</v>
      </c>
      <c r="H1008" t="s">
        <v>3054</v>
      </c>
      <c r="I1008" t="s">
        <v>3409</v>
      </c>
      <c r="M1008" t="str">
        <f t="shared" si="106"/>
        <v>長瀬</v>
      </c>
      <c r="N1008" t="str">
        <f t="shared" si="107"/>
        <v>桃里</v>
      </c>
      <c r="O1008" t="str">
        <f t="shared" si="108"/>
        <v>ナガセ</v>
      </c>
      <c r="P1008" t="str">
        <f t="shared" si="109"/>
        <v>モモリ</v>
      </c>
      <c r="Q1008">
        <f>IF($F1008="","",DATEDIF($R1008,①申込書!$D$3,"Y"))</f>
        <v>22</v>
      </c>
      <c r="R1008" t="str">
        <f t="shared" si="110"/>
        <v>2003/09/13</v>
      </c>
      <c r="S1008" t="str">
        <f t="shared" si="105"/>
        <v>岡山</v>
      </c>
      <c r="T1008" t="str">
        <f>IFERROR(IF($G1008&lt;&gt;"",LEFT($G1008,11),IF(COUNTIF(③女子申込!$C:$C,$B1008)=1,INDEX(③女子申込!H:H,MATCH($B1008,③女子申込!$C:$C,0)),"")),"")</f>
        <v>00102340414</v>
      </c>
      <c r="U1008" t="str">
        <f t="shared" si="111"/>
        <v>大阪医科薬科大</v>
      </c>
    </row>
    <row r="1009" spans="1:21">
      <c r="A1009" t="s">
        <v>1338</v>
      </c>
      <c r="B1009" s="61">
        <v>1008</v>
      </c>
      <c r="C1009" t="s">
        <v>3410</v>
      </c>
      <c r="D1009" t="s">
        <v>3411</v>
      </c>
      <c r="E1009" t="s">
        <v>88</v>
      </c>
      <c r="F1009">
        <v>20030603</v>
      </c>
      <c r="G1009" t="s">
        <v>14274</v>
      </c>
      <c r="H1009" t="s">
        <v>1212</v>
      </c>
      <c r="I1009" t="s">
        <v>109</v>
      </c>
      <c r="M1009" t="str">
        <f t="shared" si="106"/>
        <v>早川</v>
      </c>
      <c r="N1009" t="str">
        <f t="shared" si="107"/>
        <v>菜緒</v>
      </c>
      <c r="O1009" t="str">
        <f t="shared" si="108"/>
        <v>ハヤカワ</v>
      </c>
      <c r="P1009" t="str">
        <f t="shared" si="109"/>
        <v>ナオ</v>
      </c>
      <c r="Q1009">
        <f>IF($F1009="","",DATEDIF($R1009,①申込書!$D$3,"Y"))</f>
        <v>22</v>
      </c>
      <c r="R1009" t="str">
        <f t="shared" si="110"/>
        <v>2003/06/03</v>
      </c>
      <c r="S1009" t="str">
        <f t="shared" si="105"/>
        <v>京都</v>
      </c>
      <c r="T1009" t="str">
        <f>IFERROR(IF($G1009&lt;&gt;"",LEFT($G1009,11),IF(COUNTIF(③女子申込!$C:$C,$B1009)=1,INDEX(③女子申込!H:H,MATCH($B1009,③女子申込!$C:$C,0)),"")),"")</f>
        <v>00108192627</v>
      </c>
      <c r="U1009" t="str">
        <f t="shared" si="111"/>
        <v>大阪医科薬科大</v>
      </c>
    </row>
    <row r="1010" spans="1:21">
      <c r="A1010" t="s">
        <v>1338</v>
      </c>
      <c r="B1010" s="61">
        <v>1009</v>
      </c>
      <c r="C1010" t="s">
        <v>3432</v>
      </c>
      <c r="D1010" t="s">
        <v>3433</v>
      </c>
      <c r="E1010" t="s">
        <v>99</v>
      </c>
      <c r="F1010">
        <v>20030614</v>
      </c>
      <c r="G1010" t="s">
        <v>14275</v>
      </c>
      <c r="H1010" t="s">
        <v>3089</v>
      </c>
      <c r="I1010" t="s">
        <v>3434</v>
      </c>
      <c r="M1010" t="str">
        <f t="shared" si="106"/>
        <v>向井</v>
      </c>
      <c r="N1010" t="str">
        <f t="shared" si="107"/>
        <v>久美子</v>
      </c>
      <c r="O1010" t="str">
        <f t="shared" si="108"/>
        <v>ムカイ</v>
      </c>
      <c r="P1010" t="str">
        <f t="shared" si="109"/>
        <v>クミコ</v>
      </c>
      <c r="Q1010">
        <f>IF($F1010="","",DATEDIF($R1010,①申込書!$D$3,"Y"))</f>
        <v>22</v>
      </c>
      <c r="R1010" t="str">
        <f t="shared" si="110"/>
        <v>2003/06/14</v>
      </c>
      <c r="S1010" t="str">
        <f t="shared" si="105"/>
        <v>大阪</v>
      </c>
      <c r="T1010" t="str">
        <f>IFERROR(IF($G1010&lt;&gt;"",LEFT($G1010,11),IF(COUNTIF(③女子申込!$C:$C,$B1010)=1,INDEX(③女子申込!H:H,MATCH($B1010,③女子申込!$C:$C,0)),"")),"")</f>
        <v>00097788241</v>
      </c>
      <c r="U1010" t="str">
        <f t="shared" si="111"/>
        <v>大阪医科薬科大</v>
      </c>
    </row>
    <row r="1011" spans="1:21">
      <c r="A1011" t="s">
        <v>1338</v>
      </c>
      <c r="B1011" s="61">
        <v>1010</v>
      </c>
      <c r="C1011" t="s">
        <v>8375</v>
      </c>
      <c r="D1011" t="s">
        <v>8376</v>
      </c>
      <c r="E1011" t="s">
        <v>3835</v>
      </c>
      <c r="F1011">
        <v>20050729</v>
      </c>
      <c r="G1011" t="s">
        <v>8377</v>
      </c>
      <c r="H1011" t="s">
        <v>1004</v>
      </c>
      <c r="I1011" t="s">
        <v>735</v>
      </c>
      <c r="M1011" t="str">
        <f t="shared" si="106"/>
        <v>永井</v>
      </c>
      <c r="N1011" t="str">
        <f t="shared" si="107"/>
        <v>千尋</v>
      </c>
      <c r="O1011" t="str">
        <f t="shared" si="108"/>
        <v>ナガイ</v>
      </c>
      <c r="P1011" t="str">
        <f t="shared" si="109"/>
        <v>チヒロ</v>
      </c>
      <c r="Q1011">
        <f>IF($F1011="","",DATEDIF($R1011,①申込書!$D$3,"Y"))</f>
        <v>20</v>
      </c>
      <c r="R1011" t="str">
        <f t="shared" si="110"/>
        <v>2005/07/29</v>
      </c>
      <c r="S1011" t="str">
        <f t="shared" si="105"/>
        <v>学連</v>
      </c>
      <c r="T1011" t="str">
        <f>IFERROR(IF($G1011&lt;&gt;"",LEFT($G1011,11),IF(COUNTIF(③女子申込!$C:$C,$B1011)=1,INDEX(③女子申込!H:H,MATCH($B1011,③女子申込!$C:$C,0)),"")),"")</f>
        <v>00129837737</v>
      </c>
      <c r="U1011" t="str">
        <f t="shared" si="111"/>
        <v>大阪医科薬科大</v>
      </c>
    </row>
    <row r="1012" spans="1:21">
      <c r="A1012" t="s">
        <v>13065</v>
      </c>
      <c r="B1012" s="61">
        <v>1011</v>
      </c>
      <c r="C1012" t="s">
        <v>13066</v>
      </c>
      <c r="D1012" t="s">
        <v>13067</v>
      </c>
      <c r="E1012" t="s">
        <v>835</v>
      </c>
      <c r="F1012">
        <v>20070303</v>
      </c>
      <c r="G1012" t="s">
        <v>14276</v>
      </c>
      <c r="H1012" t="s">
        <v>476</v>
      </c>
      <c r="I1012" t="s">
        <v>2729</v>
      </c>
      <c r="M1012" t="str">
        <f t="shared" si="106"/>
        <v>宮内</v>
      </c>
      <c r="N1012" t="str">
        <f t="shared" si="107"/>
        <v>愛実</v>
      </c>
      <c r="O1012" t="str">
        <f t="shared" si="108"/>
        <v>ミヤウチ</v>
      </c>
      <c r="P1012" t="str">
        <f t="shared" si="109"/>
        <v>マナミ</v>
      </c>
      <c r="Q1012">
        <f>IF($F1012="","",DATEDIF($R1012,①申込書!$D$3,"Y"))</f>
        <v>18</v>
      </c>
      <c r="R1012" t="str">
        <f t="shared" si="110"/>
        <v>2007/03/03</v>
      </c>
      <c r="S1012" t="str">
        <f t="shared" si="105"/>
        <v>埼玉</v>
      </c>
      <c r="T1012" t="str">
        <f>IFERROR(IF($G1012&lt;&gt;"",LEFT($G1012,11),IF(COUNTIF(③女子申込!$C:$C,$B1012)=1,INDEX(③女子申込!H:H,MATCH($B1012,③女子申込!$C:$C,0)),"")),"")</f>
        <v>00166118629</v>
      </c>
      <c r="U1012" t="str">
        <f t="shared" si="111"/>
        <v>京都大</v>
      </c>
    </row>
    <row r="1013" spans="1:21">
      <c r="A1013" t="s">
        <v>646</v>
      </c>
      <c r="B1013" s="61">
        <v>1012</v>
      </c>
      <c r="C1013" t="s">
        <v>13068</v>
      </c>
      <c r="D1013" t="s">
        <v>13069</v>
      </c>
      <c r="E1013" t="s">
        <v>3835</v>
      </c>
      <c r="F1013">
        <v>20050914</v>
      </c>
      <c r="G1013"/>
      <c r="H1013" t="s">
        <v>604</v>
      </c>
      <c r="I1013" t="s">
        <v>2705</v>
      </c>
      <c r="M1013" t="str">
        <f t="shared" si="106"/>
        <v>小川</v>
      </c>
      <c r="N1013" t="str">
        <f t="shared" si="107"/>
        <v>栞璃</v>
      </c>
      <c r="O1013" t="str">
        <f t="shared" si="108"/>
        <v>オガワ</v>
      </c>
      <c r="P1013" t="str">
        <f t="shared" si="109"/>
        <v>シオリ</v>
      </c>
      <c r="Q1013">
        <f>IF($F1013="","",DATEDIF($R1013,①申込書!$D$3,"Y"))</f>
        <v>20</v>
      </c>
      <c r="R1013" t="str">
        <f t="shared" si="110"/>
        <v>2005/09/14</v>
      </c>
      <c r="S1013" t="str">
        <f t="shared" si="105"/>
        <v>学連</v>
      </c>
      <c r="T1013" t="str">
        <f>IFERROR(IF($G1013&lt;&gt;"",LEFT($G1013,11),IF(COUNTIF(③女子申込!$C:$C,$B1013)=1,INDEX(③女子申込!H:H,MATCH($B1013,③女子申込!$C:$C,0)),"")),"")</f>
        <v/>
      </c>
      <c r="U1013" t="str">
        <f t="shared" si="111"/>
        <v>近畿大</v>
      </c>
    </row>
    <row r="1014" spans="1:21">
      <c r="A1014" t="s">
        <v>7440</v>
      </c>
      <c r="B1014" s="61">
        <v>1013</v>
      </c>
      <c r="C1014" t="s">
        <v>8355</v>
      </c>
      <c r="D1014" t="s">
        <v>8356</v>
      </c>
      <c r="E1014" t="s">
        <v>97</v>
      </c>
      <c r="F1014">
        <v>20060111</v>
      </c>
      <c r="G1014" t="s">
        <v>8357</v>
      </c>
      <c r="H1014" t="s">
        <v>429</v>
      </c>
      <c r="I1014" t="s">
        <v>92</v>
      </c>
      <c r="M1014" t="str">
        <f t="shared" si="106"/>
        <v>太田</v>
      </c>
      <c r="N1014" t="str">
        <f t="shared" si="107"/>
        <v>夕貴</v>
      </c>
      <c r="O1014" t="str">
        <f t="shared" si="108"/>
        <v>オオタ</v>
      </c>
      <c r="P1014" t="str">
        <f t="shared" si="109"/>
        <v>ユウキ</v>
      </c>
      <c r="Q1014">
        <f>IF($F1014="","",DATEDIF($R1014,①申込書!$D$3,"Y"))</f>
        <v>20</v>
      </c>
      <c r="R1014" t="str">
        <f t="shared" si="110"/>
        <v>2006/01/11</v>
      </c>
      <c r="S1014" t="str">
        <f t="shared" si="105"/>
        <v>兵庫</v>
      </c>
      <c r="T1014" t="str">
        <f>IFERROR(IF($G1014&lt;&gt;"",LEFT($G1014,11),IF(COUNTIF(③女子申込!$C:$C,$B1014)=1,INDEX(③女子申込!H:H,MATCH($B1014,③女子申込!$C:$C,0)),"")),"")</f>
        <v>00200291398</v>
      </c>
      <c r="U1014" t="str">
        <f t="shared" si="111"/>
        <v>奈良県立大</v>
      </c>
    </row>
    <row r="1015" spans="1:21">
      <c r="A1015" t="s">
        <v>7440</v>
      </c>
      <c r="B1015" s="61">
        <v>1014</v>
      </c>
      <c r="C1015" t="s">
        <v>8358</v>
      </c>
      <c r="D1015" t="s">
        <v>8359</v>
      </c>
      <c r="E1015" t="s">
        <v>83</v>
      </c>
      <c r="F1015">
        <v>20040531</v>
      </c>
      <c r="G1015" t="s">
        <v>8360</v>
      </c>
      <c r="H1015" t="s">
        <v>8361</v>
      </c>
      <c r="I1015" t="s">
        <v>2704</v>
      </c>
      <c r="M1015" t="str">
        <f t="shared" si="106"/>
        <v>江島</v>
      </c>
      <c r="N1015" t="str">
        <f t="shared" si="107"/>
        <v>花音</v>
      </c>
      <c r="O1015" t="str">
        <f t="shared" si="108"/>
        <v>エジマ</v>
      </c>
      <c r="P1015" t="str">
        <f t="shared" si="109"/>
        <v>カノン</v>
      </c>
      <c r="Q1015">
        <f>IF($F1015="","",DATEDIF($R1015,①申込書!$D$3,"Y"))</f>
        <v>21</v>
      </c>
      <c r="R1015" t="str">
        <f t="shared" si="110"/>
        <v>2004/05/31</v>
      </c>
      <c r="S1015" t="str">
        <f t="shared" si="105"/>
        <v>奈良</v>
      </c>
      <c r="T1015" t="str">
        <f>IFERROR(IF($G1015&lt;&gt;"",LEFT($G1015,11),IF(COUNTIF(③女子申込!$C:$C,$B1015)=1,INDEX(③女子申込!H:H,MATCH($B1015,③女子申込!$C:$C,0)),"")),"")</f>
        <v>00119406627</v>
      </c>
      <c r="U1015" t="str">
        <f t="shared" si="111"/>
        <v>奈良県立大</v>
      </c>
    </row>
    <row r="1016" spans="1:21">
      <c r="A1016" t="s">
        <v>2870</v>
      </c>
      <c r="B1016" s="61">
        <v>1015</v>
      </c>
      <c r="C1016" t="s">
        <v>13070</v>
      </c>
      <c r="D1016" t="s">
        <v>13071</v>
      </c>
      <c r="E1016" t="s">
        <v>97</v>
      </c>
      <c r="F1016">
        <v>20060807</v>
      </c>
      <c r="G1016" t="s">
        <v>14277</v>
      </c>
      <c r="H1016" t="s">
        <v>319</v>
      </c>
      <c r="I1016" t="s">
        <v>3085</v>
      </c>
      <c r="M1016" t="str">
        <f t="shared" si="106"/>
        <v>竹内</v>
      </c>
      <c r="N1016" t="str">
        <f t="shared" si="107"/>
        <v>ゆず</v>
      </c>
      <c r="O1016" t="str">
        <f t="shared" si="108"/>
        <v>タケウチ</v>
      </c>
      <c r="P1016" t="str">
        <f t="shared" si="109"/>
        <v>ユズ</v>
      </c>
      <c r="Q1016">
        <f>IF($F1016="","",DATEDIF($R1016,①申込書!$D$3,"Y"))</f>
        <v>19</v>
      </c>
      <c r="R1016" t="str">
        <f t="shared" si="110"/>
        <v>2006/08/07</v>
      </c>
      <c r="S1016" t="str">
        <f t="shared" si="105"/>
        <v>兵庫</v>
      </c>
      <c r="T1016" t="str">
        <f>IFERROR(IF($G1016&lt;&gt;"",LEFT($G1016,11),IF(COUNTIF(③女子申込!$C:$C,$B1016)=1,INDEX(③女子申込!H:H,MATCH($B1016,③女子申込!$C:$C,0)),"")),"")</f>
        <v>00137732326</v>
      </c>
      <c r="U1016" t="str">
        <f t="shared" si="111"/>
        <v>武庫川女子大</v>
      </c>
    </row>
    <row r="1017" spans="1:21">
      <c r="A1017" t="s">
        <v>2870</v>
      </c>
      <c r="B1017" s="61">
        <v>1016</v>
      </c>
      <c r="C1017" t="s">
        <v>13072</v>
      </c>
      <c r="D1017" t="s">
        <v>13073</v>
      </c>
      <c r="E1017" t="s">
        <v>88</v>
      </c>
      <c r="F1017">
        <v>20060701</v>
      </c>
      <c r="G1017" t="s">
        <v>14278</v>
      </c>
      <c r="H1017" t="s">
        <v>114</v>
      </c>
      <c r="I1017" t="s">
        <v>2923</v>
      </c>
      <c r="M1017" t="str">
        <f t="shared" si="106"/>
        <v>福田</v>
      </c>
      <c r="N1017" t="str">
        <f t="shared" si="107"/>
        <v>優心</v>
      </c>
      <c r="O1017" t="str">
        <f t="shared" si="108"/>
        <v>フクダ</v>
      </c>
      <c r="P1017" t="str">
        <f t="shared" si="109"/>
        <v>ユウコ</v>
      </c>
      <c r="Q1017">
        <f>IF($F1017="","",DATEDIF($R1017,①申込書!$D$3,"Y"))</f>
        <v>19</v>
      </c>
      <c r="R1017" t="str">
        <f t="shared" si="110"/>
        <v>2006/07/01</v>
      </c>
      <c r="S1017" t="str">
        <f t="shared" si="105"/>
        <v>京都</v>
      </c>
      <c r="T1017" t="str">
        <f>IFERROR(IF($G1017&lt;&gt;"",LEFT($G1017,11),IF(COUNTIF(③女子申込!$C:$C,$B1017)=1,INDEX(③女子申込!H:H,MATCH($B1017,③女子申込!$C:$C,0)),"")),"")</f>
        <v>00142415219</v>
      </c>
      <c r="U1017" t="str">
        <f t="shared" si="111"/>
        <v>武庫川女子大</v>
      </c>
    </row>
    <row r="1018" spans="1:21">
      <c r="A1018" t="s">
        <v>312</v>
      </c>
      <c r="B1018" s="61">
        <v>1017</v>
      </c>
      <c r="C1018" t="s">
        <v>13074</v>
      </c>
      <c r="D1018" t="s">
        <v>13075</v>
      </c>
      <c r="E1018" t="s">
        <v>97</v>
      </c>
      <c r="F1018">
        <v>20060821</v>
      </c>
      <c r="G1018" t="s">
        <v>14279</v>
      </c>
      <c r="H1018" t="s">
        <v>14280</v>
      </c>
      <c r="I1018" t="s">
        <v>3185</v>
      </c>
      <c r="M1018" t="str">
        <f t="shared" si="106"/>
        <v>庄村</v>
      </c>
      <c r="N1018" t="str">
        <f t="shared" si="107"/>
        <v>花奈</v>
      </c>
      <c r="O1018" t="str">
        <f t="shared" si="108"/>
        <v>ショウムラ</v>
      </c>
      <c r="P1018" t="str">
        <f t="shared" si="109"/>
        <v>ハナ</v>
      </c>
      <c r="Q1018">
        <f>IF($F1018="","",DATEDIF($R1018,①申込書!$D$3,"Y"))</f>
        <v>19</v>
      </c>
      <c r="R1018" t="str">
        <f t="shared" si="110"/>
        <v>2006/08/21</v>
      </c>
      <c r="S1018" t="str">
        <f t="shared" si="105"/>
        <v>兵庫</v>
      </c>
      <c r="T1018" t="str">
        <f>IFERROR(IF($G1018&lt;&gt;"",LEFT($G1018,11),IF(COUNTIF(③女子申込!$C:$C,$B1018)=1,INDEX(③女子申込!H:H,MATCH($B1018,③女子申込!$C:$C,0)),"")),"")</f>
        <v>00133299633</v>
      </c>
      <c r="U1018" t="str">
        <f t="shared" si="111"/>
        <v>関西学院大</v>
      </c>
    </row>
    <row r="1019" spans="1:21">
      <c r="A1019" t="s">
        <v>1338</v>
      </c>
      <c r="B1019" s="61">
        <v>1018</v>
      </c>
      <c r="C1019" t="s">
        <v>3123</v>
      </c>
      <c r="D1019" t="s">
        <v>3124</v>
      </c>
      <c r="E1019" t="s">
        <v>99</v>
      </c>
      <c r="F1019">
        <v>20000302</v>
      </c>
      <c r="G1019" t="s">
        <v>14269</v>
      </c>
      <c r="H1019" t="s">
        <v>3125</v>
      </c>
      <c r="I1019" t="s">
        <v>2777</v>
      </c>
      <c r="M1019" t="str">
        <f t="shared" si="106"/>
        <v>隅本</v>
      </c>
      <c r="N1019" t="str">
        <f t="shared" si="107"/>
        <v>千遥</v>
      </c>
      <c r="O1019" t="str">
        <f t="shared" si="108"/>
        <v>スミモト</v>
      </c>
      <c r="P1019" t="str">
        <f t="shared" si="109"/>
        <v>チハル</v>
      </c>
      <c r="Q1019">
        <f>IF($F1019="","",DATEDIF($R1019,①申込書!$D$3,"Y"))</f>
        <v>25</v>
      </c>
      <c r="R1019" t="str">
        <f t="shared" si="110"/>
        <v>2000/03/02</v>
      </c>
      <c r="S1019" t="str">
        <f t="shared" si="105"/>
        <v>大阪</v>
      </c>
      <c r="T1019" t="str">
        <f>IFERROR(IF($G1019&lt;&gt;"",LEFT($G1019,11),IF(COUNTIF(③女子申込!$C:$C,$B1019)=1,INDEX(③女子申込!H:H,MATCH($B1019,③女子申込!$C:$C,0)),"")),"")</f>
        <v>00153672529</v>
      </c>
      <c r="U1019" t="str">
        <f t="shared" si="111"/>
        <v>大阪医科薬科大</v>
      </c>
    </row>
    <row r="1020" spans="1:21">
      <c r="A1020" t="s">
        <v>1338</v>
      </c>
      <c r="B1020" s="61">
        <v>1019</v>
      </c>
      <c r="C1020" t="s">
        <v>3400</v>
      </c>
      <c r="D1020" t="s">
        <v>3401</v>
      </c>
      <c r="E1020" t="s">
        <v>99</v>
      </c>
      <c r="F1020">
        <v>20021119</v>
      </c>
      <c r="G1020" t="s">
        <v>14270</v>
      </c>
      <c r="H1020" t="s">
        <v>634</v>
      </c>
      <c r="I1020" t="s">
        <v>2706</v>
      </c>
      <c r="M1020" t="str">
        <f t="shared" si="106"/>
        <v>池田</v>
      </c>
      <c r="N1020" t="str">
        <f t="shared" si="107"/>
        <v>ひな</v>
      </c>
      <c r="O1020" t="str">
        <f t="shared" si="108"/>
        <v>イケダ</v>
      </c>
      <c r="P1020" t="str">
        <f t="shared" si="109"/>
        <v>ヒナ</v>
      </c>
      <c r="Q1020">
        <f>IF($F1020="","",DATEDIF($R1020,①申込書!$D$3,"Y"))</f>
        <v>23</v>
      </c>
      <c r="R1020" t="str">
        <f t="shared" si="110"/>
        <v>2002/11/19</v>
      </c>
      <c r="S1020" t="str">
        <f t="shared" si="105"/>
        <v>大阪</v>
      </c>
      <c r="T1020" t="str">
        <f>IFERROR(IF($G1020&lt;&gt;"",LEFT($G1020,11),IF(COUNTIF(③女子申込!$C:$C,$B1020)=1,INDEX(③女子申込!H:H,MATCH($B1020,③女子申込!$C:$C,0)),"")),"")</f>
        <v>00091130115</v>
      </c>
      <c r="U1020" t="str">
        <f t="shared" si="111"/>
        <v>大阪医科薬科大</v>
      </c>
    </row>
    <row r="1021" spans="1:21">
      <c r="A1021" t="s">
        <v>1338</v>
      </c>
      <c r="B1021" s="61">
        <v>1020</v>
      </c>
      <c r="C1021" t="s">
        <v>3402</v>
      </c>
      <c r="D1021" t="s">
        <v>3403</v>
      </c>
      <c r="E1021" t="s">
        <v>99</v>
      </c>
      <c r="F1021">
        <v>20040122</v>
      </c>
      <c r="G1021" t="s">
        <v>14271</v>
      </c>
      <c r="H1021" t="s">
        <v>604</v>
      </c>
      <c r="I1021" t="s">
        <v>3033</v>
      </c>
      <c r="M1021" t="str">
        <f t="shared" si="106"/>
        <v>小川</v>
      </c>
      <c r="N1021" t="str">
        <f t="shared" si="107"/>
        <v>日菜子</v>
      </c>
      <c r="O1021" t="str">
        <f t="shared" si="108"/>
        <v>オガワ</v>
      </c>
      <c r="P1021" t="str">
        <f t="shared" si="109"/>
        <v>ヒナコ</v>
      </c>
      <c r="Q1021">
        <f>IF($F1021="","",DATEDIF($R1021,①申込書!$D$3,"Y"))</f>
        <v>22</v>
      </c>
      <c r="R1021" t="str">
        <f t="shared" si="110"/>
        <v>2004/01/22</v>
      </c>
      <c r="S1021" t="str">
        <f t="shared" si="105"/>
        <v>大阪</v>
      </c>
      <c r="T1021" t="str">
        <f>IFERROR(IF($G1021&lt;&gt;"",LEFT($G1021,11),IF(COUNTIF(③女子申込!$C:$C,$B1021)=1,INDEX(③女子申込!H:H,MATCH($B1021,③女子申込!$C:$C,0)),"")),"")</f>
        <v>00104117418</v>
      </c>
      <c r="U1021" t="str">
        <f t="shared" si="111"/>
        <v>大阪医科薬科大</v>
      </c>
    </row>
    <row r="1022" spans="1:21">
      <c r="A1022" t="s">
        <v>1338</v>
      </c>
      <c r="B1022" s="61">
        <v>1021</v>
      </c>
      <c r="C1022" t="s">
        <v>3404</v>
      </c>
      <c r="D1022" t="s">
        <v>3405</v>
      </c>
      <c r="E1022" t="s">
        <v>99</v>
      </c>
      <c r="F1022">
        <v>20030606</v>
      </c>
      <c r="G1022" t="s">
        <v>14272</v>
      </c>
      <c r="H1022" t="s">
        <v>3406</v>
      </c>
      <c r="I1022" t="s">
        <v>2854</v>
      </c>
      <c r="M1022" t="str">
        <f t="shared" si="106"/>
        <v>棚橋</v>
      </c>
      <c r="N1022" t="str">
        <f t="shared" si="107"/>
        <v>ほのか</v>
      </c>
      <c r="O1022" t="str">
        <f t="shared" si="108"/>
        <v>タナハシ</v>
      </c>
      <c r="P1022" t="str">
        <f t="shared" si="109"/>
        <v>ホノカ</v>
      </c>
      <c r="Q1022">
        <f>IF($F1022="","",DATEDIF($R1022,①申込書!$D$3,"Y"))</f>
        <v>22</v>
      </c>
      <c r="R1022" t="str">
        <f t="shared" si="110"/>
        <v>2003/06/06</v>
      </c>
      <c r="S1022" t="str">
        <f t="shared" si="105"/>
        <v>大阪</v>
      </c>
      <c r="T1022" t="str">
        <f>IFERROR(IF($G1022&lt;&gt;"",LEFT($G1022,11),IF(COUNTIF(③女子申込!$C:$C,$B1022)=1,INDEX(③女子申込!H:H,MATCH($B1022,③女子申込!$C:$C,0)),"")),"")</f>
        <v>00107744629</v>
      </c>
      <c r="U1022" t="str">
        <f t="shared" si="111"/>
        <v>大阪医科薬科大</v>
      </c>
    </row>
    <row r="1023" spans="1:21">
      <c r="A1023" t="s">
        <v>1338</v>
      </c>
      <c r="B1023" s="61">
        <v>1022</v>
      </c>
      <c r="C1023" t="s">
        <v>3407</v>
      </c>
      <c r="D1023" t="s">
        <v>3408</v>
      </c>
      <c r="E1023" t="s">
        <v>138</v>
      </c>
      <c r="F1023">
        <v>20030913</v>
      </c>
      <c r="G1023" t="s">
        <v>14273</v>
      </c>
      <c r="H1023" t="s">
        <v>3054</v>
      </c>
      <c r="I1023" t="s">
        <v>3409</v>
      </c>
      <c r="M1023" t="str">
        <f t="shared" si="106"/>
        <v>長瀬</v>
      </c>
      <c r="N1023" t="str">
        <f t="shared" si="107"/>
        <v>桃里</v>
      </c>
      <c r="O1023" t="str">
        <f t="shared" si="108"/>
        <v>ナガセ</v>
      </c>
      <c r="P1023" t="str">
        <f t="shared" si="109"/>
        <v>モモリ</v>
      </c>
      <c r="Q1023">
        <f>IF($F1023="","",DATEDIF($R1023,①申込書!$D$3,"Y"))</f>
        <v>22</v>
      </c>
      <c r="R1023" t="str">
        <f t="shared" si="110"/>
        <v>2003/09/13</v>
      </c>
      <c r="S1023" t="str">
        <f t="shared" si="105"/>
        <v>岡山</v>
      </c>
      <c r="T1023" t="str">
        <f>IFERROR(IF($G1023&lt;&gt;"",LEFT($G1023,11),IF(COUNTIF(③女子申込!$C:$C,$B1023)=1,INDEX(③女子申込!H:H,MATCH($B1023,③女子申込!$C:$C,0)),"")),"")</f>
        <v>00102340414</v>
      </c>
      <c r="U1023" t="str">
        <f t="shared" si="111"/>
        <v>大阪医科薬科大</v>
      </c>
    </row>
    <row r="1024" spans="1:21">
      <c r="A1024" t="s">
        <v>1338</v>
      </c>
      <c r="B1024" s="61">
        <v>1023</v>
      </c>
      <c r="C1024" t="s">
        <v>3410</v>
      </c>
      <c r="D1024" t="s">
        <v>3411</v>
      </c>
      <c r="E1024" t="s">
        <v>88</v>
      </c>
      <c r="F1024">
        <v>20030603</v>
      </c>
      <c r="G1024" t="s">
        <v>14274</v>
      </c>
      <c r="H1024" t="s">
        <v>1212</v>
      </c>
      <c r="I1024" t="s">
        <v>109</v>
      </c>
      <c r="M1024" t="str">
        <f t="shared" si="106"/>
        <v>早川</v>
      </c>
      <c r="N1024" t="str">
        <f t="shared" si="107"/>
        <v>菜緒</v>
      </c>
      <c r="O1024" t="str">
        <f t="shared" si="108"/>
        <v>ハヤカワ</v>
      </c>
      <c r="P1024" t="str">
        <f t="shared" si="109"/>
        <v>ナオ</v>
      </c>
      <c r="Q1024">
        <f>IF($F1024="","",DATEDIF($R1024,①申込書!$D$3,"Y"))</f>
        <v>22</v>
      </c>
      <c r="R1024" t="str">
        <f t="shared" si="110"/>
        <v>2003/06/03</v>
      </c>
      <c r="S1024" t="str">
        <f t="shared" si="105"/>
        <v>京都</v>
      </c>
      <c r="T1024" t="str">
        <f>IFERROR(IF($G1024&lt;&gt;"",LEFT($G1024,11),IF(COUNTIF(③女子申込!$C:$C,$B1024)=1,INDEX(③女子申込!H:H,MATCH($B1024,③女子申込!$C:$C,0)),"")),"")</f>
        <v>00108192627</v>
      </c>
      <c r="U1024" t="str">
        <f t="shared" si="111"/>
        <v>大阪医科薬科大</v>
      </c>
    </row>
    <row r="1025" spans="1:21">
      <c r="A1025" t="s">
        <v>1278</v>
      </c>
      <c r="B1025" s="61">
        <v>1024</v>
      </c>
      <c r="C1025" t="s">
        <v>13076</v>
      </c>
      <c r="D1025" t="s">
        <v>13077</v>
      </c>
      <c r="E1025" t="s">
        <v>3835</v>
      </c>
      <c r="F1025">
        <v>20060617</v>
      </c>
      <c r="G1025"/>
      <c r="H1025" t="s">
        <v>14281</v>
      </c>
      <c r="I1025" t="s">
        <v>2737</v>
      </c>
      <c r="M1025" t="str">
        <f t="shared" si="106"/>
        <v>��江</v>
      </c>
      <c r="N1025" t="str">
        <f t="shared" si="107"/>
        <v>和奏</v>
      </c>
      <c r="O1025" t="str">
        <f t="shared" si="108"/>
        <v>タカエ</v>
      </c>
      <c r="P1025" t="str">
        <f t="shared" si="109"/>
        <v>ワカナ</v>
      </c>
      <c r="Q1025">
        <f>IF($F1025="","",DATEDIF($R1025,①申込書!$D$3,"Y"))</f>
        <v>19</v>
      </c>
      <c r="R1025" t="str">
        <f t="shared" si="110"/>
        <v>2006/06/17</v>
      </c>
      <c r="S1025" t="str">
        <f t="shared" si="105"/>
        <v>学連</v>
      </c>
      <c r="T1025" t="str">
        <f>IFERROR(IF($G1025&lt;&gt;"",LEFT($G1025,11),IF(COUNTIF(③女子申込!$C:$C,$B1025)=1,INDEX(③女子申込!H:H,MATCH($B1025,③女子申込!$C:$C,0)),"")),"")</f>
        <v/>
      </c>
      <c r="U1025" t="str">
        <f t="shared" si="111"/>
        <v>大和大</v>
      </c>
    </row>
    <row r="1026" spans="1:21">
      <c r="A1026" t="s">
        <v>1481</v>
      </c>
      <c r="B1026" s="61">
        <v>1025</v>
      </c>
      <c r="C1026" t="s">
        <v>13078</v>
      </c>
      <c r="D1026" t="s">
        <v>13079</v>
      </c>
      <c r="E1026" t="s">
        <v>99</v>
      </c>
      <c r="F1026">
        <v>20060828</v>
      </c>
      <c r="G1026"/>
      <c r="H1026" t="s">
        <v>783</v>
      </c>
      <c r="I1026" t="s">
        <v>3428</v>
      </c>
      <c r="M1026" t="str">
        <f t="shared" si="106"/>
        <v>河野</v>
      </c>
      <c r="N1026" t="str">
        <f t="shared" si="107"/>
        <v>虹架</v>
      </c>
      <c r="O1026" t="str">
        <f t="shared" si="108"/>
        <v>コウノ</v>
      </c>
      <c r="P1026" t="str">
        <f t="shared" si="109"/>
        <v>ニジカ</v>
      </c>
      <c r="Q1026">
        <f>IF($F1026="","",DATEDIF($R1026,①申込書!$D$3,"Y"))</f>
        <v>19</v>
      </c>
      <c r="R1026" t="str">
        <f t="shared" si="110"/>
        <v>2006/08/28</v>
      </c>
      <c r="S1026" t="str">
        <f t="shared" ref="S1026:S1089" si="112">IFERROR(IF(OR($E1026="北海道",$E1026="学連"),$E1026,LEFT($E1026,LEN($E1026)-1)),"")</f>
        <v>大阪</v>
      </c>
      <c r="T1026" t="str">
        <f>IFERROR(IF($G1026&lt;&gt;"",LEFT($G1026,11),IF(COUNTIF(③女子申込!$C:$C,$B1026)=1,INDEX(③女子申込!H:H,MATCH($B1026,③女子申込!$C:$C,0)),"")),"")</f>
        <v/>
      </c>
      <c r="U1026" t="str">
        <f t="shared" si="111"/>
        <v>摂南大</v>
      </c>
    </row>
    <row r="1027" spans="1:21">
      <c r="A1027" t="s">
        <v>1104</v>
      </c>
      <c r="B1027" s="61">
        <v>1026</v>
      </c>
      <c r="C1027" t="s">
        <v>13080</v>
      </c>
      <c r="D1027" t="s">
        <v>13081</v>
      </c>
      <c r="E1027" t="s">
        <v>97</v>
      </c>
      <c r="F1027">
        <v>20061121</v>
      </c>
      <c r="G1027"/>
      <c r="H1027" t="s">
        <v>14282</v>
      </c>
      <c r="I1027" t="s">
        <v>2342</v>
      </c>
      <c r="M1027" t="str">
        <f t="shared" ref="M1027:M1090" si="113">IFERROR(LEFT($C1027,FIND("　",$C1027)-1),"")</f>
        <v>反保</v>
      </c>
      <c r="N1027" t="str">
        <f t="shared" ref="N1027:N1090" si="114">IFERROR(RIGHT($C1027,LEN($C1027)-FIND("　",$C1027)),"")</f>
        <v>美雅</v>
      </c>
      <c r="O1027" t="str">
        <f t="shared" ref="O1027:O1090" si="115">IFERROR(DBCS(LEFT($D1027,FIND(" ",$D1027)-1)),"")</f>
        <v>タンポ</v>
      </c>
      <c r="P1027" t="str">
        <f t="shared" ref="P1027:P1090" si="116">IFERROR(DBCS(RIGHT($D1027,LEN($D1027)-FIND(" ",$D1027))),"")</f>
        <v>ミノリ</v>
      </c>
      <c r="Q1027">
        <f>IF($F1027="","",DATEDIF($R1027,①申込書!$D$3,"Y"))</f>
        <v>19</v>
      </c>
      <c r="R1027" t="str">
        <f t="shared" ref="R1027:R1090" si="117">IF($F1027="","",LEFT($F1027,4)&amp;"/"&amp;MID($F1027,5,2)&amp;"/"&amp;RIGHT($F1027,2))</f>
        <v>2006/11/21</v>
      </c>
      <c r="S1027" t="str">
        <f t="shared" si="112"/>
        <v>兵庫</v>
      </c>
      <c r="T1027" t="str">
        <f>IFERROR(IF($G1027&lt;&gt;"",LEFT($G1027,11),IF(COUNTIF(③女子申込!$C:$C,$B1027)=1,INDEX(③女子申込!H:H,MATCH($B1027,③女子申込!$C:$C,0)),"")),"")</f>
        <v/>
      </c>
      <c r="U1027" t="str">
        <f t="shared" ref="U1027:U1090" si="118">IFERROR(LEFT($A1027,FIND("大学",$A1027))&amp;RIGHT($A1027,LEN($A1027)-FIND("大学",$A1027)-1),"")</f>
        <v>神戸大</v>
      </c>
    </row>
    <row r="1028" spans="1:21">
      <c r="A1028" t="s">
        <v>1104</v>
      </c>
      <c r="B1028" s="61">
        <v>1027</v>
      </c>
      <c r="C1028" t="s">
        <v>13082</v>
      </c>
      <c r="D1028" t="s">
        <v>13083</v>
      </c>
      <c r="E1028" t="s">
        <v>99</v>
      </c>
      <c r="F1028">
        <v>20060707</v>
      </c>
      <c r="G1028"/>
      <c r="H1028" t="s">
        <v>134</v>
      </c>
      <c r="I1028" t="s">
        <v>14283</v>
      </c>
      <c r="M1028" t="str">
        <f t="shared" si="113"/>
        <v>伊東</v>
      </c>
      <c r="N1028" t="str">
        <f t="shared" si="114"/>
        <v>美琉</v>
      </c>
      <c r="O1028" t="str">
        <f t="shared" si="115"/>
        <v>イトウ</v>
      </c>
      <c r="P1028" t="str">
        <f t="shared" si="116"/>
        <v>　ミル</v>
      </c>
      <c r="Q1028">
        <f>IF($F1028="","",DATEDIF($R1028,①申込書!$D$3,"Y"))</f>
        <v>19</v>
      </c>
      <c r="R1028" t="str">
        <f t="shared" si="117"/>
        <v>2006/07/07</v>
      </c>
      <c r="S1028" t="str">
        <f t="shared" si="112"/>
        <v>大阪</v>
      </c>
      <c r="T1028" t="str">
        <f>IFERROR(IF($G1028&lt;&gt;"",LEFT($G1028,11),IF(COUNTIF(③女子申込!$C:$C,$B1028)=1,INDEX(③女子申込!H:H,MATCH($B1028,③女子申込!$C:$C,0)),"")),"")</f>
        <v/>
      </c>
      <c r="U1028" t="str">
        <f t="shared" si="118"/>
        <v>神戸大</v>
      </c>
    </row>
    <row r="1029" spans="1:21">
      <c r="A1029" t="s">
        <v>715</v>
      </c>
      <c r="B1029" s="61">
        <v>1028</v>
      </c>
      <c r="C1029" t="s">
        <v>13084</v>
      </c>
      <c r="D1029" t="s">
        <v>13085</v>
      </c>
      <c r="E1029" t="s">
        <v>3835</v>
      </c>
      <c r="F1029">
        <v>20060419</v>
      </c>
      <c r="G1029" t="s">
        <v>14016</v>
      </c>
      <c r="H1029" t="s">
        <v>3133</v>
      </c>
      <c r="I1029" t="s">
        <v>2926</v>
      </c>
      <c r="M1029" t="str">
        <f t="shared" si="113"/>
        <v>三輪</v>
      </c>
      <c r="N1029" t="str">
        <f t="shared" si="114"/>
        <v>成実</v>
      </c>
      <c r="O1029" t="str">
        <f t="shared" si="115"/>
        <v>ミワ</v>
      </c>
      <c r="P1029" t="str">
        <f t="shared" si="116"/>
        <v>ナルミ</v>
      </c>
      <c r="Q1029">
        <f>IF($F1029="","",DATEDIF($R1029,①申込書!$D$3,"Y"))</f>
        <v>19</v>
      </c>
      <c r="R1029" t="str">
        <f t="shared" si="117"/>
        <v>2006/04/19</v>
      </c>
      <c r="S1029" t="str">
        <f t="shared" si="112"/>
        <v>学連</v>
      </c>
      <c r="T1029" t="str">
        <f>IFERROR(IF($G1029&lt;&gt;"",LEFT($G1029,11),IF(COUNTIF(③女子申込!$C:$C,$B1029)=1,INDEX(③女子申込!H:H,MATCH($B1029,③女子申込!$C:$C,0)),"")),"")</f>
        <v>00133207723</v>
      </c>
      <c r="U1029" t="str">
        <f t="shared" si="118"/>
        <v>びわこ成蹊スポーツ大</v>
      </c>
    </row>
    <row r="1030" spans="1:21">
      <c r="A1030" t="s">
        <v>715</v>
      </c>
      <c r="B1030" s="61">
        <v>1029</v>
      </c>
      <c r="C1030" t="s">
        <v>13086</v>
      </c>
      <c r="D1030" t="s">
        <v>13087</v>
      </c>
      <c r="E1030" t="s">
        <v>3835</v>
      </c>
      <c r="F1030">
        <v>20060509</v>
      </c>
      <c r="G1030" t="s">
        <v>14017</v>
      </c>
      <c r="H1030" t="s">
        <v>810</v>
      </c>
      <c r="I1030" t="s">
        <v>2860</v>
      </c>
      <c r="M1030" t="str">
        <f t="shared" si="113"/>
        <v>髙橋</v>
      </c>
      <c r="N1030" t="str">
        <f t="shared" si="114"/>
        <v>佳愛</v>
      </c>
      <c r="O1030" t="str">
        <f t="shared" si="115"/>
        <v>タカハシ</v>
      </c>
      <c r="P1030" t="str">
        <f t="shared" si="116"/>
        <v>カナ</v>
      </c>
      <c r="Q1030">
        <f>IF($F1030="","",DATEDIF($R1030,①申込書!$D$3,"Y"))</f>
        <v>19</v>
      </c>
      <c r="R1030" t="str">
        <f t="shared" si="117"/>
        <v>2006/05/09</v>
      </c>
      <c r="S1030" t="str">
        <f t="shared" si="112"/>
        <v>学連</v>
      </c>
      <c r="T1030" t="str">
        <f>IFERROR(IF($G1030&lt;&gt;"",LEFT($G1030,11),IF(COUNTIF(③女子申込!$C:$C,$B1030)=1,INDEX(③女子申込!H:H,MATCH($B1030,③女子申込!$C:$C,0)),"")),"")</f>
        <v>00200347504</v>
      </c>
      <c r="U1030" t="str">
        <f t="shared" si="118"/>
        <v>びわこ成蹊スポーツ大</v>
      </c>
    </row>
    <row r="1031" spans="1:21">
      <c r="A1031" t="s">
        <v>927</v>
      </c>
      <c r="B1031" s="61">
        <v>1030</v>
      </c>
      <c r="C1031" t="s">
        <v>13088</v>
      </c>
      <c r="D1031" t="s">
        <v>13089</v>
      </c>
      <c r="E1031" t="s">
        <v>99</v>
      </c>
      <c r="F1031">
        <v>20070105</v>
      </c>
      <c r="G1031" t="s">
        <v>14284</v>
      </c>
      <c r="H1031" t="s">
        <v>86</v>
      </c>
      <c r="I1031" t="s">
        <v>2888</v>
      </c>
      <c r="M1031" t="str">
        <f t="shared" si="113"/>
        <v>藤田</v>
      </c>
      <c r="N1031" t="str">
        <f t="shared" si="114"/>
        <v>歩佳</v>
      </c>
      <c r="O1031" t="str">
        <f t="shared" si="115"/>
        <v>フジタ</v>
      </c>
      <c r="P1031" t="str">
        <f t="shared" si="116"/>
        <v>アユカ</v>
      </c>
      <c r="Q1031">
        <f>IF($F1031="","",DATEDIF($R1031,①申込書!$D$3,"Y"))</f>
        <v>19</v>
      </c>
      <c r="R1031" t="str">
        <f t="shared" si="117"/>
        <v>2007/01/05</v>
      </c>
      <c r="S1031" t="str">
        <f t="shared" si="112"/>
        <v>大阪</v>
      </c>
      <c r="T1031" t="str">
        <f>IFERROR(IF($G1031&lt;&gt;"",LEFT($G1031,11),IF(COUNTIF(③女子申込!$C:$C,$B1031)=1,INDEX(③女子申込!H:H,MATCH($B1031,③女子申込!$C:$C,0)),"")),"")</f>
        <v>00142008924</v>
      </c>
      <c r="U1031" t="str">
        <f t="shared" si="118"/>
        <v>大阪教育大</v>
      </c>
    </row>
    <row r="1032" spans="1:21">
      <c r="A1032" t="s">
        <v>927</v>
      </c>
      <c r="B1032" s="61">
        <v>1031</v>
      </c>
      <c r="C1032" t="s">
        <v>13090</v>
      </c>
      <c r="D1032" t="s">
        <v>13091</v>
      </c>
      <c r="E1032" t="s">
        <v>99</v>
      </c>
      <c r="F1032">
        <v>20060428</v>
      </c>
      <c r="G1032" t="s">
        <v>14285</v>
      </c>
      <c r="H1032" t="s">
        <v>604</v>
      </c>
      <c r="I1032" t="s">
        <v>2729</v>
      </c>
      <c r="M1032" t="str">
        <f t="shared" si="113"/>
        <v>小川</v>
      </c>
      <c r="N1032" t="str">
        <f t="shared" si="114"/>
        <v>愛実</v>
      </c>
      <c r="O1032" t="str">
        <f t="shared" si="115"/>
        <v>オガワ</v>
      </c>
      <c r="P1032" t="str">
        <f t="shared" si="116"/>
        <v>マナミ</v>
      </c>
      <c r="Q1032">
        <f>IF($F1032="","",DATEDIF($R1032,①申込書!$D$3,"Y"))</f>
        <v>19</v>
      </c>
      <c r="R1032" t="str">
        <f t="shared" si="117"/>
        <v>2006/04/28</v>
      </c>
      <c r="S1032" t="str">
        <f t="shared" si="112"/>
        <v>大阪</v>
      </c>
      <c r="T1032" t="str">
        <f>IFERROR(IF($G1032&lt;&gt;"",LEFT($G1032,11),IF(COUNTIF(③女子申込!$C:$C,$B1032)=1,INDEX(③女子申込!H:H,MATCH($B1032,③女子申込!$C:$C,0)),"")),"")</f>
        <v>00135305623</v>
      </c>
      <c r="U1032" t="str">
        <f t="shared" si="118"/>
        <v>大阪教育大</v>
      </c>
    </row>
    <row r="1033" spans="1:21">
      <c r="A1033" t="s">
        <v>1185</v>
      </c>
      <c r="B1033" s="61">
        <v>1032</v>
      </c>
      <c r="C1033" t="s">
        <v>13092</v>
      </c>
      <c r="D1033" t="s">
        <v>13093</v>
      </c>
      <c r="E1033" t="s">
        <v>99</v>
      </c>
      <c r="F1033">
        <v>20060722</v>
      </c>
      <c r="G1033" t="s">
        <v>14286</v>
      </c>
      <c r="H1033" t="s">
        <v>107</v>
      </c>
      <c r="I1033" t="s">
        <v>14287</v>
      </c>
      <c r="M1033" t="str">
        <f t="shared" si="113"/>
        <v>中川</v>
      </c>
      <c r="N1033" t="str">
        <f t="shared" si="114"/>
        <v>粋</v>
      </c>
      <c r="O1033" t="str">
        <f t="shared" si="115"/>
        <v>ナカガワ</v>
      </c>
      <c r="P1033" t="str">
        <f t="shared" si="116"/>
        <v>スイ</v>
      </c>
      <c r="Q1033">
        <f>IF($F1033="","",DATEDIF($R1033,①申込書!$D$3,"Y"))</f>
        <v>19</v>
      </c>
      <c r="R1033" t="str">
        <f t="shared" si="117"/>
        <v>2006/07/22</v>
      </c>
      <c r="S1033" t="str">
        <f t="shared" si="112"/>
        <v>大阪</v>
      </c>
      <c r="T1033" t="str">
        <f>IFERROR(IF($G1033&lt;&gt;"",LEFT($G1033,11),IF(COUNTIF(③女子申込!$C:$C,$B1033)=1,INDEX(③女子申込!H:H,MATCH($B1033,③女子申込!$C:$C,0)),"")),"")</f>
        <v>00152840222</v>
      </c>
      <c r="U1033" t="str">
        <f t="shared" si="118"/>
        <v>桃山学院大</v>
      </c>
    </row>
    <row r="1034" spans="1:21">
      <c r="A1034" t="s">
        <v>1185</v>
      </c>
      <c r="B1034" s="61">
        <v>1033</v>
      </c>
      <c r="C1034" t="s">
        <v>13094</v>
      </c>
      <c r="D1034" t="s">
        <v>13095</v>
      </c>
      <c r="E1034" t="s">
        <v>99</v>
      </c>
      <c r="F1034">
        <v>20060625</v>
      </c>
      <c r="G1034" t="s">
        <v>14288</v>
      </c>
      <c r="H1034" t="s">
        <v>323</v>
      </c>
      <c r="I1034" t="s">
        <v>2609</v>
      </c>
      <c r="M1034" t="str">
        <f t="shared" si="113"/>
        <v>松本</v>
      </c>
      <c r="N1034" t="str">
        <f t="shared" si="114"/>
        <v>遥</v>
      </c>
      <c r="O1034" t="str">
        <f t="shared" si="115"/>
        <v>マツモト</v>
      </c>
      <c r="P1034" t="str">
        <f t="shared" si="116"/>
        <v>ハルカ</v>
      </c>
      <c r="Q1034">
        <f>IF($F1034="","",DATEDIF($R1034,①申込書!$D$3,"Y"))</f>
        <v>19</v>
      </c>
      <c r="R1034" t="str">
        <f t="shared" si="117"/>
        <v>2006/06/25</v>
      </c>
      <c r="S1034" t="str">
        <f t="shared" si="112"/>
        <v>大阪</v>
      </c>
      <c r="T1034" t="str">
        <f>IFERROR(IF($G1034&lt;&gt;"",LEFT($G1034,11),IF(COUNTIF(③女子申込!$C:$C,$B1034)=1,INDEX(③女子申込!H:H,MATCH($B1034,③女子申込!$C:$C,0)),"")),"")</f>
        <v>00139691029</v>
      </c>
      <c r="U1034" t="str">
        <f t="shared" si="118"/>
        <v>桃山学院大</v>
      </c>
    </row>
    <row r="1035" spans="1:21">
      <c r="A1035" t="s">
        <v>1454</v>
      </c>
      <c r="B1035" s="61">
        <v>1034</v>
      </c>
      <c r="C1035" t="s">
        <v>13096</v>
      </c>
      <c r="D1035" t="s">
        <v>13097</v>
      </c>
      <c r="E1035" t="s">
        <v>99</v>
      </c>
      <c r="F1035">
        <v>20060430</v>
      </c>
      <c r="G1035"/>
      <c r="H1035" t="s">
        <v>2214</v>
      </c>
      <c r="I1035" t="s">
        <v>1135</v>
      </c>
      <c r="M1035" t="str">
        <f t="shared" si="113"/>
        <v>宮城</v>
      </c>
      <c r="N1035" t="str">
        <f t="shared" si="114"/>
        <v>かなた</v>
      </c>
      <c r="O1035" t="str">
        <f t="shared" si="115"/>
        <v>ミヤギ</v>
      </c>
      <c r="P1035" t="str">
        <f t="shared" si="116"/>
        <v>カナタ</v>
      </c>
      <c r="Q1035">
        <f>IF($F1035="","",DATEDIF($R1035,①申込書!$D$3,"Y"))</f>
        <v>19</v>
      </c>
      <c r="R1035" t="str">
        <f t="shared" si="117"/>
        <v>2006/04/30</v>
      </c>
      <c r="S1035" t="str">
        <f t="shared" si="112"/>
        <v>大阪</v>
      </c>
      <c r="T1035" t="str">
        <f>IFERROR(IF($G1035&lt;&gt;"",LEFT($G1035,11),IF(COUNTIF(③女子申込!$C:$C,$B1035)=1,INDEX(③女子申込!H:H,MATCH($B1035,③女子申込!$C:$C,0)),"")),"")</f>
        <v/>
      </c>
      <c r="U1035" t="str">
        <f t="shared" si="118"/>
        <v>追手門学院大</v>
      </c>
    </row>
    <row r="1036" spans="1:21">
      <c r="A1036" t="s">
        <v>2870</v>
      </c>
      <c r="B1036" s="61">
        <v>1035</v>
      </c>
      <c r="C1036" t="s">
        <v>13098</v>
      </c>
      <c r="D1036" t="s">
        <v>13099</v>
      </c>
      <c r="E1036" t="s">
        <v>97</v>
      </c>
      <c r="F1036">
        <v>20060426</v>
      </c>
      <c r="G1036" t="s">
        <v>14289</v>
      </c>
      <c r="H1036" t="s">
        <v>14290</v>
      </c>
      <c r="I1036" t="s">
        <v>2733</v>
      </c>
      <c r="M1036" t="str">
        <f t="shared" si="113"/>
        <v>澤野</v>
      </c>
      <c r="N1036" t="str">
        <f t="shared" si="114"/>
        <v>琴音</v>
      </c>
      <c r="O1036" t="str">
        <f t="shared" si="115"/>
        <v>サワノ</v>
      </c>
      <c r="P1036" t="str">
        <f t="shared" si="116"/>
        <v>コトネ</v>
      </c>
      <c r="Q1036">
        <f>IF($F1036="","",DATEDIF($R1036,①申込書!$D$3,"Y"))</f>
        <v>19</v>
      </c>
      <c r="R1036" t="str">
        <f t="shared" si="117"/>
        <v>2006/04/26</v>
      </c>
      <c r="S1036" t="str">
        <f t="shared" si="112"/>
        <v>兵庫</v>
      </c>
      <c r="T1036" t="str">
        <f>IFERROR(IF($G1036&lt;&gt;"",LEFT($G1036,11),IF(COUNTIF(③女子申込!$C:$C,$B1036)=1,INDEX(③女子申込!H:H,MATCH($B1036,③女子申込!$C:$C,0)),"")),"")</f>
        <v>00132785632</v>
      </c>
      <c r="U1036" t="str">
        <f t="shared" si="118"/>
        <v>武庫川女子大</v>
      </c>
    </row>
    <row r="1037" spans="1:21">
      <c r="A1037" t="s">
        <v>2870</v>
      </c>
      <c r="B1037" s="61">
        <v>1036</v>
      </c>
      <c r="C1037" t="s">
        <v>13100</v>
      </c>
      <c r="D1037" t="s">
        <v>13101</v>
      </c>
      <c r="E1037" t="s">
        <v>97</v>
      </c>
      <c r="F1037">
        <v>20060424</v>
      </c>
      <c r="G1037" t="s">
        <v>14291</v>
      </c>
      <c r="H1037" t="s">
        <v>6946</v>
      </c>
      <c r="I1037" t="s">
        <v>2709</v>
      </c>
      <c r="M1037" t="str">
        <f t="shared" si="113"/>
        <v>新田</v>
      </c>
      <c r="N1037" t="str">
        <f t="shared" si="114"/>
        <v>桜</v>
      </c>
      <c r="O1037" t="str">
        <f t="shared" si="115"/>
        <v>ニッタ</v>
      </c>
      <c r="P1037" t="str">
        <f t="shared" si="116"/>
        <v>サクラ</v>
      </c>
      <c r="Q1037">
        <f>IF($F1037="","",DATEDIF($R1037,①申込書!$D$3,"Y"))</f>
        <v>19</v>
      </c>
      <c r="R1037" t="str">
        <f t="shared" si="117"/>
        <v>2006/04/24</v>
      </c>
      <c r="S1037" t="str">
        <f t="shared" si="112"/>
        <v>兵庫</v>
      </c>
      <c r="T1037" t="str">
        <f>IFERROR(IF($G1037&lt;&gt;"",LEFT($G1037,11),IF(COUNTIF(③女子申込!$C:$C,$B1037)=1,INDEX(③女子申込!H:H,MATCH($B1037,③女子申込!$C:$C,0)),"")),"")</f>
        <v>00140721217</v>
      </c>
      <c r="U1037" t="str">
        <f t="shared" si="118"/>
        <v>武庫川女子大</v>
      </c>
    </row>
    <row r="1038" spans="1:21">
      <c r="A1038" t="s">
        <v>2870</v>
      </c>
      <c r="B1038" s="61">
        <v>1037</v>
      </c>
      <c r="C1038" t="s">
        <v>13102</v>
      </c>
      <c r="D1038" t="s">
        <v>13103</v>
      </c>
      <c r="E1038" t="s">
        <v>99</v>
      </c>
      <c r="F1038">
        <v>20060930</v>
      </c>
      <c r="G1038" t="s">
        <v>14292</v>
      </c>
      <c r="H1038" t="s">
        <v>3218</v>
      </c>
      <c r="I1038" t="s">
        <v>2803</v>
      </c>
      <c r="M1038" t="str">
        <f t="shared" si="113"/>
        <v>村井</v>
      </c>
      <c r="N1038" t="str">
        <f t="shared" si="114"/>
        <v>菜月美</v>
      </c>
      <c r="O1038" t="str">
        <f t="shared" si="115"/>
        <v>ムライ</v>
      </c>
      <c r="P1038" t="str">
        <f t="shared" si="116"/>
        <v>ナツミ</v>
      </c>
      <c r="Q1038">
        <f>IF($F1038="","",DATEDIF($R1038,①申込書!$D$3,"Y"))</f>
        <v>19</v>
      </c>
      <c r="R1038" t="str">
        <f t="shared" si="117"/>
        <v>2006/09/30</v>
      </c>
      <c r="S1038" t="str">
        <f t="shared" si="112"/>
        <v>大阪</v>
      </c>
      <c r="T1038" t="str">
        <f>IFERROR(IF($G1038&lt;&gt;"",LEFT($G1038,11),IF(COUNTIF(③女子申込!$C:$C,$B1038)=1,INDEX(③女子申込!H:H,MATCH($B1038,③女子申込!$C:$C,0)),"")),"")</f>
        <v>00138420624</v>
      </c>
      <c r="U1038" t="str">
        <f t="shared" si="118"/>
        <v>武庫川女子大</v>
      </c>
    </row>
    <row r="1039" spans="1:21">
      <c r="A1039" t="s">
        <v>2870</v>
      </c>
      <c r="B1039" s="61">
        <v>1038</v>
      </c>
      <c r="C1039" t="s">
        <v>13104</v>
      </c>
      <c r="D1039" t="s">
        <v>13105</v>
      </c>
      <c r="E1039" t="s">
        <v>99</v>
      </c>
      <c r="F1039">
        <v>20070319</v>
      </c>
      <c r="G1039" t="s">
        <v>14293</v>
      </c>
      <c r="H1039" t="s">
        <v>14294</v>
      </c>
      <c r="I1039" t="s">
        <v>2797</v>
      </c>
      <c r="M1039" t="str">
        <f t="shared" si="113"/>
        <v>夫婦岩</v>
      </c>
      <c r="N1039" t="str">
        <f t="shared" si="114"/>
        <v>文音</v>
      </c>
      <c r="O1039" t="str">
        <f t="shared" si="115"/>
        <v>ミヨトイワ</v>
      </c>
      <c r="P1039" t="str">
        <f t="shared" si="116"/>
        <v>アヤネ</v>
      </c>
      <c r="Q1039">
        <f>IF($F1039="","",DATEDIF($R1039,①申込書!$D$3,"Y"))</f>
        <v>18</v>
      </c>
      <c r="R1039" t="str">
        <f t="shared" si="117"/>
        <v>2007/03/19</v>
      </c>
      <c r="S1039" t="str">
        <f t="shared" si="112"/>
        <v>大阪</v>
      </c>
      <c r="T1039" t="str">
        <f>IFERROR(IF($G1039&lt;&gt;"",LEFT($G1039,11),IF(COUNTIF(③女子申込!$C:$C,$B1039)=1,INDEX(③女子申込!H:H,MATCH($B1039,③女子申込!$C:$C,0)),"")),"")</f>
        <v>00140763526</v>
      </c>
      <c r="U1039" t="str">
        <f t="shared" si="118"/>
        <v>武庫川女子大</v>
      </c>
    </row>
    <row r="1040" spans="1:21">
      <c r="A1040" t="s">
        <v>2870</v>
      </c>
      <c r="B1040" s="61">
        <v>1039</v>
      </c>
      <c r="C1040" t="s">
        <v>13106</v>
      </c>
      <c r="D1040" t="s">
        <v>13107</v>
      </c>
      <c r="E1040" t="s">
        <v>97</v>
      </c>
      <c r="F1040">
        <v>20070313</v>
      </c>
      <c r="G1040" t="s">
        <v>14295</v>
      </c>
      <c r="H1040" t="s">
        <v>182</v>
      </c>
      <c r="I1040" t="s">
        <v>2715</v>
      </c>
      <c r="M1040" t="str">
        <f t="shared" si="113"/>
        <v>山口</v>
      </c>
      <c r="N1040" t="str">
        <f t="shared" si="114"/>
        <v>万由</v>
      </c>
      <c r="O1040" t="str">
        <f t="shared" si="115"/>
        <v>ヤマグチ</v>
      </c>
      <c r="P1040" t="str">
        <f t="shared" si="116"/>
        <v>マユ</v>
      </c>
      <c r="Q1040">
        <f>IF($F1040="","",DATEDIF($R1040,①申込書!$D$3,"Y"))</f>
        <v>18</v>
      </c>
      <c r="R1040" t="str">
        <f t="shared" si="117"/>
        <v>2007/03/13</v>
      </c>
      <c r="S1040" t="str">
        <f t="shared" si="112"/>
        <v>兵庫</v>
      </c>
      <c r="T1040" t="str">
        <f>IFERROR(IF($G1040&lt;&gt;"",LEFT($G1040,11),IF(COUNTIF(③女子申込!$C:$C,$B1040)=1,INDEX(③女子申込!H:H,MATCH($B1040,③女子申込!$C:$C,0)),"")),"")</f>
        <v>00148406326</v>
      </c>
      <c r="U1040" t="str">
        <f t="shared" si="118"/>
        <v>武庫川女子大</v>
      </c>
    </row>
    <row r="1041" spans="1:21">
      <c r="A1041" t="s">
        <v>2870</v>
      </c>
      <c r="B1041" s="61">
        <v>1040</v>
      </c>
      <c r="C1041" t="s">
        <v>13108</v>
      </c>
      <c r="D1041" t="s">
        <v>13109</v>
      </c>
      <c r="E1041" t="s">
        <v>99</v>
      </c>
      <c r="F1041">
        <v>20070203</v>
      </c>
      <c r="G1041" t="s">
        <v>14296</v>
      </c>
      <c r="H1041" t="s">
        <v>214</v>
      </c>
      <c r="I1041" t="s">
        <v>2736</v>
      </c>
      <c r="M1041" t="str">
        <f t="shared" si="113"/>
        <v>山本</v>
      </c>
      <c r="N1041" t="str">
        <f t="shared" si="114"/>
        <v>和葉</v>
      </c>
      <c r="O1041" t="str">
        <f t="shared" si="115"/>
        <v>ヤマモト</v>
      </c>
      <c r="P1041" t="str">
        <f t="shared" si="116"/>
        <v>カズハ</v>
      </c>
      <c r="Q1041">
        <f>IF($F1041="","",DATEDIF($R1041,①申込書!$D$3,"Y"))</f>
        <v>18</v>
      </c>
      <c r="R1041" t="str">
        <f t="shared" si="117"/>
        <v>2007/02/03</v>
      </c>
      <c r="S1041" t="str">
        <f t="shared" si="112"/>
        <v>大阪</v>
      </c>
      <c r="T1041" t="str">
        <f>IFERROR(IF($G1041&lt;&gt;"",LEFT($G1041,11),IF(COUNTIF(③女子申込!$C:$C,$B1041)=1,INDEX(③女子申込!H:H,MATCH($B1041,③女子申込!$C:$C,0)),"")),"")</f>
        <v>00166496133</v>
      </c>
      <c r="U1041" t="str">
        <f t="shared" si="118"/>
        <v>武庫川女子大</v>
      </c>
    </row>
    <row r="1042" spans="1:21">
      <c r="A1042" t="s">
        <v>312</v>
      </c>
      <c r="B1042" s="61">
        <v>1041</v>
      </c>
      <c r="C1042" t="s">
        <v>13110</v>
      </c>
      <c r="D1042" t="s">
        <v>13111</v>
      </c>
      <c r="E1042" t="s">
        <v>3835</v>
      </c>
      <c r="F1042">
        <v>20060420</v>
      </c>
      <c r="G1042" t="s">
        <v>14297</v>
      </c>
      <c r="H1042" t="s">
        <v>1652</v>
      </c>
      <c r="I1042" t="s">
        <v>2875</v>
      </c>
      <c r="M1042" t="str">
        <f t="shared" si="113"/>
        <v>富永</v>
      </c>
      <c r="N1042" t="str">
        <f t="shared" si="114"/>
        <v>咲愛</v>
      </c>
      <c r="O1042" t="str">
        <f t="shared" si="115"/>
        <v>トミナガ</v>
      </c>
      <c r="P1042" t="str">
        <f t="shared" si="116"/>
        <v>サエ</v>
      </c>
      <c r="Q1042">
        <f>IF($F1042="","",DATEDIF($R1042,①申込書!$D$3,"Y"))</f>
        <v>19</v>
      </c>
      <c r="R1042" t="str">
        <f t="shared" si="117"/>
        <v>2006/04/20</v>
      </c>
      <c r="S1042" t="str">
        <f t="shared" si="112"/>
        <v>学連</v>
      </c>
      <c r="T1042" t="str">
        <f>IFERROR(IF($G1042&lt;&gt;"",LEFT($G1042,11),IF(COUNTIF(③女子申込!$C:$C,$B1042)=1,INDEX(③女子申込!H:H,MATCH($B1042,③女子申込!$C:$C,0)),"")),"")</f>
        <v>00138202117</v>
      </c>
      <c r="U1042" t="str">
        <f t="shared" si="118"/>
        <v>関西学院大</v>
      </c>
    </row>
    <row r="1043" spans="1:21">
      <c r="A1043" t="s">
        <v>312</v>
      </c>
      <c r="B1043" s="61">
        <v>1042</v>
      </c>
      <c r="C1043" t="s">
        <v>13112</v>
      </c>
      <c r="D1043" t="s">
        <v>13113</v>
      </c>
      <c r="E1043" t="s">
        <v>389</v>
      </c>
      <c r="F1043">
        <v>20070125</v>
      </c>
      <c r="G1043" t="s">
        <v>14298</v>
      </c>
      <c r="H1043" t="s">
        <v>848</v>
      </c>
      <c r="I1043" t="s">
        <v>5662</v>
      </c>
      <c r="M1043" t="str">
        <f t="shared" si="113"/>
        <v>永田</v>
      </c>
      <c r="N1043" t="str">
        <f t="shared" si="114"/>
        <v>心音</v>
      </c>
      <c r="O1043" t="str">
        <f t="shared" si="115"/>
        <v>ナガタ</v>
      </c>
      <c r="P1043" t="str">
        <f t="shared" si="116"/>
        <v>ココネ</v>
      </c>
      <c r="Q1043">
        <f>IF($F1043="","",DATEDIF($R1043,①申込書!$D$3,"Y"))</f>
        <v>19</v>
      </c>
      <c r="R1043" t="str">
        <f t="shared" si="117"/>
        <v>2007/01/25</v>
      </c>
      <c r="S1043" t="str">
        <f t="shared" si="112"/>
        <v>長崎</v>
      </c>
      <c r="T1043" t="str">
        <f>IFERROR(IF($G1043&lt;&gt;"",LEFT($G1043,11),IF(COUNTIF(③女子申込!$C:$C,$B1043)=1,INDEX(③女子申込!H:H,MATCH($B1043,③女子申込!$C:$C,0)),"")),"")</f>
        <v>00162794534</v>
      </c>
      <c r="U1043" t="str">
        <f t="shared" si="118"/>
        <v>関西学院大</v>
      </c>
    </row>
    <row r="1044" spans="1:21">
      <c r="A1044" t="s">
        <v>1026</v>
      </c>
      <c r="B1044" s="61">
        <v>1043</v>
      </c>
      <c r="C1044" t="s">
        <v>13114</v>
      </c>
      <c r="D1044" t="s">
        <v>13115</v>
      </c>
      <c r="E1044" t="s">
        <v>99</v>
      </c>
      <c r="F1044">
        <v>20061201</v>
      </c>
      <c r="G1044" t="s">
        <v>14299</v>
      </c>
      <c r="H1044" t="s">
        <v>14300</v>
      </c>
      <c r="I1044" t="s">
        <v>5201</v>
      </c>
      <c r="M1044" t="str">
        <f t="shared" si="113"/>
        <v>赤沢</v>
      </c>
      <c r="N1044" t="str">
        <f t="shared" si="114"/>
        <v>有希</v>
      </c>
      <c r="O1044" t="str">
        <f t="shared" si="115"/>
        <v>アカザワ</v>
      </c>
      <c r="P1044" t="str">
        <f t="shared" si="116"/>
        <v>ユノ</v>
      </c>
      <c r="Q1044">
        <f>IF($F1044="","",DATEDIF($R1044,①申込書!$D$3,"Y"))</f>
        <v>19</v>
      </c>
      <c r="R1044" t="str">
        <f t="shared" si="117"/>
        <v>2006/12/01</v>
      </c>
      <c r="S1044" t="str">
        <f t="shared" si="112"/>
        <v>大阪</v>
      </c>
      <c r="T1044" t="str">
        <f>IFERROR(IF($G1044&lt;&gt;"",LEFT($G1044,11),IF(COUNTIF(③女子申込!$C:$C,$B1044)=1,INDEX(③女子申込!H:H,MATCH($B1044,③女子申込!$C:$C,0)),"")),"")</f>
        <v>00134527123</v>
      </c>
      <c r="U1044" t="str">
        <f t="shared" si="118"/>
        <v>大阪経済大</v>
      </c>
    </row>
    <row r="1045" spans="1:21">
      <c r="A1045" t="s">
        <v>1451</v>
      </c>
      <c r="B1045" s="61">
        <v>1044</v>
      </c>
      <c r="C1045" t="s">
        <v>13116</v>
      </c>
      <c r="D1045" t="s">
        <v>13117</v>
      </c>
      <c r="E1045" t="s">
        <v>138</v>
      </c>
      <c r="F1045">
        <v>20051231</v>
      </c>
      <c r="G1045" t="s">
        <v>14301</v>
      </c>
      <c r="H1045" t="s">
        <v>1109</v>
      </c>
      <c r="I1045" t="s">
        <v>2719</v>
      </c>
      <c r="M1045" t="str">
        <f t="shared" si="113"/>
        <v>三宅</v>
      </c>
      <c r="N1045" t="str">
        <f t="shared" si="114"/>
        <v>梨心</v>
      </c>
      <c r="O1045" t="str">
        <f t="shared" si="115"/>
        <v>ミヤケ</v>
      </c>
      <c r="P1045" t="str">
        <f t="shared" si="116"/>
        <v>リコ</v>
      </c>
      <c r="Q1045">
        <f>IF($F1045="","",DATEDIF($R1045,①申込書!$D$3,"Y"))</f>
        <v>20</v>
      </c>
      <c r="R1045" t="str">
        <f t="shared" si="117"/>
        <v>2005/12/31</v>
      </c>
      <c r="S1045" t="str">
        <f t="shared" si="112"/>
        <v>岡山</v>
      </c>
      <c r="T1045" t="str">
        <f>IFERROR(IF($G1045&lt;&gt;"",LEFT($G1045,11),IF(COUNTIF(③女子申込!$C:$C,$B1045)=1,INDEX(③女子申込!H:H,MATCH($B1045,③女子申込!$C:$C,0)),"")),"")</f>
        <v>00130993126</v>
      </c>
      <c r="U1045" t="str">
        <f t="shared" si="118"/>
        <v>関西外国語大</v>
      </c>
    </row>
    <row r="1046" spans="1:21">
      <c r="A1046" t="s">
        <v>1456</v>
      </c>
      <c r="B1046" s="61">
        <v>1045</v>
      </c>
      <c r="C1046" t="s">
        <v>13118</v>
      </c>
      <c r="D1046" t="s">
        <v>13119</v>
      </c>
      <c r="E1046" t="s">
        <v>83</v>
      </c>
      <c r="F1046">
        <v>20050806</v>
      </c>
      <c r="G1046" t="s">
        <v>14302</v>
      </c>
      <c r="H1046" t="s">
        <v>292</v>
      </c>
      <c r="I1046" t="s">
        <v>14303</v>
      </c>
      <c r="M1046" t="str">
        <f t="shared" si="113"/>
        <v>木下</v>
      </c>
      <c r="N1046" t="str">
        <f t="shared" si="114"/>
        <v>苺香</v>
      </c>
      <c r="O1046" t="str">
        <f t="shared" si="115"/>
        <v>キノシタ</v>
      </c>
      <c r="P1046" t="str">
        <f t="shared" si="116"/>
        <v>マイカ</v>
      </c>
      <c r="Q1046">
        <f>IF($F1046="","",DATEDIF($R1046,①申込書!$D$3,"Y"))</f>
        <v>20</v>
      </c>
      <c r="R1046" t="str">
        <f t="shared" si="117"/>
        <v>2005/08/06</v>
      </c>
      <c r="S1046" t="str">
        <f t="shared" si="112"/>
        <v>奈良</v>
      </c>
      <c r="T1046" t="str">
        <f>IFERROR(IF($G1046&lt;&gt;"",LEFT($G1046,11),IF(COUNTIF(③女子申込!$C:$C,$B1046)=1,INDEX(③女子申込!H:H,MATCH($B1046,③女子申込!$C:$C,0)),"")),"")</f>
        <v>00200358125</v>
      </c>
      <c r="U1046" t="str">
        <f t="shared" si="118"/>
        <v>奈良県立医科大</v>
      </c>
    </row>
    <row r="1047" spans="1:21">
      <c r="A1047" t="s">
        <v>1456</v>
      </c>
      <c r="B1047" s="61">
        <v>1046</v>
      </c>
      <c r="C1047" t="s">
        <v>13120</v>
      </c>
      <c r="D1047" t="s">
        <v>13121</v>
      </c>
      <c r="E1047" t="s">
        <v>83</v>
      </c>
      <c r="F1047">
        <v>20061005</v>
      </c>
      <c r="G1047" t="s">
        <v>14304</v>
      </c>
      <c r="H1047" t="s">
        <v>228</v>
      </c>
      <c r="I1047" t="s">
        <v>8169</v>
      </c>
      <c r="M1047" t="str">
        <f t="shared" si="113"/>
        <v>關</v>
      </c>
      <c r="N1047" t="str">
        <f t="shared" si="114"/>
        <v>佳奈子</v>
      </c>
      <c r="O1047" t="str">
        <f t="shared" si="115"/>
        <v>セキ</v>
      </c>
      <c r="P1047" t="str">
        <f t="shared" si="116"/>
        <v>カナコ</v>
      </c>
      <c r="Q1047">
        <f>IF($F1047="","",DATEDIF($R1047,①申込書!$D$3,"Y"))</f>
        <v>19</v>
      </c>
      <c r="R1047" t="str">
        <f t="shared" si="117"/>
        <v>2006/10/05</v>
      </c>
      <c r="S1047" t="str">
        <f t="shared" si="112"/>
        <v>奈良</v>
      </c>
      <c r="T1047" t="str">
        <f>IFERROR(IF($G1047&lt;&gt;"",LEFT($G1047,11),IF(COUNTIF(③女子申込!$C:$C,$B1047)=1,INDEX(③女子申込!H:H,MATCH($B1047,③女子申込!$C:$C,0)),"")),"")</f>
        <v>00200358126</v>
      </c>
      <c r="U1047" t="str">
        <f t="shared" si="118"/>
        <v>奈良県立医科大</v>
      </c>
    </row>
    <row r="1048" spans="1:21">
      <c r="A1048" t="s">
        <v>1560</v>
      </c>
      <c r="B1048" s="61">
        <v>1047</v>
      </c>
      <c r="C1048" t="s">
        <v>13122</v>
      </c>
      <c r="D1048" t="s">
        <v>13123</v>
      </c>
      <c r="E1048" t="s">
        <v>3835</v>
      </c>
      <c r="F1048">
        <v>20061106</v>
      </c>
      <c r="G1048" t="s">
        <v>14305</v>
      </c>
      <c r="H1048" t="s">
        <v>14306</v>
      </c>
      <c r="I1048" t="s">
        <v>12290</v>
      </c>
      <c r="M1048" t="str">
        <f t="shared" si="113"/>
        <v>西堂</v>
      </c>
      <c r="N1048" t="str">
        <f t="shared" si="114"/>
        <v>心菜</v>
      </c>
      <c r="O1048" t="str">
        <f t="shared" si="115"/>
        <v>ニシドウ</v>
      </c>
      <c r="P1048" t="str">
        <f t="shared" si="116"/>
        <v>ココナ</v>
      </c>
      <c r="Q1048">
        <f>IF($F1048="","",DATEDIF($R1048,①申込書!$D$3,"Y"))</f>
        <v>19</v>
      </c>
      <c r="R1048" t="str">
        <f t="shared" si="117"/>
        <v>2006/11/06</v>
      </c>
      <c r="S1048" t="str">
        <f t="shared" si="112"/>
        <v>学連</v>
      </c>
      <c r="T1048" t="str">
        <f>IFERROR(IF($G1048&lt;&gt;"",LEFT($G1048,11),IF(COUNTIF(③女子申込!$C:$C,$B1048)=1,INDEX(③女子申込!H:H,MATCH($B1048,③女子申込!$C:$C,0)),"")),"")</f>
        <v>00200357892</v>
      </c>
      <c r="U1048" t="str">
        <f t="shared" si="118"/>
        <v>滋賀医科大</v>
      </c>
    </row>
    <row r="1049" spans="1:21">
      <c r="A1049" t="s">
        <v>1560</v>
      </c>
      <c r="B1049" s="61">
        <v>1048</v>
      </c>
      <c r="C1049" t="s">
        <v>13124</v>
      </c>
      <c r="D1049" t="s">
        <v>13125</v>
      </c>
      <c r="E1049" t="s">
        <v>3835</v>
      </c>
      <c r="F1049">
        <v>20070103</v>
      </c>
      <c r="G1049" t="s">
        <v>14307</v>
      </c>
      <c r="H1049" t="s">
        <v>14308</v>
      </c>
      <c r="I1049" t="s">
        <v>2708</v>
      </c>
      <c r="M1049" t="str">
        <f t="shared" si="113"/>
        <v>本郷</v>
      </c>
      <c r="N1049" t="str">
        <f t="shared" si="114"/>
        <v>来実</v>
      </c>
      <c r="O1049" t="str">
        <f t="shared" si="115"/>
        <v>ホンゴウ</v>
      </c>
      <c r="P1049" t="str">
        <f t="shared" si="116"/>
        <v>クルミ</v>
      </c>
      <c r="Q1049">
        <f>IF($F1049="","",DATEDIF($R1049,①申込書!$D$3,"Y"))</f>
        <v>19</v>
      </c>
      <c r="R1049" t="str">
        <f t="shared" si="117"/>
        <v>2007/01/03</v>
      </c>
      <c r="S1049" t="str">
        <f t="shared" si="112"/>
        <v>学連</v>
      </c>
      <c r="T1049" t="str">
        <f>IFERROR(IF($G1049&lt;&gt;"",LEFT($G1049,11),IF(COUNTIF(③女子申込!$C:$C,$B1049)=1,INDEX(③女子申込!H:H,MATCH($B1049,③女子申込!$C:$C,0)),"")),"")</f>
        <v>00200357893</v>
      </c>
      <c r="U1049" t="str">
        <f t="shared" si="118"/>
        <v>滋賀医科大</v>
      </c>
    </row>
    <row r="1050" spans="1:21">
      <c r="A1050" t="s">
        <v>1560</v>
      </c>
      <c r="B1050" s="61">
        <v>1049</v>
      </c>
      <c r="C1050" t="s">
        <v>13126</v>
      </c>
      <c r="D1050" t="s">
        <v>13127</v>
      </c>
      <c r="E1050" t="s">
        <v>3835</v>
      </c>
      <c r="F1050">
        <v>20031228</v>
      </c>
      <c r="G1050" t="s">
        <v>14309</v>
      </c>
      <c r="H1050" t="s">
        <v>14310</v>
      </c>
      <c r="I1050" t="s">
        <v>1728</v>
      </c>
      <c r="M1050" t="str">
        <f t="shared" si="113"/>
        <v>花岡</v>
      </c>
      <c r="N1050" t="str">
        <f t="shared" si="114"/>
        <v>七海</v>
      </c>
      <c r="O1050" t="str">
        <f t="shared" si="115"/>
        <v>ハナオカ</v>
      </c>
      <c r="P1050" t="str">
        <f t="shared" si="116"/>
        <v>ナナミ</v>
      </c>
      <c r="Q1050">
        <f>IF($F1050="","",DATEDIF($R1050,①申込書!$D$3,"Y"))</f>
        <v>22</v>
      </c>
      <c r="R1050" t="str">
        <f t="shared" si="117"/>
        <v>2003/12/28</v>
      </c>
      <c r="S1050" t="str">
        <f t="shared" si="112"/>
        <v>学連</v>
      </c>
      <c r="T1050" t="str">
        <f>IFERROR(IF($G1050&lt;&gt;"",LEFT($G1050,11),IF(COUNTIF(③女子申込!$C:$C,$B1050)=1,INDEX(③女子申込!H:H,MATCH($B1050,③女子申込!$C:$C,0)),"")),"")</f>
        <v>00171614828</v>
      </c>
      <c r="U1050" t="str">
        <f t="shared" si="118"/>
        <v>滋賀医科大</v>
      </c>
    </row>
    <row r="1051" spans="1:21">
      <c r="A1051" t="s">
        <v>1572</v>
      </c>
      <c r="B1051" s="61">
        <v>1050</v>
      </c>
      <c r="C1051" t="s">
        <v>13128</v>
      </c>
      <c r="D1051" t="s">
        <v>13129</v>
      </c>
      <c r="E1051" t="s">
        <v>80</v>
      </c>
      <c r="F1051">
        <v>20060816</v>
      </c>
      <c r="G1051" t="s">
        <v>14311</v>
      </c>
      <c r="H1051" t="s">
        <v>14312</v>
      </c>
      <c r="I1051" t="s">
        <v>2923</v>
      </c>
      <c r="M1051" t="str">
        <f t="shared" si="113"/>
        <v>栃岡</v>
      </c>
      <c r="N1051" t="str">
        <f t="shared" si="114"/>
        <v>優子</v>
      </c>
      <c r="O1051" t="str">
        <f t="shared" si="115"/>
        <v>トチオカ</v>
      </c>
      <c r="P1051" t="str">
        <f t="shared" si="116"/>
        <v>ユウコ</v>
      </c>
      <c r="Q1051">
        <f>IF($F1051="","",DATEDIF($R1051,①申込書!$D$3,"Y"))</f>
        <v>19</v>
      </c>
      <c r="R1051" t="str">
        <f t="shared" si="117"/>
        <v>2006/08/16</v>
      </c>
      <c r="S1051" t="str">
        <f t="shared" si="112"/>
        <v>滋賀</v>
      </c>
      <c r="T1051" t="str">
        <f>IFERROR(IF($G1051&lt;&gt;"",LEFT($G1051,11),IF(COUNTIF(③女子申込!$C:$C,$B1051)=1,INDEX(③女子申込!H:H,MATCH($B1051,③女子申込!$C:$C,0)),"")),"")</f>
        <v>00200361699</v>
      </c>
      <c r="U1051" t="str">
        <f t="shared" si="118"/>
        <v>滋賀県立大</v>
      </c>
    </row>
    <row r="1052" spans="1:21">
      <c r="A1052" t="s">
        <v>1572</v>
      </c>
      <c r="B1052" s="61">
        <v>1051</v>
      </c>
      <c r="C1052" t="s">
        <v>13130</v>
      </c>
      <c r="D1052" t="s">
        <v>13131</v>
      </c>
      <c r="E1052" t="s">
        <v>80</v>
      </c>
      <c r="F1052">
        <v>20040126</v>
      </c>
      <c r="G1052" t="s">
        <v>14313</v>
      </c>
      <c r="H1052" t="s">
        <v>121</v>
      </c>
      <c r="I1052" t="s">
        <v>2738</v>
      </c>
      <c r="M1052" t="str">
        <f t="shared" si="113"/>
        <v>吉田</v>
      </c>
      <c r="N1052" t="str">
        <f t="shared" si="114"/>
        <v>あい</v>
      </c>
      <c r="O1052" t="str">
        <f t="shared" si="115"/>
        <v>ヨシダ</v>
      </c>
      <c r="P1052" t="str">
        <f t="shared" si="116"/>
        <v>アイ</v>
      </c>
      <c r="Q1052">
        <f>IF($F1052="","",DATEDIF($R1052,①申込書!$D$3,"Y"))</f>
        <v>21</v>
      </c>
      <c r="R1052" t="str">
        <f t="shared" si="117"/>
        <v>2004/01/26</v>
      </c>
      <c r="S1052" t="str">
        <f t="shared" si="112"/>
        <v>滋賀</v>
      </c>
      <c r="T1052" t="str">
        <f>IFERROR(IF($G1052&lt;&gt;"",LEFT($G1052,11),IF(COUNTIF(③女子申込!$C:$C,$B1052)=1,INDEX(③女子申込!H:H,MATCH($B1052,③女子申込!$C:$C,0)),"")),"")</f>
        <v>00200361676</v>
      </c>
      <c r="U1052" t="str">
        <f t="shared" si="118"/>
        <v>滋賀県立大</v>
      </c>
    </row>
    <row r="1053" spans="1:21">
      <c r="A1053" t="s">
        <v>1708</v>
      </c>
      <c r="B1053" s="61">
        <v>1052</v>
      </c>
      <c r="C1053" t="s">
        <v>13132</v>
      </c>
      <c r="D1053" t="s">
        <v>13133</v>
      </c>
      <c r="E1053" t="s">
        <v>99</v>
      </c>
      <c r="F1053">
        <v>20060512</v>
      </c>
      <c r="G1053" t="s">
        <v>14314</v>
      </c>
      <c r="H1053" t="s">
        <v>2951</v>
      </c>
      <c r="I1053" t="s">
        <v>2731</v>
      </c>
      <c r="M1053" t="str">
        <f t="shared" si="113"/>
        <v>大﨑</v>
      </c>
      <c r="N1053" t="str">
        <f t="shared" si="114"/>
        <v>春菜</v>
      </c>
      <c r="O1053" t="str">
        <f t="shared" si="115"/>
        <v>オオサキ</v>
      </c>
      <c r="P1053" t="str">
        <f t="shared" si="116"/>
        <v>ハルナ</v>
      </c>
      <c r="Q1053">
        <f>IF($F1053="","",DATEDIF($R1053,①申込書!$D$3,"Y"))</f>
        <v>19</v>
      </c>
      <c r="R1053" t="str">
        <f t="shared" si="117"/>
        <v>2006/05/12</v>
      </c>
      <c r="S1053" t="str">
        <f t="shared" si="112"/>
        <v>大阪</v>
      </c>
      <c r="T1053" t="str">
        <f>IFERROR(IF($G1053&lt;&gt;"",LEFT($G1053,11),IF(COUNTIF(③女子申込!$C:$C,$B1053)=1,INDEX(③女子申込!H:H,MATCH($B1053,③女子申込!$C:$C,0)),"")),"")</f>
        <v>00165294330</v>
      </c>
      <c r="U1053" t="str">
        <f t="shared" si="118"/>
        <v>京都教育大</v>
      </c>
    </row>
    <row r="1054" spans="1:21">
      <c r="A1054" t="s">
        <v>1708</v>
      </c>
      <c r="B1054" s="61">
        <v>1053</v>
      </c>
      <c r="C1054" t="s">
        <v>13134</v>
      </c>
      <c r="D1054" t="s">
        <v>13135</v>
      </c>
      <c r="E1054" t="s">
        <v>88</v>
      </c>
      <c r="F1054">
        <v>20060902</v>
      </c>
      <c r="G1054"/>
      <c r="H1054" t="s">
        <v>2173</v>
      </c>
      <c r="I1054" t="s">
        <v>735</v>
      </c>
      <c r="M1054" t="str">
        <f t="shared" si="113"/>
        <v>新谷</v>
      </c>
      <c r="N1054" t="str">
        <f t="shared" si="114"/>
        <v>千紘</v>
      </c>
      <c r="O1054" t="str">
        <f t="shared" si="115"/>
        <v>シンタニ</v>
      </c>
      <c r="P1054" t="str">
        <f t="shared" si="116"/>
        <v>チヒロ</v>
      </c>
      <c r="Q1054">
        <f>IF($F1054="","",DATEDIF($R1054,①申込書!$D$3,"Y"))</f>
        <v>19</v>
      </c>
      <c r="R1054" t="str">
        <f t="shared" si="117"/>
        <v>2006/09/02</v>
      </c>
      <c r="S1054" t="str">
        <f t="shared" si="112"/>
        <v>京都</v>
      </c>
      <c r="T1054" t="str">
        <f>IFERROR(IF($G1054&lt;&gt;"",LEFT($G1054,11),IF(COUNTIF(③女子申込!$C:$C,$B1054)=1,INDEX(③女子申込!H:H,MATCH($B1054,③女子申込!$C:$C,0)),"")),"")</f>
        <v/>
      </c>
      <c r="U1054" t="str">
        <f t="shared" si="118"/>
        <v>京都教育大</v>
      </c>
    </row>
    <row r="1055" spans="1:21">
      <c r="A1055" t="s">
        <v>1708</v>
      </c>
      <c r="B1055" s="61">
        <v>1054</v>
      </c>
      <c r="C1055" t="s">
        <v>13136</v>
      </c>
      <c r="D1055" t="s">
        <v>13137</v>
      </c>
      <c r="E1055" t="s">
        <v>733</v>
      </c>
      <c r="F1055">
        <v>20060628</v>
      </c>
      <c r="G1055" t="s">
        <v>14315</v>
      </c>
      <c r="H1055" t="s">
        <v>529</v>
      </c>
      <c r="I1055" t="s">
        <v>14316</v>
      </c>
      <c r="M1055" t="str">
        <f t="shared" si="113"/>
        <v>島田</v>
      </c>
      <c r="N1055" t="str">
        <f t="shared" si="114"/>
        <v>夏芽</v>
      </c>
      <c r="O1055" t="str">
        <f t="shared" si="115"/>
        <v>シマダ</v>
      </c>
      <c r="P1055" t="str">
        <f t="shared" si="116"/>
        <v>ナツメ</v>
      </c>
      <c r="Q1055">
        <f>IF($F1055="","",DATEDIF($R1055,①申込書!$D$3,"Y"))</f>
        <v>19</v>
      </c>
      <c r="R1055" t="str">
        <f t="shared" si="117"/>
        <v>2006/06/28</v>
      </c>
      <c r="S1055" t="str">
        <f t="shared" si="112"/>
        <v>徳島</v>
      </c>
      <c r="T1055" t="str">
        <f>IFERROR(IF($G1055&lt;&gt;"",LEFT($G1055,11),IF(COUNTIF(③女子申込!$C:$C,$B1055)=1,INDEX(③女子申込!H:H,MATCH($B1055,③女子申込!$C:$C,0)),"")),"")</f>
        <v>00140955529</v>
      </c>
      <c r="U1055" t="str">
        <f t="shared" si="118"/>
        <v>京都教育大</v>
      </c>
    </row>
    <row r="1056" spans="1:21">
      <c r="A1056" t="s">
        <v>1286</v>
      </c>
      <c r="B1056" s="61">
        <v>1055</v>
      </c>
      <c r="C1056" t="s">
        <v>13138</v>
      </c>
      <c r="D1056" t="s">
        <v>13139</v>
      </c>
      <c r="E1056" t="s">
        <v>469</v>
      </c>
      <c r="F1056">
        <v>20060812</v>
      </c>
      <c r="G1056" t="s">
        <v>14317</v>
      </c>
      <c r="H1056" t="s">
        <v>480</v>
      </c>
      <c r="I1056" t="s">
        <v>2797</v>
      </c>
      <c r="M1056" t="str">
        <f t="shared" si="113"/>
        <v>福原</v>
      </c>
      <c r="N1056" t="str">
        <f t="shared" si="114"/>
        <v>絢音</v>
      </c>
      <c r="O1056" t="str">
        <f t="shared" si="115"/>
        <v>フクハラ</v>
      </c>
      <c r="P1056" t="str">
        <f t="shared" si="116"/>
        <v>アヤネ</v>
      </c>
      <c r="Q1056">
        <f>IF($F1056="","",DATEDIF($R1056,①申込書!$D$3,"Y"))</f>
        <v>19</v>
      </c>
      <c r="R1056" t="str">
        <f t="shared" si="117"/>
        <v>2006/08/12</v>
      </c>
      <c r="S1056" t="str">
        <f t="shared" si="112"/>
        <v>和歌山</v>
      </c>
      <c r="T1056" t="str">
        <f>IFERROR(IF($G1056&lt;&gt;"",LEFT($G1056,11),IF(COUNTIF(③女子申込!$C:$C,$B1056)=1,INDEX(③女子申込!H:H,MATCH($B1056,③女子申込!$C:$C,0)),"")),"")</f>
        <v>00133116015</v>
      </c>
      <c r="U1056" t="str">
        <f t="shared" si="118"/>
        <v>大阪公立大</v>
      </c>
    </row>
    <row r="1057" spans="1:21">
      <c r="A1057" t="s">
        <v>1286</v>
      </c>
      <c r="B1057" s="61">
        <v>1056</v>
      </c>
      <c r="C1057" t="s">
        <v>13140</v>
      </c>
      <c r="D1057" t="s">
        <v>13141</v>
      </c>
      <c r="E1057" t="s">
        <v>132</v>
      </c>
      <c r="F1057">
        <v>20061202</v>
      </c>
      <c r="G1057" t="s">
        <v>14318</v>
      </c>
      <c r="H1057" t="s">
        <v>14319</v>
      </c>
      <c r="I1057" t="s">
        <v>2732</v>
      </c>
      <c r="M1057" t="str">
        <f t="shared" si="113"/>
        <v>川添</v>
      </c>
      <c r="N1057" t="str">
        <f t="shared" si="114"/>
        <v>恵里</v>
      </c>
      <c r="O1057" t="str">
        <f t="shared" si="115"/>
        <v>カワソエ</v>
      </c>
      <c r="P1057" t="str">
        <f t="shared" si="116"/>
        <v>エリ</v>
      </c>
      <c r="Q1057">
        <f>IF($F1057="","",DATEDIF($R1057,①申込書!$D$3,"Y"))</f>
        <v>19</v>
      </c>
      <c r="R1057" t="str">
        <f t="shared" si="117"/>
        <v>2006/12/02</v>
      </c>
      <c r="S1057" t="str">
        <f t="shared" si="112"/>
        <v>広島</v>
      </c>
      <c r="T1057" t="str">
        <f>IFERROR(IF($G1057&lt;&gt;"",LEFT($G1057,11),IF(COUNTIF(③女子申込!$C:$C,$B1057)=1,INDEX(③女子申込!H:H,MATCH($B1057,③女子申込!$C:$C,0)),"")),"")</f>
        <v>00137418529</v>
      </c>
      <c r="U1057" t="str">
        <f t="shared" si="118"/>
        <v>大阪公立大</v>
      </c>
    </row>
    <row r="1058" spans="1:21">
      <c r="A1058"/>
      <c r="B1058" s="61"/>
      <c r="C1058"/>
      <c r="D1058"/>
      <c r="E1058"/>
      <c r="F1058"/>
      <c r="G1058"/>
      <c r="H1058"/>
      <c r="I1058"/>
      <c r="M1058" t="str">
        <f t="shared" si="113"/>
        <v/>
      </c>
      <c r="N1058" t="str">
        <f t="shared" si="114"/>
        <v/>
      </c>
      <c r="O1058" t="str">
        <f t="shared" si="115"/>
        <v/>
      </c>
      <c r="P1058" t="str">
        <f t="shared" si="116"/>
        <v/>
      </c>
      <c r="Q1058" t="str">
        <f>IF($F1058="","",DATEDIF($R1058,①申込書!$D$3,"Y"))</f>
        <v/>
      </c>
      <c r="R1058" t="str">
        <f t="shared" si="117"/>
        <v/>
      </c>
      <c r="S1058" t="str">
        <f t="shared" si="112"/>
        <v/>
      </c>
      <c r="T1058" t="str">
        <f>IFERROR(IF($G1058&lt;&gt;"",LEFT($G1058,11),IF(COUNTIF(③女子申込!$C:$C,$B1058)=1,INDEX(③女子申込!H:H,MATCH($B1058,③女子申込!$C:$C,0)),"")),"")</f>
        <v/>
      </c>
      <c r="U1058" t="str">
        <f t="shared" si="118"/>
        <v/>
      </c>
    </row>
    <row r="1059" spans="1:21">
      <c r="A1059" t="s">
        <v>554</v>
      </c>
      <c r="B1059" s="61">
        <v>1058</v>
      </c>
      <c r="C1059" t="s">
        <v>13142</v>
      </c>
      <c r="D1059" t="s">
        <v>13143</v>
      </c>
      <c r="E1059" t="s">
        <v>97</v>
      </c>
      <c r="F1059">
        <v>20060610</v>
      </c>
      <c r="G1059" t="s">
        <v>14320</v>
      </c>
      <c r="H1059" t="s">
        <v>147</v>
      </c>
      <c r="I1059" t="s">
        <v>2807</v>
      </c>
      <c r="M1059" t="str">
        <f t="shared" si="113"/>
        <v>中村</v>
      </c>
      <c r="N1059" t="str">
        <f t="shared" si="114"/>
        <v>莉奈</v>
      </c>
      <c r="O1059" t="str">
        <f t="shared" si="115"/>
        <v>ナカムラ</v>
      </c>
      <c r="P1059" t="str">
        <f t="shared" si="116"/>
        <v>リナ</v>
      </c>
      <c r="Q1059">
        <f>IF($F1059="","",DATEDIF($R1059,①申込書!$D$3,"Y"))</f>
        <v>19</v>
      </c>
      <c r="R1059" t="str">
        <f t="shared" si="117"/>
        <v>2006/06/10</v>
      </c>
      <c r="S1059" t="str">
        <f t="shared" si="112"/>
        <v>兵庫</v>
      </c>
      <c r="T1059" t="str">
        <f>IFERROR(IF($G1059&lt;&gt;"",LEFT($G1059,11),IF(COUNTIF(③女子申込!$C:$C,$B1059)=1,INDEX(③女子申込!H:H,MATCH($B1059,③女子申込!$C:$C,0)),"")),"")</f>
        <v>00135584531</v>
      </c>
      <c r="U1059" t="str">
        <f t="shared" si="118"/>
        <v>大阪体育大</v>
      </c>
    </row>
    <row r="1060" spans="1:21">
      <c r="A1060" t="s">
        <v>554</v>
      </c>
      <c r="B1060" s="61">
        <v>1059</v>
      </c>
      <c r="C1060" t="s">
        <v>13144</v>
      </c>
      <c r="D1060" t="s">
        <v>13145</v>
      </c>
      <c r="E1060" t="s">
        <v>173</v>
      </c>
      <c r="F1060">
        <v>20060921</v>
      </c>
      <c r="G1060" t="s">
        <v>14321</v>
      </c>
      <c r="H1060" t="s">
        <v>1058</v>
      </c>
      <c r="I1060" t="s">
        <v>2719</v>
      </c>
      <c r="M1060" t="str">
        <f t="shared" si="113"/>
        <v>池本</v>
      </c>
      <c r="N1060" t="str">
        <f t="shared" si="114"/>
        <v>理子</v>
      </c>
      <c r="O1060" t="str">
        <f t="shared" si="115"/>
        <v>イケモト</v>
      </c>
      <c r="P1060" t="str">
        <f t="shared" si="116"/>
        <v>リコ</v>
      </c>
      <c r="Q1060">
        <f>IF($F1060="","",DATEDIF($R1060,①申込書!$D$3,"Y"))</f>
        <v>19</v>
      </c>
      <c r="R1060" t="str">
        <f t="shared" si="117"/>
        <v>2006/09/21</v>
      </c>
      <c r="S1060" t="str">
        <f t="shared" si="112"/>
        <v>鳥取</v>
      </c>
      <c r="T1060" t="str">
        <f>IFERROR(IF($G1060&lt;&gt;"",LEFT($G1060,11),IF(COUNTIF(③女子申込!$C:$C,$B1060)=1,INDEX(③女子申込!H:H,MATCH($B1060,③女子申込!$C:$C,0)),"")),"")</f>
        <v>00133216319</v>
      </c>
      <c r="U1060" t="str">
        <f t="shared" si="118"/>
        <v>大阪体育大</v>
      </c>
    </row>
    <row r="1061" spans="1:21">
      <c r="A1061" t="s">
        <v>554</v>
      </c>
      <c r="B1061" s="61">
        <v>1060</v>
      </c>
      <c r="C1061" t="s">
        <v>13146</v>
      </c>
      <c r="D1061" t="s">
        <v>13147</v>
      </c>
      <c r="E1061" t="s">
        <v>99</v>
      </c>
      <c r="F1061">
        <v>20070210</v>
      </c>
      <c r="G1061" t="s">
        <v>14322</v>
      </c>
      <c r="H1061" t="s">
        <v>14323</v>
      </c>
      <c r="I1061" t="s">
        <v>150</v>
      </c>
      <c r="M1061" t="str">
        <f t="shared" si="113"/>
        <v>中町</v>
      </c>
      <c r="N1061" t="str">
        <f t="shared" si="114"/>
        <v>怜生</v>
      </c>
      <c r="O1061" t="str">
        <f t="shared" si="115"/>
        <v>ナカマチ</v>
      </c>
      <c r="P1061" t="str">
        <f t="shared" si="116"/>
        <v>レイ</v>
      </c>
      <c r="Q1061">
        <f>IF($F1061="","",DATEDIF($R1061,①申込書!$D$3,"Y"))</f>
        <v>18</v>
      </c>
      <c r="R1061" t="str">
        <f t="shared" si="117"/>
        <v>2007/02/10</v>
      </c>
      <c r="S1061" t="str">
        <f t="shared" si="112"/>
        <v>大阪</v>
      </c>
      <c r="T1061" t="str">
        <f>IFERROR(IF($G1061&lt;&gt;"",LEFT($G1061,11),IF(COUNTIF(③女子申込!$C:$C,$B1061)=1,INDEX(③女子申込!H:H,MATCH($B1061,③女子申込!$C:$C,0)),"")),"")</f>
        <v>00133838127</v>
      </c>
      <c r="U1061" t="str">
        <f t="shared" si="118"/>
        <v>大阪体育大</v>
      </c>
    </row>
    <row r="1062" spans="1:21">
      <c r="A1062" t="s">
        <v>554</v>
      </c>
      <c r="B1062" s="61">
        <v>1061</v>
      </c>
      <c r="C1062" t="s">
        <v>13148</v>
      </c>
      <c r="D1062" t="s">
        <v>13149</v>
      </c>
      <c r="E1062" t="s">
        <v>99</v>
      </c>
      <c r="F1062">
        <v>20061024</v>
      </c>
      <c r="G1062" t="s">
        <v>14324</v>
      </c>
      <c r="H1062" t="s">
        <v>788</v>
      </c>
      <c r="I1062" t="s">
        <v>150</v>
      </c>
      <c r="M1062" t="str">
        <f t="shared" si="113"/>
        <v>辻本</v>
      </c>
      <c r="N1062" t="str">
        <f t="shared" si="114"/>
        <v>澪</v>
      </c>
      <c r="O1062" t="str">
        <f t="shared" si="115"/>
        <v>ツジモト</v>
      </c>
      <c r="P1062" t="str">
        <f t="shared" si="116"/>
        <v>レイ</v>
      </c>
      <c r="Q1062">
        <f>IF($F1062="","",DATEDIF($R1062,①申込書!$D$3,"Y"))</f>
        <v>19</v>
      </c>
      <c r="R1062" t="str">
        <f t="shared" si="117"/>
        <v>2006/10/24</v>
      </c>
      <c r="S1062" t="str">
        <f t="shared" si="112"/>
        <v>大阪</v>
      </c>
      <c r="T1062" t="str">
        <f>IFERROR(IF($G1062&lt;&gt;"",LEFT($G1062,11),IF(COUNTIF(③女子申込!$C:$C,$B1062)=1,INDEX(③女子申込!H:H,MATCH($B1062,③女子申込!$C:$C,0)),"")),"")</f>
        <v>00200347631</v>
      </c>
      <c r="U1062" t="str">
        <f t="shared" si="118"/>
        <v>大阪体育大</v>
      </c>
    </row>
    <row r="1063" spans="1:21">
      <c r="A1063" t="s">
        <v>554</v>
      </c>
      <c r="B1063" s="61">
        <v>1062</v>
      </c>
      <c r="C1063" t="s">
        <v>13150</v>
      </c>
      <c r="D1063" t="s">
        <v>13151</v>
      </c>
      <c r="E1063" t="s">
        <v>144</v>
      </c>
      <c r="F1063">
        <v>20061023</v>
      </c>
      <c r="G1063" t="s">
        <v>14325</v>
      </c>
      <c r="H1063" t="s">
        <v>197</v>
      </c>
      <c r="I1063" t="s">
        <v>1559</v>
      </c>
      <c r="M1063" t="str">
        <f t="shared" si="113"/>
        <v>清水</v>
      </c>
      <c r="N1063" t="str">
        <f t="shared" si="114"/>
        <v>陽愛</v>
      </c>
      <c r="O1063" t="str">
        <f t="shared" si="115"/>
        <v>シミズ</v>
      </c>
      <c r="P1063" t="str">
        <f t="shared" si="116"/>
        <v>ヒヨリ</v>
      </c>
      <c r="Q1063">
        <f>IF($F1063="","",DATEDIF($R1063,①申込書!$D$3,"Y"))</f>
        <v>19</v>
      </c>
      <c r="R1063" t="str">
        <f t="shared" si="117"/>
        <v>2006/10/23</v>
      </c>
      <c r="S1063" t="str">
        <f t="shared" si="112"/>
        <v>山口</v>
      </c>
      <c r="T1063" t="str">
        <f>IFERROR(IF($G1063&lt;&gt;"",LEFT($G1063,11),IF(COUNTIF(③女子申込!$C:$C,$B1063)=1,INDEX(③女子申込!H:H,MATCH($B1063,③女子申込!$C:$C,0)),"")),"")</f>
        <v>00136701624</v>
      </c>
      <c r="U1063" t="str">
        <f t="shared" si="118"/>
        <v>大阪体育大</v>
      </c>
    </row>
    <row r="1064" spans="1:21">
      <c r="A1064" t="s">
        <v>554</v>
      </c>
      <c r="B1064" s="61">
        <v>1063</v>
      </c>
      <c r="C1064" t="s">
        <v>13152</v>
      </c>
      <c r="D1064" t="s">
        <v>13153</v>
      </c>
      <c r="E1064" t="s">
        <v>132</v>
      </c>
      <c r="F1064">
        <v>20061007</v>
      </c>
      <c r="G1064" t="s">
        <v>14326</v>
      </c>
      <c r="H1064" t="s">
        <v>14327</v>
      </c>
      <c r="I1064" t="s">
        <v>1506</v>
      </c>
      <c r="M1064" t="str">
        <f t="shared" si="113"/>
        <v>徳丸</v>
      </c>
      <c r="N1064" t="str">
        <f t="shared" si="114"/>
        <v>しゅう</v>
      </c>
      <c r="O1064" t="str">
        <f t="shared" si="115"/>
        <v>トクマル</v>
      </c>
      <c r="P1064" t="str">
        <f t="shared" si="116"/>
        <v>シュウ</v>
      </c>
      <c r="Q1064">
        <f>IF($F1064="","",DATEDIF($R1064,①申込書!$D$3,"Y"))</f>
        <v>19</v>
      </c>
      <c r="R1064" t="str">
        <f t="shared" si="117"/>
        <v>2006/10/07</v>
      </c>
      <c r="S1064" t="str">
        <f t="shared" si="112"/>
        <v>広島</v>
      </c>
      <c r="T1064" t="str">
        <f>IFERROR(IF($G1064&lt;&gt;"",LEFT($G1064,11),IF(COUNTIF(③女子申込!$C:$C,$B1064)=1,INDEX(③女子申込!H:H,MATCH($B1064,③女子申込!$C:$C,0)),"")),"")</f>
        <v>00200347632</v>
      </c>
      <c r="U1064" t="str">
        <f t="shared" si="118"/>
        <v>大阪体育大</v>
      </c>
    </row>
    <row r="1065" spans="1:21">
      <c r="A1065" t="s">
        <v>554</v>
      </c>
      <c r="B1065" s="61">
        <v>1064</v>
      </c>
      <c r="C1065" t="s">
        <v>13154</v>
      </c>
      <c r="D1065" t="s">
        <v>13155</v>
      </c>
      <c r="E1065" t="s">
        <v>116</v>
      </c>
      <c r="F1065">
        <v>20061107</v>
      </c>
      <c r="G1065" t="s">
        <v>14328</v>
      </c>
      <c r="H1065" t="s">
        <v>341</v>
      </c>
      <c r="I1065" t="s">
        <v>8315</v>
      </c>
      <c r="M1065" t="str">
        <f t="shared" si="113"/>
        <v>前田</v>
      </c>
      <c r="N1065" t="str">
        <f t="shared" si="114"/>
        <v>紫稀</v>
      </c>
      <c r="O1065" t="str">
        <f t="shared" si="115"/>
        <v>マエダ</v>
      </c>
      <c r="P1065" t="str">
        <f t="shared" si="116"/>
        <v>シキ</v>
      </c>
      <c r="Q1065">
        <f>IF($F1065="","",DATEDIF($R1065,①申込書!$D$3,"Y"))</f>
        <v>19</v>
      </c>
      <c r="R1065" t="str">
        <f t="shared" si="117"/>
        <v>2006/11/07</v>
      </c>
      <c r="S1065" t="str">
        <f t="shared" si="112"/>
        <v>三重</v>
      </c>
      <c r="T1065" t="str">
        <f>IFERROR(IF($G1065&lt;&gt;"",LEFT($G1065,11),IF(COUNTIF(③女子申込!$C:$C,$B1065)=1,INDEX(③女子申込!H:H,MATCH($B1065,③女子申込!$C:$C,0)),"")),"")</f>
        <v>00135835025</v>
      </c>
      <c r="U1065" t="str">
        <f t="shared" si="118"/>
        <v>大阪体育大</v>
      </c>
    </row>
    <row r="1066" spans="1:21">
      <c r="A1066" t="s">
        <v>554</v>
      </c>
      <c r="B1066" s="61">
        <v>1065</v>
      </c>
      <c r="C1066" t="s">
        <v>13156</v>
      </c>
      <c r="D1066" t="s">
        <v>13157</v>
      </c>
      <c r="E1066" t="s">
        <v>469</v>
      </c>
      <c r="F1066">
        <v>20070222</v>
      </c>
      <c r="G1066" t="s">
        <v>14329</v>
      </c>
      <c r="H1066" t="s">
        <v>14330</v>
      </c>
      <c r="I1066" t="s">
        <v>1728</v>
      </c>
      <c r="M1066" t="str">
        <f t="shared" si="113"/>
        <v>本田</v>
      </c>
      <c r="N1066" t="str">
        <f t="shared" si="114"/>
        <v>七海</v>
      </c>
      <c r="O1066" t="str">
        <f t="shared" si="115"/>
        <v>ホンダ</v>
      </c>
      <c r="P1066" t="str">
        <f t="shared" si="116"/>
        <v>ナナミ</v>
      </c>
      <c r="Q1066">
        <f>IF($F1066="","",DATEDIF($R1066,①申込書!$D$3,"Y"))</f>
        <v>18</v>
      </c>
      <c r="R1066" t="str">
        <f t="shared" si="117"/>
        <v>2007/02/22</v>
      </c>
      <c r="S1066" t="str">
        <f t="shared" si="112"/>
        <v>和歌山</v>
      </c>
      <c r="T1066" t="str">
        <f>IFERROR(IF($G1066&lt;&gt;"",LEFT($G1066,11),IF(COUNTIF(③女子申込!$C:$C,$B1066)=1,INDEX(③女子申込!H:H,MATCH($B1066,③女子申込!$C:$C,0)),"")),"")</f>
        <v>00138148631</v>
      </c>
      <c r="U1066" t="str">
        <f t="shared" si="118"/>
        <v>大阪体育大</v>
      </c>
    </row>
    <row r="1067" spans="1:21">
      <c r="A1067" t="s">
        <v>554</v>
      </c>
      <c r="B1067" s="61">
        <v>1066</v>
      </c>
      <c r="C1067" t="s">
        <v>13158</v>
      </c>
      <c r="D1067" t="s">
        <v>13159</v>
      </c>
      <c r="E1067" t="s">
        <v>99</v>
      </c>
      <c r="F1067">
        <v>20060913</v>
      </c>
      <c r="G1067" t="s">
        <v>14331</v>
      </c>
      <c r="H1067" t="s">
        <v>323</v>
      </c>
      <c r="I1067" t="s">
        <v>14332</v>
      </c>
      <c r="M1067" t="str">
        <f t="shared" si="113"/>
        <v>松本</v>
      </c>
      <c r="N1067" t="str">
        <f t="shared" si="114"/>
        <v>紘奈</v>
      </c>
      <c r="O1067" t="str">
        <f t="shared" si="115"/>
        <v>マツモト</v>
      </c>
      <c r="P1067" t="str">
        <f t="shared" si="116"/>
        <v>ヒロナ</v>
      </c>
      <c r="Q1067">
        <f>IF($F1067="","",DATEDIF($R1067,①申込書!$D$3,"Y"))</f>
        <v>19</v>
      </c>
      <c r="R1067" t="str">
        <f t="shared" si="117"/>
        <v>2006/09/13</v>
      </c>
      <c r="S1067" t="str">
        <f t="shared" si="112"/>
        <v>大阪</v>
      </c>
      <c r="T1067" t="str">
        <f>IFERROR(IF($G1067&lt;&gt;"",LEFT($G1067,11),IF(COUNTIF(③女子申込!$C:$C,$B1067)=1,INDEX(③女子申込!H:H,MATCH($B1067,③女子申込!$C:$C,0)),"")),"")</f>
        <v>00140047319</v>
      </c>
      <c r="U1067" t="str">
        <f t="shared" si="118"/>
        <v>大阪体育大</v>
      </c>
    </row>
    <row r="1068" spans="1:21">
      <c r="A1068" t="s">
        <v>2321</v>
      </c>
      <c r="B1068" s="61">
        <v>1067</v>
      </c>
      <c r="C1068" t="s">
        <v>13160</v>
      </c>
      <c r="D1068" t="s">
        <v>13161</v>
      </c>
      <c r="E1068" t="s">
        <v>97</v>
      </c>
      <c r="F1068">
        <v>20060504</v>
      </c>
      <c r="G1068" t="s">
        <v>14333</v>
      </c>
      <c r="H1068" t="s">
        <v>14334</v>
      </c>
      <c r="I1068" t="s">
        <v>1094</v>
      </c>
      <c r="M1068" t="str">
        <f t="shared" si="113"/>
        <v>淺川</v>
      </c>
      <c r="N1068" t="str">
        <f t="shared" si="114"/>
        <v>結生</v>
      </c>
      <c r="O1068" t="str">
        <f t="shared" si="115"/>
        <v>アサカワ</v>
      </c>
      <c r="P1068" t="str">
        <f t="shared" si="116"/>
        <v>ユイ</v>
      </c>
      <c r="Q1068">
        <f>IF($F1068="","",DATEDIF($R1068,①申込書!$D$3,"Y"))</f>
        <v>19</v>
      </c>
      <c r="R1068" t="str">
        <f t="shared" si="117"/>
        <v>2006/05/04</v>
      </c>
      <c r="S1068" t="str">
        <f t="shared" si="112"/>
        <v>兵庫</v>
      </c>
      <c r="T1068" t="str">
        <f>IFERROR(IF($G1068&lt;&gt;"",LEFT($G1068,11),IF(COUNTIF(③女子申込!$C:$C,$B1068)=1,INDEX(③女子申込!H:H,MATCH($B1068,③女子申込!$C:$C,0)),"")),"")</f>
        <v>00136618833</v>
      </c>
      <c r="U1068" t="str">
        <f t="shared" si="118"/>
        <v>関西医科大</v>
      </c>
    </row>
    <row r="1069" spans="1:21">
      <c r="A1069" t="s">
        <v>2321</v>
      </c>
      <c r="B1069" s="61">
        <v>1068</v>
      </c>
      <c r="C1069" t="s">
        <v>13162</v>
      </c>
      <c r="D1069" t="s">
        <v>13163</v>
      </c>
      <c r="E1069" t="s">
        <v>88</v>
      </c>
      <c r="F1069">
        <v>20060809</v>
      </c>
      <c r="G1069" t="s">
        <v>14335</v>
      </c>
      <c r="H1069" t="s">
        <v>14336</v>
      </c>
      <c r="I1069" t="s">
        <v>735</v>
      </c>
      <c r="M1069" t="str">
        <f t="shared" si="113"/>
        <v>合志</v>
      </c>
      <c r="N1069" t="str">
        <f t="shared" si="114"/>
        <v>知優</v>
      </c>
      <c r="O1069" t="str">
        <f t="shared" si="115"/>
        <v>コウシ</v>
      </c>
      <c r="P1069" t="str">
        <f t="shared" si="116"/>
        <v>チヒロ</v>
      </c>
      <c r="Q1069">
        <f>IF($F1069="","",DATEDIF($R1069,①申込書!$D$3,"Y"))</f>
        <v>19</v>
      </c>
      <c r="R1069" t="str">
        <f t="shared" si="117"/>
        <v>2006/08/09</v>
      </c>
      <c r="S1069" t="str">
        <f t="shared" si="112"/>
        <v>京都</v>
      </c>
      <c r="T1069" t="str">
        <f>IFERROR(IF($G1069&lt;&gt;"",LEFT($G1069,11),IF(COUNTIF(③女子申込!$C:$C,$B1069)=1,INDEX(③女子申込!H:H,MATCH($B1069,③女子申込!$C:$C,0)),"")),"")</f>
        <v>00142724424</v>
      </c>
      <c r="U1069" t="str">
        <f t="shared" si="118"/>
        <v>関西医科大</v>
      </c>
    </row>
    <row r="1070" spans="1:21">
      <c r="A1070" t="s">
        <v>2321</v>
      </c>
      <c r="B1070" s="61">
        <v>1069</v>
      </c>
      <c r="C1070" t="s">
        <v>13164</v>
      </c>
      <c r="D1070" t="s">
        <v>13165</v>
      </c>
      <c r="E1070" t="s">
        <v>99</v>
      </c>
      <c r="F1070">
        <v>20060611</v>
      </c>
      <c r="G1070" t="s">
        <v>14337</v>
      </c>
      <c r="H1070" t="s">
        <v>731</v>
      </c>
      <c r="I1070" t="s">
        <v>5178</v>
      </c>
      <c r="M1070" t="str">
        <f t="shared" si="113"/>
        <v>宮本</v>
      </c>
      <c r="N1070" t="str">
        <f t="shared" si="114"/>
        <v>香那実</v>
      </c>
      <c r="O1070" t="str">
        <f t="shared" si="115"/>
        <v>ミヤモト</v>
      </c>
      <c r="P1070" t="str">
        <f t="shared" si="116"/>
        <v>カナミ</v>
      </c>
      <c r="Q1070">
        <f>IF($F1070="","",DATEDIF($R1070,①申込書!$D$3,"Y"))</f>
        <v>19</v>
      </c>
      <c r="R1070" t="str">
        <f t="shared" si="117"/>
        <v>2006/06/11</v>
      </c>
      <c r="S1070" t="str">
        <f t="shared" si="112"/>
        <v>大阪</v>
      </c>
      <c r="T1070" t="str">
        <f>IFERROR(IF($G1070&lt;&gt;"",LEFT($G1070,11),IF(COUNTIF(③女子申込!$C:$C,$B1070)=1,INDEX(③女子申込!H:H,MATCH($B1070,③女子申込!$C:$C,0)),"")),"")</f>
        <v>00137611120</v>
      </c>
      <c r="U1070" t="str">
        <f t="shared" si="118"/>
        <v>関西医科大</v>
      </c>
    </row>
    <row r="1071" spans="1:21">
      <c r="A1071" t="s">
        <v>2321</v>
      </c>
      <c r="B1071" s="61">
        <v>1070</v>
      </c>
      <c r="C1071" t="s">
        <v>13166</v>
      </c>
      <c r="D1071" t="s">
        <v>13167</v>
      </c>
      <c r="E1071" t="s">
        <v>99</v>
      </c>
      <c r="F1071">
        <v>20060707</v>
      </c>
      <c r="G1071" t="s">
        <v>14338</v>
      </c>
      <c r="H1071" t="s">
        <v>14339</v>
      </c>
      <c r="I1071" t="s">
        <v>2695</v>
      </c>
      <c r="M1071" t="str">
        <f t="shared" si="113"/>
        <v>新谷</v>
      </c>
      <c r="N1071" t="str">
        <f t="shared" si="114"/>
        <v>桃花</v>
      </c>
      <c r="O1071" t="str">
        <f t="shared" si="115"/>
        <v>シンヤ</v>
      </c>
      <c r="P1071" t="str">
        <f t="shared" si="116"/>
        <v>モモカ</v>
      </c>
      <c r="Q1071">
        <f>IF($F1071="","",DATEDIF($R1071,①申込書!$D$3,"Y"))</f>
        <v>19</v>
      </c>
      <c r="R1071" t="str">
        <f t="shared" si="117"/>
        <v>2006/07/07</v>
      </c>
      <c r="S1071" t="str">
        <f t="shared" si="112"/>
        <v>大阪</v>
      </c>
      <c r="T1071" t="str">
        <f>IFERROR(IF($G1071&lt;&gt;"",LEFT($G1071,11),IF(COUNTIF(③女子申込!$C:$C,$B1071)=1,INDEX(③女子申込!H:H,MATCH($B1071,③女子申込!$C:$C,0)),"")),"")</f>
        <v>00139371327</v>
      </c>
      <c r="U1071" t="str">
        <f t="shared" si="118"/>
        <v>関西医科大</v>
      </c>
    </row>
    <row r="1072" spans="1:21">
      <c r="A1072" t="s">
        <v>1198</v>
      </c>
      <c r="B1072" s="61">
        <v>1071</v>
      </c>
      <c r="C1072" t="s">
        <v>13168</v>
      </c>
      <c r="D1072" t="s">
        <v>13169</v>
      </c>
      <c r="E1072" t="s">
        <v>3835</v>
      </c>
      <c r="F1072">
        <v>20070325</v>
      </c>
      <c r="G1072" t="s">
        <v>14340</v>
      </c>
      <c r="H1072" t="s">
        <v>14341</v>
      </c>
      <c r="I1072" t="s">
        <v>594</v>
      </c>
      <c r="M1072" t="str">
        <f t="shared" si="113"/>
        <v>日坂</v>
      </c>
      <c r="N1072" t="str">
        <f t="shared" si="114"/>
        <v>美咲</v>
      </c>
      <c r="O1072" t="str">
        <f t="shared" si="115"/>
        <v>ヒサカ</v>
      </c>
      <c r="P1072" t="str">
        <f t="shared" si="116"/>
        <v>ミサキ</v>
      </c>
      <c r="Q1072">
        <f>IF($F1072="","",DATEDIF($R1072,①申込書!$D$3,"Y"))</f>
        <v>18</v>
      </c>
      <c r="R1072" t="str">
        <f t="shared" si="117"/>
        <v>2007/03/25</v>
      </c>
      <c r="S1072" t="str">
        <f t="shared" si="112"/>
        <v>学連</v>
      </c>
      <c r="T1072" t="str">
        <f>IFERROR(IF($G1072&lt;&gt;"",LEFT($G1072,11),IF(COUNTIF(③女子申込!$C:$C,$B1072)=1,INDEX(③女子申込!H:H,MATCH($B1072,③女子申込!$C:$C,0)),"")),"")</f>
        <v>00137960733</v>
      </c>
      <c r="U1072" t="str">
        <f t="shared" si="118"/>
        <v>大阪工業大</v>
      </c>
    </row>
    <row r="1073" spans="1:21">
      <c r="A1073" t="s">
        <v>1349</v>
      </c>
      <c r="B1073" s="61">
        <v>1072</v>
      </c>
      <c r="C1073" t="s">
        <v>13170</v>
      </c>
      <c r="D1073" t="s">
        <v>13171</v>
      </c>
      <c r="E1073" t="s">
        <v>132</v>
      </c>
      <c r="F1073">
        <v>20060506</v>
      </c>
      <c r="G1073" t="s">
        <v>14342</v>
      </c>
      <c r="H1073" t="s">
        <v>985</v>
      </c>
      <c r="I1073" t="s">
        <v>2723</v>
      </c>
      <c r="M1073" t="str">
        <f t="shared" si="113"/>
        <v>山根</v>
      </c>
      <c r="N1073" t="str">
        <f t="shared" si="114"/>
        <v>亜理沙</v>
      </c>
      <c r="O1073" t="str">
        <f t="shared" si="115"/>
        <v>ヤマネ</v>
      </c>
      <c r="P1073" t="str">
        <f t="shared" si="116"/>
        <v>アリサ</v>
      </c>
      <c r="Q1073">
        <f>IF($F1073="","",DATEDIF($R1073,①申込書!$D$3,"Y"))</f>
        <v>19</v>
      </c>
      <c r="R1073" t="str">
        <f t="shared" si="117"/>
        <v>2006/05/06</v>
      </c>
      <c r="S1073" t="str">
        <f t="shared" si="112"/>
        <v>広島</v>
      </c>
      <c r="T1073" t="str">
        <f>IFERROR(IF($G1073&lt;&gt;"",LEFT($G1073,11),IF(COUNTIF(③女子申込!$C:$C,$B1073)=1,INDEX(③女子申込!H:H,MATCH($B1073,③女子申込!$C:$C,0)),"")),"")</f>
        <v>00165289536</v>
      </c>
      <c r="U1073" t="str">
        <f t="shared" si="118"/>
        <v>大阪大</v>
      </c>
    </row>
    <row r="1074" spans="1:21">
      <c r="A1074" t="s">
        <v>1349</v>
      </c>
      <c r="B1074" s="61">
        <v>1073</v>
      </c>
      <c r="C1074" t="s">
        <v>13172</v>
      </c>
      <c r="D1074" t="s">
        <v>13173</v>
      </c>
      <c r="E1074" t="s">
        <v>99</v>
      </c>
      <c r="F1074">
        <v>20061231</v>
      </c>
      <c r="G1074" t="s">
        <v>14343</v>
      </c>
      <c r="H1074" t="s">
        <v>336</v>
      </c>
      <c r="I1074" t="s">
        <v>2696</v>
      </c>
      <c r="M1074" t="str">
        <f t="shared" si="113"/>
        <v xml:space="preserve">大野 </v>
      </c>
      <c r="N1074" t="str">
        <f t="shared" si="114"/>
        <v>彩名</v>
      </c>
      <c r="O1074" t="str">
        <f t="shared" si="115"/>
        <v>オオノ</v>
      </c>
      <c r="P1074" t="str">
        <f t="shared" si="116"/>
        <v>アヤナ</v>
      </c>
      <c r="Q1074">
        <f>IF($F1074="","",DATEDIF($R1074,①申込書!$D$3,"Y"))</f>
        <v>19</v>
      </c>
      <c r="R1074" t="str">
        <f t="shared" si="117"/>
        <v>2006/12/31</v>
      </c>
      <c r="S1074" t="str">
        <f t="shared" si="112"/>
        <v>大阪</v>
      </c>
      <c r="T1074" t="str">
        <f>IFERROR(IF($G1074&lt;&gt;"",LEFT($G1074,11),IF(COUNTIF(③女子申込!$C:$C,$B1074)=1,INDEX(③女子申込!H:H,MATCH($B1074,③女子申込!$C:$C,0)),"")),"")</f>
        <v>00140175220</v>
      </c>
      <c r="U1074" t="str">
        <f t="shared" si="118"/>
        <v>大阪大</v>
      </c>
    </row>
    <row r="1075" spans="1:21">
      <c r="A1075" t="s">
        <v>1349</v>
      </c>
      <c r="B1075" s="61">
        <v>1074</v>
      </c>
      <c r="C1075" t="s">
        <v>13174</v>
      </c>
      <c r="D1075" t="s">
        <v>13175</v>
      </c>
      <c r="E1075" t="s">
        <v>132</v>
      </c>
      <c r="F1075">
        <v>20060920</v>
      </c>
      <c r="G1075" t="s">
        <v>14344</v>
      </c>
      <c r="H1075" t="s">
        <v>14345</v>
      </c>
      <c r="I1075" t="s">
        <v>2854</v>
      </c>
      <c r="M1075" t="str">
        <f t="shared" si="113"/>
        <v>神野</v>
      </c>
      <c r="N1075" t="str">
        <f t="shared" si="114"/>
        <v>ほのか</v>
      </c>
      <c r="O1075" t="str">
        <f t="shared" si="115"/>
        <v>カミノ</v>
      </c>
      <c r="P1075" t="str">
        <f t="shared" si="116"/>
        <v>ホノカ</v>
      </c>
      <c r="Q1075">
        <f>IF($F1075="","",DATEDIF($R1075,①申込書!$D$3,"Y"))</f>
        <v>19</v>
      </c>
      <c r="R1075" t="str">
        <f t="shared" si="117"/>
        <v>2006/09/20</v>
      </c>
      <c r="S1075" t="str">
        <f t="shared" si="112"/>
        <v>広島</v>
      </c>
      <c r="T1075" t="str">
        <f>IFERROR(IF($G1075&lt;&gt;"",LEFT($G1075,11),IF(COUNTIF(③女子申込!$C:$C,$B1075)=1,INDEX(③女子申込!H:H,MATCH($B1075,③女子申込!$C:$C,0)),"")),"")</f>
        <v>00165873333</v>
      </c>
      <c r="U1075" t="str">
        <f t="shared" si="118"/>
        <v>大阪大</v>
      </c>
    </row>
    <row r="1076" spans="1:21">
      <c r="A1076" t="s">
        <v>1349</v>
      </c>
      <c r="B1076" s="61">
        <v>1075</v>
      </c>
      <c r="C1076" t="s">
        <v>13176</v>
      </c>
      <c r="D1076" t="s">
        <v>13177</v>
      </c>
      <c r="E1076" t="s">
        <v>97</v>
      </c>
      <c r="F1076">
        <v>20011217</v>
      </c>
      <c r="G1076" t="s">
        <v>14346</v>
      </c>
      <c r="H1076" t="s">
        <v>980</v>
      </c>
      <c r="I1076" t="s">
        <v>2695</v>
      </c>
      <c r="M1076" t="str">
        <f t="shared" si="113"/>
        <v>土井</v>
      </c>
      <c r="N1076" t="str">
        <f t="shared" si="114"/>
        <v>萌々香</v>
      </c>
      <c r="O1076" t="str">
        <f t="shared" si="115"/>
        <v>ドイ</v>
      </c>
      <c r="P1076" t="str">
        <f t="shared" si="116"/>
        <v>モモカ</v>
      </c>
      <c r="Q1076">
        <f>IF($F1076="","",DATEDIF($R1076,①申込書!$D$3,"Y"))</f>
        <v>24</v>
      </c>
      <c r="R1076" t="str">
        <f t="shared" si="117"/>
        <v>2001/12/17</v>
      </c>
      <c r="S1076" t="str">
        <f t="shared" si="112"/>
        <v>兵庫</v>
      </c>
      <c r="T1076" t="str">
        <f>IFERROR(IF($G1076&lt;&gt;"",LEFT($G1076,11),IF(COUNTIF(③女子申込!$C:$C,$B1076)=1,INDEX(③女子申込!H:H,MATCH($B1076,③女子申込!$C:$C,0)),"")),"")</f>
        <v>00080222721</v>
      </c>
      <c r="U1076" t="str">
        <f t="shared" si="118"/>
        <v>大阪大</v>
      </c>
    </row>
    <row r="1077" spans="1:21">
      <c r="A1077" t="s">
        <v>1349</v>
      </c>
      <c r="B1077" s="61">
        <v>1076</v>
      </c>
      <c r="C1077" t="s">
        <v>13178</v>
      </c>
      <c r="D1077" t="s">
        <v>13179</v>
      </c>
      <c r="E1077" t="s">
        <v>99</v>
      </c>
      <c r="F1077">
        <v>20070323</v>
      </c>
      <c r="G1077" t="s">
        <v>14347</v>
      </c>
      <c r="H1077" t="s">
        <v>14348</v>
      </c>
      <c r="I1077" t="s">
        <v>4745</v>
      </c>
      <c r="M1077" t="str">
        <f t="shared" si="113"/>
        <v>明神</v>
      </c>
      <c r="N1077" t="str">
        <f t="shared" si="114"/>
        <v>天香</v>
      </c>
      <c r="O1077" t="str">
        <f t="shared" si="115"/>
        <v>ミョウジン</v>
      </c>
      <c r="P1077" t="str">
        <f t="shared" si="116"/>
        <v>テンカ</v>
      </c>
      <c r="Q1077">
        <f>IF($F1077="","",DATEDIF($R1077,①申込書!$D$3,"Y"))</f>
        <v>18</v>
      </c>
      <c r="R1077" t="str">
        <f t="shared" si="117"/>
        <v>2007/03/23</v>
      </c>
      <c r="S1077" t="str">
        <f t="shared" si="112"/>
        <v>大阪</v>
      </c>
      <c r="T1077" t="str">
        <f>IFERROR(IF($G1077&lt;&gt;"",LEFT($G1077,11),IF(COUNTIF(③女子申込!$C:$C,$B1077)=1,INDEX(③女子申込!H:H,MATCH($B1077,③女子申込!$C:$C,0)),"")),"")</f>
        <v>00200372403</v>
      </c>
      <c r="U1077" t="str">
        <f t="shared" si="118"/>
        <v>大阪大</v>
      </c>
    </row>
    <row r="1078" spans="1:21">
      <c r="A1078" t="s">
        <v>1349</v>
      </c>
      <c r="B1078" s="61">
        <v>1077</v>
      </c>
      <c r="C1078" t="s">
        <v>13180</v>
      </c>
      <c r="D1078" t="s">
        <v>13181</v>
      </c>
      <c r="E1078" t="s">
        <v>99</v>
      </c>
      <c r="F1078">
        <v>20051202</v>
      </c>
      <c r="G1078" t="s">
        <v>14349</v>
      </c>
      <c r="H1078" t="s">
        <v>842</v>
      </c>
      <c r="I1078" t="s">
        <v>3028</v>
      </c>
      <c r="M1078" t="str">
        <f t="shared" si="113"/>
        <v xml:space="preserve">長谷川 </v>
      </c>
      <c r="N1078" t="str">
        <f t="shared" si="114"/>
        <v>奈穂</v>
      </c>
      <c r="O1078" t="str">
        <f t="shared" si="115"/>
        <v>ハセガワ</v>
      </c>
      <c r="P1078" t="str">
        <f t="shared" si="116"/>
        <v>ナホ</v>
      </c>
      <c r="Q1078">
        <f>IF($F1078="","",DATEDIF($R1078,①申込書!$D$3,"Y"))</f>
        <v>20</v>
      </c>
      <c r="R1078" t="str">
        <f t="shared" si="117"/>
        <v>2005/12/02</v>
      </c>
      <c r="S1078" t="str">
        <f t="shared" si="112"/>
        <v>大阪</v>
      </c>
      <c r="T1078" t="str">
        <f>IFERROR(IF($G1078&lt;&gt;"",LEFT($G1078,11),IF(COUNTIF(③女子申込!$C:$C,$B1078)=1,INDEX(③女子申込!H:H,MATCH($B1078,③女子申込!$C:$C,0)),"")),"")</f>
        <v>00127026321</v>
      </c>
      <c r="U1078" t="str">
        <f t="shared" si="118"/>
        <v>大阪大</v>
      </c>
    </row>
    <row r="1079" spans="1:21">
      <c r="A1079" t="s">
        <v>1349</v>
      </c>
      <c r="B1079" s="61">
        <v>1078</v>
      </c>
      <c r="C1079" t="s">
        <v>13182</v>
      </c>
      <c r="D1079" t="s">
        <v>3344</v>
      </c>
      <c r="E1079" t="s">
        <v>104</v>
      </c>
      <c r="F1079">
        <v>20061217</v>
      </c>
      <c r="G1079" t="s">
        <v>14350</v>
      </c>
      <c r="H1079" t="s">
        <v>354</v>
      </c>
      <c r="I1079" t="s">
        <v>3185</v>
      </c>
      <c r="M1079" t="str">
        <f t="shared" si="113"/>
        <v>田中</v>
      </c>
      <c r="N1079" t="str">
        <f t="shared" si="114"/>
        <v>巴那</v>
      </c>
      <c r="O1079" t="str">
        <f t="shared" si="115"/>
        <v>タナカ</v>
      </c>
      <c r="P1079" t="str">
        <f t="shared" si="116"/>
        <v>ハナ</v>
      </c>
      <c r="Q1079">
        <f>IF($F1079="","",DATEDIF($R1079,①申込書!$D$3,"Y"))</f>
        <v>19</v>
      </c>
      <c r="R1079" t="str">
        <f t="shared" si="117"/>
        <v>2006/12/17</v>
      </c>
      <c r="S1079" t="str">
        <f t="shared" si="112"/>
        <v>福井</v>
      </c>
      <c r="T1079" t="str">
        <f>IFERROR(IF($G1079&lt;&gt;"",LEFT($G1079,11),IF(COUNTIF(③女子申込!$C:$C,$B1079)=1,INDEX(③女子申込!H:H,MATCH($B1079,③女子申込!$C:$C,0)),"")),"")</f>
        <v>00141879838</v>
      </c>
      <c r="U1079" t="str">
        <f t="shared" si="118"/>
        <v>大阪大</v>
      </c>
    </row>
    <row r="1080" spans="1:21">
      <c r="A1080" t="s">
        <v>1280</v>
      </c>
      <c r="B1080" s="61">
        <v>1079</v>
      </c>
      <c r="C1080" t="s">
        <v>13183</v>
      </c>
      <c r="D1080" t="s">
        <v>13184</v>
      </c>
      <c r="E1080" t="s">
        <v>99</v>
      </c>
      <c r="F1080">
        <v>20070315</v>
      </c>
      <c r="G1080" t="s">
        <v>14351</v>
      </c>
      <c r="H1080" t="s">
        <v>14352</v>
      </c>
      <c r="I1080" t="s">
        <v>2718</v>
      </c>
      <c r="M1080" t="str">
        <f t="shared" si="113"/>
        <v>藤次</v>
      </c>
      <c r="N1080" t="str">
        <f t="shared" si="114"/>
        <v>真愛</v>
      </c>
      <c r="O1080" t="str">
        <f t="shared" si="115"/>
        <v>フジツグ</v>
      </c>
      <c r="P1080" t="str">
        <f t="shared" si="116"/>
        <v>マナ</v>
      </c>
      <c r="Q1080">
        <f>IF($F1080="","",DATEDIF($R1080,①申込書!$D$3,"Y"))</f>
        <v>18</v>
      </c>
      <c r="R1080" t="str">
        <f t="shared" si="117"/>
        <v>2007/03/15</v>
      </c>
      <c r="S1080" t="str">
        <f t="shared" si="112"/>
        <v>大阪</v>
      </c>
      <c r="T1080" t="str">
        <f>IFERROR(IF($G1080&lt;&gt;"",LEFT($G1080,11),IF(COUNTIF(③女子申込!$C:$C,$B1080)=1,INDEX(③女子申込!H:H,MATCH($B1080,③女子申込!$C:$C,0)),"")),"")</f>
        <v>00169780536</v>
      </c>
      <c r="U1080" t="str">
        <f t="shared" si="118"/>
        <v>大阪商業大</v>
      </c>
    </row>
    <row r="1081" spans="1:21">
      <c r="A1081" t="s">
        <v>457</v>
      </c>
      <c r="B1081" s="61">
        <v>1080</v>
      </c>
      <c r="C1081" t="s">
        <v>13185</v>
      </c>
      <c r="D1081" t="s">
        <v>13186</v>
      </c>
      <c r="E1081" t="s">
        <v>83</v>
      </c>
      <c r="F1081">
        <v>20070115</v>
      </c>
      <c r="G1081" t="s">
        <v>14353</v>
      </c>
      <c r="H1081" t="s">
        <v>581</v>
      </c>
      <c r="I1081" t="s">
        <v>2809</v>
      </c>
      <c r="M1081" t="str">
        <f t="shared" si="113"/>
        <v>石田</v>
      </c>
      <c r="N1081" t="str">
        <f t="shared" si="114"/>
        <v>暖々花</v>
      </c>
      <c r="O1081" t="str">
        <f t="shared" si="115"/>
        <v>イシダ</v>
      </c>
      <c r="P1081" t="str">
        <f t="shared" si="116"/>
        <v>ノノカ</v>
      </c>
      <c r="Q1081">
        <f>IF($F1081="","",DATEDIF($R1081,①申込書!$D$3,"Y"))</f>
        <v>19</v>
      </c>
      <c r="R1081" t="str">
        <f t="shared" si="117"/>
        <v>2007/01/15</v>
      </c>
      <c r="S1081" t="str">
        <f t="shared" si="112"/>
        <v>奈良</v>
      </c>
      <c r="T1081" t="str">
        <f>IFERROR(IF($G1081&lt;&gt;"",LEFT($G1081,11),IF(COUNTIF(③女子申込!$C:$C,$B1081)=1,INDEX(③女子申込!H:H,MATCH($B1081,③女子申込!$C:$C,0)),"")),"")</f>
        <v>00137276127</v>
      </c>
      <c r="U1081" t="str">
        <f t="shared" si="118"/>
        <v>関西大</v>
      </c>
    </row>
    <row r="1082" spans="1:21">
      <c r="A1082" t="s">
        <v>457</v>
      </c>
      <c r="B1082" s="61">
        <v>1081</v>
      </c>
      <c r="C1082" t="s">
        <v>13187</v>
      </c>
      <c r="D1082" t="s">
        <v>13188</v>
      </c>
      <c r="E1082" t="s">
        <v>10888</v>
      </c>
      <c r="F1082">
        <v>20060501</v>
      </c>
      <c r="G1082" t="s">
        <v>14354</v>
      </c>
      <c r="H1082" t="s">
        <v>14355</v>
      </c>
      <c r="I1082" t="s">
        <v>3090</v>
      </c>
      <c r="M1082" t="str">
        <f t="shared" si="113"/>
        <v>弓﨑</v>
      </c>
      <c r="N1082" t="str">
        <f t="shared" si="114"/>
        <v>理緒</v>
      </c>
      <c r="O1082" t="str">
        <f t="shared" si="115"/>
        <v>ユミザキ</v>
      </c>
      <c r="P1082" t="str">
        <f t="shared" si="116"/>
        <v>リオ</v>
      </c>
      <c r="Q1082">
        <f>IF($F1082="","",DATEDIF($R1082,①申込書!$D$3,"Y"))</f>
        <v>19</v>
      </c>
      <c r="R1082" t="str">
        <f t="shared" si="117"/>
        <v>2006/05/01</v>
      </c>
      <c r="S1082" t="str">
        <f t="shared" si="112"/>
        <v>大阪</v>
      </c>
      <c r="T1082" t="str">
        <f>IFERROR(IF($G1082&lt;&gt;"",LEFT($G1082,11),IF(COUNTIF(③女子申込!$C:$C,$B1082)=1,INDEX(③女子申込!H:H,MATCH($B1082,③女子申込!$C:$C,0)),"")),"")</f>
        <v>00138850530</v>
      </c>
      <c r="U1082" t="str">
        <f t="shared" si="118"/>
        <v>関西大</v>
      </c>
    </row>
    <row r="1083" spans="1:21">
      <c r="A1083" t="s">
        <v>1051</v>
      </c>
      <c r="B1083" s="61">
        <v>1082</v>
      </c>
      <c r="C1083" t="s">
        <v>13189</v>
      </c>
      <c r="D1083" t="s">
        <v>13190</v>
      </c>
      <c r="E1083" t="s">
        <v>97</v>
      </c>
      <c r="F1083">
        <v>20060825</v>
      </c>
      <c r="G1083" t="s">
        <v>14356</v>
      </c>
      <c r="H1083" t="s">
        <v>467</v>
      </c>
      <c r="I1083" t="s">
        <v>14357</v>
      </c>
      <c r="M1083" t="str">
        <f t="shared" si="113"/>
        <v>佐々木</v>
      </c>
      <c r="N1083" t="str">
        <f t="shared" si="114"/>
        <v>紫乃</v>
      </c>
      <c r="O1083" t="str">
        <f t="shared" si="115"/>
        <v>ササキ</v>
      </c>
      <c r="P1083" t="str">
        <f t="shared" si="116"/>
        <v>シノ</v>
      </c>
      <c r="Q1083">
        <f>IF($F1083="","",DATEDIF($R1083,①申込書!$D$3,"Y"))</f>
        <v>19</v>
      </c>
      <c r="R1083" t="str">
        <f t="shared" si="117"/>
        <v>2006/08/25</v>
      </c>
      <c r="S1083" t="str">
        <f t="shared" si="112"/>
        <v>兵庫</v>
      </c>
      <c r="T1083" t="str">
        <f>IFERROR(IF($G1083&lt;&gt;"",LEFT($G1083,11),IF(COUNTIF(③女子申込!$C:$C,$B1083)=1,INDEX(③女子申込!H:H,MATCH($B1083,③女子申込!$C:$C,0)),"")),"")</f>
        <v>00135603826</v>
      </c>
      <c r="U1083" t="str">
        <f t="shared" si="118"/>
        <v>兵庫県立大</v>
      </c>
    </row>
    <row r="1084" spans="1:21">
      <c r="A1084" t="s">
        <v>1051</v>
      </c>
      <c r="B1084" s="61">
        <v>1083</v>
      </c>
      <c r="C1084" t="s">
        <v>13191</v>
      </c>
      <c r="D1084" t="s">
        <v>13192</v>
      </c>
      <c r="E1084" t="s">
        <v>97</v>
      </c>
      <c r="F1084">
        <v>20060813</v>
      </c>
      <c r="G1084" t="s">
        <v>14358</v>
      </c>
      <c r="H1084" t="s">
        <v>943</v>
      </c>
      <c r="I1084" t="s">
        <v>2879</v>
      </c>
      <c r="M1084" t="str">
        <f t="shared" si="113"/>
        <v>中嶋</v>
      </c>
      <c r="N1084" t="str">
        <f t="shared" si="114"/>
        <v>満来</v>
      </c>
      <c r="O1084" t="str">
        <f t="shared" si="115"/>
        <v>ナカシマ</v>
      </c>
      <c r="P1084" t="str">
        <f t="shared" si="116"/>
        <v>ミク</v>
      </c>
      <c r="Q1084">
        <f>IF($F1084="","",DATEDIF($R1084,①申込書!$D$3,"Y"))</f>
        <v>19</v>
      </c>
      <c r="R1084" t="str">
        <f t="shared" si="117"/>
        <v>2006/08/13</v>
      </c>
      <c r="S1084" t="str">
        <f t="shared" si="112"/>
        <v>兵庫</v>
      </c>
      <c r="T1084" t="str">
        <f>IFERROR(IF($G1084&lt;&gt;"",LEFT($G1084,11),IF(COUNTIF(③女子申込!$C:$C,$B1084)=1,INDEX(③女子申込!H:H,MATCH($B1084,③女子申込!$C:$C,0)),"")),"")</f>
        <v>00141317926</v>
      </c>
      <c r="U1084" t="str">
        <f t="shared" si="118"/>
        <v>兵庫県立大</v>
      </c>
    </row>
    <row r="1085" spans="1:21">
      <c r="A1085" t="s">
        <v>839</v>
      </c>
      <c r="B1085" s="61">
        <v>1084</v>
      </c>
      <c r="C1085" t="s">
        <v>13193</v>
      </c>
      <c r="D1085" t="s">
        <v>13194</v>
      </c>
      <c r="E1085" t="s">
        <v>138</v>
      </c>
      <c r="F1085">
        <v>20060911</v>
      </c>
      <c r="G1085" t="s">
        <v>14359</v>
      </c>
      <c r="H1085" t="s">
        <v>129</v>
      </c>
      <c r="I1085" t="s">
        <v>3185</v>
      </c>
      <c r="M1085" t="str">
        <f t="shared" si="113"/>
        <v>遠藤</v>
      </c>
      <c r="N1085" t="str">
        <f t="shared" si="114"/>
        <v>はな</v>
      </c>
      <c r="O1085" t="str">
        <f t="shared" si="115"/>
        <v>エンドウ</v>
      </c>
      <c r="P1085" t="str">
        <f t="shared" si="116"/>
        <v>ハナ</v>
      </c>
      <c r="Q1085">
        <f>IF($F1085="","",DATEDIF($R1085,①申込書!$D$3,"Y"))</f>
        <v>19</v>
      </c>
      <c r="R1085" t="str">
        <f t="shared" si="117"/>
        <v>2006/09/11</v>
      </c>
      <c r="S1085" t="str">
        <f t="shared" si="112"/>
        <v>岡山</v>
      </c>
      <c r="T1085" t="str">
        <f>IFERROR(IF($G1085&lt;&gt;"",LEFT($G1085,11),IF(COUNTIF(③女子申込!$C:$C,$B1085)=1,INDEX(③女子申込!H:H,MATCH($B1085,③女子申込!$C:$C,0)),"")),"")</f>
        <v>00135570021</v>
      </c>
      <c r="U1085" t="str">
        <f t="shared" si="118"/>
        <v>京都大</v>
      </c>
    </row>
    <row r="1086" spans="1:21">
      <c r="A1086" t="s">
        <v>3027</v>
      </c>
      <c r="B1086" s="61">
        <v>1085</v>
      </c>
      <c r="C1086" t="s">
        <v>13195</v>
      </c>
      <c r="D1086" t="s">
        <v>13196</v>
      </c>
      <c r="E1086" t="s">
        <v>80</v>
      </c>
      <c r="F1086">
        <v>20060602</v>
      </c>
      <c r="G1086" t="s">
        <v>14360</v>
      </c>
      <c r="H1086" t="s">
        <v>6177</v>
      </c>
      <c r="I1086" t="s">
        <v>3181</v>
      </c>
      <c r="M1086" t="str">
        <f t="shared" si="113"/>
        <v>木場田</v>
      </c>
      <c r="N1086" t="str">
        <f t="shared" si="114"/>
        <v>萌優</v>
      </c>
      <c r="O1086" t="str">
        <f t="shared" si="115"/>
        <v>コバタ</v>
      </c>
      <c r="P1086" t="str">
        <f t="shared" si="116"/>
        <v>モユ</v>
      </c>
      <c r="Q1086">
        <f>IF($F1086="","",DATEDIF($R1086,①申込書!$D$3,"Y"))</f>
        <v>19</v>
      </c>
      <c r="R1086" t="str">
        <f t="shared" si="117"/>
        <v>2006/06/02</v>
      </c>
      <c r="S1086" t="str">
        <f t="shared" si="112"/>
        <v>滋賀</v>
      </c>
      <c r="T1086" t="str">
        <f>IFERROR(IF($G1086&lt;&gt;"",LEFT($G1086,11),IF(COUNTIF(③女子申込!$C:$C,$B1086)=1,INDEX(③女子申込!H:H,MATCH($B1086,③女子申込!$C:$C,0)),"")),"")</f>
        <v>00137091122</v>
      </c>
      <c r="U1086" t="str">
        <f t="shared" si="118"/>
        <v>京都女子大</v>
      </c>
    </row>
    <row r="1087" spans="1:21">
      <c r="A1087" t="s">
        <v>1579</v>
      </c>
      <c r="B1087" s="61">
        <v>1086</v>
      </c>
      <c r="C1087" t="s">
        <v>13197</v>
      </c>
      <c r="D1087" t="s">
        <v>13198</v>
      </c>
      <c r="E1087" t="s">
        <v>104</v>
      </c>
      <c r="F1087">
        <v>20061012</v>
      </c>
      <c r="G1087" t="s">
        <v>14361</v>
      </c>
      <c r="H1087" t="s">
        <v>341</v>
      </c>
      <c r="I1087" t="s">
        <v>2770</v>
      </c>
      <c r="M1087" t="str">
        <f t="shared" si="113"/>
        <v>前田</v>
      </c>
      <c r="N1087" t="str">
        <f t="shared" si="114"/>
        <v>璃々花</v>
      </c>
      <c r="O1087" t="str">
        <f t="shared" si="115"/>
        <v>マエダ</v>
      </c>
      <c r="P1087" t="str">
        <f t="shared" si="116"/>
        <v>リリカ</v>
      </c>
      <c r="Q1087">
        <f>IF($F1087="","",DATEDIF($R1087,①申込書!$D$3,"Y"))</f>
        <v>19</v>
      </c>
      <c r="R1087" t="str">
        <f t="shared" si="117"/>
        <v>2006/10/12</v>
      </c>
      <c r="S1087" t="str">
        <f t="shared" si="112"/>
        <v>福井</v>
      </c>
      <c r="T1087" t="str">
        <f>IFERROR(IF($G1087&lt;&gt;"",LEFT($G1087,11),IF(COUNTIF(③女子申込!$C:$C,$B1087)=1,INDEX(③女子申込!H:H,MATCH($B1087,③女子申込!$C:$C,0)),"")),"")</f>
        <v>00136883029</v>
      </c>
      <c r="U1087" t="str">
        <f t="shared" si="118"/>
        <v>滋賀大</v>
      </c>
    </row>
    <row r="1088" spans="1:21">
      <c r="A1088" t="s">
        <v>1579</v>
      </c>
      <c r="B1088" s="61">
        <v>1087</v>
      </c>
      <c r="C1088" t="s">
        <v>13199</v>
      </c>
      <c r="D1088" t="s">
        <v>13200</v>
      </c>
      <c r="E1088" t="s">
        <v>1524</v>
      </c>
      <c r="F1088">
        <v>20060411</v>
      </c>
      <c r="G1088" t="s">
        <v>14362</v>
      </c>
      <c r="H1088" t="s">
        <v>186</v>
      </c>
      <c r="I1088" t="s">
        <v>631</v>
      </c>
      <c r="M1088" t="str">
        <f t="shared" si="113"/>
        <v>石川</v>
      </c>
      <c r="N1088" t="str">
        <f t="shared" si="114"/>
        <v>倖</v>
      </c>
      <c r="O1088" t="str">
        <f t="shared" si="115"/>
        <v>イシカワ</v>
      </c>
      <c r="P1088" t="str">
        <f t="shared" si="116"/>
        <v>コウ</v>
      </c>
      <c r="Q1088">
        <f>IF($F1088="","",DATEDIF($R1088,①申込書!$D$3,"Y"))</f>
        <v>19</v>
      </c>
      <c r="R1088" t="str">
        <f t="shared" si="117"/>
        <v>2006/04/11</v>
      </c>
      <c r="S1088" t="str">
        <f t="shared" si="112"/>
        <v>沖縄</v>
      </c>
      <c r="T1088" t="str">
        <f>IFERROR(IF($G1088&lt;&gt;"",LEFT($G1088,11),IF(COUNTIF(③女子申込!$C:$C,$B1088)=1,INDEX(③女子申込!H:H,MATCH($B1088,③女子申込!$C:$C,0)),"")),"")</f>
        <v>00200374271</v>
      </c>
      <c r="U1088" t="str">
        <f t="shared" si="118"/>
        <v>滋賀大</v>
      </c>
    </row>
    <row r="1089" spans="1:21">
      <c r="A1089" t="s">
        <v>1579</v>
      </c>
      <c r="B1089" s="61">
        <v>1088</v>
      </c>
      <c r="C1089" t="s">
        <v>13201</v>
      </c>
      <c r="D1089" t="s">
        <v>13202</v>
      </c>
      <c r="E1089" t="s">
        <v>106</v>
      </c>
      <c r="F1089">
        <v>20060724</v>
      </c>
      <c r="G1089" t="s">
        <v>14363</v>
      </c>
      <c r="H1089" t="s">
        <v>14364</v>
      </c>
      <c r="I1089" t="s">
        <v>3033</v>
      </c>
      <c r="M1089" t="str">
        <f t="shared" si="113"/>
        <v>谷内</v>
      </c>
      <c r="N1089" t="str">
        <f t="shared" si="114"/>
        <v>日向子</v>
      </c>
      <c r="O1089" t="str">
        <f t="shared" si="115"/>
        <v>ヤチ</v>
      </c>
      <c r="P1089" t="str">
        <f t="shared" si="116"/>
        <v>ヒナコ</v>
      </c>
      <c r="Q1089">
        <f>IF($F1089="","",DATEDIF($R1089,①申込書!$D$3,"Y"))</f>
        <v>19</v>
      </c>
      <c r="R1089" t="str">
        <f t="shared" si="117"/>
        <v>2006/07/24</v>
      </c>
      <c r="S1089" t="str">
        <f t="shared" si="112"/>
        <v>石川</v>
      </c>
      <c r="T1089" t="str">
        <f>IFERROR(IF($G1089&lt;&gt;"",LEFT($G1089,11),IF(COUNTIF(③女子申込!$C:$C,$B1089)=1,INDEX(③女子申込!H:H,MATCH($B1089,③女子申込!$C:$C,0)),"")),"")</f>
        <v>00139254226</v>
      </c>
      <c r="U1089" t="str">
        <f t="shared" si="118"/>
        <v>滋賀大</v>
      </c>
    </row>
    <row r="1090" spans="1:21">
      <c r="A1090" t="s">
        <v>312</v>
      </c>
      <c r="B1090" s="61">
        <v>1089</v>
      </c>
      <c r="C1090" t="s">
        <v>13203</v>
      </c>
      <c r="D1090" t="s">
        <v>13204</v>
      </c>
      <c r="E1090" t="s">
        <v>156</v>
      </c>
      <c r="F1090">
        <v>20060929</v>
      </c>
      <c r="G1090" t="s">
        <v>14365</v>
      </c>
      <c r="H1090" t="s">
        <v>2152</v>
      </c>
      <c r="I1090" t="s">
        <v>14366</v>
      </c>
      <c r="M1090" t="str">
        <f t="shared" si="113"/>
        <v>出口</v>
      </c>
      <c r="N1090" t="str">
        <f t="shared" si="114"/>
        <v>翔子</v>
      </c>
      <c r="O1090" t="str">
        <f t="shared" si="115"/>
        <v>デグチ</v>
      </c>
      <c r="P1090" t="str">
        <f t="shared" si="116"/>
        <v>ショウコ</v>
      </c>
      <c r="Q1090">
        <f>IF($F1090="","",DATEDIF($R1090,①申込書!$D$3,"Y"))</f>
        <v>19</v>
      </c>
      <c r="R1090" t="str">
        <f t="shared" si="117"/>
        <v>2006/09/29</v>
      </c>
      <c r="S1090" t="str">
        <f t="shared" ref="S1090:S1153" si="119">IFERROR(IF(OR($E1090="北海道",$E1090="学連"),$E1090,LEFT($E1090,LEN($E1090)-1)),"")</f>
        <v>宮城</v>
      </c>
      <c r="T1090" t="str">
        <f>IFERROR(IF($G1090&lt;&gt;"",LEFT($G1090,11),IF(COUNTIF(③女子申込!$C:$C,$B1090)=1,INDEX(③女子申込!H:H,MATCH($B1090,③女子申込!$C:$C,0)),"")),"")</f>
        <v>00166309126</v>
      </c>
      <c r="U1090" t="str">
        <f t="shared" si="118"/>
        <v>関西学院大</v>
      </c>
    </row>
    <row r="1091" spans="1:21">
      <c r="A1091" t="s">
        <v>1692</v>
      </c>
      <c r="B1091" s="61">
        <v>1090</v>
      </c>
      <c r="C1091" t="s">
        <v>13205</v>
      </c>
      <c r="D1091" t="s">
        <v>13206</v>
      </c>
      <c r="E1091" t="s">
        <v>3835</v>
      </c>
      <c r="F1091">
        <v>20050628</v>
      </c>
      <c r="G1091" t="s">
        <v>14367</v>
      </c>
      <c r="H1091" t="s">
        <v>14368</v>
      </c>
      <c r="I1091" t="s">
        <v>1728</v>
      </c>
      <c r="M1091" t="str">
        <f t="shared" ref="M1091:M1154" si="120">IFERROR(LEFT($C1091,FIND("　",$C1091)-1),"")</f>
        <v>石綿</v>
      </c>
      <c r="N1091" t="str">
        <f t="shared" ref="N1091:N1154" si="121">IFERROR(RIGHT($C1091,LEN($C1091)-FIND("　",$C1091)),"")</f>
        <v>菜々美</v>
      </c>
      <c r="O1091" t="str">
        <f t="shared" ref="O1091:O1154" si="122">IFERROR(DBCS(LEFT($D1091,FIND(" ",$D1091)-1)),"")</f>
        <v>イシワタ</v>
      </c>
      <c r="P1091" t="str">
        <f t="shared" ref="P1091:P1154" si="123">IFERROR(DBCS(RIGHT($D1091,LEN($D1091)-FIND(" ",$D1091))),"")</f>
        <v>ナナミ</v>
      </c>
      <c r="Q1091">
        <f>IF($F1091="","",DATEDIF($R1091,①申込書!$D$3,"Y"))</f>
        <v>20</v>
      </c>
      <c r="R1091" t="str">
        <f t="shared" ref="R1091:R1154" si="124">IF($F1091="","",LEFT($F1091,4)&amp;"/"&amp;MID($F1091,5,2)&amp;"/"&amp;RIGHT($F1091,2))</f>
        <v>2005/06/28</v>
      </c>
      <c r="S1091" t="str">
        <f t="shared" si="119"/>
        <v>学連</v>
      </c>
      <c r="T1091" t="str">
        <f>IFERROR(IF($G1091&lt;&gt;"",LEFT($G1091,11),IF(COUNTIF(③女子申込!$C:$C,$B1091)=1,INDEX(③女子申込!H:H,MATCH($B1091,③女子申込!$C:$C,0)),"")),"")</f>
        <v>00127480527</v>
      </c>
      <c r="U1091" t="str">
        <f t="shared" ref="U1091:U1154" si="125">IFERROR(LEFT($A1091,FIND("大学",$A1091))&amp;RIGHT($A1091,LEN($A1091)-FIND("大学",$A1091)-1),"")</f>
        <v>京都工芸繊維大</v>
      </c>
    </row>
    <row r="1092" spans="1:21">
      <c r="A1092" t="s">
        <v>3179</v>
      </c>
      <c r="B1092" s="61">
        <v>1091</v>
      </c>
      <c r="C1092" t="s">
        <v>13207</v>
      </c>
      <c r="D1092" t="s">
        <v>13208</v>
      </c>
      <c r="E1092" t="s">
        <v>389</v>
      </c>
      <c r="F1092">
        <v>20060927</v>
      </c>
      <c r="G1092" t="s">
        <v>14369</v>
      </c>
      <c r="H1092" t="s">
        <v>14370</v>
      </c>
      <c r="I1092" t="s">
        <v>2782</v>
      </c>
      <c r="M1092" t="str">
        <f t="shared" si="120"/>
        <v>犬塚</v>
      </c>
      <c r="N1092" t="str">
        <f t="shared" si="121"/>
        <v>咲希</v>
      </c>
      <c r="O1092" t="str">
        <f t="shared" si="122"/>
        <v>イヌツカ</v>
      </c>
      <c r="P1092" t="str">
        <f t="shared" si="123"/>
        <v>サキ</v>
      </c>
      <c r="Q1092">
        <f>IF($F1092="","",DATEDIF($R1092,①申込書!$D$3,"Y"))</f>
        <v>19</v>
      </c>
      <c r="R1092" t="str">
        <f t="shared" si="124"/>
        <v>2006/09/27</v>
      </c>
      <c r="S1092" t="str">
        <f t="shared" si="119"/>
        <v>長崎</v>
      </c>
      <c r="T1092" t="str">
        <f>IFERROR(IF($G1092&lt;&gt;"",LEFT($G1092,11),IF(COUNTIF(③女子申込!$C:$C,$B1092)=1,INDEX(③女子申込!H:H,MATCH($B1092,③女子申込!$C:$C,0)),"")),"")</f>
        <v>00142517020</v>
      </c>
      <c r="U1092" t="str">
        <f t="shared" si="125"/>
        <v>京都光華女子大</v>
      </c>
    </row>
    <row r="1093" spans="1:21">
      <c r="A1093" t="s">
        <v>3179</v>
      </c>
      <c r="B1093" s="61">
        <v>1092</v>
      </c>
      <c r="C1093" t="s">
        <v>13209</v>
      </c>
      <c r="D1093" t="s">
        <v>13210</v>
      </c>
      <c r="E1093" t="s">
        <v>104</v>
      </c>
      <c r="F1093">
        <v>20060529</v>
      </c>
      <c r="G1093" t="s">
        <v>14371</v>
      </c>
      <c r="H1093" t="s">
        <v>14372</v>
      </c>
      <c r="I1093" t="s">
        <v>2704</v>
      </c>
      <c r="M1093" t="str">
        <f t="shared" si="120"/>
        <v>遊津</v>
      </c>
      <c r="N1093" t="str">
        <f t="shared" si="121"/>
        <v>慧音</v>
      </c>
      <c r="O1093" t="str">
        <f t="shared" si="122"/>
        <v>アソヅ</v>
      </c>
      <c r="P1093" t="str">
        <f t="shared" si="123"/>
        <v>カノン</v>
      </c>
      <c r="Q1093">
        <f>IF($F1093="","",DATEDIF($R1093,①申込書!$D$3,"Y"))</f>
        <v>19</v>
      </c>
      <c r="R1093" t="str">
        <f t="shared" si="124"/>
        <v>2006/05/29</v>
      </c>
      <c r="S1093" t="str">
        <f t="shared" si="119"/>
        <v>福井</v>
      </c>
      <c r="T1093" t="str">
        <f>IFERROR(IF($G1093&lt;&gt;"",LEFT($G1093,11),IF(COUNTIF(③女子申込!$C:$C,$B1093)=1,INDEX(③女子申込!H:H,MATCH($B1093,③女子申込!$C:$C,0)),"")),"")</f>
        <v>00164528430</v>
      </c>
      <c r="U1093" t="str">
        <f t="shared" si="125"/>
        <v>京都光華女子大</v>
      </c>
    </row>
    <row r="1094" spans="1:21">
      <c r="A1094" t="s">
        <v>3179</v>
      </c>
      <c r="B1094" s="61">
        <v>1093</v>
      </c>
      <c r="C1094" t="s">
        <v>13211</v>
      </c>
      <c r="D1094" t="s">
        <v>13212</v>
      </c>
      <c r="E1094" t="s">
        <v>99</v>
      </c>
      <c r="F1094">
        <v>20070207</v>
      </c>
      <c r="G1094" t="s">
        <v>14373</v>
      </c>
      <c r="H1094" t="s">
        <v>14374</v>
      </c>
      <c r="I1094" t="s">
        <v>14375</v>
      </c>
      <c r="M1094" t="str">
        <f t="shared" si="120"/>
        <v>梶谷</v>
      </c>
      <c r="N1094" t="str">
        <f t="shared" si="121"/>
        <v>清良</v>
      </c>
      <c r="O1094" t="str">
        <f t="shared" si="122"/>
        <v>カジタニ</v>
      </c>
      <c r="P1094" t="str">
        <f t="shared" si="123"/>
        <v>キヨラ</v>
      </c>
      <c r="Q1094">
        <f>IF($F1094="","",DATEDIF($R1094,①申込書!$D$3,"Y"))</f>
        <v>18</v>
      </c>
      <c r="R1094" t="str">
        <f t="shared" si="124"/>
        <v>2007/02/07</v>
      </c>
      <c r="S1094" t="str">
        <f t="shared" si="119"/>
        <v>大阪</v>
      </c>
      <c r="T1094" t="str">
        <f>IFERROR(IF($G1094&lt;&gt;"",LEFT($G1094,11),IF(COUNTIF(③女子申込!$C:$C,$B1094)=1,INDEX(③女子申込!H:H,MATCH($B1094,③女子申込!$C:$C,0)),"")),"")</f>
        <v>00144704424</v>
      </c>
      <c r="U1094" t="str">
        <f t="shared" si="125"/>
        <v>京都光華女子大</v>
      </c>
    </row>
    <row r="1095" spans="1:21">
      <c r="A1095" t="s">
        <v>3179</v>
      </c>
      <c r="B1095" s="61">
        <v>1094</v>
      </c>
      <c r="C1095" t="s">
        <v>13213</v>
      </c>
      <c r="D1095" t="s">
        <v>13214</v>
      </c>
      <c r="E1095" t="s">
        <v>97</v>
      </c>
      <c r="F1095">
        <v>20070130</v>
      </c>
      <c r="G1095" t="s">
        <v>14376</v>
      </c>
      <c r="H1095" t="s">
        <v>14377</v>
      </c>
      <c r="I1095" t="s">
        <v>3434</v>
      </c>
      <c r="M1095" t="str">
        <f t="shared" si="120"/>
        <v>鍋谷</v>
      </c>
      <c r="N1095" t="str">
        <f t="shared" si="121"/>
        <v>久美子</v>
      </c>
      <c r="O1095" t="str">
        <f t="shared" si="122"/>
        <v>ナベタニ</v>
      </c>
      <c r="P1095" t="str">
        <f t="shared" si="123"/>
        <v>クミコ</v>
      </c>
      <c r="Q1095">
        <f>IF($F1095="","",DATEDIF($R1095,①申込書!$D$3,"Y"))</f>
        <v>18</v>
      </c>
      <c r="R1095" t="str">
        <f t="shared" si="124"/>
        <v>2007/01/30</v>
      </c>
      <c r="S1095" t="str">
        <f t="shared" si="119"/>
        <v>兵庫</v>
      </c>
      <c r="T1095" t="str">
        <f>IFERROR(IF($G1095&lt;&gt;"",LEFT($G1095,11),IF(COUNTIF(③女子申込!$C:$C,$B1095)=1,INDEX(③女子申込!H:H,MATCH($B1095,③女子申込!$C:$C,0)),"")),"")</f>
        <v>00137567231</v>
      </c>
      <c r="U1095" t="str">
        <f t="shared" si="125"/>
        <v>京都光華女子大</v>
      </c>
    </row>
    <row r="1096" spans="1:21">
      <c r="A1096" t="s">
        <v>1552</v>
      </c>
      <c r="B1096" s="61">
        <v>1095</v>
      </c>
      <c r="C1096" t="s">
        <v>13215</v>
      </c>
      <c r="D1096" t="s">
        <v>13216</v>
      </c>
      <c r="E1096" t="s">
        <v>3835</v>
      </c>
      <c r="F1096">
        <v>20060409</v>
      </c>
      <c r="G1096" t="s">
        <v>14378</v>
      </c>
      <c r="H1096" t="s">
        <v>14379</v>
      </c>
      <c r="I1096" t="s">
        <v>2609</v>
      </c>
      <c r="M1096" t="str">
        <f t="shared" si="120"/>
        <v>南保</v>
      </c>
      <c r="N1096" t="str">
        <f t="shared" si="121"/>
        <v>遥香</v>
      </c>
      <c r="O1096" t="str">
        <f t="shared" si="122"/>
        <v>ナンボ</v>
      </c>
      <c r="P1096" t="str">
        <f t="shared" si="123"/>
        <v>ハルカ</v>
      </c>
      <c r="Q1096">
        <f>IF($F1096="","",DATEDIF($R1096,①申込書!$D$3,"Y"))</f>
        <v>19</v>
      </c>
      <c r="R1096" t="str">
        <f t="shared" si="124"/>
        <v>2006/04/09</v>
      </c>
      <c r="S1096" t="str">
        <f t="shared" si="119"/>
        <v>学連</v>
      </c>
      <c r="T1096" t="str">
        <f>IFERROR(IF($G1096&lt;&gt;"",LEFT($G1096,11),IF(COUNTIF(③女子申込!$C:$C,$B1096)=1,INDEX(③女子申込!H:H,MATCH($B1096,③女子申込!$C:$C,0)),"")),"")</f>
        <v>00200396214</v>
      </c>
      <c r="U1096" t="str">
        <f t="shared" si="125"/>
        <v>京都薬科大</v>
      </c>
    </row>
    <row r="1097" spans="1:21">
      <c r="A1097" t="s">
        <v>1552</v>
      </c>
      <c r="B1097" s="61">
        <v>1096</v>
      </c>
      <c r="C1097" t="s">
        <v>13217</v>
      </c>
      <c r="D1097" t="s">
        <v>13218</v>
      </c>
      <c r="E1097" t="s">
        <v>3835</v>
      </c>
      <c r="F1097">
        <v>20060731</v>
      </c>
      <c r="G1097" t="s">
        <v>14380</v>
      </c>
      <c r="H1097" t="s">
        <v>699</v>
      </c>
      <c r="I1097" t="s">
        <v>2957</v>
      </c>
      <c r="M1097" t="str">
        <f t="shared" si="120"/>
        <v>山城</v>
      </c>
      <c r="N1097" t="str">
        <f t="shared" si="121"/>
        <v>佳連</v>
      </c>
      <c r="O1097" t="str">
        <f t="shared" si="122"/>
        <v>ヤマシロ</v>
      </c>
      <c r="P1097" t="str">
        <f t="shared" si="123"/>
        <v>カレン</v>
      </c>
      <c r="Q1097">
        <f>IF($F1097="","",DATEDIF($R1097,①申込書!$D$3,"Y"))</f>
        <v>19</v>
      </c>
      <c r="R1097" t="str">
        <f t="shared" si="124"/>
        <v>2006/07/31</v>
      </c>
      <c r="S1097" t="str">
        <f t="shared" si="119"/>
        <v>学連</v>
      </c>
      <c r="T1097" t="str">
        <f>IFERROR(IF($G1097&lt;&gt;"",LEFT($G1097,11),IF(COUNTIF(③女子申込!$C:$C,$B1097)=1,INDEX(③女子申込!H:H,MATCH($B1097,③女子申込!$C:$C,0)),"")),"")</f>
        <v>00166700323</v>
      </c>
      <c r="U1097" t="str">
        <f t="shared" si="125"/>
        <v>京都薬科大</v>
      </c>
    </row>
    <row r="1098" spans="1:21">
      <c r="A1098" s="5" t="s">
        <v>1552</v>
      </c>
      <c r="B1098" s="5">
        <v>1097</v>
      </c>
      <c r="C1098" s="5" t="s">
        <v>13219</v>
      </c>
      <c r="D1098" s="5" t="s">
        <v>13220</v>
      </c>
      <c r="E1098" s="5" t="s">
        <v>3835</v>
      </c>
      <c r="F1098" s="5">
        <v>20070117</v>
      </c>
      <c r="G1098" s="5" t="s">
        <v>14381</v>
      </c>
      <c r="H1098" s="5" t="s">
        <v>960</v>
      </c>
      <c r="I1098" s="5" t="s">
        <v>14382</v>
      </c>
      <c r="M1098" t="str">
        <f t="shared" si="120"/>
        <v>淺田</v>
      </c>
      <c r="N1098" t="str">
        <f t="shared" si="121"/>
        <v>真梨</v>
      </c>
      <c r="O1098" t="str">
        <f t="shared" si="122"/>
        <v>アサダ</v>
      </c>
      <c r="P1098" t="str">
        <f t="shared" si="123"/>
        <v>マリ</v>
      </c>
      <c r="Q1098">
        <f>IF($F1098="","",DATEDIF($R1098,①申込書!$D$3,"Y"))</f>
        <v>19</v>
      </c>
      <c r="R1098" t="str">
        <f t="shared" si="124"/>
        <v>2007/01/17</v>
      </c>
      <c r="S1098" t="str">
        <f t="shared" si="119"/>
        <v>学連</v>
      </c>
      <c r="T1098" t="str">
        <f>IFERROR(IF($G1098&lt;&gt;"",LEFT($G1098,11),IF(COUNTIF(③女子申込!$C:$C,$B1098)=1,INDEX(③女子申込!H:H,MATCH($B1098,③女子申込!$C:$C,0)),"")),"")</f>
        <v>00200396227</v>
      </c>
      <c r="U1098" t="str">
        <f t="shared" si="125"/>
        <v>京都薬科大</v>
      </c>
    </row>
    <row r="1099" spans="1:21">
      <c r="A1099" s="5" t="s">
        <v>1552</v>
      </c>
      <c r="B1099" s="5">
        <v>1098</v>
      </c>
      <c r="C1099" s="5" t="s">
        <v>13221</v>
      </c>
      <c r="D1099" s="5" t="s">
        <v>13222</v>
      </c>
      <c r="E1099" s="5" t="s">
        <v>3835</v>
      </c>
      <c r="F1099" s="5">
        <v>20060624</v>
      </c>
      <c r="G1099" s="5" t="s">
        <v>14383</v>
      </c>
      <c r="H1099" s="5" t="s">
        <v>2605</v>
      </c>
      <c r="I1099" s="5" t="s">
        <v>2879</v>
      </c>
      <c r="M1099" t="str">
        <f t="shared" si="120"/>
        <v>藤岡</v>
      </c>
      <c r="N1099" t="str">
        <f t="shared" si="121"/>
        <v>美空</v>
      </c>
      <c r="O1099" t="str">
        <f t="shared" si="122"/>
        <v>フジオカ</v>
      </c>
      <c r="P1099" t="str">
        <f t="shared" si="123"/>
        <v>ミク</v>
      </c>
      <c r="Q1099">
        <f>IF($F1099="","",DATEDIF($R1099,①申込書!$D$3,"Y"))</f>
        <v>19</v>
      </c>
      <c r="R1099" t="str">
        <f t="shared" si="124"/>
        <v>2006/06/24</v>
      </c>
      <c r="S1099" t="str">
        <f t="shared" si="119"/>
        <v>学連</v>
      </c>
      <c r="T1099" t="str">
        <f>IFERROR(IF($G1099&lt;&gt;"",LEFT($G1099,11),IF(COUNTIF(③女子申込!$C:$C,$B1099)=1,INDEX(③女子申込!H:H,MATCH($B1099,③女子申込!$C:$C,0)),"")),"")</f>
        <v>00200396243</v>
      </c>
      <c r="U1099" t="str">
        <f t="shared" si="125"/>
        <v>京都薬科大</v>
      </c>
    </row>
    <row r="1100" spans="1:21">
      <c r="A1100" s="5" t="s">
        <v>1552</v>
      </c>
      <c r="B1100" s="5">
        <v>1099</v>
      </c>
      <c r="C1100" s="5" t="s">
        <v>13223</v>
      </c>
      <c r="D1100" s="5" t="s">
        <v>13224</v>
      </c>
      <c r="E1100" s="5" t="s">
        <v>3835</v>
      </c>
      <c r="F1100" s="5">
        <v>20060928</v>
      </c>
      <c r="G1100" s="5" t="s">
        <v>14384</v>
      </c>
      <c r="H1100" s="5" t="s">
        <v>14385</v>
      </c>
      <c r="I1100" s="5" t="s">
        <v>3028</v>
      </c>
      <c r="M1100" t="str">
        <f t="shared" si="120"/>
        <v>西口</v>
      </c>
      <c r="N1100" t="str">
        <f t="shared" si="121"/>
        <v>奈穂</v>
      </c>
      <c r="O1100" t="str">
        <f t="shared" si="122"/>
        <v>ニシグチ</v>
      </c>
      <c r="P1100" t="str">
        <f t="shared" si="123"/>
        <v>ナホ</v>
      </c>
      <c r="Q1100">
        <f>IF($F1100="","",DATEDIF($R1100,①申込書!$D$3,"Y"))</f>
        <v>19</v>
      </c>
      <c r="R1100" t="str">
        <f t="shared" si="124"/>
        <v>2006/09/28</v>
      </c>
      <c r="S1100" t="str">
        <f t="shared" si="119"/>
        <v>学連</v>
      </c>
      <c r="T1100" t="str">
        <f>IFERROR(IF($G1100&lt;&gt;"",LEFT($G1100,11),IF(COUNTIF(③女子申込!$C:$C,$B1100)=1,INDEX(③女子申込!H:H,MATCH($B1100,③女子申込!$C:$C,0)),"")),"")</f>
        <v>00200396259</v>
      </c>
      <c r="U1100" t="str">
        <f t="shared" si="125"/>
        <v>京都薬科大</v>
      </c>
    </row>
    <row r="1101" spans="1:21">
      <c r="A1101" s="5" t="s">
        <v>1552</v>
      </c>
      <c r="B1101" s="5">
        <v>1100</v>
      </c>
      <c r="C1101" s="5" t="s">
        <v>13225</v>
      </c>
      <c r="D1101" s="5" t="s">
        <v>13226</v>
      </c>
      <c r="E1101" s="5" t="s">
        <v>3835</v>
      </c>
      <c r="F1101" s="5">
        <v>20070225</v>
      </c>
      <c r="G1101" s="5" t="s">
        <v>14386</v>
      </c>
      <c r="H1101" s="5" t="s">
        <v>643</v>
      </c>
      <c r="I1101" s="5" t="s">
        <v>13750</v>
      </c>
      <c r="M1101" t="str">
        <f t="shared" si="120"/>
        <v>青木</v>
      </c>
      <c r="N1101" t="str">
        <f t="shared" si="121"/>
        <v>なごみ</v>
      </c>
      <c r="O1101" t="str">
        <f t="shared" si="122"/>
        <v>アオキ</v>
      </c>
      <c r="P1101" t="str">
        <f t="shared" si="123"/>
        <v>ナゴミ</v>
      </c>
      <c r="Q1101">
        <f>IF($F1101="","",DATEDIF($R1101,①申込書!$D$3,"Y"))</f>
        <v>18</v>
      </c>
      <c r="R1101" t="str">
        <f t="shared" si="124"/>
        <v>2007/02/25</v>
      </c>
      <c r="S1101" t="str">
        <f t="shared" si="119"/>
        <v>学連</v>
      </c>
      <c r="T1101" t="str">
        <f>IFERROR(IF($G1101&lt;&gt;"",LEFT($G1101,11),IF(COUNTIF(③女子申込!$C:$C,$B1101)=1,INDEX(③女子申込!H:H,MATCH($B1101,③女子申込!$C:$C,0)),"")),"")</f>
        <v>00200396578</v>
      </c>
      <c r="U1101" t="str">
        <f t="shared" si="125"/>
        <v>京都薬科大</v>
      </c>
    </row>
    <row r="1102" spans="1:21">
      <c r="A1102" s="5" t="s">
        <v>1552</v>
      </c>
      <c r="B1102" s="5">
        <v>1101</v>
      </c>
      <c r="C1102" s="5" t="s">
        <v>13227</v>
      </c>
      <c r="D1102" s="5" t="s">
        <v>13228</v>
      </c>
      <c r="E1102" s="5" t="s">
        <v>3835</v>
      </c>
      <c r="F1102" s="5">
        <v>20060603</v>
      </c>
      <c r="G1102" s="5" t="s">
        <v>14387</v>
      </c>
      <c r="H1102" s="5" t="s">
        <v>371</v>
      </c>
      <c r="I1102" s="5" t="s">
        <v>2797</v>
      </c>
      <c r="M1102" t="str">
        <f t="shared" si="120"/>
        <v>佐藤</v>
      </c>
      <c r="N1102" t="str">
        <f t="shared" si="121"/>
        <v>綾音</v>
      </c>
      <c r="O1102" t="str">
        <f t="shared" si="122"/>
        <v>サトウ</v>
      </c>
      <c r="P1102" t="str">
        <f t="shared" si="123"/>
        <v>アヤネ</v>
      </c>
      <c r="Q1102">
        <f>IF($F1102="","",DATEDIF($R1102,①申込書!$D$3,"Y"))</f>
        <v>19</v>
      </c>
      <c r="R1102" t="str">
        <f t="shared" si="124"/>
        <v>2006/06/03</v>
      </c>
      <c r="S1102" t="str">
        <f t="shared" si="119"/>
        <v>学連</v>
      </c>
      <c r="T1102" t="str">
        <f>IFERROR(IF($G1102&lt;&gt;"",LEFT($G1102,11),IF(COUNTIF(③女子申込!$C:$C,$B1102)=1,INDEX(③女子申込!H:H,MATCH($B1102,③女子申込!$C:$C,0)),"")),"")</f>
        <v>00200396605</v>
      </c>
      <c r="U1102" t="str">
        <f t="shared" si="125"/>
        <v>京都薬科大</v>
      </c>
    </row>
    <row r="1103" spans="1:21">
      <c r="A1103" s="5" t="s">
        <v>1552</v>
      </c>
      <c r="B1103" s="5">
        <v>1102</v>
      </c>
      <c r="C1103" s="5" t="s">
        <v>13229</v>
      </c>
      <c r="D1103" s="5" t="s">
        <v>13230</v>
      </c>
      <c r="E1103" s="5" t="s">
        <v>3835</v>
      </c>
      <c r="F1103" s="5">
        <v>20070330</v>
      </c>
      <c r="G1103" s="5" t="s">
        <v>14388</v>
      </c>
      <c r="H1103" s="5" t="s">
        <v>1317</v>
      </c>
      <c r="I1103" s="5" t="s">
        <v>2609</v>
      </c>
      <c r="M1103" t="str">
        <f t="shared" si="120"/>
        <v>深津</v>
      </c>
      <c r="N1103" t="str">
        <f t="shared" si="121"/>
        <v>遥</v>
      </c>
      <c r="O1103" t="str">
        <f t="shared" si="122"/>
        <v>フカツ</v>
      </c>
      <c r="P1103" t="str">
        <f t="shared" si="123"/>
        <v>ハルカ</v>
      </c>
      <c r="Q1103">
        <f>IF($F1103="","",DATEDIF($R1103,①申込書!$D$3,"Y"))</f>
        <v>18</v>
      </c>
      <c r="R1103" t="str">
        <f t="shared" si="124"/>
        <v>2007/03/30</v>
      </c>
      <c r="S1103" t="str">
        <f t="shared" si="119"/>
        <v>学連</v>
      </c>
      <c r="T1103" t="str">
        <f>IFERROR(IF($G1103&lt;&gt;"",LEFT($G1103,11),IF(COUNTIF(③女子申込!$C:$C,$B1103)=1,INDEX(③女子申込!H:H,MATCH($B1103,③女子申込!$C:$C,0)),"")),"")</f>
        <v>00200396611</v>
      </c>
      <c r="U1103" t="str">
        <f t="shared" si="125"/>
        <v>京都薬科大</v>
      </c>
    </row>
    <row r="1104" spans="1:21">
      <c r="A1104" s="5" t="s">
        <v>1552</v>
      </c>
      <c r="B1104" s="5">
        <v>1103</v>
      </c>
      <c r="C1104" s="5" t="s">
        <v>13231</v>
      </c>
      <c r="D1104" s="5" t="s">
        <v>13232</v>
      </c>
      <c r="E1104" s="5" t="s">
        <v>3835</v>
      </c>
      <c r="F1104" s="5">
        <v>20050916</v>
      </c>
      <c r="G1104" s="5" t="s">
        <v>14389</v>
      </c>
      <c r="H1104" s="5" t="s">
        <v>1199</v>
      </c>
      <c r="I1104" s="5" t="s">
        <v>14390</v>
      </c>
      <c r="M1104" t="str">
        <f t="shared" si="120"/>
        <v>澤井</v>
      </c>
      <c r="N1104" t="str">
        <f t="shared" si="121"/>
        <v>花佳</v>
      </c>
      <c r="O1104" t="str">
        <f t="shared" si="122"/>
        <v>サワイ</v>
      </c>
      <c r="P1104" t="str">
        <f t="shared" si="123"/>
        <v>ハナカ</v>
      </c>
      <c r="Q1104">
        <f>IF($F1104="","",DATEDIF($R1104,①申込書!$D$3,"Y"))</f>
        <v>20</v>
      </c>
      <c r="R1104" t="str">
        <f t="shared" si="124"/>
        <v>2005/09/16</v>
      </c>
      <c r="S1104" t="str">
        <f t="shared" si="119"/>
        <v>学連</v>
      </c>
      <c r="T1104" t="str">
        <f>IFERROR(IF($G1104&lt;&gt;"",LEFT($G1104,11),IF(COUNTIF(③女子申込!$C:$C,$B1104)=1,INDEX(③女子申込!H:H,MATCH($B1104,③女子申込!$C:$C,0)),"")),"")</f>
        <v>00200396650</v>
      </c>
      <c r="U1104" t="str">
        <f t="shared" si="125"/>
        <v>京都薬科大</v>
      </c>
    </row>
    <row r="1105" spans="1:21">
      <c r="A1105" s="5" t="s">
        <v>1552</v>
      </c>
      <c r="B1105" s="5">
        <v>1104</v>
      </c>
      <c r="C1105" s="5" t="s">
        <v>13233</v>
      </c>
      <c r="D1105" s="5" t="s">
        <v>13234</v>
      </c>
      <c r="E1105" s="5" t="s">
        <v>3835</v>
      </c>
      <c r="F1105" s="5">
        <v>20060723</v>
      </c>
      <c r="G1105" s="5" t="s">
        <v>14391</v>
      </c>
      <c r="H1105" s="5" t="s">
        <v>14392</v>
      </c>
      <c r="I1105" s="5" t="s">
        <v>2868</v>
      </c>
      <c r="M1105" t="str">
        <f t="shared" si="120"/>
        <v>竹川</v>
      </c>
      <c r="N1105" t="str">
        <f t="shared" si="121"/>
        <v>悠夏</v>
      </c>
      <c r="O1105" t="str">
        <f t="shared" si="122"/>
        <v>タケガワ</v>
      </c>
      <c r="P1105" t="str">
        <f t="shared" si="123"/>
        <v>ユナ</v>
      </c>
      <c r="Q1105">
        <f>IF($F1105="","",DATEDIF($R1105,①申込書!$D$3,"Y"))</f>
        <v>19</v>
      </c>
      <c r="R1105" t="str">
        <f t="shared" si="124"/>
        <v>2006/07/23</v>
      </c>
      <c r="S1105" t="str">
        <f t="shared" si="119"/>
        <v>学連</v>
      </c>
      <c r="T1105" t="str">
        <f>IFERROR(IF($G1105&lt;&gt;"",LEFT($G1105,11),IF(COUNTIF(③女子申込!$C:$C,$B1105)=1,INDEX(③女子申込!H:H,MATCH($B1105,③女子申込!$C:$C,0)),"")),"")</f>
        <v>00200396652</v>
      </c>
      <c r="U1105" t="str">
        <f t="shared" si="125"/>
        <v>京都薬科大</v>
      </c>
    </row>
    <row r="1106" spans="1:21">
      <c r="A1106" s="5" t="s">
        <v>1552</v>
      </c>
      <c r="B1106" s="5">
        <v>1105</v>
      </c>
      <c r="C1106" s="5" t="s">
        <v>13235</v>
      </c>
      <c r="D1106" s="5" t="s">
        <v>13236</v>
      </c>
      <c r="E1106" s="5" t="s">
        <v>3835</v>
      </c>
      <c r="F1106" s="5">
        <v>20060131</v>
      </c>
      <c r="G1106" s="5" t="s">
        <v>14393</v>
      </c>
      <c r="H1106" s="5" t="s">
        <v>14394</v>
      </c>
      <c r="I1106" s="5" t="s">
        <v>3360</v>
      </c>
      <c r="M1106" t="str">
        <f t="shared" si="120"/>
        <v>西馬</v>
      </c>
      <c r="N1106" t="str">
        <f t="shared" si="121"/>
        <v>沙和</v>
      </c>
      <c r="O1106" t="str">
        <f t="shared" si="122"/>
        <v>ニシウマ</v>
      </c>
      <c r="P1106" t="str">
        <f t="shared" si="123"/>
        <v>サワ</v>
      </c>
      <c r="Q1106">
        <f>IF($F1106="","",DATEDIF($R1106,①申込書!$D$3,"Y"))</f>
        <v>19</v>
      </c>
      <c r="R1106" t="str">
        <f t="shared" si="124"/>
        <v>2006/01/31</v>
      </c>
      <c r="S1106" t="str">
        <f t="shared" si="119"/>
        <v>学連</v>
      </c>
      <c r="T1106" t="str">
        <f>IFERROR(IF($G1106&lt;&gt;"",LEFT($G1106,11),IF(COUNTIF(③女子申込!$C:$C,$B1106)=1,INDEX(③女子申込!H:H,MATCH($B1106,③女子申込!$C:$C,0)),"")),"")</f>
        <v>00200396671</v>
      </c>
      <c r="U1106" t="str">
        <f t="shared" si="125"/>
        <v>京都薬科大</v>
      </c>
    </row>
    <row r="1107" spans="1:21">
      <c r="A1107" s="5" t="s">
        <v>1726</v>
      </c>
      <c r="B1107" s="5">
        <v>1106</v>
      </c>
      <c r="C1107" s="5" t="s">
        <v>13237</v>
      </c>
      <c r="D1107" s="5" t="s">
        <v>13238</v>
      </c>
      <c r="E1107" s="5" t="s">
        <v>83</v>
      </c>
      <c r="F1107" s="5">
        <v>20060422</v>
      </c>
      <c r="G1107" s="5" t="s">
        <v>14395</v>
      </c>
      <c r="H1107" s="5" t="s">
        <v>223</v>
      </c>
      <c r="I1107" s="5" t="s">
        <v>3161</v>
      </c>
      <c r="M1107" t="str">
        <f t="shared" si="120"/>
        <v>橋本</v>
      </c>
      <c r="N1107" t="str">
        <f t="shared" si="121"/>
        <v>真結子</v>
      </c>
      <c r="O1107" t="str">
        <f t="shared" si="122"/>
        <v>ハシモト</v>
      </c>
      <c r="P1107" t="str">
        <f t="shared" si="123"/>
        <v>マユコ</v>
      </c>
      <c r="Q1107">
        <f>IF($F1107="","",DATEDIF($R1107,①申込書!$D$3,"Y"))</f>
        <v>19</v>
      </c>
      <c r="R1107" t="str">
        <f t="shared" si="124"/>
        <v>2006/04/22</v>
      </c>
      <c r="S1107" t="str">
        <f t="shared" si="119"/>
        <v>奈良</v>
      </c>
      <c r="T1107" t="str">
        <f>IFERROR(IF($G1107&lt;&gt;"",LEFT($G1107,11),IF(COUNTIF(③女子申込!$C:$C,$B1107)=1,INDEX(③女子申込!H:H,MATCH($B1107,③女子申込!$C:$C,0)),"")),"")</f>
        <v>00139111218</v>
      </c>
      <c r="U1107" t="str">
        <f t="shared" si="125"/>
        <v>奈良教育大</v>
      </c>
    </row>
    <row r="1108" spans="1:21">
      <c r="A1108" s="5" t="s">
        <v>1726</v>
      </c>
      <c r="B1108" s="5">
        <v>1107</v>
      </c>
      <c r="C1108" s="5" t="s">
        <v>13239</v>
      </c>
      <c r="D1108" s="5" t="s">
        <v>13240</v>
      </c>
      <c r="E1108" s="5" t="s">
        <v>83</v>
      </c>
      <c r="F1108" s="5">
        <v>20060828</v>
      </c>
      <c r="G1108" s="5" t="s">
        <v>14396</v>
      </c>
      <c r="H1108" s="5" t="s">
        <v>845</v>
      </c>
      <c r="I1108" s="5" t="s">
        <v>14397</v>
      </c>
      <c r="M1108" t="str">
        <f t="shared" si="120"/>
        <v>鈴木</v>
      </c>
      <c r="N1108" t="str">
        <f t="shared" si="121"/>
        <v>雅乃</v>
      </c>
      <c r="O1108" t="str">
        <f t="shared" si="122"/>
        <v>スズキ</v>
      </c>
      <c r="P1108" t="str">
        <f t="shared" si="123"/>
        <v>ミヤノ</v>
      </c>
      <c r="Q1108">
        <f>IF($F1108="","",DATEDIF($R1108,①申込書!$D$3,"Y"))</f>
        <v>19</v>
      </c>
      <c r="R1108" t="str">
        <f t="shared" si="124"/>
        <v>2006/08/28</v>
      </c>
      <c r="S1108" t="str">
        <f t="shared" si="119"/>
        <v>奈良</v>
      </c>
      <c r="T1108" t="str">
        <f>IFERROR(IF($G1108&lt;&gt;"",LEFT($G1108,11),IF(COUNTIF(③女子申込!$C:$C,$B1108)=1,INDEX(③女子申込!H:H,MATCH($B1108,③女子申込!$C:$C,0)),"")),"")</f>
        <v>00165540627</v>
      </c>
      <c r="U1108" t="str">
        <f t="shared" si="125"/>
        <v>奈良教育大</v>
      </c>
    </row>
    <row r="1109" spans="1:21">
      <c r="A1109" s="5" t="s">
        <v>1286</v>
      </c>
      <c r="B1109" s="5">
        <v>1108</v>
      </c>
      <c r="C1109" s="5" t="s">
        <v>13241</v>
      </c>
      <c r="D1109" s="5" t="s">
        <v>13242</v>
      </c>
      <c r="E1109" s="5" t="s">
        <v>99</v>
      </c>
      <c r="F1109" s="5">
        <v>20060827</v>
      </c>
      <c r="G1109" s="5" t="s">
        <v>14398</v>
      </c>
      <c r="H1109" s="5" t="s">
        <v>1652</v>
      </c>
      <c r="I1109" s="5" t="s">
        <v>2342</v>
      </c>
      <c r="M1109" t="str">
        <f t="shared" si="120"/>
        <v>冨永</v>
      </c>
      <c r="N1109" t="str">
        <f t="shared" si="121"/>
        <v>実里</v>
      </c>
      <c r="O1109" t="str">
        <f t="shared" si="122"/>
        <v>トミナガ</v>
      </c>
      <c r="P1109" t="str">
        <f t="shared" si="123"/>
        <v>ミノリ</v>
      </c>
      <c r="Q1109">
        <f>IF($F1109="","",DATEDIF($R1109,①申込書!$D$3,"Y"))</f>
        <v>19</v>
      </c>
      <c r="R1109" t="str">
        <f t="shared" si="124"/>
        <v>2006/08/27</v>
      </c>
      <c r="S1109" t="str">
        <f t="shared" si="119"/>
        <v>大阪</v>
      </c>
      <c r="T1109" t="str">
        <f>IFERROR(IF($G1109&lt;&gt;"",LEFT($G1109,11),IF(COUNTIF(③女子申込!$C:$C,$B1109)=1,INDEX(③女子申込!H:H,MATCH($B1109,③女子申込!$C:$C,0)),"")),"")</f>
        <v>00165062525</v>
      </c>
      <c r="U1109" t="str">
        <f t="shared" si="125"/>
        <v>大阪公立大</v>
      </c>
    </row>
    <row r="1110" spans="1:21">
      <c r="A1110" s="5" t="s">
        <v>1286</v>
      </c>
      <c r="B1110" s="5">
        <v>1109</v>
      </c>
      <c r="C1110" s="5" t="s">
        <v>13243</v>
      </c>
      <c r="D1110" s="5" t="s">
        <v>13244</v>
      </c>
      <c r="E1110" s="5" t="s">
        <v>99</v>
      </c>
      <c r="F1110" s="5">
        <v>20060926</v>
      </c>
      <c r="G1110" s="5" t="s">
        <v>14399</v>
      </c>
      <c r="H1110" s="5" t="s">
        <v>2594</v>
      </c>
      <c r="I1110" s="5" t="s">
        <v>14400</v>
      </c>
      <c r="M1110" t="str">
        <f t="shared" si="120"/>
        <v>増井</v>
      </c>
      <c r="N1110" t="str">
        <f t="shared" si="121"/>
        <v>智咲</v>
      </c>
      <c r="O1110" t="str">
        <f t="shared" si="122"/>
        <v>マスイ</v>
      </c>
      <c r="P1110" t="str">
        <f t="shared" si="123"/>
        <v>チサキ</v>
      </c>
      <c r="Q1110">
        <f>IF($F1110="","",DATEDIF($R1110,①申込書!$D$3,"Y"))</f>
        <v>19</v>
      </c>
      <c r="R1110" t="str">
        <f t="shared" si="124"/>
        <v>2006/09/26</v>
      </c>
      <c r="S1110" t="str">
        <f t="shared" si="119"/>
        <v>大阪</v>
      </c>
      <c r="T1110" t="str">
        <f>IFERROR(IF($G1110&lt;&gt;"",LEFT($G1110,11),IF(COUNTIF(③女子申込!$C:$C,$B1110)=1,INDEX(③女子申込!H:H,MATCH($B1110,③女子申込!$C:$C,0)),"")),"")</f>
        <v>00200397660</v>
      </c>
      <c r="U1110" t="str">
        <f t="shared" si="125"/>
        <v>大阪公立大</v>
      </c>
    </row>
    <row r="1111" spans="1:21">
      <c r="A1111" s="5" t="s">
        <v>775</v>
      </c>
      <c r="B1111" s="5">
        <v>1110</v>
      </c>
      <c r="C1111" s="5" t="s">
        <v>13245</v>
      </c>
      <c r="D1111" s="5" t="s">
        <v>13246</v>
      </c>
      <c r="E1111" s="5" t="s">
        <v>163</v>
      </c>
      <c r="F1111" s="5">
        <v>20060904</v>
      </c>
      <c r="H1111" s="5" t="s">
        <v>323</v>
      </c>
      <c r="I1111" s="5" t="s">
        <v>5487</v>
      </c>
      <c r="M1111" t="str">
        <f t="shared" si="120"/>
        <v>松本</v>
      </c>
      <c r="N1111" t="str">
        <f t="shared" si="121"/>
        <v>咲千</v>
      </c>
      <c r="O1111" t="str">
        <f t="shared" si="122"/>
        <v>マツモト</v>
      </c>
      <c r="P1111" t="str">
        <f t="shared" si="123"/>
        <v>サチ</v>
      </c>
      <c r="Q1111">
        <f>IF($F1111="","",DATEDIF($R1111,①申込書!$D$3,"Y"))</f>
        <v>19</v>
      </c>
      <c r="R1111" t="str">
        <f t="shared" si="124"/>
        <v>2006/09/04</v>
      </c>
      <c r="S1111" t="str">
        <f t="shared" si="119"/>
        <v>神奈川</v>
      </c>
      <c r="T1111" t="str">
        <f>IFERROR(IF($G1111&lt;&gt;"",LEFT($G1111,11),IF(COUNTIF(③女子申込!$C:$C,$B1111)=1,INDEX(③女子申込!H:H,MATCH($B1111,③女子申込!$C:$C,0)),"")),"")</f>
        <v/>
      </c>
      <c r="U1111" t="str">
        <f t="shared" si="125"/>
        <v>同志社大</v>
      </c>
    </row>
    <row r="1112" spans="1:21">
      <c r="A1112" s="5" t="s">
        <v>775</v>
      </c>
      <c r="B1112" s="5">
        <v>1111</v>
      </c>
      <c r="C1112" s="5" t="s">
        <v>13247</v>
      </c>
      <c r="D1112" s="5" t="s">
        <v>13248</v>
      </c>
      <c r="E1112" s="5" t="s">
        <v>99</v>
      </c>
      <c r="F1112" s="5">
        <v>20050824</v>
      </c>
      <c r="H1112" s="5" t="s">
        <v>4915</v>
      </c>
      <c r="I1112" s="5" t="s">
        <v>12428</v>
      </c>
      <c r="M1112" t="str">
        <f t="shared" si="120"/>
        <v>酒匂</v>
      </c>
      <c r="N1112" t="str">
        <f t="shared" si="121"/>
        <v>奏</v>
      </c>
      <c r="O1112" t="str">
        <f t="shared" si="122"/>
        <v>サコウ</v>
      </c>
      <c r="P1112" t="str">
        <f t="shared" si="123"/>
        <v>カナデ</v>
      </c>
      <c r="Q1112">
        <f>IF($F1112="","",DATEDIF($R1112,①申込書!$D$3,"Y"))</f>
        <v>20</v>
      </c>
      <c r="R1112" t="str">
        <f t="shared" si="124"/>
        <v>2005/08/24</v>
      </c>
      <c r="S1112" t="str">
        <f t="shared" si="119"/>
        <v>大阪</v>
      </c>
      <c r="T1112" t="str">
        <f>IFERROR(IF($G1112&lt;&gt;"",LEFT($G1112,11),IF(COUNTIF(③女子申込!$C:$C,$B1112)=1,INDEX(③女子申込!H:H,MATCH($B1112,③女子申込!$C:$C,0)),"")),"")</f>
        <v/>
      </c>
      <c r="U1112" t="str">
        <f t="shared" si="125"/>
        <v>同志社大</v>
      </c>
    </row>
    <row r="1113" spans="1:21">
      <c r="A1113" s="5" t="s">
        <v>1476</v>
      </c>
      <c r="B1113" s="5">
        <v>1112</v>
      </c>
      <c r="C1113" s="5" t="s">
        <v>13249</v>
      </c>
      <c r="D1113" s="5" t="s">
        <v>13250</v>
      </c>
      <c r="E1113" s="5" t="s">
        <v>469</v>
      </c>
      <c r="F1113" s="5">
        <v>20060726</v>
      </c>
      <c r="G1113" s="5" t="s">
        <v>14401</v>
      </c>
      <c r="H1113" s="5" t="s">
        <v>209</v>
      </c>
      <c r="I1113" s="5" t="s">
        <v>14402</v>
      </c>
      <c r="M1113" t="str">
        <f t="shared" si="120"/>
        <v>中田</v>
      </c>
      <c r="N1113" t="str">
        <f t="shared" si="121"/>
        <v>心美</v>
      </c>
      <c r="O1113" t="str">
        <f t="shared" si="122"/>
        <v>ナカタ</v>
      </c>
      <c r="P1113" t="str">
        <f t="shared" si="123"/>
        <v>ココミ</v>
      </c>
      <c r="Q1113">
        <f>IF($F1113="","",DATEDIF($R1113,①申込書!$D$3,"Y"))</f>
        <v>19</v>
      </c>
      <c r="R1113" t="str">
        <f t="shared" si="124"/>
        <v>2006/07/26</v>
      </c>
      <c r="S1113" t="str">
        <f t="shared" si="119"/>
        <v>和歌山</v>
      </c>
      <c r="T1113" t="str">
        <f>IFERROR(IF($G1113&lt;&gt;"",LEFT($G1113,11),IF(COUNTIF(③女子申込!$C:$C,$B1113)=1,INDEX(③女子申込!H:H,MATCH($B1113,③女子申込!$C:$C,0)),"")),"")</f>
        <v>00141716424</v>
      </c>
      <c r="U1113" t="str">
        <f t="shared" si="125"/>
        <v>和歌山大</v>
      </c>
    </row>
    <row r="1114" spans="1:21">
      <c r="A1114" s="5" t="s">
        <v>1476</v>
      </c>
      <c r="B1114" s="5">
        <v>1113</v>
      </c>
      <c r="C1114" s="5" t="s">
        <v>13251</v>
      </c>
      <c r="D1114" s="5" t="s">
        <v>13252</v>
      </c>
      <c r="E1114" s="5" t="s">
        <v>469</v>
      </c>
      <c r="F1114" s="5">
        <v>20060412</v>
      </c>
      <c r="G1114" s="5" t="s">
        <v>14403</v>
      </c>
      <c r="H1114" s="5" t="s">
        <v>201</v>
      </c>
      <c r="I1114" s="5" t="s">
        <v>2709</v>
      </c>
      <c r="M1114" t="str">
        <f t="shared" si="120"/>
        <v>西山</v>
      </c>
      <c r="N1114" t="str">
        <f t="shared" si="121"/>
        <v>咲良</v>
      </c>
      <c r="O1114" t="str">
        <f t="shared" si="122"/>
        <v>ニシヤマ</v>
      </c>
      <c r="P1114" t="str">
        <f t="shared" si="123"/>
        <v>サクラ</v>
      </c>
      <c r="Q1114">
        <f>IF($F1114="","",DATEDIF($R1114,①申込書!$D$3,"Y"))</f>
        <v>19</v>
      </c>
      <c r="R1114" t="str">
        <f t="shared" si="124"/>
        <v>2006/04/12</v>
      </c>
      <c r="S1114" t="str">
        <f t="shared" si="119"/>
        <v>和歌山</v>
      </c>
      <c r="T1114" t="str">
        <f>IFERROR(IF($G1114&lt;&gt;"",LEFT($G1114,11),IF(COUNTIF(③女子申込!$C:$C,$B1114)=1,INDEX(③女子申込!H:H,MATCH($B1114,③女子申込!$C:$C,0)),"")),"")</f>
        <v>00141783226</v>
      </c>
      <c r="U1114" t="str">
        <f t="shared" si="125"/>
        <v>和歌山大</v>
      </c>
    </row>
    <row r="1115" spans="1:21">
      <c r="A1115" s="5" t="s">
        <v>1476</v>
      </c>
      <c r="B1115" s="5">
        <v>1114</v>
      </c>
      <c r="C1115" s="5" t="s">
        <v>13253</v>
      </c>
      <c r="D1115" s="5" t="s">
        <v>13254</v>
      </c>
      <c r="E1115" s="5" t="s">
        <v>469</v>
      </c>
      <c r="F1115" s="5">
        <v>20061012</v>
      </c>
      <c r="G1115" s="5" t="s">
        <v>14404</v>
      </c>
      <c r="H1115" s="5" t="s">
        <v>458</v>
      </c>
      <c r="I1115" s="5" t="s">
        <v>14405</v>
      </c>
      <c r="M1115" t="str">
        <f t="shared" si="120"/>
        <v>阪本</v>
      </c>
      <c r="N1115" t="str">
        <f t="shared" si="121"/>
        <v>美沙</v>
      </c>
      <c r="O1115" t="str">
        <f t="shared" si="122"/>
        <v>サカモト</v>
      </c>
      <c r="P1115" t="str">
        <f t="shared" si="123"/>
        <v>ミサ</v>
      </c>
      <c r="Q1115">
        <f>IF($F1115="","",DATEDIF($R1115,①申込書!$D$3,"Y"))</f>
        <v>19</v>
      </c>
      <c r="R1115" t="str">
        <f t="shared" si="124"/>
        <v>2006/10/12</v>
      </c>
      <c r="S1115" t="str">
        <f t="shared" si="119"/>
        <v>和歌山</v>
      </c>
      <c r="T1115" t="str">
        <f>IFERROR(IF($G1115&lt;&gt;"",LEFT($G1115,11),IF(COUNTIF(③女子申込!$C:$C,$B1115)=1,INDEX(③女子申込!H:H,MATCH($B1115,③女子申込!$C:$C,0)),"")),"")</f>
        <v>00142035015</v>
      </c>
      <c r="U1115" t="str">
        <f t="shared" si="125"/>
        <v>和歌山大</v>
      </c>
    </row>
    <row r="1116" spans="1:21">
      <c r="A1116" s="5" t="s">
        <v>1051</v>
      </c>
      <c r="B1116" s="5">
        <v>1115</v>
      </c>
      <c r="C1116" s="5" t="s">
        <v>13255</v>
      </c>
      <c r="D1116" s="5" t="s">
        <v>13256</v>
      </c>
      <c r="E1116" s="5" t="s">
        <v>97</v>
      </c>
      <c r="F1116" s="5">
        <v>20050606</v>
      </c>
      <c r="G1116" s="5" t="s">
        <v>14406</v>
      </c>
      <c r="H1116" s="5" t="s">
        <v>354</v>
      </c>
      <c r="I1116" s="5" t="s">
        <v>14407</v>
      </c>
      <c r="M1116" t="str">
        <f t="shared" si="120"/>
        <v>田中</v>
      </c>
      <c r="N1116" t="str">
        <f t="shared" si="121"/>
        <v>万優香</v>
      </c>
      <c r="O1116" t="str">
        <f t="shared" si="122"/>
        <v>タナカ</v>
      </c>
      <c r="P1116" t="str">
        <f t="shared" si="123"/>
        <v>マユカ</v>
      </c>
      <c r="Q1116">
        <f>IF($F1116="","",DATEDIF($R1116,①申込書!$D$3,"Y"))</f>
        <v>20</v>
      </c>
      <c r="R1116" t="str">
        <f t="shared" si="124"/>
        <v>2005/06/06</v>
      </c>
      <c r="S1116" t="str">
        <f t="shared" si="119"/>
        <v>兵庫</v>
      </c>
      <c r="T1116" t="str">
        <f>IFERROR(IF($G1116&lt;&gt;"",LEFT($G1116,11),IF(COUNTIF(③女子申込!$C:$C,$B1116)=1,INDEX(③女子申込!H:H,MATCH($B1116,③女子申込!$C:$C,0)),"")),"")</f>
        <v>00123847530</v>
      </c>
      <c r="U1116" t="str">
        <f t="shared" si="125"/>
        <v>兵庫県立大</v>
      </c>
    </row>
    <row r="1117" spans="1:21">
      <c r="A1117" s="5" t="s">
        <v>457</v>
      </c>
      <c r="B1117" s="5">
        <v>1116</v>
      </c>
      <c r="C1117" s="5" t="s">
        <v>13257</v>
      </c>
      <c r="D1117" s="5" t="s">
        <v>13258</v>
      </c>
      <c r="E1117" s="5" t="s">
        <v>99</v>
      </c>
      <c r="F1117" s="5">
        <v>20060411</v>
      </c>
      <c r="G1117" s="5" t="s">
        <v>14408</v>
      </c>
      <c r="H1117" s="5" t="s">
        <v>201</v>
      </c>
      <c r="I1117" s="5" t="s">
        <v>2703</v>
      </c>
      <c r="M1117" t="str">
        <f t="shared" si="120"/>
        <v>西山</v>
      </c>
      <c r="N1117" t="str">
        <f t="shared" si="121"/>
        <v>美桜</v>
      </c>
      <c r="O1117" t="str">
        <f t="shared" si="122"/>
        <v>ニシヤマ</v>
      </c>
      <c r="P1117" t="str">
        <f t="shared" si="123"/>
        <v>ミオ</v>
      </c>
      <c r="Q1117">
        <f>IF($F1117="","",DATEDIF($R1117,①申込書!$D$3,"Y"))</f>
        <v>19</v>
      </c>
      <c r="R1117" t="str">
        <f t="shared" si="124"/>
        <v>2006/04/11</v>
      </c>
      <c r="S1117" t="str">
        <f t="shared" si="119"/>
        <v>大阪</v>
      </c>
      <c r="T1117" t="str">
        <f>IFERROR(IF($G1117&lt;&gt;"",LEFT($G1117,11),IF(COUNTIF(③女子申込!$C:$C,$B1117)=1,INDEX(③女子申込!H:H,MATCH($B1117,③女子申込!$C:$C,0)),"")),"")</f>
        <v>00134213317</v>
      </c>
      <c r="U1117" t="str">
        <f t="shared" si="125"/>
        <v>関西大</v>
      </c>
    </row>
    <row r="1118" spans="1:21">
      <c r="A1118" s="5" t="s">
        <v>1207</v>
      </c>
      <c r="B1118" s="5">
        <v>1117</v>
      </c>
      <c r="C1118" s="5" t="s">
        <v>13259</v>
      </c>
      <c r="D1118" s="5" t="s">
        <v>13260</v>
      </c>
      <c r="E1118" s="5" t="s">
        <v>97</v>
      </c>
      <c r="F1118" s="5">
        <v>20070118</v>
      </c>
      <c r="G1118" s="5" t="s">
        <v>14409</v>
      </c>
      <c r="H1118" s="5" t="s">
        <v>1030</v>
      </c>
      <c r="I1118" s="5" t="s">
        <v>2803</v>
      </c>
      <c r="M1118" t="str">
        <f t="shared" si="120"/>
        <v>堀</v>
      </c>
      <c r="N1118" t="str">
        <f t="shared" si="121"/>
        <v>夏海</v>
      </c>
      <c r="O1118" t="str">
        <f t="shared" si="122"/>
        <v>ホリ</v>
      </c>
      <c r="P1118" t="str">
        <f t="shared" si="123"/>
        <v>ナツミ</v>
      </c>
      <c r="Q1118">
        <f>IF($F1118="","",DATEDIF($R1118,①申込書!$D$3,"Y"))</f>
        <v>19</v>
      </c>
      <c r="R1118" t="str">
        <f t="shared" si="124"/>
        <v>2007/01/18</v>
      </c>
      <c r="S1118" t="str">
        <f t="shared" si="119"/>
        <v>兵庫</v>
      </c>
      <c r="T1118" t="str">
        <f>IFERROR(IF($G1118&lt;&gt;"",LEFT($G1118,11),IF(COUNTIF(③女子申込!$C:$C,$B1118)=1,INDEX(③女子申込!H:H,MATCH($B1118,③女子申込!$C:$C,0)),"")),"")</f>
        <v>00200363915</v>
      </c>
      <c r="U1118" t="str">
        <f t="shared" si="125"/>
        <v>大阪国際大</v>
      </c>
    </row>
    <row r="1119" spans="1:21">
      <c r="A1119" s="5" t="s">
        <v>1207</v>
      </c>
      <c r="B1119" s="5">
        <v>1118</v>
      </c>
      <c r="C1119" s="5" t="s">
        <v>13261</v>
      </c>
      <c r="D1119" s="5" t="s">
        <v>13262</v>
      </c>
      <c r="E1119" s="5" t="s">
        <v>99</v>
      </c>
      <c r="F1119" s="5">
        <v>20070128</v>
      </c>
      <c r="G1119" s="5" t="s">
        <v>14410</v>
      </c>
      <c r="H1119" s="5" t="s">
        <v>7666</v>
      </c>
      <c r="I1119" s="5" t="s">
        <v>7996</v>
      </c>
      <c r="M1119" t="str">
        <f t="shared" si="120"/>
        <v>日置</v>
      </c>
      <c r="N1119" t="str">
        <f t="shared" si="121"/>
        <v>寿理</v>
      </c>
      <c r="O1119" t="str">
        <f t="shared" si="122"/>
        <v>ヒオキ</v>
      </c>
      <c r="P1119" t="str">
        <f t="shared" si="123"/>
        <v>ジュリ</v>
      </c>
      <c r="Q1119">
        <f>IF($F1119="","",DATEDIF($R1119,①申込書!$D$3,"Y"))</f>
        <v>18</v>
      </c>
      <c r="R1119" t="str">
        <f t="shared" si="124"/>
        <v>2007/01/28</v>
      </c>
      <c r="S1119" t="str">
        <f t="shared" si="119"/>
        <v>大阪</v>
      </c>
      <c r="T1119" t="str">
        <f>IFERROR(IF($G1119&lt;&gt;"",LEFT($G1119,11),IF(COUNTIF(③女子申込!$C:$C,$B1119)=1,INDEX(③女子申込!H:H,MATCH($B1119,③女子申込!$C:$C,0)),"")),"")</f>
        <v>00165456128</v>
      </c>
      <c r="U1119" t="str">
        <f t="shared" si="125"/>
        <v>大阪国際大</v>
      </c>
    </row>
    <row r="1120" spans="1:21">
      <c r="A1120" s="5" t="s">
        <v>1451</v>
      </c>
      <c r="B1120" s="5">
        <v>1119</v>
      </c>
      <c r="C1120" s="5" t="s">
        <v>13263</v>
      </c>
      <c r="D1120" s="5" t="s">
        <v>13264</v>
      </c>
      <c r="E1120" s="5" t="s">
        <v>3835</v>
      </c>
      <c r="F1120" s="5">
        <v>20060925</v>
      </c>
      <c r="G1120" s="5" t="s">
        <v>14411</v>
      </c>
      <c r="H1120" s="5" t="s">
        <v>14412</v>
      </c>
      <c r="I1120" s="5" t="s">
        <v>5101</v>
      </c>
      <c r="M1120" t="str">
        <f t="shared" si="120"/>
        <v>相田</v>
      </c>
      <c r="N1120" t="str">
        <f t="shared" si="121"/>
        <v>瑛梨香</v>
      </c>
      <c r="O1120" t="str">
        <f t="shared" si="122"/>
        <v>アイダ</v>
      </c>
      <c r="P1120" t="str">
        <f t="shared" si="123"/>
        <v>エリカ</v>
      </c>
      <c r="Q1120">
        <f>IF($F1120="","",DATEDIF($R1120,①申込書!$D$3,"Y"))</f>
        <v>19</v>
      </c>
      <c r="R1120" t="str">
        <f t="shared" si="124"/>
        <v>2006/09/25</v>
      </c>
      <c r="S1120" t="str">
        <f t="shared" si="119"/>
        <v>学連</v>
      </c>
      <c r="T1120" t="str">
        <f>IFERROR(IF($G1120&lt;&gt;"",LEFT($G1120,11),IF(COUNTIF(③女子申込!$C:$C,$B1120)=1,INDEX(③女子申込!H:H,MATCH($B1120,③女子申込!$C:$C,0)),"")),"")</f>
        <v>00141048119</v>
      </c>
      <c r="U1120" t="str">
        <f t="shared" si="125"/>
        <v>関西外国語大</v>
      </c>
    </row>
    <row r="1121" spans="1:21">
      <c r="A1121" s="5" t="s">
        <v>1451</v>
      </c>
      <c r="B1121" s="5">
        <v>1120</v>
      </c>
      <c r="C1121" s="5" t="s">
        <v>13265</v>
      </c>
      <c r="D1121" s="5" t="s">
        <v>13266</v>
      </c>
      <c r="E1121" s="5" t="s">
        <v>3835</v>
      </c>
      <c r="F1121" s="5">
        <v>20060502</v>
      </c>
      <c r="G1121" s="5" t="s">
        <v>14413</v>
      </c>
      <c r="H1121" s="5" t="s">
        <v>716</v>
      </c>
      <c r="I1121" s="5" t="s">
        <v>2806</v>
      </c>
      <c r="M1121" t="str">
        <f t="shared" si="120"/>
        <v>上野</v>
      </c>
      <c r="N1121" t="str">
        <f t="shared" si="121"/>
        <v>美羽</v>
      </c>
      <c r="O1121" t="str">
        <f t="shared" si="122"/>
        <v>ウエノ</v>
      </c>
      <c r="P1121" t="str">
        <f t="shared" si="123"/>
        <v>ミウ</v>
      </c>
      <c r="Q1121">
        <f>IF($F1121="","",DATEDIF($R1121,①申込書!$D$3,"Y"))</f>
        <v>19</v>
      </c>
      <c r="R1121" t="str">
        <f t="shared" si="124"/>
        <v>2006/05/02</v>
      </c>
      <c r="S1121" t="str">
        <f t="shared" si="119"/>
        <v>学連</v>
      </c>
      <c r="T1121" t="str">
        <f>IFERROR(IF($G1121&lt;&gt;"",LEFT($G1121,11),IF(COUNTIF(③女子申込!$C:$C,$B1121)=1,INDEX(③女子申込!H:H,MATCH($B1121,③女子申込!$C:$C,0)),"")),"")</f>
        <v>00137194126</v>
      </c>
      <c r="U1121" t="str">
        <f t="shared" si="125"/>
        <v>関西外国語大</v>
      </c>
    </row>
    <row r="1122" spans="1:21">
      <c r="A1122" s="5" t="s">
        <v>1349</v>
      </c>
      <c r="B1122" s="5">
        <v>1121</v>
      </c>
      <c r="C1122" s="5" t="s">
        <v>13267</v>
      </c>
      <c r="D1122" s="5" t="s">
        <v>13268</v>
      </c>
      <c r="E1122" s="5" t="s">
        <v>99</v>
      </c>
      <c r="F1122" s="5">
        <v>20051001</v>
      </c>
      <c r="G1122" s="5" t="s">
        <v>14414</v>
      </c>
      <c r="H1122" s="5" t="s">
        <v>14415</v>
      </c>
      <c r="I1122" s="5" t="s">
        <v>12206</v>
      </c>
      <c r="M1122" t="str">
        <f t="shared" si="120"/>
        <v>前島</v>
      </c>
      <c r="N1122" t="str">
        <f t="shared" si="121"/>
        <v>有稀</v>
      </c>
      <c r="O1122" t="str">
        <f t="shared" si="122"/>
        <v>マエジマ</v>
      </c>
      <c r="P1122" t="str">
        <f t="shared" si="123"/>
        <v>ユウキ</v>
      </c>
      <c r="Q1122">
        <f>IF($F1122="","",DATEDIF($R1122,①申込書!$D$3,"Y"))</f>
        <v>20</v>
      </c>
      <c r="R1122" t="str">
        <f t="shared" si="124"/>
        <v>2005/10/01</v>
      </c>
      <c r="S1122" t="str">
        <f t="shared" si="119"/>
        <v>大阪</v>
      </c>
      <c r="T1122" t="str">
        <f>IFERROR(IF($G1122&lt;&gt;"",LEFT($G1122,11),IF(COUNTIF(③女子申込!$C:$C,$B1122)=1,INDEX(③女子申込!H:H,MATCH($B1122,③女子申込!$C:$C,0)),"")),"")</f>
        <v>00155530019</v>
      </c>
      <c r="U1122" t="str">
        <f t="shared" si="125"/>
        <v>大阪大</v>
      </c>
    </row>
    <row r="1123" spans="1:21">
      <c r="A1123" s="5" t="s">
        <v>974</v>
      </c>
      <c r="B1123" s="5">
        <v>1122</v>
      </c>
      <c r="C1123" s="5" t="s">
        <v>13269</v>
      </c>
      <c r="D1123" s="5" t="s">
        <v>13270</v>
      </c>
      <c r="E1123" s="5" t="s">
        <v>83</v>
      </c>
      <c r="F1123" s="5">
        <v>20061024</v>
      </c>
      <c r="G1123" s="5" t="s">
        <v>14416</v>
      </c>
      <c r="H1123" s="5" t="s">
        <v>14417</v>
      </c>
      <c r="I1123" s="5" t="s">
        <v>14418</v>
      </c>
      <c r="M1123" t="str">
        <f t="shared" si="120"/>
        <v>森内</v>
      </c>
      <c r="N1123" t="str">
        <f t="shared" si="121"/>
        <v>佳都世</v>
      </c>
      <c r="O1123" t="str">
        <f t="shared" si="122"/>
        <v>モリウチ</v>
      </c>
      <c r="P1123" t="str">
        <f t="shared" si="123"/>
        <v>カツヨ</v>
      </c>
      <c r="Q1123">
        <f>IF($F1123="","",DATEDIF($R1123,①申込書!$D$3,"Y"))</f>
        <v>19</v>
      </c>
      <c r="R1123" t="str">
        <f t="shared" si="124"/>
        <v>2006/10/24</v>
      </c>
      <c r="S1123" t="str">
        <f t="shared" si="119"/>
        <v>奈良</v>
      </c>
      <c r="T1123" t="str">
        <f>IFERROR(IF($G1123&lt;&gt;"",LEFT($G1123,11),IF(COUNTIF(③女子申込!$C:$C,$B1123)=1,INDEX(③女子申込!H:H,MATCH($B1123,③女子申込!$C:$C,0)),"")),"")</f>
        <v>00165172830</v>
      </c>
      <c r="U1123" t="str">
        <f t="shared" si="125"/>
        <v>天理大</v>
      </c>
    </row>
    <row r="1124" spans="1:21">
      <c r="A1124" s="5" t="s">
        <v>1692</v>
      </c>
      <c r="B1124" s="5">
        <v>1123</v>
      </c>
      <c r="C1124" s="5" t="s">
        <v>8413</v>
      </c>
      <c r="D1124" s="5" t="s">
        <v>8414</v>
      </c>
      <c r="E1124" s="5" t="s">
        <v>3835</v>
      </c>
      <c r="F1124" s="5">
        <v>20051106</v>
      </c>
      <c r="G1124" s="5" t="s">
        <v>8415</v>
      </c>
      <c r="H1124" s="5" t="s">
        <v>3162</v>
      </c>
      <c r="I1124" s="5" t="s">
        <v>8416</v>
      </c>
      <c r="M1124" t="str">
        <f t="shared" si="120"/>
        <v>小熊</v>
      </c>
      <c r="N1124" t="str">
        <f t="shared" si="121"/>
        <v>ユミナ</v>
      </c>
      <c r="O1124" t="str">
        <f t="shared" si="122"/>
        <v>オグマ</v>
      </c>
      <c r="P1124" t="str">
        <f t="shared" si="123"/>
        <v>ユミナ</v>
      </c>
      <c r="Q1124">
        <f>IF($F1124="","",DATEDIF($R1124,①申込書!$D$3,"Y"))</f>
        <v>20</v>
      </c>
      <c r="R1124" t="str">
        <f t="shared" si="124"/>
        <v>2005/11/06</v>
      </c>
      <c r="S1124" t="str">
        <f t="shared" si="119"/>
        <v>学連</v>
      </c>
      <c r="T1124" t="str">
        <f>IFERROR(IF($G1124&lt;&gt;"",LEFT($G1124,11),IF(COUNTIF(③女子申込!$C:$C,$B1124)=1,INDEX(③女子申込!H:H,MATCH($B1124,③女子申込!$C:$C,0)),"")),"")</f>
        <v>00155096127</v>
      </c>
      <c r="U1124" t="str">
        <f t="shared" si="125"/>
        <v>京都工芸繊維大</v>
      </c>
    </row>
    <row r="1125" spans="1:21">
      <c r="A1125" s="5" t="s">
        <v>1692</v>
      </c>
      <c r="B1125" s="5">
        <v>1124</v>
      </c>
      <c r="C1125" s="5" t="s">
        <v>13271</v>
      </c>
      <c r="D1125" s="5" t="s">
        <v>13272</v>
      </c>
      <c r="E1125" s="5" t="s">
        <v>3835</v>
      </c>
      <c r="F1125" s="5">
        <v>20060614</v>
      </c>
      <c r="G1125" s="5" t="s">
        <v>14419</v>
      </c>
      <c r="H1125" s="5" t="s">
        <v>366</v>
      </c>
      <c r="I1125" s="5" t="s">
        <v>2733</v>
      </c>
      <c r="M1125" t="str">
        <f t="shared" si="120"/>
        <v>石井</v>
      </c>
      <c r="N1125" t="str">
        <f t="shared" si="121"/>
        <v>琴音</v>
      </c>
      <c r="O1125" t="str">
        <f t="shared" si="122"/>
        <v>イシイ</v>
      </c>
      <c r="P1125" t="str">
        <f t="shared" si="123"/>
        <v>コトネ</v>
      </c>
      <c r="Q1125">
        <f>IF($F1125="","",DATEDIF($R1125,①申込書!$D$3,"Y"))</f>
        <v>19</v>
      </c>
      <c r="R1125" t="str">
        <f t="shared" si="124"/>
        <v>2006/06/14</v>
      </c>
      <c r="S1125" t="str">
        <f t="shared" si="119"/>
        <v>学連</v>
      </c>
      <c r="T1125" t="str">
        <f>IFERROR(IF($G1125&lt;&gt;"",LEFT($G1125,11),IF(COUNTIF(③女子申込!$C:$C,$B1125)=1,INDEX(③女子申込!H:H,MATCH($B1125,③女子申込!$C:$C,0)),"")),"")</f>
        <v>00165252425</v>
      </c>
      <c r="U1125" t="str">
        <f t="shared" si="125"/>
        <v>京都工芸繊維大</v>
      </c>
    </row>
    <row r="1126" spans="1:21">
      <c r="A1126" s="5" t="s">
        <v>1631</v>
      </c>
      <c r="B1126" s="5">
        <v>1125</v>
      </c>
      <c r="C1126" s="5" t="s">
        <v>13273</v>
      </c>
      <c r="D1126" s="5" t="s">
        <v>13274</v>
      </c>
      <c r="E1126" s="5" t="s">
        <v>99</v>
      </c>
      <c r="F1126" s="5">
        <v>20060729</v>
      </c>
      <c r="G1126" s="5" t="s">
        <v>14420</v>
      </c>
      <c r="H1126" s="5" t="s">
        <v>1940</v>
      </c>
      <c r="I1126" s="5" t="s">
        <v>2953</v>
      </c>
      <c r="M1126" t="str">
        <f t="shared" si="120"/>
        <v>河原</v>
      </c>
      <c r="N1126" t="str">
        <f t="shared" si="121"/>
        <v>菜杏</v>
      </c>
      <c r="O1126" t="str">
        <f t="shared" si="122"/>
        <v>カワハラ</v>
      </c>
      <c r="P1126" t="str">
        <f t="shared" si="123"/>
        <v>ナナ</v>
      </c>
      <c r="Q1126">
        <f>IF($F1126="","",DATEDIF($R1126,①申込書!$D$3,"Y"))</f>
        <v>19</v>
      </c>
      <c r="R1126" t="str">
        <f t="shared" si="124"/>
        <v>2006/07/29</v>
      </c>
      <c r="S1126" t="str">
        <f t="shared" si="119"/>
        <v>大阪</v>
      </c>
      <c r="T1126" t="str">
        <f>IFERROR(IF($G1126&lt;&gt;"",LEFT($G1126,11),IF(COUNTIF(③女子申込!$C:$C,$B1126)=1,INDEX(③女子申込!H:H,MATCH($B1126,③女子申込!$C:$C,0)),"")),"")</f>
        <v>00136698841</v>
      </c>
      <c r="U1126" t="str">
        <f t="shared" si="125"/>
        <v>京都産業大</v>
      </c>
    </row>
    <row r="1127" spans="1:21">
      <c r="A1127" s="5" t="s">
        <v>1631</v>
      </c>
      <c r="B1127" s="5">
        <v>1126</v>
      </c>
      <c r="C1127" s="5" t="s">
        <v>13275</v>
      </c>
      <c r="D1127" s="5" t="s">
        <v>13276</v>
      </c>
      <c r="E1127" s="5" t="s">
        <v>97</v>
      </c>
      <c r="F1127" s="5">
        <v>20061010</v>
      </c>
      <c r="G1127" s="5" t="s">
        <v>14421</v>
      </c>
      <c r="H1127" s="5" t="s">
        <v>371</v>
      </c>
      <c r="I1127" s="5" t="s">
        <v>14422</v>
      </c>
      <c r="M1127" t="str">
        <f t="shared" si="120"/>
        <v>佐藤</v>
      </c>
      <c r="N1127" t="str">
        <f t="shared" si="121"/>
        <v>晶子</v>
      </c>
      <c r="O1127" t="str">
        <f t="shared" si="122"/>
        <v>サトウ</v>
      </c>
      <c r="P1127" t="str">
        <f t="shared" si="123"/>
        <v>アキコ</v>
      </c>
      <c r="Q1127">
        <f>IF($F1127="","",DATEDIF($R1127,①申込書!$D$3,"Y"))</f>
        <v>19</v>
      </c>
      <c r="R1127" t="str">
        <f t="shared" si="124"/>
        <v>2006/10/10</v>
      </c>
      <c r="S1127" t="str">
        <f t="shared" si="119"/>
        <v>兵庫</v>
      </c>
      <c r="T1127" t="str">
        <f>IFERROR(IF($G1127&lt;&gt;"",LEFT($G1127,11),IF(COUNTIF(③女子申込!$C:$C,$B1127)=1,INDEX(③女子申込!H:H,MATCH($B1127,③女子申込!$C:$C,0)),"")),"")</f>
        <v>00135718631</v>
      </c>
      <c r="U1127" t="str">
        <f t="shared" si="125"/>
        <v>京都産業大</v>
      </c>
    </row>
    <row r="1128" spans="1:21">
      <c r="A1128" s="5" t="s">
        <v>1063</v>
      </c>
      <c r="B1128" s="5">
        <v>1127</v>
      </c>
      <c r="C1128" s="5" t="s">
        <v>13277</v>
      </c>
      <c r="D1128" s="5" t="s">
        <v>13278</v>
      </c>
      <c r="E1128" s="5" t="s">
        <v>97</v>
      </c>
      <c r="F1128" s="5">
        <v>20060618</v>
      </c>
      <c r="G1128" s="5" t="s">
        <v>14423</v>
      </c>
      <c r="H1128" s="5" t="s">
        <v>111</v>
      </c>
      <c r="I1128" s="5" t="s">
        <v>2223</v>
      </c>
      <c r="M1128" t="str">
        <f t="shared" si="120"/>
        <v>山下</v>
      </c>
      <c r="N1128" t="str">
        <f t="shared" si="121"/>
        <v>真央</v>
      </c>
      <c r="O1128" t="str">
        <f t="shared" si="122"/>
        <v>ヤマシタ</v>
      </c>
      <c r="P1128" t="str">
        <f t="shared" si="123"/>
        <v>マオ</v>
      </c>
      <c r="Q1128">
        <f>IF($F1128="","",DATEDIF($R1128,①申込書!$D$3,"Y"))</f>
        <v>19</v>
      </c>
      <c r="R1128" t="str">
        <f t="shared" si="124"/>
        <v>2006/06/18</v>
      </c>
      <c r="S1128" t="str">
        <f t="shared" si="119"/>
        <v>兵庫</v>
      </c>
      <c r="T1128" t="str">
        <f>IFERROR(IF($G1128&lt;&gt;"",LEFT($G1128,11),IF(COUNTIF(③女子申込!$C:$C,$B1128)=1,INDEX(③女子申込!H:H,MATCH($B1128,③女子申込!$C:$C,0)),"")),"")</f>
        <v>00200350608</v>
      </c>
      <c r="U1128" t="str">
        <f t="shared" si="125"/>
        <v>兵庫大</v>
      </c>
    </row>
    <row r="1129" spans="1:21">
      <c r="A1129" s="5" t="s">
        <v>1476</v>
      </c>
      <c r="B1129" s="5">
        <v>1128</v>
      </c>
      <c r="C1129" s="5" t="s">
        <v>13279</v>
      </c>
      <c r="D1129" s="5" t="s">
        <v>13280</v>
      </c>
      <c r="E1129" s="5" t="s">
        <v>469</v>
      </c>
      <c r="F1129" s="5">
        <v>20060925</v>
      </c>
      <c r="G1129" s="5" t="s">
        <v>14424</v>
      </c>
      <c r="H1129" s="5" t="s">
        <v>398</v>
      </c>
      <c r="I1129" s="5" t="s">
        <v>2709</v>
      </c>
      <c r="M1129" t="str">
        <f t="shared" si="120"/>
        <v>岡</v>
      </c>
      <c r="N1129" t="str">
        <f t="shared" si="121"/>
        <v>咲良</v>
      </c>
      <c r="O1129" t="str">
        <f t="shared" si="122"/>
        <v>オカ</v>
      </c>
      <c r="P1129" t="str">
        <f t="shared" si="123"/>
        <v>サクラ</v>
      </c>
      <c r="Q1129">
        <f>IF($F1129="","",DATEDIF($R1129,①申込書!$D$3,"Y"))</f>
        <v>19</v>
      </c>
      <c r="R1129" t="str">
        <f t="shared" si="124"/>
        <v>2006/09/25</v>
      </c>
      <c r="S1129" t="str">
        <f t="shared" si="119"/>
        <v>和歌山</v>
      </c>
      <c r="T1129" t="str">
        <f>IFERROR(IF($G1129&lt;&gt;"",LEFT($G1129,11),IF(COUNTIF(③女子申込!$C:$C,$B1129)=1,INDEX(③女子申込!H:H,MATCH($B1129,③女子申込!$C:$C,0)),"")),"")</f>
        <v>00136133522</v>
      </c>
      <c r="U1129" t="str">
        <f t="shared" si="125"/>
        <v>和歌山大</v>
      </c>
    </row>
    <row r="1130" spans="1:21">
      <c r="A1130" s="5" t="s">
        <v>13281</v>
      </c>
      <c r="B1130" s="5">
        <v>1129</v>
      </c>
      <c r="C1130" s="5" t="s">
        <v>13282</v>
      </c>
      <c r="D1130" s="5" t="s">
        <v>13283</v>
      </c>
      <c r="E1130" s="5" t="s">
        <v>469</v>
      </c>
      <c r="F1130" s="5">
        <v>20040320</v>
      </c>
      <c r="G1130" s="5" t="s">
        <v>14425</v>
      </c>
      <c r="H1130" s="5" t="s">
        <v>3031</v>
      </c>
      <c r="I1130" s="5" t="s">
        <v>3578</v>
      </c>
      <c r="M1130" t="str">
        <f t="shared" si="120"/>
        <v>田畑</v>
      </c>
      <c r="N1130" t="str">
        <f t="shared" si="121"/>
        <v>志悠</v>
      </c>
      <c r="O1130" t="str">
        <f t="shared" si="122"/>
        <v>タバタ</v>
      </c>
      <c r="P1130" t="str">
        <f t="shared" si="123"/>
        <v>シユ</v>
      </c>
      <c r="Q1130">
        <f>IF($F1130="","",DATEDIF($R1130,①申込書!$D$3,"Y"))</f>
        <v>21</v>
      </c>
      <c r="R1130" t="str">
        <f t="shared" si="124"/>
        <v>2004/03/20</v>
      </c>
      <c r="S1130" t="str">
        <f t="shared" si="119"/>
        <v>和歌山</v>
      </c>
      <c r="T1130" t="str">
        <f>IFERROR(IF($G1130&lt;&gt;"",LEFT($G1130,11),IF(COUNTIF(③女子申込!$C:$C,$B1130)=1,INDEX(③女子申込!H:H,MATCH($B1130,③女子申込!$C:$C,0)),"")),"")</f>
        <v>00200377561</v>
      </c>
      <c r="U1130" t="str">
        <f t="shared" si="125"/>
        <v>園田学園大</v>
      </c>
    </row>
    <row r="1131" spans="1:21">
      <c r="A1131" s="5" t="s">
        <v>1104</v>
      </c>
      <c r="B1131" s="5">
        <v>1130</v>
      </c>
      <c r="C1131" s="5" t="s">
        <v>13284</v>
      </c>
      <c r="D1131" s="5" t="s">
        <v>13285</v>
      </c>
      <c r="E1131" s="5" t="s">
        <v>3835</v>
      </c>
      <c r="F1131" s="5">
        <v>20050516</v>
      </c>
      <c r="H1131" s="5" t="s">
        <v>1292</v>
      </c>
      <c r="I1131" s="5" t="s">
        <v>2342</v>
      </c>
      <c r="M1131" t="str">
        <f t="shared" si="120"/>
        <v>秋田</v>
      </c>
      <c r="N1131" t="str">
        <f t="shared" si="121"/>
        <v>美乃里</v>
      </c>
      <c r="O1131" t="str">
        <f t="shared" si="122"/>
        <v>アキタ</v>
      </c>
      <c r="P1131" t="str">
        <f t="shared" si="123"/>
        <v>ミノリ</v>
      </c>
      <c r="Q1131">
        <f>IF($F1131="","",DATEDIF($R1131,①申込書!$D$3,"Y"))</f>
        <v>20</v>
      </c>
      <c r="R1131" t="str">
        <f t="shared" si="124"/>
        <v>2005/05/16</v>
      </c>
      <c r="S1131" t="str">
        <f t="shared" si="119"/>
        <v>学連</v>
      </c>
      <c r="T1131" t="str">
        <f>IFERROR(IF($G1131&lt;&gt;"",LEFT($G1131,11),IF(COUNTIF(③女子申込!$C:$C,$B1131)=1,INDEX(③女子申込!H:H,MATCH($B1131,③女子申込!$C:$C,0)),"")),"")</f>
        <v/>
      </c>
      <c r="U1131" t="str">
        <f t="shared" si="125"/>
        <v>神戸大</v>
      </c>
    </row>
    <row r="1132" spans="1:21">
      <c r="A1132" s="5" t="s">
        <v>1104</v>
      </c>
      <c r="B1132" s="5">
        <v>1131</v>
      </c>
      <c r="C1132" s="5" t="s">
        <v>8293</v>
      </c>
      <c r="D1132" s="5" t="s">
        <v>8294</v>
      </c>
      <c r="E1132" s="5" t="s">
        <v>97</v>
      </c>
      <c r="F1132" s="5">
        <v>20020810</v>
      </c>
      <c r="H1132" s="5" t="s">
        <v>3153</v>
      </c>
      <c r="I1132" s="5" t="s">
        <v>2860</v>
      </c>
      <c r="M1132" t="str">
        <f t="shared" si="120"/>
        <v>宮下</v>
      </c>
      <c r="N1132" t="str">
        <f t="shared" si="121"/>
        <v>夏奈</v>
      </c>
      <c r="O1132" t="str">
        <f t="shared" si="122"/>
        <v>ミヤシタ</v>
      </c>
      <c r="P1132" t="str">
        <f t="shared" si="123"/>
        <v>カナ</v>
      </c>
      <c r="Q1132">
        <f>IF($F1132="","",DATEDIF($R1132,①申込書!$D$3,"Y"))</f>
        <v>23</v>
      </c>
      <c r="R1132" t="str">
        <f t="shared" si="124"/>
        <v>2002/08/10</v>
      </c>
      <c r="S1132" t="str">
        <f t="shared" si="119"/>
        <v>兵庫</v>
      </c>
      <c r="T1132" t="str">
        <f>IFERROR(IF($G1132&lt;&gt;"",LEFT($G1132,11),IF(COUNTIF(③女子申込!$C:$C,$B1132)=1,INDEX(③女子申込!H:H,MATCH($B1132,③女子申込!$C:$C,0)),"")),"")</f>
        <v/>
      </c>
      <c r="U1132" t="str">
        <f t="shared" si="125"/>
        <v>神戸大</v>
      </c>
    </row>
    <row r="1133" spans="1:21">
      <c r="A1133" s="5" t="s">
        <v>1338</v>
      </c>
      <c r="B1133" s="5">
        <v>1132</v>
      </c>
      <c r="C1133" s="5" t="s">
        <v>13286</v>
      </c>
      <c r="D1133" s="5" t="s">
        <v>13287</v>
      </c>
      <c r="E1133" s="5" t="s">
        <v>3835</v>
      </c>
      <c r="F1133" s="5">
        <v>20060916</v>
      </c>
      <c r="G1133" s="5" t="s">
        <v>14426</v>
      </c>
      <c r="H1133" s="5" t="s">
        <v>14427</v>
      </c>
      <c r="I1133" s="5" t="s">
        <v>14332</v>
      </c>
      <c r="M1133" t="str">
        <f t="shared" si="120"/>
        <v>北羅</v>
      </c>
      <c r="N1133" t="str">
        <f t="shared" si="121"/>
        <v>広奈</v>
      </c>
      <c r="O1133" t="str">
        <f t="shared" si="122"/>
        <v>キタラ</v>
      </c>
      <c r="P1133" t="str">
        <f t="shared" si="123"/>
        <v>ヒロナ</v>
      </c>
      <c r="Q1133">
        <f>IF($F1133="","",DATEDIF($R1133,①申込書!$D$3,"Y"))</f>
        <v>19</v>
      </c>
      <c r="R1133" t="str">
        <f t="shared" si="124"/>
        <v>2006/09/16</v>
      </c>
      <c r="S1133" t="str">
        <f t="shared" si="119"/>
        <v>学連</v>
      </c>
      <c r="T1133" t="str">
        <f>IFERROR(IF($G1133&lt;&gt;"",LEFT($G1133,11),IF(COUNTIF(③女子申込!$C:$C,$B1133)=1,INDEX(③女子申込!H:H,MATCH($B1133,③女子申込!$C:$C,0)),"")),"")</f>
        <v>00134213216</v>
      </c>
      <c r="U1133" t="str">
        <f t="shared" si="125"/>
        <v>大阪医科薬科大</v>
      </c>
    </row>
    <row r="1134" spans="1:21">
      <c r="A1134" s="5" t="s">
        <v>1338</v>
      </c>
      <c r="B1134" s="5">
        <v>1133</v>
      </c>
      <c r="C1134" s="5" t="s">
        <v>13288</v>
      </c>
      <c r="D1134" s="5" t="s">
        <v>13289</v>
      </c>
      <c r="E1134" s="5" t="s">
        <v>3835</v>
      </c>
      <c r="F1134" s="5">
        <v>20061111</v>
      </c>
      <c r="G1134" s="5" t="s">
        <v>14428</v>
      </c>
      <c r="H1134" s="5" t="s">
        <v>1495</v>
      </c>
      <c r="I1134" s="5" t="s">
        <v>1087</v>
      </c>
      <c r="M1134" t="str">
        <f t="shared" si="120"/>
        <v>下村</v>
      </c>
      <c r="N1134" t="str">
        <f t="shared" si="121"/>
        <v>菜月</v>
      </c>
      <c r="O1134" t="str">
        <f t="shared" si="122"/>
        <v>シモムラ</v>
      </c>
      <c r="P1134" t="str">
        <f t="shared" si="123"/>
        <v>ナツキ</v>
      </c>
      <c r="Q1134">
        <f>IF($F1134="","",DATEDIF($R1134,①申込書!$D$3,"Y"))</f>
        <v>19</v>
      </c>
      <c r="R1134" t="str">
        <f t="shared" si="124"/>
        <v>2006/11/11</v>
      </c>
      <c r="S1134" t="str">
        <f t="shared" si="119"/>
        <v>学連</v>
      </c>
      <c r="T1134" t="str">
        <f>IFERROR(IF($G1134&lt;&gt;"",LEFT($G1134,11),IF(COUNTIF(③女子申込!$C:$C,$B1134)=1,INDEX(③女子申込!H:H,MATCH($B1134,③女子申込!$C:$C,0)),"")),"")</f>
        <v>00200421543</v>
      </c>
      <c r="U1134" t="str">
        <f t="shared" si="125"/>
        <v>大阪医科薬科大</v>
      </c>
    </row>
    <row r="1135" spans="1:21">
      <c r="A1135" s="5" t="s">
        <v>1338</v>
      </c>
      <c r="B1135" s="5">
        <v>1134</v>
      </c>
      <c r="C1135" s="5" t="s">
        <v>13290</v>
      </c>
      <c r="D1135" s="5" t="s">
        <v>13291</v>
      </c>
      <c r="E1135" s="5" t="s">
        <v>3835</v>
      </c>
      <c r="F1135" s="5">
        <v>20070128</v>
      </c>
      <c r="G1135" s="5" t="s">
        <v>14429</v>
      </c>
      <c r="H1135" s="5" t="s">
        <v>3355</v>
      </c>
      <c r="I1135" s="5" t="s">
        <v>3223</v>
      </c>
      <c r="M1135" t="str">
        <f t="shared" si="120"/>
        <v>大道</v>
      </c>
      <c r="N1135" t="str">
        <f t="shared" si="121"/>
        <v>未来</v>
      </c>
      <c r="O1135" t="str">
        <f t="shared" si="122"/>
        <v>オオミチ</v>
      </c>
      <c r="P1135" t="str">
        <f t="shared" si="123"/>
        <v>ミライ</v>
      </c>
      <c r="Q1135">
        <f>IF($F1135="","",DATEDIF($R1135,①申込書!$D$3,"Y"))</f>
        <v>18</v>
      </c>
      <c r="R1135" t="str">
        <f t="shared" si="124"/>
        <v>2007/01/28</v>
      </c>
      <c r="S1135" t="str">
        <f t="shared" si="119"/>
        <v>学連</v>
      </c>
      <c r="T1135" t="str">
        <f>IFERROR(IF($G1135&lt;&gt;"",LEFT($G1135,11),IF(COUNTIF(③女子申込!$C:$C,$B1135)=1,INDEX(③女子申込!H:H,MATCH($B1135,③女子申込!$C:$C,0)),"")),"")</f>
        <v>00200033571</v>
      </c>
      <c r="U1135" t="str">
        <f t="shared" si="125"/>
        <v>大阪医科薬科大</v>
      </c>
    </row>
    <row r="1136" spans="1:21">
      <c r="A1136" s="5" t="s">
        <v>78</v>
      </c>
      <c r="B1136" s="5">
        <v>1135</v>
      </c>
      <c r="C1136" s="5" t="s">
        <v>13292</v>
      </c>
      <c r="D1136" s="5" t="s">
        <v>13293</v>
      </c>
      <c r="E1136" s="5" t="s">
        <v>97</v>
      </c>
      <c r="F1136" s="5">
        <v>20060529</v>
      </c>
      <c r="G1136" s="5" t="s">
        <v>14430</v>
      </c>
      <c r="H1136" s="5" t="s">
        <v>214</v>
      </c>
      <c r="I1136" s="5" t="s">
        <v>2782</v>
      </c>
      <c r="M1136" t="str">
        <f t="shared" si="120"/>
        <v>山本</v>
      </c>
      <c r="N1136" t="str">
        <f t="shared" si="121"/>
        <v>紗季</v>
      </c>
      <c r="O1136" t="str">
        <f t="shared" si="122"/>
        <v>ヤマモト</v>
      </c>
      <c r="P1136" t="str">
        <f t="shared" si="123"/>
        <v>サキ</v>
      </c>
      <c r="Q1136">
        <f>IF($F1136="","",DATEDIF($R1136,①申込書!$D$3,"Y"))</f>
        <v>19</v>
      </c>
      <c r="R1136" t="str">
        <f t="shared" si="124"/>
        <v>2006/05/29</v>
      </c>
      <c r="S1136" t="str">
        <f t="shared" si="119"/>
        <v>兵庫</v>
      </c>
      <c r="T1136" t="str">
        <f>IFERROR(IF($G1136&lt;&gt;"",LEFT($G1136,11),IF(COUNTIF(③女子申込!$C:$C,$B1136)=1,INDEX(③女子申込!H:H,MATCH($B1136,③女子申込!$C:$C,0)),"")),"")</f>
        <v>00140325015</v>
      </c>
      <c r="U1136" t="str">
        <f t="shared" si="125"/>
        <v>立命館大</v>
      </c>
    </row>
    <row r="1137" spans="1:21">
      <c r="A1137" s="5" t="s">
        <v>78</v>
      </c>
      <c r="B1137" s="5">
        <v>1136</v>
      </c>
      <c r="C1137" s="5" t="s">
        <v>13294</v>
      </c>
      <c r="D1137" s="5" t="s">
        <v>13295</v>
      </c>
      <c r="E1137" s="5" t="s">
        <v>88</v>
      </c>
      <c r="F1137" s="5">
        <v>20070315</v>
      </c>
      <c r="G1137" s="5" t="s">
        <v>14431</v>
      </c>
      <c r="H1137" s="5" t="s">
        <v>14432</v>
      </c>
      <c r="I1137" s="5" t="s">
        <v>14433</v>
      </c>
      <c r="M1137" t="str">
        <f t="shared" si="120"/>
        <v>長鴫</v>
      </c>
      <c r="N1137" t="str">
        <f t="shared" si="121"/>
        <v>海凪</v>
      </c>
      <c r="O1137" t="str">
        <f t="shared" si="122"/>
        <v>ナガシギ</v>
      </c>
      <c r="P1137" t="str">
        <f t="shared" si="123"/>
        <v>ミナギ</v>
      </c>
      <c r="Q1137">
        <f>IF($F1137="","",DATEDIF($R1137,①申込書!$D$3,"Y"))</f>
        <v>18</v>
      </c>
      <c r="R1137" t="str">
        <f t="shared" si="124"/>
        <v>2007/03/15</v>
      </c>
      <c r="S1137" t="str">
        <f t="shared" si="119"/>
        <v>京都</v>
      </c>
      <c r="T1137" t="str">
        <f>IFERROR(IF($G1137&lt;&gt;"",LEFT($G1137,11),IF(COUNTIF(③女子申込!$C:$C,$B1137)=1,INDEX(③女子申込!H:H,MATCH($B1137,③女子申込!$C:$C,0)),"")),"")</f>
        <v>00142190118</v>
      </c>
      <c r="U1137" t="str">
        <f t="shared" si="125"/>
        <v>立命館大</v>
      </c>
    </row>
    <row r="1138" spans="1:21">
      <c r="A1138" s="5" t="s">
        <v>78</v>
      </c>
      <c r="B1138" s="5">
        <v>1137</v>
      </c>
      <c r="C1138" s="5" t="s">
        <v>13296</v>
      </c>
      <c r="D1138" s="5" t="s">
        <v>13297</v>
      </c>
      <c r="E1138" s="5" t="s">
        <v>3835</v>
      </c>
      <c r="F1138" s="5">
        <v>20061019</v>
      </c>
      <c r="G1138" s="5" t="s">
        <v>14434</v>
      </c>
      <c r="H1138" s="5" t="s">
        <v>477</v>
      </c>
      <c r="I1138" s="5" t="s">
        <v>2804</v>
      </c>
      <c r="M1138" t="str">
        <f t="shared" si="120"/>
        <v>藤井</v>
      </c>
      <c r="N1138" t="str">
        <f t="shared" si="121"/>
        <v>凜香</v>
      </c>
      <c r="O1138" t="str">
        <f t="shared" si="122"/>
        <v>フジイ</v>
      </c>
      <c r="P1138" t="str">
        <f t="shared" si="123"/>
        <v>リンカ</v>
      </c>
      <c r="Q1138">
        <f>IF($F1138="","",DATEDIF($R1138,①申込書!$D$3,"Y"))</f>
        <v>19</v>
      </c>
      <c r="R1138" t="str">
        <f t="shared" si="124"/>
        <v>2006/10/19</v>
      </c>
      <c r="S1138" t="str">
        <f t="shared" si="119"/>
        <v>学連</v>
      </c>
      <c r="T1138" t="str">
        <f>IFERROR(IF($G1138&lt;&gt;"",LEFT($G1138,11),IF(COUNTIF(③女子申込!$C:$C,$B1138)=1,INDEX(③女子申込!H:H,MATCH($B1138,③女子申込!$C:$C,0)),"")),"")</f>
        <v>00136807429</v>
      </c>
      <c r="U1138" t="str">
        <f t="shared" si="125"/>
        <v>立命館大</v>
      </c>
    </row>
    <row r="1139" spans="1:21">
      <c r="A1139" s="5" t="s">
        <v>78</v>
      </c>
      <c r="B1139" s="5">
        <v>1138</v>
      </c>
      <c r="C1139" s="5" t="s">
        <v>13298</v>
      </c>
      <c r="D1139" s="5" t="s">
        <v>13299</v>
      </c>
      <c r="E1139" s="5" t="s">
        <v>180</v>
      </c>
      <c r="F1139" s="5">
        <v>20060720</v>
      </c>
      <c r="G1139" s="5" t="s">
        <v>14435</v>
      </c>
      <c r="H1139" s="5" t="s">
        <v>14436</v>
      </c>
      <c r="I1139" s="5" t="s">
        <v>1855</v>
      </c>
      <c r="M1139" t="str">
        <f t="shared" si="120"/>
        <v>鳰</v>
      </c>
      <c r="N1139" t="str">
        <f t="shared" si="121"/>
        <v>侑夏</v>
      </c>
      <c r="O1139" t="str">
        <f t="shared" si="122"/>
        <v>ニオ</v>
      </c>
      <c r="P1139" t="str">
        <f t="shared" si="123"/>
        <v>ユウカ</v>
      </c>
      <c r="Q1139">
        <f>IF($F1139="","",DATEDIF($R1139,①申込書!$D$3,"Y"))</f>
        <v>19</v>
      </c>
      <c r="R1139" t="str">
        <f t="shared" si="124"/>
        <v>2006/07/20</v>
      </c>
      <c r="S1139" t="str">
        <f t="shared" si="119"/>
        <v>北海道</v>
      </c>
      <c r="T1139" t="str">
        <f>IFERROR(IF($G1139&lt;&gt;"",LEFT($G1139,11),IF(COUNTIF(③女子申込!$C:$C,$B1139)=1,INDEX(③女子申込!H:H,MATCH($B1139,③女子申込!$C:$C,0)),"")),"")</f>
        <v>00137890432</v>
      </c>
      <c r="U1139" t="str">
        <f t="shared" si="125"/>
        <v>立命館大</v>
      </c>
    </row>
    <row r="1140" spans="1:21">
      <c r="A1140" s="5" t="s">
        <v>78</v>
      </c>
      <c r="B1140" s="5">
        <v>1139</v>
      </c>
      <c r="C1140" s="5" t="s">
        <v>13300</v>
      </c>
      <c r="D1140" s="5" t="s">
        <v>13301</v>
      </c>
      <c r="E1140" s="5" t="s">
        <v>85</v>
      </c>
      <c r="F1140" s="5">
        <v>20070319</v>
      </c>
      <c r="G1140" s="5" t="s">
        <v>14437</v>
      </c>
      <c r="H1140" s="5" t="s">
        <v>14438</v>
      </c>
      <c r="I1140" s="5" t="s">
        <v>2738</v>
      </c>
      <c r="M1140" t="str">
        <f t="shared" si="120"/>
        <v>津川</v>
      </c>
      <c r="N1140" t="str">
        <f t="shared" si="121"/>
        <v>愛依</v>
      </c>
      <c r="O1140" t="str">
        <f t="shared" si="122"/>
        <v>ツガワ</v>
      </c>
      <c r="P1140" t="str">
        <f t="shared" si="123"/>
        <v>アイ</v>
      </c>
      <c r="Q1140">
        <f>IF($F1140="","",DATEDIF($R1140,①申込書!$D$3,"Y"))</f>
        <v>18</v>
      </c>
      <c r="R1140" t="str">
        <f t="shared" si="124"/>
        <v>2007/03/19</v>
      </c>
      <c r="S1140" t="str">
        <f t="shared" si="119"/>
        <v>愛知</v>
      </c>
      <c r="T1140" t="str">
        <f>IFERROR(IF($G1140&lt;&gt;"",LEFT($G1140,11),IF(COUNTIF(③女子申込!$C:$C,$B1140)=1,INDEX(③女子申込!H:H,MATCH($B1140,③女子申込!$C:$C,0)),"")),"")</f>
        <v>00132443118</v>
      </c>
      <c r="U1140" t="str">
        <f t="shared" si="125"/>
        <v>立命館大</v>
      </c>
    </row>
    <row r="1141" spans="1:21">
      <c r="A1141" s="5" t="s">
        <v>78</v>
      </c>
      <c r="B1141" s="5">
        <v>1140</v>
      </c>
      <c r="C1141" s="5" t="s">
        <v>13302</v>
      </c>
      <c r="D1141" s="5" t="s">
        <v>13303</v>
      </c>
      <c r="E1141" s="5" t="s">
        <v>80</v>
      </c>
      <c r="F1141" s="5">
        <v>20060921</v>
      </c>
      <c r="G1141" s="5" t="s">
        <v>14439</v>
      </c>
      <c r="H1141" s="5" t="s">
        <v>14440</v>
      </c>
      <c r="I1141" s="5" t="s">
        <v>2868</v>
      </c>
      <c r="M1141" t="str">
        <f t="shared" si="120"/>
        <v>饗庭</v>
      </c>
      <c r="N1141" t="str">
        <f t="shared" si="121"/>
        <v>佑菜</v>
      </c>
      <c r="O1141" t="str">
        <f t="shared" si="122"/>
        <v>アイバ</v>
      </c>
      <c r="P1141" t="str">
        <f t="shared" si="123"/>
        <v>ユウナ</v>
      </c>
      <c r="Q1141">
        <f>IF($F1141="","",DATEDIF($R1141,①申込書!$D$3,"Y"))</f>
        <v>19</v>
      </c>
      <c r="R1141" t="str">
        <f t="shared" si="124"/>
        <v>2006/09/21</v>
      </c>
      <c r="S1141" t="str">
        <f t="shared" si="119"/>
        <v>滋賀</v>
      </c>
      <c r="T1141" t="str">
        <f>IFERROR(IF($G1141&lt;&gt;"",LEFT($G1141,11),IF(COUNTIF(③女子申込!$C:$C,$B1141)=1,INDEX(③女子申込!H:H,MATCH($B1141,③女子申込!$C:$C,0)),"")),"")</f>
        <v>00165475937</v>
      </c>
      <c r="U1141" t="str">
        <f t="shared" si="125"/>
        <v>立命館大</v>
      </c>
    </row>
    <row r="1142" spans="1:21">
      <c r="A1142" s="5" t="s">
        <v>1286</v>
      </c>
      <c r="B1142" s="5">
        <v>1141</v>
      </c>
      <c r="C1142" s="5" t="s">
        <v>13304</v>
      </c>
      <c r="D1142" s="5" t="s">
        <v>13305</v>
      </c>
      <c r="E1142" s="5" t="s">
        <v>97</v>
      </c>
      <c r="F1142" s="5">
        <v>20050412</v>
      </c>
      <c r="G1142" s="5" t="s">
        <v>14441</v>
      </c>
      <c r="H1142" s="5" t="s">
        <v>333</v>
      </c>
      <c r="I1142" s="5" t="s">
        <v>14442</v>
      </c>
      <c r="M1142" t="str">
        <f t="shared" si="120"/>
        <v>岡田</v>
      </c>
      <c r="N1142" t="str">
        <f t="shared" si="121"/>
        <v>莉羽</v>
      </c>
      <c r="O1142" t="str">
        <f t="shared" si="122"/>
        <v>オカダ</v>
      </c>
      <c r="P1142" t="str">
        <f t="shared" si="123"/>
        <v>リウ</v>
      </c>
      <c r="Q1142">
        <f>IF($F1142="","",DATEDIF($R1142,①申込書!$D$3,"Y"))</f>
        <v>20</v>
      </c>
      <c r="R1142" t="str">
        <f t="shared" si="124"/>
        <v>2005/04/12</v>
      </c>
      <c r="S1142" t="str">
        <f t="shared" si="119"/>
        <v>兵庫</v>
      </c>
      <c r="T1142" t="str">
        <f>IFERROR(IF($G1142&lt;&gt;"",LEFT($G1142,11),IF(COUNTIF(③女子申込!$C:$C,$B1142)=1,INDEX(③女子申込!H:H,MATCH($B1142,③女子申込!$C:$C,0)),"")),"")</f>
        <v>00125149325</v>
      </c>
      <c r="U1142" t="str">
        <f t="shared" si="125"/>
        <v>大阪公立大</v>
      </c>
    </row>
    <row r="1143" spans="1:21">
      <c r="A1143" s="5" t="s">
        <v>1454</v>
      </c>
      <c r="B1143" s="5">
        <v>1142</v>
      </c>
      <c r="C1143" s="5" t="s">
        <v>13306</v>
      </c>
      <c r="D1143" s="5" t="s">
        <v>13307</v>
      </c>
      <c r="E1143" s="5" t="s">
        <v>99</v>
      </c>
      <c r="F1143" s="5">
        <v>20060501</v>
      </c>
      <c r="H1143" s="5" t="s">
        <v>477</v>
      </c>
      <c r="I1143" s="5" t="s">
        <v>2796</v>
      </c>
      <c r="M1143" t="str">
        <f t="shared" si="120"/>
        <v>藤井</v>
      </c>
      <c r="N1143" t="str">
        <f t="shared" si="121"/>
        <v>愛子</v>
      </c>
      <c r="O1143" t="str">
        <f t="shared" si="122"/>
        <v>フジイ</v>
      </c>
      <c r="P1143" t="str">
        <f t="shared" si="123"/>
        <v>アイコ</v>
      </c>
      <c r="Q1143">
        <f>IF($F1143="","",DATEDIF($R1143,①申込書!$D$3,"Y"))</f>
        <v>19</v>
      </c>
      <c r="R1143" t="str">
        <f t="shared" si="124"/>
        <v>2006/05/01</v>
      </c>
      <c r="S1143" t="str">
        <f t="shared" si="119"/>
        <v>大阪</v>
      </c>
      <c r="T1143" t="str">
        <f>IFERROR(IF($G1143&lt;&gt;"",LEFT($G1143,11),IF(COUNTIF(③女子申込!$C:$C,$B1143)=1,INDEX(③女子申込!H:H,MATCH($B1143,③女子申込!$C:$C,0)),"")),"")</f>
        <v/>
      </c>
      <c r="U1143" t="str">
        <f t="shared" si="125"/>
        <v>追手門学院大</v>
      </c>
    </row>
    <row r="1144" spans="1:21">
      <c r="A1144" s="5" t="s">
        <v>1026</v>
      </c>
      <c r="B1144" s="5">
        <v>1143</v>
      </c>
      <c r="C1144" s="5" t="s">
        <v>13308</v>
      </c>
      <c r="D1144" s="5" t="s">
        <v>13309</v>
      </c>
      <c r="E1144" s="5" t="s">
        <v>469</v>
      </c>
      <c r="F1144" s="5">
        <v>20070310</v>
      </c>
      <c r="G1144" s="5" t="s">
        <v>14443</v>
      </c>
      <c r="H1144" s="5" t="s">
        <v>162</v>
      </c>
      <c r="I1144" s="5" t="s">
        <v>2866</v>
      </c>
      <c r="M1144" t="str">
        <f t="shared" si="120"/>
        <v>木村</v>
      </c>
      <c r="N1144" t="str">
        <f t="shared" si="121"/>
        <v>愛梨</v>
      </c>
      <c r="O1144" t="str">
        <f t="shared" si="122"/>
        <v>キムラ</v>
      </c>
      <c r="P1144" t="str">
        <f t="shared" si="123"/>
        <v>アイリ</v>
      </c>
      <c r="Q1144">
        <f>IF($F1144="","",DATEDIF($R1144,①申込書!$D$3,"Y"))</f>
        <v>18</v>
      </c>
      <c r="R1144" t="str">
        <f t="shared" si="124"/>
        <v>2007/03/10</v>
      </c>
      <c r="S1144" t="str">
        <f t="shared" si="119"/>
        <v>和歌山</v>
      </c>
      <c r="T1144" t="str">
        <f>IFERROR(IF($G1144&lt;&gt;"",LEFT($G1144,11),IF(COUNTIF(③女子申込!$C:$C,$B1144)=1,INDEX(③女子申込!H:H,MATCH($B1144,③女子申込!$C:$C,0)),"")),"")</f>
        <v>00141094322</v>
      </c>
      <c r="U1144" t="str">
        <f t="shared" si="125"/>
        <v>大阪経済大</v>
      </c>
    </row>
    <row r="1145" spans="1:21">
      <c r="A1145" s="5" t="s">
        <v>1198</v>
      </c>
      <c r="B1145" s="5">
        <v>1144</v>
      </c>
      <c r="C1145" s="5" t="s">
        <v>13310</v>
      </c>
      <c r="D1145" s="5" t="s">
        <v>13311</v>
      </c>
      <c r="E1145" s="5" t="s">
        <v>3835</v>
      </c>
      <c r="F1145" s="5">
        <v>20060727</v>
      </c>
      <c r="G1145" s="5" t="s">
        <v>14444</v>
      </c>
      <c r="H1145" s="5" t="s">
        <v>14445</v>
      </c>
      <c r="I1145" s="5" t="s">
        <v>5662</v>
      </c>
      <c r="M1145" t="str">
        <f t="shared" si="120"/>
        <v>岩下</v>
      </c>
      <c r="N1145" t="str">
        <f t="shared" si="121"/>
        <v>心音</v>
      </c>
      <c r="O1145" t="str">
        <f t="shared" si="122"/>
        <v>イワシタ</v>
      </c>
      <c r="P1145" t="str">
        <f t="shared" si="123"/>
        <v>ココネ</v>
      </c>
      <c r="Q1145">
        <f>IF($F1145="","",DATEDIF($R1145,①申込書!$D$3,"Y"))</f>
        <v>19</v>
      </c>
      <c r="R1145" t="str">
        <f t="shared" si="124"/>
        <v>2006/07/27</v>
      </c>
      <c r="S1145" t="str">
        <f t="shared" si="119"/>
        <v>学連</v>
      </c>
      <c r="T1145" t="str">
        <f>IFERROR(IF($G1145&lt;&gt;"",LEFT($G1145,11),IF(COUNTIF(③女子申込!$C:$C,$B1145)=1,INDEX(③女子申込!H:H,MATCH($B1145,③女子申込!$C:$C,0)),"")),"")</f>
        <v>00173083830</v>
      </c>
      <c r="U1145" t="str">
        <f t="shared" si="125"/>
        <v>大阪工業大</v>
      </c>
    </row>
    <row r="1146" spans="1:21">
      <c r="A1146" s="5" t="s">
        <v>1726</v>
      </c>
      <c r="B1146" s="5">
        <v>1145</v>
      </c>
      <c r="C1146" s="5" t="s">
        <v>13312</v>
      </c>
      <c r="D1146" s="5" t="s">
        <v>13313</v>
      </c>
      <c r="E1146" s="5" t="s">
        <v>83</v>
      </c>
      <c r="F1146" s="5">
        <v>20061009</v>
      </c>
      <c r="G1146" s="5" t="s">
        <v>14446</v>
      </c>
      <c r="H1146" s="5" t="s">
        <v>14447</v>
      </c>
      <c r="I1146" s="5" t="s">
        <v>5532</v>
      </c>
      <c r="M1146" t="str">
        <f t="shared" si="120"/>
        <v>冨林</v>
      </c>
      <c r="N1146" t="str">
        <f t="shared" si="121"/>
        <v>和花</v>
      </c>
      <c r="O1146" t="str">
        <f t="shared" si="122"/>
        <v>トミバヤシ</v>
      </c>
      <c r="P1146" t="str">
        <f t="shared" si="123"/>
        <v>ワカ</v>
      </c>
      <c r="Q1146">
        <f>IF($F1146="","",DATEDIF($R1146,①申込書!$D$3,"Y"))</f>
        <v>19</v>
      </c>
      <c r="R1146" t="str">
        <f t="shared" si="124"/>
        <v>2006/10/09</v>
      </c>
      <c r="S1146" t="str">
        <f t="shared" si="119"/>
        <v>奈良</v>
      </c>
      <c r="T1146" t="str">
        <f>IFERROR(IF($G1146&lt;&gt;"",LEFT($G1146,11),IF(COUNTIF(③女子申込!$C:$C,$B1146)=1,INDEX(③女子申込!H:H,MATCH($B1146,③女子申込!$C:$C,0)),"")),"")</f>
        <v>00143481627</v>
      </c>
      <c r="U1146" t="str">
        <f t="shared" si="125"/>
        <v>奈良教育大</v>
      </c>
    </row>
    <row r="1147" spans="1:21">
      <c r="A1147" s="5" t="s">
        <v>457</v>
      </c>
      <c r="B1147" s="5">
        <v>1146</v>
      </c>
      <c r="C1147" s="5" t="s">
        <v>13314</v>
      </c>
      <c r="D1147" s="5" t="s">
        <v>13315</v>
      </c>
      <c r="E1147" s="5" t="s">
        <v>83</v>
      </c>
      <c r="F1147" s="5">
        <v>20060818</v>
      </c>
      <c r="G1147" s="5" t="s">
        <v>14448</v>
      </c>
      <c r="H1147" s="5" t="s">
        <v>14449</v>
      </c>
      <c r="I1147" s="5" t="s">
        <v>14450</v>
      </c>
      <c r="M1147" t="str">
        <f t="shared" si="120"/>
        <v>日夏</v>
      </c>
      <c r="N1147" t="str">
        <f t="shared" si="121"/>
        <v>愛恵</v>
      </c>
      <c r="O1147" t="str">
        <f t="shared" si="122"/>
        <v>ヒナツ</v>
      </c>
      <c r="P1147" t="str">
        <f t="shared" si="123"/>
        <v>マナエ</v>
      </c>
      <c r="Q1147">
        <f>IF($F1147="","",DATEDIF($R1147,①申込書!$D$3,"Y"))</f>
        <v>19</v>
      </c>
      <c r="R1147" t="str">
        <f t="shared" si="124"/>
        <v>2006/08/18</v>
      </c>
      <c r="S1147" t="str">
        <f t="shared" si="119"/>
        <v>奈良</v>
      </c>
      <c r="T1147" t="str">
        <f>IFERROR(IF($G1147&lt;&gt;"",LEFT($G1147,11),IF(COUNTIF(③女子申込!$C:$C,$B1147)=1,INDEX(③女子申込!H:H,MATCH($B1147,③女子申込!$C:$C,0)),"")),"")</f>
        <v>00138018324</v>
      </c>
      <c r="U1147" t="str">
        <f t="shared" si="125"/>
        <v>関西大</v>
      </c>
    </row>
    <row r="1148" spans="1:21">
      <c r="A1148" s="5" t="s">
        <v>457</v>
      </c>
      <c r="B1148" s="5">
        <v>1147</v>
      </c>
      <c r="C1148" s="5" t="s">
        <v>13316</v>
      </c>
      <c r="D1148" s="5" t="s">
        <v>13317</v>
      </c>
      <c r="E1148" s="5" t="s">
        <v>3835</v>
      </c>
      <c r="F1148" s="5">
        <v>20060710</v>
      </c>
      <c r="G1148" s="5" t="s">
        <v>14451</v>
      </c>
      <c r="H1148" s="5" t="s">
        <v>165</v>
      </c>
      <c r="I1148" s="5" t="s">
        <v>2871</v>
      </c>
      <c r="M1148" t="str">
        <f t="shared" si="120"/>
        <v>山中</v>
      </c>
      <c r="N1148" t="str">
        <f t="shared" si="121"/>
        <v>京香</v>
      </c>
      <c r="O1148" t="str">
        <f t="shared" si="122"/>
        <v>ヤマナカ</v>
      </c>
      <c r="P1148" t="str">
        <f t="shared" si="123"/>
        <v>キョウカ</v>
      </c>
      <c r="Q1148">
        <f>IF($F1148="","",DATEDIF($R1148,①申込書!$D$3,"Y"))</f>
        <v>19</v>
      </c>
      <c r="R1148" t="str">
        <f t="shared" si="124"/>
        <v>2006/07/10</v>
      </c>
      <c r="S1148" t="str">
        <f t="shared" si="119"/>
        <v>学連</v>
      </c>
      <c r="T1148" t="str">
        <f>IFERROR(IF($G1148&lt;&gt;"",LEFT($G1148,11),IF(COUNTIF(③女子申込!$C:$C,$B1148)=1,INDEX(③女子申込!H:H,MATCH($B1148,③女子申込!$C:$C,0)),"")),"")</f>
        <v>00142896939</v>
      </c>
      <c r="U1148" t="str">
        <f t="shared" si="125"/>
        <v>関西大</v>
      </c>
    </row>
    <row r="1149" spans="1:21">
      <c r="A1149" s="5" t="s">
        <v>78</v>
      </c>
      <c r="B1149" s="5">
        <v>1148</v>
      </c>
      <c r="C1149" s="5" t="s">
        <v>13318</v>
      </c>
      <c r="D1149" s="5" t="s">
        <v>13319</v>
      </c>
      <c r="E1149" s="5" t="s">
        <v>213</v>
      </c>
      <c r="F1149" s="5">
        <v>20050712</v>
      </c>
      <c r="G1149" s="5" t="s">
        <v>14452</v>
      </c>
      <c r="H1149" s="5" t="s">
        <v>14453</v>
      </c>
      <c r="I1149" s="5" t="s">
        <v>2868</v>
      </c>
      <c r="M1149" t="str">
        <f t="shared" si="120"/>
        <v>菱井</v>
      </c>
      <c r="N1149" t="str">
        <f t="shared" si="121"/>
        <v>夕夏</v>
      </c>
      <c r="O1149" t="str">
        <f t="shared" si="122"/>
        <v>ヒシイ</v>
      </c>
      <c r="P1149" t="str">
        <f t="shared" si="123"/>
        <v>ユウナ</v>
      </c>
      <c r="Q1149">
        <f>IF($F1149="","",DATEDIF($R1149,①申込書!$D$3,"Y"))</f>
        <v>20</v>
      </c>
      <c r="R1149" t="str">
        <f t="shared" si="124"/>
        <v>2005/07/12</v>
      </c>
      <c r="S1149" t="str">
        <f t="shared" si="119"/>
        <v>東京</v>
      </c>
      <c r="T1149" t="str">
        <f>IFERROR(IF($G1149&lt;&gt;"",LEFT($G1149,11),IF(COUNTIF(③女子申込!$C:$C,$B1149)=1,INDEX(③女子申込!H:H,MATCH($B1149,③女子申込!$C:$C,0)),"")),"")</f>
        <v>00200259898</v>
      </c>
      <c r="U1149" t="str">
        <f t="shared" si="125"/>
        <v>立命館大</v>
      </c>
    </row>
    <row r="1150" spans="1:21">
      <c r="A1150" s="5" t="s">
        <v>78</v>
      </c>
      <c r="B1150" s="5">
        <v>1149</v>
      </c>
      <c r="C1150" s="5" t="s">
        <v>13320</v>
      </c>
      <c r="D1150" s="5" t="s">
        <v>13321</v>
      </c>
      <c r="E1150" s="5" t="s">
        <v>85</v>
      </c>
      <c r="F1150" s="5">
        <v>20060324</v>
      </c>
      <c r="G1150" s="5" t="s">
        <v>14454</v>
      </c>
      <c r="H1150" s="5" t="s">
        <v>1350</v>
      </c>
      <c r="I1150" s="5" t="s">
        <v>408</v>
      </c>
      <c r="M1150" t="str">
        <f t="shared" si="120"/>
        <v>三上</v>
      </c>
      <c r="N1150" t="str">
        <f t="shared" si="121"/>
        <v>優月</v>
      </c>
      <c r="O1150" t="str">
        <f t="shared" si="122"/>
        <v>ミカミ</v>
      </c>
      <c r="P1150" t="str">
        <f t="shared" si="123"/>
        <v>ユヅキ</v>
      </c>
      <c r="Q1150">
        <f>IF($F1150="","",DATEDIF($R1150,①申込書!$D$3,"Y"))</f>
        <v>19</v>
      </c>
      <c r="R1150" t="str">
        <f t="shared" si="124"/>
        <v>2006/03/24</v>
      </c>
      <c r="S1150" t="str">
        <f t="shared" si="119"/>
        <v>愛知</v>
      </c>
      <c r="T1150" t="str">
        <f>IFERROR(IF($G1150&lt;&gt;"",LEFT($G1150,11),IF(COUNTIF(③女子申込!$C:$C,$B1150)=1,INDEX(③女子申込!H:H,MATCH($B1150,③女子申込!$C:$C,0)),"")),"")</f>
        <v>00200344151</v>
      </c>
      <c r="U1150" t="str">
        <f t="shared" si="125"/>
        <v>立命館大</v>
      </c>
    </row>
    <row r="1151" spans="1:21">
      <c r="A1151" s="5" t="s">
        <v>78</v>
      </c>
      <c r="B1151" s="5">
        <v>1150</v>
      </c>
      <c r="C1151" s="5" t="s">
        <v>13322</v>
      </c>
      <c r="D1151" s="5" t="s">
        <v>13323</v>
      </c>
      <c r="E1151" s="5" t="s">
        <v>85</v>
      </c>
      <c r="F1151" s="5">
        <v>20050920</v>
      </c>
      <c r="G1151" s="5" t="s">
        <v>14455</v>
      </c>
      <c r="H1151" s="5" t="s">
        <v>612</v>
      </c>
      <c r="I1151" s="5" t="s">
        <v>2699</v>
      </c>
      <c r="M1151" t="str">
        <f t="shared" si="120"/>
        <v>伴</v>
      </c>
      <c r="N1151" t="str">
        <f t="shared" si="121"/>
        <v>彩友美</v>
      </c>
      <c r="O1151" t="str">
        <f t="shared" si="122"/>
        <v>バン</v>
      </c>
      <c r="P1151" t="str">
        <f t="shared" si="123"/>
        <v>アユミ</v>
      </c>
      <c r="Q1151">
        <f>IF($F1151="","",DATEDIF($R1151,①申込書!$D$3,"Y"))</f>
        <v>20</v>
      </c>
      <c r="R1151" t="str">
        <f t="shared" si="124"/>
        <v>2005/09/20</v>
      </c>
      <c r="S1151" t="str">
        <f t="shared" si="119"/>
        <v>愛知</v>
      </c>
      <c r="T1151" t="str">
        <f>IFERROR(IF($G1151&lt;&gt;"",LEFT($G1151,11),IF(COUNTIF(③女子申込!$C:$C,$B1151)=1,INDEX(③女子申込!H:H,MATCH($B1151,③女子申込!$C:$C,0)),"")),"")</f>
        <v>00200343515</v>
      </c>
      <c r="U1151" t="str">
        <f t="shared" si="125"/>
        <v>立命館大</v>
      </c>
    </row>
    <row r="1152" spans="1:21">
      <c r="A1152" s="5" t="s">
        <v>78</v>
      </c>
      <c r="B1152" s="5">
        <v>1151</v>
      </c>
      <c r="C1152" s="5" t="s">
        <v>13324</v>
      </c>
      <c r="D1152" s="5" t="s">
        <v>13325</v>
      </c>
      <c r="E1152" s="5" t="s">
        <v>2275</v>
      </c>
      <c r="F1152" s="5">
        <v>20061011</v>
      </c>
      <c r="G1152" s="5" t="s">
        <v>14456</v>
      </c>
      <c r="H1152" s="5" t="s">
        <v>124</v>
      </c>
      <c r="I1152" s="5" t="s">
        <v>3159</v>
      </c>
      <c r="M1152" t="str">
        <f t="shared" si="120"/>
        <v>安藤</v>
      </c>
      <c r="N1152" t="str">
        <f t="shared" si="121"/>
        <v>夢来</v>
      </c>
      <c r="O1152" t="str">
        <f t="shared" si="122"/>
        <v>アンドウ</v>
      </c>
      <c r="P1152" t="str">
        <f t="shared" si="123"/>
        <v>ユラ</v>
      </c>
      <c r="Q1152">
        <f>IF($F1152="","",DATEDIF($R1152,①申込書!$D$3,"Y"))</f>
        <v>19</v>
      </c>
      <c r="R1152" t="str">
        <f t="shared" si="124"/>
        <v>2006/10/11</v>
      </c>
      <c r="S1152" t="str">
        <f t="shared" si="119"/>
        <v>宮崎</v>
      </c>
      <c r="T1152" t="str">
        <f>IFERROR(IF($G1152&lt;&gt;"",LEFT($G1152,11),IF(COUNTIF(③女子申込!$C:$C,$B1152)=1,INDEX(③女子申込!H:H,MATCH($B1152,③女子申込!$C:$C,0)),"")),"")</f>
        <v>00140521114</v>
      </c>
      <c r="U1152" t="str">
        <f t="shared" si="125"/>
        <v>立命館大</v>
      </c>
    </row>
    <row r="1153" spans="1:21">
      <c r="A1153" s="5" t="s">
        <v>78</v>
      </c>
      <c r="B1153" s="5">
        <v>1152</v>
      </c>
      <c r="C1153" s="5" t="s">
        <v>13326</v>
      </c>
      <c r="D1153" s="5" t="s">
        <v>13327</v>
      </c>
      <c r="E1153" s="5" t="s">
        <v>102</v>
      </c>
      <c r="F1153" s="5">
        <v>20060623</v>
      </c>
      <c r="G1153" s="5" t="s">
        <v>14457</v>
      </c>
      <c r="H1153" s="5" t="s">
        <v>7180</v>
      </c>
      <c r="I1153" s="5" t="s">
        <v>92</v>
      </c>
      <c r="M1153" t="str">
        <f t="shared" si="120"/>
        <v>稲垣</v>
      </c>
      <c r="N1153" t="str">
        <f t="shared" si="121"/>
        <v>友希</v>
      </c>
      <c r="O1153" t="str">
        <f t="shared" si="122"/>
        <v>イナガキ</v>
      </c>
      <c r="P1153" t="str">
        <f t="shared" si="123"/>
        <v>ユキ</v>
      </c>
      <c r="Q1153">
        <f>IF($F1153="","",DATEDIF($R1153,①申込書!$D$3,"Y"))</f>
        <v>19</v>
      </c>
      <c r="R1153" t="str">
        <f t="shared" si="124"/>
        <v>2006/06/23</v>
      </c>
      <c r="S1153" t="str">
        <f t="shared" si="119"/>
        <v>静岡</v>
      </c>
      <c r="T1153" t="str">
        <f>IFERROR(IF($G1153&lt;&gt;"",LEFT($G1153,11),IF(COUNTIF(③女子申込!$C:$C,$B1153)=1,INDEX(③女子申込!H:H,MATCH($B1153,③女子申込!$C:$C,0)),"")),"")</f>
        <v>00135242320</v>
      </c>
      <c r="U1153" t="str">
        <f t="shared" si="125"/>
        <v>立命館大</v>
      </c>
    </row>
    <row r="1154" spans="1:21">
      <c r="A1154" s="5" t="s">
        <v>1097</v>
      </c>
      <c r="B1154" s="5">
        <v>1153</v>
      </c>
      <c r="C1154" s="5" t="s">
        <v>13328</v>
      </c>
      <c r="D1154" s="5" t="s">
        <v>13329</v>
      </c>
      <c r="E1154" s="5" t="s">
        <v>97</v>
      </c>
      <c r="F1154" s="5">
        <v>20060421</v>
      </c>
      <c r="G1154" s="5" t="s">
        <v>14458</v>
      </c>
      <c r="H1154" s="5" t="s">
        <v>1084</v>
      </c>
      <c r="I1154" s="5" t="s">
        <v>2782</v>
      </c>
      <c r="M1154" t="str">
        <f t="shared" si="120"/>
        <v>吉川</v>
      </c>
      <c r="N1154" t="str">
        <f t="shared" si="121"/>
        <v>咲希</v>
      </c>
      <c r="O1154" t="str">
        <f t="shared" si="122"/>
        <v>ヨシカワ</v>
      </c>
      <c r="P1154" t="str">
        <f t="shared" si="123"/>
        <v>サキ</v>
      </c>
      <c r="Q1154">
        <f>IF($F1154="","",DATEDIF($R1154,①申込書!$D$3,"Y"))</f>
        <v>19</v>
      </c>
      <c r="R1154" t="str">
        <f t="shared" si="124"/>
        <v>2006/04/21</v>
      </c>
      <c r="S1154" t="str">
        <f t="shared" ref="S1154:S1217" si="126">IFERROR(IF(OR($E1154="北海道",$E1154="学連"),$E1154,LEFT($E1154,LEN($E1154)-1)),"")</f>
        <v>兵庫</v>
      </c>
      <c r="T1154" t="str">
        <f>IFERROR(IF($G1154&lt;&gt;"",LEFT($G1154,11),IF(COUNTIF(③女子申込!$C:$C,$B1154)=1,INDEX(③女子申込!H:H,MATCH($B1154,③女子申込!$C:$C,0)),"")),"")</f>
        <v>00165459333</v>
      </c>
      <c r="U1154" t="str">
        <f t="shared" si="125"/>
        <v>兵庫教育大</v>
      </c>
    </row>
    <row r="1155" spans="1:21">
      <c r="A1155" s="5" t="s">
        <v>1286</v>
      </c>
      <c r="B1155" s="5">
        <v>1154</v>
      </c>
      <c r="C1155" s="5" t="s">
        <v>13330</v>
      </c>
      <c r="D1155" s="5" t="s">
        <v>13331</v>
      </c>
      <c r="E1155" s="5" t="s">
        <v>99</v>
      </c>
      <c r="F1155" s="5">
        <v>20060414</v>
      </c>
      <c r="G1155" s="5" t="s">
        <v>14459</v>
      </c>
      <c r="H1155" s="5" t="s">
        <v>7511</v>
      </c>
      <c r="I1155" s="5" t="s">
        <v>380</v>
      </c>
      <c r="M1155" t="str">
        <f t="shared" ref="M1155:M1218" si="127">IFERROR(LEFT($C1155,FIND("　",$C1155)-1),"")</f>
        <v>山森</v>
      </c>
      <c r="N1155" t="str">
        <f t="shared" ref="N1155:N1218" si="128">IFERROR(RIGHT($C1155,LEN($C1155)-FIND("　",$C1155)),"")</f>
        <v>舞琴</v>
      </c>
      <c r="O1155" t="str">
        <f t="shared" ref="O1155:O1218" si="129">IFERROR(DBCS(LEFT($D1155,FIND(" ",$D1155)-1)),"")</f>
        <v>ヤマモリ</v>
      </c>
      <c r="P1155" t="str">
        <f t="shared" ref="P1155:P1218" si="130">IFERROR(DBCS(RIGHT($D1155,LEN($D1155)-FIND(" ",$D1155))),"")</f>
        <v>マコト</v>
      </c>
      <c r="Q1155">
        <f>IF($F1155="","",DATEDIF($R1155,①申込書!$D$3,"Y"))</f>
        <v>19</v>
      </c>
      <c r="R1155" t="str">
        <f t="shared" ref="R1155:R1218" si="131">IF($F1155="","",LEFT($F1155,4)&amp;"/"&amp;MID($F1155,5,2)&amp;"/"&amp;RIGHT($F1155,2))</f>
        <v>2006/04/14</v>
      </c>
      <c r="S1155" t="str">
        <f t="shared" si="126"/>
        <v>大阪</v>
      </c>
      <c r="T1155" t="str">
        <f>IFERROR(IF($G1155&lt;&gt;"",LEFT($G1155,11),IF(COUNTIF(③女子申込!$C:$C,$B1155)=1,INDEX(③女子申込!H:H,MATCH($B1155,③女子申込!$C:$C,0)),"")),"")</f>
        <v>00200433892</v>
      </c>
      <c r="U1155" t="str">
        <f t="shared" ref="U1155:U1218" si="132">IFERROR(LEFT($A1155,FIND("大学",$A1155))&amp;RIGHT($A1155,LEN($A1155)-FIND("大学",$A1155)-1),"")</f>
        <v>大阪公立大</v>
      </c>
    </row>
    <row r="1156" spans="1:21">
      <c r="A1156" s="5" t="s">
        <v>3027</v>
      </c>
      <c r="B1156" s="5">
        <v>1155</v>
      </c>
      <c r="C1156" s="5" t="s">
        <v>13332</v>
      </c>
      <c r="D1156" s="5" t="s">
        <v>13333</v>
      </c>
      <c r="E1156" s="5" t="s">
        <v>14460</v>
      </c>
      <c r="F1156" s="5">
        <v>20031010</v>
      </c>
      <c r="G1156" s="5" t="s">
        <v>14461</v>
      </c>
      <c r="H1156" s="5" t="s">
        <v>12252</v>
      </c>
      <c r="I1156" s="5" t="s">
        <v>14462</v>
      </c>
      <c r="M1156" t="str">
        <f t="shared" si="127"/>
        <v>月本</v>
      </c>
      <c r="N1156" t="str">
        <f t="shared" si="128"/>
        <v>陽菜歩</v>
      </c>
      <c r="O1156" t="str">
        <f t="shared" si="129"/>
        <v>ツキモト</v>
      </c>
      <c r="P1156" t="str">
        <f t="shared" si="130"/>
        <v>ヒナホ</v>
      </c>
      <c r="Q1156">
        <f>IF($F1156="","",DATEDIF($R1156,①申込書!$D$3,"Y"))</f>
        <v>22</v>
      </c>
      <c r="R1156" t="str">
        <f t="shared" si="131"/>
        <v>2003/10/10</v>
      </c>
      <c r="S1156" t="str">
        <f t="shared" si="126"/>
        <v>学連</v>
      </c>
      <c r="T1156" t="str">
        <f>IFERROR(IF($G1156&lt;&gt;"",LEFT($G1156,11),IF(COUNTIF(③女子申込!$C:$C,$B1156)=1,INDEX(③女子申込!H:H,MATCH($B1156,③女子申込!$C:$C,0)),"")),"")</f>
        <v>00200430151</v>
      </c>
      <c r="U1156" t="str">
        <f t="shared" si="132"/>
        <v>京都女子大</v>
      </c>
    </row>
    <row r="1157" spans="1:21">
      <c r="A1157" s="5" t="s">
        <v>3027</v>
      </c>
      <c r="B1157" s="5">
        <v>1156</v>
      </c>
      <c r="C1157" s="5" t="s">
        <v>13334</v>
      </c>
      <c r="D1157" s="5" t="s">
        <v>13335</v>
      </c>
      <c r="E1157" s="5" t="s">
        <v>14460</v>
      </c>
      <c r="F1157" s="5">
        <v>20060108</v>
      </c>
      <c r="G1157" s="5" t="s">
        <v>14463</v>
      </c>
      <c r="H1157" s="5" t="s">
        <v>464</v>
      </c>
      <c r="I1157" s="5" t="s">
        <v>2985</v>
      </c>
      <c r="M1157" t="str">
        <f t="shared" si="127"/>
        <v>原</v>
      </c>
      <c r="N1157" t="str">
        <f t="shared" si="128"/>
        <v>彩子</v>
      </c>
      <c r="O1157" t="str">
        <f t="shared" si="129"/>
        <v>ハラ</v>
      </c>
      <c r="P1157" t="str">
        <f t="shared" si="130"/>
        <v>アヤコ</v>
      </c>
      <c r="Q1157">
        <f>IF($F1157="","",DATEDIF($R1157,①申込書!$D$3,"Y"))</f>
        <v>20</v>
      </c>
      <c r="R1157" t="str">
        <f t="shared" si="131"/>
        <v>2006/01/08</v>
      </c>
      <c r="S1157" t="str">
        <f t="shared" si="126"/>
        <v>学連</v>
      </c>
      <c r="T1157" t="str">
        <f>IFERROR(IF($G1157&lt;&gt;"",LEFT($G1157,11),IF(COUNTIF(③女子申込!$C:$C,$B1157)=1,INDEX(③女子申込!H:H,MATCH($B1157,③女子申込!$C:$C,0)),"")),"")</f>
        <v>00200430335</v>
      </c>
      <c r="U1157" t="str">
        <f t="shared" si="132"/>
        <v>京都女子大</v>
      </c>
    </row>
    <row r="1158" spans="1:21">
      <c r="A1158" s="5" t="s">
        <v>3027</v>
      </c>
      <c r="B1158" s="5">
        <v>1157</v>
      </c>
      <c r="C1158" s="5" t="s">
        <v>13336</v>
      </c>
      <c r="D1158" s="5" t="s">
        <v>13337</v>
      </c>
      <c r="E1158" s="5" t="s">
        <v>14460</v>
      </c>
      <c r="F1158" s="5">
        <v>20040807</v>
      </c>
      <c r="G1158" s="5" t="s">
        <v>14464</v>
      </c>
      <c r="H1158" s="5" t="s">
        <v>14465</v>
      </c>
      <c r="I1158" s="5" t="s">
        <v>14259</v>
      </c>
      <c r="M1158" t="str">
        <f t="shared" si="127"/>
        <v>楢林</v>
      </c>
      <c r="N1158" t="str">
        <f t="shared" si="128"/>
        <v>せいか</v>
      </c>
      <c r="O1158" t="str">
        <f t="shared" si="129"/>
        <v>ナラバヤシ</v>
      </c>
      <c r="P1158" t="str">
        <f t="shared" si="130"/>
        <v>セイカ</v>
      </c>
      <c r="Q1158">
        <f>IF($F1158="","",DATEDIF($R1158,①申込書!$D$3,"Y"))</f>
        <v>21</v>
      </c>
      <c r="R1158" t="str">
        <f t="shared" si="131"/>
        <v>2004/08/07</v>
      </c>
      <c r="S1158" t="str">
        <f t="shared" si="126"/>
        <v>学連</v>
      </c>
      <c r="T1158" t="str">
        <f>IFERROR(IF($G1158&lt;&gt;"",LEFT($G1158,11),IF(COUNTIF(③女子申込!$C:$C,$B1158)=1,INDEX(③女子申込!H:H,MATCH($B1158,③女子申込!$C:$C,0)),"")),"")</f>
        <v>00118492429</v>
      </c>
      <c r="U1158" t="str">
        <f t="shared" si="132"/>
        <v>京都女子大</v>
      </c>
    </row>
    <row r="1159" spans="1:21">
      <c r="A1159" s="5" t="s">
        <v>3027</v>
      </c>
      <c r="B1159" s="5">
        <v>1158</v>
      </c>
      <c r="C1159" s="5" t="s">
        <v>13338</v>
      </c>
      <c r="D1159" s="5" t="s">
        <v>13339</v>
      </c>
      <c r="E1159" s="5" t="s">
        <v>14460</v>
      </c>
      <c r="F1159" s="5">
        <v>20060527</v>
      </c>
      <c r="G1159" s="5" t="s">
        <v>14466</v>
      </c>
      <c r="H1159" s="5" t="s">
        <v>134</v>
      </c>
      <c r="I1159" s="5" t="s">
        <v>3126</v>
      </c>
      <c r="M1159" t="str">
        <f t="shared" si="127"/>
        <v>伊藤</v>
      </c>
      <c r="N1159" t="str">
        <f t="shared" si="128"/>
        <v>瑠華</v>
      </c>
      <c r="O1159" t="str">
        <f t="shared" si="129"/>
        <v>イトウ</v>
      </c>
      <c r="P1159" t="str">
        <f t="shared" si="130"/>
        <v>ルカ</v>
      </c>
      <c r="Q1159">
        <f>IF($F1159="","",DATEDIF($R1159,①申込書!$D$3,"Y"))</f>
        <v>19</v>
      </c>
      <c r="R1159" t="str">
        <f t="shared" si="131"/>
        <v>2006/05/27</v>
      </c>
      <c r="S1159" t="str">
        <f t="shared" si="126"/>
        <v>学連</v>
      </c>
      <c r="T1159" t="str">
        <f>IFERROR(IF($G1159&lt;&gt;"",LEFT($G1159,11),IF(COUNTIF(③女子申込!$C:$C,$B1159)=1,INDEX(③女子申込!H:H,MATCH($B1159,③女子申込!$C:$C,0)),"")),"")</f>
        <v>00200430337</v>
      </c>
      <c r="U1159" t="str">
        <f t="shared" si="132"/>
        <v>京都女子大</v>
      </c>
    </row>
    <row r="1160" spans="1:21">
      <c r="A1160" s="5" t="s">
        <v>3027</v>
      </c>
      <c r="B1160" s="5">
        <v>1159</v>
      </c>
      <c r="C1160" s="5" t="s">
        <v>13340</v>
      </c>
      <c r="D1160" s="5" t="s">
        <v>13341</v>
      </c>
      <c r="E1160" s="5" t="s">
        <v>14460</v>
      </c>
      <c r="F1160" s="5">
        <v>20060801</v>
      </c>
      <c r="G1160" s="5" t="s">
        <v>14467</v>
      </c>
      <c r="H1160" s="5" t="s">
        <v>147</v>
      </c>
      <c r="I1160" s="5" t="s">
        <v>14468</v>
      </c>
      <c r="M1160" t="str">
        <f t="shared" si="127"/>
        <v>中村</v>
      </c>
      <c r="N1160" t="str">
        <f t="shared" si="128"/>
        <v>瞳見</v>
      </c>
      <c r="O1160" t="str">
        <f t="shared" si="129"/>
        <v>ナカムラ</v>
      </c>
      <c r="P1160" t="str">
        <f t="shared" si="130"/>
        <v>ヒトミ</v>
      </c>
      <c r="Q1160">
        <f>IF($F1160="","",DATEDIF($R1160,①申込書!$D$3,"Y"))</f>
        <v>19</v>
      </c>
      <c r="R1160" t="str">
        <f t="shared" si="131"/>
        <v>2006/08/01</v>
      </c>
      <c r="S1160" t="str">
        <f t="shared" si="126"/>
        <v>学連</v>
      </c>
      <c r="T1160" t="str">
        <f>IFERROR(IF($G1160&lt;&gt;"",LEFT($G1160,11),IF(COUNTIF(③女子申込!$C:$C,$B1160)=1,INDEX(③女子申込!H:H,MATCH($B1160,③女子申込!$C:$C,0)),"")),"")</f>
        <v>00200430336</v>
      </c>
      <c r="U1160" t="str">
        <f t="shared" si="132"/>
        <v>京都女子大</v>
      </c>
    </row>
    <row r="1161" spans="1:21">
      <c r="A1161" s="5" t="s">
        <v>1286</v>
      </c>
      <c r="B1161" s="5">
        <v>1160</v>
      </c>
      <c r="C1161" s="5" t="s">
        <v>13342</v>
      </c>
      <c r="D1161" s="5" t="s">
        <v>13343</v>
      </c>
      <c r="E1161" s="5" t="s">
        <v>132</v>
      </c>
      <c r="F1161" s="5">
        <v>20061121</v>
      </c>
      <c r="G1161" s="5" t="s">
        <v>14469</v>
      </c>
      <c r="H1161" s="5" t="s">
        <v>1049</v>
      </c>
      <c r="I1161" s="5" t="s">
        <v>2807</v>
      </c>
      <c r="M1161" t="str">
        <f t="shared" si="127"/>
        <v>田村</v>
      </c>
      <c r="N1161" t="str">
        <f t="shared" si="128"/>
        <v>哩菜</v>
      </c>
      <c r="O1161" t="str">
        <f t="shared" si="129"/>
        <v>タムラ</v>
      </c>
      <c r="P1161" t="str">
        <f t="shared" si="130"/>
        <v>リナ</v>
      </c>
      <c r="Q1161">
        <f>IF($F1161="","",DATEDIF($R1161,①申込書!$D$3,"Y"))</f>
        <v>19</v>
      </c>
      <c r="R1161" t="str">
        <f t="shared" si="131"/>
        <v>2006/11/21</v>
      </c>
      <c r="S1161" t="str">
        <f t="shared" si="126"/>
        <v>広島</v>
      </c>
      <c r="T1161" t="str">
        <f>IFERROR(IF($G1161&lt;&gt;"",LEFT($G1161,11),IF(COUNTIF(③女子申込!$C:$C,$B1161)=1,INDEX(③女子申込!H:H,MATCH($B1161,③女子申込!$C:$C,0)),"")),"")</f>
        <v>00140401919</v>
      </c>
      <c r="U1161" t="str">
        <f t="shared" si="132"/>
        <v>大阪公立大</v>
      </c>
    </row>
    <row r="1162" spans="1:21">
      <c r="A1162" s="5" t="s">
        <v>554</v>
      </c>
      <c r="B1162" s="5">
        <v>1161</v>
      </c>
      <c r="C1162" s="5" t="s">
        <v>13344</v>
      </c>
      <c r="D1162" s="5" t="s">
        <v>13345</v>
      </c>
      <c r="E1162" s="5" t="s">
        <v>99</v>
      </c>
      <c r="F1162" s="5">
        <v>20061123</v>
      </c>
      <c r="G1162" s="5" t="s">
        <v>14470</v>
      </c>
      <c r="H1162" s="5" t="s">
        <v>14471</v>
      </c>
      <c r="I1162" s="5" t="s">
        <v>2746</v>
      </c>
      <c r="M1162" t="str">
        <f t="shared" si="127"/>
        <v>関本</v>
      </c>
      <c r="N1162" t="str">
        <f t="shared" si="128"/>
        <v>凛</v>
      </c>
      <c r="O1162" t="str">
        <f t="shared" si="129"/>
        <v>セキモト</v>
      </c>
      <c r="P1162" t="str">
        <f t="shared" si="130"/>
        <v>リン</v>
      </c>
      <c r="Q1162">
        <f>IF($F1162="","",DATEDIF($R1162,①申込書!$D$3,"Y"))</f>
        <v>19</v>
      </c>
      <c r="R1162" t="str">
        <f t="shared" si="131"/>
        <v>2006/11/23</v>
      </c>
      <c r="S1162" t="str">
        <f t="shared" si="126"/>
        <v>大阪</v>
      </c>
      <c r="T1162" t="str">
        <f>IFERROR(IF($G1162&lt;&gt;"",LEFT($G1162,11),IF(COUNTIF(③女子申込!$C:$C,$B1162)=1,INDEX(③女子申込!H:H,MATCH($B1162,③女子申込!$C:$C,0)),"")),"")</f>
        <v>00200437418</v>
      </c>
      <c r="U1162" t="str">
        <f t="shared" si="132"/>
        <v>大阪体育大</v>
      </c>
    </row>
    <row r="1163" spans="1:21">
      <c r="A1163" s="5" t="s">
        <v>10046</v>
      </c>
      <c r="B1163" s="5">
        <v>1162</v>
      </c>
      <c r="C1163" s="5" t="s">
        <v>5671</v>
      </c>
      <c r="D1163" s="5" t="s">
        <v>5672</v>
      </c>
      <c r="E1163" s="5" t="s">
        <v>83</v>
      </c>
      <c r="F1163" s="5">
        <v>20041222</v>
      </c>
      <c r="G1163" s="5" t="s">
        <v>14472</v>
      </c>
      <c r="H1163" s="5" t="s">
        <v>288</v>
      </c>
      <c r="I1163" s="5" t="s">
        <v>5673</v>
      </c>
      <c r="M1163" t="str">
        <f t="shared" si="127"/>
        <v>上田</v>
      </c>
      <c r="N1163" t="str">
        <f t="shared" si="128"/>
        <v>一葉</v>
      </c>
      <c r="O1163" t="str">
        <f t="shared" si="129"/>
        <v>ウエダ</v>
      </c>
      <c r="P1163" t="str">
        <f t="shared" si="130"/>
        <v>ヒトハ</v>
      </c>
      <c r="Q1163">
        <f>IF($F1163="","",DATEDIF($R1163,①申込書!$D$3,"Y"))</f>
        <v>21</v>
      </c>
      <c r="R1163" t="str">
        <f t="shared" si="131"/>
        <v>2004/12/22</v>
      </c>
      <c r="S1163" t="str">
        <f t="shared" si="126"/>
        <v>奈良</v>
      </c>
      <c r="T1163" t="str">
        <f>IFERROR(IF($G1163&lt;&gt;"",LEFT($G1163,11),IF(COUNTIF(③女子申込!$C:$C,$B1163)=1,INDEX(③女子申込!H:H,MATCH($B1163,③女子申込!$C:$C,0)),"")),"")</f>
        <v>00200159646</v>
      </c>
      <c r="U1163" t="str">
        <f t="shared" si="132"/>
        <v>阪南大</v>
      </c>
    </row>
    <row r="1164" spans="1:21">
      <c r="A1164" s="5" t="s">
        <v>10046</v>
      </c>
      <c r="B1164" s="5">
        <v>1163</v>
      </c>
      <c r="C1164" s="5" t="s">
        <v>13346</v>
      </c>
      <c r="D1164" s="5" t="s">
        <v>13347</v>
      </c>
      <c r="E1164" s="5" t="s">
        <v>99</v>
      </c>
      <c r="F1164" s="5">
        <v>20051019</v>
      </c>
      <c r="G1164" s="5" t="s">
        <v>14473</v>
      </c>
      <c r="H1164" s="5" t="s">
        <v>4425</v>
      </c>
      <c r="I1164" s="5" t="s">
        <v>5316</v>
      </c>
      <c r="M1164" t="str">
        <f t="shared" si="127"/>
        <v>宮浦</v>
      </c>
      <c r="N1164" t="str">
        <f t="shared" si="128"/>
        <v>史佳</v>
      </c>
      <c r="O1164" t="str">
        <f t="shared" si="129"/>
        <v>ミヤウラ</v>
      </c>
      <c r="P1164" t="str">
        <f t="shared" si="130"/>
        <v>フミカ</v>
      </c>
      <c r="Q1164">
        <f>IF($F1164="","",DATEDIF($R1164,①申込書!$D$3,"Y"))</f>
        <v>20</v>
      </c>
      <c r="R1164" t="str">
        <f t="shared" si="131"/>
        <v>2005/10/19</v>
      </c>
      <c r="S1164" t="str">
        <f t="shared" si="126"/>
        <v>大阪</v>
      </c>
      <c r="T1164" t="str">
        <f>IFERROR(IF($G1164&lt;&gt;"",LEFT($G1164,11),IF(COUNTIF(③女子申込!$C:$C,$B1164)=1,INDEX(③女子申込!H:H,MATCH($B1164,③女子申込!$C:$C,0)),"")),"")</f>
        <v>00161856128</v>
      </c>
      <c r="U1164" t="str">
        <f t="shared" si="132"/>
        <v>阪南大</v>
      </c>
    </row>
    <row r="1165" spans="1:21">
      <c r="A1165" s="5" t="s">
        <v>3202</v>
      </c>
      <c r="B1165" s="5">
        <v>1164</v>
      </c>
      <c r="C1165" s="5" t="s">
        <v>13348</v>
      </c>
      <c r="D1165" s="5" t="s">
        <v>13349</v>
      </c>
      <c r="E1165" s="5" t="s">
        <v>88</v>
      </c>
      <c r="F1165" s="5">
        <v>20051214</v>
      </c>
      <c r="G1165" s="5" t="s">
        <v>14474</v>
      </c>
      <c r="H1165" s="5" t="s">
        <v>14475</v>
      </c>
      <c r="I1165" s="5" t="s">
        <v>3193</v>
      </c>
      <c r="M1165" t="str">
        <f t="shared" si="127"/>
        <v>藤波</v>
      </c>
      <c r="N1165" t="str">
        <f t="shared" si="128"/>
        <v>舞雪</v>
      </c>
      <c r="O1165" t="str">
        <f t="shared" si="129"/>
        <v>フジナミ</v>
      </c>
      <c r="P1165" t="str">
        <f t="shared" si="130"/>
        <v>マユキ</v>
      </c>
      <c r="Q1165">
        <f>IF($F1165="","",DATEDIF($R1165,①申込書!$D$3,"Y"))</f>
        <v>20</v>
      </c>
      <c r="R1165" t="str">
        <f t="shared" si="131"/>
        <v>2005/12/14</v>
      </c>
      <c r="S1165" t="str">
        <f t="shared" si="126"/>
        <v>京都</v>
      </c>
      <c r="T1165" t="str">
        <f>IFERROR(IF($G1165&lt;&gt;"",LEFT($G1165,11),IF(COUNTIF(③女子申込!$C:$C,$B1165)=1,INDEX(③女子申込!H:H,MATCH($B1165,③女子申込!$C:$C,0)),"")),"")</f>
        <v>00200434391</v>
      </c>
      <c r="U1165" t="str">
        <f t="shared" si="132"/>
        <v>同志社女子大</v>
      </c>
    </row>
    <row r="1166" spans="1:21">
      <c r="A1166" s="5" t="s">
        <v>775</v>
      </c>
      <c r="B1166" s="5">
        <v>1165</v>
      </c>
      <c r="C1166" s="5" t="s">
        <v>13350</v>
      </c>
      <c r="D1166" s="5" t="s">
        <v>13351</v>
      </c>
      <c r="E1166" s="5" t="s">
        <v>88</v>
      </c>
      <c r="F1166" s="5">
        <v>20070222</v>
      </c>
      <c r="G1166" s="5" t="s">
        <v>14476</v>
      </c>
      <c r="H1166" s="5" t="s">
        <v>1369</v>
      </c>
      <c r="I1166" s="5" t="s">
        <v>14477</v>
      </c>
      <c r="M1166" t="str">
        <f t="shared" si="127"/>
        <v>川上</v>
      </c>
      <c r="N1166" t="str">
        <f t="shared" si="128"/>
        <v>春歩</v>
      </c>
      <c r="O1166" t="str">
        <f t="shared" si="129"/>
        <v>カワカミ</v>
      </c>
      <c r="P1166" t="str">
        <f t="shared" si="130"/>
        <v>ハルホ</v>
      </c>
      <c r="Q1166">
        <f>IF($F1166="","",DATEDIF($R1166,①申込書!$D$3,"Y"))</f>
        <v>18</v>
      </c>
      <c r="R1166" t="str">
        <f t="shared" si="131"/>
        <v>2007/02/22</v>
      </c>
      <c r="S1166" t="str">
        <f t="shared" si="126"/>
        <v>京都</v>
      </c>
      <c r="T1166" t="str">
        <f>IFERROR(IF($G1166&lt;&gt;"",LEFT($G1166,11),IF(COUNTIF(③女子申込!$C:$C,$B1166)=1,INDEX(③女子申込!H:H,MATCH($B1166,③女子申込!$C:$C,0)),"")),"")</f>
        <v>00142729530</v>
      </c>
      <c r="U1166" t="str">
        <f t="shared" si="132"/>
        <v>同志社大</v>
      </c>
    </row>
    <row r="1167" spans="1:21">
      <c r="A1167" s="5" t="s">
        <v>1474</v>
      </c>
      <c r="B1167" s="5">
        <v>1166</v>
      </c>
      <c r="C1167" s="5" t="s">
        <v>13352</v>
      </c>
      <c r="D1167" s="5" t="s">
        <v>13353</v>
      </c>
      <c r="E1167" s="5" t="s">
        <v>3835</v>
      </c>
      <c r="F1167" s="5">
        <v>20060928</v>
      </c>
      <c r="G1167" s="5" t="s">
        <v>14478</v>
      </c>
      <c r="H1167" s="5" t="s">
        <v>354</v>
      </c>
      <c r="I1167" s="5" t="s">
        <v>2782</v>
      </c>
      <c r="M1167" t="str">
        <f t="shared" si="127"/>
        <v>田中</v>
      </c>
      <c r="N1167" t="str">
        <f t="shared" si="128"/>
        <v>咲</v>
      </c>
      <c r="O1167" t="str">
        <f t="shared" si="129"/>
        <v>タナカ</v>
      </c>
      <c r="P1167" t="str">
        <f t="shared" si="130"/>
        <v>サキ</v>
      </c>
      <c r="Q1167">
        <f>IF($F1167="","",DATEDIF($R1167,①申込書!$D$3,"Y"))</f>
        <v>19</v>
      </c>
      <c r="R1167" t="str">
        <f t="shared" si="131"/>
        <v>2006/09/28</v>
      </c>
      <c r="S1167" t="str">
        <f t="shared" si="126"/>
        <v>学連</v>
      </c>
      <c r="T1167" t="str">
        <f>IFERROR(IF($G1167&lt;&gt;"",LEFT($G1167,11),IF(COUNTIF(③女子申込!$C:$C,$B1167)=1,INDEX(③女子申込!H:H,MATCH($B1167,③女子申込!$C:$C,0)),"")),"")</f>
        <v>00141875531</v>
      </c>
      <c r="U1167" t="str">
        <f t="shared" si="132"/>
        <v>京都橘大</v>
      </c>
    </row>
    <row r="1168" spans="1:21">
      <c r="A1168" s="5" t="s">
        <v>1474</v>
      </c>
      <c r="B1168" s="5">
        <v>1167</v>
      </c>
      <c r="C1168" s="5" t="s">
        <v>13354</v>
      </c>
      <c r="D1168" s="5" t="s">
        <v>13355</v>
      </c>
      <c r="E1168" s="5" t="s">
        <v>3835</v>
      </c>
      <c r="F1168" s="5">
        <v>20061002</v>
      </c>
      <c r="G1168" s="5" t="s">
        <v>14479</v>
      </c>
      <c r="H1168" s="5" t="s">
        <v>620</v>
      </c>
      <c r="I1168" s="5" t="s">
        <v>8515</v>
      </c>
      <c r="M1168" t="str">
        <f t="shared" si="127"/>
        <v>泉</v>
      </c>
      <c r="N1168" t="str">
        <f t="shared" si="128"/>
        <v>好華</v>
      </c>
      <c r="O1168" t="str">
        <f t="shared" si="129"/>
        <v>イズミ</v>
      </c>
      <c r="P1168" t="str">
        <f t="shared" si="130"/>
        <v>コノカ</v>
      </c>
      <c r="Q1168">
        <f>IF($F1168="","",DATEDIF($R1168,①申込書!$D$3,"Y"))</f>
        <v>19</v>
      </c>
      <c r="R1168" t="str">
        <f t="shared" si="131"/>
        <v>2006/10/02</v>
      </c>
      <c r="S1168" t="str">
        <f t="shared" si="126"/>
        <v>学連</v>
      </c>
      <c r="T1168" t="str">
        <f>IFERROR(IF($G1168&lt;&gt;"",LEFT($G1168,11),IF(COUNTIF(③女子申込!$C:$C,$B1168)=1,INDEX(③女子申込!H:H,MATCH($B1168,③女子申込!$C:$C,0)),"")),"")</f>
        <v>00166472632</v>
      </c>
      <c r="U1168" t="str">
        <f t="shared" si="132"/>
        <v>京都橘大</v>
      </c>
    </row>
    <row r="1169" spans="1:21">
      <c r="A1169" s="5" t="s">
        <v>1207</v>
      </c>
      <c r="B1169" s="5">
        <v>1168</v>
      </c>
      <c r="C1169" s="5" t="s">
        <v>13356</v>
      </c>
      <c r="D1169" s="5" t="s">
        <v>13357</v>
      </c>
      <c r="E1169" s="5" t="s">
        <v>99</v>
      </c>
      <c r="F1169" s="5">
        <v>20061129</v>
      </c>
      <c r="H1169" s="5" t="s">
        <v>572</v>
      </c>
      <c r="I1169" s="5" t="s">
        <v>2862</v>
      </c>
      <c r="M1169" t="str">
        <f t="shared" si="127"/>
        <v>奥村</v>
      </c>
      <c r="N1169" t="str">
        <f t="shared" si="128"/>
        <v>乙華</v>
      </c>
      <c r="O1169" t="str">
        <f t="shared" si="129"/>
        <v>オクムラ</v>
      </c>
      <c r="P1169" t="str">
        <f t="shared" si="130"/>
        <v>オトハ</v>
      </c>
      <c r="Q1169">
        <f>IF($F1169="","",DATEDIF($R1169,①申込書!$D$3,"Y"))</f>
        <v>19</v>
      </c>
      <c r="R1169" t="str">
        <f t="shared" si="131"/>
        <v>2006/11/29</v>
      </c>
      <c r="S1169" t="str">
        <f t="shared" si="126"/>
        <v>大阪</v>
      </c>
      <c r="T1169" t="str">
        <f>IFERROR(IF($G1169&lt;&gt;"",LEFT($G1169,11),IF(COUNTIF(③女子申込!$C:$C,$B1169)=1,INDEX(③女子申込!H:H,MATCH($B1169,③女子申込!$C:$C,0)),"")),"")</f>
        <v/>
      </c>
      <c r="U1169" t="str">
        <f t="shared" si="132"/>
        <v>大阪国際大</v>
      </c>
    </row>
    <row r="1170" spans="1:21">
      <c r="A1170" s="5" t="s">
        <v>1207</v>
      </c>
      <c r="B1170" s="5">
        <v>1169</v>
      </c>
      <c r="C1170" s="5" t="s">
        <v>13358</v>
      </c>
      <c r="D1170" s="5" t="s">
        <v>13359</v>
      </c>
      <c r="E1170" s="5" t="s">
        <v>369</v>
      </c>
      <c r="F1170" s="5">
        <v>20070202</v>
      </c>
      <c r="H1170" s="5" t="s">
        <v>560</v>
      </c>
      <c r="I1170" s="5" t="s">
        <v>3126</v>
      </c>
      <c r="M1170" t="str">
        <f t="shared" si="127"/>
        <v>赤尾</v>
      </c>
      <c r="N1170" t="str">
        <f t="shared" si="128"/>
        <v>琉華</v>
      </c>
      <c r="O1170" t="str">
        <f t="shared" si="129"/>
        <v>アカオ</v>
      </c>
      <c r="P1170" t="str">
        <f t="shared" si="130"/>
        <v>ルカ</v>
      </c>
      <c r="Q1170">
        <f>IF($F1170="","",DATEDIF($R1170,①申込書!$D$3,"Y"))</f>
        <v>18</v>
      </c>
      <c r="R1170" t="str">
        <f t="shared" si="131"/>
        <v>2007/02/02</v>
      </c>
      <c r="S1170" t="str">
        <f t="shared" si="126"/>
        <v>愛媛</v>
      </c>
      <c r="T1170" t="str">
        <f>IFERROR(IF($G1170&lt;&gt;"",LEFT($G1170,11),IF(COUNTIF(③女子申込!$C:$C,$B1170)=1,INDEX(③女子申込!H:H,MATCH($B1170,③女子申込!$C:$C,0)),"")),"")</f>
        <v/>
      </c>
      <c r="U1170" t="str">
        <f t="shared" si="132"/>
        <v>大阪国際大</v>
      </c>
    </row>
    <row r="1171" spans="1:21">
      <c r="A1171" s="5" t="s">
        <v>13360</v>
      </c>
      <c r="B1171" s="5">
        <v>1170</v>
      </c>
      <c r="C1171" s="5" t="s">
        <v>13361</v>
      </c>
      <c r="D1171" s="5" t="s">
        <v>13362</v>
      </c>
      <c r="E1171" s="5" t="s">
        <v>14460</v>
      </c>
      <c r="F1171" s="5">
        <v>20060601</v>
      </c>
      <c r="H1171" s="5" t="s">
        <v>14480</v>
      </c>
      <c r="I1171" s="5" t="s">
        <v>8034</v>
      </c>
      <c r="M1171" t="str">
        <f t="shared" si="127"/>
        <v>ドロバット</v>
      </c>
      <c r="N1171" t="str">
        <f t="shared" si="128"/>
        <v>さほ</v>
      </c>
      <c r="O1171" t="str">
        <f t="shared" si="129"/>
        <v>ドロバット</v>
      </c>
      <c r="P1171" t="str">
        <f t="shared" si="130"/>
        <v>サホ</v>
      </c>
      <c r="Q1171">
        <f>IF($F1171="","",DATEDIF($R1171,①申込書!$D$3,"Y"))</f>
        <v>19</v>
      </c>
      <c r="R1171" t="str">
        <f t="shared" si="131"/>
        <v>2006/06/01</v>
      </c>
      <c r="S1171" t="str">
        <f t="shared" si="126"/>
        <v>学連</v>
      </c>
      <c r="T1171" t="str">
        <f>IFERROR(IF($G1171&lt;&gt;"",LEFT($G1171,11),IF(COUNTIF(③女子申込!$C:$C,$B1171)=1,INDEX(③女子申込!H:H,MATCH($B1171,③女子申込!$C:$C,0)),"")),"")</f>
        <v/>
      </c>
      <c r="U1171" t="str">
        <f t="shared" si="132"/>
        <v>甲南大</v>
      </c>
    </row>
    <row r="1172" spans="1:21">
      <c r="A1172" s="5" t="s">
        <v>1349</v>
      </c>
      <c r="B1172" s="5">
        <v>1171</v>
      </c>
      <c r="C1172" s="5" t="s">
        <v>13363</v>
      </c>
      <c r="D1172" s="5" t="s">
        <v>13364</v>
      </c>
      <c r="E1172" s="5" t="s">
        <v>99</v>
      </c>
      <c r="F1172" s="5">
        <v>20070123</v>
      </c>
      <c r="G1172" s="5" t="s">
        <v>14481</v>
      </c>
      <c r="H1172" s="5" t="s">
        <v>223</v>
      </c>
      <c r="I1172" s="5" t="s">
        <v>2868</v>
      </c>
      <c r="M1172" t="str">
        <f t="shared" si="127"/>
        <v>橋本</v>
      </c>
      <c r="N1172" t="str">
        <f t="shared" si="128"/>
        <v>侑奈</v>
      </c>
      <c r="O1172" t="str">
        <f t="shared" si="129"/>
        <v>ハシモト</v>
      </c>
      <c r="P1172" t="str">
        <f t="shared" si="130"/>
        <v>ユウナ</v>
      </c>
      <c r="Q1172">
        <f>IF($F1172="","",DATEDIF($R1172,①申込書!$D$3,"Y"))</f>
        <v>19</v>
      </c>
      <c r="R1172" t="str">
        <f t="shared" si="131"/>
        <v>2007/01/23</v>
      </c>
      <c r="S1172" t="str">
        <f t="shared" si="126"/>
        <v>大阪</v>
      </c>
      <c r="T1172" t="str">
        <f>IFERROR(IF($G1172&lt;&gt;"",LEFT($G1172,11),IF(COUNTIF(③女子申込!$C:$C,$B1172)=1,INDEX(③女子申込!H:H,MATCH($B1172,③女子申込!$C:$C,0)),"")),"")</f>
        <v>00149088131</v>
      </c>
      <c r="U1172" t="str">
        <f t="shared" si="132"/>
        <v>大阪大</v>
      </c>
    </row>
    <row r="1173" spans="1:21">
      <c r="A1173" s="5" t="s">
        <v>1286</v>
      </c>
      <c r="B1173" s="5">
        <v>1172</v>
      </c>
      <c r="C1173" s="5" t="s">
        <v>13365</v>
      </c>
      <c r="D1173" s="5" t="s">
        <v>13366</v>
      </c>
      <c r="E1173" s="5" t="s">
        <v>97</v>
      </c>
      <c r="F1173" s="5">
        <v>20061110</v>
      </c>
      <c r="G1173" s="5" t="s">
        <v>14482</v>
      </c>
      <c r="H1173" s="5" t="s">
        <v>14483</v>
      </c>
      <c r="I1173" s="5" t="s">
        <v>1094</v>
      </c>
      <c r="M1173" t="str">
        <f t="shared" si="127"/>
        <v>綿越</v>
      </c>
      <c r="N1173" t="str">
        <f t="shared" si="128"/>
        <v>友唯</v>
      </c>
      <c r="O1173" t="str">
        <f t="shared" si="129"/>
        <v>ワタゴシ</v>
      </c>
      <c r="P1173" t="str">
        <f t="shared" si="130"/>
        <v>ユイ</v>
      </c>
      <c r="Q1173">
        <f>IF($F1173="","",DATEDIF($R1173,①申込書!$D$3,"Y"))</f>
        <v>19</v>
      </c>
      <c r="R1173" t="str">
        <f t="shared" si="131"/>
        <v>2006/11/10</v>
      </c>
      <c r="S1173" t="str">
        <f t="shared" si="126"/>
        <v>兵庫</v>
      </c>
      <c r="T1173" t="str">
        <f>IFERROR(IF($G1173&lt;&gt;"",LEFT($G1173,11),IF(COUNTIF(③女子申込!$C:$C,$B1173)=1,INDEX(③女子申込!H:H,MATCH($B1173,③女子申込!$C:$C,0)),"")),"")</f>
        <v>00140619122</v>
      </c>
      <c r="U1173" t="str">
        <f t="shared" si="132"/>
        <v>大阪公立大</v>
      </c>
    </row>
    <row r="1174" spans="1:21">
      <c r="A1174" s="5" t="s">
        <v>8820</v>
      </c>
      <c r="B1174" s="5">
        <v>1173</v>
      </c>
      <c r="C1174" s="5" t="s">
        <v>13367</v>
      </c>
      <c r="D1174" s="5" t="s">
        <v>13368</v>
      </c>
      <c r="E1174" s="5" t="s">
        <v>88</v>
      </c>
      <c r="F1174" s="5">
        <v>20061206</v>
      </c>
      <c r="G1174" s="5" t="s">
        <v>14484</v>
      </c>
      <c r="H1174" s="5" t="s">
        <v>157</v>
      </c>
      <c r="I1174" s="5" t="s">
        <v>2929</v>
      </c>
      <c r="M1174" t="str">
        <f t="shared" si="127"/>
        <v>山﨑</v>
      </c>
      <c r="N1174" t="str">
        <f t="shared" si="128"/>
        <v>絢美</v>
      </c>
      <c r="O1174" t="str">
        <f t="shared" si="129"/>
        <v>ヤマザキ</v>
      </c>
      <c r="P1174" t="str">
        <f t="shared" si="130"/>
        <v>アヤミ</v>
      </c>
      <c r="Q1174">
        <f>IF($F1174="","",DATEDIF($R1174,①申込書!$D$3,"Y"))</f>
        <v>19</v>
      </c>
      <c r="R1174" t="str">
        <f t="shared" si="131"/>
        <v>2006/12/06</v>
      </c>
      <c r="S1174" t="str">
        <f t="shared" si="126"/>
        <v>京都</v>
      </c>
      <c r="T1174" t="str">
        <f>IFERROR(IF($G1174&lt;&gt;"",LEFT($G1174,11),IF(COUNTIF(③女子申込!$C:$C,$B1174)=1,INDEX(③女子申込!H:H,MATCH($B1174,③女子申込!$C:$C,0)),"")),"")</f>
        <v>00200366144</v>
      </c>
      <c r="U1174" t="str">
        <f t="shared" si="132"/>
        <v>京都府立医科大</v>
      </c>
    </row>
    <row r="1175" spans="1:21">
      <c r="A1175" s="5" t="s">
        <v>1708</v>
      </c>
      <c r="B1175" s="5">
        <v>1174</v>
      </c>
      <c r="C1175" s="5" t="s">
        <v>13369</v>
      </c>
      <c r="D1175" s="5" t="s">
        <v>13370</v>
      </c>
      <c r="E1175" s="5" t="s">
        <v>91</v>
      </c>
      <c r="F1175" s="5">
        <v>20070127</v>
      </c>
      <c r="G1175" s="5" t="s">
        <v>14485</v>
      </c>
      <c r="H1175" s="5" t="s">
        <v>574</v>
      </c>
      <c r="I1175" s="5" t="s">
        <v>2737</v>
      </c>
      <c r="M1175" t="str">
        <f t="shared" si="127"/>
        <v>岩﨑</v>
      </c>
      <c r="N1175" t="str">
        <f t="shared" si="128"/>
        <v>和奏</v>
      </c>
      <c r="O1175" t="str">
        <f t="shared" si="129"/>
        <v>イワサキ</v>
      </c>
      <c r="P1175" t="str">
        <f t="shared" si="130"/>
        <v>ワカナ</v>
      </c>
      <c r="Q1175">
        <f>IF($F1175="","",DATEDIF($R1175,①申込書!$D$3,"Y"))</f>
        <v>18</v>
      </c>
      <c r="R1175" t="str">
        <f t="shared" si="131"/>
        <v>2007/01/27</v>
      </c>
      <c r="S1175" t="str">
        <f t="shared" si="126"/>
        <v>香川</v>
      </c>
      <c r="T1175" t="str">
        <f>IFERROR(IF($G1175&lt;&gt;"",LEFT($G1175,11),IF(COUNTIF(③女子申込!$C:$C,$B1175)=1,INDEX(③女子申込!H:H,MATCH($B1175,③女子申込!$C:$C,0)),"")),"")</f>
        <v>00200437823</v>
      </c>
      <c r="U1175" t="str">
        <f t="shared" si="132"/>
        <v>京都教育大</v>
      </c>
    </row>
    <row r="1176" spans="1:21">
      <c r="A1176" s="5" t="s">
        <v>927</v>
      </c>
      <c r="B1176" s="5">
        <v>1175</v>
      </c>
      <c r="C1176" s="5" t="s">
        <v>13371</v>
      </c>
      <c r="D1176" s="5" t="s">
        <v>13372</v>
      </c>
      <c r="E1176" s="5" t="s">
        <v>97</v>
      </c>
      <c r="F1176" s="5">
        <v>20050705</v>
      </c>
      <c r="G1176" s="5" t="s">
        <v>14486</v>
      </c>
      <c r="H1176" s="5" t="s">
        <v>14487</v>
      </c>
      <c r="I1176" s="5" t="s">
        <v>14488</v>
      </c>
      <c r="M1176" t="str">
        <f t="shared" si="127"/>
        <v>川栄</v>
      </c>
      <c r="N1176" t="str">
        <f t="shared" si="128"/>
        <v>真弥</v>
      </c>
      <c r="O1176" t="str">
        <f t="shared" si="129"/>
        <v>カワエ</v>
      </c>
      <c r="P1176" t="str">
        <f t="shared" si="130"/>
        <v>マヤ</v>
      </c>
      <c r="Q1176">
        <f>IF($F1176="","",DATEDIF($R1176,①申込書!$D$3,"Y"))</f>
        <v>20</v>
      </c>
      <c r="R1176" t="str">
        <f t="shared" si="131"/>
        <v>2005/07/05</v>
      </c>
      <c r="S1176" t="str">
        <f t="shared" si="126"/>
        <v>兵庫</v>
      </c>
      <c r="T1176" t="str">
        <f>IFERROR(IF($G1176&lt;&gt;"",LEFT($G1176,11),IF(COUNTIF(③女子申込!$C:$C,$B1176)=1,INDEX(③女子申込!H:H,MATCH($B1176,③女子申込!$C:$C,0)),"")),"")</f>
        <v>00154974030</v>
      </c>
      <c r="U1176" t="str">
        <f t="shared" si="132"/>
        <v>大阪教育大</v>
      </c>
    </row>
    <row r="1177" spans="1:21">
      <c r="M1177" t="str">
        <f t="shared" si="127"/>
        <v/>
      </c>
      <c r="N1177" t="str">
        <f t="shared" si="128"/>
        <v/>
      </c>
      <c r="O1177" t="str">
        <f t="shared" si="129"/>
        <v/>
      </c>
      <c r="P1177" t="str">
        <f t="shared" si="130"/>
        <v/>
      </c>
      <c r="Q1177" t="str">
        <f>IF($F1177="","",DATEDIF($R1177,①申込書!$D$3,"Y"))</f>
        <v/>
      </c>
      <c r="R1177" t="str">
        <f t="shared" si="131"/>
        <v/>
      </c>
      <c r="S1177" t="str">
        <f t="shared" si="126"/>
        <v/>
      </c>
      <c r="T1177" t="str">
        <f>IFERROR(IF($G1177&lt;&gt;"",LEFT($G1177,11),IF(COUNTIF(③女子申込!$C:$C,$B1177)=1,INDEX(③女子申込!H:H,MATCH($B1177,③女子申込!$C:$C,0)),"")),"")</f>
        <v/>
      </c>
      <c r="U1177" t="str">
        <f t="shared" si="132"/>
        <v/>
      </c>
    </row>
    <row r="1178" spans="1:21">
      <c r="M1178" t="str">
        <f t="shared" si="127"/>
        <v/>
      </c>
      <c r="N1178" t="str">
        <f t="shared" si="128"/>
        <v/>
      </c>
      <c r="O1178" t="str">
        <f t="shared" si="129"/>
        <v/>
      </c>
      <c r="P1178" t="str">
        <f t="shared" si="130"/>
        <v/>
      </c>
      <c r="Q1178" t="str">
        <f>IF($F1178="","",DATEDIF($R1178,①申込書!$D$3,"Y"))</f>
        <v/>
      </c>
      <c r="R1178" t="str">
        <f t="shared" si="131"/>
        <v/>
      </c>
      <c r="S1178" t="str">
        <f t="shared" si="126"/>
        <v/>
      </c>
      <c r="T1178" t="str">
        <f>IFERROR(IF($G1178&lt;&gt;"",LEFT($G1178,11),IF(COUNTIF(③女子申込!$C:$C,$B1178)=1,INDEX(③女子申込!H:H,MATCH($B1178,③女子申込!$C:$C,0)),"")),"")</f>
        <v/>
      </c>
      <c r="U1178" t="str">
        <f t="shared" si="132"/>
        <v/>
      </c>
    </row>
    <row r="1179" spans="1:21">
      <c r="M1179" t="str">
        <f t="shared" si="127"/>
        <v/>
      </c>
      <c r="N1179" t="str">
        <f t="shared" si="128"/>
        <v/>
      </c>
      <c r="O1179" t="str">
        <f t="shared" si="129"/>
        <v/>
      </c>
      <c r="P1179" t="str">
        <f t="shared" si="130"/>
        <v/>
      </c>
      <c r="Q1179" t="str">
        <f>IF($F1179="","",DATEDIF($R1179,①申込書!$D$3,"Y"))</f>
        <v/>
      </c>
      <c r="R1179" t="str">
        <f t="shared" si="131"/>
        <v/>
      </c>
      <c r="S1179" t="str">
        <f t="shared" si="126"/>
        <v/>
      </c>
      <c r="T1179" t="str">
        <f>IFERROR(IF($G1179&lt;&gt;"",LEFT($G1179,11),IF(COUNTIF(③女子申込!$C:$C,$B1179)=1,INDEX(③女子申込!H:H,MATCH($B1179,③女子申込!$C:$C,0)),"")),"")</f>
        <v/>
      </c>
      <c r="U1179" t="str">
        <f t="shared" si="132"/>
        <v/>
      </c>
    </row>
    <row r="1180" spans="1:21">
      <c r="M1180" t="str">
        <f t="shared" si="127"/>
        <v/>
      </c>
      <c r="N1180" t="str">
        <f t="shared" si="128"/>
        <v/>
      </c>
      <c r="O1180" t="str">
        <f t="shared" si="129"/>
        <v/>
      </c>
      <c r="P1180" t="str">
        <f t="shared" si="130"/>
        <v/>
      </c>
      <c r="Q1180" t="str">
        <f>IF($F1180="","",DATEDIF($R1180,①申込書!$D$3,"Y"))</f>
        <v/>
      </c>
      <c r="R1180" t="str">
        <f t="shared" si="131"/>
        <v/>
      </c>
      <c r="S1180" t="str">
        <f t="shared" si="126"/>
        <v/>
      </c>
      <c r="T1180" t="str">
        <f>IFERROR(IF($G1180&lt;&gt;"",LEFT($G1180,11),IF(COUNTIF(③女子申込!$C:$C,$B1180)=1,INDEX(③女子申込!H:H,MATCH($B1180,③女子申込!$C:$C,0)),"")),"")</f>
        <v/>
      </c>
      <c r="U1180" t="str">
        <f t="shared" si="132"/>
        <v/>
      </c>
    </row>
    <row r="1181" spans="1:21">
      <c r="M1181" t="str">
        <f t="shared" si="127"/>
        <v/>
      </c>
      <c r="N1181" t="str">
        <f t="shared" si="128"/>
        <v/>
      </c>
      <c r="O1181" t="str">
        <f t="shared" si="129"/>
        <v/>
      </c>
      <c r="P1181" t="str">
        <f t="shared" si="130"/>
        <v/>
      </c>
      <c r="Q1181" t="str">
        <f>IF($F1181="","",DATEDIF($R1181,①申込書!$D$3,"Y"))</f>
        <v/>
      </c>
      <c r="R1181" t="str">
        <f t="shared" si="131"/>
        <v/>
      </c>
      <c r="S1181" t="str">
        <f t="shared" si="126"/>
        <v/>
      </c>
      <c r="T1181" t="str">
        <f>IFERROR(IF($G1181&lt;&gt;"",LEFT($G1181,11),IF(COUNTIF(③女子申込!$C:$C,$B1181)=1,INDEX(③女子申込!H:H,MATCH($B1181,③女子申込!$C:$C,0)),"")),"")</f>
        <v/>
      </c>
      <c r="U1181" t="str">
        <f t="shared" si="132"/>
        <v/>
      </c>
    </row>
    <row r="1182" spans="1:21">
      <c r="M1182" t="str">
        <f t="shared" si="127"/>
        <v/>
      </c>
      <c r="N1182" t="str">
        <f t="shared" si="128"/>
        <v/>
      </c>
      <c r="O1182" t="str">
        <f t="shared" si="129"/>
        <v/>
      </c>
      <c r="P1182" t="str">
        <f t="shared" si="130"/>
        <v/>
      </c>
      <c r="Q1182" t="str">
        <f>IF($F1182="","",DATEDIF($R1182,①申込書!$D$3,"Y"))</f>
        <v/>
      </c>
      <c r="R1182" t="str">
        <f t="shared" si="131"/>
        <v/>
      </c>
      <c r="S1182" t="str">
        <f t="shared" si="126"/>
        <v/>
      </c>
      <c r="T1182" t="str">
        <f>IFERROR(IF($G1182&lt;&gt;"",LEFT($G1182,11),IF(COUNTIF(③女子申込!$C:$C,$B1182)=1,INDEX(③女子申込!H:H,MATCH($B1182,③女子申込!$C:$C,0)),"")),"")</f>
        <v/>
      </c>
      <c r="U1182" t="str">
        <f t="shared" si="132"/>
        <v/>
      </c>
    </row>
    <row r="1183" spans="1:21">
      <c r="M1183" t="str">
        <f t="shared" si="127"/>
        <v/>
      </c>
      <c r="N1183" t="str">
        <f t="shared" si="128"/>
        <v/>
      </c>
      <c r="O1183" t="str">
        <f t="shared" si="129"/>
        <v/>
      </c>
      <c r="P1183" t="str">
        <f t="shared" si="130"/>
        <v/>
      </c>
      <c r="Q1183" t="str">
        <f>IF($F1183="","",DATEDIF($R1183,①申込書!$D$3,"Y"))</f>
        <v/>
      </c>
      <c r="R1183" t="str">
        <f t="shared" si="131"/>
        <v/>
      </c>
      <c r="S1183" t="str">
        <f t="shared" si="126"/>
        <v/>
      </c>
      <c r="T1183" t="str">
        <f>IFERROR(IF($G1183&lt;&gt;"",LEFT($G1183,11),IF(COUNTIF(③女子申込!$C:$C,$B1183)=1,INDEX(③女子申込!H:H,MATCH($B1183,③女子申込!$C:$C,0)),"")),"")</f>
        <v/>
      </c>
      <c r="U1183" t="str">
        <f t="shared" si="132"/>
        <v/>
      </c>
    </row>
    <row r="1184" spans="1:21">
      <c r="M1184" t="str">
        <f t="shared" si="127"/>
        <v/>
      </c>
      <c r="N1184" t="str">
        <f t="shared" si="128"/>
        <v/>
      </c>
      <c r="O1184" t="str">
        <f t="shared" si="129"/>
        <v/>
      </c>
      <c r="P1184" t="str">
        <f t="shared" si="130"/>
        <v/>
      </c>
      <c r="Q1184" t="str">
        <f>IF($F1184="","",DATEDIF($R1184,①申込書!$D$3,"Y"))</f>
        <v/>
      </c>
      <c r="R1184" t="str">
        <f t="shared" si="131"/>
        <v/>
      </c>
      <c r="S1184" t="str">
        <f t="shared" si="126"/>
        <v/>
      </c>
      <c r="T1184" t="str">
        <f>IFERROR(IF($G1184&lt;&gt;"",LEFT($G1184,11),IF(COUNTIF(③女子申込!$C:$C,$B1184)=1,INDEX(③女子申込!H:H,MATCH($B1184,③女子申込!$C:$C,0)),"")),"")</f>
        <v/>
      </c>
      <c r="U1184" t="str">
        <f t="shared" si="132"/>
        <v/>
      </c>
    </row>
    <row r="1185" spans="13:21">
      <c r="M1185" t="str">
        <f t="shared" si="127"/>
        <v/>
      </c>
      <c r="N1185" t="str">
        <f t="shared" si="128"/>
        <v/>
      </c>
      <c r="O1185" t="str">
        <f t="shared" si="129"/>
        <v/>
      </c>
      <c r="P1185" t="str">
        <f t="shared" si="130"/>
        <v/>
      </c>
      <c r="Q1185" t="str">
        <f>IF($F1185="","",DATEDIF($R1185,①申込書!$D$3,"Y"))</f>
        <v/>
      </c>
      <c r="R1185" t="str">
        <f t="shared" si="131"/>
        <v/>
      </c>
      <c r="S1185" t="str">
        <f t="shared" si="126"/>
        <v/>
      </c>
      <c r="T1185" t="str">
        <f>IFERROR(IF($G1185&lt;&gt;"",LEFT($G1185,11),IF(COUNTIF(③女子申込!$C:$C,$B1185)=1,INDEX(③女子申込!H:H,MATCH($B1185,③女子申込!$C:$C,0)),"")),"")</f>
        <v/>
      </c>
      <c r="U1185" t="str">
        <f t="shared" si="132"/>
        <v/>
      </c>
    </row>
    <row r="1186" spans="13:21">
      <c r="M1186" t="str">
        <f t="shared" si="127"/>
        <v/>
      </c>
      <c r="N1186" t="str">
        <f t="shared" si="128"/>
        <v/>
      </c>
      <c r="O1186" t="str">
        <f t="shared" si="129"/>
        <v/>
      </c>
      <c r="P1186" t="str">
        <f t="shared" si="130"/>
        <v/>
      </c>
      <c r="Q1186" t="str">
        <f>IF($F1186="","",DATEDIF($R1186,①申込書!$D$3,"Y"))</f>
        <v/>
      </c>
      <c r="R1186" t="str">
        <f t="shared" si="131"/>
        <v/>
      </c>
      <c r="S1186" t="str">
        <f t="shared" si="126"/>
        <v/>
      </c>
      <c r="T1186" t="str">
        <f>IFERROR(IF($G1186&lt;&gt;"",LEFT($G1186,11),IF(COUNTIF(③女子申込!$C:$C,$B1186)=1,INDEX(③女子申込!H:H,MATCH($B1186,③女子申込!$C:$C,0)),"")),"")</f>
        <v/>
      </c>
      <c r="U1186" t="str">
        <f t="shared" si="132"/>
        <v/>
      </c>
    </row>
    <row r="1187" spans="13:21">
      <c r="M1187" t="str">
        <f t="shared" si="127"/>
        <v/>
      </c>
      <c r="N1187" t="str">
        <f t="shared" si="128"/>
        <v/>
      </c>
      <c r="O1187" t="str">
        <f t="shared" si="129"/>
        <v/>
      </c>
      <c r="P1187" t="str">
        <f t="shared" si="130"/>
        <v/>
      </c>
      <c r="Q1187" t="str">
        <f>IF($F1187="","",DATEDIF($R1187,①申込書!$D$3,"Y"))</f>
        <v/>
      </c>
      <c r="R1187" t="str">
        <f t="shared" si="131"/>
        <v/>
      </c>
      <c r="S1187" t="str">
        <f t="shared" si="126"/>
        <v/>
      </c>
      <c r="T1187" t="str">
        <f>IFERROR(IF($G1187&lt;&gt;"",LEFT($G1187,11),IF(COUNTIF(③女子申込!$C:$C,$B1187)=1,INDEX(③女子申込!H:H,MATCH($B1187,③女子申込!$C:$C,0)),"")),"")</f>
        <v/>
      </c>
      <c r="U1187" t="str">
        <f t="shared" si="132"/>
        <v/>
      </c>
    </row>
    <row r="1188" spans="13:21">
      <c r="M1188" t="str">
        <f t="shared" si="127"/>
        <v/>
      </c>
      <c r="N1188" t="str">
        <f t="shared" si="128"/>
        <v/>
      </c>
      <c r="O1188" t="str">
        <f t="shared" si="129"/>
        <v/>
      </c>
      <c r="P1188" t="str">
        <f t="shared" si="130"/>
        <v/>
      </c>
      <c r="Q1188" t="str">
        <f>IF($F1188="","",DATEDIF($R1188,①申込書!$D$3,"Y"))</f>
        <v/>
      </c>
      <c r="R1188" t="str">
        <f t="shared" si="131"/>
        <v/>
      </c>
      <c r="S1188" t="str">
        <f t="shared" si="126"/>
        <v/>
      </c>
      <c r="T1188" t="str">
        <f>IFERROR(IF($G1188&lt;&gt;"",LEFT($G1188,11),IF(COUNTIF(③女子申込!$C:$C,$B1188)=1,INDEX(③女子申込!H:H,MATCH($B1188,③女子申込!$C:$C,0)),"")),"")</f>
        <v/>
      </c>
      <c r="U1188" t="str">
        <f t="shared" si="132"/>
        <v/>
      </c>
    </row>
    <row r="1189" spans="13:21">
      <c r="M1189" t="str">
        <f t="shared" si="127"/>
        <v/>
      </c>
      <c r="N1189" t="str">
        <f t="shared" si="128"/>
        <v/>
      </c>
      <c r="O1189" t="str">
        <f t="shared" si="129"/>
        <v/>
      </c>
      <c r="P1189" t="str">
        <f t="shared" si="130"/>
        <v/>
      </c>
      <c r="Q1189" t="str">
        <f>IF($F1189="","",DATEDIF($R1189,①申込書!$D$3,"Y"))</f>
        <v/>
      </c>
      <c r="R1189" t="str">
        <f t="shared" si="131"/>
        <v/>
      </c>
      <c r="S1189" t="str">
        <f t="shared" si="126"/>
        <v/>
      </c>
      <c r="T1189" t="str">
        <f>IFERROR(IF($G1189&lt;&gt;"",LEFT($G1189,11),IF(COUNTIF(③女子申込!$C:$C,$B1189)=1,INDEX(③女子申込!H:H,MATCH($B1189,③女子申込!$C:$C,0)),"")),"")</f>
        <v/>
      </c>
      <c r="U1189" t="str">
        <f t="shared" si="132"/>
        <v/>
      </c>
    </row>
    <row r="1190" spans="13:21">
      <c r="M1190" t="str">
        <f t="shared" si="127"/>
        <v/>
      </c>
      <c r="N1190" t="str">
        <f t="shared" si="128"/>
        <v/>
      </c>
      <c r="O1190" t="str">
        <f t="shared" si="129"/>
        <v/>
      </c>
      <c r="P1190" t="str">
        <f t="shared" si="130"/>
        <v/>
      </c>
      <c r="Q1190" t="str">
        <f>IF($F1190="","",DATEDIF($R1190,①申込書!$D$3,"Y"))</f>
        <v/>
      </c>
      <c r="R1190" t="str">
        <f t="shared" si="131"/>
        <v/>
      </c>
      <c r="S1190" t="str">
        <f t="shared" si="126"/>
        <v/>
      </c>
      <c r="T1190" t="str">
        <f>IFERROR(IF($G1190&lt;&gt;"",LEFT($G1190,11),IF(COUNTIF(③女子申込!$C:$C,$B1190)=1,INDEX(③女子申込!H:H,MATCH($B1190,③女子申込!$C:$C,0)),"")),"")</f>
        <v/>
      </c>
      <c r="U1190" t="str">
        <f t="shared" si="132"/>
        <v/>
      </c>
    </row>
    <row r="1191" spans="13:21">
      <c r="M1191" t="str">
        <f t="shared" si="127"/>
        <v/>
      </c>
      <c r="N1191" t="str">
        <f t="shared" si="128"/>
        <v/>
      </c>
      <c r="O1191" t="str">
        <f t="shared" si="129"/>
        <v/>
      </c>
      <c r="P1191" t="str">
        <f t="shared" si="130"/>
        <v/>
      </c>
      <c r="Q1191" t="str">
        <f>IF($F1191="","",DATEDIF($R1191,①申込書!$D$3,"Y"))</f>
        <v/>
      </c>
      <c r="R1191" t="str">
        <f t="shared" si="131"/>
        <v/>
      </c>
      <c r="S1191" t="str">
        <f t="shared" si="126"/>
        <v/>
      </c>
      <c r="T1191" t="str">
        <f>IFERROR(IF($G1191&lt;&gt;"",LEFT($G1191,11),IF(COUNTIF(③女子申込!$C:$C,$B1191)=1,INDEX(③女子申込!H:H,MATCH($B1191,③女子申込!$C:$C,0)),"")),"")</f>
        <v/>
      </c>
      <c r="U1191" t="str">
        <f t="shared" si="132"/>
        <v/>
      </c>
    </row>
    <row r="1192" spans="13:21">
      <c r="M1192" t="str">
        <f t="shared" si="127"/>
        <v/>
      </c>
      <c r="N1192" t="str">
        <f t="shared" si="128"/>
        <v/>
      </c>
      <c r="O1192" t="str">
        <f t="shared" si="129"/>
        <v/>
      </c>
      <c r="P1192" t="str">
        <f t="shared" si="130"/>
        <v/>
      </c>
      <c r="Q1192" t="str">
        <f>IF($F1192="","",DATEDIF($R1192,①申込書!$D$3,"Y"))</f>
        <v/>
      </c>
      <c r="R1192" t="str">
        <f t="shared" si="131"/>
        <v/>
      </c>
      <c r="S1192" t="str">
        <f t="shared" si="126"/>
        <v/>
      </c>
      <c r="T1192" t="str">
        <f>IFERROR(IF($G1192&lt;&gt;"",LEFT($G1192,11),IF(COUNTIF(③女子申込!$C:$C,$B1192)=1,INDEX(③女子申込!H:H,MATCH($B1192,③女子申込!$C:$C,0)),"")),"")</f>
        <v/>
      </c>
      <c r="U1192" t="str">
        <f t="shared" si="132"/>
        <v/>
      </c>
    </row>
    <row r="1193" spans="13:21">
      <c r="M1193" t="str">
        <f t="shared" si="127"/>
        <v/>
      </c>
      <c r="N1193" t="str">
        <f t="shared" si="128"/>
        <v/>
      </c>
      <c r="O1193" t="str">
        <f t="shared" si="129"/>
        <v/>
      </c>
      <c r="P1193" t="str">
        <f t="shared" si="130"/>
        <v/>
      </c>
      <c r="Q1193" t="str">
        <f>IF($F1193="","",DATEDIF($R1193,①申込書!$D$3,"Y"))</f>
        <v/>
      </c>
      <c r="R1193" t="str">
        <f t="shared" si="131"/>
        <v/>
      </c>
      <c r="S1193" t="str">
        <f t="shared" si="126"/>
        <v/>
      </c>
      <c r="T1193" t="str">
        <f>IFERROR(IF($G1193&lt;&gt;"",LEFT($G1193,11),IF(COUNTIF(③女子申込!$C:$C,$B1193)=1,INDEX(③女子申込!H:H,MATCH($B1193,③女子申込!$C:$C,0)),"")),"")</f>
        <v/>
      </c>
      <c r="U1193" t="str">
        <f t="shared" si="132"/>
        <v/>
      </c>
    </row>
    <row r="1194" spans="13:21">
      <c r="M1194" t="str">
        <f t="shared" si="127"/>
        <v/>
      </c>
      <c r="N1194" t="str">
        <f t="shared" si="128"/>
        <v/>
      </c>
      <c r="O1194" t="str">
        <f t="shared" si="129"/>
        <v/>
      </c>
      <c r="P1194" t="str">
        <f t="shared" si="130"/>
        <v/>
      </c>
      <c r="Q1194" t="str">
        <f>IF($F1194="","",DATEDIF($R1194,①申込書!$D$3,"Y"))</f>
        <v/>
      </c>
      <c r="R1194" t="str">
        <f t="shared" si="131"/>
        <v/>
      </c>
      <c r="S1194" t="str">
        <f t="shared" si="126"/>
        <v/>
      </c>
      <c r="T1194" t="str">
        <f>IFERROR(IF($G1194&lt;&gt;"",LEFT($G1194,11),IF(COUNTIF(③女子申込!$C:$C,$B1194)=1,INDEX(③女子申込!H:H,MATCH($B1194,③女子申込!$C:$C,0)),"")),"")</f>
        <v/>
      </c>
      <c r="U1194" t="str">
        <f t="shared" si="132"/>
        <v/>
      </c>
    </row>
    <row r="1195" spans="13:21">
      <c r="M1195" t="str">
        <f t="shared" si="127"/>
        <v/>
      </c>
      <c r="N1195" t="str">
        <f t="shared" si="128"/>
        <v/>
      </c>
      <c r="O1195" t="str">
        <f t="shared" si="129"/>
        <v/>
      </c>
      <c r="P1195" t="str">
        <f t="shared" si="130"/>
        <v/>
      </c>
      <c r="Q1195" t="str">
        <f>IF($F1195="","",DATEDIF($R1195,①申込書!$D$3,"Y"))</f>
        <v/>
      </c>
      <c r="R1195" t="str">
        <f t="shared" si="131"/>
        <v/>
      </c>
      <c r="S1195" t="str">
        <f t="shared" si="126"/>
        <v/>
      </c>
      <c r="T1195" t="str">
        <f>IFERROR(IF($G1195&lt;&gt;"",LEFT($G1195,11),IF(COUNTIF(③女子申込!$C:$C,$B1195)=1,INDEX(③女子申込!H:H,MATCH($B1195,③女子申込!$C:$C,0)),"")),"")</f>
        <v/>
      </c>
      <c r="U1195" t="str">
        <f t="shared" si="132"/>
        <v/>
      </c>
    </row>
    <row r="1196" spans="13:21">
      <c r="M1196" t="str">
        <f t="shared" si="127"/>
        <v/>
      </c>
      <c r="N1196" t="str">
        <f t="shared" si="128"/>
        <v/>
      </c>
      <c r="O1196" t="str">
        <f t="shared" si="129"/>
        <v/>
      </c>
      <c r="P1196" t="str">
        <f t="shared" si="130"/>
        <v/>
      </c>
      <c r="Q1196" t="str">
        <f>IF($F1196="","",DATEDIF($R1196,①申込書!$D$3,"Y"))</f>
        <v/>
      </c>
      <c r="R1196" t="str">
        <f t="shared" si="131"/>
        <v/>
      </c>
      <c r="S1196" t="str">
        <f t="shared" si="126"/>
        <v/>
      </c>
      <c r="T1196" t="str">
        <f>IFERROR(IF($G1196&lt;&gt;"",LEFT($G1196,11),IF(COUNTIF(③女子申込!$C:$C,$B1196)=1,INDEX(③女子申込!H:H,MATCH($B1196,③女子申込!$C:$C,0)),"")),"")</f>
        <v/>
      </c>
      <c r="U1196" t="str">
        <f t="shared" si="132"/>
        <v/>
      </c>
    </row>
    <row r="1197" spans="13:21">
      <c r="M1197" t="str">
        <f t="shared" si="127"/>
        <v/>
      </c>
      <c r="N1197" t="str">
        <f t="shared" si="128"/>
        <v/>
      </c>
      <c r="O1197" t="str">
        <f t="shared" si="129"/>
        <v/>
      </c>
      <c r="P1197" t="str">
        <f t="shared" si="130"/>
        <v/>
      </c>
      <c r="Q1197" t="str">
        <f>IF($F1197="","",DATEDIF($R1197,①申込書!$D$3,"Y"))</f>
        <v/>
      </c>
      <c r="R1197" t="str">
        <f t="shared" si="131"/>
        <v/>
      </c>
      <c r="S1197" t="str">
        <f t="shared" si="126"/>
        <v/>
      </c>
      <c r="T1197" t="str">
        <f>IFERROR(IF($G1197&lt;&gt;"",LEFT($G1197,11),IF(COUNTIF(③女子申込!$C:$C,$B1197)=1,INDEX(③女子申込!H:H,MATCH($B1197,③女子申込!$C:$C,0)),"")),"")</f>
        <v/>
      </c>
      <c r="U1197" t="str">
        <f t="shared" si="132"/>
        <v/>
      </c>
    </row>
    <row r="1198" spans="13:21">
      <c r="M1198" t="str">
        <f t="shared" si="127"/>
        <v/>
      </c>
      <c r="N1198" t="str">
        <f t="shared" si="128"/>
        <v/>
      </c>
      <c r="O1198" t="str">
        <f t="shared" si="129"/>
        <v/>
      </c>
      <c r="P1198" t="str">
        <f t="shared" si="130"/>
        <v/>
      </c>
      <c r="Q1198" t="str">
        <f>IF($F1198="","",DATEDIF($R1198,①申込書!$D$3,"Y"))</f>
        <v/>
      </c>
      <c r="R1198" t="str">
        <f t="shared" si="131"/>
        <v/>
      </c>
      <c r="S1198" t="str">
        <f t="shared" si="126"/>
        <v/>
      </c>
      <c r="T1198" t="str">
        <f>IFERROR(IF($G1198&lt;&gt;"",LEFT($G1198,11),IF(COUNTIF(③女子申込!$C:$C,$B1198)=1,INDEX(③女子申込!H:H,MATCH($B1198,③女子申込!$C:$C,0)),"")),"")</f>
        <v/>
      </c>
      <c r="U1198" t="str">
        <f t="shared" si="132"/>
        <v/>
      </c>
    </row>
    <row r="1199" spans="13:21">
      <c r="M1199" t="str">
        <f t="shared" si="127"/>
        <v/>
      </c>
      <c r="N1199" t="str">
        <f t="shared" si="128"/>
        <v/>
      </c>
      <c r="O1199" t="str">
        <f t="shared" si="129"/>
        <v/>
      </c>
      <c r="P1199" t="str">
        <f t="shared" si="130"/>
        <v/>
      </c>
      <c r="Q1199" t="str">
        <f>IF($F1199="","",DATEDIF($R1199,①申込書!$D$3,"Y"))</f>
        <v/>
      </c>
      <c r="R1199" t="str">
        <f t="shared" si="131"/>
        <v/>
      </c>
      <c r="S1199" t="str">
        <f t="shared" si="126"/>
        <v/>
      </c>
      <c r="T1199" t="str">
        <f>IFERROR(IF($G1199&lt;&gt;"",LEFT($G1199,11),IF(COUNTIF(③女子申込!$C:$C,$B1199)=1,INDEX(③女子申込!H:H,MATCH($B1199,③女子申込!$C:$C,0)),"")),"")</f>
        <v/>
      </c>
      <c r="U1199" t="str">
        <f t="shared" si="132"/>
        <v/>
      </c>
    </row>
    <row r="1200" spans="13:21">
      <c r="M1200" t="str">
        <f t="shared" si="127"/>
        <v/>
      </c>
      <c r="N1200" t="str">
        <f t="shared" si="128"/>
        <v/>
      </c>
      <c r="O1200" t="str">
        <f t="shared" si="129"/>
        <v/>
      </c>
      <c r="P1200" t="str">
        <f t="shared" si="130"/>
        <v/>
      </c>
      <c r="Q1200" t="str">
        <f>IF($F1200="","",DATEDIF($R1200,①申込書!$D$3,"Y"))</f>
        <v/>
      </c>
      <c r="R1200" t="str">
        <f t="shared" si="131"/>
        <v/>
      </c>
      <c r="S1200" t="str">
        <f t="shared" si="126"/>
        <v/>
      </c>
      <c r="T1200" t="str">
        <f>IFERROR(IF($G1200&lt;&gt;"",LEFT($G1200,11),IF(COUNTIF(③女子申込!$C:$C,$B1200)=1,INDEX(③女子申込!H:H,MATCH($B1200,③女子申込!$C:$C,0)),"")),"")</f>
        <v/>
      </c>
      <c r="U1200" t="str">
        <f t="shared" si="132"/>
        <v/>
      </c>
    </row>
    <row r="1201" spans="13:21">
      <c r="M1201" t="str">
        <f t="shared" si="127"/>
        <v/>
      </c>
      <c r="N1201" t="str">
        <f t="shared" si="128"/>
        <v/>
      </c>
      <c r="O1201" t="str">
        <f t="shared" si="129"/>
        <v/>
      </c>
      <c r="P1201" t="str">
        <f t="shared" si="130"/>
        <v/>
      </c>
      <c r="Q1201" t="str">
        <f>IF($F1201="","",DATEDIF($R1201,①申込書!$D$3,"Y"))</f>
        <v/>
      </c>
      <c r="R1201" t="str">
        <f t="shared" si="131"/>
        <v/>
      </c>
      <c r="S1201" t="str">
        <f t="shared" si="126"/>
        <v/>
      </c>
      <c r="T1201" t="str">
        <f>IFERROR(IF($G1201&lt;&gt;"",LEFT($G1201,11),IF(COUNTIF(③女子申込!$C:$C,$B1201)=1,INDEX(③女子申込!H:H,MATCH($B1201,③女子申込!$C:$C,0)),"")),"")</f>
        <v/>
      </c>
      <c r="U1201" t="str">
        <f t="shared" si="132"/>
        <v/>
      </c>
    </row>
    <row r="1202" spans="13:21">
      <c r="M1202" t="str">
        <f t="shared" si="127"/>
        <v/>
      </c>
      <c r="N1202" t="str">
        <f t="shared" si="128"/>
        <v/>
      </c>
      <c r="O1202" t="str">
        <f t="shared" si="129"/>
        <v/>
      </c>
      <c r="P1202" t="str">
        <f t="shared" si="130"/>
        <v/>
      </c>
      <c r="Q1202" t="str">
        <f>IF($F1202="","",DATEDIF($R1202,①申込書!$D$3,"Y"))</f>
        <v/>
      </c>
      <c r="R1202" t="str">
        <f t="shared" si="131"/>
        <v/>
      </c>
      <c r="S1202" t="str">
        <f t="shared" si="126"/>
        <v/>
      </c>
      <c r="T1202" t="str">
        <f>IFERROR(IF($G1202&lt;&gt;"",LEFT($G1202,11),IF(COUNTIF(③女子申込!$C:$C,$B1202)=1,INDEX(③女子申込!H:H,MATCH($B1202,③女子申込!$C:$C,0)),"")),"")</f>
        <v/>
      </c>
      <c r="U1202" t="str">
        <f t="shared" si="132"/>
        <v/>
      </c>
    </row>
    <row r="1203" spans="13:21">
      <c r="M1203" t="str">
        <f t="shared" si="127"/>
        <v/>
      </c>
      <c r="N1203" t="str">
        <f t="shared" si="128"/>
        <v/>
      </c>
      <c r="O1203" t="str">
        <f t="shared" si="129"/>
        <v/>
      </c>
      <c r="P1203" t="str">
        <f t="shared" si="130"/>
        <v/>
      </c>
      <c r="Q1203" t="str">
        <f>IF($F1203="","",DATEDIF($R1203,①申込書!$D$3,"Y"))</f>
        <v/>
      </c>
      <c r="R1203" t="str">
        <f t="shared" si="131"/>
        <v/>
      </c>
      <c r="S1203" t="str">
        <f t="shared" si="126"/>
        <v/>
      </c>
      <c r="T1203" t="str">
        <f>IFERROR(IF($G1203&lt;&gt;"",LEFT($G1203,11),IF(COUNTIF(③女子申込!$C:$C,$B1203)=1,INDEX(③女子申込!H:H,MATCH($B1203,③女子申込!$C:$C,0)),"")),"")</f>
        <v/>
      </c>
      <c r="U1203" t="str">
        <f t="shared" si="132"/>
        <v/>
      </c>
    </row>
    <row r="1204" spans="13:21">
      <c r="M1204" t="str">
        <f t="shared" si="127"/>
        <v/>
      </c>
      <c r="N1204" t="str">
        <f t="shared" si="128"/>
        <v/>
      </c>
      <c r="O1204" t="str">
        <f t="shared" si="129"/>
        <v/>
      </c>
      <c r="P1204" t="str">
        <f t="shared" si="130"/>
        <v/>
      </c>
      <c r="Q1204" t="str">
        <f>IF($F1204="","",DATEDIF($R1204,①申込書!$D$3,"Y"))</f>
        <v/>
      </c>
      <c r="R1204" t="str">
        <f t="shared" si="131"/>
        <v/>
      </c>
      <c r="S1204" t="str">
        <f t="shared" si="126"/>
        <v/>
      </c>
      <c r="T1204" t="str">
        <f>IFERROR(IF($G1204&lt;&gt;"",LEFT($G1204,11),IF(COUNTIF(③女子申込!$C:$C,$B1204)=1,INDEX(③女子申込!H:H,MATCH($B1204,③女子申込!$C:$C,0)),"")),"")</f>
        <v/>
      </c>
      <c r="U1204" t="str">
        <f t="shared" si="132"/>
        <v/>
      </c>
    </row>
    <row r="1205" spans="13:21">
      <c r="M1205" t="str">
        <f t="shared" si="127"/>
        <v/>
      </c>
      <c r="N1205" t="str">
        <f t="shared" si="128"/>
        <v/>
      </c>
      <c r="O1205" t="str">
        <f t="shared" si="129"/>
        <v/>
      </c>
      <c r="P1205" t="str">
        <f t="shared" si="130"/>
        <v/>
      </c>
      <c r="Q1205" t="str">
        <f>IF($F1205="","",DATEDIF($R1205,①申込書!$D$3,"Y"))</f>
        <v/>
      </c>
      <c r="R1205" t="str">
        <f t="shared" si="131"/>
        <v/>
      </c>
      <c r="S1205" t="str">
        <f t="shared" si="126"/>
        <v/>
      </c>
      <c r="T1205" t="str">
        <f>IFERROR(IF($G1205&lt;&gt;"",LEFT($G1205,11),IF(COUNTIF(③女子申込!$C:$C,$B1205)=1,INDEX(③女子申込!H:H,MATCH($B1205,③女子申込!$C:$C,0)),"")),"")</f>
        <v/>
      </c>
      <c r="U1205" t="str">
        <f t="shared" si="132"/>
        <v/>
      </c>
    </row>
    <row r="1206" spans="13:21">
      <c r="M1206" t="str">
        <f t="shared" si="127"/>
        <v/>
      </c>
      <c r="N1206" t="str">
        <f t="shared" si="128"/>
        <v/>
      </c>
      <c r="O1206" t="str">
        <f t="shared" si="129"/>
        <v/>
      </c>
      <c r="P1206" t="str">
        <f t="shared" si="130"/>
        <v/>
      </c>
      <c r="Q1206" t="str">
        <f>IF($F1206="","",DATEDIF($R1206,①申込書!$D$3,"Y"))</f>
        <v/>
      </c>
      <c r="R1206" t="str">
        <f t="shared" si="131"/>
        <v/>
      </c>
      <c r="S1206" t="str">
        <f t="shared" si="126"/>
        <v/>
      </c>
      <c r="T1206" t="str">
        <f>IFERROR(IF($G1206&lt;&gt;"",LEFT($G1206,11),IF(COUNTIF(③女子申込!$C:$C,$B1206)=1,INDEX(③女子申込!H:H,MATCH($B1206,③女子申込!$C:$C,0)),"")),"")</f>
        <v/>
      </c>
      <c r="U1206" t="str">
        <f t="shared" si="132"/>
        <v/>
      </c>
    </row>
    <row r="1207" spans="13:21">
      <c r="M1207" t="str">
        <f t="shared" si="127"/>
        <v/>
      </c>
      <c r="N1207" t="str">
        <f t="shared" si="128"/>
        <v/>
      </c>
      <c r="O1207" t="str">
        <f t="shared" si="129"/>
        <v/>
      </c>
      <c r="P1207" t="str">
        <f t="shared" si="130"/>
        <v/>
      </c>
      <c r="Q1207" t="str">
        <f>IF($F1207="","",DATEDIF($R1207,①申込書!$D$3,"Y"))</f>
        <v/>
      </c>
      <c r="R1207" t="str">
        <f t="shared" si="131"/>
        <v/>
      </c>
      <c r="S1207" t="str">
        <f t="shared" si="126"/>
        <v/>
      </c>
      <c r="T1207" t="str">
        <f>IFERROR(IF($G1207&lt;&gt;"",LEFT($G1207,11),IF(COUNTIF(③女子申込!$C:$C,$B1207)=1,INDEX(③女子申込!H:H,MATCH($B1207,③女子申込!$C:$C,0)),"")),"")</f>
        <v/>
      </c>
      <c r="U1207" t="str">
        <f t="shared" si="132"/>
        <v/>
      </c>
    </row>
    <row r="1208" spans="13:21">
      <c r="M1208" t="str">
        <f t="shared" si="127"/>
        <v/>
      </c>
      <c r="N1208" t="str">
        <f t="shared" si="128"/>
        <v/>
      </c>
      <c r="O1208" t="str">
        <f t="shared" si="129"/>
        <v/>
      </c>
      <c r="P1208" t="str">
        <f t="shared" si="130"/>
        <v/>
      </c>
      <c r="Q1208" t="str">
        <f>IF($F1208="","",DATEDIF($R1208,①申込書!$D$3,"Y"))</f>
        <v/>
      </c>
      <c r="R1208" t="str">
        <f t="shared" si="131"/>
        <v/>
      </c>
      <c r="S1208" t="str">
        <f t="shared" si="126"/>
        <v/>
      </c>
      <c r="T1208" t="str">
        <f>IFERROR(IF($G1208&lt;&gt;"",LEFT($G1208,11),IF(COUNTIF(③女子申込!$C:$C,$B1208)=1,INDEX(③女子申込!H:H,MATCH($B1208,③女子申込!$C:$C,0)),"")),"")</f>
        <v/>
      </c>
      <c r="U1208" t="str">
        <f t="shared" si="132"/>
        <v/>
      </c>
    </row>
    <row r="1209" spans="13:21">
      <c r="M1209" t="str">
        <f t="shared" si="127"/>
        <v/>
      </c>
      <c r="N1209" t="str">
        <f t="shared" si="128"/>
        <v/>
      </c>
      <c r="O1209" t="str">
        <f t="shared" si="129"/>
        <v/>
      </c>
      <c r="P1209" t="str">
        <f t="shared" si="130"/>
        <v/>
      </c>
      <c r="Q1209" t="str">
        <f>IF($F1209="","",DATEDIF($R1209,①申込書!$D$3,"Y"))</f>
        <v/>
      </c>
      <c r="R1209" t="str">
        <f t="shared" si="131"/>
        <v/>
      </c>
      <c r="S1209" t="str">
        <f t="shared" si="126"/>
        <v/>
      </c>
      <c r="T1209" t="str">
        <f>IFERROR(IF($G1209&lt;&gt;"",LEFT($G1209,11),IF(COUNTIF(③女子申込!$C:$C,$B1209)=1,INDEX(③女子申込!H:H,MATCH($B1209,③女子申込!$C:$C,0)),"")),"")</f>
        <v/>
      </c>
      <c r="U1209" t="str">
        <f t="shared" si="132"/>
        <v/>
      </c>
    </row>
    <row r="1210" spans="13:21">
      <c r="M1210" t="str">
        <f t="shared" si="127"/>
        <v/>
      </c>
      <c r="N1210" t="str">
        <f t="shared" si="128"/>
        <v/>
      </c>
      <c r="O1210" t="str">
        <f t="shared" si="129"/>
        <v/>
      </c>
      <c r="P1210" t="str">
        <f t="shared" si="130"/>
        <v/>
      </c>
      <c r="Q1210" t="str">
        <f>IF($F1210="","",DATEDIF($R1210,①申込書!$D$3,"Y"))</f>
        <v/>
      </c>
      <c r="R1210" t="str">
        <f t="shared" si="131"/>
        <v/>
      </c>
      <c r="S1210" t="str">
        <f t="shared" si="126"/>
        <v/>
      </c>
      <c r="T1210" t="str">
        <f>IFERROR(IF($G1210&lt;&gt;"",LEFT($G1210,11),IF(COUNTIF(③女子申込!$C:$C,$B1210)=1,INDEX(③女子申込!H:H,MATCH($B1210,③女子申込!$C:$C,0)),"")),"")</f>
        <v/>
      </c>
      <c r="U1210" t="str">
        <f t="shared" si="132"/>
        <v/>
      </c>
    </row>
    <row r="1211" spans="13:21">
      <c r="M1211" t="str">
        <f t="shared" si="127"/>
        <v/>
      </c>
      <c r="N1211" t="str">
        <f t="shared" si="128"/>
        <v/>
      </c>
      <c r="O1211" t="str">
        <f t="shared" si="129"/>
        <v/>
      </c>
      <c r="P1211" t="str">
        <f t="shared" si="130"/>
        <v/>
      </c>
      <c r="Q1211" t="str">
        <f>IF($F1211="","",DATEDIF($R1211,①申込書!$D$3,"Y"))</f>
        <v/>
      </c>
      <c r="R1211" t="str">
        <f t="shared" si="131"/>
        <v/>
      </c>
      <c r="S1211" t="str">
        <f t="shared" si="126"/>
        <v/>
      </c>
      <c r="T1211" t="str">
        <f>IFERROR(IF($G1211&lt;&gt;"",LEFT($G1211,11),IF(COUNTIF(③女子申込!$C:$C,$B1211)=1,INDEX(③女子申込!H:H,MATCH($B1211,③女子申込!$C:$C,0)),"")),"")</f>
        <v/>
      </c>
      <c r="U1211" t="str">
        <f t="shared" si="132"/>
        <v/>
      </c>
    </row>
    <row r="1212" spans="13:21">
      <c r="M1212" t="str">
        <f t="shared" si="127"/>
        <v/>
      </c>
      <c r="N1212" t="str">
        <f t="shared" si="128"/>
        <v/>
      </c>
      <c r="O1212" t="str">
        <f t="shared" si="129"/>
        <v/>
      </c>
      <c r="P1212" t="str">
        <f t="shared" si="130"/>
        <v/>
      </c>
      <c r="Q1212" t="str">
        <f>IF($F1212="","",DATEDIF($R1212,①申込書!$D$3,"Y"))</f>
        <v/>
      </c>
      <c r="R1212" t="str">
        <f t="shared" si="131"/>
        <v/>
      </c>
      <c r="S1212" t="str">
        <f t="shared" si="126"/>
        <v/>
      </c>
      <c r="T1212" t="str">
        <f>IFERROR(IF($G1212&lt;&gt;"",LEFT($G1212,11),IF(COUNTIF(③女子申込!$C:$C,$B1212)=1,INDEX(③女子申込!H:H,MATCH($B1212,③女子申込!$C:$C,0)),"")),"")</f>
        <v/>
      </c>
      <c r="U1212" t="str">
        <f t="shared" si="132"/>
        <v/>
      </c>
    </row>
    <row r="1213" spans="13:21">
      <c r="M1213" t="str">
        <f t="shared" si="127"/>
        <v/>
      </c>
      <c r="N1213" t="str">
        <f t="shared" si="128"/>
        <v/>
      </c>
      <c r="O1213" t="str">
        <f t="shared" si="129"/>
        <v/>
      </c>
      <c r="P1213" t="str">
        <f t="shared" si="130"/>
        <v/>
      </c>
      <c r="Q1213" t="str">
        <f>IF($F1213="","",DATEDIF($R1213,①申込書!$D$3,"Y"))</f>
        <v/>
      </c>
      <c r="R1213" t="str">
        <f t="shared" si="131"/>
        <v/>
      </c>
      <c r="S1213" t="str">
        <f t="shared" si="126"/>
        <v/>
      </c>
      <c r="T1213" t="str">
        <f>IFERROR(IF($G1213&lt;&gt;"",LEFT($G1213,11),IF(COUNTIF(③女子申込!$C:$C,$B1213)=1,INDEX(③女子申込!H:H,MATCH($B1213,③女子申込!$C:$C,0)),"")),"")</f>
        <v/>
      </c>
      <c r="U1213" t="str">
        <f t="shared" si="132"/>
        <v/>
      </c>
    </row>
    <row r="1214" spans="13:21">
      <c r="M1214" t="str">
        <f t="shared" si="127"/>
        <v/>
      </c>
      <c r="N1214" t="str">
        <f t="shared" si="128"/>
        <v/>
      </c>
      <c r="O1214" t="str">
        <f t="shared" si="129"/>
        <v/>
      </c>
      <c r="P1214" t="str">
        <f t="shared" si="130"/>
        <v/>
      </c>
      <c r="Q1214" t="str">
        <f>IF($F1214="","",DATEDIF($R1214,①申込書!$D$3,"Y"))</f>
        <v/>
      </c>
      <c r="R1214" t="str">
        <f t="shared" si="131"/>
        <v/>
      </c>
      <c r="S1214" t="str">
        <f t="shared" si="126"/>
        <v/>
      </c>
      <c r="T1214" t="str">
        <f>IFERROR(IF($G1214&lt;&gt;"",LEFT($G1214,11),IF(COUNTIF(③女子申込!$C:$C,$B1214)=1,INDEX(③女子申込!H:H,MATCH($B1214,③女子申込!$C:$C,0)),"")),"")</f>
        <v/>
      </c>
      <c r="U1214" t="str">
        <f t="shared" si="132"/>
        <v/>
      </c>
    </row>
    <row r="1215" spans="13:21">
      <c r="M1215" t="str">
        <f t="shared" si="127"/>
        <v/>
      </c>
      <c r="N1215" t="str">
        <f t="shared" si="128"/>
        <v/>
      </c>
      <c r="O1215" t="str">
        <f t="shared" si="129"/>
        <v/>
      </c>
      <c r="P1215" t="str">
        <f t="shared" si="130"/>
        <v/>
      </c>
      <c r="Q1215" t="str">
        <f>IF($F1215="","",DATEDIF($R1215,①申込書!$D$3,"Y"))</f>
        <v/>
      </c>
      <c r="R1215" t="str">
        <f t="shared" si="131"/>
        <v/>
      </c>
      <c r="S1215" t="str">
        <f t="shared" si="126"/>
        <v/>
      </c>
      <c r="T1215" t="str">
        <f>IFERROR(IF($G1215&lt;&gt;"",LEFT($G1215,11),IF(COUNTIF(③女子申込!$C:$C,$B1215)=1,INDEX(③女子申込!H:H,MATCH($B1215,③女子申込!$C:$C,0)),"")),"")</f>
        <v/>
      </c>
      <c r="U1215" t="str">
        <f t="shared" si="132"/>
        <v/>
      </c>
    </row>
    <row r="1216" spans="13:21">
      <c r="M1216" t="str">
        <f t="shared" si="127"/>
        <v/>
      </c>
      <c r="N1216" t="str">
        <f t="shared" si="128"/>
        <v/>
      </c>
      <c r="O1216" t="str">
        <f t="shared" si="129"/>
        <v/>
      </c>
      <c r="P1216" t="str">
        <f t="shared" si="130"/>
        <v/>
      </c>
      <c r="Q1216" t="str">
        <f>IF($F1216="","",DATEDIF($R1216,①申込書!$D$3,"Y"))</f>
        <v/>
      </c>
      <c r="R1216" t="str">
        <f t="shared" si="131"/>
        <v/>
      </c>
      <c r="S1216" t="str">
        <f t="shared" si="126"/>
        <v/>
      </c>
      <c r="T1216" t="str">
        <f>IFERROR(IF($G1216&lt;&gt;"",LEFT($G1216,11),IF(COUNTIF(③女子申込!$C:$C,$B1216)=1,INDEX(③女子申込!H:H,MATCH($B1216,③女子申込!$C:$C,0)),"")),"")</f>
        <v/>
      </c>
      <c r="U1216" t="str">
        <f t="shared" si="132"/>
        <v/>
      </c>
    </row>
    <row r="1217" spans="13:21">
      <c r="M1217" t="str">
        <f t="shared" si="127"/>
        <v/>
      </c>
      <c r="N1217" t="str">
        <f t="shared" si="128"/>
        <v/>
      </c>
      <c r="O1217" t="str">
        <f t="shared" si="129"/>
        <v/>
      </c>
      <c r="P1217" t="str">
        <f t="shared" si="130"/>
        <v/>
      </c>
      <c r="Q1217" t="str">
        <f>IF($F1217="","",DATEDIF($R1217,①申込書!$D$3,"Y"))</f>
        <v/>
      </c>
      <c r="R1217" t="str">
        <f t="shared" si="131"/>
        <v/>
      </c>
      <c r="S1217" t="str">
        <f t="shared" si="126"/>
        <v/>
      </c>
      <c r="T1217" t="str">
        <f>IFERROR(IF($G1217&lt;&gt;"",LEFT($G1217,11),IF(COUNTIF(③女子申込!$C:$C,$B1217)=1,INDEX(③女子申込!H:H,MATCH($B1217,③女子申込!$C:$C,0)),"")),"")</f>
        <v/>
      </c>
      <c r="U1217" t="str">
        <f t="shared" si="132"/>
        <v/>
      </c>
    </row>
    <row r="1218" spans="13:21">
      <c r="M1218" t="str">
        <f t="shared" si="127"/>
        <v/>
      </c>
      <c r="N1218" t="str">
        <f t="shared" si="128"/>
        <v/>
      </c>
      <c r="O1218" t="str">
        <f t="shared" si="129"/>
        <v/>
      </c>
      <c r="P1218" t="str">
        <f t="shared" si="130"/>
        <v/>
      </c>
      <c r="Q1218" t="str">
        <f>IF($F1218="","",DATEDIF($R1218,①申込書!$D$3,"Y"))</f>
        <v/>
      </c>
      <c r="R1218" t="str">
        <f t="shared" si="131"/>
        <v/>
      </c>
      <c r="S1218" t="str">
        <f t="shared" ref="S1218:S1281" si="133">IFERROR(IF(OR($E1218="北海道",$E1218="学連"),$E1218,LEFT($E1218,LEN($E1218)-1)),"")</f>
        <v/>
      </c>
      <c r="T1218" t="str">
        <f>IFERROR(IF($G1218&lt;&gt;"",LEFT($G1218,11),IF(COUNTIF(③女子申込!$C:$C,$B1218)=1,INDEX(③女子申込!H:H,MATCH($B1218,③女子申込!$C:$C,0)),"")),"")</f>
        <v/>
      </c>
      <c r="U1218" t="str">
        <f t="shared" si="132"/>
        <v/>
      </c>
    </row>
    <row r="1219" spans="13:21">
      <c r="M1219" t="str">
        <f t="shared" ref="M1219:M1282" si="134">IFERROR(LEFT($C1219,FIND("　",$C1219)-1),"")</f>
        <v/>
      </c>
      <c r="N1219" t="str">
        <f t="shared" ref="N1219:N1282" si="135">IFERROR(RIGHT($C1219,LEN($C1219)-FIND("　",$C1219)),"")</f>
        <v/>
      </c>
      <c r="O1219" t="str">
        <f t="shared" ref="O1219:O1282" si="136">IFERROR(DBCS(LEFT($D1219,FIND(" ",$D1219)-1)),"")</f>
        <v/>
      </c>
      <c r="P1219" t="str">
        <f t="shared" ref="P1219:P1282" si="137">IFERROR(DBCS(RIGHT($D1219,LEN($D1219)-FIND(" ",$D1219))),"")</f>
        <v/>
      </c>
      <c r="Q1219" t="str">
        <f>IF($F1219="","",DATEDIF($R1219,①申込書!$D$3,"Y"))</f>
        <v/>
      </c>
      <c r="R1219" t="str">
        <f t="shared" ref="R1219:R1282" si="138">IF($F1219="","",LEFT($F1219,4)&amp;"/"&amp;MID($F1219,5,2)&amp;"/"&amp;RIGHT($F1219,2))</f>
        <v/>
      </c>
      <c r="S1219" t="str">
        <f t="shared" si="133"/>
        <v/>
      </c>
      <c r="T1219" t="str">
        <f>IFERROR(IF($G1219&lt;&gt;"",LEFT($G1219,11),IF(COUNTIF(③女子申込!$C:$C,$B1219)=1,INDEX(③女子申込!H:H,MATCH($B1219,③女子申込!$C:$C,0)),"")),"")</f>
        <v/>
      </c>
      <c r="U1219" t="str">
        <f t="shared" ref="U1219:U1282" si="139">IFERROR(LEFT($A1219,FIND("大学",$A1219))&amp;RIGHT($A1219,LEN($A1219)-FIND("大学",$A1219)-1),"")</f>
        <v/>
      </c>
    </row>
    <row r="1220" spans="13:21">
      <c r="M1220" t="str">
        <f t="shared" si="134"/>
        <v/>
      </c>
      <c r="N1220" t="str">
        <f t="shared" si="135"/>
        <v/>
      </c>
      <c r="O1220" t="str">
        <f t="shared" si="136"/>
        <v/>
      </c>
      <c r="P1220" t="str">
        <f t="shared" si="137"/>
        <v/>
      </c>
      <c r="Q1220" t="str">
        <f>IF($F1220="","",DATEDIF($R1220,①申込書!$D$3,"Y"))</f>
        <v/>
      </c>
      <c r="R1220" t="str">
        <f t="shared" si="138"/>
        <v/>
      </c>
      <c r="S1220" t="str">
        <f t="shared" si="133"/>
        <v/>
      </c>
      <c r="T1220" t="str">
        <f>IFERROR(IF($G1220&lt;&gt;"",LEFT($G1220,11),IF(COUNTIF(③女子申込!$C:$C,$B1220)=1,INDEX(③女子申込!H:H,MATCH($B1220,③女子申込!$C:$C,0)),"")),"")</f>
        <v/>
      </c>
      <c r="U1220" t="str">
        <f t="shared" si="139"/>
        <v/>
      </c>
    </row>
    <row r="1221" spans="13:21">
      <c r="M1221" t="str">
        <f t="shared" si="134"/>
        <v/>
      </c>
      <c r="N1221" t="str">
        <f t="shared" si="135"/>
        <v/>
      </c>
      <c r="O1221" t="str">
        <f t="shared" si="136"/>
        <v/>
      </c>
      <c r="P1221" t="str">
        <f t="shared" si="137"/>
        <v/>
      </c>
      <c r="Q1221" t="str">
        <f>IF($F1221="","",DATEDIF($R1221,①申込書!$D$3,"Y"))</f>
        <v/>
      </c>
      <c r="R1221" t="str">
        <f t="shared" si="138"/>
        <v/>
      </c>
      <c r="S1221" t="str">
        <f t="shared" si="133"/>
        <v/>
      </c>
      <c r="T1221" t="str">
        <f>IFERROR(IF($G1221&lt;&gt;"",LEFT($G1221,11),IF(COUNTIF(③女子申込!$C:$C,$B1221)=1,INDEX(③女子申込!H:H,MATCH($B1221,③女子申込!$C:$C,0)),"")),"")</f>
        <v/>
      </c>
      <c r="U1221" t="str">
        <f t="shared" si="139"/>
        <v/>
      </c>
    </row>
    <row r="1222" spans="13:21">
      <c r="M1222" t="str">
        <f t="shared" si="134"/>
        <v/>
      </c>
      <c r="N1222" t="str">
        <f t="shared" si="135"/>
        <v/>
      </c>
      <c r="O1222" t="str">
        <f t="shared" si="136"/>
        <v/>
      </c>
      <c r="P1222" t="str">
        <f t="shared" si="137"/>
        <v/>
      </c>
      <c r="Q1222" t="str">
        <f>IF($F1222="","",DATEDIF($R1222,①申込書!$D$3,"Y"))</f>
        <v/>
      </c>
      <c r="R1222" t="str">
        <f t="shared" si="138"/>
        <v/>
      </c>
      <c r="S1222" t="str">
        <f t="shared" si="133"/>
        <v/>
      </c>
      <c r="T1222" t="str">
        <f>IFERROR(IF($G1222&lt;&gt;"",LEFT($G1222,11),IF(COUNTIF(③女子申込!$C:$C,$B1222)=1,INDEX(③女子申込!H:H,MATCH($B1222,③女子申込!$C:$C,0)),"")),"")</f>
        <v/>
      </c>
      <c r="U1222" t="str">
        <f t="shared" si="139"/>
        <v/>
      </c>
    </row>
    <row r="1223" spans="13:21">
      <c r="M1223" t="str">
        <f t="shared" si="134"/>
        <v/>
      </c>
      <c r="N1223" t="str">
        <f t="shared" si="135"/>
        <v/>
      </c>
      <c r="O1223" t="str">
        <f t="shared" si="136"/>
        <v/>
      </c>
      <c r="P1223" t="str">
        <f t="shared" si="137"/>
        <v/>
      </c>
      <c r="Q1223" t="str">
        <f>IF($F1223="","",DATEDIF($R1223,①申込書!$D$3,"Y"))</f>
        <v/>
      </c>
      <c r="R1223" t="str">
        <f t="shared" si="138"/>
        <v/>
      </c>
      <c r="S1223" t="str">
        <f t="shared" si="133"/>
        <v/>
      </c>
      <c r="T1223" t="str">
        <f>IFERROR(IF($G1223&lt;&gt;"",LEFT($G1223,11),IF(COUNTIF(③女子申込!$C:$C,$B1223)=1,INDEX(③女子申込!H:H,MATCH($B1223,③女子申込!$C:$C,0)),"")),"")</f>
        <v/>
      </c>
      <c r="U1223" t="str">
        <f t="shared" si="139"/>
        <v/>
      </c>
    </row>
    <row r="1224" spans="13:21">
      <c r="M1224" t="str">
        <f t="shared" si="134"/>
        <v/>
      </c>
      <c r="N1224" t="str">
        <f t="shared" si="135"/>
        <v/>
      </c>
      <c r="O1224" t="str">
        <f t="shared" si="136"/>
        <v/>
      </c>
      <c r="P1224" t="str">
        <f t="shared" si="137"/>
        <v/>
      </c>
      <c r="Q1224" t="str">
        <f>IF($F1224="","",DATEDIF($R1224,①申込書!$D$3,"Y"))</f>
        <v/>
      </c>
      <c r="R1224" t="str">
        <f t="shared" si="138"/>
        <v/>
      </c>
      <c r="S1224" t="str">
        <f t="shared" si="133"/>
        <v/>
      </c>
      <c r="T1224" t="str">
        <f>IFERROR(IF($G1224&lt;&gt;"",LEFT($G1224,11),IF(COUNTIF(③女子申込!$C:$C,$B1224)=1,INDEX(③女子申込!H:H,MATCH($B1224,③女子申込!$C:$C,0)),"")),"")</f>
        <v/>
      </c>
      <c r="U1224" t="str">
        <f t="shared" si="139"/>
        <v/>
      </c>
    </row>
    <row r="1225" spans="13:21">
      <c r="M1225" t="str">
        <f t="shared" si="134"/>
        <v/>
      </c>
      <c r="N1225" t="str">
        <f t="shared" si="135"/>
        <v/>
      </c>
      <c r="O1225" t="str">
        <f t="shared" si="136"/>
        <v/>
      </c>
      <c r="P1225" t="str">
        <f t="shared" si="137"/>
        <v/>
      </c>
      <c r="Q1225" t="str">
        <f>IF($F1225="","",DATEDIF($R1225,①申込書!$D$3,"Y"))</f>
        <v/>
      </c>
      <c r="R1225" t="str">
        <f t="shared" si="138"/>
        <v/>
      </c>
      <c r="S1225" t="str">
        <f t="shared" si="133"/>
        <v/>
      </c>
      <c r="T1225" t="str">
        <f>IFERROR(IF($G1225&lt;&gt;"",LEFT($G1225,11),IF(COUNTIF(③女子申込!$C:$C,$B1225)=1,INDEX(③女子申込!H:H,MATCH($B1225,③女子申込!$C:$C,0)),"")),"")</f>
        <v/>
      </c>
      <c r="U1225" t="str">
        <f t="shared" si="139"/>
        <v/>
      </c>
    </row>
    <row r="1226" spans="13:21">
      <c r="M1226" t="str">
        <f t="shared" si="134"/>
        <v/>
      </c>
      <c r="N1226" t="str">
        <f t="shared" si="135"/>
        <v/>
      </c>
      <c r="O1226" t="str">
        <f t="shared" si="136"/>
        <v/>
      </c>
      <c r="P1226" t="str">
        <f t="shared" si="137"/>
        <v/>
      </c>
      <c r="Q1226" t="str">
        <f>IF($F1226="","",DATEDIF($R1226,①申込書!$D$3,"Y"))</f>
        <v/>
      </c>
      <c r="R1226" t="str">
        <f t="shared" si="138"/>
        <v/>
      </c>
      <c r="S1226" t="str">
        <f t="shared" si="133"/>
        <v/>
      </c>
      <c r="T1226" t="str">
        <f>IFERROR(IF($G1226&lt;&gt;"",LEFT($G1226,11),IF(COUNTIF(③女子申込!$C:$C,$B1226)=1,INDEX(③女子申込!H:H,MATCH($B1226,③女子申込!$C:$C,0)),"")),"")</f>
        <v/>
      </c>
      <c r="U1226" t="str">
        <f t="shared" si="139"/>
        <v/>
      </c>
    </row>
    <row r="1227" spans="13:21">
      <c r="M1227" t="str">
        <f t="shared" si="134"/>
        <v/>
      </c>
      <c r="N1227" t="str">
        <f t="shared" si="135"/>
        <v/>
      </c>
      <c r="O1227" t="str">
        <f t="shared" si="136"/>
        <v/>
      </c>
      <c r="P1227" t="str">
        <f t="shared" si="137"/>
        <v/>
      </c>
      <c r="Q1227" t="str">
        <f>IF($F1227="","",DATEDIF($R1227,①申込書!$D$3,"Y"))</f>
        <v/>
      </c>
      <c r="R1227" t="str">
        <f t="shared" si="138"/>
        <v/>
      </c>
      <c r="S1227" t="str">
        <f t="shared" si="133"/>
        <v/>
      </c>
      <c r="T1227" t="str">
        <f>IFERROR(IF($G1227&lt;&gt;"",LEFT($G1227,11),IF(COUNTIF(③女子申込!$C:$C,$B1227)=1,INDEX(③女子申込!H:H,MATCH($B1227,③女子申込!$C:$C,0)),"")),"")</f>
        <v/>
      </c>
      <c r="U1227" t="str">
        <f t="shared" si="139"/>
        <v/>
      </c>
    </row>
    <row r="1228" spans="13:21">
      <c r="M1228" t="str">
        <f t="shared" si="134"/>
        <v/>
      </c>
      <c r="N1228" t="str">
        <f t="shared" si="135"/>
        <v/>
      </c>
      <c r="O1228" t="str">
        <f t="shared" si="136"/>
        <v/>
      </c>
      <c r="P1228" t="str">
        <f t="shared" si="137"/>
        <v/>
      </c>
      <c r="Q1228" t="str">
        <f>IF($F1228="","",DATEDIF($R1228,①申込書!$D$3,"Y"))</f>
        <v/>
      </c>
      <c r="R1228" t="str">
        <f t="shared" si="138"/>
        <v/>
      </c>
      <c r="S1228" t="str">
        <f t="shared" si="133"/>
        <v/>
      </c>
      <c r="T1228" t="str">
        <f>IFERROR(IF($G1228&lt;&gt;"",LEFT($G1228,11),IF(COUNTIF(③女子申込!$C:$C,$B1228)=1,INDEX(③女子申込!H:H,MATCH($B1228,③女子申込!$C:$C,0)),"")),"")</f>
        <v/>
      </c>
      <c r="U1228" t="str">
        <f t="shared" si="139"/>
        <v/>
      </c>
    </row>
    <row r="1229" spans="13:21">
      <c r="M1229" t="str">
        <f t="shared" si="134"/>
        <v/>
      </c>
      <c r="N1229" t="str">
        <f t="shared" si="135"/>
        <v/>
      </c>
      <c r="O1229" t="str">
        <f t="shared" si="136"/>
        <v/>
      </c>
      <c r="P1229" t="str">
        <f t="shared" si="137"/>
        <v/>
      </c>
      <c r="Q1229" t="str">
        <f>IF($F1229="","",DATEDIF($R1229,①申込書!$D$3,"Y"))</f>
        <v/>
      </c>
      <c r="R1229" t="str">
        <f t="shared" si="138"/>
        <v/>
      </c>
      <c r="S1229" t="str">
        <f t="shared" si="133"/>
        <v/>
      </c>
      <c r="T1229" t="str">
        <f>IFERROR(IF($G1229&lt;&gt;"",LEFT($G1229,11),IF(COUNTIF(③女子申込!$C:$C,$B1229)=1,INDEX(③女子申込!H:H,MATCH($B1229,③女子申込!$C:$C,0)),"")),"")</f>
        <v/>
      </c>
      <c r="U1229" t="str">
        <f t="shared" si="139"/>
        <v/>
      </c>
    </row>
    <row r="1230" spans="13:21">
      <c r="M1230" t="str">
        <f t="shared" si="134"/>
        <v/>
      </c>
      <c r="N1230" t="str">
        <f t="shared" si="135"/>
        <v/>
      </c>
      <c r="O1230" t="str">
        <f t="shared" si="136"/>
        <v/>
      </c>
      <c r="P1230" t="str">
        <f t="shared" si="137"/>
        <v/>
      </c>
      <c r="Q1230" t="str">
        <f>IF($F1230="","",DATEDIF($R1230,①申込書!$D$3,"Y"))</f>
        <v/>
      </c>
      <c r="R1230" t="str">
        <f t="shared" si="138"/>
        <v/>
      </c>
      <c r="S1230" t="str">
        <f t="shared" si="133"/>
        <v/>
      </c>
      <c r="T1230" t="str">
        <f>IFERROR(IF($G1230&lt;&gt;"",LEFT($G1230,11),IF(COUNTIF(③女子申込!$C:$C,$B1230)=1,INDEX(③女子申込!H:H,MATCH($B1230,③女子申込!$C:$C,0)),"")),"")</f>
        <v/>
      </c>
      <c r="U1230" t="str">
        <f t="shared" si="139"/>
        <v/>
      </c>
    </row>
    <row r="1231" spans="13:21">
      <c r="M1231" t="str">
        <f t="shared" si="134"/>
        <v/>
      </c>
      <c r="N1231" t="str">
        <f t="shared" si="135"/>
        <v/>
      </c>
      <c r="O1231" t="str">
        <f t="shared" si="136"/>
        <v/>
      </c>
      <c r="P1231" t="str">
        <f t="shared" si="137"/>
        <v/>
      </c>
      <c r="Q1231" t="str">
        <f>IF($F1231="","",DATEDIF($R1231,①申込書!$D$3,"Y"))</f>
        <v/>
      </c>
      <c r="R1231" t="str">
        <f t="shared" si="138"/>
        <v/>
      </c>
      <c r="S1231" t="str">
        <f t="shared" si="133"/>
        <v/>
      </c>
      <c r="T1231" t="str">
        <f>IFERROR(IF($G1231&lt;&gt;"",LEFT($G1231,11),IF(COUNTIF(③女子申込!$C:$C,$B1231)=1,INDEX(③女子申込!H:H,MATCH($B1231,③女子申込!$C:$C,0)),"")),"")</f>
        <v/>
      </c>
      <c r="U1231" t="str">
        <f t="shared" si="139"/>
        <v/>
      </c>
    </row>
    <row r="1232" spans="13:21">
      <c r="M1232" t="str">
        <f t="shared" si="134"/>
        <v/>
      </c>
      <c r="N1232" t="str">
        <f t="shared" si="135"/>
        <v/>
      </c>
      <c r="O1232" t="str">
        <f t="shared" si="136"/>
        <v/>
      </c>
      <c r="P1232" t="str">
        <f t="shared" si="137"/>
        <v/>
      </c>
      <c r="Q1232" t="str">
        <f>IF($F1232="","",DATEDIF($R1232,①申込書!$D$3,"Y"))</f>
        <v/>
      </c>
      <c r="R1232" t="str">
        <f t="shared" si="138"/>
        <v/>
      </c>
      <c r="S1232" t="str">
        <f t="shared" si="133"/>
        <v/>
      </c>
      <c r="T1232" t="str">
        <f>IFERROR(IF($G1232&lt;&gt;"",LEFT($G1232,11),IF(COUNTIF(③女子申込!$C:$C,$B1232)=1,INDEX(③女子申込!H:H,MATCH($B1232,③女子申込!$C:$C,0)),"")),"")</f>
        <v/>
      </c>
      <c r="U1232" t="str">
        <f t="shared" si="139"/>
        <v/>
      </c>
    </row>
    <row r="1233" spans="13:21">
      <c r="M1233" t="str">
        <f t="shared" si="134"/>
        <v/>
      </c>
      <c r="N1233" t="str">
        <f t="shared" si="135"/>
        <v/>
      </c>
      <c r="O1233" t="str">
        <f t="shared" si="136"/>
        <v/>
      </c>
      <c r="P1233" t="str">
        <f t="shared" si="137"/>
        <v/>
      </c>
      <c r="Q1233" t="str">
        <f>IF($F1233="","",DATEDIF($R1233,①申込書!$D$3,"Y"))</f>
        <v/>
      </c>
      <c r="R1233" t="str">
        <f t="shared" si="138"/>
        <v/>
      </c>
      <c r="S1233" t="str">
        <f t="shared" si="133"/>
        <v/>
      </c>
      <c r="T1233" t="str">
        <f>IFERROR(IF($G1233&lt;&gt;"",LEFT($G1233,11),IF(COUNTIF(③女子申込!$C:$C,$B1233)=1,INDEX(③女子申込!H:H,MATCH($B1233,③女子申込!$C:$C,0)),"")),"")</f>
        <v/>
      </c>
      <c r="U1233" t="str">
        <f t="shared" si="139"/>
        <v/>
      </c>
    </row>
    <row r="1234" spans="13:21">
      <c r="M1234" t="str">
        <f t="shared" si="134"/>
        <v/>
      </c>
      <c r="N1234" t="str">
        <f t="shared" si="135"/>
        <v/>
      </c>
      <c r="O1234" t="str">
        <f t="shared" si="136"/>
        <v/>
      </c>
      <c r="P1234" t="str">
        <f t="shared" si="137"/>
        <v/>
      </c>
      <c r="Q1234" t="str">
        <f>IF($F1234="","",DATEDIF($R1234,①申込書!$D$3,"Y"))</f>
        <v/>
      </c>
      <c r="R1234" t="str">
        <f t="shared" si="138"/>
        <v/>
      </c>
      <c r="S1234" t="str">
        <f t="shared" si="133"/>
        <v/>
      </c>
      <c r="T1234" t="str">
        <f>IFERROR(IF($G1234&lt;&gt;"",LEFT($G1234,11),IF(COUNTIF(③女子申込!$C:$C,$B1234)=1,INDEX(③女子申込!H:H,MATCH($B1234,③女子申込!$C:$C,0)),"")),"")</f>
        <v/>
      </c>
      <c r="U1234" t="str">
        <f t="shared" si="139"/>
        <v/>
      </c>
    </row>
    <row r="1235" spans="13:21">
      <c r="M1235" t="str">
        <f t="shared" si="134"/>
        <v/>
      </c>
      <c r="N1235" t="str">
        <f t="shared" si="135"/>
        <v/>
      </c>
      <c r="O1235" t="str">
        <f t="shared" si="136"/>
        <v/>
      </c>
      <c r="P1235" t="str">
        <f t="shared" si="137"/>
        <v/>
      </c>
      <c r="Q1235" t="str">
        <f>IF($F1235="","",DATEDIF($R1235,①申込書!$D$3,"Y"))</f>
        <v/>
      </c>
      <c r="R1235" t="str">
        <f t="shared" si="138"/>
        <v/>
      </c>
      <c r="S1235" t="str">
        <f t="shared" si="133"/>
        <v/>
      </c>
      <c r="T1235" t="str">
        <f>IFERROR(IF($G1235&lt;&gt;"",LEFT($G1235,11),IF(COUNTIF(③女子申込!$C:$C,$B1235)=1,INDEX(③女子申込!H:H,MATCH($B1235,③女子申込!$C:$C,0)),"")),"")</f>
        <v/>
      </c>
      <c r="U1235" t="str">
        <f t="shared" si="139"/>
        <v/>
      </c>
    </row>
    <row r="1236" spans="13:21">
      <c r="M1236" t="str">
        <f t="shared" si="134"/>
        <v/>
      </c>
      <c r="N1236" t="str">
        <f t="shared" si="135"/>
        <v/>
      </c>
      <c r="O1236" t="str">
        <f t="shared" si="136"/>
        <v/>
      </c>
      <c r="P1236" t="str">
        <f t="shared" si="137"/>
        <v/>
      </c>
      <c r="Q1236" t="str">
        <f>IF($F1236="","",DATEDIF($R1236,①申込書!$D$3,"Y"))</f>
        <v/>
      </c>
      <c r="R1236" t="str">
        <f t="shared" si="138"/>
        <v/>
      </c>
      <c r="S1236" t="str">
        <f t="shared" si="133"/>
        <v/>
      </c>
      <c r="T1236" t="str">
        <f>IFERROR(IF($G1236&lt;&gt;"",LEFT($G1236,11),IF(COUNTIF(③女子申込!$C:$C,$B1236)=1,INDEX(③女子申込!H:H,MATCH($B1236,③女子申込!$C:$C,0)),"")),"")</f>
        <v/>
      </c>
      <c r="U1236" t="str">
        <f t="shared" si="139"/>
        <v/>
      </c>
    </row>
    <row r="1237" spans="13:21">
      <c r="M1237" t="str">
        <f t="shared" si="134"/>
        <v/>
      </c>
      <c r="N1237" t="str">
        <f t="shared" si="135"/>
        <v/>
      </c>
      <c r="O1237" t="str">
        <f t="shared" si="136"/>
        <v/>
      </c>
      <c r="P1237" t="str">
        <f t="shared" si="137"/>
        <v/>
      </c>
      <c r="Q1237" t="str">
        <f>IF($F1237="","",DATEDIF($R1237,①申込書!$D$3,"Y"))</f>
        <v/>
      </c>
      <c r="R1237" t="str">
        <f t="shared" si="138"/>
        <v/>
      </c>
      <c r="S1237" t="str">
        <f t="shared" si="133"/>
        <v/>
      </c>
      <c r="T1237" t="str">
        <f>IFERROR(IF($G1237&lt;&gt;"",LEFT($G1237,11),IF(COUNTIF(③女子申込!$C:$C,$B1237)=1,INDEX(③女子申込!H:H,MATCH($B1237,③女子申込!$C:$C,0)),"")),"")</f>
        <v/>
      </c>
      <c r="U1237" t="str">
        <f t="shared" si="139"/>
        <v/>
      </c>
    </row>
    <row r="1238" spans="13:21">
      <c r="M1238" t="str">
        <f t="shared" si="134"/>
        <v/>
      </c>
      <c r="N1238" t="str">
        <f t="shared" si="135"/>
        <v/>
      </c>
      <c r="O1238" t="str">
        <f t="shared" si="136"/>
        <v/>
      </c>
      <c r="P1238" t="str">
        <f t="shared" si="137"/>
        <v/>
      </c>
      <c r="Q1238" t="str">
        <f>IF($F1238="","",DATEDIF($R1238,①申込書!$D$3,"Y"))</f>
        <v/>
      </c>
      <c r="R1238" t="str">
        <f t="shared" si="138"/>
        <v/>
      </c>
      <c r="S1238" t="str">
        <f t="shared" si="133"/>
        <v/>
      </c>
      <c r="T1238" t="str">
        <f>IFERROR(IF($G1238&lt;&gt;"",LEFT($G1238,11),IF(COUNTIF(③女子申込!$C:$C,$B1238)=1,INDEX(③女子申込!H:H,MATCH($B1238,③女子申込!$C:$C,0)),"")),"")</f>
        <v/>
      </c>
      <c r="U1238" t="str">
        <f t="shared" si="139"/>
        <v/>
      </c>
    </row>
    <row r="1239" spans="13:21">
      <c r="M1239" t="str">
        <f t="shared" si="134"/>
        <v/>
      </c>
      <c r="N1239" t="str">
        <f t="shared" si="135"/>
        <v/>
      </c>
      <c r="O1239" t="str">
        <f t="shared" si="136"/>
        <v/>
      </c>
      <c r="P1239" t="str">
        <f t="shared" si="137"/>
        <v/>
      </c>
      <c r="Q1239" t="str">
        <f>IF($F1239="","",DATEDIF($R1239,①申込書!$D$3,"Y"))</f>
        <v/>
      </c>
      <c r="R1239" t="str">
        <f t="shared" si="138"/>
        <v/>
      </c>
      <c r="S1239" t="str">
        <f t="shared" si="133"/>
        <v/>
      </c>
      <c r="T1239" t="str">
        <f>IFERROR(IF($G1239&lt;&gt;"",LEFT($G1239,11),IF(COUNTIF(③女子申込!$C:$C,$B1239)=1,INDEX(③女子申込!H:H,MATCH($B1239,③女子申込!$C:$C,0)),"")),"")</f>
        <v/>
      </c>
      <c r="U1239" t="str">
        <f t="shared" si="139"/>
        <v/>
      </c>
    </row>
    <row r="1240" spans="13:21">
      <c r="M1240" t="str">
        <f t="shared" si="134"/>
        <v/>
      </c>
      <c r="N1240" t="str">
        <f t="shared" si="135"/>
        <v/>
      </c>
      <c r="O1240" t="str">
        <f t="shared" si="136"/>
        <v/>
      </c>
      <c r="P1240" t="str">
        <f t="shared" si="137"/>
        <v/>
      </c>
      <c r="Q1240" t="str">
        <f>IF($F1240="","",DATEDIF($R1240,①申込書!$D$3,"Y"))</f>
        <v/>
      </c>
      <c r="R1240" t="str">
        <f t="shared" si="138"/>
        <v/>
      </c>
      <c r="S1240" t="str">
        <f t="shared" si="133"/>
        <v/>
      </c>
      <c r="T1240" t="str">
        <f>IFERROR(IF($G1240&lt;&gt;"",LEFT($G1240,11),IF(COUNTIF(③女子申込!$C:$C,$B1240)=1,INDEX(③女子申込!H:H,MATCH($B1240,③女子申込!$C:$C,0)),"")),"")</f>
        <v/>
      </c>
      <c r="U1240" t="str">
        <f t="shared" si="139"/>
        <v/>
      </c>
    </row>
    <row r="1241" spans="13:21">
      <c r="M1241" t="str">
        <f t="shared" si="134"/>
        <v/>
      </c>
      <c r="N1241" t="str">
        <f t="shared" si="135"/>
        <v/>
      </c>
      <c r="O1241" t="str">
        <f t="shared" si="136"/>
        <v/>
      </c>
      <c r="P1241" t="str">
        <f t="shared" si="137"/>
        <v/>
      </c>
      <c r="Q1241" t="str">
        <f>IF($F1241="","",DATEDIF($R1241,①申込書!$D$3,"Y"))</f>
        <v/>
      </c>
      <c r="R1241" t="str">
        <f t="shared" si="138"/>
        <v/>
      </c>
      <c r="S1241" t="str">
        <f t="shared" si="133"/>
        <v/>
      </c>
      <c r="T1241" t="str">
        <f>IFERROR(IF($G1241&lt;&gt;"",LEFT($G1241,11),IF(COUNTIF(③女子申込!$C:$C,$B1241)=1,INDEX(③女子申込!H:H,MATCH($B1241,③女子申込!$C:$C,0)),"")),"")</f>
        <v/>
      </c>
      <c r="U1241" t="str">
        <f t="shared" si="139"/>
        <v/>
      </c>
    </row>
    <row r="1242" spans="13:21">
      <c r="M1242" t="str">
        <f t="shared" si="134"/>
        <v/>
      </c>
      <c r="N1242" t="str">
        <f t="shared" si="135"/>
        <v/>
      </c>
      <c r="O1242" t="str">
        <f t="shared" si="136"/>
        <v/>
      </c>
      <c r="P1242" t="str">
        <f t="shared" si="137"/>
        <v/>
      </c>
      <c r="Q1242" t="str">
        <f>IF($F1242="","",DATEDIF($R1242,①申込書!$D$3,"Y"))</f>
        <v/>
      </c>
      <c r="R1242" t="str">
        <f t="shared" si="138"/>
        <v/>
      </c>
      <c r="S1242" t="str">
        <f t="shared" si="133"/>
        <v/>
      </c>
      <c r="T1242" t="str">
        <f>IFERROR(IF($G1242&lt;&gt;"",LEFT($G1242,11),IF(COUNTIF(③女子申込!$C:$C,$B1242)=1,INDEX(③女子申込!H:H,MATCH($B1242,③女子申込!$C:$C,0)),"")),"")</f>
        <v/>
      </c>
      <c r="U1242" t="str">
        <f t="shared" si="139"/>
        <v/>
      </c>
    </row>
    <row r="1243" spans="13:21">
      <c r="M1243" t="str">
        <f t="shared" si="134"/>
        <v/>
      </c>
      <c r="N1243" t="str">
        <f t="shared" si="135"/>
        <v/>
      </c>
      <c r="O1243" t="str">
        <f t="shared" si="136"/>
        <v/>
      </c>
      <c r="P1243" t="str">
        <f t="shared" si="137"/>
        <v/>
      </c>
      <c r="Q1243" t="str">
        <f>IF($F1243="","",DATEDIF($R1243,①申込書!$D$3,"Y"))</f>
        <v/>
      </c>
      <c r="R1243" t="str">
        <f t="shared" si="138"/>
        <v/>
      </c>
      <c r="S1243" t="str">
        <f t="shared" si="133"/>
        <v/>
      </c>
      <c r="T1243" t="str">
        <f>IFERROR(IF($G1243&lt;&gt;"",LEFT($G1243,11),IF(COUNTIF(③女子申込!$C:$C,$B1243)=1,INDEX(③女子申込!H:H,MATCH($B1243,③女子申込!$C:$C,0)),"")),"")</f>
        <v/>
      </c>
      <c r="U1243" t="str">
        <f t="shared" si="139"/>
        <v/>
      </c>
    </row>
    <row r="1244" spans="13:21">
      <c r="M1244" t="str">
        <f t="shared" si="134"/>
        <v/>
      </c>
      <c r="N1244" t="str">
        <f t="shared" si="135"/>
        <v/>
      </c>
      <c r="O1244" t="str">
        <f t="shared" si="136"/>
        <v/>
      </c>
      <c r="P1244" t="str">
        <f t="shared" si="137"/>
        <v/>
      </c>
      <c r="Q1244" t="str">
        <f>IF($F1244="","",DATEDIF($R1244,①申込書!$D$3,"Y"))</f>
        <v/>
      </c>
      <c r="R1244" t="str">
        <f t="shared" si="138"/>
        <v/>
      </c>
      <c r="S1244" t="str">
        <f t="shared" si="133"/>
        <v/>
      </c>
      <c r="T1244" t="str">
        <f>IFERROR(IF($G1244&lt;&gt;"",LEFT($G1244,11),IF(COUNTIF(③女子申込!$C:$C,$B1244)=1,INDEX(③女子申込!H:H,MATCH($B1244,③女子申込!$C:$C,0)),"")),"")</f>
        <v/>
      </c>
      <c r="U1244" t="str">
        <f t="shared" si="139"/>
        <v/>
      </c>
    </row>
    <row r="1245" spans="13:21">
      <c r="M1245" t="str">
        <f t="shared" si="134"/>
        <v/>
      </c>
      <c r="N1245" t="str">
        <f t="shared" si="135"/>
        <v/>
      </c>
      <c r="O1245" t="str">
        <f t="shared" si="136"/>
        <v/>
      </c>
      <c r="P1245" t="str">
        <f t="shared" si="137"/>
        <v/>
      </c>
      <c r="Q1245" t="str">
        <f>IF($F1245="","",DATEDIF($R1245,①申込書!$D$3,"Y"))</f>
        <v/>
      </c>
      <c r="R1245" t="str">
        <f t="shared" si="138"/>
        <v/>
      </c>
      <c r="S1245" t="str">
        <f t="shared" si="133"/>
        <v/>
      </c>
      <c r="T1245" t="str">
        <f>IFERROR(IF($G1245&lt;&gt;"",LEFT($G1245,11),IF(COUNTIF(③女子申込!$C:$C,$B1245)=1,INDEX(③女子申込!H:H,MATCH($B1245,③女子申込!$C:$C,0)),"")),"")</f>
        <v/>
      </c>
      <c r="U1245" t="str">
        <f t="shared" si="139"/>
        <v/>
      </c>
    </row>
    <row r="1246" spans="13:21">
      <c r="M1246" t="str">
        <f t="shared" si="134"/>
        <v/>
      </c>
      <c r="N1246" t="str">
        <f t="shared" si="135"/>
        <v/>
      </c>
      <c r="O1246" t="str">
        <f t="shared" si="136"/>
        <v/>
      </c>
      <c r="P1246" t="str">
        <f t="shared" si="137"/>
        <v/>
      </c>
      <c r="Q1246" t="str">
        <f>IF($F1246="","",DATEDIF($R1246,①申込書!$D$3,"Y"))</f>
        <v/>
      </c>
      <c r="R1246" t="str">
        <f t="shared" si="138"/>
        <v/>
      </c>
      <c r="S1246" t="str">
        <f t="shared" si="133"/>
        <v/>
      </c>
      <c r="T1246" t="str">
        <f>IFERROR(IF($G1246&lt;&gt;"",LEFT($G1246,11),IF(COUNTIF(③女子申込!$C:$C,$B1246)=1,INDEX(③女子申込!H:H,MATCH($B1246,③女子申込!$C:$C,0)),"")),"")</f>
        <v/>
      </c>
      <c r="U1246" t="str">
        <f t="shared" si="139"/>
        <v/>
      </c>
    </row>
    <row r="1247" spans="13:21">
      <c r="M1247" t="str">
        <f t="shared" si="134"/>
        <v/>
      </c>
      <c r="N1247" t="str">
        <f t="shared" si="135"/>
        <v/>
      </c>
      <c r="O1247" t="str">
        <f t="shared" si="136"/>
        <v/>
      </c>
      <c r="P1247" t="str">
        <f t="shared" si="137"/>
        <v/>
      </c>
      <c r="Q1247" t="str">
        <f>IF($F1247="","",DATEDIF($R1247,①申込書!$D$3,"Y"))</f>
        <v/>
      </c>
      <c r="R1247" t="str">
        <f t="shared" si="138"/>
        <v/>
      </c>
      <c r="S1247" t="str">
        <f t="shared" si="133"/>
        <v/>
      </c>
      <c r="T1247" t="str">
        <f>IFERROR(IF($G1247&lt;&gt;"",LEFT($G1247,11),IF(COUNTIF(③女子申込!$C:$C,$B1247)=1,INDEX(③女子申込!H:H,MATCH($B1247,③女子申込!$C:$C,0)),"")),"")</f>
        <v/>
      </c>
      <c r="U1247" t="str">
        <f t="shared" si="139"/>
        <v/>
      </c>
    </row>
    <row r="1248" spans="13:21">
      <c r="M1248" t="str">
        <f t="shared" si="134"/>
        <v/>
      </c>
      <c r="N1248" t="str">
        <f t="shared" si="135"/>
        <v/>
      </c>
      <c r="O1248" t="str">
        <f t="shared" si="136"/>
        <v/>
      </c>
      <c r="P1248" t="str">
        <f t="shared" si="137"/>
        <v/>
      </c>
      <c r="Q1248" t="str">
        <f>IF($F1248="","",DATEDIF($R1248,①申込書!$D$3,"Y"))</f>
        <v/>
      </c>
      <c r="R1248" t="str">
        <f t="shared" si="138"/>
        <v/>
      </c>
      <c r="S1248" t="str">
        <f t="shared" si="133"/>
        <v/>
      </c>
      <c r="T1248" t="str">
        <f>IFERROR(IF($G1248&lt;&gt;"",LEFT($G1248,11),IF(COUNTIF(③女子申込!$C:$C,$B1248)=1,INDEX(③女子申込!H:H,MATCH($B1248,③女子申込!$C:$C,0)),"")),"")</f>
        <v/>
      </c>
      <c r="U1248" t="str">
        <f t="shared" si="139"/>
        <v/>
      </c>
    </row>
    <row r="1249" spans="13:21">
      <c r="M1249" t="str">
        <f t="shared" si="134"/>
        <v/>
      </c>
      <c r="N1249" t="str">
        <f t="shared" si="135"/>
        <v/>
      </c>
      <c r="O1249" t="str">
        <f t="shared" si="136"/>
        <v/>
      </c>
      <c r="P1249" t="str">
        <f t="shared" si="137"/>
        <v/>
      </c>
      <c r="Q1249" t="str">
        <f>IF($F1249="","",DATEDIF($R1249,①申込書!$D$3,"Y"))</f>
        <v/>
      </c>
      <c r="R1249" t="str">
        <f t="shared" si="138"/>
        <v/>
      </c>
      <c r="S1249" t="str">
        <f t="shared" si="133"/>
        <v/>
      </c>
      <c r="T1249" t="str">
        <f>IFERROR(IF($G1249&lt;&gt;"",LEFT($G1249,11),IF(COUNTIF(③女子申込!$C:$C,$B1249)=1,INDEX(③女子申込!H:H,MATCH($B1249,③女子申込!$C:$C,0)),"")),"")</f>
        <v/>
      </c>
      <c r="U1249" t="str">
        <f t="shared" si="139"/>
        <v/>
      </c>
    </row>
    <row r="1250" spans="13:21">
      <c r="M1250" t="str">
        <f t="shared" si="134"/>
        <v/>
      </c>
      <c r="N1250" t="str">
        <f t="shared" si="135"/>
        <v/>
      </c>
      <c r="O1250" t="str">
        <f t="shared" si="136"/>
        <v/>
      </c>
      <c r="P1250" t="str">
        <f t="shared" si="137"/>
        <v/>
      </c>
      <c r="Q1250" t="str">
        <f>IF($F1250="","",DATEDIF($R1250,①申込書!$D$3,"Y"))</f>
        <v/>
      </c>
      <c r="R1250" t="str">
        <f t="shared" si="138"/>
        <v/>
      </c>
      <c r="S1250" t="str">
        <f t="shared" si="133"/>
        <v/>
      </c>
      <c r="T1250" t="str">
        <f>IFERROR(IF($G1250&lt;&gt;"",LEFT($G1250,11),IF(COUNTIF(③女子申込!$C:$C,$B1250)=1,INDEX(③女子申込!H:H,MATCH($B1250,③女子申込!$C:$C,0)),"")),"")</f>
        <v/>
      </c>
      <c r="U1250" t="str">
        <f t="shared" si="139"/>
        <v/>
      </c>
    </row>
    <row r="1251" spans="13:21">
      <c r="M1251" t="str">
        <f t="shared" si="134"/>
        <v/>
      </c>
      <c r="N1251" t="str">
        <f t="shared" si="135"/>
        <v/>
      </c>
      <c r="O1251" t="str">
        <f t="shared" si="136"/>
        <v/>
      </c>
      <c r="P1251" t="str">
        <f t="shared" si="137"/>
        <v/>
      </c>
      <c r="Q1251" t="str">
        <f>IF($F1251="","",DATEDIF($R1251,①申込書!$D$3,"Y"))</f>
        <v/>
      </c>
      <c r="R1251" t="str">
        <f t="shared" si="138"/>
        <v/>
      </c>
      <c r="S1251" t="str">
        <f t="shared" si="133"/>
        <v/>
      </c>
      <c r="T1251" t="str">
        <f>IFERROR(IF($G1251&lt;&gt;"",LEFT($G1251,11),IF(COUNTIF(③女子申込!$C:$C,$B1251)=1,INDEX(③女子申込!H:H,MATCH($B1251,③女子申込!$C:$C,0)),"")),"")</f>
        <v/>
      </c>
      <c r="U1251" t="str">
        <f t="shared" si="139"/>
        <v/>
      </c>
    </row>
    <row r="1252" spans="13:21">
      <c r="M1252" t="str">
        <f t="shared" si="134"/>
        <v/>
      </c>
      <c r="N1252" t="str">
        <f t="shared" si="135"/>
        <v/>
      </c>
      <c r="O1252" t="str">
        <f t="shared" si="136"/>
        <v/>
      </c>
      <c r="P1252" t="str">
        <f t="shared" si="137"/>
        <v/>
      </c>
      <c r="Q1252" t="str">
        <f>IF($F1252="","",DATEDIF($R1252,①申込書!$D$3,"Y"))</f>
        <v/>
      </c>
      <c r="R1252" t="str">
        <f t="shared" si="138"/>
        <v/>
      </c>
      <c r="S1252" t="str">
        <f t="shared" si="133"/>
        <v/>
      </c>
      <c r="T1252" t="str">
        <f>IFERROR(IF($G1252&lt;&gt;"",LEFT($G1252,11),IF(COUNTIF(③女子申込!$C:$C,$B1252)=1,INDEX(③女子申込!H:H,MATCH($B1252,③女子申込!$C:$C,0)),"")),"")</f>
        <v/>
      </c>
      <c r="U1252" t="str">
        <f t="shared" si="139"/>
        <v/>
      </c>
    </row>
    <row r="1253" spans="13:21">
      <c r="M1253" t="str">
        <f t="shared" si="134"/>
        <v/>
      </c>
      <c r="N1253" t="str">
        <f t="shared" si="135"/>
        <v/>
      </c>
      <c r="O1253" t="str">
        <f t="shared" si="136"/>
        <v/>
      </c>
      <c r="P1253" t="str">
        <f t="shared" si="137"/>
        <v/>
      </c>
      <c r="Q1253" t="str">
        <f>IF($F1253="","",DATEDIF($R1253,①申込書!$D$3,"Y"))</f>
        <v/>
      </c>
      <c r="R1253" t="str">
        <f t="shared" si="138"/>
        <v/>
      </c>
      <c r="S1253" t="str">
        <f t="shared" si="133"/>
        <v/>
      </c>
      <c r="T1253" t="str">
        <f>IFERROR(IF($G1253&lt;&gt;"",LEFT($G1253,11),IF(COUNTIF(③女子申込!$C:$C,$B1253)=1,INDEX(③女子申込!H:H,MATCH($B1253,③女子申込!$C:$C,0)),"")),"")</f>
        <v/>
      </c>
      <c r="U1253" t="str">
        <f t="shared" si="139"/>
        <v/>
      </c>
    </row>
    <row r="1254" spans="13:21">
      <c r="M1254" t="str">
        <f t="shared" si="134"/>
        <v/>
      </c>
      <c r="N1254" t="str">
        <f t="shared" si="135"/>
        <v/>
      </c>
      <c r="O1254" t="str">
        <f t="shared" si="136"/>
        <v/>
      </c>
      <c r="P1254" t="str">
        <f t="shared" si="137"/>
        <v/>
      </c>
      <c r="Q1254" t="str">
        <f>IF($F1254="","",DATEDIF($R1254,①申込書!$D$3,"Y"))</f>
        <v/>
      </c>
      <c r="R1254" t="str">
        <f t="shared" si="138"/>
        <v/>
      </c>
      <c r="S1254" t="str">
        <f t="shared" si="133"/>
        <v/>
      </c>
      <c r="T1254" t="str">
        <f>IFERROR(IF($G1254&lt;&gt;"",LEFT($G1254,11),IF(COUNTIF(③女子申込!$C:$C,$B1254)=1,INDEX(③女子申込!H:H,MATCH($B1254,③女子申込!$C:$C,0)),"")),"")</f>
        <v/>
      </c>
      <c r="U1254" t="str">
        <f t="shared" si="139"/>
        <v/>
      </c>
    </row>
    <row r="1255" spans="13:21">
      <c r="M1255" t="str">
        <f t="shared" si="134"/>
        <v/>
      </c>
      <c r="N1255" t="str">
        <f t="shared" si="135"/>
        <v/>
      </c>
      <c r="O1255" t="str">
        <f t="shared" si="136"/>
        <v/>
      </c>
      <c r="P1255" t="str">
        <f t="shared" si="137"/>
        <v/>
      </c>
      <c r="Q1255" t="str">
        <f>IF($F1255="","",DATEDIF($R1255,①申込書!$D$3,"Y"))</f>
        <v/>
      </c>
      <c r="R1255" t="str">
        <f t="shared" si="138"/>
        <v/>
      </c>
      <c r="S1255" t="str">
        <f t="shared" si="133"/>
        <v/>
      </c>
      <c r="T1255" t="str">
        <f>IFERROR(IF($G1255&lt;&gt;"",LEFT($G1255,11),IF(COUNTIF(③女子申込!$C:$C,$B1255)=1,INDEX(③女子申込!H:H,MATCH($B1255,③女子申込!$C:$C,0)),"")),"")</f>
        <v/>
      </c>
      <c r="U1255" t="str">
        <f t="shared" si="139"/>
        <v/>
      </c>
    </row>
    <row r="1256" spans="13:21">
      <c r="M1256" t="str">
        <f t="shared" si="134"/>
        <v/>
      </c>
      <c r="N1256" t="str">
        <f t="shared" si="135"/>
        <v/>
      </c>
      <c r="O1256" t="str">
        <f t="shared" si="136"/>
        <v/>
      </c>
      <c r="P1256" t="str">
        <f t="shared" si="137"/>
        <v/>
      </c>
      <c r="Q1256" t="str">
        <f>IF($F1256="","",DATEDIF($R1256,①申込書!$D$3,"Y"))</f>
        <v/>
      </c>
      <c r="R1256" t="str">
        <f t="shared" si="138"/>
        <v/>
      </c>
      <c r="S1256" t="str">
        <f t="shared" si="133"/>
        <v/>
      </c>
      <c r="T1256" t="str">
        <f>IFERROR(IF($G1256&lt;&gt;"",LEFT($G1256,11),IF(COUNTIF(③女子申込!$C:$C,$B1256)=1,INDEX(③女子申込!H:H,MATCH($B1256,③女子申込!$C:$C,0)),"")),"")</f>
        <v/>
      </c>
      <c r="U1256" t="str">
        <f t="shared" si="139"/>
        <v/>
      </c>
    </row>
    <row r="1257" spans="13:21">
      <c r="M1257" t="str">
        <f t="shared" si="134"/>
        <v/>
      </c>
      <c r="N1257" t="str">
        <f t="shared" si="135"/>
        <v/>
      </c>
      <c r="O1257" t="str">
        <f t="shared" si="136"/>
        <v/>
      </c>
      <c r="P1257" t="str">
        <f t="shared" si="137"/>
        <v/>
      </c>
      <c r="Q1257" t="str">
        <f>IF($F1257="","",DATEDIF($R1257,①申込書!$D$3,"Y"))</f>
        <v/>
      </c>
      <c r="R1257" t="str">
        <f t="shared" si="138"/>
        <v/>
      </c>
      <c r="S1257" t="str">
        <f t="shared" si="133"/>
        <v/>
      </c>
      <c r="T1257" t="str">
        <f>IFERROR(IF($G1257&lt;&gt;"",LEFT($G1257,11),IF(COUNTIF(③女子申込!$C:$C,$B1257)=1,INDEX(③女子申込!H:H,MATCH($B1257,③女子申込!$C:$C,0)),"")),"")</f>
        <v/>
      </c>
      <c r="U1257" t="str">
        <f t="shared" si="139"/>
        <v/>
      </c>
    </row>
    <row r="1258" spans="13:21">
      <c r="M1258" t="str">
        <f t="shared" si="134"/>
        <v/>
      </c>
      <c r="N1258" t="str">
        <f t="shared" si="135"/>
        <v/>
      </c>
      <c r="O1258" t="str">
        <f t="shared" si="136"/>
        <v/>
      </c>
      <c r="P1258" t="str">
        <f t="shared" si="137"/>
        <v/>
      </c>
      <c r="Q1258" t="str">
        <f>IF($F1258="","",DATEDIF($R1258,①申込書!$D$3,"Y"))</f>
        <v/>
      </c>
      <c r="R1258" t="str">
        <f t="shared" si="138"/>
        <v/>
      </c>
      <c r="S1258" t="str">
        <f t="shared" si="133"/>
        <v/>
      </c>
      <c r="T1258" t="str">
        <f>IFERROR(IF($G1258&lt;&gt;"",LEFT($G1258,11),IF(COUNTIF(③女子申込!$C:$C,$B1258)=1,INDEX(③女子申込!H:H,MATCH($B1258,③女子申込!$C:$C,0)),"")),"")</f>
        <v/>
      </c>
      <c r="U1258" t="str">
        <f t="shared" si="139"/>
        <v/>
      </c>
    </row>
    <row r="1259" spans="13:21">
      <c r="M1259" t="str">
        <f t="shared" si="134"/>
        <v/>
      </c>
      <c r="N1259" t="str">
        <f t="shared" si="135"/>
        <v/>
      </c>
      <c r="O1259" t="str">
        <f t="shared" si="136"/>
        <v/>
      </c>
      <c r="P1259" t="str">
        <f t="shared" si="137"/>
        <v/>
      </c>
      <c r="Q1259" t="str">
        <f>IF($F1259="","",DATEDIF($R1259,①申込書!$D$3,"Y"))</f>
        <v/>
      </c>
      <c r="R1259" t="str">
        <f t="shared" si="138"/>
        <v/>
      </c>
      <c r="S1259" t="str">
        <f t="shared" si="133"/>
        <v/>
      </c>
      <c r="T1259" t="str">
        <f>IFERROR(IF($G1259&lt;&gt;"",LEFT($G1259,11),IF(COUNTIF(③女子申込!$C:$C,$B1259)=1,INDEX(③女子申込!H:H,MATCH($B1259,③女子申込!$C:$C,0)),"")),"")</f>
        <v/>
      </c>
      <c r="U1259" t="str">
        <f t="shared" si="139"/>
        <v/>
      </c>
    </row>
    <row r="1260" spans="13:21">
      <c r="M1260" t="str">
        <f t="shared" si="134"/>
        <v/>
      </c>
      <c r="N1260" t="str">
        <f t="shared" si="135"/>
        <v/>
      </c>
      <c r="O1260" t="str">
        <f t="shared" si="136"/>
        <v/>
      </c>
      <c r="P1260" t="str">
        <f t="shared" si="137"/>
        <v/>
      </c>
      <c r="Q1260" t="str">
        <f>IF($F1260="","",DATEDIF($R1260,①申込書!$D$3,"Y"))</f>
        <v/>
      </c>
      <c r="R1260" t="str">
        <f t="shared" si="138"/>
        <v/>
      </c>
      <c r="S1260" t="str">
        <f t="shared" si="133"/>
        <v/>
      </c>
      <c r="T1260" t="str">
        <f>IFERROR(IF($G1260&lt;&gt;"",LEFT($G1260,11),IF(COUNTIF(③女子申込!$C:$C,$B1260)=1,INDEX(③女子申込!H:H,MATCH($B1260,③女子申込!$C:$C,0)),"")),"")</f>
        <v/>
      </c>
      <c r="U1260" t="str">
        <f t="shared" si="139"/>
        <v/>
      </c>
    </row>
    <row r="1261" spans="13:21">
      <c r="M1261" t="str">
        <f t="shared" si="134"/>
        <v/>
      </c>
      <c r="N1261" t="str">
        <f t="shared" si="135"/>
        <v/>
      </c>
      <c r="O1261" t="str">
        <f t="shared" si="136"/>
        <v/>
      </c>
      <c r="P1261" t="str">
        <f t="shared" si="137"/>
        <v/>
      </c>
      <c r="Q1261" t="str">
        <f>IF($F1261="","",DATEDIF($R1261,①申込書!$D$3,"Y"))</f>
        <v/>
      </c>
      <c r="R1261" t="str">
        <f t="shared" si="138"/>
        <v/>
      </c>
      <c r="S1261" t="str">
        <f t="shared" si="133"/>
        <v/>
      </c>
      <c r="T1261" t="str">
        <f>IFERROR(IF($G1261&lt;&gt;"",LEFT($G1261,11),IF(COUNTIF(③女子申込!$C:$C,$B1261)=1,INDEX(③女子申込!H:H,MATCH($B1261,③女子申込!$C:$C,0)),"")),"")</f>
        <v/>
      </c>
      <c r="U1261" t="str">
        <f t="shared" si="139"/>
        <v/>
      </c>
    </row>
    <row r="1262" spans="13:21">
      <c r="M1262" t="str">
        <f t="shared" si="134"/>
        <v/>
      </c>
      <c r="N1262" t="str">
        <f t="shared" si="135"/>
        <v/>
      </c>
      <c r="O1262" t="str">
        <f t="shared" si="136"/>
        <v/>
      </c>
      <c r="P1262" t="str">
        <f t="shared" si="137"/>
        <v/>
      </c>
      <c r="Q1262" t="str">
        <f>IF($F1262="","",DATEDIF($R1262,①申込書!$D$3,"Y"))</f>
        <v/>
      </c>
      <c r="R1262" t="str">
        <f t="shared" si="138"/>
        <v/>
      </c>
      <c r="S1262" t="str">
        <f t="shared" si="133"/>
        <v/>
      </c>
      <c r="T1262" t="str">
        <f>IFERROR(IF($G1262&lt;&gt;"",LEFT($G1262,11),IF(COUNTIF(③女子申込!$C:$C,$B1262)=1,INDEX(③女子申込!H:H,MATCH($B1262,③女子申込!$C:$C,0)),"")),"")</f>
        <v/>
      </c>
      <c r="U1262" t="str">
        <f t="shared" si="139"/>
        <v/>
      </c>
    </row>
    <row r="1263" spans="13:21">
      <c r="M1263" t="str">
        <f t="shared" si="134"/>
        <v/>
      </c>
      <c r="N1263" t="str">
        <f t="shared" si="135"/>
        <v/>
      </c>
      <c r="O1263" t="str">
        <f t="shared" si="136"/>
        <v/>
      </c>
      <c r="P1263" t="str">
        <f t="shared" si="137"/>
        <v/>
      </c>
      <c r="Q1263" t="str">
        <f>IF($F1263="","",DATEDIF($R1263,①申込書!$D$3,"Y"))</f>
        <v/>
      </c>
      <c r="R1263" t="str">
        <f t="shared" si="138"/>
        <v/>
      </c>
      <c r="S1263" t="str">
        <f t="shared" si="133"/>
        <v/>
      </c>
      <c r="T1263" t="str">
        <f>IFERROR(IF($G1263&lt;&gt;"",LEFT($G1263,11),IF(COUNTIF(③女子申込!$C:$C,$B1263)=1,INDEX(③女子申込!H:H,MATCH($B1263,③女子申込!$C:$C,0)),"")),"")</f>
        <v/>
      </c>
      <c r="U1263" t="str">
        <f t="shared" si="139"/>
        <v/>
      </c>
    </row>
    <row r="1264" spans="13:21">
      <c r="M1264" t="str">
        <f t="shared" si="134"/>
        <v/>
      </c>
      <c r="N1264" t="str">
        <f t="shared" si="135"/>
        <v/>
      </c>
      <c r="O1264" t="str">
        <f t="shared" si="136"/>
        <v/>
      </c>
      <c r="P1264" t="str">
        <f t="shared" si="137"/>
        <v/>
      </c>
      <c r="Q1264" t="str">
        <f>IF($F1264="","",DATEDIF($R1264,①申込書!$D$3,"Y"))</f>
        <v/>
      </c>
      <c r="R1264" t="str">
        <f t="shared" si="138"/>
        <v/>
      </c>
      <c r="S1264" t="str">
        <f t="shared" si="133"/>
        <v/>
      </c>
      <c r="T1264" t="str">
        <f>IFERROR(IF($G1264&lt;&gt;"",LEFT($G1264,11),IF(COUNTIF(③女子申込!$C:$C,$B1264)=1,INDEX(③女子申込!H:H,MATCH($B1264,③女子申込!$C:$C,0)),"")),"")</f>
        <v/>
      </c>
      <c r="U1264" t="str">
        <f t="shared" si="139"/>
        <v/>
      </c>
    </row>
    <row r="1265" spans="13:21">
      <c r="M1265" t="str">
        <f t="shared" si="134"/>
        <v/>
      </c>
      <c r="N1265" t="str">
        <f t="shared" si="135"/>
        <v/>
      </c>
      <c r="O1265" t="str">
        <f t="shared" si="136"/>
        <v/>
      </c>
      <c r="P1265" t="str">
        <f t="shared" si="137"/>
        <v/>
      </c>
      <c r="Q1265" t="str">
        <f>IF($F1265="","",DATEDIF($R1265,①申込書!$D$3,"Y"))</f>
        <v/>
      </c>
      <c r="R1265" t="str">
        <f t="shared" si="138"/>
        <v/>
      </c>
      <c r="S1265" t="str">
        <f t="shared" si="133"/>
        <v/>
      </c>
      <c r="T1265" t="str">
        <f>IFERROR(IF($G1265&lt;&gt;"",LEFT($G1265,11),IF(COUNTIF(③女子申込!$C:$C,$B1265)=1,INDEX(③女子申込!H:H,MATCH($B1265,③女子申込!$C:$C,0)),"")),"")</f>
        <v/>
      </c>
      <c r="U1265" t="str">
        <f t="shared" si="139"/>
        <v/>
      </c>
    </row>
    <row r="1266" spans="13:21">
      <c r="M1266" t="str">
        <f t="shared" si="134"/>
        <v/>
      </c>
      <c r="N1266" t="str">
        <f t="shared" si="135"/>
        <v/>
      </c>
      <c r="O1266" t="str">
        <f t="shared" si="136"/>
        <v/>
      </c>
      <c r="P1266" t="str">
        <f t="shared" si="137"/>
        <v/>
      </c>
      <c r="Q1266" t="str">
        <f>IF($F1266="","",DATEDIF($R1266,①申込書!$D$3,"Y"))</f>
        <v/>
      </c>
      <c r="R1266" t="str">
        <f t="shared" si="138"/>
        <v/>
      </c>
      <c r="S1266" t="str">
        <f t="shared" si="133"/>
        <v/>
      </c>
      <c r="T1266" t="str">
        <f>IFERROR(IF($G1266&lt;&gt;"",LEFT($G1266,11),IF(COUNTIF(③女子申込!$C:$C,$B1266)=1,INDEX(③女子申込!H:H,MATCH($B1266,③女子申込!$C:$C,0)),"")),"")</f>
        <v/>
      </c>
      <c r="U1266" t="str">
        <f t="shared" si="139"/>
        <v/>
      </c>
    </row>
    <row r="1267" spans="13:21">
      <c r="M1267" t="str">
        <f t="shared" si="134"/>
        <v/>
      </c>
      <c r="N1267" t="str">
        <f t="shared" si="135"/>
        <v/>
      </c>
      <c r="O1267" t="str">
        <f t="shared" si="136"/>
        <v/>
      </c>
      <c r="P1267" t="str">
        <f t="shared" si="137"/>
        <v/>
      </c>
      <c r="Q1267" t="str">
        <f>IF($F1267="","",DATEDIF($R1267,①申込書!$D$3,"Y"))</f>
        <v/>
      </c>
      <c r="R1267" t="str">
        <f t="shared" si="138"/>
        <v/>
      </c>
      <c r="S1267" t="str">
        <f t="shared" si="133"/>
        <v/>
      </c>
      <c r="T1267" t="str">
        <f>IFERROR(IF($G1267&lt;&gt;"",LEFT($G1267,11),IF(COUNTIF(③女子申込!$C:$C,$B1267)=1,INDEX(③女子申込!H:H,MATCH($B1267,③女子申込!$C:$C,0)),"")),"")</f>
        <v/>
      </c>
      <c r="U1267" t="str">
        <f t="shared" si="139"/>
        <v/>
      </c>
    </row>
    <row r="1268" spans="13:21">
      <c r="M1268" t="str">
        <f t="shared" si="134"/>
        <v/>
      </c>
      <c r="N1268" t="str">
        <f t="shared" si="135"/>
        <v/>
      </c>
      <c r="O1268" t="str">
        <f t="shared" si="136"/>
        <v/>
      </c>
      <c r="P1268" t="str">
        <f t="shared" si="137"/>
        <v/>
      </c>
      <c r="Q1268" t="str">
        <f>IF($F1268="","",DATEDIF($R1268,①申込書!$D$3,"Y"))</f>
        <v/>
      </c>
      <c r="R1268" t="str">
        <f t="shared" si="138"/>
        <v/>
      </c>
      <c r="S1268" t="str">
        <f t="shared" si="133"/>
        <v/>
      </c>
      <c r="T1268" t="str">
        <f>IFERROR(IF($G1268&lt;&gt;"",LEFT($G1268,11),IF(COUNTIF(③女子申込!$C:$C,$B1268)=1,INDEX(③女子申込!H:H,MATCH($B1268,③女子申込!$C:$C,0)),"")),"")</f>
        <v/>
      </c>
      <c r="U1268" t="str">
        <f t="shared" si="139"/>
        <v/>
      </c>
    </row>
    <row r="1269" spans="13:21">
      <c r="M1269" t="str">
        <f t="shared" si="134"/>
        <v/>
      </c>
      <c r="N1269" t="str">
        <f t="shared" si="135"/>
        <v/>
      </c>
      <c r="O1269" t="str">
        <f t="shared" si="136"/>
        <v/>
      </c>
      <c r="P1269" t="str">
        <f t="shared" si="137"/>
        <v/>
      </c>
      <c r="Q1269" t="str">
        <f>IF($F1269="","",DATEDIF($R1269,①申込書!$D$3,"Y"))</f>
        <v/>
      </c>
      <c r="R1269" t="str">
        <f t="shared" si="138"/>
        <v/>
      </c>
      <c r="S1269" t="str">
        <f t="shared" si="133"/>
        <v/>
      </c>
      <c r="T1269" t="str">
        <f>IFERROR(IF($G1269&lt;&gt;"",LEFT($G1269,11),IF(COUNTIF(③女子申込!$C:$C,$B1269)=1,INDEX(③女子申込!H:H,MATCH($B1269,③女子申込!$C:$C,0)),"")),"")</f>
        <v/>
      </c>
      <c r="U1269" t="str">
        <f t="shared" si="139"/>
        <v/>
      </c>
    </row>
    <row r="1270" spans="13:21">
      <c r="M1270" t="str">
        <f t="shared" si="134"/>
        <v/>
      </c>
      <c r="N1270" t="str">
        <f t="shared" si="135"/>
        <v/>
      </c>
      <c r="O1270" t="str">
        <f t="shared" si="136"/>
        <v/>
      </c>
      <c r="P1270" t="str">
        <f t="shared" si="137"/>
        <v/>
      </c>
      <c r="Q1270" t="str">
        <f>IF($F1270="","",DATEDIF($R1270,①申込書!$D$3,"Y"))</f>
        <v/>
      </c>
      <c r="R1270" t="str">
        <f t="shared" si="138"/>
        <v/>
      </c>
      <c r="S1270" t="str">
        <f t="shared" si="133"/>
        <v/>
      </c>
      <c r="T1270" t="str">
        <f>IFERROR(IF($G1270&lt;&gt;"",LEFT($G1270,11),IF(COUNTIF(③女子申込!$C:$C,$B1270)=1,INDEX(③女子申込!H:H,MATCH($B1270,③女子申込!$C:$C,0)),"")),"")</f>
        <v/>
      </c>
      <c r="U1270" t="str">
        <f t="shared" si="139"/>
        <v/>
      </c>
    </row>
    <row r="1271" spans="13:21">
      <c r="M1271" t="str">
        <f t="shared" si="134"/>
        <v/>
      </c>
      <c r="N1271" t="str">
        <f t="shared" si="135"/>
        <v/>
      </c>
      <c r="O1271" t="str">
        <f t="shared" si="136"/>
        <v/>
      </c>
      <c r="P1271" t="str">
        <f t="shared" si="137"/>
        <v/>
      </c>
      <c r="Q1271" t="str">
        <f>IF($F1271="","",DATEDIF($R1271,①申込書!$D$3,"Y"))</f>
        <v/>
      </c>
      <c r="R1271" t="str">
        <f t="shared" si="138"/>
        <v/>
      </c>
      <c r="S1271" t="str">
        <f t="shared" si="133"/>
        <v/>
      </c>
      <c r="T1271" t="str">
        <f>IFERROR(IF($G1271&lt;&gt;"",LEFT($G1271,11),IF(COUNTIF(③女子申込!$C:$C,$B1271)=1,INDEX(③女子申込!H:H,MATCH($B1271,③女子申込!$C:$C,0)),"")),"")</f>
        <v/>
      </c>
      <c r="U1271" t="str">
        <f t="shared" si="139"/>
        <v/>
      </c>
    </row>
    <row r="1272" spans="13:21">
      <c r="M1272" t="str">
        <f t="shared" si="134"/>
        <v/>
      </c>
      <c r="N1272" t="str">
        <f t="shared" si="135"/>
        <v/>
      </c>
      <c r="O1272" t="str">
        <f t="shared" si="136"/>
        <v/>
      </c>
      <c r="P1272" t="str">
        <f t="shared" si="137"/>
        <v/>
      </c>
      <c r="Q1272" t="str">
        <f>IF($F1272="","",DATEDIF($R1272,①申込書!$D$3,"Y"))</f>
        <v/>
      </c>
      <c r="R1272" t="str">
        <f t="shared" si="138"/>
        <v/>
      </c>
      <c r="S1272" t="str">
        <f t="shared" si="133"/>
        <v/>
      </c>
      <c r="T1272" t="str">
        <f>IFERROR(IF($G1272&lt;&gt;"",LEFT($G1272,11),IF(COUNTIF(③女子申込!$C:$C,$B1272)=1,INDEX(③女子申込!H:H,MATCH($B1272,③女子申込!$C:$C,0)),"")),"")</f>
        <v/>
      </c>
      <c r="U1272" t="str">
        <f t="shared" si="139"/>
        <v/>
      </c>
    </row>
    <row r="1273" spans="13:21">
      <c r="M1273" t="str">
        <f t="shared" si="134"/>
        <v/>
      </c>
      <c r="N1273" t="str">
        <f t="shared" si="135"/>
        <v/>
      </c>
      <c r="O1273" t="str">
        <f t="shared" si="136"/>
        <v/>
      </c>
      <c r="P1273" t="str">
        <f t="shared" si="137"/>
        <v/>
      </c>
      <c r="Q1273" t="str">
        <f>IF($F1273="","",DATEDIF($R1273,①申込書!$D$3,"Y"))</f>
        <v/>
      </c>
      <c r="R1273" t="str">
        <f t="shared" si="138"/>
        <v/>
      </c>
      <c r="S1273" t="str">
        <f t="shared" si="133"/>
        <v/>
      </c>
      <c r="T1273" t="str">
        <f>IFERROR(IF($G1273&lt;&gt;"",LEFT($G1273,11),IF(COUNTIF(③女子申込!$C:$C,$B1273)=1,INDEX(③女子申込!H:H,MATCH($B1273,③女子申込!$C:$C,0)),"")),"")</f>
        <v/>
      </c>
      <c r="U1273" t="str">
        <f t="shared" si="139"/>
        <v/>
      </c>
    </row>
    <row r="1274" spans="13:21">
      <c r="M1274" t="str">
        <f t="shared" si="134"/>
        <v/>
      </c>
      <c r="N1274" t="str">
        <f t="shared" si="135"/>
        <v/>
      </c>
      <c r="O1274" t="str">
        <f t="shared" si="136"/>
        <v/>
      </c>
      <c r="P1274" t="str">
        <f t="shared" si="137"/>
        <v/>
      </c>
      <c r="Q1274" t="str">
        <f>IF($F1274="","",DATEDIF($R1274,①申込書!$D$3,"Y"))</f>
        <v/>
      </c>
      <c r="R1274" t="str">
        <f t="shared" si="138"/>
        <v/>
      </c>
      <c r="S1274" t="str">
        <f t="shared" si="133"/>
        <v/>
      </c>
      <c r="T1274" t="str">
        <f>IFERROR(IF($G1274&lt;&gt;"",LEFT($G1274,11),IF(COUNTIF(③女子申込!$C:$C,$B1274)=1,INDEX(③女子申込!H:H,MATCH($B1274,③女子申込!$C:$C,0)),"")),"")</f>
        <v/>
      </c>
      <c r="U1274" t="str">
        <f t="shared" si="139"/>
        <v/>
      </c>
    </row>
    <row r="1275" spans="13:21">
      <c r="M1275" t="str">
        <f t="shared" si="134"/>
        <v/>
      </c>
      <c r="N1275" t="str">
        <f t="shared" si="135"/>
        <v/>
      </c>
      <c r="O1275" t="str">
        <f t="shared" si="136"/>
        <v/>
      </c>
      <c r="P1275" t="str">
        <f t="shared" si="137"/>
        <v/>
      </c>
      <c r="Q1275" t="str">
        <f>IF($F1275="","",DATEDIF($R1275,①申込書!$D$3,"Y"))</f>
        <v/>
      </c>
      <c r="R1275" t="str">
        <f t="shared" si="138"/>
        <v/>
      </c>
      <c r="S1275" t="str">
        <f t="shared" si="133"/>
        <v/>
      </c>
      <c r="T1275" t="str">
        <f>IFERROR(IF($G1275&lt;&gt;"",LEFT($G1275,11),IF(COUNTIF(③女子申込!$C:$C,$B1275)=1,INDEX(③女子申込!H:H,MATCH($B1275,③女子申込!$C:$C,0)),"")),"")</f>
        <v/>
      </c>
      <c r="U1275" t="str">
        <f t="shared" si="139"/>
        <v/>
      </c>
    </row>
    <row r="1276" spans="13:21">
      <c r="M1276" t="str">
        <f t="shared" si="134"/>
        <v/>
      </c>
      <c r="N1276" t="str">
        <f t="shared" si="135"/>
        <v/>
      </c>
      <c r="O1276" t="str">
        <f t="shared" si="136"/>
        <v/>
      </c>
      <c r="P1276" t="str">
        <f t="shared" si="137"/>
        <v/>
      </c>
      <c r="Q1276" t="str">
        <f>IF($F1276="","",DATEDIF($R1276,①申込書!$D$3,"Y"))</f>
        <v/>
      </c>
      <c r="R1276" t="str">
        <f t="shared" si="138"/>
        <v/>
      </c>
      <c r="S1276" t="str">
        <f t="shared" si="133"/>
        <v/>
      </c>
      <c r="T1276" t="str">
        <f>IFERROR(IF($G1276&lt;&gt;"",LEFT($G1276,11),IF(COUNTIF(③女子申込!$C:$C,$B1276)=1,INDEX(③女子申込!H:H,MATCH($B1276,③女子申込!$C:$C,0)),"")),"")</f>
        <v/>
      </c>
      <c r="U1276" t="str">
        <f t="shared" si="139"/>
        <v/>
      </c>
    </row>
    <row r="1277" spans="13:21">
      <c r="M1277" t="str">
        <f t="shared" si="134"/>
        <v/>
      </c>
      <c r="N1277" t="str">
        <f t="shared" si="135"/>
        <v/>
      </c>
      <c r="O1277" t="str">
        <f t="shared" si="136"/>
        <v/>
      </c>
      <c r="P1277" t="str">
        <f t="shared" si="137"/>
        <v/>
      </c>
      <c r="Q1277" t="str">
        <f>IF($F1277="","",DATEDIF($R1277,①申込書!$D$3,"Y"))</f>
        <v/>
      </c>
      <c r="R1277" t="str">
        <f t="shared" si="138"/>
        <v/>
      </c>
      <c r="S1277" t="str">
        <f t="shared" si="133"/>
        <v/>
      </c>
      <c r="T1277" t="str">
        <f>IFERROR(IF($G1277&lt;&gt;"",LEFT($G1277,11),IF(COUNTIF(③女子申込!$C:$C,$B1277)=1,INDEX(③女子申込!H:H,MATCH($B1277,③女子申込!$C:$C,0)),"")),"")</f>
        <v/>
      </c>
      <c r="U1277" t="str">
        <f t="shared" si="139"/>
        <v/>
      </c>
    </row>
    <row r="1278" spans="13:21">
      <c r="M1278" t="str">
        <f t="shared" si="134"/>
        <v/>
      </c>
      <c r="N1278" t="str">
        <f t="shared" si="135"/>
        <v/>
      </c>
      <c r="O1278" t="str">
        <f t="shared" si="136"/>
        <v/>
      </c>
      <c r="P1278" t="str">
        <f t="shared" si="137"/>
        <v/>
      </c>
      <c r="Q1278" t="str">
        <f>IF($F1278="","",DATEDIF($R1278,①申込書!$D$3,"Y"))</f>
        <v/>
      </c>
      <c r="R1278" t="str">
        <f t="shared" si="138"/>
        <v/>
      </c>
      <c r="S1278" t="str">
        <f t="shared" si="133"/>
        <v/>
      </c>
      <c r="T1278" t="str">
        <f>IFERROR(IF($G1278&lt;&gt;"",LEFT($G1278,11),IF(COUNTIF(③女子申込!$C:$C,$B1278)=1,INDEX(③女子申込!H:H,MATCH($B1278,③女子申込!$C:$C,0)),"")),"")</f>
        <v/>
      </c>
      <c r="U1278" t="str">
        <f t="shared" si="139"/>
        <v/>
      </c>
    </row>
    <row r="1279" spans="13:21">
      <c r="M1279" t="str">
        <f t="shared" si="134"/>
        <v/>
      </c>
      <c r="N1279" t="str">
        <f t="shared" si="135"/>
        <v/>
      </c>
      <c r="O1279" t="str">
        <f t="shared" si="136"/>
        <v/>
      </c>
      <c r="P1279" t="str">
        <f t="shared" si="137"/>
        <v/>
      </c>
      <c r="Q1279" t="str">
        <f>IF($F1279="","",DATEDIF($R1279,①申込書!$D$3,"Y"))</f>
        <v/>
      </c>
      <c r="R1279" t="str">
        <f t="shared" si="138"/>
        <v/>
      </c>
      <c r="S1279" t="str">
        <f t="shared" si="133"/>
        <v/>
      </c>
      <c r="T1279" t="str">
        <f>IFERROR(IF($G1279&lt;&gt;"",LEFT($G1279,11),IF(COUNTIF(③女子申込!$C:$C,$B1279)=1,INDEX(③女子申込!H:H,MATCH($B1279,③女子申込!$C:$C,0)),"")),"")</f>
        <v/>
      </c>
      <c r="U1279" t="str">
        <f t="shared" si="139"/>
        <v/>
      </c>
    </row>
    <row r="1280" spans="13:21">
      <c r="M1280" t="str">
        <f t="shared" si="134"/>
        <v/>
      </c>
      <c r="N1280" t="str">
        <f t="shared" si="135"/>
        <v/>
      </c>
      <c r="O1280" t="str">
        <f t="shared" si="136"/>
        <v/>
      </c>
      <c r="P1280" t="str">
        <f t="shared" si="137"/>
        <v/>
      </c>
      <c r="Q1280" t="str">
        <f>IF($F1280="","",DATEDIF($R1280,①申込書!$D$3,"Y"))</f>
        <v/>
      </c>
      <c r="R1280" t="str">
        <f t="shared" si="138"/>
        <v/>
      </c>
      <c r="S1280" t="str">
        <f t="shared" si="133"/>
        <v/>
      </c>
      <c r="T1280" t="str">
        <f>IFERROR(IF($G1280&lt;&gt;"",LEFT($G1280,11),IF(COUNTIF(③女子申込!$C:$C,$B1280)=1,INDEX(③女子申込!H:H,MATCH($B1280,③女子申込!$C:$C,0)),"")),"")</f>
        <v/>
      </c>
      <c r="U1280" t="str">
        <f t="shared" si="139"/>
        <v/>
      </c>
    </row>
    <row r="1281" spans="13:21">
      <c r="M1281" t="str">
        <f t="shared" si="134"/>
        <v/>
      </c>
      <c r="N1281" t="str">
        <f t="shared" si="135"/>
        <v/>
      </c>
      <c r="O1281" t="str">
        <f t="shared" si="136"/>
        <v/>
      </c>
      <c r="P1281" t="str">
        <f t="shared" si="137"/>
        <v/>
      </c>
      <c r="Q1281" t="str">
        <f>IF($F1281="","",DATEDIF($R1281,①申込書!$D$3,"Y"))</f>
        <v/>
      </c>
      <c r="R1281" t="str">
        <f t="shared" si="138"/>
        <v/>
      </c>
      <c r="S1281" t="str">
        <f t="shared" si="133"/>
        <v/>
      </c>
      <c r="T1281" t="str">
        <f>IFERROR(IF($G1281&lt;&gt;"",LEFT($G1281,11),IF(COUNTIF(③女子申込!$C:$C,$B1281)=1,INDEX(③女子申込!H:H,MATCH($B1281,③女子申込!$C:$C,0)),"")),"")</f>
        <v/>
      </c>
      <c r="U1281" t="str">
        <f t="shared" si="139"/>
        <v/>
      </c>
    </row>
    <row r="1282" spans="13:21">
      <c r="M1282" t="str">
        <f t="shared" si="134"/>
        <v/>
      </c>
      <c r="N1282" t="str">
        <f t="shared" si="135"/>
        <v/>
      </c>
      <c r="O1282" t="str">
        <f t="shared" si="136"/>
        <v/>
      </c>
      <c r="P1282" t="str">
        <f t="shared" si="137"/>
        <v/>
      </c>
      <c r="Q1282" t="str">
        <f>IF($F1282="","",DATEDIF($R1282,①申込書!$D$3,"Y"))</f>
        <v/>
      </c>
      <c r="R1282" t="str">
        <f t="shared" si="138"/>
        <v/>
      </c>
      <c r="S1282" t="str">
        <f t="shared" ref="S1282:S1345" si="140">IFERROR(IF(OR($E1282="北海道",$E1282="学連"),$E1282,LEFT($E1282,LEN($E1282)-1)),"")</f>
        <v/>
      </c>
      <c r="T1282" t="str">
        <f>IFERROR(IF($G1282&lt;&gt;"",LEFT($G1282,11),IF(COUNTIF(③女子申込!$C:$C,$B1282)=1,INDEX(③女子申込!H:H,MATCH($B1282,③女子申込!$C:$C,0)),"")),"")</f>
        <v/>
      </c>
      <c r="U1282" t="str">
        <f t="shared" si="139"/>
        <v/>
      </c>
    </row>
    <row r="1283" spans="13:21">
      <c r="M1283" t="str">
        <f t="shared" ref="M1283:M1346" si="141">IFERROR(LEFT($C1283,FIND("　",$C1283)-1),"")</f>
        <v/>
      </c>
      <c r="N1283" t="str">
        <f t="shared" ref="N1283:N1346" si="142">IFERROR(RIGHT($C1283,LEN($C1283)-FIND("　",$C1283)),"")</f>
        <v/>
      </c>
      <c r="O1283" t="str">
        <f t="shared" ref="O1283:O1346" si="143">IFERROR(DBCS(LEFT($D1283,FIND(" ",$D1283)-1)),"")</f>
        <v/>
      </c>
      <c r="P1283" t="str">
        <f t="shared" ref="P1283:P1346" si="144">IFERROR(DBCS(RIGHT($D1283,LEN($D1283)-FIND(" ",$D1283))),"")</f>
        <v/>
      </c>
      <c r="Q1283" t="str">
        <f>IF($F1283="","",DATEDIF($R1283,①申込書!$D$3,"Y"))</f>
        <v/>
      </c>
      <c r="R1283" t="str">
        <f t="shared" ref="R1283:R1346" si="145">IF($F1283="","",LEFT($F1283,4)&amp;"/"&amp;MID($F1283,5,2)&amp;"/"&amp;RIGHT($F1283,2))</f>
        <v/>
      </c>
      <c r="S1283" t="str">
        <f t="shared" si="140"/>
        <v/>
      </c>
      <c r="T1283" t="str">
        <f>IFERROR(IF($G1283&lt;&gt;"",LEFT($G1283,11),IF(COUNTIF(③女子申込!$C:$C,$B1283)=1,INDEX(③女子申込!H:H,MATCH($B1283,③女子申込!$C:$C,0)),"")),"")</f>
        <v/>
      </c>
      <c r="U1283" t="str">
        <f t="shared" ref="U1283:U1346" si="146">IFERROR(LEFT($A1283,FIND("大学",$A1283))&amp;RIGHT($A1283,LEN($A1283)-FIND("大学",$A1283)-1),"")</f>
        <v/>
      </c>
    </row>
    <row r="1284" spans="13:21">
      <c r="M1284" t="str">
        <f t="shared" si="141"/>
        <v/>
      </c>
      <c r="N1284" t="str">
        <f t="shared" si="142"/>
        <v/>
      </c>
      <c r="O1284" t="str">
        <f t="shared" si="143"/>
        <v/>
      </c>
      <c r="P1284" t="str">
        <f t="shared" si="144"/>
        <v/>
      </c>
      <c r="Q1284" t="str">
        <f>IF($F1284="","",DATEDIF($R1284,①申込書!$D$3,"Y"))</f>
        <v/>
      </c>
      <c r="R1284" t="str">
        <f t="shared" si="145"/>
        <v/>
      </c>
      <c r="S1284" t="str">
        <f t="shared" si="140"/>
        <v/>
      </c>
      <c r="T1284" t="str">
        <f>IFERROR(IF($G1284&lt;&gt;"",LEFT($G1284,11),IF(COUNTIF(③女子申込!$C:$C,$B1284)=1,INDEX(③女子申込!H:H,MATCH($B1284,③女子申込!$C:$C,0)),"")),"")</f>
        <v/>
      </c>
      <c r="U1284" t="str">
        <f t="shared" si="146"/>
        <v/>
      </c>
    </row>
    <row r="1285" spans="13:21">
      <c r="M1285" t="str">
        <f t="shared" si="141"/>
        <v/>
      </c>
      <c r="N1285" t="str">
        <f t="shared" si="142"/>
        <v/>
      </c>
      <c r="O1285" t="str">
        <f t="shared" si="143"/>
        <v/>
      </c>
      <c r="P1285" t="str">
        <f t="shared" si="144"/>
        <v/>
      </c>
      <c r="Q1285" t="str">
        <f>IF($F1285="","",DATEDIF($R1285,①申込書!$D$3,"Y"))</f>
        <v/>
      </c>
      <c r="R1285" t="str">
        <f t="shared" si="145"/>
        <v/>
      </c>
      <c r="S1285" t="str">
        <f t="shared" si="140"/>
        <v/>
      </c>
      <c r="T1285" t="str">
        <f>IFERROR(IF($G1285&lt;&gt;"",LEFT($G1285,11),IF(COUNTIF(③女子申込!$C:$C,$B1285)=1,INDEX(③女子申込!H:H,MATCH($B1285,③女子申込!$C:$C,0)),"")),"")</f>
        <v/>
      </c>
      <c r="U1285" t="str">
        <f t="shared" si="146"/>
        <v/>
      </c>
    </row>
    <row r="1286" spans="13:21">
      <c r="M1286" t="str">
        <f t="shared" si="141"/>
        <v/>
      </c>
      <c r="N1286" t="str">
        <f t="shared" si="142"/>
        <v/>
      </c>
      <c r="O1286" t="str">
        <f t="shared" si="143"/>
        <v/>
      </c>
      <c r="P1286" t="str">
        <f t="shared" si="144"/>
        <v/>
      </c>
      <c r="Q1286" t="str">
        <f>IF($F1286="","",DATEDIF($R1286,①申込書!$D$3,"Y"))</f>
        <v/>
      </c>
      <c r="R1286" t="str">
        <f t="shared" si="145"/>
        <v/>
      </c>
      <c r="S1286" t="str">
        <f t="shared" si="140"/>
        <v/>
      </c>
      <c r="T1286" t="str">
        <f>IFERROR(IF($G1286&lt;&gt;"",LEFT($G1286,11),IF(COUNTIF(③女子申込!$C:$C,$B1286)=1,INDEX(③女子申込!H:H,MATCH($B1286,③女子申込!$C:$C,0)),"")),"")</f>
        <v/>
      </c>
      <c r="U1286" t="str">
        <f t="shared" si="146"/>
        <v/>
      </c>
    </row>
    <row r="1287" spans="13:21">
      <c r="M1287" t="str">
        <f t="shared" si="141"/>
        <v/>
      </c>
      <c r="N1287" t="str">
        <f t="shared" si="142"/>
        <v/>
      </c>
      <c r="O1287" t="str">
        <f t="shared" si="143"/>
        <v/>
      </c>
      <c r="P1287" t="str">
        <f t="shared" si="144"/>
        <v/>
      </c>
      <c r="Q1287" t="str">
        <f>IF($F1287="","",DATEDIF($R1287,①申込書!$D$3,"Y"))</f>
        <v/>
      </c>
      <c r="R1287" t="str">
        <f t="shared" si="145"/>
        <v/>
      </c>
      <c r="S1287" t="str">
        <f t="shared" si="140"/>
        <v/>
      </c>
      <c r="T1287" t="str">
        <f>IFERROR(IF($G1287&lt;&gt;"",LEFT($G1287,11),IF(COUNTIF(③女子申込!$C:$C,$B1287)=1,INDEX(③女子申込!H:H,MATCH($B1287,③女子申込!$C:$C,0)),"")),"")</f>
        <v/>
      </c>
      <c r="U1287" t="str">
        <f t="shared" si="146"/>
        <v/>
      </c>
    </row>
    <row r="1288" spans="13:21">
      <c r="M1288" t="str">
        <f t="shared" si="141"/>
        <v/>
      </c>
      <c r="N1288" t="str">
        <f t="shared" si="142"/>
        <v/>
      </c>
      <c r="O1288" t="str">
        <f t="shared" si="143"/>
        <v/>
      </c>
      <c r="P1288" t="str">
        <f t="shared" si="144"/>
        <v/>
      </c>
      <c r="Q1288" t="str">
        <f>IF($F1288="","",DATEDIF($R1288,①申込書!$D$3,"Y"))</f>
        <v/>
      </c>
      <c r="R1288" t="str">
        <f t="shared" si="145"/>
        <v/>
      </c>
      <c r="S1288" t="str">
        <f t="shared" si="140"/>
        <v/>
      </c>
      <c r="T1288" t="str">
        <f>IFERROR(IF($G1288&lt;&gt;"",LEFT($G1288,11),IF(COUNTIF(③女子申込!$C:$C,$B1288)=1,INDEX(③女子申込!H:H,MATCH($B1288,③女子申込!$C:$C,0)),"")),"")</f>
        <v/>
      </c>
      <c r="U1288" t="str">
        <f t="shared" si="146"/>
        <v/>
      </c>
    </row>
    <row r="1289" spans="13:21">
      <c r="M1289" t="str">
        <f t="shared" si="141"/>
        <v/>
      </c>
      <c r="N1289" t="str">
        <f t="shared" si="142"/>
        <v/>
      </c>
      <c r="O1289" t="str">
        <f t="shared" si="143"/>
        <v/>
      </c>
      <c r="P1289" t="str">
        <f t="shared" si="144"/>
        <v/>
      </c>
      <c r="Q1289" t="str">
        <f>IF($F1289="","",DATEDIF($R1289,①申込書!$D$3,"Y"))</f>
        <v/>
      </c>
      <c r="R1289" t="str">
        <f t="shared" si="145"/>
        <v/>
      </c>
      <c r="S1289" t="str">
        <f t="shared" si="140"/>
        <v/>
      </c>
      <c r="T1289" t="str">
        <f>IFERROR(IF($G1289&lt;&gt;"",LEFT($G1289,11),IF(COUNTIF(③女子申込!$C:$C,$B1289)=1,INDEX(③女子申込!H:H,MATCH($B1289,③女子申込!$C:$C,0)),"")),"")</f>
        <v/>
      </c>
      <c r="U1289" t="str">
        <f t="shared" si="146"/>
        <v/>
      </c>
    </row>
    <row r="1290" spans="13:21">
      <c r="M1290" t="str">
        <f t="shared" si="141"/>
        <v/>
      </c>
      <c r="N1290" t="str">
        <f t="shared" si="142"/>
        <v/>
      </c>
      <c r="O1290" t="str">
        <f t="shared" si="143"/>
        <v/>
      </c>
      <c r="P1290" t="str">
        <f t="shared" si="144"/>
        <v/>
      </c>
      <c r="Q1290" t="str">
        <f>IF($F1290="","",DATEDIF($R1290,①申込書!$D$3,"Y"))</f>
        <v/>
      </c>
      <c r="R1290" t="str">
        <f t="shared" si="145"/>
        <v/>
      </c>
      <c r="S1290" t="str">
        <f t="shared" si="140"/>
        <v/>
      </c>
      <c r="T1290" t="str">
        <f>IFERROR(IF($G1290&lt;&gt;"",LEFT($G1290,11),IF(COUNTIF(③女子申込!$C:$C,$B1290)=1,INDEX(③女子申込!H:H,MATCH($B1290,③女子申込!$C:$C,0)),"")),"")</f>
        <v/>
      </c>
      <c r="U1290" t="str">
        <f t="shared" si="146"/>
        <v/>
      </c>
    </row>
    <row r="1291" spans="13:21">
      <c r="M1291" t="str">
        <f t="shared" si="141"/>
        <v/>
      </c>
      <c r="N1291" t="str">
        <f t="shared" si="142"/>
        <v/>
      </c>
      <c r="O1291" t="str">
        <f t="shared" si="143"/>
        <v/>
      </c>
      <c r="P1291" t="str">
        <f t="shared" si="144"/>
        <v/>
      </c>
      <c r="Q1291" t="str">
        <f>IF($F1291="","",DATEDIF($R1291,①申込書!$D$3,"Y"))</f>
        <v/>
      </c>
      <c r="R1291" t="str">
        <f t="shared" si="145"/>
        <v/>
      </c>
      <c r="S1291" t="str">
        <f t="shared" si="140"/>
        <v/>
      </c>
      <c r="T1291" t="str">
        <f>IFERROR(IF($G1291&lt;&gt;"",LEFT($G1291,11),IF(COUNTIF(③女子申込!$C:$C,$B1291)=1,INDEX(③女子申込!H:H,MATCH($B1291,③女子申込!$C:$C,0)),"")),"")</f>
        <v/>
      </c>
      <c r="U1291" t="str">
        <f t="shared" si="146"/>
        <v/>
      </c>
    </row>
    <row r="1292" spans="13:21">
      <c r="M1292" t="str">
        <f t="shared" si="141"/>
        <v/>
      </c>
      <c r="N1292" t="str">
        <f t="shared" si="142"/>
        <v/>
      </c>
      <c r="O1292" t="str">
        <f t="shared" si="143"/>
        <v/>
      </c>
      <c r="P1292" t="str">
        <f t="shared" si="144"/>
        <v/>
      </c>
      <c r="Q1292" t="str">
        <f>IF($F1292="","",DATEDIF($R1292,①申込書!$D$3,"Y"))</f>
        <v/>
      </c>
      <c r="R1292" t="str">
        <f t="shared" si="145"/>
        <v/>
      </c>
      <c r="S1292" t="str">
        <f t="shared" si="140"/>
        <v/>
      </c>
      <c r="T1292" t="str">
        <f>IFERROR(IF($G1292&lt;&gt;"",LEFT($G1292,11),IF(COUNTIF(③女子申込!$C:$C,$B1292)=1,INDEX(③女子申込!H:H,MATCH($B1292,③女子申込!$C:$C,0)),"")),"")</f>
        <v/>
      </c>
      <c r="U1292" t="str">
        <f t="shared" si="146"/>
        <v/>
      </c>
    </row>
    <row r="1293" spans="13:21">
      <c r="M1293" t="str">
        <f t="shared" si="141"/>
        <v/>
      </c>
      <c r="N1293" t="str">
        <f t="shared" si="142"/>
        <v/>
      </c>
      <c r="O1293" t="str">
        <f t="shared" si="143"/>
        <v/>
      </c>
      <c r="P1293" t="str">
        <f t="shared" si="144"/>
        <v/>
      </c>
      <c r="Q1293" t="str">
        <f>IF($F1293="","",DATEDIF($R1293,①申込書!$D$3,"Y"))</f>
        <v/>
      </c>
      <c r="R1293" t="str">
        <f t="shared" si="145"/>
        <v/>
      </c>
      <c r="S1293" t="str">
        <f t="shared" si="140"/>
        <v/>
      </c>
      <c r="T1293" t="str">
        <f>IFERROR(IF($G1293&lt;&gt;"",LEFT($G1293,11),IF(COUNTIF(③女子申込!$C:$C,$B1293)=1,INDEX(③女子申込!H:H,MATCH($B1293,③女子申込!$C:$C,0)),"")),"")</f>
        <v/>
      </c>
      <c r="U1293" t="str">
        <f t="shared" si="146"/>
        <v/>
      </c>
    </row>
    <row r="1294" spans="13:21">
      <c r="M1294" t="str">
        <f t="shared" si="141"/>
        <v/>
      </c>
      <c r="N1294" t="str">
        <f t="shared" si="142"/>
        <v/>
      </c>
      <c r="O1294" t="str">
        <f t="shared" si="143"/>
        <v/>
      </c>
      <c r="P1294" t="str">
        <f t="shared" si="144"/>
        <v/>
      </c>
      <c r="Q1294" t="str">
        <f>IF($F1294="","",DATEDIF($R1294,①申込書!$D$3,"Y"))</f>
        <v/>
      </c>
      <c r="R1294" t="str">
        <f t="shared" si="145"/>
        <v/>
      </c>
      <c r="S1294" t="str">
        <f t="shared" si="140"/>
        <v/>
      </c>
      <c r="T1294" t="str">
        <f>IFERROR(IF($G1294&lt;&gt;"",LEFT($G1294,11),IF(COUNTIF(③女子申込!$C:$C,$B1294)=1,INDEX(③女子申込!H:H,MATCH($B1294,③女子申込!$C:$C,0)),"")),"")</f>
        <v/>
      </c>
      <c r="U1294" t="str">
        <f t="shared" si="146"/>
        <v/>
      </c>
    </row>
    <row r="1295" spans="13:21">
      <c r="M1295" t="str">
        <f t="shared" si="141"/>
        <v/>
      </c>
      <c r="N1295" t="str">
        <f t="shared" si="142"/>
        <v/>
      </c>
      <c r="O1295" t="str">
        <f t="shared" si="143"/>
        <v/>
      </c>
      <c r="P1295" t="str">
        <f t="shared" si="144"/>
        <v/>
      </c>
      <c r="Q1295" t="str">
        <f>IF($F1295="","",DATEDIF($R1295,①申込書!$D$3,"Y"))</f>
        <v/>
      </c>
      <c r="R1295" t="str">
        <f t="shared" si="145"/>
        <v/>
      </c>
      <c r="S1295" t="str">
        <f t="shared" si="140"/>
        <v/>
      </c>
      <c r="T1295" t="str">
        <f>IFERROR(IF($G1295&lt;&gt;"",LEFT($G1295,11),IF(COUNTIF(③女子申込!$C:$C,$B1295)=1,INDEX(③女子申込!H:H,MATCH($B1295,③女子申込!$C:$C,0)),"")),"")</f>
        <v/>
      </c>
      <c r="U1295" t="str">
        <f t="shared" si="146"/>
        <v/>
      </c>
    </row>
    <row r="1296" spans="13:21">
      <c r="M1296" t="str">
        <f t="shared" si="141"/>
        <v/>
      </c>
      <c r="N1296" t="str">
        <f t="shared" si="142"/>
        <v/>
      </c>
      <c r="O1296" t="str">
        <f t="shared" si="143"/>
        <v/>
      </c>
      <c r="P1296" t="str">
        <f t="shared" si="144"/>
        <v/>
      </c>
      <c r="Q1296" t="str">
        <f>IF($F1296="","",DATEDIF($R1296,①申込書!$D$3,"Y"))</f>
        <v/>
      </c>
      <c r="R1296" t="str">
        <f t="shared" si="145"/>
        <v/>
      </c>
      <c r="S1296" t="str">
        <f t="shared" si="140"/>
        <v/>
      </c>
      <c r="T1296" t="str">
        <f>IFERROR(IF($G1296&lt;&gt;"",LEFT($G1296,11),IF(COUNTIF(③女子申込!$C:$C,$B1296)=1,INDEX(③女子申込!H:H,MATCH($B1296,③女子申込!$C:$C,0)),"")),"")</f>
        <v/>
      </c>
      <c r="U1296" t="str">
        <f t="shared" si="146"/>
        <v/>
      </c>
    </row>
    <row r="1297" spans="13:21">
      <c r="M1297" t="str">
        <f t="shared" si="141"/>
        <v/>
      </c>
      <c r="N1297" t="str">
        <f t="shared" si="142"/>
        <v/>
      </c>
      <c r="O1297" t="str">
        <f t="shared" si="143"/>
        <v/>
      </c>
      <c r="P1297" t="str">
        <f t="shared" si="144"/>
        <v/>
      </c>
      <c r="Q1297" t="str">
        <f>IF($F1297="","",DATEDIF($R1297,①申込書!$D$3,"Y"))</f>
        <v/>
      </c>
      <c r="R1297" t="str">
        <f t="shared" si="145"/>
        <v/>
      </c>
      <c r="S1297" t="str">
        <f t="shared" si="140"/>
        <v/>
      </c>
      <c r="T1297" t="str">
        <f>IFERROR(IF($G1297&lt;&gt;"",LEFT($G1297,11),IF(COUNTIF(③女子申込!$C:$C,$B1297)=1,INDEX(③女子申込!H:H,MATCH($B1297,③女子申込!$C:$C,0)),"")),"")</f>
        <v/>
      </c>
      <c r="U1297" t="str">
        <f t="shared" si="146"/>
        <v/>
      </c>
    </row>
    <row r="1298" spans="13:21">
      <c r="M1298" t="str">
        <f t="shared" si="141"/>
        <v/>
      </c>
      <c r="N1298" t="str">
        <f t="shared" si="142"/>
        <v/>
      </c>
      <c r="O1298" t="str">
        <f t="shared" si="143"/>
        <v/>
      </c>
      <c r="P1298" t="str">
        <f t="shared" si="144"/>
        <v/>
      </c>
      <c r="Q1298" t="str">
        <f>IF($F1298="","",DATEDIF($R1298,①申込書!$D$3,"Y"))</f>
        <v/>
      </c>
      <c r="R1298" t="str">
        <f t="shared" si="145"/>
        <v/>
      </c>
      <c r="S1298" t="str">
        <f t="shared" si="140"/>
        <v/>
      </c>
      <c r="T1298" t="str">
        <f>IFERROR(IF($G1298&lt;&gt;"",LEFT($G1298,11),IF(COUNTIF(③女子申込!$C:$C,$B1298)=1,INDEX(③女子申込!H:H,MATCH($B1298,③女子申込!$C:$C,0)),"")),"")</f>
        <v/>
      </c>
      <c r="U1298" t="str">
        <f t="shared" si="146"/>
        <v/>
      </c>
    </row>
    <row r="1299" spans="13:21">
      <c r="M1299" t="str">
        <f t="shared" si="141"/>
        <v/>
      </c>
      <c r="N1299" t="str">
        <f t="shared" si="142"/>
        <v/>
      </c>
      <c r="O1299" t="str">
        <f t="shared" si="143"/>
        <v/>
      </c>
      <c r="P1299" t="str">
        <f t="shared" si="144"/>
        <v/>
      </c>
      <c r="Q1299" t="str">
        <f>IF($F1299="","",DATEDIF($R1299,①申込書!$D$3,"Y"))</f>
        <v/>
      </c>
      <c r="R1299" t="str">
        <f t="shared" si="145"/>
        <v/>
      </c>
      <c r="S1299" t="str">
        <f t="shared" si="140"/>
        <v/>
      </c>
      <c r="T1299" t="str">
        <f>IFERROR(IF($G1299&lt;&gt;"",LEFT($G1299,11),IF(COUNTIF(③女子申込!$C:$C,$B1299)=1,INDEX(③女子申込!H:H,MATCH($B1299,③女子申込!$C:$C,0)),"")),"")</f>
        <v/>
      </c>
      <c r="U1299" t="str">
        <f t="shared" si="146"/>
        <v/>
      </c>
    </row>
    <row r="1300" spans="13:21">
      <c r="M1300" t="str">
        <f t="shared" si="141"/>
        <v/>
      </c>
      <c r="N1300" t="str">
        <f t="shared" si="142"/>
        <v/>
      </c>
      <c r="O1300" t="str">
        <f t="shared" si="143"/>
        <v/>
      </c>
      <c r="P1300" t="str">
        <f t="shared" si="144"/>
        <v/>
      </c>
      <c r="Q1300" t="str">
        <f>IF($F1300="","",DATEDIF($R1300,①申込書!$D$3,"Y"))</f>
        <v/>
      </c>
      <c r="R1300" t="str">
        <f t="shared" si="145"/>
        <v/>
      </c>
      <c r="S1300" t="str">
        <f t="shared" si="140"/>
        <v/>
      </c>
      <c r="T1300" t="str">
        <f>IFERROR(IF($G1300&lt;&gt;"",LEFT($G1300,11),IF(COUNTIF(③女子申込!$C:$C,$B1300)=1,INDEX(③女子申込!H:H,MATCH($B1300,③女子申込!$C:$C,0)),"")),"")</f>
        <v/>
      </c>
      <c r="U1300" t="str">
        <f t="shared" si="146"/>
        <v/>
      </c>
    </row>
    <row r="1301" spans="13:21">
      <c r="M1301" t="str">
        <f t="shared" si="141"/>
        <v/>
      </c>
      <c r="N1301" t="str">
        <f t="shared" si="142"/>
        <v/>
      </c>
      <c r="O1301" t="str">
        <f t="shared" si="143"/>
        <v/>
      </c>
      <c r="P1301" t="str">
        <f t="shared" si="144"/>
        <v/>
      </c>
      <c r="Q1301" t="str">
        <f>IF($F1301="","",DATEDIF($R1301,①申込書!$D$3,"Y"))</f>
        <v/>
      </c>
      <c r="R1301" t="str">
        <f t="shared" si="145"/>
        <v/>
      </c>
      <c r="S1301" t="str">
        <f t="shared" si="140"/>
        <v/>
      </c>
      <c r="T1301" t="str">
        <f>IFERROR(IF($G1301&lt;&gt;"",LEFT($G1301,11),IF(COUNTIF(③女子申込!$C:$C,$B1301)=1,INDEX(③女子申込!H:H,MATCH($B1301,③女子申込!$C:$C,0)),"")),"")</f>
        <v/>
      </c>
      <c r="U1301" t="str">
        <f t="shared" si="146"/>
        <v/>
      </c>
    </row>
    <row r="1302" spans="13:21">
      <c r="M1302" t="str">
        <f t="shared" si="141"/>
        <v/>
      </c>
      <c r="N1302" t="str">
        <f t="shared" si="142"/>
        <v/>
      </c>
      <c r="O1302" t="str">
        <f t="shared" si="143"/>
        <v/>
      </c>
      <c r="P1302" t="str">
        <f t="shared" si="144"/>
        <v/>
      </c>
      <c r="Q1302" t="str">
        <f>IF($F1302="","",DATEDIF($R1302,①申込書!$D$3,"Y"))</f>
        <v/>
      </c>
      <c r="R1302" t="str">
        <f t="shared" si="145"/>
        <v/>
      </c>
      <c r="S1302" t="str">
        <f t="shared" si="140"/>
        <v/>
      </c>
      <c r="T1302" t="str">
        <f>IFERROR(IF($G1302&lt;&gt;"",LEFT($G1302,11),IF(COUNTIF(③女子申込!$C:$C,$B1302)=1,INDEX(③女子申込!H:H,MATCH($B1302,③女子申込!$C:$C,0)),"")),"")</f>
        <v/>
      </c>
      <c r="U1302" t="str">
        <f t="shared" si="146"/>
        <v/>
      </c>
    </row>
    <row r="1303" spans="13:21">
      <c r="M1303" t="str">
        <f t="shared" si="141"/>
        <v/>
      </c>
      <c r="N1303" t="str">
        <f t="shared" si="142"/>
        <v/>
      </c>
      <c r="O1303" t="str">
        <f t="shared" si="143"/>
        <v/>
      </c>
      <c r="P1303" t="str">
        <f t="shared" si="144"/>
        <v/>
      </c>
      <c r="Q1303" t="str">
        <f>IF($F1303="","",DATEDIF($R1303,①申込書!$D$3,"Y"))</f>
        <v/>
      </c>
      <c r="R1303" t="str">
        <f t="shared" si="145"/>
        <v/>
      </c>
      <c r="S1303" t="str">
        <f t="shared" si="140"/>
        <v/>
      </c>
      <c r="T1303" t="str">
        <f>IFERROR(IF($G1303&lt;&gt;"",LEFT($G1303,11),IF(COUNTIF(③女子申込!$C:$C,$B1303)=1,INDEX(③女子申込!H:H,MATCH($B1303,③女子申込!$C:$C,0)),"")),"")</f>
        <v/>
      </c>
      <c r="U1303" t="str">
        <f t="shared" si="146"/>
        <v/>
      </c>
    </row>
    <row r="1304" spans="13:21">
      <c r="M1304" t="str">
        <f t="shared" si="141"/>
        <v/>
      </c>
      <c r="N1304" t="str">
        <f t="shared" si="142"/>
        <v/>
      </c>
      <c r="O1304" t="str">
        <f t="shared" si="143"/>
        <v/>
      </c>
      <c r="P1304" t="str">
        <f t="shared" si="144"/>
        <v/>
      </c>
      <c r="Q1304" t="str">
        <f>IF($F1304="","",DATEDIF($R1304,①申込書!$D$3,"Y"))</f>
        <v/>
      </c>
      <c r="R1304" t="str">
        <f t="shared" si="145"/>
        <v/>
      </c>
      <c r="S1304" t="str">
        <f t="shared" si="140"/>
        <v/>
      </c>
      <c r="T1304" t="str">
        <f>IFERROR(IF($G1304&lt;&gt;"",LEFT($G1304,11),IF(COUNTIF(③女子申込!$C:$C,$B1304)=1,INDEX(③女子申込!H:H,MATCH($B1304,③女子申込!$C:$C,0)),"")),"")</f>
        <v/>
      </c>
      <c r="U1304" t="str">
        <f t="shared" si="146"/>
        <v/>
      </c>
    </row>
    <row r="1305" spans="13:21">
      <c r="M1305" t="str">
        <f t="shared" si="141"/>
        <v/>
      </c>
      <c r="N1305" t="str">
        <f t="shared" si="142"/>
        <v/>
      </c>
      <c r="O1305" t="str">
        <f t="shared" si="143"/>
        <v/>
      </c>
      <c r="P1305" t="str">
        <f t="shared" si="144"/>
        <v/>
      </c>
      <c r="Q1305" t="str">
        <f>IF($F1305="","",DATEDIF($R1305,①申込書!$D$3,"Y"))</f>
        <v/>
      </c>
      <c r="R1305" t="str">
        <f t="shared" si="145"/>
        <v/>
      </c>
      <c r="S1305" t="str">
        <f t="shared" si="140"/>
        <v/>
      </c>
      <c r="T1305" t="str">
        <f>IFERROR(IF($G1305&lt;&gt;"",LEFT($G1305,11),IF(COUNTIF(③女子申込!$C:$C,$B1305)=1,INDEX(③女子申込!H:H,MATCH($B1305,③女子申込!$C:$C,0)),"")),"")</f>
        <v/>
      </c>
      <c r="U1305" t="str">
        <f t="shared" si="146"/>
        <v/>
      </c>
    </row>
    <row r="1306" spans="13:21">
      <c r="M1306" t="str">
        <f t="shared" si="141"/>
        <v/>
      </c>
      <c r="N1306" t="str">
        <f t="shared" si="142"/>
        <v/>
      </c>
      <c r="O1306" t="str">
        <f t="shared" si="143"/>
        <v/>
      </c>
      <c r="P1306" t="str">
        <f t="shared" si="144"/>
        <v/>
      </c>
      <c r="Q1306" t="str">
        <f>IF($F1306="","",DATEDIF($R1306,①申込書!$D$3,"Y"))</f>
        <v/>
      </c>
      <c r="R1306" t="str">
        <f t="shared" si="145"/>
        <v/>
      </c>
      <c r="S1306" t="str">
        <f t="shared" si="140"/>
        <v/>
      </c>
      <c r="T1306" t="str">
        <f>IFERROR(IF($G1306&lt;&gt;"",LEFT($G1306,11),IF(COUNTIF(③女子申込!$C:$C,$B1306)=1,INDEX(③女子申込!H:H,MATCH($B1306,③女子申込!$C:$C,0)),"")),"")</f>
        <v/>
      </c>
      <c r="U1306" t="str">
        <f t="shared" si="146"/>
        <v/>
      </c>
    </row>
    <row r="1307" spans="13:21">
      <c r="M1307" t="str">
        <f t="shared" si="141"/>
        <v/>
      </c>
      <c r="N1307" t="str">
        <f t="shared" si="142"/>
        <v/>
      </c>
      <c r="O1307" t="str">
        <f t="shared" si="143"/>
        <v/>
      </c>
      <c r="P1307" t="str">
        <f t="shared" si="144"/>
        <v/>
      </c>
      <c r="Q1307" t="str">
        <f>IF($F1307="","",DATEDIF($R1307,①申込書!$D$3,"Y"))</f>
        <v/>
      </c>
      <c r="R1307" t="str">
        <f t="shared" si="145"/>
        <v/>
      </c>
      <c r="S1307" t="str">
        <f t="shared" si="140"/>
        <v/>
      </c>
      <c r="T1307" t="str">
        <f>IFERROR(IF($G1307&lt;&gt;"",LEFT($G1307,11),IF(COUNTIF(③女子申込!$C:$C,$B1307)=1,INDEX(③女子申込!H:H,MATCH($B1307,③女子申込!$C:$C,0)),"")),"")</f>
        <v/>
      </c>
      <c r="U1307" t="str">
        <f t="shared" si="146"/>
        <v/>
      </c>
    </row>
    <row r="1308" spans="13:21">
      <c r="M1308" t="str">
        <f t="shared" si="141"/>
        <v/>
      </c>
      <c r="N1308" t="str">
        <f t="shared" si="142"/>
        <v/>
      </c>
      <c r="O1308" t="str">
        <f t="shared" si="143"/>
        <v/>
      </c>
      <c r="P1308" t="str">
        <f t="shared" si="144"/>
        <v/>
      </c>
      <c r="Q1308" t="str">
        <f>IF($F1308="","",DATEDIF($R1308,①申込書!$D$3,"Y"))</f>
        <v/>
      </c>
      <c r="R1308" t="str">
        <f t="shared" si="145"/>
        <v/>
      </c>
      <c r="S1308" t="str">
        <f t="shared" si="140"/>
        <v/>
      </c>
      <c r="T1308" t="str">
        <f>IFERROR(IF($G1308&lt;&gt;"",LEFT($G1308,11),IF(COUNTIF(③女子申込!$C:$C,$B1308)=1,INDEX(③女子申込!H:H,MATCH($B1308,③女子申込!$C:$C,0)),"")),"")</f>
        <v/>
      </c>
      <c r="U1308" t="str">
        <f t="shared" si="146"/>
        <v/>
      </c>
    </row>
    <row r="1309" spans="13:21">
      <c r="M1309" t="str">
        <f t="shared" si="141"/>
        <v/>
      </c>
      <c r="N1309" t="str">
        <f t="shared" si="142"/>
        <v/>
      </c>
      <c r="O1309" t="str">
        <f t="shared" si="143"/>
        <v/>
      </c>
      <c r="P1309" t="str">
        <f t="shared" si="144"/>
        <v/>
      </c>
      <c r="Q1309" t="str">
        <f>IF($F1309="","",DATEDIF($R1309,①申込書!$D$3,"Y"))</f>
        <v/>
      </c>
      <c r="R1309" t="str">
        <f t="shared" si="145"/>
        <v/>
      </c>
      <c r="S1309" t="str">
        <f t="shared" si="140"/>
        <v/>
      </c>
      <c r="T1309" t="str">
        <f>IFERROR(IF($G1309&lt;&gt;"",LEFT($G1309,11),IF(COUNTIF(③女子申込!$C:$C,$B1309)=1,INDEX(③女子申込!H:H,MATCH($B1309,③女子申込!$C:$C,0)),"")),"")</f>
        <v/>
      </c>
      <c r="U1309" t="str">
        <f t="shared" si="146"/>
        <v/>
      </c>
    </row>
    <row r="1310" spans="13:21">
      <c r="M1310" t="str">
        <f t="shared" si="141"/>
        <v/>
      </c>
      <c r="N1310" t="str">
        <f t="shared" si="142"/>
        <v/>
      </c>
      <c r="O1310" t="str">
        <f t="shared" si="143"/>
        <v/>
      </c>
      <c r="P1310" t="str">
        <f t="shared" si="144"/>
        <v/>
      </c>
      <c r="Q1310" t="str">
        <f>IF($F1310="","",DATEDIF($R1310,①申込書!$D$3,"Y"))</f>
        <v/>
      </c>
      <c r="R1310" t="str">
        <f t="shared" si="145"/>
        <v/>
      </c>
      <c r="S1310" t="str">
        <f t="shared" si="140"/>
        <v/>
      </c>
      <c r="T1310" t="str">
        <f>IFERROR(IF($G1310&lt;&gt;"",LEFT($G1310,11),IF(COUNTIF(③女子申込!$C:$C,$B1310)=1,INDEX(③女子申込!H:H,MATCH($B1310,③女子申込!$C:$C,0)),"")),"")</f>
        <v/>
      </c>
      <c r="U1310" t="str">
        <f t="shared" si="146"/>
        <v/>
      </c>
    </row>
    <row r="1311" spans="13:21">
      <c r="M1311" t="str">
        <f t="shared" si="141"/>
        <v/>
      </c>
      <c r="N1311" t="str">
        <f t="shared" si="142"/>
        <v/>
      </c>
      <c r="O1311" t="str">
        <f t="shared" si="143"/>
        <v/>
      </c>
      <c r="P1311" t="str">
        <f t="shared" si="144"/>
        <v/>
      </c>
      <c r="Q1311" t="str">
        <f>IF($F1311="","",DATEDIF($R1311,①申込書!$D$3,"Y"))</f>
        <v/>
      </c>
      <c r="R1311" t="str">
        <f t="shared" si="145"/>
        <v/>
      </c>
      <c r="S1311" t="str">
        <f t="shared" si="140"/>
        <v/>
      </c>
      <c r="T1311" t="str">
        <f>IFERROR(IF($G1311&lt;&gt;"",LEFT($G1311,11),IF(COUNTIF(③女子申込!$C:$C,$B1311)=1,INDEX(③女子申込!H:H,MATCH($B1311,③女子申込!$C:$C,0)),"")),"")</f>
        <v/>
      </c>
      <c r="U1311" t="str">
        <f t="shared" si="146"/>
        <v/>
      </c>
    </row>
    <row r="1312" spans="13:21">
      <c r="M1312" t="str">
        <f t="shared" si="141"/>
        <v/>
      </c>
      <c r="N1312" t="str">
        <f t="shared" si="142"/>
        <v/>
      </c>
      <c r="O1312" t="str">
        <f t="shared" si="143"/>
        <v/>
      </c>
      <c r="P1312" t="str">
        <f t="shared" si="144"/>
        <v/>
      </c>
      <c r="Q1312" t="str">
        <f>IF($F1312="","",DATEDIF($R1312,①申込書!$D$3,"Y"))</f>
        <v/>
      </c>
      <c r="R1312" t="str">
        <f t="shared" si="145"/>
        <v/>
      </c>
      <c r="S1312" t="str">
        <f t="shared" si="140"/>
        <v/>
      </c>
      <c r="T1312" t="str">
        <f>IFERROR(IF($G1312&lt;&gt;"",LEFT($G1312,11),IF(COUNTIF(③女子申込!$C:$C,$B1312)=1,INDEX(③女子申込!H:H,MATCH($B1312,③女子申込!$C:$C,0)),"")),"")</f>
        <v/>
      </c>
      <c r="U1312" t="str">
        <f t="shared" si="146"/>
        <v/>
      </c>
    </row>
    <row r="1313" spans="13:21">
      <c r="M1313" t="str">
        <f t="shared" si="141"/>
        <v/>
      </c>
      <c r="N1313" t="str">
        <f t="shared" si="142"/>
        <v/>
      </c>
      <c r="O1313" t="str">
        <f t="shared" si="143"/>
        <v/>
      </c>
      <c r="P1313" t="str">
        <f t="shared" si="144"/>
        <v/>
      </c>
      <c r="Q1313" t="str">
        <f>IF($F1313="","",DATEDIF($R1313,①申込書!$D$3,"Y"))</f>
        <v/>
      </c>
      <c r="R1313" t="str">
        <f t="shared" si="145"/>
        <v/>
      </c>
      <c r="S1313" t="str">
        <f t="shared" si="140"/>
        <v/>
      </c>
      <c r="T1313" t="str">
        <f>IFERROR(IF($G1313&lt;&gt;"",LEFT($G1313,11),IF(COUNTIF(③女子申込!$C:$C,$B1313)=1,INDEX(③女子申込!H:H,MATCH($B1313,③女子申込!$C:$C,0)),"")),"")</f>
        <v/>
      </c>
      <c r="U1313" t="str">
        <f t="shared" si="146"/>
        <v/>
      </c>
    </row>
    <row r="1314" spans="13:21">
      <c r="M1314" t="str">
        <f t="shared" si="141"/>
        <v/>
      </c>
      <c r="N1314" t="str">
        <f t="shared" si="142"/>
        <v/>
      </c>
      <c r="O1314" t="str">
        <f t="shared" si="143"/>
        <v/>
      </c>
      <c r="P1314" t="str">
        <f t="shared" si="144"/>
        <v/>
      </c>
      <c r="Q1314" t="str">
        <f>IF($F1314="","",DATEDIF($R1314,①申込書!$D$3,"Y"))</f>
        <v/>
      </c>
      <c r="R1314" t="str">
        <f t="shared" si="145"/>
        <v/>
      </c>
      <c r="S1314" t="str">
        <f t="shared" si="140"/>
        <v/>
      </c>
      <c r="T1314" t="str">
        <f>IFERROR(IF($G1314&lt;&gt;"",LEFT($G1314,11),IF(COUNTIF(③女子申込!$C:$C,$B1314)=1,INDEX(③女子申込!H:H,MATCH($B1314,③女子申込!$C:$C,0)),"")),"")</f>
        <v/>
      </c>
      <c r="U1314" t="str">
        <f t="shared" si="146"/>
        <v/>
      </c>
    </row>
    <row r="1315" spans="13:21">
      <c r="M1315" t="str">
        <f t="shared" si="141"/>
        <v/>
      </c>
      <c r="N1315" t="str">
        <f t="shared" si="142"/>
        <v/>
      </c>
      <c r="O1315" t="str">
        <f t="shared" si="143"/>
        <v/>
      </c>
      <c r="P1315" t="str">
        <f t="shared" si="144"/>
        <v/>
      </c>
      <c r="Q1315" t="str">
        <f>IF($F1315="","",DATEDIF($R1315,①申込書!$D$3,"Y"))</f>
        <v/>
      </c>
      <c r="R1315" t="str">
        <f t="shared" si="145"/>
        <v/>
      </c>
      <c r="S1315" t="str">
        <f t="shared" si="140"/>
        <v/>
      </c>
      <c r="T1315" t="str">
        <f>IFERROR(IF($G1315&lt;&gt;"",LEFT($G1315,11),IF(COUNTIF(③女子申込!$C:$C,$B1315)=1,INDEX(③女子申込!H:H,MATCH($B1315,③女子申込!$C:$C,0)),"")),"")</f>
        <v/>
      </c>
      <c r="U1315" t="str">
        <f t="shared" si="146"/>
        <v/>
      </c>
    </row>
    <row r="1316" spans="13:21">
      <c r="M1316" t="str">
        <f t="shared" si="141"/>
        <v/>
      </c>
      <c r="N1316" t="str">
        <f t="shared" si="142"/>
        <v/>
      </c>
      <c r="O1316" t="str">
        <f t="shared" si="143"/>
        <v/>
      </c>
      <c r="P1316" t="str">
        <f t="shared" si="144"/>
        <v/>
      </c>
      <c r="Q1316" t="str">
        <f>IF($F1316="","",DATEDIF($R1316,①申込書!$D$3,"Y"))</f>
        <v/>
      </c>
      <c r="R1316" t="str">
        <f t="shared" si="145"/>
        <v/>
      </c>
      <c r="S1316" t="str">
        <f t="shared" si="140"/>
        <v/>
      </c>
      <c r="T1316" t="str">
        <f>IFERROR(IF($G1316&lt;&gt;"",LEFT($G1316,11),IF(COUNTIF(③女子申込!$C:$C,$B1316)=1,INDEX(③女子申込!H:H,MATCH($B1316,③女子申込!$C:$C,0)),"")),"")</f>
        <v/>
      </c>
      <c r="U1316" t="str">
        <f t="shared" si="146"/>
        <v/>
      </c>
    </row>
    <row r="1317" spans="13:21">
      <c r="M1317" t="str">
        <f t="shared" si="141"/>
        <v/>
      </c>
      <c r="N1317" t="str">
        <f t="shared" si="142"/>
        <v/>
      </c>
      <c r="O1317" t="str">
        <f t="shared" si="143"/>
        <v/>
      </c>
      <c r="P1317" t="str">
        <f t="shared" si="144"/>
        <v/>
      </c>
      <c r="Q1317" t="str">
        <f>IF($F1317="","",DATEDIF($R1317,①申込書!$D$3,"Y"))</f>
        <v/>
      </c>
      <c r="R1317" t="str">
        <f t="shared" si="145"/>
        <v/>
      </c>
      <c r="S1317" t="str">
        <f t="shared" si="140"/>
        <v/>
      </c>
      <c r="T1317" t="str">
        <f>IFERROR(IF($G1317&lt;&gt;"",LEFT($G1317,11),IF(COUNTIF(③女子申込!$C:$C,$B1317)=1,INDEX(③女子申込!H:H,MATCH($B1317,③女子申込!$C:$C,0)),"")),"")</f>
        <v/>
      </c>
      <c r="U1317" t="str">
        <f t="shared" si="146"/>
        <v/>
      </c>
    </row>
    <row r="1318" spans="13:21">
      <c r="M1318" t="str">
        <f t="shared" si="141"/>
        <v/>
      </c>
      <c r="N1318" t="str">
        <f t="shared" si="142"/>
        <v/>
      </c>
      <c r="O1318" t="str">
        <f t="shared" si="143"/>
        <v/>
      </c>
      <c r="P1318" t="str">
        <f t="shared" si="144"/>
        <v/>
      </c>
      <c r="Q1318" t="str">
        <f>IF($F1318="","",DATEDIF($R1318,①申込書!$D$3,"Y"))</f>
        <v/>
      </c>
      <c r="R1318" t="str">
        <f t="shared" si="145"/>
        <v/>
      </c>
      <c r="S1318" t="str">
        <f t="shared" si="140"/>
        <v/>
      </c>
      <c r="T1318" t="str">
        <f>IFERROR(IF($G1318&lt;&gt;"",LEFT($G1318,11),IF(COUNTIF(③女子申込!$C:$C,$B1318)=1,INDEX(③女子申込!H:H,MATCH($B1318,③女子申込!$C:$C,0)),"")),"")</f>
        <v/>
      </c>
      <c r="U1318" t="str">
        <f t="shared" si="146"/>
        <v/>
      </c>
    </row>
    <row r="1319" spans="13:21">
      <c r="M1319" t="str">
        <f t="shared" si="141"/>
        <v/>
      </c>
      <c r="N1319" t="str">
        <f t="shared" si="142"/>
        <v/>
      </c>
      <c r="O1319" t="str">
        <f t="shared" si="143"/>
        <v/>
      </c>
      <c r="P1319" t="str">
        <f t="shared" si="144"/>
        <v/>
      </c>
      <c r="Q1319" t="str">
        <f>IF($F1319="","",DATEDIF($R1319,①申込書!$D$3,"Y"))</f>
        <v/>
      </c>
      <c r="R1319" t="str">
        <f t="shared" si="145"/>
        <v/>
      </c>
      <c r="S1319" t="str">
        <f t="shared" si="140"/>
        <v/>
      </c>
      <c r="T1319" t="str">
        <f>IFERROR(IF($G1319&lt;&gt;"",LEFT($G1319,11),IF(COUNTIF(③女子申込!$C:$C,$B1319)=1,INDEX(③女子申込!H:H,MATCH($B1319,③女子申込!$C:$C,0)),"")),"")</f>
        <v/>
      </c>
      <c r="U1319" t="str">
        <f t="shared" si="146"/>
        <v/>
      </c>
    </row>
    <row r="1320" spans="13:21">
      <c r="M1320" t="str">
        <f t="shared" si="141"/>
        <v/>
      </c>
      <c r="N1320" t="str">
        <f t="shared" si="142"/>
        <v/>
      </c>
      <c r="O1320" t="str">
        <f t="shared" si="143"/>
        <v/>
      </c>
      <c r="P1320" t="str">
        <f t="shared" si="144"/>
        <v/>
      </c>
      <c r="Q1320" t="str">
        <f>IF($F1320="","",DATEDIF($R1320,①申込書!$D$3,"Y"))</f>
        <v/>
      </c>
      <c r="R1320" t="str">
        <f t="shared" si="145"/>
        <v/>
      </c>
      <c r="S1320" t="str">
        <f t="shared" si="140"/>
        <v/>
      </c>
      <c r="T1320" t="str">
        <f>IFERROR(IF($G1320&lt;&gt;"",LEFT($G1320,11),IF(COUNTIF(③女子申込!$C:$C,$B1320)=1,INDEX(③女子申込!H:H,MATCH($B1320,③女子申込!$C:$C,0)),"")),"")</f>
        <v/>
      </c>
      <c r="U1320" t="str">
        <f t="shared" si="146"/>
        <v/>
      </c>
    </row>
    <row r="1321" spans="13:21">
      <c r="M1321" t="str">
        <f t="shared" si="141"/>
        <v/>
      </c>
      <c r="N1321" t="str">
        <f t="shared" si="142"/>
        <v/>
      </c>
      <c r="O1321" t="str">
        <f t="shared" si="143"/>
        <v/>
      </c>
      <c r="P1321" t="str">
        <f t="shared" si="144"/>
        <v/>
      </c>
      <c r="Q1321" t="str">
        <f>IF($F1321="","",DATEDIF($R1321,①申込書!$D$3,"Y"))</f>
        <v/>
      </c>
      <c r="R1321" t="str">
        <f t="shared" si="145"/>
        <v/>
      </c>
      <c r="S1321" t="str">
        <f t="shared" si="140"/>
        <v/>
      </c>
      <c r="T1321" t="str">
        <f>IFERROR(IF($G1321&lt;&gt;"",LEFT($G1321,11),IF(COUNTIF(③女子申込!$C:$C,$B1321)=1,INDEX(③女子申込!H:H,MATCH($B1321,③女子申込!$C:$C,0)),"")),"")</f>
        <v/>
      </c>
      <c r="U1321" t="str">
        <f t="shared" si="146"/>
        <v/>
      </c>
    </row>
    <row r="1322" spans="13:21">
      <c r="M1322" t="str">
        <f t="shared" si="141"/>
        <v/>
      </c>
      <c r="N1322" t="str">
        <f t="shared" si="142"/>
        <v/>
      </c>
      <c r="O1322" t="str">
        <f t="shared" si="143"/>
        <v/>
      </c>
      <c r="P1322" t="str">
        <f t="shared" si="144"/>
        <v/>
      </c>
      <c r="Q1322" t="str">
        <f>IF($F1322="","",DATEDIF($R1322,①申込書!$D$3,"Y"))</f>
        <v/>
      </c>
      <c r="R1322" t="str">
        <f t="shared" si="145"/>
        <v/>
      </c>
      <c r="S1322" t="str">
        <f t="shared" si="140"/>
        <v/>
      </c>
      <c r="T1322" t="str">
        <f>IFERROR(IF($G1322&lt;&gt;"",LEFT($G1322,11),IF(COUNTIF(③女子申込!$C:$C,$B1322)=1,INDEX(③女子申込!H:H,MATCH($B1322,③女子申込!$C:$C,0)),"")),"")</f>
        <v/>
      </c>
      <c r="U1322" t="str">
        <f t="shared" si="146"/>
        <v/>
      </c>
    </row>
    <row r="1323" spans="13:21">
      <c r="M1323" t="str">
        <f t="shared" si="141"/>
        <v/>
      </c>
      <c r="N1323" t="str">
        <f t="shared" si="142"/>
        <v/>
      </c>
      <c r="O1323" t="str">
        <f t="shared" si="143"/>
        <v/>
      </c>
      <c r="P1323" t="str">
        <f t="shared" si="144"/>
        <v/>
      </c>
      <c r="Q1323" t="str">
        <f>IF($F1323="","",DATEDIF($R1323,①申込書!$D$3,"Y"))</f>
        <v/>
      </c>
      <c r="R1323" t="str">
        <f t="shared" si="145"/>
        <v/>
      </c>
      <c r="S1323" t="str">
        <f t="shared" si="140"/>
        <v/>
      </c>
      <c r="T1323" t="str">
        <f>IFERROR(IF($G1323&lt;&gt;"",LEFT($G1323,11),IF(COUNTIF(③女子申込!$C:$C,$B1323)=1,INDEX(③女子申込!H:H,MATCH($B1323,③女子申込!$C:$C,0)),"")),"")</f>
        <v/>
      </c>
      <c r="U1323" t="str">
        <f t="shared" si="146"/>
        <v/>
      </c>
    </row>
    <row r="1324" spans="13:21">
      <c r="M1324" t="str">
        <f t="shared" si="141"/>
        <v/>
      </c>
      <c r="N1324" t="str">
        <f t="shared" si="142"/>
        <v/>
      </c>
      <c r="O1324" t="str">
        <f t="shared" si="143"/>
        <v/>
      </c>
      <c r="P1324" t="str">
        <f t="shared" si="144"/>
        <v/>
      </c>
      <c r="Q1324" t="str">
        <f>IF($F1324="","",DATEDIF($R1324,①申込書!$D$3,"Y"))</f>
        <v/>
      </c>
      <c r="R1324" t="str">
        <f t="shared" si="145"/>
        <v/>
      </c>
      <c r="S1324" t="str">
        <f t="shared" si="140"/>
        <v/>
      </c>
      <c r="T1324" t="str">
        <f>IFERROR(IF($G1324&lt;&gt;"",LEFT($G1324,11),IF(COUNTIF(③女子申込!$C:$C,$B1324)=1,INDEX(③女子申込!H:H,MATCH($B1324,③女子申込!$C:$C,0)),"")),"")</f>
        <v/>
      </c>
      <c r="U1324" t="str">
        <f t="shared" si="146"/>
        <v/>
      </c>
    </row>
    <row r="1325" spans="13:21">
      <c r="M1325" t="str">
        <f t="shared" si="141"/>
        <v/>
      </c>
      <c r="N1325" t="str">
        <f t="shared" si="142"/>
        <v/>
      </c>
      <c r="O1325" t="str">
        <f t="shared" si="143"/>
        <v/>
      </c>
      <c r="P1325" t="str">
        <f t="shared" si="144"/>
        <v/>
      </c>
      <c r="Q1325" t="str">
        <f>IF($F1325="","",DATEDIF($R1325,①申込書!$D$3,"Y"))</f>
        <v/>
      </c>
      <c r="R1325" t="str">
        <f t="shared" si="145"/>
        <v/>
      </c>
      <c r="S1325" t="str">
        <f t="shared" si="140"/>
        <v/>
      </c>
      <c r="T1325" t="str">
        <f>IFERROR(IF($G1325&lt;&gt;"",LEFT($G1325,11),IF(COUNTIF(③女子申込!$C:$C,$B1325)=1,INDEX(③女子申込!H:H,MATCH($B1325,③女子申込!$C:$C,0)),"")),"")</f>
        <v/>
      </c>
      <c r="U1325" t="str">
        <f t="shared" si="146"/>
        <v/>
      </c>
    </row>
    <row r="1326" spans="13:21">
      <c r="M1326" t="str">
        <f t="shared" si="141"/>
        <v/>
      </c>
      <c r="N1326" t="str">
        <f t="shared" si="142"/>
        <v/>
      </c>
      <c r="O1326" t="str">
        <f t="shared" si="143"/>
        <v/>
      </c>
      <c r="P1326" t="str">
        <f t="shared" si="144"/>
        <v/>
      </c>
      <c r="Q1326" t="str">
        <f>IF($F1326="","",DATEDIF($R1326,①申込書!$D$3,"Y"))</f>
        <v/>
      </c>
      <c r="R1326" t="str">
        <f t="shared" si="145"/>
        <v/>
      </c>
      <c r="S1326" t="str">
        <f t="shared" si="140"/>
        <v/>
      </c>
      <c r="T1326" t="str">
        <f>IFERROR(IF($G1326&lt;&gt;"",LEFT($G1326,11),IF(COUNTIF(③女子申込!$C:$C,$B1326)=1,INDEX(③女子申込!H:H,MATCH($B1326,③女子申込!$C:$C,0)),"")),"")</f>
        <v/>
      </c>
      <c r="U1326" t="str">
        <f t="shared" si="146"/>
        <v/>
      </c>
    </row>
    <row r="1327" spans="13:21">
      <c r="M1327" t="str">
        <f t="shared" si="141"/>
        <v/>
      </c>
      <c r="N1327" t="str">
        <f t="shared" si="142"/>
        <v/>
      </c>
      <c r="O1327" t="str">
        <f t="shared" si="143"/>
        <v/>
      </c>
      <c r="P1327" t="str">
        <f t="shared" si="144"/>
        <v/>
      </c>
      <c r="Q1327" t="str">
        <f>IF($F1327="","",DATEDIF($R1327,①申込書!$D$3,"Y"))</f>
        <v/>
      </c>
      <c r="R1327" t="str">
        <f t="shared" si="145"/>
        <v/>
      </c>
      <c r="S1327" t="str">
        <f t="shared" si="140"/>
        <v/>
      </c>
      <c r="T1327" t="str">
        <f>IFERROR(IF($G1327&lt;&gt;"",LEFT($G1327,11),IF(COUNTIF(③女子申込!$C:$C,$B1327)=1,INDEX(③女子申込!H:H,MATCH($B1327,③女子申込!$C:$C,0)),"")),"")</f>
        <v/>
      </c>
      <c r="U1327" t="str">
        <f t="shared" si="146"/>
        <v/>
      </c>
    </row>
    <row r="1328" spans="13:21">
      <c r="M1328" t="str">
        <f t="shared" si="141"/>
        <v/>
      </c>
      <c r="N1328" t="str">
        <f t="shared" si="142"/>
        <v/>
      </c>
      <c r="O1328" t="str">
        <f t="shared" si="143"/>
        <v/>
      </c>
      <c r="P1328" t="str">
        <f t="shared" si="144"/>
        <v/>
      </c>
      <c r="Q1328" t="str">
        <f>IF($F1328="","",DATEDIF($R1328,①申込書!$D$3,"Y"))</f>
        <v/>
      </c>
      <c r="R1328" t="str">
        <f t="shared" si="145"/>
        <v/>
      </c>
      <c r="S1328" t="str">
        <f t="shared" si="140"/>
        <v/>
      </c>
      <c r="T1328" t="str">
        <f>IFERROR(IF($G1328&lt;&gt;"",LEFT($G1328,11),IF(COUNTIF(③女子申込!$C:$C,$B1328)=1,INDEX(③女子申込!H:H,MATCH($B1328,③女子申込!$C:$C,0)),"")),"")</f>
        <v/>
      </c>
      <c r="U1328" t="str">
        <f t="shared" si="146"/>
        <v/>
      </c>
    </row>
    <row r="1329" spans="13:21">
      <c r="M1329" t="str">
        <f t="shared" si="141"/>
        <v/>
      </c>
      <c r="N1329" t="str">
        <f t="shared" si="142"/>
        <v/>
      </c>
      <c r="O1329" t="str">
        <f t="shared" si="143"/>
        <v/>
      </c>
      <c r="P1329" t="str">
        <f t="shared" si="144"/>
        <v/>
      </c>
      <c r="Q1329" t="str">
        <f>IF($F1329="","",DATEDIF($R1329,①申込書!$D$3,"Y"))</f>
        <v/>
      </c>
      <c r="R1329" t="str">
        <f t="shared" si="145"/>
        <v/>
      </c>
      <c r="S1329" t="str">
        <f t="shared" si="140"/>
        <v/>
      </c>
      <c r="T1329" t="str">
        <f>IFERROR(IF($G1329&lt;&gt;"",LEFT($G1329,11),IF(COUNTIF(③女子申込!$C:$C,$B1329)=1,INDEX(③女子申込!H:H,MATCH($B1329,③女子申込!$C:$C,0)),"")),"")</f>
        <v/>
      </c>
      <c r="U1329" t="str">
        <f t="shared" si="146"/>
        <v/>
      </c>
    </row>
    <row r="1330" spans="13:21">
      <c r="M1330" t="str">
        <f t="shared" si="141"/>
        <v/>
      </c>
      <c r="N1330" t="str">
        <f t="shared" si="142"/>
        <v/>
      </c>
      <c r="O1330" t="str">
        <f t="shared" si="143"/>
        <v/>
      </c>
      <c r="P1330" t="str">
        <f t="shared" si="144"/>
        <v/>
      </c>
      <c r="Q1330" t="str">
        <f>IF($F1330="","",DATEDIF($R1330,①申込書!$D$3,"Y"))</f>
        <v/>
      </c>
      <c r="R1330" t="str">
        <f t="shared" si="145"/>
        <v/>
      </c>
      <c r="S1330" t="str">
        <f t="shared" si="140"/>
        <v/>
      </c>
      <c r="T1330" t="str">
        <f>IFERROR(IF($G1330&lt;&gt;"",LEFT($G1330,11),IF(COUNTIF(③女子申込!$C:$C,$B1330)=1,INDEX(③女子申込!H:H,MATCH($B1330,③女子申込!$C:$C,0)),"")),"")</f>
        <v/>
      </c>
      <c r="U1330" t="str">
        <f t="shared" si="146"/>
        <v/>
      </c>
    </row>
    <row r="1331" spans="13:21">
      <c r="M1331" t="str">
        <f t="shared" si="141"/>
        <v/>
      </c>
      <c r="N1331" t="str">
        <f t="shared" si="142"/>
        <v/>
      </c>
      <c r="O1331" t="str">
        <f t="shared" si="143"/>
        <v/>
      </c>
      <c r="P1331" t="str">
        <f t="shared" si="144"/>
        <v/>
      </c>
      <c r="Q1331" t="str">
        <f>IF($F1331="","",DATEDIF($R1331,①申込書!$D$3,"Y"))</f>
        <v/>
      </c>
      <c r="R1331" t="str">
        <f t="shared" si="145"/>
        <v/>
      </c>
      <c r="S1331" t="str">
        <f t="shared" si="140"/>
        <v/>
      </c>
      <c r="T1331" t="str">
        <f>IFERROR(IF($G1331&lt;&gt;"",LEFT($G1331,11),IF(COUNTIF(③女子申込!$C:$C,$B1331)=1,INDEX(③女子申込!H:H,MATCH($B1331,③女子申込!$C:$C,0)),"")),"")</f>
        <v/>
      </c>
      <c r="U1331" t="str">
        <f t="shared" si="146"/>
        <v/>
      </c>
    </row>
    <row r="1332" spans="13:21">
      <c r="M1332" t="str">
        <f t="shared" si="141"/>
        <v/>
      </c>
      <c r="N1332" t="str">
        <f t="shared" si="142"/>
        <v/>
      </c>
      <c r="O1332" t="str">
        <f t="shared" si="143"/>
        <v/>
      </c>
      <c r="P1332" t="str">
        <f t="shared" si="144"/>
        <v/>
      </c>
      <c r="Q1332" t="str">
        <f>IF($F1332="","",DATEDIF($R1332,①申込書!$D$3,"Y"))</f>
        <v/>
      </c>
      <c r="R1332" t="str">
        <f t="shared" si="145"/>
        <v/>
      </c>
      <c r="S1332" t="str">
        <f t="shared" si="140"/>
        <v/>
      </c>
      <c r="T1332" t="str">
        <f>IFERROR(IF($G1332&lt;&gt;"",LEFT($G1332,11),IF(COUNTIF(③女子申込!$C:$C,$B1332)=1,INDEX(③女子申込!H:H,MATCH($B1332,③女子申込!$C:$C,0)),"")),"")</f>
        <v/>
      </c>
      <c r="U1332" t="str">
        <f t="shared" si="146"/>
        <v/>
      </c>
    </row>
    <row r="1333" spans="13:21">
      <c r="M1333" t="str">
        <f t="shared" si="141"/>
        <v/>
      </c>
      <c r="N1333" t="str">
        <f t="shared" si="142"/>
        <v/>
      </c>
      <c r="O1333" t="str">
        <f t="shared" si="143"/>
        <v/>
      </c>
      <c r="P1333" t="str">
        <f t="shared" si="144"/>
        <v/>
      </c>
      <c r="Q1333" t="str">
        <f>IF($F1333="","",DATEDIF($R1333,①申込書!$D$3,"Y"))</f>
        <v/>
      </c>
      <c r="R1333" t="str">
        <f t="shared" si="145"/>
        <v/>
      </c>
      <c r="S1333" t="str">
        <f t="shared" si="140"/>
        <v/>
      </c>
      <c r="T1333" t="str">
        <f>IFERROR(IF($G1333&lt;&gt;"",LEFT($G1333,11),IF(COUNTIF(③女子申込!$C:$C,$B1333)=1,INDEX(③女子申込!H:H,MATCH($B1333,③女子申込!$C:$C,0)),"")),"")</f>
        <v/>
      </c>
      <c r="U1333" t="str">
        <f t="shared" si="146"/>
        <v/>
      </c>
    </row>
    <row r="1334" spans="13:21">
      <c r="M1334" t="str">
        <f t="shared" si="141"/>
        <v/>
      </c>
      <c r="N1334" t="str">
        <f t="shared" si="142"/>
        <v/>
      </c>
      <c r="O1334" t="str">
        <f t="shared" si="143"/>
        <v/>
      </c>
      <c r="P1334" t="str">
        <f t="shared" si="144"/>
        <v/>
      </c>
      <c r="Q1334" t="str">
        <f>IF($F1334="","",DATEDIF($R1334,①申込書!$D$3,"Y"))</f>
        <v/>
      </c>
      <c r="R1334" t="str">
        <f t="shared" si="145"/>
        <v/>
      </c>
      <c r="S1334" t="str">
        <f t="shared" si="140"/>
        <v/>
      </c>
      <c r="T1334" t="str">
        <f>IFERROR(IF($G1334&lt;&gt;"",LEFT($G1334,11),IF(COUNTIF(③女子申込!$C:$C,$B1334)=1,INDEX(③女子申込!H:H,MATCH($B1334,③女子申込!$C:$C,0)),"")),"")</f>
        <v/>
      </c>
      <c r="U1334" t="str">
        <f t="shared" si="146"/>
        <v/>
      </c>
    </row>
    <row r="1335" spans="13:21">
      <c r="M1335" t="str">
        <f t="shared" si="141"/>
        <v/>
      </c>
      <c r="N1335" t="str">
        <f t="shared" si="142"/>
        <v/>
      </c>
      <c r="O1335" t="str">
        <f t="shared" si="143"/>
        <v/>
      </c>
      <c r="P1335" t="str">
        <f t="shared" si="144"/>
        <v/>
      </c>
      <c r="Q1335" t="str">
        <f>IF($F1335="","",DATEDIF($R1335,①申込書!$D$3,"Y"))</f>
        <v/>
      </c>
      <c r="R1335" t="str">
        <f t="shared" si="145"/>
        <v/>
      </c>
      <c r="S1335" t="str">
        <f t="shared" si="140"/>
        <v/>
      </c>
      <c r="T1335" t="str">
        <f>IFERROR(IF($G1335&lt;&gt;"",LEFT($G1335,11),IF(COUNTIF(③女子申込!$C:$C,$B1335)=1,INDEX(③女子申込!H:H,MATCH($B1335,③女子申込!$C:$C,0)),"")),"")</f>
        <v/>
      </c>
      <c r="U1335" t="str">
        <f t="shared" si="146"/>
        <v/>
      </c>
    </row>
    <row r="1336" spans="13:21">
      <c r="M1336" t="str">
        <f t="shared" si="141"/>
        <v/>
      </c>
      <c r="N1336" t="str">
        <f t="shared" si="142"/>
        <v/>
      </c>
      <c r="O1336" t="str">
        <f t="shared" si="143"/>
        <v/>
      </c>
      <c r="P1336" t="str">
        <f t="shared" si="144"/>
        <v/>
      </c>
      <c r="Q1336" t="str">
        <f>IF($F1336="","",DATEDIF($R1336,①申込書!$D$3,"Y"))</f>
        <v/>
      </c>
      <c r="R1336" t="str">
        <f t="shared" si="145"/>
        <v/>
      </c>
      <c r="S1336" t="str">
        <f t="shared" si="140"/>
        <v/>
      </c>
      <c r="T1336" t="str">
        <f>IFERROR(IF($G1336&lt;&gt;"",LEFT($G1336,11),IF(COUNTIF(③女子申込!$C:$C,$B1336)=1,INDEX(③女子申込!H:H,MATCH($B1336,③女子申込!$C:$C,0)),"")),"")</f>
        <v/>
      </c>
      <c r="U1336" t="str">
        <f t="shared" si="146"/>
        <v/>
      </c>
    </row>
    <row r="1337" spans="13:21">
      <c r="M1337" t="str">
        <f t="shared" si="141"/>
        <v/>
      </c>
      <c r="N1337" t="str">
        <f t="shared" si="142"/>
        <v/>
      </c>
      <c r="O1337" t="str">
        <f t="shared" si="143"/>
        <v/>
      </c>
      <c r="P1337" t="str">
        <f t="shared" si="144"/>
        <v/>
      </c>
      <c r="Q1337" t="str">
        <f>IF($F1337="","",DATEDIF($R1337,①申込書!$D$3,"Y"))</f>
        <v/>
      </c>
      <c r="R1337" t="str">
        <f t="shared" si="145"/>
        <v/>
      </c>
      <c r="S1337" t="str">
        <f t="shared" si="140"/>
        <v/>
      </c>
      <c r="T1337" t="str">
        <f>IFERROR(IF($G1337&lt;&gt;"",LEFT($G1337,11),IF(COUNTIF(③女子申込!$C:$C,$B1337)=1,INDEX(③女子申込!H:H,MATCH($B1337,③女子申込!$C:$C,0)),"")),"")</f>
        <v/>
      </c>
      <c r="U1337" t="str">
        <f t="shared" si="146"/>
        <v/>
      </c>
    </row>
    <row r="1338" spans="13:21">
      <c r="M1338" t="str">
        <f t="shared" si="141"/>
        <v/>
      </c>
      <c r="N1338" t="str">
        <f t="shared" si="142"/>
        <v/>
      </c>
      <c r="O1338" t="str">
        <f t="shared" si="143"/>
        <v/>
      </c>
      <c r="P1338" t="str">
        <f t="shared" si="144"/>
        <v/>
      </c>
      <c r="Q1338" t="str">
        <f>IF($F1338="","",DATEDIF($R1338,①申込書!$D$3,"Y"))</f>
        <v/>
      </c>
      <c r="R1338" t="str">
        <f t="shared" si="145"/>
        <v/>
      </c>
      <c r="S1338" t="str">
        <f t="shared" si="140"/>
        <v/>
      </c>
      <c r="T1338" t="str">
        <f>IFERROR(IF($G1338&lt;&gt;"",LEFT($G1338,11),IF(COUNTIF(③女子申込!$C:$C,$B1338)=1,INDEX(③女子申込!H:H,MATCH($B1338,③女子申込!$C:$C,0)),"")),"")</f>
        <v/>
      </c>
      <c r="U1338" t="str">
        <f t="shared" si="146"/>
        <v/>
      </c>
    </row>
    <row r="1339" spans="13:21">
      <c r="M1339" t="str">
        <f t="shared" si="141"/>
        <v/>
      </c>
      <c r="N1339" t="str">
        <f t="shared" si="142"/>
        <v/>
      </c>
      <c r="O1339" t="str">
        <f t="shared" si="143"/>
        <v/>
      </c>
      <c r="P1339" t="str">
        <f t="shared" si="144"/>
        <v/>
      </c>
      <c r="Q1339" t="str">
        <f>IF($F1339="","",DATEDIF($R1339,①申込書!$D$3,"Y"))</f>
        <v/>
      </c>
      <c r="R1339" t="str">
        <f t="shared" si="145"/>
        <v/>
      </c>
      <c r="S1339" t="str">
        <f t="shared" si="140"/>
        <v/>
      </c>
      <c r="T1339" t="str">
        <f>IFERROR(IF($G1339&lt;&gt;"",LEFT($G1339,11),IF(COUNTIF(③女子申込!$C:$C,$B1339)=1,INDEX(③女子申込!H:H,MATCH($B1339,③女子申込!$C:$C,0)),"")),"")</f>
        <v/>
      </c>
      <c r="U1339" t="str">
        <f t="shared" si="146"/>
        <v/>
      </c>
    </row>
    <row r="1340" spans="13:21">
      <c r="M1340" t="str">
        <f t="shared" si="141"/>
        <v/>
      </c>
      <c r="N1340" t="str">
        <f t="shared" si="142"/>
        <v/>
      </c>
      <c r="O1340" t="str">
        <f t="shared" si="143"/>
        <v/>
      </c>
      <c r="P1340" t="str">
        <f t="shared" si="144"/>
        <v/>
      </c>
      <c r="Q1340" t="str">
        <f>IF($F1340="","",DATEDIF($R1340,①申込書!$D$3,"Y"))</f>
        <v/>
      </c>
      <c r="R1340" t="str">
        <f t="shared" si="145"/>
        <v/>
      </c>
      <c r="S1340" t="str">
        <f t="shared" si="140"/>
        <v/>
      </c>
      <c r="T1340" t="str">
        <f>IFERROR(IF($G1340&lt;&gt;"",LEFT($G1340,11),IF(COUNTIF(③女子申込!$C:$C,$B1340)=1,INDEX(③女子申込!H:H,MATCH($B1340,③女子申込!$C:$C,0)),"")),"")</f>
        <v/>
      </c>
      <c r="U1340" t="str">
        <f t="shared" si="146"/>
        <v/>
      </c>
    </row>
    <row r="1341" spans="13:21">
      <c r="M1341" t="str">
        <f t="shared" si="141"/>
        <v/>
      </c>
      <c r="N1341" t="str">
        <f t="shared" si="142"/>
        <v/>
      </c>
      <c r="O1341" t="str">
        <f t="shared" si="143"/>
        <v/>
      </c>
      <c r="P1341" t="str">
        <f t="shared" si="144"/>
        <v/>
      </c>
      <c r="Q1341" t="str">
        <f>IF($F1341="","",DATEDIF($R1341,①申込書!$D$3,"Y"))</f>
        <v/>
      </c>
      <c r="R1341" t="str">
        <f t="shared" si="145"/>
        <v/>
      </c>
      <c r="S1341" t="str">
        <f t="shared" si="140"/>
        <v/>
      </c>
      <c r="T1341" t="str">
        <f>IFERROR(IF($G1341&lt;&gt;"",LEFT($G1341,11),IF(COUNTIF(③女子申込!$C:$C,$B1341)=1,INDEX(③女子申込!H:H,MATCH($B1341,③女子申込!$C:$C,0)),"")),"")</f>
        <v/>
      </c>
      <c r="U1341" t="str">
        <f t="shared" si="146"/>
        <v/>
      </c>
    </row>
    <row r="1342" spans="13:21">
      <c r="M1342" t="str">
        <f t="shared" si="141"/>
        <v/>
      </c>
      <c r="N1342" t="str">
        <f t="shared" si="142"/>
        <v/>
      </c>
      <c r="O1342" t="str">
        <f t="shared" si="143"/>
        <v/>
      </c>
      <c r="P1342" t="str">
        <f t="shared" si="144"/>
        <v/>
      </c>
      <c r="Q1342" t="str">
        <f>IF($F1342="","",DATEDIF($R1342,①申込書!$D$3,"Y"))</f>
        <v/>
      </c>
      <c r="R1342" t="str">
        <f t="shared" si="145"/>
        <v/>
      </c>
      <c r="S1342" t="str">
        <f t="shared" si="140"/>
        <v/>
      </c>
      <c r="T1342" t="str">
        <f>IFERROR(IF($G1342&lt;&gt;"",LEFT($G1342,11),IF(COUNTIF(③女子申込!$C:$C,$B1342)=1,INDEX(③女子申込!H:H,MATCH($B1342,③女子申込!$C:$C,0)),"")),"")</f>
        <v/>
      </c>
      <c r="U1342" t="str">
        <f t="shared" si="146"/>
        <v/>
      </c>
    </row>
    <row r="1343" spans="13:21">
      <c r="M1343" t="str">
        <f t="shared" si="141"/>
        <v/>
      </c>
      <c r="N1343" t="str">
        <f t="shared" si="142"/>
        <v/>
      </c>
      <c r="O1343" t="str">
        <f t="shared" si="143"/>
        <v/>
      </c>
      <c r="P1343" t="str">
        <f t="shared" si="144"/>
        <v/>
      </c>
      <c r="Q1343" t="str">
        <f>IF($F1343="","",DATEDIF($R1343,①申込書!$D$3,"Y"))</f>
        <v/>
      </c>
      <c r="R1343" t="str">
        <f t="shared" si="145"/>
        <v/>
      </c>
      <c r="S1343" t="str">
        <f t="shared" si="140"/>
        <v/>
      </c>
      <c r="T1343" t="str">
        <f>IFERROR(IF($G1343&lt;&gt;"",LEFT($G1343,11),IF(COUNTIF(③女子申込!$C:$C,$B1343)=1,INDEX(③女子申込!H:H,MATCH($B1343,③女子申込!$C:$C,0)),"")),"")</f>
        <v/>
      </c>
      <c r="U1343" t="str">
        <f t="shared" si="146"/>
        <v/>
      </c>
    </row>
    <row r="1344" spans="13:21">
      <c r="M1344" t="str">
        <f t="shared" si="141"/>
        <v/>
      </c>
      <c r="N1344" t="str">
        <f t="shared" si="142"/>
        <v/>
      </c>
      <c r="O1344" t="str">
        <f t="shared" si="143"/>
        <v/>
      </c>
      <c r="P1344" t="str">
        <f t="shared" si="144"/>
        <v/>
      </c>
      <c r="Q1344" t="str">
        <f>IF($F1344="","",DATEDIF($R1344,①申込書!$D$3,"Y"))</f>
        <v/>
      </c>
      <c r="R1344" t="str">
        <f t="shared" si="145"/>
        <v/>
      </c>
      <c r="S1344" t="str">
        <f t="shared" si="140"/>
        <v/>
      </c>
      <c r="T1344" t="str">
        <f>IFERROR(IF($G1344&lt;&gt;"",LEFT($G1344,11),IF(COUNTIF(③女子申込!$C:$C,$B1344)=1,INDEX(③女子申込!H:H,MATCH($B1344,③女子申込!$C:$C,0)),"")),"")</f>
        <v/>
      </c>
      <c r="U1344" t="str">
        <f t="shared" si="146"/>
        <v/>
      </c>
    </row>
    <row r="1345" spans="13:21">
      <c r="M1345" t="str">
        <f t="shared" si="141"/>
        <v/>
      </c>
      <c r="N1345" t="str">
        <f t="shared" si="142"/>
        <v/>
      </c>
      <c r="O1345" t="str">
        <f t="shared" si="143"/>
        <v/>
      </c>
      <c r="P1345" t="str">
        <f t="shared" si="144"/>
        <v/>
      </c>
      <c r="Q1345" t="str">
        <f>IF($F1345="","",DATEDIF($R1345,①申込書!$D$3,"Y"))</f>
        <v/>
      </c>
      <c r="R1345" t="str">
        <f t="shared" si="145"/>
        <v/>
      </c>
      <c r="S1345" t="str">
        <f t="shared" si="140"/>
        <v/>
      </c>
      <c r="T1345" t="str">
        <f>IFERROR(IF($G1345&lt;&gt;"",LEFT($G1345,11),IF(COUNTIF(③女子申込!$C:$C,$B1345)=1,INDEX(③女子申込!H:H,MATCH($B1345,③女子申込!$C:$C,0)),"")),"")</f>
        <v/>
      </c>
      <c r="U1345" t="str">
        <f t="shared" si="146"/>
        <v/>
      </c>
    </row>
    <row r="1346" spans="13:21">
      <c r="M1346" t="str">
        <f t="shared" si="141"/>
        <v/>
      </c>
      <c r="N1346" t="str">
        <f t="shared" si="142"/>
        <v/>
      </c>
      <c r="O1346" t="str">
        <f t="shared" si="143"/>
        <v/>
      </c>
      <c r="P1346" t="str">
        <f t="shared" si="144"/>
        <v/>
      </c>
      <c r="Q1346" t="str">
        <f>IF($F1346="","",DATEDIF($R1346,①申込書!$D$3,"Y"))</f>
        <v/>
      </c>
      <c r="R1346" t="str">
        <f t="shared" si="145"/>
        <v/>
      </c>
      <c r="S1346" t="str">
        <f t="shared" ref="S1346:S1409" si="147">IFERROR(IF(OR($E1346="北海道",$E1346="学連"),$E1346,LEFT($E1346,LEN($E1346)-1)),"")</f>
        <v/>
      </c>
      <c r="T1346" t="str">
        <f>IFERROR(IF($G1346&lt;&gt;"",LEFT($G1346,11),IF(COUNTIF(③女子申込!$C:$C,$B1346)=1,INDEX(③女子申込!H:H,MATCH($B1346,③女子申込!$C:$C,0)),"")),"")</f>
        <v/>
      </c>
      <c r="U1346" t="str">
        <f t="shared" si="146"/>
        <v/>
      </c>
    </row>
    <row r="1347" spans="13:21">
      <c r="M1347" t="str">
        <f t="shared" ref="M1347:M1410" si="148">IFERROR(LEFT($C1347,FIND("　",$C1347)-1),"")</f>
        <v/>
      </c>
      <c r="N1347" t="str">
        <f t="shared" ref="N1347:N1410" si="149">IFERROR(RIGHT($C1347,LEN($C1347)-FIND("　",$C1347)),"")</f>
        <v/>
      </c>
      <c r="O1347" t="str">
        <f t="shared" ref="O1347:O1410" si="150">IFERROR(DBCS(LEFT($D1347,FIND(" ",$D1347)-1)),"")</f>
        <v/>
      </c>
      <c r="P1347" t="str">
        <f t="shared" ref="P1347:P1410" si="151">IFERROR(DBCS(RIGHT($D1347,LEN($D1347)-FIND(" ",$D1347))),"")</f>
        <v/>
      </c>
      <c r="Q1347" t="str">
        <f>IF($F1347="","",DATEDIF($R1347,①申込書!$D$3,"Y"))</f>
        <v/>
      </c>
      <c r="R1347" t="str">
        <f t="shared" ref="R1347:R1410" si="152">IF($F1347="","",LEFT($F1347,4)&amp;"/"&amp;MID($F1347,5,2)&amp;"/"&amp;RIGHT($F1347,2))</f>
        <v/>
      </c>
      <c r="S1347" t="str">
        <f t="shared" si="147"/>
        <v/>
      </c>
      <c r="T1347" t="str">
        <f>IFERROR(IF($G1347&lt;&gt;"",LEFT($G1347,11),IF(COUNTIF(③女子申込!$C:$C,$B1347)=1,INDEX(③女子申込!H:H,MATCH($B1347,③女子申込!$C:$C,0)),"")),"")</f>
        <v/>
      </c>
      <c r="U1347" t="str">
        <f t="shared" ref="U1347:U1410" si="153">IFERROR(LEFT($A1347,FIND("大学",$A1347))&amp;RIGHT($A1347,LEN($A1347)-FIND("大学",$A1347)-1),"")</f>
        <v/>
      </c>
    </row>
    <row r="1348" spans="13:21">
      <c r="M1348" t="str">
        <f t="shared" si="148"/>
        <v/>
      </c>
      <c r="N1348" t="str">
        <f t="shared" si="149"/>
        <v/>
      </c>
      <c r="O1348" t="str">
        <f t="shared" si="150"/>
        <v/>
      </c>
      <c r="P1348" t="str">
        <f t="shared" si="151"/>
        <v/>
      </c>
      <c r="Q1348" t="str">
        <f>IF($F1348="","",DATEDIF($R1348,①申込書!$D$3,"Y"))</f>
        <v/>
      </c>
      <c r="R1348" t="str">
        <f t="shared" si="152"/>
        <v/>
      </c>
      <c r="S1348" t="str">
        <f t="shared" si="147"/>
        <v/>
      </c>
      <c r="T1348" t="str">
        <f>IFERROR(IF($G1348&lt;&gt;"",LEFT($G1348,11),IF(COUNTIF(③女子申込!$C:$C,$B1348)=1,INDEX(③女子申込!H:H,MATCH($B1348,③女子申込!$C:$C,0)),"")),"")</f>
        <v/>
      </c>
      <c r="U1348" t="str">
        <f t="shared" si="153"/>
        <v/>
      </c>
    </row>
    <row r="1349" spans="13:21">
      <c r="M1349" t="str">
        <f t="shared" si="148"/>
        <v/>
      </c>
      <c r="N1349" t="str">
        <f t="shared" si="149"/>
        <v/>
      </c>
      <c r="O1349" t="str">
        <f t="shared" si="150"/>
        <v/>
      </c>
      <c r="P1349" t="str">
        <f t="shared" si="151"/>
        <v/>
      </c>
      <c r="Q1349" t="str">
        <f>IF($F1349="","",DATEDIF($R1349,①申込書!$D$3,"Y"))</f>
        <v/>
      </c>
      <c r="R1349" t="str">
        <f t="shared" si="152"/>
        <v/>
      </c>
      <c r="S1349" t="str">
        <f t="shared" si="147"/>
        <v/>
      </c>
      <c r="T1349" t="str">
        <f>IFERROR(IF($G1349&lt;&gt;"",LEFT($G1349,11),IF(COUNTIF(③女子申込!$C:$C,$B1349)=1,INDEX(③女子申込!H:H,MATCH($B1349,③女子申込!$C:$C,0)),"")),"")</f>
        <v/>
      </c>
      <c r="U1349" t="str">
        <f t="shared" si="153"/>
        <v/>
      </c>
    </row>
    <row r="1350" spans="13:21">
      <c r="M1350" t="str">
        <f t="shared" si="148"/>
        <v/>
      </c>
      <c r="N1350" t="str">
        <f t="shared" si="149"/>
        <v/>
      </c>
      <c r="O1350" t="str">
        <f t="shared" si="150"/>
        <v/>
      </c>
      <c r="P1350" t="str">
        <f t="shared" si="151"/>
        <v/>
      </c>
      <c r="Q1350" t="str">
        <f>IF($F1350="","",DATEDIF($R1350,①申込書!$D$3,"Y"))</f>
        <v/>
      </c>
      <c r="R1350" t="str">
        <f t="shared" si="152"/>
        <v/>
      </c>
      <c r="S1350" t="str">
        <f t="shared" si="147"/>
        <v/>
      </c>
      <c r="T1350" t="str">
        <f>IFERROR(IF($G1350&lt;&gt;"",LEFT($G1350,11),IF(COUNTIF(③女子申込!$C:$C,$B1350)=1,INDEX(③女子申込!H:H,MATCH($B1350,③女子申込!$C:$C,0)),"")),"")</f>
        <v/>
      </c>
      <c r="U1350" t="str">
        <f t="shared" si="153"/>
        <v/>
      </c>
    </row>
    <row r="1351" spans="13:21">
      <c r="M1351" t="str">
        <f t="shared" si="148"/>
        <v/>
      </c>
      <c r="N1351" t="str">
        <f t="shared" si="149"/>
        <v/>
      </c>
      <c r="O1351" t="str">
        <f t="shared" si="150"/>
        <v/>
      </c>
      <c r="P1351" t="str">
        <f t="shared" si="151"/>
        <v/>
      </c>
      <c r="Q1351" t="str">
        <f>IF($F1351="","",DATEDIF($R1351,①申込書!$D$3,"Y"))</f>
        <v/>
      </c>
      <c r="R1351" t="str">
        <f t="shared" si="152"/>
        <v/>
      </c>
      <c r="S1351" t="str">
        <f t="shared" si="147"/>
        <v/>
      </c>
      <c r="T1351" t="str">
        <f>IFERROR(IF($G1351&lt;&gt;"",LEFT($G1351,11),IF(COUNTIF(③女子申込!$C:$C,$B1351)=1,INDEX(③女子申込!H:H,MATCH($B1351,③女子申込!$C:$C,0)),"")),"")</f>
        <v/>
      </c>
      <c r="U1351" t="str">
        <f t="shared" si="153"/>
        <v/>
      </c>
    </row>
    <row r="1352" spans="13:21">
      <c r="M1352" t="str">
        <f t="shared" si="148"/>
        <v/>
      </c>
      <c r="N1352" t="str">
        <f t="shared" si="149"/>
        <v/>
      </c>
      <c r="O1352" t="str">
        <f t="shared" si="150"/>
        <v/>
      </c>
      <c r="P1352" t="str">
        <f t="shared" si="151"/>
        <v/>
      </c>
      <c r="Q1352" t="str">
        <f>IF($F1352="","",DATEDIF($R1352,①申込書!$D$3,"Y"))</f>
        <v/>
      </c>
      <c r="R1352" t="str">
        <f t="shared" si="152"/>
        <v/>
      </c>
      <c r="S1352" t="str">
        <f t="shared" si="147"/>
        <v/>
      </c>
      <c r="T1352" t="str">
        <f>IFERROR(IF($G1352&lt;&gt;"",LEFT($G1352,11),IF(COUNTIF(③女子申込!$C:$C,$B1352)=1,INDEX(③女子申込!H:H,MATCH($B1352,③女子申込!$C:$C,0)),"")),"")</f>
        <v/>
      </c>
      <c r="U1352" t="str">
        <f t="shared" si="153"/>
        <v/>
      </c>
    </row>
    <row r="1353" spans="13:21">
      <c r="M1353" t="str">
        <f t="shared" si="148"/>
        <v/>
      </c>
      <c r="N1353" t="str">
        <f t="shared" si="149"/>
        <v/>
      </c>
      <c r="O1353" t="str">
        <f t="shared" si="150"/>
        <v/>
      </c>
      <c r="P1353" t="str">
        <f t="shared" si="151"/>
        <v/>
      </c>
      <c r="Q1353" t="str">
        <f>IF($F1353="","",DATEDIF($R1353,①申込書!$D$3,"Y"))</f>
        <v/>
      </c>
      <c r="R1353" t="str">
        <f t="shared" si="152"/>
        <v/>
      </c>
      <c r="S1353" t="str">
        <f t="shared" si="147"/>
        <v/>
      </c>
      <c r="T1353" t="str">
        <f>IFERROR(IF($G1353&lt;&gt;"",LEFT($G1353,11),IF(COUNTIF(③女子申込!$C:$C,$B1353)=1,INDEX(③女子申込!H:H,MATCH($B1353,③女子申込!$C:$C,0)),"")),"")</f>
        <v/>
      </c>
      <c r="U1353" t="str">
        <f t="shared" si="153"/>
        <v/>
      </c>
    </row>
    <row r="1354" spans="13:21">
      <c r="M1354" t="str">
        <f t="shared" si="148"/>
        <v/>
      </c>
      <c r="N1354" t="str">
        <f t="shared" si="149"/>
        <v/>
      </c>
      <c r="O1354" t="str">
        <f t="shared" si="150"/>
        <v/>
      </c>
      <c r="P1354" t="str">
        <f t="shared" si="151"/>
        <v/>
      </c>
      <c r="Q1354" t="str">
        <f>IF($F1354="","",DATEDIF($R1354,①申込書!$D$3,"Y"))</f>
        <v/>
      </c>
      <c r="R1354" t="str">
        <f t="shared" si="152"/>
        <v/>
      </c>
      <c r="S1354" t="str">
        <f t="shared" si="147"/>
        <v/>
      </c>
      <c r="T1354" t="str">
        <f>IFERROR(IF($G1354&lt;&gt;"",LEFT($G1354,11),IF(COUNTIF(③女子申込!$C:$C,$B1354)=1,INDEX(③女子申込!H:H,MATCH($B1354,③女子申込!$C:$C,0)),"")),"")</f>
        <v/>
      </c>
      <c r="U1354" t="str">
        <f t="shared" si="153"/>
        <v/>
      </c>
    </row>
    <row r="1355" spans="13:21">
      <c r="M1355" t="str">
        <f t="shared" si="148"/>
        <v/>
      </c>
      <c r="N1355" t="str">
        <f t="shared" si="149"/>
        <v/>
      </c>
      <c r="O1355" t="str">
        <f t="shared" si="150"/>
        <v/>
      </c>
      <c r="P1355" t="str">
        <f t="shared" si="151"/>
        <v/>
      </c>
      <c r="Q1355" t="str">
        <f>IF($F1355="","",DATEDIF($R1355,①申込書!$D$3,"Y"))</f>
        <v/>
      </c>
      <c r="R1355" t="str">
        <f t="shared" si="152"/>
        <v/>
      </c>
      <c r="S1355" t="str">
        <f t="shared" si="147"/>
        <v/>
      </c>
      <c r="T1355" t="str">
        <f>IFERROR(IF($G1355&lt;&gt;"",LEFT($G1355,11),IF(COUNTIF(③女子申込!$C:$C,$B1355)=1,INDEX(③女子申込!H:H,MATCH($B1355,③女子申込!$C:$C,0)),"")),"")</f>
        <v/>
      </c>
      <c r="U1355" t="str">
        <f t="shared" si="153"/>
        <v/>
      </c>
    </row>
    <row r="1356" spans="13:21">
      <c r="M1356" t="str">
        <f t="shared" si="148"/>
        <v/>
      </c>
      <c r="N1356" t="str">
        <f t="shared" si="149"/>
        <v/>
      </c>
      <c r="O1356" t="str">
        <f t="shared" si="150"/>
        <v/>
      </c>
      <c r="P1356" t="str">
        <f t="shared" si="151"/>
        <v/>
      </c>
      <c r="Q1356" t="str">
        <f>IF($F1356="","",DATEDIF($R1356,①申込書!$D$3,"Y"))</f>
        <v/>
      </c>
      <c r="R1356" t="str">
        <f t="shared" si="152"/>
        <v/>
      </c>
      <c r="S1356" t="str">
        <f t="shared" si="147"/>
        <v/>
      </c>
      <c r="T1356" t="str">
        <f>IFERROR(IF($G1356&lt;&gt;"",LEFT($G1356,11),IF(COUNTIF(③女子申込!$C:$C,$B1356)=1,INDEX(③女子申込!H:H,MATCH($B1356,③女子申込!$C:$C,0)),"")),"")</f>
        <v/>
      </c>
      <c r="U1356" t="str">
        <f t="shared" si="153"/>
        <v/>
      </c>
    </row>
    <row r="1357" spans="13:21">
      <c r="M1357" t="str">
        <f t="shared" si="148"/>
        <v/>
      </c>
      <c r="N1357" t="str">
        <f t="shared" si="149"/>
        <v/>
      </c>
      <c r="O1357" t="str">
        <f t="shared" si="150"/>
        <v/>
      </c>
      <c r="P1357" t="str">
        <f t="shared" si="151"/>
        <v/>
      </c>
      <c r="Q1357" t="str">
        <f>IF($F1357="","",DATEDIF($R1357,①申込書!$D$3,"Y"))</f>
        <v/>
      </c>
      <c r="R1357" t="str">
        <f t="shared" si="152"/>
        <v/>
      </c>
      <c r="S1357" t="str">
        <f t="shared" si="147"/>
        <v/>
      </c>
      <c r="T1357" t="str">
        <f>IFERROR(IF($G1357&lt;&gt;"",LEFT($G1357,11),IF(COUNTIF(③女子申込!$C:$C,$B1357)=1,INDEX(③女子申込!H:H,MATCH($B1357,③女子申込!$C:$C,0)),"")),"")</f>
        <v/>
      </c>
      <c r="U1357" t="str">
        <f t="shared" si="153"/>
        <v/>
      </c>
    </row>
    <row r="1358" spans="13:21">
      <c r="M1358" t="str">
        <f t="shared" si="148"/>
        <v/>
      </c>
      <c r="N1358" t="str">
        <f t="shared" si="149"/>
        <v/>
      </c>
      <c r="O1358" t="str">
        <f t="shared" si="150"/>
        <v/>
      </c>
      <c r="P1358" t="str">
        <f t="shared" si="151"/>
        <v/>
      </c>
      <c r="Q1358" t="str">
        <f>IF($F1358="","",DATEDIF($R1358,①申込書!$D$3,"Y"))</f>
        <v/>
      </c>
      <c r="R1358" t="str">
        <f t="shared" si="152"/>
        <v/>
      </c>
      <c r="S1358" t="str">
        <f t="shared" si="147"/>
        <v/>
      </c>
      <c r="T1358" t="str">
        <f>IFERROR(IF($G1358&lt;&gt;"",LEFT($G1358,11),IF(COUNTIF(③女子申込!$C:$C,$B1358)=1,INDEX(③女子申込!H:H,MATCH($B1358,③女子申込!$C:$C,0)),"")),"")</f>
        <v/>
      </c>
      <c r="U1358" t="str">
        <f t="shared" si="153"/>
        <v/>
      </c>
    </row>
    <row r="1359" spans="13:21">
      <c r="M1359" t="str">
        <f t="shared" si="148"/>
        <v/>
      </c>
      <c r="N1359" t="str">
        <f t="shared" si="149"/>
        <v/>
      </c>
      <c r="O1359" t="str">
        <f t="shared" si="150"/>
        <v/>
      </c>
      <c r="P1359" t="str">
        <f t="shared" si="151"/>
        <v/>
      </c>
      <c r="Q1359" t="str">
        <f>IF($F1359="","",DATEDIF($R1359,①申込書!$D$3,"Y"))</f>
        <v/>
      </c>
      <c r="R1359" t="str">
        <f t="shared" si="152"/>
        <v/>
      </c>
      <c r="S1359" t="str">
        <f t="shared" si="147"/>
        <v/>
      </c>
      <c r="T1359" t="str">
        <f>IFERROR(IF($G1359&lt;&gt;"",LEFT($G1359,11),IF(COUNTIF(③女子申込!$C:$C,$B1359)=1,INDEX(③女子申込!H:H,MATCH($B1359,③女子申込!$C:$C,0)),"")),"")</f>
        <v/>
      </c>
      <c r="U1359" t="str">
        <f t="shared" si="153"/>
        <v/>
      </c>
    </row>
    <row r="1360" spans="13:21">
      <c r="M1360" t="str">
        <f t="shared" si="148"/>
        <v/>
      </c>
      <c r="N1360" t="str">
        <f t="shared" si="149"/>
        <v/>
      </c>
      <c r="O1360" t="str">
        <f t="shared" si="150"/>
        <v/>
      </c>
      <c r="P1360" t="str">
        <f t="shared" si="151"/>
        <v/>
      </c>
      <c r="Q1360" t="str">
        <f>IF($F1360="","",DATEDIF($R1360,①申込書!$D$3,"Y"))</f>
        <v/>
      </c>
      <c r="R1360" t="str">
        <f t="shared" si="152"/>
        <v/>
      </c>
      <c r="S1360" t="str">
        <f t="shared" si="147"/>
        <v/>
      </c>
      <c r="T1360" t="str">
        <f>IFERROR(IF($G1360&lt;&gt;"",LEFT($G1360,11),IF(COUNTIF(③女子申込!$C:$C,$B1360)=1,INDEX(③女子申込!H:H,MATCH($B1360,③女子申込!$C:$C,0)),"")),"")</f>
        <v/>
      </c>
      <c r="U1360" t="str">
        <f t="shared" si="153"/>
        <v/>
      </c>
    </row>
    <row r="1361" spans="13:21">
      <c r="M1361" t="str">
        <f t="shared" si="148"/>
        <v/>
      </c>
      <c r="N1361" t="str">
        <f t="shared" si="149"/>
        <v/>
      </c>
      <c r="O1361" t="str">
        <f t="shared" si="150"/>
        <v/>
      </c>
      <c r="P1361" t="str">
        <f t="shared" si="151"/>
        <v/>
      </c>
      <c r="Q1361" t="str">
        <f>IF($F1361="","",DATEDIF($R1361,①申込書!$D$3,"Y"))</f>
        <v/>
      </c>
      <c r="R1361" t="str">
        <f t="shared" si="152"/>
        <v/>
      </c>
      <c r="S1361" t="str">
        <f t="shared" si="147"/>
        <v/>
      </c>
      <c r="T1361" t="str">
        <f>IFERROR(IF($G1361&lt;&gt;"",LEFT($G1361,11),IF(COUNTIF(③女子申込!$C:$C,$B1361)=1,INDEX(③女子申込!H:H,MATCH($B1361,③女子申込!$C:$C,0)),"")),"")</f>
        <v/>
      </c>
      <c r="U1361" t="str">
        <f t="shared" si="153"/>
        <v/>
      </c>
    </row>
    <row r="1362" spans="13:21">
      <c r="M1362" t="str">
        <f t="shared" si="148"/>
        <v/>
      </c>
      <c r="N1362" t="str">
        <f t="shared" si="149"/>
        <v/>
      </c>
      <c r="O1362" t="str">
        <f t="shared" si="150"/>
        <v/>
      </c>
      <c r="P1362" t="str">
        <f t="shared" si="151"/>
        <v/>
      </c>
      <c r="Q1362" t="str">
        <f>IF($F1362="","",DATEDIF($R1362,①申込書!$D$3,"Y"))</f>
        <v/>
      </c>
      <c r="R1362" t="str">
        <f t="shared" si="152"/>
        <v/>
      </c>
      <c r="S1362" t="str">
        <f t="shared" si="147"/>
        <v/>
      </c>
      <c r="T1362" t="str">
        <f>IFERROR(IF($G1362&lt;&gt;"",LEFT($G1362,11),IF(COUNTIF(③女子申込!$C:$C,$B1362)=1,INDEX(③女子申込!H:H,MATCH($B1362,③女子申込!$C:$C,0)),"")),"")</f>
        <v/>
      </c>
      <c r="U1362" t="str">
        <f t="shared" si="153"/>
        <v/>
      </c>
    </row>
    <row r="1363" spans="13:21">
      <c r="M1363" t="str">
        <f t="shared" si="148"/>
        <v/>
      </c>
      <c r="N1363" t="str">
        <f t="shared" si="149"/>
        <v/>
      </c>
      <c r="O1363" t="str">
        <f t="shared" si="150"/>
        <v/>
      </c>
      <c r="P1363" t="str">
        <f t="shared" si="151"/>
        <v/>
      </c>
      <c r="Q1363" t="str">
        <f>IF($F1363="","",DATEDIF($R1363,①申込書!$D$3,"Y"))</f>
        <v/>
      </c>
      <c r="R1363" t="str">
        <f t="shared" si="152"/>
        <v/>
      </c>
      <c r="S1363" t="str">
        <f t="shared" si="147"/>
        <v/>
      </c>
      <c r="T1363" t="str">
        <f>IFERROR(IF($G1363&lt;&gt;"",LEFT($G1363,11),IF(COUNTIF(③女子申込!$C:$C,$B1363)=1,INDEX(③女子申込!H:H,MATCH($B1363,③女子申込!$C:$C,0)),"")),"")</f>
        <v/>
      </c>
      <c r="U1363" t="str">
        <f t="shared" si="153"/>
        <v/>
      </c>
    </row>
    <row r="1364" spans="13:21">
      <c r="M1364" t="str">
        <f t="shared" si="148"/>
        <v/>
      </c>
      <c r="N1364" t="str">
        <f t="shared" si="149"/>
        <v/>
      </c>
      <c r="O1364" t="str">
        <f t="shared" si="150"/>
        <v/>
      </c>
      <c r="P1364" t="str">
        <f t="shared" si="151"/>
        <v/>
      </c>
      <c r="Q1364" t="str">
        <f>IF($F1364="","",DATEDIF($R1364,①申込書!$D$3,"Y"))</f>
        <v/>
      </c>
      <c r="R1364" t="str">
        <f t="shared" si="152"/>
        <v/>
      </c>
      <c r="S1364" t="str">
        <f t="shared" si="147"/>
        <v/>
      </c>
      <c r="T1364" t="str">
        <f>IFERROR(IF($G1364&lt;&gt;"",LEFT($G1364,11),IF(COUNTIF(③女子申込!$C:$C,$B1364)=1,INDEX(③女子申込!H:H,MATCH($B1364,③女子申込!$C:$C,0)),"")),"")</f>
        <v/>
      </c>
      <c r="U1364" t="str">
        <f t="shared" si="153"/>
        <v/>
      </c>
    </row>
    <row r="1365" spans="13:21">
      <c r="M1365" t="str">
        <f t="shared" si="148"/>
        <v/>
      </c>
      <c r="N1365" t="str">
        <f t="shared" si="149"/>
        <v/>
      </c>
      <c r="O1365" t="str">
        <f t="shared" si="150"/>
        <v/>
      </c>
      <c r="P1365" t="str">
        <f t="shared" si="151"/>
        <v/>
      </c>
      <c r="Q1365" t="str">
        <f>IF($F1365="","",DATEDIF($R1365,①申込書!$D$3,"Y"))</f>
        <v/>
      </c>
      <c r="R1365" t="str">
        <f t="shared" si="152"/>
        <v/>
      </c>
      <c r="S1365" t="str">
        <f t="shared" si="147"/>
        <v/>
      </c>
      <c r="T1365" t="str">
        <f>IFERROR(IF($G1365&lt;&gt;"",LEFT($G1365,11),IF(COUNTIF(③女子申込!$C:$C,$B1365)=1,INDEX(③女子申込!H:H,MATCH($B1365,③女子申込!$C:$C,0)),"")),"")</f>
        <v/>
      </c>
      <c r="U1365" t="str">
        <f t="shared" si="153"/>
        <v/>
      </c>
    </row>
    <row r="1366" spans="13:21">
      <c r="M1366" t="str">
        <f t="shared" si="148"/>
        <v/>
      </c>
      <c r="N1366" t="str">
        <f t="shared" si="149"/>
        <v/>
      </c>
      <c r="O1366" t="str">
        <f t="shared" si="150"/>
        <v/>
      </c>
      <c r="P1366" t="str">
        <f t="shared" si="151"/>
        <v/>
      </c>
      <c r="Q1366" t="str">
        <f>IF($F1366="","",DATEDIF($R1366,①申込書!$D$3,"Y"))</f>
        <v/>
      </c>
      <c r="R1366" t="str">
        <f t="shared" si="152"/>
        <v/>
      </c>
      <c r="S1366" t="str">
        <f t="shared" si="147"/>
        <v/>
      </c>
      <c r="T1366" t="str">
        <f>IFERROR(IF($G1366&lt;&gt;"",LEFT($G1366,11),IF(COUNTIF(③女子申込!$C:$C,$B1366)=1,INDEX(③女子申込!H:H,MATCH($B1366,③女子申込!$C:$C,0)),"")),"")</f>
        <v/>
      </c>
      <c r="U1366" t="str">
        <f t="shared" si="153"/>
        <v/>
      </c>
    </row>
    <row r="1367" spans="13:21">
      <c r="M1367" t="str">
        <f t="shared" si="148"/>
        <v/>
      </c>
      <c r="N1367" t="str">
        <f t="shared" si="149"/>
        <v/>
      </c>
      <c r="O1367" t="str">
        <f t="shared" si="150"/>
        <v/>
      </c>
      <c r="P1367" t="str">
        <f t="shared" si="151"/>
        <v/>
      </c>
      <c r="Q1367" t="str">
        <f>IF($F1367="","",DATEDIF($R1367,①申込書!$D$3,"Y"))</f>
        <v/>
      </c>
      <c r="R1367" t="str">
        <f t="shared" si="152"/>
        <v/>
      </c>
      <c r="S1367" t="str">
        <f t="shared" si="147"/>
        <v/>
      </c>
      <c r="T1367" t="str">
        <f>IFERROR(IF($G1367&lt;&gt;"",LEFT($G1367,11),IF(COUNTIF(③女子申込!$C:$C,$B1367)=1,INDEX(③女子申込!H:H,MATCH($B1367,③女子申込!$C:$C,0)),"")),"")</f>
        <v/>
      </c>
      <c r="U1367" t="str">
        <f t="shared" si="153"/>
        <v/>
      </c>
    </row>
    <row r="1368" spans="13:21">
      <c r="M1368" t="str">
        <f t="shared" si="148"/>
        <v/>
      </c>
      <c r="N1368" t="str">
        <f t="shared" si="149"/>
        <v/>
      </c>
      <c r="O1368" t="str">
        <f t="shared" si="150"/>
        <v/>
      </c>
      <c r="P1368" t="str">
        <f t="shared" si="151"/>
        <v/>
      </c>
      <c r="Q1368" t="str">
        <f>IF($F1368="","",DATEDIF($R1368,①申込書!$D$3,"Y"))</f>
        <v/>
      </c>
      <c r="R1368" t="str">
        <f t="shared" si="152"/>
        <v/>
      </c>
      <c r="S1368" t="str">
        <f t="shared" si="147"/>
        <v/>
      </c>
      <c r="T1368" t="str">
        <f>IFERROR(IF($G1368&lt;&gt;"",LEFT($G1368,11),IF(COUNTIF(③女子申込!$C:$C,$B1368)=1,INDEX(③女子申込!H:H,MATCH($B1368,③女子申込!$C:$C,0)),"")),"")</f>
        <v/>
      </c>
      <c r="U1368" t="str">
        <f t="shared" si="153"/>
        <v/>
      </c>
    </row>
    <row r="1369" spans="13:21">
      <c r="M1369" t="str">
        <f t="shared" si="148"/>
        <v/>
      </c>
      <c r="N1369" t="str">
        <f t="shared" si="149"/>
        <v/>
      </c>
      <c r="O1369" t="str">
        <f t="shared" si="150"/>
        <v/>
      </c>
      <c r="P1369" t="str">
        <f t="shared" si="151"/>
        <v/>
      </c>
      <c r="Q1369" t="str">
        <f>IF($F1369="","",DATEDIF($R1369,①申込書!$D$3,"Y"))</f>
        <v/>
      </c>
      <c r="R1369" t="str">
        <f t="shared" si="152"/>
        <v/>
      </c>
      <c r="S1369" t="str">
        <f t="shared" si="147"/>
        <v/>
      </c>
      <c r="T1369" t="str">
        <f>IFERROR(IF($G1369&lt;&gt;"",LEFT($G1369,11),IF(COUNTIF(③女子申込!$C:$C,$B1369)=1,INDEX(③女子申込!H:H,MATCH($B1369,③女子申込!$C:$C,0)),"")),"")</f>
        <v/>
      </c>
      <c r="U1369" t="str">
        <f t="shared" si="153"/>
        <v/>
      </c>
    </row>
    <row r="1370" spans="13:21">
      <c r="M1370" t="str">
        <f t="shared" si="148"/>
        <v/>
      </c>
      <c r="N1370" t="str">
        <f t="shared" si="149"/>
        <v/>
      </c>
      <c r="O1370" t="str">
        <f t="shared" si="150"/>
        <v/>
      </c>
      <c r="P1370" t="str">
        <f t="shared" si="151"/>
        <v/>
      </c>
      <c r="Q1370" t="str">
        <f>IF($F1370="","",DATEDIF($R1370,①申込書!$D$3,"Y"))</f>
        <v/>
      </c>
      <c r="R1370" t="str">
        <f t="shared" si="152"/>
        <v/>
      </c>
      <c r="S1370" t="str">
        <f t="shared" si="147"/>
        <v/>
      </c>
      <c r="T1370" t="str">
        <f>IFERROR(IF($G1370&lt;&gt;"",LEFT($G1370,11),IF(COUNTIF(③女子申込!$C:$C,$B1370)=1,INDEX(③女子申込!H:H,MATCH($B1370,③女子申込!$C:$C,0)),"")),"")</f>
        <v/>
      </c>
      <c r="U1370" t="str">
        <f t="shared" si="153"/>
        <v/>
      </c>
    </row>
    <row r="1371" spans="13:21">
      <c r="M1371" t="str">
        <f t="shared" si="148"/>
        <v/>
      </c>
      <c r="N1371" t="str">
        <f t="shared" si="149"/>
        <v/>
      </c>
      <c r="O1371" t="str">
        <f t="shared" si="150"/>
        <v/>
      </c>
      <c r="P1371" t="str">
        <f t="shared" si="151"/>
        <v/>
      </c>
      <c r="Q1371" t="str">
        <f>IF($F1371="","",DATEDIF($R1371,①申込書!$D$3,"Y"))</f>
        <v/>
      </c>
      <c r="R1371" t="str">
        <f t="shared" si="152"/>
        <v/>
      </c>
      <c r="S1371" t="str">
        <f t="shared" si="147"/>
        <v/>
      </c>
      <c r="T1371" t="str">
        <f>IFERROR(IF($G1371&lt;&gt;"",LEFT($G1371,11),IF(COUNTIF(③女子申込!$C:$C,$B1371)=1,INDEX(③女子申込!H:H,MATCH($B1371,③女子申込!$C:$C,0)),"")),"")</f>
        <v/>
      </c>
      <c r="U1371" t="str">
        <f t="shared" si="153"/>
        <v/>
      </c>
    </row>
    <row r="1372" spans="13:21">
      <c r="M1372" t="str">
        <f t="shared" si="148"/>
        <v/>
      </c>
      <c r="N1372" t="str">
        <f t="shared" si="149"/>
        <v/>
      </c>
      <c r="O1372" t="str">
        <f t="shared" si="150"/>
        <v/>
      </c>
      <c r="P1372" t="str">
        <f t="shared" si="151"/>
        <v/>
      </c>
      <c r="Q1372" t="str">
        <f>IF($F1372="","",DATEDIF($R1372,①申込書!$D$3,"Y"))</f>
        <v/>
      </c>
      <c r="R1372" t="str">
        <f t="shared" si="152"/>
        <v/>
      </c>
      <c r="S1372" t="str">
        <f t="shared" si="147"/>
        <v/>
      </c>
      <c r="T1372" t="str">
        <f>IFERROR(IF($G1372&lt;&gt;"",LEFT($G1372,11),IF(COUNTIF(③女子申込!$C:$C,$B1372)=1,INDEX(③女子申込!H:H,MATCH($B1372,③女子申込!$C:$C,0)),"")),"")</f>
        <v/>
      </c>
      <c r="U1372" t="str">
        <f t="shared" si="153"/>
        <v/>
      </c>
    </row>
    <row r="1373" spans="13:21">
      <c r="M1373" t="str">
        <f t="shared" si="148"/>
        <v/>
      </c>
      <c r="N1373" t="str">
        <f t="shared" si="149"/>
        <v/>
      </c>
      <c r="O1373" t="str">
        <f t="shared" si="150"/>
        <v/>
      </c>
      <c r="P1373" t="str">
        <f t="shared" si="151"/>
        <v/>
      </c>
      <c r="Q1373" t="str">
        <f>IF($F1373="","",DATEDIF($R1373,①申込書!$D$3,"Y"))</f>
        <v/>
      </c>
      <c r="R1373" t="str">
        <f t="shared" si="152"/>
        <v/>
      </c>
      <c r="S1373" t="str">
        <f t="shared" si="147"/>
        <v/>
      </c>
      <c r="T1373" t="str">
        <f>IFERROR(IF($G1373&lt;&gt;"",LEFT($G1373,11),IF(COUNTIF(③女子申込!$C:$C,$B1373)=1,INDEX(③女子申込!H:H,MATCH($B1373,③女子申込!$C:$C,0)),"")),"")</f>
        <v/>
      </c>
      <c r="U1373" t="str">
        <f t="shared" si="153"/>
        <v/>
      </c>
    </row>
    <row r="1374" spans="13:21">
      <c r="M1374" t="str">
        <f t="shared" si="148"/>
        <v/>
      </c>
      <c r="N1374" t="str">
        <f t="shared" si="149"/>
        <v/>
      </c>
      <c r="O1374" t="str">
        <f t="shared" si="150"/>
        <v/>
      </c>
      <c r="P1374" t="str">
        <f t="shared" si="151"/>
        <v/>
      </c>
      <c r="Q1374" t="str">
        <f>IF($F1374="","",DATEDIF($R1374,①申込書!$D$3,"Y"))</f>
        <v/>
      </c>
      <c r="R1374" t="str">
        <f t="shared" si="152"/>
        <v/>
      </c>
      <c r="S1374" t="str">
        <f t="shared" si="147"/>
        <v/>
      </c>
      <c r="T1374" t="str">
        <f>IFERROR(IF($G1374&lt;&gt;"",LEFT($G1374,11),IF(COUNTIF(③女子申込!$C:$C,$B1374)=1,INDEX(③女子申込!H:H,MATCH($B1374,③女子申込!$C:$C,0)),"")),"")</f>
        <v/>
      </c>
      <c r="U1374" t="str">
        <f t="shared" si="153"/>
        <v/>
      </c>
    </row>
    <row r="1375" spans="13:21">
      <c r="M1375" t="str">
        <f t="shared" si="148"/>
        <v/>
      </c>
      <c r="N1375" t="str">
        <f t="shared" si="149"/>
        <v/>
      </c>
      <c r="O1375" t="str">
        <f t="shared" si="150"/>
        <v/>
      </c>
      <c r="P1375" t="str">
        <f t="shared" si="151"/>
        <v/>
      </c>
      <c r="Q1375" t="str">
        <f>IF($F1375="","",DATEDIF($R1375,①申込書!$D$3,"Y"))</f>
        <v/>
      </c>
      <c r="R1375" t="str">
        <f t="shared" si="152"/>
        <v/>
      </c>
      <c r="S1375" t="str">
        <f t="shared" si="147"/>
        <v/>
      </c>
      <c r="T1375" t="str">
        <f>IFERROR(IF($G1375&lt;&gt;"",LEFT($G1375,11),IF(COUNTIF(③女子申込!$C:$C,$B1375)=1,INDEX(③女子申込!H:H,MATCH($B1375,③女子申込!$C:$C,0)),"")),"")</f>
        <v/>
      </c>
      <c r="U1375" t="str">
        <f t="shared" si="153"/>
        <v/>
      </c>
    </row>
    <row r="1376" spans="13:21">
      <c r="M1376" t="str">
        <f t="shared" si="148"/>
        <v/>
      </c>
      <c r="N1376" t="str">
        <f t="shared" si="149"/>
        <v/>
      </c>
      <c r="O1376" t="str">
        <f t="shared" si="150"/>
        <v/>
      </c>
      <c r="P1376" t="str">
        <f t="shared" si="151"/>
        <v/>
      </c>
      <c r="Q1376" t="str">
        <f>IF($F1376="","",DATEDIF($R1376,①申込書!$D$3,"Y"))</f>
        <v/>
      </c>
      <c r="R1376" t="str">
        <f t="shared" si="152"/>
        <v/>
      </c>
      <c r="S1376" t="str">
        <f t="shared" si="147"/>
        <v/>
      </c>
      <c r="T1376" t="str">
        <f>IFERROR(IF($G1376&lt;&gt;"",LEFT($G1376,11),IF(COUNTIF(③女子申込!$C:$C,$B1376)=1,INDEX(③女子申込!H:H,MATCH($B1376,③女子申込!$C:$C,0)),"")),"")</f>
        <v/>
      </c>
      <c r="U1376" t="str">
        <f t="shared" si="153"/>
        <v/>
      </c>
    </row>
    <row r="1377" spans="13:21">
      <c r="M1377" t="str">
        <f t="shared" si="148"/>
        <v/>
      </c>
      <c r="N1377" t="str">
        <f t="shared" si="149"/>
        <v/>
      </c>
      <c r="O1377" t="str">
        <f t="shared" si="150"/>
        <v/>
      </c>
      <c r="P1377" t="str">
        <f t="shared" si="151"/>
        <v/>
      </c>
      <c r="Q1377" t="str">
        <f>IF($F1377="","",DATEDIF($R1377,①申込書!$D$3,"Y"))</f>
        <v/>
      </c>
      <c r="R1377" t="str">
        <f t="shared" si="152"/>
        <v/>
      </c>
      <c r="S1377" t="str">
        <f t="shared" si="147"/>
        <v/>
      </c>
      <c r="T1377" t="str">
        <f>IFERROR(IF($G1377&lt;&gt;"",LEFT($G1377,11),IF(COUNTIF(③女子申込!$C:$C,$B1377)=1,INDEX(③女子申込!H:H,MATCH($B1377,③女子申込!$C:$C,0)),"")),"")</f>
        <v/>
      </c>
      <c r="U1377" t="str">
        <f t="shared" si="153"/>
        <v/>
      </c>
    </row>
    <row r="1378" spans="13:21">
      <c r="M1378" t="str">
        <f t="shared" si="148"/>
        <v/>
      </c>
      <c r="N1378" t="str">
        <f t="shared" si="149"/>
        <v/>
      </c>
      <c r="O1378" t="str">
        <f t="shared" si="150"/>
        <v/>
      </c>
      <c r="P1378" t="str">
        <f t="shared" si="151"/>
        <v/>
      </c>
      <c r="Q1378" t="str">
        <f>IF($F1378="","",DATEDIF($R1378,①申込書!$D$3,"Y"))</f>
        <v/>
      </c>
      <c r="R1378" t="str">
        <f t="shared" si="152"/>
        <v/>
      </c>
      <c r="S1378" t="str">
        <f t="shared" si="147"/>
        <v/>
      </c>
      <c r="T1378" t="str">
        <f>IFERROR(IF($G1378&lt;&gt;"",LEFT($G1378,11),IF(COUNTIF(③女子申込!$C:$C,$B1378)=1,INDEX(③女子申込!H:H,MATCH($B1378,③女子申込!$C:$C,0)),"")),"")</f>
        <v/>
      </c>
      <c r="U1378" t="str">
        <f t="shared" si="153"/>
        <v/>
      </c>
    </row>
    <row r="1379" spans="13:21">
      <c r="M1379" t="str">
        <f t="shared" si="148"/>
        <v/>
      </c>
      <c r="N1379" t="str">
        <f t="shared" si="149"/>
        <v/>
      </c>
      <c r="O1379" t="str">
        <f t="shared" si="150"/>
        <v/>
      </c>
      <c r="P1379" t="str">
        <f t="shared" si="151"/>
        <v/>
      </c>
      <c r="Q1379" t="str">
        <f>IF($F1379="","",DATEDIF($R1379,①申込書!$D$3,"Y"))</f>
        <v/>
      </c>
      <c r="R1379" t="str">
        <f t="shared" si="152"/>
        <v/>
      </c>
      <c r="S1379" t="str">
        <f t="shared" si="147"/>
        <v/>
      </c>
      <c r="T1379" t="str">
        <f>IFERROR(IF($G1379&lt;&gt;"",LEFT($G1379,11),IF(COUNTIF(③女子申込!$C:$C,$B1379)=1,INDEX(③女子申込!H:H,MATCH($B1379,③女子申込!$C:$C,0)),"")),"")</f>
        <v/>
      </c>
      <c r="U1379" t="str">
        <f t="shared" si="153"/>
        <v/>
      </c>
    </row>
    <row r="1380" spans="13:21">
      <c r="M1380" t="str">
        <f t="shared" si="148"/>
        <v/>
      </c>
      <c r="N1380" t="str">
        <f t="shared" si="149"/>
        <v/>
      </c>
      <c r="O1380" t="str">
        <f t="shared" si="150"/>
        <v/>
      </c>
      <c r="P1380" t="str">
        <f t="shared" si="151"/>
        <v/>
      </c>
      <c r="Q1380" t="str">
        <f>IF($F1380="","",DATEDIF($R1380,①申込書!$D$3,"Y"))</f>
        <v/>
      </c>
      <c r="R1380" t="str">
        <f t="shared" si="152"/>
        <v/>
      </c>
      <c r="S1380" t="str">
        <f t="shared" si="147"/>
        <v/>
      </c>
      <c r="T1380" t="str">
        <f>IFERROR(IF($G1380&lt;&gt;"",LEFT($G1380,11),IF(COUNTIF(③女子申込!$C:$C,$B1380)=1,INDEX(③女子申込!H:H,MATCH($B1380,③女子申込!$C:$C,0)),"")),"")</f>
        <v/>
      </c>
      <c r="U1380" t="str">
        <f t="shared" si="153"/>
        <v/>
      </c>
    </row>
    <row r="1381" spans="13:21">
      <c r="M1381" t="str">
        <f t="shared" si="148"/>
        <v/>
      </c>
      <c r="N1381" t="str">
        <f t="shared" si="149"/>
        <v/>
      </c>
      <c r="O1381" t="str">
        <f t="shared" si="150"/>
        <v/>
      </c>
      <c r="P1381" t="str">
        <f t="shared" si="151"/>
        <v/>
      </c>
      <c r="Q1381" t="str">
        <f>IF($F1381="","",DATEDIF($R1381,①申込書!$D$3,"Y"))</f>
        <v/>
      </c>
      <c r="R1381" t="str">
        <f t="shared" si="152"/>
        <v/>
      </c>
      <c r="S1381" t="str">
        <f t="shared" si="147"/>
        <v/>
      </c>
      <c r="T1381" t="str">
        <f>IFERROR(IF($G1381&lt;&gt;"",LEFT($G1381,11),IF(COUNTIF(③女子申込!$C:$C,$B1381)=1,INDEX(③女子申込!H:H,MATCH($B1381,③女子申込!$C:$C,0)),"")),"")</f>
        <v/>
      </c>
      <c r="U1381" t="str">
        <f t="shared" si="153"/>
        <v/>
      </c>
    </row>
    <row r="1382" spans="13:21">
      <c r="M1382" t="str">
        <f t="shared" si="148"/>
        <v/>
      </c>
      <c r="N1382" t="str">
        <f t="shared" si="149"/>
        <v/>
      </c>
      <c r="O1382" t="str">
        <f t="shared" si="150"/>
        <v/>
      </c>
      <c r="P1382" t="str">
        <f t="shared" si="151"/>
        <v/>
      </c>
      <c r="Q1382" t="str">
        <f>IF($F1382="","",DATEDIF($R1382,①申込書!$D$3,"Y"))</f>
        <v/>
      </c>
      <c r="R1382" t="str">
        <f t="shared" si="152"/>
        <v/>
      </c>
      <c r="S1382" t="str">
        <f t="shared" si="147"/>
        <v/>
      </c>
      <c r="T1382" t="str">
        <f>IFERROR(IF($G1382&lt;&gt;"",LEFT($G1382,11),IF(COUNTIF(③女子申込!$C:$C,$B1382)=1,INDEX(③女子申込!H:H,MATCH($B1382,③女子申込!$C:$C,0)),"")),"")</f>
        <v/>
      </c>
      <c r="U1382" t="str">
        <f t="shared" si="153"/>
        <v/>
      </c>
    </row>
    <row r="1383" spans="13:21">
      <c r="M1383" t="str">
        <f t="shared" si="148"/>
        <v/>
      </c>
      <c r="N1383" t="str">
        <f t="shared" si="149"/>
        <v/>
      </c>
      <c r="O1383" t="str">
        <f t="shared" si="150"/>
        <v/>
      </c>
      <c r="P1383" t="str">
        <f t="shared" si="151"/>
        <v/>
      </c>
      <c r="Q1383" t="str">
        <f>IF($F1383="","",DATEDIF($R1383,①申込書!$D$3,"Y"))</f>
        <v/>
      </c>
      <c r="R1383" t="str">
        <f t="shared" si="152"/>
        <v/>
      </c>
      <c r="S1383" t="str">
        <f t="shared" si="147"/>
        <v/>
      </c>
      <c r="T1383" t="str">
        <f>IFERROR(IF($G1383&lt;&gt;"",LEFT($G1383,11),IF(COUNTIF(③女子申込!$C:$C,$B1383)=1,INDEX(③女子申込!H:H,MATCH($B1383,③女子申込!$C:$C,0)),"")),"")</f>
        <v/>
      </c>
      <c r="U1383" t="str">
        <f t="shared" si="153"/>
        <v/>
      </c>
    </row>
    <row r="1384" spans="13:21">
      <c r="M1384" t="str">
        <f t="shared" si="148"/>
        <v/>
      </c>
      <c r="N1384" t="str">
        <f t="shared" si="149"/>
        <v/>
      </c>
      <c r="O1384" t="str">
        <f t="shared" si="150"/>
        <v/>
      </c>
      <c r="P1384" t="str">
        <f t="shared" si="151"/>
        <v/>
      </c>
      <c r="Q1384" t="str">
        <f>IF($F1384="","",DATEDIF($R1384,①申込書!$D$3,"Y"))</f>
        <v/>
      </c>
      <c r="R1384" t="str">
        <f t="shared" si="152"/>
        <v/>
      </c>
      <c r="S1384" t="str">
        <f t="shared" si="147"/>
        <v/>
      </c>
      <c r="T1384" t="str">
        <f>IFERROR(IF($G1384&lt;&gt;"",LEFT($G1384,11),IF(COUNTIF(③女子申込!$C:$C,$B1384)=1,INDEX(③女子申込!H:H,MATCH($B1384,③女子申込!$C:$C,0)),"")),"")</f>
        <v/>
      </c>
      <c r="U1384" t="str">
        <f t="shared" si="153"/>
        <v/>
      </c>
    </row>
    <row r="1385" spans="13:21">
      <c r="M1385" t="str">
        <f t="shared" si="148"/>
        <v/>
      </c>
      <c r="N1385" t="str">
        <f t="shared" si="149"/>
        <v/>
      </c>
      <c r="O1385" t="str">
        <f t="shared" si="150"/>
        <v/>
      </c>
      <c r="P1385" t="str">
        <f t="shared" si="151"/>
        <v/>
      </c>
      <c r="Q1385" t="str">
        <f>IF($F1385="","",DATEDIF($R1385,①申込書!$D$3,"Y"))</f>
        <v/>
      </c>
      <c r="R1385" t="str">
        <f t="shared" si="152"/>
        <v/>
      </c>
      <c r="S1385" t="str">
        <f t="shared" si="147"/>
        <v/>
      </c>
      <c r="T1385" t="str">
        <f>IFERROR(IF($G1385&lt;&gt;"",LEFT($G1385,11),IF(COUNTIF(③女子申込!$C:$C,$B1385)=1,INDEX(③女子申込!H:H,MATCH($B1385,③女子申込!$C:$C,0)),"")),"")</f>
        <v/>
      </c>
      <c r="U1385" t="str">
        <f t="shared" si="153"/>
        <v/>
      </c>
    </row>
    <row r="1386" spans="13:21">
      <c r="M1386" t="str">
        <f t="shared" si="148"/>
        <v/>
      </c>
      <c r="N1386" t="str">
        <f t="shared" si="149"/>
        <v/>
      </c>
      <c r="O1386" t="str">
        <f t="shared" si="150"/>
        <v/>
      </c>
      <c r="P1386" t="str">
        <f t="shared" si="151"/>
        <v/>
      </c>
      <c r="Q1386" t="str">
        <f>IF($F1386="","",DATEDIF($R1386,①申込書!$D$3,"Y"))</f>
        <v/>
      </c>
      <c r="R1386" t="str">
        <f t="shared" si="152"/>
        <v/>
      </c>
      <c r="S1386" t="str">
        <f t="shared" si="147"/>
        <v/>
      </c>
      <c r="T1386" t="str">
        <f>IFERROR(IF($G1386&lt;&gt;"",LEFT($G1386,11),IF(COUNTIF(③女子申込!$C:$C,$B1386)=1,INDEX(③女子申込!H:H,MATCH($B1386,③女子申込!$C:$C,0)),"")),"")</f>
        <v/>
      </c>
      <c r="U1386" t="str">
        <f t="shared" si="153"/>
        <v/>
      </c>
    </row>
    <row r="1387" spans="13:21">
      <c r="M1387" t="str">
        <f t="shared" si="148"/>
        <v/>
      </c>
      <c r="N1387" t="str">
        <f t="shared" si="149"/>
        <v/>
      </c>
      <c r="O1387" t="str">
        <f t="shared" si="150"/>
        <v/>
      </c>
      <c r="P1387" t="str">
        <f t="shared" si="151"/>
        <v/>
      </c>
      <c r="Q1387" t="str">
        <f>IF($F1387="","",DATEDIF($R1387,①申込書!$D$3,"Y"))</f>
        <v/>
      </c>
      <c r="R1387" t="str">
        <f t="shared" si="152"/>
        <v/>
      </c>
      <c r="S1387" t="str">
        <f t="shared" si="147"/>
        <v/>
      </c>
      <c r="T1387" t="str">
        <f>IFERROR(IF($G1387&lt;&gt;"",LEFT($G1387,11),IF(COUNTIF(③女子申込!$C:$C,$B1387)=1,INDEX(③女子申込!H:H,MATCH($B1387,③女子申込!$C:$C,0)),"")),"")</f>
        <v/>
      </c>
      <c r="U1387" t="str">
        <f t="shared" si="153"/>
        <v/>
      </c>
    </row>
    <row r="1388" spans="13:21">
      <c r="M1388" t="str">
        <f t="shared" si="148"/>
        <v/>
      </c>
      <c r="N1388" t="str">
        <f t="shared" si="149"/>
        <v/>
      </c>
      <c r="O1388" t="str">
        <f t="shared" si="150"/>
        <v/>
      </c>
      <c r="P1388" t="str">
        <f t="shared" si="151"/>
        <v/>
      </c>
      <c r="Q1388" t="str">
        <f>IF($F1388="","",DATEDIF($R1388,①申込書!$D$3,"Y"))</f>
        <v/>
      </c>
      <c r="R1388" t="str">
        <f t="shared" si="152"/>
        <v/>
      </c>
      <c r="S1388" t="str">
        <f t="shared" si="147"/>
        <v/>
      </c>
      <c r="T1388" t="str">
        <f>IFERROR(IF($G1388&lt;&gt;"",LEFT($G1388,11),IF(COUNTIF(③女子申込!$C:$C,$B1388)=1,INDEX(③女子申込!H:H,MATCH($B1388,③女子申込!$C:$C,0)),"")),"")</f>
        <v/>
      </c>
      <c r="U1388" t="str">
        <f t="shared" si="153"/>
        <v/>
      </c>
    </row>
    <row r="1389" spans="13:21">
      <c r="M1389" t="str">
        <f t="shared" si="148"/>
        <v/>
      </c>
      <c r="N1389" t="str">
        <f t="shared" si="149"/>
        <v/>
      </c>
      <c r="O1389" t="str">
        <f t="shared" si="150"/>
        <v/>
      </c>
      <c r="P1389" t="str">
        <f t="shared" si="151"/>
        <v/>
      </c>
      <c r="Q1389" t="str">
        <f>IF($F1389="","",DATEDIF($R1389,①申込書!$D$3,"Y"))</f>
        <v/>
      </c>
      <c r="R1389" t="str">
        <f t="shared" si="152"/>
        <v/>
      </c>
      <c r="S1389" t="str">
        <f t="shared" si="147"/>
        <v/>
      </c>
      <c r="T1389" t="str">
        <f>IFERROR(IF($G1389&lt;&gt;"",LEFT($G1389,11),IF(COUNTIF(③女子申込!$C:$C,$B1389)=1,INDEX(③女子申込!H:H,MATCH($B1389,③女子申込!$C:$C,0)),"")),"")</f>
        <v/>
      </c>
      <c r="U1389" t="str">
        <f t="shared" si="153"/>
        <v/>
      </c>
    </row>
    <row r="1390" spans="13:21">
      <c r="M1390" t="str">
        <f t="shared" si="148"/>
        <v/>
      </c>
      <c r="N1390" t="str">
        <f t="shared" si="149"/>
        <v/>
      </c>
      <c r="O1390" t="str">
        <f t="shared" si="150"/>
        <v/>
      </c>
      <c r="P1390" t="str">
        <f t="shared" si="151"/>
        <v/>
      </c>
      <c r="Q1390" t="str">
        <f>IF($F1390="","",DATEDIF($R1390,①申込書!$D$3,"Y"))</f>
        <v/>
      </c>
      <c r="R1390" t="str">
        <f t="shared" si="152"/>
        <v/>
      </c>
      <c r="S1390" t="str">
        <f t="shared" si="147"/>
        <v/>
      </c>
      <c r="T1390" t="str">
        <f>IFERROR(IF($G1390&lt;&gt;"",LEFT($G1390,11),IF(COUNTIF(③女子申込!$C:$C,$B1390)=1,INDEX(③女子申込!H:H,MATCH($B1390,③女子申込!$C:$C,0)),"")),"")</f>
        <v/>
      </c>
      <c r="U1390" t="str">
        <f t="shared" si="153"/>
        <v/>
      </c>
    </row>
    <row r="1391" spans="13:21">
      <c r="M1391" t="str">
        <f t="shared" si="148"/>
        <v/>
      </c>
      <c r="N1391" t="str">
        <f t="shared" si="149"/>
        <v/>
      </c>
      <c r="O1391" t="str">
        <f t="shared" si="150"/>
        <v/>
      </c>
      <c r="P1391" t="str">
        <f t="shared" si="151"/>
        <v/>
      </c>
      <c r="Q1391" t="str">
        <f>IF($F1391="","",DATEDIF($R1391,①申込書!$D$3,"Y"))</f>
        <v/>
      </c>
      <c r="R1391" t="str">
        <f t="shared" si="152"/>
        <v/>
      </c>
      <c r="S1391" t="str">
        <f t="shared" si="147"/>
        <v/>
      </c>
      <c r="T1391" t="str">
        <f>IFERROR(IF($G1391&lt;&gt;"",LEFT($G1391,11),IF(COUNTIF(③女子申込!$C:$C,$B1391)=1,INDEX(③女子申込!H:H,MATCH($B1391,③女子申込!$C:$C,0)),"")),"")</f>
        <v/>
      </c>
      <c r="U1391" t="str">
        <f t="shared" si="153"/>
        <v/>
      </c>
    </row>
    <row r="1392" spans="13:21">
      <c r="M1392" t="str">
        <f t="shared" si="148"/>
        <v/>
      </c>
      <c r="N1392" t="str">
        <f t="shared" si="149"/>
        <v/>
      </c>
      <c r="O1392" t="str">
        <f t="shared" si="150"/>
        <v/>
      </c>
      <c r="P1392" t="str">
        <f t="shared" si="151"/>
        <v/>
      </c>
      <c r="Q1392" t="str">
        <f>IF($F1392="","",DATEDIF($R1392,①申込書!$D$3,"Y"))</f>
        <v/>
      </c>
      <c r="R1392" t="str">
        <f t="shared" si="152"/>
        <v/>
      </c>
      <c r="S1392" t="str">
        <f t="shared" si="147"/>
        <v/>
      </c>
      <c r="T1392" t="str">
        <f>IFERROR(IF($G1392&lt;&gt;"",LEFT($G1392,11),IF(COUNTIF(③女子申込!$C:$C,$B1392)=1,INDEX(③女子申込!H:H,MATCH($B1392,③女子申込!$C:$C,0)),"")),"")</f>
        <v/>
      </c>
      <c r="U1392" t="str">
        <f t="shared" si="153"/>
        <v/>
      </c>
    </row>
    <row r="1393" spans="13:21">
      <c r="M1393" t="str">
        <f t="shared" si="148"/>
        <v/>
      </c>
      <c r="N1393" t="str">
        <f t="shared" si="149"/>
        <v/>
      </c>
      <c r="O1393" t="str">
        <f t="shared" si="150"/>
        <v/>
      </c>
      <c r="P1393" t="str">
        <f t="shared" si="151"/>
        <v/>
      </c>
      <c r="Q1393" t="str">
        <f>IF($F1393="","",DATEDIF($R1393,①申込書!$D$3,"Y"))</f>
        <v/>
      </c>
      <c r="R1393" t="str">
        <f t="shared" si="152"/>
        <v/>
      </c>
      <c r="S1393" t="str">
        <f t="shared" si="147"/>
        <v/>
      </c>
      <c r="T1393" t="str">
        <f>IFERROR(IF($G1393&lt;&gt;"",LEFT($G1393,11),IF(COUNTIF(③女子申込!$C:$C,$B1393)=1,INDEX(③女子申込!H:H,MATCH($B1393,③女子申込!$C:$C,0)),"")),"")</f>
        <v/>
      </c>
      <c r="U1393" t="str">
        <f t="shared" si="153"/>
        <v/>
      </c>
    </row>
    <row r="1394" spans="13:21">
      <c r="M1394" t="str">
        <f t="shared" si="148"/>
        <v/>
      </c>
      <c r="N1394" t="str">
        <f t="shared" si="149"/>
        <v/>
      </c>
      <c r="O1394" t="str">
        <f t="shared" si="150"/>
        <v/>
      </c>
      <c r="P1394" t="str">
        <f t="shared" si="151"/>
        <v/>
      </c>
      <c r="Q1394" t="str">
        <f>IF($F1394="","",DATEDIF($R1394,①申込書!$D$3,"Y"))</f>
        <v/>
      </c>
      <c r="R1394" t="str">
        <f t="shared" si="152"/>
        <v/>
      </c>
      <c r="S1394" t="str">
        <f t="shared" si="147"/>
        <v/>
      </c>
      <c r="T1394" t="str">
        <f>IFERROR(IF($G1394&lt;&gt;"",LEFT($G1394,11),IF(COUNTIF(③女子申込!$C:$C,$B1394)=1,INDEX(③女子申込!H:H,MATCH($B1394,③女子申込!$C:$C,0)),"")),"")</f>
        <v/>
      </c>
      <c r="U1394" t="str">
        <f t="shared" si="153"/>
        <v/>
      </c>
    </row>
    <row r="1395" spans="13:21">
      <c r="M1395" t="str">
        <f t="shared" si="148"/>
        <v/>
      </c>
      <c r="N1395" t="str">
        <f t="shared" si="149"/>
        <v/>
      </c>
      <c r="O1395" t="str">
        <f t="shared" si="150"/>
        <v/>
      </c>
      <c r="P1395" t="str">
        <f t="shared" si="151"/>
        <v/>
      </c>
      <c r="Q1395" t="str">
        <f>IF($F1395="","",DATEDIF($R1395,①申込書!$D$3,"Y"))</f>
        <v/>
      </c>
      <c r="R1395" t="str">
        <f t="shared" si="152"/>
        <v/>
      </c>
      <c r="S1395" t="str">
        <f t="shared" si="147"/>
        <v/>
      </c>
      <c r="T1395" t="str">
        <f>IFERROR(IF($G1395&lt;&gt;"",LEFT($G1395,11),IF(COUNTIF(③女子申込!$C:$C,$B1395)=1,INDEX(③女子申込!H:H,MATCH($B1395,③女子申込!$C:$C,0)),"")),"")</f>
        <v/>
      </c>
      <c r="U1395" t="str">
        <f t="shared" si="153"/>
        <v/>
      </c>
    </row>
    <row r="1396" spans="13:21">
      <c r="M1396" t="str">
        <f t="shared" si="148"/>
        <v/>
      </c>
      <c r="N1396" t="str">
        <f t="shared" si="149"/>
        <v/>
      </c>
      <c r="O1396" t="str">
        <f t="shared" si="150"/>
        <v/>
      </c>
      <c r="P1396" t="str">
        <f t="shared" si="151"/>
        <v/>
      </c>
      <c r="Q1396" t="str">
        <f>IF($F1396="","",DATEDIF($R1396,①申込書!$D$3,"Y"))</f>
        <v/>
      </c>
      <c r="R1396" t="str">
        <f t="shared" si="152"/>
        <v/>
      </c>
      <c r="S1396" t="str">
        <f t="shared" si="147"/>
        <v/>
      </c>
      <c r="T1396" t="str">
        <f>IFERROR(IF($G1396&lt;&gt;"",LEFT($G1396,11),IF(COUNTIF(③女子申込!$C:$C,$B1396)=1,INDEX(③女子申込!H:H,MATCH($B1396,③女子申込!$C:$C,0)),"")),"")</f>
        <v/>
      </c>
      <c r="U1396" t="str">
        <f t="shared" si="153"/>
        <v/>
      </c>
    </row>
    <row r="1397" spans="13:21">
      <c r="M1397" t="str">
        <f t="shared" si="148"/>
        <v/>
      </c>
      <c r="N1397" t="str">
        <f t="shared" si="149"/>
        <v/>
      </c>
      <c r="O1397" t="str">
        <f t="shared" si="150"/>
        <v/>
      </c>
      <c r="P1397" t="str">
        <f t="shared" si="151"/>
        <v/>
      </c>
      <c r="Q1397" t="str">
        <f>IF($F1397="","",DATEDIF($R1397,①申込書!$D$3,"Y"))</f>
        <v/>
      </c>
      <c r="R1397" t="str">
        <f t="shared" si="152"/>
        <v/>
      </c>
      <c r="S1397" t="str">
        <f t="shared" si="147"/>
        <v/>
      </c>
      <c r="T1397" t="str">
        <f>IFERROR(IF($G1397&lt;&gt;"",LEFT($G1397,11),IF(COUNTIF(③女子申込!$C:$C,$B1397)=1,INDEX(③女子申込!H:H,MATCH($B1397,③女子申込!$C:$C,0)),"")),"")</f>
        <v/>
      </c>
      <c r="U1397" t="str">
        <f t="shared" si="153"/>
        <v/>
      </c>
    </row>
    <row r="1398" spans="13:21">
      <c r="M1398" t="str">
        <f t="shared" si="148"/>
        <v/>
      </c>
      <c r="N1398" t="str">
        <f t="shared" si="149"/>
        <v/>
      </c>
      <c r="O1398" t="str">
        <f t="shared" si="150"/>
        <v/>
      </c>
      <c r="P1398" t="str">
        <f t="shared" si="151"/>
        <v/>
      </c>
      <c r="Q1398" t="str">
        <f>IF($F1398="","",DATEDIF($R1398,①申込書!$D$3,"Y"))</f>
        <v/>
      </c>
      <c r="R1398" t="str">
        <f t="shared" si="152"/>
        <v/>
      </c>
      <c r="S1398" t="str">
        <f t="shared" si="147"/>
        <v/>
      </c>
      <c r="T1398" t="str">
        <f>IFERROR(IF($G1398&lt;&gt;"",LEFT($G1398,11),IF(COUNTIF(③女子申込!$C:$C,$B1398)=1,INDEX(③女子申込!H:H,MATCH($B1398,③女子申込!$C:$C,0)),"")),"")</f>
        <v/>
      </c>
      <c r="U1398" t="str">
        <f t="shared" si="153"/>
        <v/>
      </c>
    </row>
    <row r="1399" spans="13:21">
      <c r="M1399" t="str">
        <f t="shared" si="148"/>
        <v/>
      </c>
      <c r="N1399" t="str">
        <f t="shared" si="149"/>
        <v/>
      </c>
      <c r="O1399" t="str">
        <f t="shared" si="150"/>
        <v/>
      </c>
      <c r="P1399" t="str">
        <f t="shared" si="151"/>
        <v/>
      </c>
      <c r="Q1399" t="str">
        <f>IF($F1399="","",DATEDIF($R1399,①申込書!$D$3,"Y"))</f>
        <v/>
      </c>
      <c r="R1399" t="str">
        <f t="shared" si="152"/>
        <v/>
      </c>
      <c r="S1399" t="str">
        <f t="shared" si="147"/>
        <v/>
      </c>
      <c r="T1399" t="str">
        <f>IFERROR(IF($G1399&lt;&gt;"",LEFT($G1399,11),IF(COUNTIF(③女子申込!$C:$C,$B1399)=1,INDEX(③女子申込!H:H,MATCH($B1399,③女子申込!$C:$C,0)),"")),"")</f>
        <v/>
      </c>
      <c r="U1399" t="str">
        <f t="shared" si="153"/>
        <v/>
      </c>
    </row>
    <row r="1400" spans="13:21">
      <c r="M1400" t="str">
        <f t="shared" si="148"/>
        <v/>
      </c>
      <c r="N1400" t="str">
        <f t="shared" si="149"/>
        <v/>
      </c>
      <c r="O1400" t="str">
        <f t="shared" si="150"/>
        <v/>
      </c>
      <c r="P1400" t="str">
        <f t="shared" si="151"/>
        <v/>
      </c>
      <c r="Q1400" t="str">
        <f>IF($F1400="","",DATEDIF($R1400,①申込書!$D$3,"Y"))</f>
        <v/>
      </c>
      <c r="R1400" t="str">
        <f t="shared" si="152"/>
        <v/>
      </c>
      <c r="S1400" t="str">
        <f t="shared" si="147"/>
        <v/>
      </c>
      <c r="T1400" t="str">
        <f>IFERROR(IF($G1400&lt;&gt;"",LEFT($G1400,11),IF(COUNTIF(③女子申込!$C:$C,$B1400)=1,INDEX(③女子申込!H:H,MATCH($B1400,③女子申込!$C:$C,0)),"")),"")</f>
        <v/>
      </c>
      <c r="U1400" t="str">
        <f t="shared" si="153"/>
        <v/>
      </c>
    </row>
    <row r="1401" spans="13:21">
      <c r="M1401" t="str">
        <f t="shared" si="148"/>
        <v/>
      </c>
      <c r="N1401" t="str">
        <f t="shared" si="149"/>
        <v/>
      </c>
      <c r="O1401" t="str">
        <f t="shared" si="150"/>
        <v/>
      </c>
      <c r="P1401" t="str">
        <f t="shared" si="151"/>
        <v/>
      </c>
      <c r="Q1401" t="str">
        <f>IF($F1401="","",DATEDIF($R1401,①申込書!$D$3,"Y"))</f>
        <v/>
      </c>
      <c r="R1401" t="str">
        <f t="shared" si="152"/>
        <v/>
      </c>
      <c r="S1401" t="str">
        <f t="shared" si="147"/>
        <v/>
      </c>
      <c r="T1401" t="str">
        <f>IFERROR(IF($G1401&lt;&gt;"",LEFT($G1401,11),IF(COUNTIF(③女子申込!$C:$C,$B1401)=1,INDEX(③女子申込!H:H,MATCH($B1401,③女子申込!$C:$C,0)),"")),"")</f>
        <v/>
      </c>
      <c r="U1401" t="str">
        <f t="shared" si="153"/>
        <v/>
      </c>
    </row>
    <row r="1402" spans="13:21">
      <c r="M1402" t="str">
        <f t="shared" si="148"/>
        <v/>
      </c>
      <c r="N1402" t="str">
        <f t="shared" si="149"/>
        <v/>
      </c>
      <c r="O1402" t="str">
        <f t="shared" si="150"/>
        <v/>
      </c>
      <c r="P1402" t="str">
        <f t="shared" si="151"/>
        <v/>
      </c>
      <c r="Q1402" t="str">
        <f>IF($F1402="","",DATEDIF($R1402,①申込書!$D$3,"Y"))</f>
        <v/>
      </c>
      <c r="R1402" t="str">
        <f t="shared" si="152"/>
        <v/>
      </c>
      <c r="S1402" t="str">
        <f t="shared" si="147"/>
        <v/>
      </c>
      <c r="T1402" t="str">
        <f>IFERROR(IF($G1402&lt;&gt;"",LEFT($G1402,11),IF(COUNTIF(③女子申込!$C:$C,$B1402)=1,INDEX(③女子申込!H:H,MATCH($B1402,③女子申込!$C:$C,0)),"")),"")</f>
        <v/>
      </c>
      <c r="U1402" t="str">
        <f t="shared" si="153"/>
        <v/>
      </c>
    </row>
    <row r="1403" spans="13:21">
      <c r="M1403" t="str">
        <f t="shared" si="148"/>
        <v/>
      </c>
      <c r="N1403" t="str">
        <f t="shared" si="149"/>
        <v/>
      </c>
      <c r="O1403" t="str">
        <f t="shared" si="150"/>
        <v/>
      </c>
      <c r="P1403" t="str">
        <f t="shared" si="151"/>
        <v/>
      </c>
      <c r="Q1403" t="str">
        <f>IF($F1403="","",DATEDIF($R1403,①申込書!$D$3,"Y"))</f>
        <v/>
      </c>
      <c r="R1403" t="str">
        <f t="shared" si="152"/>
        <v/>
      </c>
      <c r="S1403" t="str">
        <f t="shared" si="147"/>
        <v/>
      </c>
      <c r="T1403" t="str">
        <f>IFERROR(IF($G1403&lt;&gt;"",LEFT($G1403,11),IF(COUNTIF(③女子申込!$C:$C,$B1403)=1,INDEX(③女子申込!H:H,MATCH($B1403,③女子申込!$C:$C,0)),"")),"")</f>
        <v/>
      </c>
      <c r="U1403" t="str">
        <f t="shared" si="153"/>
        <v/>
      </c>
    </row>
    <row r="1404" spans="13:21">
      <c r="M1404" t="str">
        <f t="shared" si="148"/>
        <v/>
      </c>
      <c r="N1404" t="str">
        <f t="shared" si="149"/>
        <v/>
      </c>
      <c r="O1404" t="str">
        <f t="shared" si="150"/>
        <v/>
      </c>
      <c r="P1404" t="str">
        <f t="shared" si="151"/>
        <v/>
      </c>
      <c r="Q1404" t="str">
        <f>IF($F1404="","",DATEDIF($R1404,①申込書!$D$3,"Y"))</f>
        <v/>
      </c>
      <c r="R1404" t="str">
        <f t="shared" si="152"/>
        <v/>
      </c>
      <c r="S1404" t="str">
        <f t="shared" si="147"/>
        <v/>
      </c>
      <c r="T1404" t="str">
        <f>IFERROR(IF($G1404&lt;&gt;"",LEFT($G1404,11),IF(COUNTIF(③女子申込!$C:$C,$B1404)=1,INDEX(③女子申込!H:H,MATCH($B1404,③女子申込!$C:$C,0)),"")),"")</f>
        <v/>
      </c>
      <c r="U1404" t="str">
        <f t="shared" si="153"/>
        <v/>
      </c>
    </row>
    <row r="1405" spans="13:21">
      <c r="M1405" t="str">
        <f t="shared" si="148"/>
        <v/>
      </c>
      <c r="N1405" t="str">
        <f t="shared" si="149"/>
        <v/>
      </c>
      <c r="O1405" t="str">
        <f t="shared" si="150"/>
        <v/>
      </c>
      <c r="P1405" t="str">
        <f t="shared" si="151"/>
        <v/>
      </c>
      <c r="Q1405" t="str">
        <f>IF($F1405="","",DATEDIF($R1405,①申込書!$D$3,"Y"))</f>
        <v/>
      </c>
      <c r="R1405" t="str">
        <f t="shared" si="152"/>
        <v/>
      </c>
      <c r="S1405" t="str">
        <f t="shared" si="147"/>
        <v/>
      </c>
      <c r="T1405" t="str">
        <f>IFERROR(IF($G1405&lt;&gt;"",LEFT($G1405,11),IF(COUNTIF(③女子申込!$C:$C,$B1405)=1,INDEX(③女子申込!H:H,MATCH($B1405,③女子申込!$C:$C,0)),"")),"")</f>
        <v/>
      </c>
      <c r="U1405" t="str">
        <f t="shared" si="153"/>
        <v/>
      </c>
    </row>
    <row r="1406" spans="13:21">
      <c r="M1406" t="str">
        <f t="shared" si="148"/>
        <v/>
      </c>
      <c r="N1406" t="str">
        <f t="shared" si="149"/>
        <v/>
      </c>
      <c r="O1406" t="str">
        <f t="shared" si="150"/>
        <v/>
      </c>
      <c r="P1406" t="str">
        <f t="shared" si="151"/>
        <v/>
      </c>
      <c r="Q1406" t="str">
        <f>IF($F1406="","",DATEDIF($R1406,①申込書!$D$3,"Y"))</f>
        <v/>
      </c>
      <c r="R1406" t="str">
        <f t="shared" si="152"/>
        <v/>
      </c>
      <c r="S1406" t="str">
        <f t="shared" si="147"/>
        <v/>
      </c>
      <c r="T1406" t="str">
        <f>IFERROR(IF($G1406&lt;&gt;"",LEFT($G1406,11),IF(COUNTIF(③女子申込!$C:$C,$B1406)=1,INDEX(③女子申込!H:H,MATCH($B1406,③女子申込!$C:$C,0)),"")),"")</f>
        <v/>
      </c>
      <c r="U1406" t="str">
        <f t="shared" si="153"/>
        <v/>
      </c>
    </row>
    <row r="1407" spans="13:21">
      <c r="M1407" t="str">
        <f t="shared" si="148"/>
        <v/>
      </c>
      <c r="N1407" t="str">
        <f t="shared" si="149"/>
        <v/>
      </c>
      <c r="O1407" t="str">
        <f t="shared" si="150"/>
        <v/>
      </c>
      <c r="P1407" t="str">
        <f t="shared" si="151"/>
        <v/>
      </c>
      <c r="Q1407" t="str">
        <f>IF($F1407="","",DATEDIF($R1407,①申込書!$D$3,"Y"))</f>
        <v/>
      </c>
      <c r="R1407" t="str">
        <f t="shared" si="152"/>
        <v/>
      </c>
      <c r="S1407" t="str">
        <f t="shared" si="147"/>
        <v/>
      </c>
      <c r="T1407" t="str">
        <f>IFERROR(IF($G1407&lt;&gt;"",LEFT($G1407,11),IF(COUNTIF(③女子申込!$C:$C,$B1407)=1,INDEX(③女子申込!H:H,MATCH($B1407,③女子申込!$C:$C,0)),"")),"")</f>
        <v/>
      </c>
      <c r="U1407" t="str">
        <f t="shared" si="153"/>
        <v/>
      </c>
    </row>
    <row r="1408" spans="13:21">
      <c r="M1408" t="str">
        <f t="shared" si="148"/>
        <v/>
      </c>
      <c r="N1408" t="str">
        <f t="shared" si="149"/>
        <v/>
      </c>
      <c r="O1408" t="str">
        <f t="shared" si="150"/>
        <v/>
      </c>
      <c r="P1408" t="str">
        <f t="shared" si="151"/>
        <v/>
      </c>
      <c r="Q1408" t="str">
        <f>IF($F1408="","",DATEDIF($R1408,①申込書!$D$3,"Y"))</f>
        <v/>
      </c>
      <c r="R1408" t="str">
        <f t="shared" si="152"/>
        <v/>
      </c>
      <c r="S1408" t="str">
        <f t="shared" si="147"/>
        <v/>
      </c>
      <c r="T1408" t="str">
        <f>IFERROR(IF($G1408&lt;&gt;"",LEFT($G1408,11),IF(COUNTIF(③女子申込!$C:$C,$B1408)=1,INDEX(③女子申込!H:H,MATCH($B1408,③女子申込!$C:$C,0)),"")),"")</f>
        <v/>
      </c>
      <c r="U1408" t="str">
        <f t="shared" si="153"/>
        <v/>
      </c>
    </row>
    <row r="1409" spans="13:21">
      <c r="M1409" t="str">
        <f t="shared" si="148"/>
        <v/>
      </c>
      <c r="N1409" t="str">
        <f t="shared" si="149"/>
        <v/>
      </c>
      <c r="O1409" t="str">
        <f t="shared" si="150"/>
        <v/>
      </c>
      <c r="P1409" t="str">
        <f t="shared" si="151"/>
        <v/>
      </c>
      <c r="Q1409" t="str">
        <f>IF($F1409="","",DATEDIF($R1409,①申込書!$D$3,"Y"))</f>
        <v/>
      </c>
      <c r="R1409" t="str">
        <f t="shared" si="152"/>
        <v/>
      </c>
      <c r="S1409" t="str">
        <f t="shared" si="147"/>
        <v/>
      </c>
      <c r="T1409" t="str">
        <f>IFERROR(IF($G1409&lt;&gt;"",LEFT($G1409,11),IF(COUNTIF(③女子申込!$C:$C,$B1409)=1,INDEX(③女子申込!H:H,MATCH($B1409,③女子申込!$C:$C,0)),"")),"")</f>
        <v/>
      </c>
      <c r="U1409" t="str">
        <f t="shared" si="153"/>
        <v/>
      </c>
    </row>
    <row r="1410" spans="13:21">
      <c r="M1410" t="str">
        <f t="shared" si="148"/>
        <v/>
      </c>
      <c r="N1410" t="str">
        <f t="shared" si="149"/>
        <v/>
      </c>
      <c r="O1410" t="str">
        <f t="shared" si="150"/>
        <v/>
      </c>
      <c r="P1410" t="str">
        <f t="shared" si="151"/>
        <v/>
      </c>
      <c r="Q1410" t="str">
        <f>IF($F1410="","",DATEDIF($R1410,①申込書!$D$3,"Y"))</f>
        <v/>
      </c>
      <c r="R1410" t="str">
        <f t="shared" si="152"/>
        <v/>
      </c>
      <c r="S1410" t="str">
        <f t="shared" ref="S1410:S1473" si="154">IFERROR(IF(OR($E1410="北海道",$E1410="学連"),$E1410,LEFT($E1410,LEN($E1410)-1)),"")</f>
        <v/>
      </c>
      <c r="T1410" t="str">
        <f>IFERROR(IF($G1410&lt;&gt;"",LEFT($G1410,11),IF(COUNTIF(③女子申込!$C:$C,$B1410)=1,INDEX(③女子申込!H:H,MATCH($B1410,③女子申込!$C:$C,0)),"")),"")</f>
        <v/>
      </c>
      <c r="U1410" t="str">
        <f t="shared" si="153"/>
        <v/>
      </c>
    </row>
    <row r="1411" spans="13:21">
      <c r="M1411" t="str">
        <f t="shared" ref="M1411:M1474" si="155">IFERROR(LEFT($C1411,FIND("　",$C1411)-1),"")</f>
        <v/>
      </c>
      <c r="N1411" t="str">
        <f t="shared" ref="N1411:N1474" si="156">IFERROR(RIGHT($C1411,LEN($C1411)-FIND("　",$C1411)),"")</f>
        <v/>
      </c>
      <c r="O1411" t="str">
        <f t="shared" ref="O1411:O1474" si="157">IFERROR(DBCS(LEFT($D1411,FIND(" ",$D1411)-1)),"")</f>
        <v/>
      </c>
      <c r="P1411" t="str">
        <f t="shared" ref="P1411:P1474" si="158">IFERROR(DBCS(RIGHT($D1411,LEN($D1411)-FIND(" ",$D1411))),"")</f>
        <v/>
      </c>
      <c r="Q1411" t="str">
        <f>IF($F1411="","",DATEDIF($R1411,①申込書!$D$3,"Y"))</f>
        <v/>
      </c>
      <c r="R1411" t="str">
        <f t="shared" ref="R1411:R1474" si="159">IF($F1411="","",LEFT($F1411,4)&amp;"/"&amp;MID($F1411,5,2)&amp;"/"&amp;RIGHT($F1411,2))</f>
        <v/>
      </c>
      <c r="S1411" t="str">
        <f t="shared" si="154"/>
        <v/>
      </c>
      <c r="T1411" t="str">
        <f>IFERROR(IF($G1411&lt;&gt;"",LEFT($G1411,11),IF(COUNTIF(③女子申込!$C:$C,$B1411)=1,INDEX(③女子申込!H:H,MATCH($B1411,③女子申込!$C:$C,0)),"")),"")</f>
        <v/>
      </c>
      <c r="U1411" t="str">
        <f t="shared" ref="U1411:U1474" si="160">IFERROR(LEFT($A1411,FIND("大学",$A1411))&amp;RIGHT($A1411,LEN($A1411)-FIND("大学",$A1411)-1),"")</f>
        <v/>
      </c>
    </row>
    <row r="1412" spans="13:21">
      <c r="M1412" t="str">
        <f t="shared" si="155"/>
        <v/>
      </c>
      <c r="N1412" t="str">
        <f t="shared" si="156"/>
        <v/>
      </c>
      <c r="O1412" t="str">
        <f t="shared" si="157"/>
        <v/>
      </c>
      <c r="P1412" t="str">
        <f t="shared" si="158"/>
        <v/>
      </c>
      <c r="Q1412" t="str">
        <f>IF($F1412="","",DATEDIF($R1412,①申込書!$D$3,"Y"))</f>
        <v/>
      </c>
      <c r="R1412" t="str">
        <f t="shared" si="159"/>
        <v/>
      </c>
      <c r="S1412" t="str">
        <f t="shared" si="154"/>
        <v/>
      </c>
      <c r="T1412" t="str">
        <f>IFERROR(IF($G1412&lt;&gt;"",LEFT($G1412,11),IF(COUNTIF(③女子申込!$C:$C,$B1412)=1,INDEX(③女子申込!H:H,MATCH($B1412,③女子申込!$C:$C,0)),"")),"")</f>
        <v/>
      </c>
      <c r="U1412" t="str">
        <f t="shared" si="160"/>
        <v/>
      </c>
    </row>
    <row r="1413" spans="13:21">
      <c r="M1413" t="str">
        <f t="shared" si="155"/>
        <v/>
      </c>
      <c r="N1413" t="str">
        <f t="shared" si="156"/>
        <v/>
      </c>
      <c r="O1413" t="str">
        <f t="shared" si="157"/>
        <v/>
      </c>
      <c r="P1413" t="str">
        <f t="shared" si="158"/>
        <v/>
      </c>
      <c r="Q1413" t="str">
        <f>IF($F1413="","",DATEDIF($R1413,①申込書!$D$3,"Y"))</f>
        <v/>
      </c>
      <c r="R1413" t="str">
        <f t="shared" si="159"/>
        <v/>
      </c>
      <c r="S1413" t="str">
        <f t="shared" si="154"/>
        <v/>
      </c>
      <c r="T1413" t="str">
        <f>IFERROR(IF($G1413&lt;&gt;"",LEFT($G1413,11),IF(COUNTIF(③女子申込!$C:$C,$B1413)=1,INDEX(③女子申込!H:H,MATCH($B1413,③女子申込!$C:$C,0)),"")),"")</f>
        <v/>
      </c>
      <c r="U1413" t="str">
        <f t="shared" si="160"/>
        <v/>
      </c>
    </row>
    <row r="1414" spans="13:21">
      <c r="M1414" t="str">
        <f t="shared" si="155"/>
        <v/>
      </c>
      <c r="N1414" t="str">
        <f t="shared" si="156"/>
        <v/>
      </c>
      <c r="O1414" t="str">
        <f t="shared" si="157"/>
        <v/>
      </c>
      <c r="P1414" t="str">
        <f t="shared" si="158"/>
        <v/>
      </c>
      <c r="Q1414" t="str">
        <f>IF($F1414="","",DATEDIF($R1414,①申込書!$D$3,"Y"))</f>
        <v/>
      </c>
      <c r="R1414" t="str">
        <f t="shared" si="159"/>
        <v/>
      </c>
      <c r="S1414" t="str">
        <f t="shared" si="154"/>
        <v/>
      </c>
      <c r="T1414" t="str">
        <f>IFERROR(IF($G1414&lt;&gt;"",LEFT($G1414,11),IF(COUNTIF(③女子申込!$C:$C,$B1414)=1,INDEX(③女子申込!H:H,MATCH($B1414,③女子申込!$C:$C,0)),"")),"")</f>
        <v/>
      </c>
      <c r="U1414" t="str">
        <f t="shared" si="160"/>
        <v/>
      </c>
    </row>
    <row r="1415" spans="13:21">
      <c r="M1415" t="str">
        <f t="shared" si="155"/>
        <v/>
      </c>
      <c r="N1415" t="str">
        <f t="shared" si="156"/>
        <v/>
      </c>
      <c r="O1415" t="str">
        <f t="shared" si="157"/>
        <v/>
      </c>
      <c r="P1415" t="str">
        <f t="shared" si="158"/>
        <v/>
      </c>
      <c r="Q1415" t="str">
        <f>IF($F1415="","",DATEDIF($R1415,①申込書!$D$3,"Y"))</f>
        <v/>
      </c>
      <c r="R1415" t="str">
        <f t="shared" si="159"/>
        <v/>
      </c>
      <c r="S1415" t="str">
        <f t="shared" si="154"/>
        <v/>
      </c>
      <c r="T1415" t="str">
        <f>IFERROR(IF($G1415&lt;&gt;"",LEFT($G1415,11),IF(COUNTIF(③女子申込!$C:$C,$B1415)=1,INDEX(③女子申込!H:H,MATCH($B1415,③女子申込!$C:$C,0)),"")),"")</f>
        <v/>
      </c>
      <c r="U1415" t="str">
        <f t="shared" si="160"/>
        <v/>
      </c>
    </row>
    <row r="1416" spans="13:21">
      <c r="M1416" t="str">
        <f t="shared" si="155"/>
        <v/>
      </c>
      <c r="N1416" t="str">
        <f t="shared" si="156"/>
        <v/>
      </c>
      <c r="O1416" t="str">
        <f t="shared" si="157"/>
        <v/>
      </c>
      <c r="P1416" t="str">
        <f t="shared" si="158"/>
        <v/>
      </c>
      <c r="Q1416" t="str">
        <f>IF($F1416="","",DATEDIF($R1416,①申込書!$D$3,"Y"))</f>
        <v/>
      </c>
      <c r="R1416" t="str">
        <f t="shared" si="159"/>
        <v/>
      </c>
      <c r="S1416" t="str">
        <f t="shared" si="154"/>
        <v/>
      </c>
      <c r="T1416" t="str">
        <f>IFERROR(IF($G1416&lt;&gt;"",LEFT($G1416,11),IF(COUNTIF(③女子申込!$C:$C,$B1416)=1,INDEX(③女子申込!H:H,MATCH($B1416,③女子申込!$C:$C,0)),"")),"")</f>
        <v/>
      </c>
      <c r="U1416" t="str">
        <f t="shared" si="160"/>
        <v/>
      </c>
    </row>
    <row r="1417" spans="13:21">
      <c r="M1417" t="str">
        <f t="shared" si="155"/>
        <v/>
      </c>
      <c r="N1417" t="str">
        <f t="shared" si="156"/>
        <v/>
      </c>
      <c r="O1417" t="str">
        <f t="shared" si="157"/>
        <v/>
      </c>
      <c r="P1417" t="str">
        <f t="shared" si="158"/>
        <v/>
      </c>
      <c r="Q1417" t="str">
        <f>IF($F1417="","",DATEDIF($R1417,①申込書!$D$3,"Y"))</f>
        <v/>
      </c>
      <c r="R1417" t="str">
        <f t="shared" si="159"/>
        <v/>
      </c>
      <c r="S1417" t="str">
        <f t="shared" si="154"/>
        <v/>
      </c>
      <c r="T1417" t="str">
        <f>IFERROR(IF($G1417&lt;&gt;"",LEFT($G1417,11),IF(COUNTIF(③女子申込!$C:$C,$B1417)=1,INDEX(③女子申込!H:H,MATCH($B1417,③女子申込!$C:$C,0)),"")),"")</f>
        <v/>
      </c>
      <c r="U1417" t="str">
        <f t="shared" si="160"/>
        <v/>
      </c>
    </row>
    <row r="1418" spans="13:21">
      <c r="M1418" t="str">
        <f t="shared" si="155"/>
        <v/>
      </c>
      <c r="N1418" t="str">
        <f t="shared" si="156"/>
        <v/>
      </c>
      <c r="O1418" t="str">
        <f t="shared" si="157"/>
        <v/>
      </c>
      <c r="P1418" t="str">
        <f t="shared" si="158"/>
        <v/>
      </c>
      <c r="Q1418" t="str">
        <f>IF($F1418="","",DATEDIF($R1418,①申込書!$D$3,"Y"))</f>
        <v/>
      </c>
      <c r="R1418" t="str">
        <f t="shared" si="159"/>
        <v/>
      </c>
      <c r="S1418" t="str">
        <f t="shared" si="154"/>
        <v/>
      </c>
      <c r="T1418" t="str">
        <f>IFERROR(IF($G1418&lt;&gt;"",LEFT($G1418,11),IF(COUNTIF(③女子申込!$C:$C,$B1418)=1,INDEX(③女子申込!H:H,MATCH($B1418,③女子申込!$C:$C,0)),"")),"")</f>
        <v/>
      </c>
      <c r="U1418" t="str">
        <f t="shared" si="160"/>
        <v/>
      </c>
    </row>
    <row r="1419" spans="13:21">
      <c r="M1419" t="str">
        <f t="shared" si="155"/>
        <v/>
      </c>
      <c r="N1419" t="str">
        <f t="shared" si="156"/>
        <v/>
      </c>
      <c r="O1419" t="str">
        <f t="shared" si="157"/>
        <v/>
      </c>
      <c r="P1419" t="str">
        <f t="shared" si="158"/>
        <v/>
      </c>
      <c r="Q1419" t="str">
        <f>IF($F1419="","",DATEDIF($R1419,①申込書!$D$3,"Y"))</f>
        <v/>
      </c>
      <c r="R1419" t="str">
        <f t="shared" si="159"/>
        <v/>
      </c>
      <c r="S1419" t="str">
        <f t="shared" si="154"/>
        <v/>
      </c>
      <c r="T1419" t="str">
        <f>IFERROR(IF($G1419&lt;&gt;"",LEFT($G1419,11),IF(COUNTIF(③女子申込!$C:$C,$B1419)=1,INDEX(③女子申込!H:H,MATCH($B1419,③女子申込!$C:$C,0)),"")),"")</f>
        <v/>
      </c>
      <c r="U1419" t="str">
        <f t="shared" si="160"/>
        <v/>
      </c>
    </row>
    <row r="1420" spans="13:21">
      <c r="M1420" t="str">
        <f t="shared" si="155"/>
        <v/>
      </c>
      <c r="N1420" t="str">
        <f t="shared" si="156"/>
        <v/>
      </c>
      <c r="O1420" t="str">
        <f t="shared" si="157"/>
        <v/>
      </c>
      <c r="P1420" t="str">
        <f t="shared" si="158"/>
        <v/>
      </c>
      <c r="Q1420" t="str">
        <f>IF($F1420="","",DATEDIF($R1420,①申込書!$D$3,"Y"))</f>
        <v/>
      </c>
      <c r="R1420" t="str">
        <f t="shared" si="159"/>
        <v/>
      </c>
      <c r="S1420" t="str">
        <f t="shared" si="154"/>
        <v/>
      </c>
      <c r="T1420" t="str">
        <f>IFERROR(IF($G1420&lt;&gt;"",LEFT($G1420,11),IF(COUNTIF(③女子申込!$C:$C,$B1420)=1,INDEX(③女子申込!H:H,MATCH($B1420,③女子申込!$C:$C,0)),"")),"")</f>
        <v/>
      </c>
      <c r="U1420" t="str">
        <f t="shared" si="160"/>
        <v/>
      </c>
    </row>
    <row r="1421" spans="13:21">
      <c r="M1421" t="str">
        <f t="shared" si="155"/>
        <v/>
      </c>
      <c r="N1421" t="str">
        <f t="shared" si="156"/>
        <v/>
      </c>
      <c r="O1421" t="str">
        <f t="shared" si="157"/>
        <v/>
      </c>
      <c r="P1421" t="str">
        <f t="shared" si="158"/>
        <v/>
      </c>
      <c r="Q1421" t="str">
        <f>IF($F1421="","",DATEDIF($R1421,①申込書!$D$3,"Y"))</f>
        <v/>
      </c>
      <c r="R1421" t="str">
        <f t="shared" si="159"/>
        <v/>
      </c>
      <c r="S1421" t="str">
        <f t="shared" si="154"/>
        <v/>
      </c>
      <c r="T1421" t="str">
        <f>IFERROR(IF($G1421&lt;&gt;"",LEFT($G1421,11),IF(COUNTIF(③女子申込!$C:$C,$B1421)=1,INDEX(③女子申込!H:H,MATCH($B1421,③女子申込!$C:$C,0)),"")),"")</f>
        <v/>
      </c>
      <c r="U1421" t="str">
        <f t="shared" si="160"/>
        <v/>
      </c>
    </row>
    <row r="1422" spans="13:21">
      <c r="M1422" t="str">
        <f t="shared" si="155"/>
        <v/>
      </c>
      <c r="N1422" t="str">
        <f t="shared" si="156"/>
        <v/>
      </c>
      <c r="O1422" t="str">
        <f t="shared" si="157"/>
        <v/>
      </c>
      <c r="P1422" t="str">
        <f t="shared" si="158"/>
        <v/>
      </c>
      <c r="Q1422" t="str">
        <f>IF($F1422="","",DATEDIF($R1422,①申込書!$D$3,"Y"))</f>
        <v/>
      </c>
      <c r="R1422" t="str">
        <f t="shared" si="159"/>
        <v/>
      </c>
      <c r="S1422" t="str">
        <f t="shared" si="154"/>
        <v/>
      </c>
      <c r="T1422" t="str">
        <f>IFERROR(IF($G1422&lt;&gt;"",LEFT($G1422,11),IF(COUNTIF(③女子申込!$C:$C,$B1422)=1,INDEX(③女子申込!H:H,MATCH($B1422,③女子申込!$C:$C,0)),"")),"")</f>
        <v/>
      </c>
      <c r="U1422" t="str">
        <f t="shared" si="160"/>
        <v/>
      </c>
    </row>
    <row r="1423" spans="13:21">
      <c r="M1423" t="str">
        <f t="shared" si="155"/>
        <v/>
      </c>
      <c r="N1423" t="str">
        <f t="shared" si="156"/>
        <v/>
      </c>
      <c r="O1423" t="str">
        <f t="shared" si="157"/>
        <v/>
      </c>
      <c r="P1423" t="str">
        <f t="shared" si="158"/>
        <v/>
      </c>
      <c r="Q1423" t="str">
        <f>IF($F1423="","",DATEDIF($R1423,①申込書!$D$3,"Y"))</f>
        <v/>
      </c>
      <c r="R1423" t="str">
        <f t="shared" si="159"/>
        <v/>
      </c>
      <c r="S1423" t="str">
        <f t="shared" si="154"/>
        <v/>
      </c>
      <c r="T1423" t="str">
        <f>IFERROR(IF($G1423&lt;&gt;"",LEFT($G1423,11),IF(COUNTIF(③女子申込!$C:$C,$B1423)=1,INDEX(③女子申込!H:H,MATCH($B1423,③女子申込!$C:$C,0)),"")),"")</f>
        <v/>
      </c>
      <c r="U1423" t="str">
        <f t="shared" si="160"/>
        <v/>
      </c>
    </row>
    <row r="1424" spans="13:21">
      <c r="M1424" t="str">
        <f t="shared" si="155"/>
        <v/>
      </c>
      <c r="N1424" t="str">
        <f t="shared" si="156"/>
        <v/>
      </c>
      <c r="O1424" t="str">
        <f t="shared" si="157"/>
        <v/>
      </c>
      <c r="P1424" t="str">
        <f t="shared" si="158"/>
        <v/>
      </c>
      <c r="Q1424" t="str">
        <f>IF($F1424="","",DATEDIF($R1424,①申込書!$D$3,"Y"))</f>
        <v/>
      </c>
      <c r="R1424" t="str">
        <f t="shared" si="159"/>
        <v/>
      </c>
      <c r="S1424" t="str">
        <f t="shared" si="154"/>
        <v/>
      </c>
      <c r="T1424" t="str">
        <f>IFERROR(IF($G1424&lt;&gt;"",LEFT($G1424,11),IF(COUNTIF(③女子申込!$C:$C,$B1424)=1,INDEX(③女子申込!H:H,MATCH($B1424,③女子申込!$C:$C,0)),"")),"")</f>
        <v/>
      </c>
      <c r="U1424" t="str">
        <f t="shared" si="160"/>
        <v/>
      </c>
    </row>
    <row r="1425" spans="13:21">
      <c r="M1425" t="str">
        <f t="shared" si="155"/>
        <v/>
      </c>
      <c r="N1425" t="str">
        <f t="shared" si="156"/>
        <v/>
      </c>
      <c r="O1425" t="str">
        <f t="shared" si="157"/>
        <v/>
      </c>
      <c r="P1425" t="str">
        <f t="shared" si="158"/>
        <v/>
      </c>
      <c r="Q1425" t="str">
        <f>IF($F1425="","",DATEDIF($R1425,①申込書!$D$3,"Y"))</f>
        <v/>
      </c>
      <c r="R1425" t="str">
        <f t="shared" si="159"/>
        <v/>
      </c>
      <c r="S1425" t="str">
        <f t="shared" si="154"/>
        <v/>
      </c>
      <c r="T1425" t="str">
        <f>IFERROR(IF($G1425&lt;&gt;"",LEFT($G1425,11),IF(COUNTIF(③女子申込!$C:$C,$B1425)=1,INDEX(③女子申込!H:H,MATCH($B1425,③女子申込!$C:$C,0)),"")),"")</f>
        <v/>
      </c>
      <c r="U1425" t="str">
        <f t="shared" si="160"/>
        <v/>
      </c>
    </row>
    <row r="1426" spans="13:21">
      <c r="M1426" t="str">
        <f t="shared" si="155"/>
        <v/>
      </c>
      <c r="N1426" t="str">
        <f t="shared" si="156"/>
        <v/>
      </c>
      <c r="O1426" t="str">
        <f t="shared" si="157"/>
        <v/>
      </c>
      <c r="P1426" t="str">
        <f t="shared" si="158"/>
        <v/>
      </c>
      <c r="Q1426" t="str">
        <f>IF($F1426="","",DATEDIF($R1426,①申込書!$D$3,"Y"))</f>
        <v/>
      </c>
      <c r="R1426" t="str">
        <f t="shared" si="159"/>
        <v/>
      </c>
      <c r="S1426" t="str">
        <f t="shared" si="154"/>
        <v/>
      </c>
      <c r="T1426" t="str">
        <f>IFERROR(IF($G1426&lt;&gt;"",LEFT($G1426,11),IF(COUNTIF(③女子申込!$C:$C,$B1426)=1,INDEX(③女子申込!H:H,MATCH($B1426,③女子申込!$C:$C,0)),"")),"")</f>
        <v/>
      </c>
      <c r="U1426" t="str">
        <f t="shared" si="160"/>
        <v/>
      </c>
    </row>
    <row r="1427" spans="13:21">
      <c r="M1427" t="str">
        <f t="shared" si="155"/>
        <v/>
      </c>
      <c r="N1427" t="str">
        <f t="shared" si="156"/>
        <v/>
      </c>
      <c r="O1427" t="str">
        <f t="shared" si="157"/>
        <v/>
      </c>
      <c r="P1427" t="str">
        <f t="shared" si="158"/>
        <v/>
      </c>
      <c r="Q1427" t="str">
        <f>IF($F1427="","",DATEDIF($R1427,①申込書!$D$3,"Y"))</f>
        <v/>
      </c>
      <c r="R1427" t="str">
        <f t="shared" si="159"/>
        <v/>
      </c>
      <c r="S1427" t="str">
        <f t="shared" si="154"/>
        <v/>
      </c>
      <c r="T1427" t="str">
        <f>IFERROR(IF($G1427&lt;&gt;"",LEFT($G1427,11),IF(COUNTIF(③女子申込!$C:$C,$B1427)=1,INDEX(③女子申込!H:H,MATCH($B1427,③女子申込!$C:$C,0)),"")),"")</f>
        <v/>
      </c>
      <c r="U1427" t="str">
        <f t="shared" si="160"/>
        <v/>
      </c>
    </row>
    <row r="1428" spans="13:21">
      <c r="M1428" t="str">
        <f t="shared" si="155"/>
        <v/>
      </c>
      <c r="N1428" t="str">
        <f t="shared" si="156"/>
        <v/>
      </c>
      <c r="O1428" t="str">
        <f t="shared" si="157"/>
        <v/>
      </c>
      <c r="P1428" t="str">
        <f t="shared" si="158"/>
        <v/>
      </c>
      <c r="Q1428" t="str">
        <f>IF($F1428="","",DATEDIF($R1428,①申込書!$D$3,"Y"))</f>
        <v/>
      </c>
      <c r="R1428" t="str">
        <f t="shared" si="159"/>
        <v/>
      </c>
      <c r="S1428" t="str">
        <f t="shared" si="154"/>
        <v/>
      </c>
      <c r="T1428" t="str">
        <f>IFERROR(IF($G1428&lt;&gt;"",LEFT($G1428,11),IF(COUNTIF(③女子申込!$C:$C,$B1428)=1,INDEX(③女子申込!H:H,MATCH($B1428,③女子申込!$C:$C,0)),"")),"")</f>
        <v/>
      </c>
      <c r="U1428" t="str">
        <f t="shared" si="160"/>
        <v/>
      </c>
    </row>
    <row r="1429" spans="13:21">
      <c r="M1429" t="str">
        <f t="shared" si="155"/>
        <v/>
      </c>
      <c r="N1429" t="str">
        <f t="shared" si="156"/>
        <v/>
      </c>
      <c r="O1429" t="str">
        <f t="shared" si="157"/>
        <v/>
      </c>
      <c r="P1429" t="str">
        <f t="shared" si="158"/>
        <v/>
      </c>
      <c r="Q1429" t="str">
        <f>IF($F1429="","",DATEDIF($R1429,①申込書!$D$3,"Y"))</f>
        <v/>
      </c>
      <c r="R1429" t="str">
        <f t="shared" si="159"/>
        <v/>
      </c>
      <c r="S1429" t="str">
        <f t="shared" si="154"/>
        <v/>
      </c>
      <c r="T1429" t="str">
        <f>IFERROR(IF($G1429&lt;&gt;"",LEFT($G1429,11),IF(COUNTIF(③女子申込!$C:$C,$B1429)=1,INDEX(③女子申込!H:H,MATCH($B1429,③女子申込!$C:$C,0)),"")),"")</f>
        <v/>
      </c>
      <c r="U1429" t="str">
        <f t="shared" si="160"/>
        <v/>
      </c>
    </row>
    <row r="1430" spans="13:21">
      <c r="M1430" t="str">
        <f t="shared" si="155"/>
        <v/>
      </c>
      <c r="N1430" t="str">
        <f t="shared" si="156"/>
        <v/>
      </c>
      <c r="O1430" t="str">
        <f t="shared" si="157"/>
        <v/>
      </c>
      <c r="P1430" t="str">
        <f t="shared" si="158"/>
        <v/>
      </c>
      <c r="Q1430" t="str">
        <f>IF($F1430="","",DATEDIF($R1430,①申込書!$D$3,"Y"))</f>
        <v/>
      </c>
      <c r="R1430" t="str">
        <f t="shared" si="159"/>
        <v/>
      </c>
      <c r="S1430" t="str">
        <f t="shared" si="154"/>
        <v/>
      </c>
      <c r="T1430" t="str">
        <f>IFERROR(IF($G1430&lt;&gt;"",LEFT($G1430,11),IF(COUNTIF(③女子申込!$C:$C,$B1430)=1,INDEX(③女子申込!H:H,MATCH($B1430,③女子申込!$C:$C,0)),"")),"")</f>
        <v/>
      </c>
      <c r="U1430" t="str">
        <f t="shared" si="160"/>
        <v/>
      </c>
    </row>
    <row r="1431" spans="13:21">
      <c r="M1431" t="str">
        <f t="shared" si="155"/>
        <v/>
      </c>
      <c r="N1431" t="str">
        <f t="shared" si="156"/>
        <v/>
      </c>
      <c r="O1431" t="str">
        <f t="shared" si="157"/>
        <v/>
      </c>
      <c r="P1431" t="str">
        <f t="shared" si="158"/>
        <v/>
      </c>
      <c r="Q1431" t="str">
        <f>IF($F1431="","",DATEDIF($R1431,①申込書!$D$3,"Y"))</f>
        <v/>
      </c>
      <c r="R1431" t="str">
        <f t="shared" si="159"/>
        <v/>
      </c>
      <c r="S1431" t="str">
        <f t="shared" si="154"/>
        <v/>
      </c>
      <c r="T1431" t="str">
        <f>IFERROR(IF($G1431&lt;&gt;"",LEFT($G1431,11),IF(COUNTIF(③女子申込!$C:$C,$B1431)=1,INDEX(③女子申込!H:H,MATCH($B1431,③女子申込!$C:$C,0)),"")),"")</f>
        <v/>
      </c>
      <c r="U1431" t="str">
        <f t="shared" si="160"/>
        <v/>
      </c>
    </row>
    <row r="1432" spans="13:21">
      <c r="M1432" t="str">
        <f t="shared" si="155"/>
        <v/>
      </c>
      <c r="N1432" t="str">
        <f t="shared" si="156"/>
        <v/>
      </c>
      <c r="O1432" t="str">
        <f t="shared" si="157"/>
        <v/>
      </c>
      <c r="P1432" t="str">
        <f t="shared" si="158"/>
        <v/>
      </c>
      <c r="Q1432" t="str">
        <f>IF($F1432="","",DATEDIF($R1432,①申込書!$D$3,"Y"))</f>
        <v/>
      </c>
      <c r="R1432" t="str">
        <f t="shared" si="159"/>
        <v/>
      </c>
      <c r="S1432" t="str">
        <f t="shared" si="154"/>
        <v/>
      </c>
      <c r="T1432" t="str">
        <f>IFERROR(IF($G1432&lt;&gt;"",LEFT($G1432,11),IF(COUNTIF(③女子申込!$C:$C,$B1432)=1,INDEX(③女子申込!H:H,MATCH($B1432,③女子申込!$C:$C,0)),"")),"")</f>
        <v/>
      </c>
      <c r="U1432" t="str">
        <f t="shared" si="160"/>
        <v/>
      </c>
    </row>
    <row r="1433" spans="13:21">
      <c r="M1433" t="str">
        <f t="shared" si="155"/>
        <v/>
      </c>
      <c r="N1433" t="str">
        <f t="shared" si="156"/>
        <v/>
      </c>
      <c r="O1433" t="str">
        <f t="shared" si="157"/>
        <v/>
      </c>
      <c r="P1433" t="str">
        <f t="shared" si="158"/>
        <v/>
      </c>
      <c r="Q1433" t="str">
        <f>IF($F1433="","",DATEDIF($R1433,①申込書!$D$3,"Y"))</f>
        <v/>
      </c>
      <c r="R1433" t="str">
        <f t="shared" si="159"/>
        <v/>
      </c>
      <c r="S1433" t="str">
        <f t="shared" si="154"/>
        <v/>
      </c>
      <c r="T1433" t="str">
        <f>IFERROR(IF($G1433&lt;&gt;"",LEFT($G1433,11),IF(COUNTIF(③女子申込!$C:$C,$B1433)=1,INDEX(③女子申込!H:H,MATCH($B1433,③女子申込!$C:$C,0)),"")),"")</f>
        <v/>
      </c>
      <c r="U1433" t="str">
        <f t="shared" si="160"/>
        <v/>
      </c>
    </row>
    <row r="1434" spans="13:21">
      <c r="M1434" t="str">
        <f t="shared" si="155"/>
        <v/>
      </c>
      <c r="N1434" t="str">
        <f t="shared" si="156"/>
        <v/>
      </c>
      <c r="O1434" t="str">
        <f t="shared" si="157"/>
        <v/>
      </c>
      <c r="P1434" t="str">
        <f t="shared" si="158"/>
        <v/>
      </c>
      <c r="Q1434" t="str">
        <f>IF($F1434="","",DATEDIF($R1434,①申込書!$D$3,"Y"))</f>
        <v/>
      </c>
      <c r="R1434" t="str">
        <f t="shared" si="159"/>
        <v/>
      </c>
      <c r="S1434" t="str">
        <f t="shared" si="154"/>
        <v/>
      </c>
      <c r="T1434" t="str">
        <f>IFERROR(IF($G1434&lt;&gt;"",LEFT($G1434,11),IF(COUNTIF(③女子申込!$C:$C,$B1434)=1,INDEX(③女子申込!H:H,MATCH($B1434,③女子申込!$C:$C,0)),"")),"")</f>
        <v/>
      </c>
      <c r="U1434" t="str">
        <f t="shared" si="160"/>
        <v/>
      </c>
    </row>
    <row r="1435" spans="13:21">
      <c r="M1435" t="str">
        <f t="shared" si="155"/>
        <v/>
      </c>
      <c r="N1435" t="str">
        <f t="shared" si="156"/>
        <v/>
      </c>
      <c r="O1435" t="str">
        <f t="shared" si="157"/>
        <v/>
      </c>
      <c r="P1435" t="str">
        <f t="shared" si="158"/>
        <v/>
      </c>
      <c r="Q1435" t="str">
        <f>IF($F1435="","",DATEDIF($R1435,①申込書!$D$3,"Y"))</f>
        <v/>
      </c>
      <c r="R1435" t="str">
        <f t="shared" si="159"/>
        <v/>
      </c>
      <c r="S1435" t="str">
        <f t="shared" si="154"/>
        <v/>
      </c>
      <c r="T1435" t="str">
        <f>IFERROR(IF($G1435&lt;&gt;"",LEFT($G1435,11),IF(COUNTIF(③女子申込!$C:$C,$B1435)=1,INDEX(③女子申込!H:H,MATCH($B1435,③女子申込!$C:$C,0)),"")),"")</f>
        <v/>
      </c>
      <c r="U1435" t="str">
        <f t="shared" si="160"/>
        <v/>
      </c>
    </row>
    <row r="1436" spans="13:21">
      <c r="M1436" t="str">
        <f t="shared" si="155"/>
        <v/>
      </c>
      <c r="N1436" t="str">
        <f t="shared" si="156"/>
        <v/>
      </c>
      <c r="O1436" t="str">
        <f t="shared" si="157"/>
        <v/>
      </c>
      <c r="P1436" t="str">
        <f t="shared" si="158"/>
        <v/>
      </c>
      <c r="Q1436" t="str">
        <f>IF($F1436="","",DATEDIF($R1436,①申込書!$D$3,"Y"))</f>
        <v/>
      </c>
      <c r="R1436" t="str">
        <f t="shared" si="159"/>
        <v/>
      </c>
      <c r="S1436" t="str">
        <f t="shared" si="154"/>
        <v/>
      </c>
      <c r="T1436" t="str">
        <f>IFERROR(IF($G1436&lt;&gt;"",LEFT($G1436,11),IF(COUNTIF(③女子申込!$C:$C,$B1436)=1,INDEX(③女子申込!H:H,MATCH($B1436,③女子申込!$C:$C,0)),"")),"")</f>
        <v/>
      </c>
      <c r="U1436" t="str">
        <f t="shared" si="160"/>
        <v/>
      </c>
    </row>
    <row r="1437" spans="13:21">
      <c r="M1437" t="str">
        <f t="shared" si="155"/>
        <v/>
      </c>
      <c r="N1437" t="str">
        <f t="shared" si="156"/>
        <v/>
      </c>
      <c r="O1437" t="str">
        <f t="shared" si="157"/>
        <v/>
      </c>
      <c r="P1437" t="str">
        <f t="shared" si="158"/>
        <v/>
      </c>
      <c r="Q1437" t="str">
        <f>IF($F1437="","",DATEDIF($R1437,①申込書!$D$3,"Y"))</f>
        <v/>
      </c>
      <c r="R1437" t="str">
        <f t="shared" si="159"/>
        <v/>
      </c>
      <c r="S1437" t="str">
        <f t="shared" si="154"/>
        <v/>
      </c>
      <c r="T1437" t="str">
        <f>IFERROR(IF($G1437&lt;&gt;"",LEFT($G1437,11),IF(COUNTIF(③女子申込!$C:$C,$B1437)=1,INDEX(③女子申込!H:H,MATCH($B1437,③女子申込!$C:$C,0)),"")),"")</f>
        <v/>
      </c>
      <c r="U1437" t="str">
        <f t="shared" si="160"/>
        <v/>
      </c>
    </row>
    <row r="1438" spans="13:21">
      <c r="M1438" t="str">
        <f t="shared" si="155"/>
        <v/>
      </c>
      <c r="N1438" t="str">
        <f t="shared" si="156"/>
        <v/>
      </c>
      <c r="O1438" t="str">
        <f t="shared" si="157"/>
        <v/>
      </c>
      <c r="P1438" t="str">
        <f t="shared" si="158"/>
        <v/>
      </c>
      <c r="Q1438" t="str">
        <f>IF($F1438="","",DATEDIF($R1438,①申込書!$D$3,"Y"))</f>
        <v/>
      </c>
      <c r="R1438" t="str">
        <f t="shared" si="159"/>
        <v/>
      </c>
      <c r="S1438" t="str">
        <f t="shared" si="154"/>
        <v/>
      </c>
      <c r="T1438" t="str">
        <f>IFERROR(IF($G1438&lt;&gt;"",LEFT($G1438,11),IF(COUNTIF(③女子申込!$C:$C,$B1438)=1,INDEX(③女子申込!H:H,MATCH($B1438,③女子申込!$C:$C,0)),"")),"")</f>
        <v/>
      </c>
      <c r="U1438" t="str">
        <f t="shared" si="160"/>
        <v/>
      </c>
    </row>
    <row r="1439" spans="13:21">
      <c r="M1439" t="str">
        <f t="shared" si="155"/>
        <v/>
      </c>
      <c r="N1439" t="str">
        <f t="shared" si="156"/>
        <v/>
      </c>
      <c r="O1439" t="str">
        <f t="shared" si="157"/>
        <v/>
      </c>
      <c r="P1439" t="str">
        <f t="shared" si="158"/>
        <v/>
      </c>
      <c r="Q1439" t="str">
        <f>IF($F1439="","",DATEDIF($R1439,①申込書!$D$3,"Y"))</f>
        <v/>
      </c>
      <c r="R1439" t="str">
        <f t="shared" si="159"/>
        <v/>
      </c>
      <c r="S1439" t="str">
        <f t="shared" si="154"/>
        <v/>
      </c>
      <c r="T1439" t="str">
        <f>IFERROR(IF($G1439&lt;&gt;"",LEFT($G1439,11),IF(COUNTIF(③女子申込!$C:$C,$B1439)=1,INDEX(③女子申込!H:H,MATCH($B1439,③女子申込!$C:$C,0)),"")),"")</f>
        <v/>
      </c>
      <c r="U1439" t="str">
        <f t="shared" si="160"/>
        <v/>
      </c>
    </row>
    <row r="1440" spans="13:21">
      <c r="M1440" t="str">
        <f t="shared" si="155"/>
        <v/>
      </c>
      <c r="N1440" t="str">
        <f t="shared" si="156"/>
        <v/>
      </c>
      <c r="O1440" t="str">
        <f t="shared" si="157"/>
        <v/>
      </c>
      <c r="P1440" t="str">
        <f t="shared" si="158"/>
        <v/>
      </c>
      <c r="Q1440" t="str">
        <f>IF($F1440="","",DATEDIF($R1440,①申込書!$D$3,"Y"))</f>
        <v/>
      </c>
      <c r="R1440" t="str">
        <f t="shared" si="159"/>
        <v/>
      </c>
      <c r="S1440" t="str">
        <f t="shared" si="154"/>
        <v/>
      </c>
      <c r="T1440" t="str">
        <f>IFERROR(IF($G1440&lt;&gt;"",LEFT($G1440,11),IF(COUNTIF(③女子申込!$C:$C,$B1440)=1,INDEX(③女子申込!H:H,MATCH($B1440,③女子申込!$C:$C,0)),"")),"")</f>
        <v/>
      </c>
      <c r="U1440" t="str">
        <f t="shared" si="160"/>
        <v/>
      </c>
    </row>
    <row r="1441" spans="13:21">
      <c r="M1441" t="str">
        <f t="shared" si="155"/>
        <v/>
      </c>
      <c r="N1441" t="str">
        <f t="shared" si="156"/>
        <v/>
      </c>
      <c r="O1441" t="str">
        <f t="shared" si="157"/>
        <v/>
      </c>
      <c r="P1441" t="str">
        <f t="shared" si="158"/>
        <v/>
      </c>
      <c r="Q1441" t="str">
        <f>IF($F1441="","",DATEDIF($R1441,①申込書!$D$3,"Y"))</f>
        <v/>
      </c>
      <c r="R1441" t="str">
        <f t="shared" si="159"/>
        <v/>
      </c>
      <c r="S1441" t="str">
        <f t="shared" si="154"/>
        <v/>
      </c>
      <c r="T1441" t="str">
        <f>IFERROR(IF($G1441&lt;&gt;"",LEFT($G1441,11),IF(COUNTIF(③女子申込!$C:$C,$B1441)=1,INDEX(③女子申込!H:H,MATCH($B1441,③女子申込!$C:$C,0)),"")),"")</f>
        <v/>
      </c>
      <c r="U1441" t="str">
        <f t="shared" si="160"/>
        <v/>
      </c>
    </row>
    <row r="1442" spans="13:21">
      <c r="M1442" t="str">
        <f t="shared" si="155"/>
        <v/>
      </c>
      <c r="N1442" t="str">
        <f t="shared" si="156"/>
        <v/>
      </c>
      <c r="O1442" t="str">
        <f t="shared" si="157"/>
        <v/>
      </c>
      <c r="P1442" t="str">
        <f t="shared" si="158"/>
        <v/>
      </c>
      <c r="Q1442" t="str">
        <f>IF($F1442="","",DATEDIF($R1442,①申込書!$D$3,"Y"))</f>
        <v/>
      </c>
      <c r="R1442" t="str">
        <f t="shared" si="159"/>
        <v/>
      </c>
      <c r="S1442" t="str">
        <f t="shared" si="154"/>
        <v/>
      </c>
      <c r="T1442" t="str">
        <f>IFERROR(IF($G1442&lt;&gt;"",LEFT($G1442,11),IF(COUNTIF(③女子申込!$C:$C,$B1442)=1,INDEX(③女子申込!H:H,MATCH($B1442,③女子申込!$C:$C,0)),"")),"")</f>
        <v/>
      </c>
      <c r="U1442" t="str">
        <f t="shared" si="160"/>
        <v/>
      </c>
    </row>
    <row r="1443" spans="13:21">
      <c r="M1443" t="str">
        <f t="shared" si="155"/>
        <v/>
      </c>
      <c r="N1443" t="str">
        <f t="shared" si="156"/>
        <v/>
      </c>
      <c r="O1443" t="str">
        <f t="shared" si="157"/>
        <v/>
      </c>
      <c r="P1443" t="str">
        <f t="shared" si="158"/>
        <v/>
      </c>
      <c r="Q1443" t="str">
        <f>IF($F1443="","",DATEDIF($R1443,①申込書!$D$3,"Y"))</f>
        <v/>
      </c>
      <c r="R1443" t="str">
        <f t="shared" si="159"/>
        <v/>
      </c>
      <c r="S1443" t="str">
        <f t="shared" si="154"/>
        <v/>
      </c>
      <c r="T1443" t="str">
        <f>IFERROR(IF($G1443&lt;&gt;"",LEFT($G1443,11),IF(COUNTIF(③女子申込!$C:$C,$B1443)=1,INDEX(③女子申込!H:H,MATCH($B1443,③女子申込!$C:$C,0)),"")),"")</f>
        <v/>
      </c>
      <c r="U1443" t="str">
        <f t="shared" si="160"/>
        <v/>
      </c>
    </row>
    <row r="1444" spans="13:21">
      <c r="M1444" t="str">
        <f t="shared" si="155"/>
        <v/>
      </c>
      <c r="N1444" t="str">
        <f t="shared" si="156"/>
        <v/>
      </c>
      <c r="O1444" t="str">
        <f t="shared" si="157"/>
        <v/>
      </c>
      <c r="P1444" t="str">
        <f t="shared" si="158"/>
        <v/>
      </c>
      <c r="Q1444" t="str">
        <f>IF($F1444="","",DATEDIF($R1444,①申込書!$D$3,"Y"))</f>
        <v/>
      </c>
      <c r="R1444" t="str">
        <f t="shared" si="159"/>
        <v/>
      </c>
      <c r="S1444" t="str">
        <f t="shared" si="154"/>
        <v/>
      </c>
      <c r="T1444" t="str">
        <f>IFERROR(IF($G1444&lt;&gt;"",LEFT($G1444,11),IF(COUNTIF(③女子申込!$C:$C,$B1444)=1,INDEX(③女子申込!H:H,MATCH($B1444,③女子申込!$C:$C,0)),"")),"")</f>
        <v/>
      </c>
      <c r="U1444" t="str">
        <f t="shared" si="160"/>
        <v/>
      </c>
    </row>
    <row r="1445" spans="13:21">
      <c r="M1445" t="str">
        <f t="shared" si="155"/>
        <v/>
      </c>
      <c r="N1445" t="str">
        <f t="shared" si="156"/>
        <v/>
      </c>
      <c r="O1445" t="str">
        <f t="shared" si="157"/>
        <v/>
      </c>
      <c r="P1445" t="str">
        <f t="shared" si="158"/>
        <v/>
      </c>
      <c r="Q1445" t="str">
        <f>IF($F1445="","",DATEDIF($R1445,①申込書!$D$3,"Y"))</f>
        <v/>
      </c>
      <c r="R1445" t="str">
        <f t="shared" si="159"/>
        <v/>
      </c>
      <c r="S1445" t="str">
        <f t="shared" si="154"/>
        <v/>
      </c>
      <c r="T1445" t="str">
        <f>IFERROR(IF($G1445&lt;&gt;"",LEFT($G1445,11),IF(COUNTIF(③女子申込!$C:$C,$B1445)=1,INDEX(③女子申込!H:H,MATCH($B1445,③女子申込!$C:$C,0)),"")),"")</f>
        <v/>
      </c>
      <c r="U1445" t="str">
        <f t="shared" si="160"/>
        <v/>
      </c>
    </row>
    <row r="1446" spans="13:21">
      <c r="M1446" t="str">
        <f t="shared" si="155"/>
        <v/>
      </c>
      <c r="N1446" t="str">
        <f t="shared" si="156"/>
        <v/>
      </c>
      <c r="O1446" t="str">
        <f t="shared" si="157"/>
        <v/>
      </c>
      <c r="P1446" t="str">
        <f t="shared" si="158"/>
        <v/>
      </c>
      <c r="Q1446" t="str">
        <f>IF($F1446="","",DATEDIF($R1446,①申込書!$D$3,"Y"))</f>
        <v/>
      </c>
      <c r="R1446" t="str">
        <f t="shared" si="159"/>
        <v/>
      </c>
      <c r="S1446" t="str">
        <f t="shared" si="154"/>
        <v/>
      </c>
      <c r="T1446" t="str">
        <f>IFERROR(IF($G1446&lt;&gt;"",LEFT($G1446,11),IF(COUNTIF(③女子申込!$C:$C,$B1446)=1,INDEX(③女子申込!H:H,MATCH($B1446,③女子申込!$C:$C,0)),"")),"")</f>
        <v/>
      </c>
      <c r="U1446" t="str">
        <f t="shared" si="160"/>
        <v/>
      </c>
    </row>
    <row r="1447" spans="13:21">
      <c r="M1447" t="str">
        <f t="shared" si="155"/>
        <v/>
      </c>
      <c r="N1447" t="str">
        <f t="shared" si="156"/>
        <v/>
      </c>
      <c r="O1447" t="str">
        <f t="shared" si="157"/>
        <v/>
      </c>
      <c r="P1447" t="str">
        <f t="shared" si="158"/>
        <v/>
      </c>
      <c r="Q1447" t="str">
        <f>IF($F1447="","",DATEDIF($R1447,①申込書!$D$3,"Y"))</f>
        <v/>
      </c>
      <c r="R1447" t="str">
        <f t="shared" si="159"/>
        <v/>
      </c>
      <c r="S1447" t="str">
        <f t="shared" si="154"/>
        <v/>
      </c>
      <c r="T1447" t="str">
        <f>IFERROR(IF($G1447&lt;&gt;"",LEFT($G1447,11),IF(COUNTIF(③女子申込!$C:$C,$B1447)=1,INDEX(③女子申込!H:H,MATCH($B1447,③女子申込!$C:$C,0)),"")),"")</f>
        <v/>
      </c>
      <c r="U1447" t="str">
        <f t="shared" si="160"/>
        <v/>
      </c>
    </row>
    <row r="1448" spans="13:21">
      <c r="M1448" t="str">
        <f t="shared" si="155"/>
        <v/>
      </c>
      <c r="N1448" t="str">
        <f t="shared" si="156"/>
        <v/>
      </c>
      <c r="O1448" t="str">
        <f t="shared" si="157"/>
        <v/>
      </c>
      <c r="P1448" t="str">
        <f t="shared" si="158"/>
        <v/>
      </c>
      <c r="Q1448" t="str">
        <f>IF($F1448="","",DATEDIF($R1448,①申込書!$D$3,"Y"))</f>
        <v/>
      </c>
      <c r="R1448" t="str">
        <f t="shared" si="159"/>
        <v/>
      </c>
      <c r="S1448" t="str">
        <f t="shared" si="154"/>
        <v/>
      </c>
      <c r="T1448" t="str">
        <f>IFERROR(IF($G1448&lt;&gt;"",LEFT($G1448,11),IF(COUNTIF(③女子申込!$C:$C,$B1448)=1,INDEX(③女子申込!H:H,MATCH($B1448,③女子申込!$C:$C,0)),"")),"")</f>
        <v/>
      </c>
      <c r="U1448" t="str">
        <f t="shared" si="160"/>
        <v/>
      </c>
    </row>
    <row r="1449" spans="13:21">
      <c r="M1449" t="str">
        <f t="shared" si="155"/>
        <v/>
      </c>
      <c r="N1449" t="str">
        <f t="shared" si="156"/>
        <v/>
      </c>
      <c r="O1449" t="str">
        <f t="shared" si="157"/>
        <v/>
      </c>
      <c r="P1449" t="str">
        <f t="shared" si="158"/>
        <v/>
      </c>
      <c r="Q1449" t="str">
        <f>IF($F1449="","",DATEDIF($R1449,①申込書!$D$3,"Y"))</f>
        <v/>
      </c>
      <c r="R1449" t="str">
        <f t="shared" si="159"/>
        <v/>
      </c>
      <c r="S1449" t="str">
        <f t="shared" si="154"/>
        <v/>
      </c>
      <c r="T1449" t="str">
        <f>IFERROR(IF($G1449&lt;&gt;"",LEFT($G1449,11),IF(COUNTIF(③女子申込!$C:$C,$B1449)=1,INDEX(③女子申込!H:H,MATCH($B1449,③女子申込!$C:$C,0)),"")),"")</f>
        <v/>
      </c>
      <c r="U1449" t="str">
        <f t="shared" si="160"/>
        <v/>
      </c>
    </row>
    <row r="1450" spans="13:21">
      <c r="M1450" t="str">
        <f t="shared" si="155"/>
        <v/>
      </c>
      <c r="N1450" t="str">
        <f t="shared" si="156"/>
        <v/>
      </c>
      <c r="O1450" t="str">
        <f t="shared" si="157"/>
        <v/>
      </c>
      <c r="P1450" t="str">
        <f t="shared" si="158"/>
        <v/>
      </c>
      <c r="Q1450" t="str">
        <f>IF($F1450="","",DATEDIF($R1450,①申込書!$D$3,"Y"))</f>
        <v/>
      </c>
      <c r="R1450" t="str">
        <f t="shared" si="159"/>
        <v/>
      </c>
      <c r="S1450" t="str">
        <f t="shared" si="154"/>
        <v/>
      </c>
      <c r="T1450" t="str">
        <f>IFERROR(IF($G1450&lt;&gt;"",LEFT($G1450,11),IF(COUNTIF(③女子申込!$C:$C,$B1450)=1,INDEX(③女子申込!H:H,MATCH($B1450,③女子申込!$C:$C,0)),"")),"")</f>
        <v/>
      </c>
      <c r="U1450" t="str">
        <f t="shared" si="160"/>
        <v/>
      </c>
    </row>
    <row r="1451" spans="13:21">
      <c r="M1451" t="str">
        <f t="shared" si="155"/>
        <v/>
      </c>
      <c r="N1451" t="str">
        <f t="shared" si="156"/>
        <v/>
      </c>
      <c r="O1451" t="str">
        <f t="shared" si="157"/>
        <v/>
      </c>
      <c r="P1451" t="str">
        <f t="shared" si="158"/>
        <v/>
      </c>
      <c r="Q1451" t="str">
        <f>IF($F1451="","",DATEDIF($R1451,①申込書!$D$3,"Y"))</f>
        <v/>
      </c>
      <c r="R1451" t="str">
        <f t="shared" si="159"/>
        <v/>
      </c>
      <c r="S1451" t="str">
        <f t="shared" si="154"/>
        <v/>
      </c>
      <c r="T1451" t="str">
        <f>IFERROR(IF($G1451&lt;&gt;"",LEFT($G1451,11),IF(COUNTIF(③女子申込!$C:$C,$B1451)=1,INDEX(③女子申込!H:H,MATCH($B1451,③女子申込!$C:$C,0)),"")),"")</f>
        <v/>
      </c>
      <c r="U1451" t="str">
        <f t="shared" si="160"/>
        <v/>
      </c>
    </row>
    <row r="1452" spans="13:21">
      <c r="M1452" t="str">
        <f t="shared" si="155"/>
        <v/>
      </c>
      <c r="N1452" t="str">
        <f t="shared" si="156"/>
        <v/>
      </c>
      <c r="O1452" t="str">
        <f t="shared" si="157"/>
        <v/>
      </c>
      <c r="P1452" t="str">
        <f t="shared" si="158"/>
        <v/>
      </c>
      <c r="Q1452" t="str">
        <f>IF($F1452="","",DATEDIF($R1452,①申込書!$D$3,"Y"))</f>
        <v/>
      </c>
      <c r="R1452" t="str">
        <f t="shared" si="159"/>
        <v/>
      </c>
      <c r="S1452" t="str">
        <f t="shared" si="154"/>
        <v/>
      </c>
      <c r="T1452" t="str">
        <f>IFERROR(IF($G1452&lt;&gt;"",LEFT($G1452,11),IF(COUNTIF(③女子申込!$C:$C,$B1452)=1,INDEX(③女子申込!H:H,MATCH($B1452,③女子申込!$C:$C,0)),"")),"")</f>
        <v/>
      </c>
      <c r="U1452" t="str">
        <f t="shared" si="160"/>
        <v/>
      </c>
    </row>
    <row r="1453" spans="13:21">
      <c r="M1453" t="str">
        <f t="shared" si="155"/>
        <v/>
      </c>
      <c r="N1453" t="str">
        <f t="shared" si="156"/>
        <v/>
      </c>
      <c r="O1453" t="str">
        <f t="shared" si="157"/>
        <v/>
      </c>
      <c r="P1453" t="str">
        <f t="shared" si="158"/>
        <v/>
      </c>
      <c r="Q1453" t="str">
        <f>IF($F1453="","",DATEDIF($R1453,①申込書!$D$3,"Y"))</f>
        <v/>
      </c>
      <c r="R1453" t="str">
        <f t="shared" si="159"/>
        <v/>
      </c>
      <c r="S1453" t="str">
        <f t="shared" si="154"/>
        <v/>
      </c>
      <c r="T1453" t="str">
        <f>IFERROR(IF($G1453&lt;&gt;"",LEFT($G1453,11),IF(COUNTIF(③女子申込!$C:$C,$B1453)=1,INDEX(③女子申込!H:H,MATCH($B1453,③女子申込!$C:$C,0)),"")),"")</f>
        <v/>
      </c>
      <c r="U1453" t="str">
        <f t="shared" si="160"/>
        <v/>
      </c>
    </row>
    <row r="1454" spans="13:21">
      <c r="M1454" t="str">
        <f t="shared" si="155"/>
        <v/>
      </c>
      <c r="N1454" t="str">
        <f t="shared" si="156"/>
        <v/>
      </c>
      <c r="O1454" t="str">
        <f t="shared" si="157"/>
        <v/>
      </c>
      <c r="P1454" t="str">
        <f t="shared" si="158"/>
        <v/>
      </c>
      <c r="Q1454" t="str">
        <f>IF($F1454="","",DATEDIF($R1454,①申込書!$D$3,"Y"))</f>
        <v/>
      </c>
      <c r="R1454" t="str">
        <f t="shared" si="159"/>
        <v/>
      </c>
      <c r="S1454" t="str">
        <f t="shared" si="154"/>
        <v/>
      </c>
      <c r="T1454" t="str">
        <f>IFERROR(IF($G1454&lt;&gt;"",LEFT($G1454,11),IF(COUNTIF(③女子申込!$C:$C,$B1454)=1,INDEX(③女子申込!H:H,MATCH($B1454,③女子申込!$C:$C,0)),"")),"")</f>
        <v/>
      </c>
      <c r="U1454" t="str">
        <f t="shared" si="160"/>
        <v/>
      </c>
    </row>
    <row r="1455" spans="13:21">
      <c r="M1455" t="str">
        <f t="shared" si="155"/>
        <v/>
      </c>
      <c r="N1455" t="str">
        <f t="shared" si="156"/>
        <v/>
      </c>
      <c r="O1455" t="str">
        <f t="shared" si="157"/>
        <v/>
      </c>
      <c r="P1455" t="str">
        <f t="shared" si="158"/>
        <v/>
      </c>
      <c r="Q1455" t="str">
        <f>IF($F1455="","",DATEDIF($R1455,①申込書!$D$3,"Y"))</f>
        <v/>
      </c>
      <c r="R1455" t="str">
        <f t="shared" si="159"/>
        <v/>
      </c>
      <c r="S1455" t="str">
        <f t="shared" si="154"/>
        <v/>
      </c>
      <c r="T1455" t="str">
        <f>IFERROR(IF($G1455&lt;&gt;"",LEFT($G1455,11),IF(COUNTIF(③女子申込!$C:$C,$B1455)=1,INDEX(③女子申込!H:H,MATCH($B1455,③女子申込!$C:$C,0)),"")),"")</f>
        <v/>
      </c>
      <c r="U1455" t="str">
        <f t="shared" si="160"/>
        <v/>
      </c>
    </row>
    <row r="1456" spans="13:21">
      <c r="M1456" t="str">
        <f t="shared" si="155"/>
        <v/>
      </c>
      <c r="N1456" t="str">
        <f t="shared" si="156"/>
        <v/>
      </c>
      <c r="O1456" t="str">
        <f t="shared" si="157"/>
        <v/>
      </c>
      <c r="P1456" t="str">
        <f t="shared" si="158"/>
        <v/>
      </c>
      <c r="Q1456" t="str">
        <f>IF($F1456="","",DATEDIF($R1456,①申込書!$D$3,"Y"))</f>
        <v/>
      </c>
      <c r="R1456" t="str">
        <f t="shared" si="159"/>
        <v/>
      </c>
      <c r="S1456" t="str">
        <f t="shared" si="154"/>
        <v/>
      </c>
      <c r="T1456" t="str">
        <f>IFERROR(IF($G1456&lt;&gt;"",LEFT($G1456,11),IF(COUNTIF(③女子申込!$C:$C,$B1456)=1,INDEX(③女子申込!H:H,MATCH($B1456,③女子申込!$C:$C,0)),"")),"")</f>
        <v/>
      </c>
      <c r="U1456" t="str">
        <f t="shared" si="160"/>
        <v/>
      </c>
    </row>
    <row r="1457" spans="13:21">
      <c r="M1457" t="str">
        <f t="shared" si="155"/>
        <v/>
      </c>
      <c r="N1457" t="str">
        <f t="shared" si="156"/>
        <v/>
      </c>
      <c r="O1457" t="str">
        <f t="shared" si="157"/>
        <v/>
      </c>
      <c r="P1457" t="str">
        <f t="shared" si="158"/>
        <v/>
      </c>
      <c r="Q1457" t="str">
        <f>IF($F1457="","",DATEDIF($R1457,①申込書!$D$3,"Y"))</f>
        <v/>
      </c>
      <c r="R1457" t="str">
        <f t="shared" si="159"/>
        <v/>
      </c>
      <c r="S1457" t="str">
        <f t="shared" si="154"/>
        <v/>
      </c>
      <c r="T1457" t="str">
        <f>IFERROR(IF($G1457&lt;&gt;"",LEFT($G1457,11),IF(COUNTIF(③女子申込!$C:$C,$B1457)=1,INDEX(③女子申込!H:H,MATCH($B1457,③女子申込!$C:$C,0)),"")),"")</f>
        <v/>
      </c>
      <c r="U1457" t="str">
        <f t="shared" si="160"/>
        <v/>
      </c>
    </row>
    <row r="1458" spans="13:21">
      <c r="M1458" t="str">
        <f t="shared" si="155"/>
        <v/>
      </c>
      <c r="N1458" t="str">
        <f t="shared" si="156"/>
        <v/>
      </c>
      <c r="O1458" t="str">
        <f t="shared" si="157"/>
        <v/>
      </c>
      <c r="P1458" t="str">
        <f t="shared" si="158"/>
        <v/>
      </c>
      <c r="Q1458" t="str">
        <f>IF($F1458="","",DATEDIF($R1458,①申込書!$D$3,"Y"))</f>
        <v/>
      </c>
      <c r="R1458" t="str">
        <f t="shared" si="159"/>
        <v/>
      </c>
      <c r="S1458" t="str">
        <f t="shared" si="154"/>
        <v/>
      </c>
      <c r="T1458" t="str">
        <f>IFERROR(IF($G1458&lt;&gt;"",LEFT($G1458,11),IF(COUNTIF(③女子申込!$C:$C,$B1458)=1,INDEX(③女子申込!H:H,MATCH($B1458,③女子申込!$C:$C,0)),"")),"")</f>
        <v/>
      </c>
      <c r="U1458" t="str">
        <f t="shared" si="160"/>
        <v/>
      </c>
    </row>
    <row r="1459" spans="13:21">
      <c r="M1459" t="str">
        <f t="shared" si="155"/>
        <v/>
      </c>
      <c r="N1459" t="str">
        <f t="shared" si="156"/>
        <v/>
      </c>
      <c r="O1459" t="str">
        <f t="shared" si="157"/>
        <v/>
      </c>
      <c r="P1459" t="str">
        <f t="shared" si="158"/>
        <v/>
      </c>
      <c r="Q1459" t="str">
        <f>IF($F1459="","",DATEDIF($R1459,①申込書!$D$3,"Y"))</f>
        <v/>
      </c>
      <c r="R1459" t="str">
        <f t="shared" si="159"/>
        <v/>
      </c>
      <c r="S1459" t="str">
        <f t="shared" si="154"/>
        <v/>
      </c>
      <c r="T1459" t="str">
        <f>IFERROR(IF($G1459&lt;&gt;"",LEFT($G1459,11),IF(COUNTIF(③女子申込!$C:$C,$B1459)=1,INDEX(③女子申込!H:H,MATCH($B1459,③女子申込!$C:$C,0)),"")),"")</f>
        <v/>
      </c>
      <c r="U1459" t="str">
        <f t="shared" si="160"/>
        <v/>
      </c>
    </row>
    <row r="1460" spans="13:21">
      <c r="M1460" t="str">
        <f t="shared" si="155"/>
        <v/>
      </c>
      <c r="N1460" t="str">
        <f t="shared" si="156"/>
        <v/>
      </c>
      <c r="O1460" t="str">
        <f t="shared" si="157"/>
        <v/>
      </c>
      <c r="P1460" t="str">
        <f t="shared" si="158"/>
        <v/>
      </c>
      <c r="Q1460" t="str">
        <f>IF($F1460="","",DATEDIF($R1460,①申込書!$D$3,"Y"))</f>
        <v/>
      </c>
      <c r="R1460" t="str">
        <f t="shared" si="159"/>
        <v/>
      </c>
      <c r="S1460" t="str">
        <f t="shared" si="154"/>
        <v/>
      </c>
      <c r="T1460" t="str">
        <f>IFERROR(IF($G1460&lt;&gt;"",LEFT($G1460,11),IF(COUNTIF(③女子申込!$C:$C,$B1460)=1,INDEX(③女子申込!H:H,MATCH($B1460,③女子申込!$C:$C,0)),"")),"")</f>
        <v/>
      </c>
      <c r="U1460" t="str">
        <f t="shared" si="160"/>
        <v/>
      </c>
    </row>
    <row r="1461" spans="13:21">
      <c r="M1461" t="str">
        <f t="shared" si="155"/>
        <v/>
      </c>
      <c r="N1461" t="str">
        <f t="shared" si="156"/>
        <v/>
      </c>
      <c r="O1461" t="str">
        <f t="shared" si="157"/>
        <v/>
      </c>
      <c r="P1461" t="str">
        <f t="shared" si="158"/>
        <v/>
      </c>
      <c r="Q1461" t="str">
        <f>IF($F1461="","",DATEDIF($R1461,①申込書!$D$3,"Y"))</f>
        <v/>
      </c>
      <c r="R1461" t="str">
        <f t="shared" si="159"/>
        <v/>
      </c>
      <c r="S1461" t="str">
        <f t="shared" si="154"/>
        <v/>
      </c>
      <c r="T1461" t="str">
        <f>IFERROR(IF($G1461&lt;&gt;"",LEFT($G1461,11),IF(COUNTIF(③女子申込!$C:$C,$B1461)=1,INDEX(③女子申込!H:H,MATCH($B1461,③女子申込!$C:$C,0)),"")),"")</f>
        <v/>
      </c>
      <c r="U1461" t="str">
        <f t="shared" si="160"/>
        <v/>
      </c>
    </row>
    <row r="1462" spans="13:21">
      <c r="M1462" t="str">
        <f t="shared" si="155"/>
        <v/>
      </c>
      <c r="N1462" t="str">
        <f t="shared" si="156"/>
        <v/>
      </c>
      <c r="O1462" t="str">
        <f t="shared" si="157"/>
        <v/>
      </c>
      <c r="P1462" t="str">
        <f t="shared" si="158"/>
        <v/>
      </c>
      <c r="Q1462" t="str">
        <f>IF($F1462="","",DATEDIF($R1462,①申込書!$D$3,"Y"))</f>
        <v/>
      </c>
      <c r="R1462" t="str">
        <f t="shared" si="159"/>
        <v/>
      </c>
      <c r="S1462" t="str">
        <f t="shared" si="154"/>
        <v/>
      </c>
      <c r="T1462" t="str">
        <f>IFERROR(IF($G1462&lt;&gt;"",LEFT($G1462,11),IF(COUNTIF(③女子申込!$C:$C,$B1462)=1,INDEX(③女子申込!H:H,MATCH($B1462,③女子申込!$C:$C,0)),"")),"")</f>
        <v/>
      </c>
      <c r="U1462" t="str">
        <f t="shared" si="160"/>
        <v/>
      </c>
    </row>
    <row r="1463" spans="13:21">
      <c r="M1463" t="str">
        <f t="shared" si="155"/>
        <v/>
      </c>
      <c r="N1463" t="str">
        <f t="shared" si="156"/>
        <v/>
      </c>
      <c r="O1463" t="str">
        <f t="shared" si="157"/>
        <v/>
      </c>
      <c r="P1463" t="str">
        <f t="shared" si="158"/>
        <v/>
      </c>
      <c r="Q1463" t="str">
        <f>IF($F1463="","",DATEDIF($R1463,①申込書!$D$3,"Y"))</f>
        <v/>
      </c>
      <c r="R1463" t="str">
        <f t="shared" si="159"/>
        <v/>
      </c>
      <c r="S1463" t="str">
        <f t="shared" si="154"/>
        <v/>
      </c>
      <c r="T1463" t="str">
        <f>IFERROR(IF($G1463&lt;&gt;"",LEFT($G1463,11),IF(COUNTIF(③女子申込!$C:$C,$B1463)=1,INDEX(③女子申込!H:H,MATCH($B1463,③女子申込!$C:$C,0)),"")),"")</f>
        <v/>
      </c>
      <c r="U1463" t="str">
        <f t="shared" si="160"/>
        <v/>
      </c>
    </row>
    <row r="1464" spans="13:21">
      <c r="M1464" t="str">
        <f t="shared" si="155"/>
        <v/>
      </c>
      <c r="N1464" t="str">
        <f t="shared" si="156"/>
        <v/>
      </c>
      <c r="O1464" t="str">
        <f t="shared" si="157"/>
        <v/>
      </c>
      <c r="P1464" t="str">
        <f t="shared" si="158"/>
        <v/>
      </c>
      <c r="Q1464" t="str">
        <f>IF($F1464="","",DATEDIF($R1464,①申込書!$D$3,"Y"))</f>
        <v/>
      </c>
      <c r="R1464" t="str">
        <f t="shared" si="159"/>
        <v/>
      </c>
      <c r="S1464" t="str">
        <f t="shared" si="154"/>
        <v/>
      </c>
      <c r="T1464" t="str">
        <f>IFERROR(IF($G1464&lt;&gt;"",LEFT($G1464,11),IF(COUNTIF(③女子申込!$C:$C,$B1464)=1,INDEX(③女子申込!H:H,MATCH($B1464,③女子申込!$C:$C,0)),"")),"")</f>
        <v/>
      </c>
      <c r="U1464" t="str">
        <f t="shared" si="160"/>
        <v/>
      </c>
    </row>
    <row r="1465" spans="13:21">
      <c r="M1465" t="str">
        <f t="shared" si="155"/>
        <v/>
      </c>
      <c r="N1465" t="str">
        <f t="shared" si="156"/>
        <v/>
      </c>
      <c r="O1465" t="str">
        <f t="shared" si="157"/>
        <v/>
      </c>
      <c r="P1465" t="str">
        <f t="shared" si="158"/>
        <v/>
      </c>
      <c r="Q1465" t="str">
        <f>IF($F1465="","",DATEDIF($R1465,①申込書!$D$3,"Y"))</f>
        <v/>
      </c>
      <c r="R1465" t="str">
        <f t="shared" si="159"/>
        <v/>
      </c>
      <c r="S1465" t="str">
        <f t="shared" si="154"/>
        <v/>
      </c>
      <c r="T1465" t="str">
        <f>IFERROR(IF($G1465&lt;&gt;"",LEFT($G1465,11),IF(COUNTIF(③女子申込!$C:$C,$B1465)=1,INDEX(③女子申込!H:H,MATCH($B1465,③女子申込!$C:$C,0)),"")),"")</f>
        <v/>
      </c>
      <c r="U1465" t="str">
        <f t="shared" si="160"/>
        <v/>
      </c>
    </row>
    <row r="1466" spans="13:21">
      <c r="M1466" t="str">
        <f t="shared" si="155"/>
        <v/>
      </c>
      <c r="N1466" t="str">
        <f t="shared" si="156"/>
        <v/>
      </c>
      <c r="O1466" t="str">
        <f t="shared" si="157"/>
        <v/>
      </c>
      <c r="P1466" t="str">
        <f t="shared" si="158"/>
        <v/>
      </c>
      <c r="Q1466" t="str">
        <f>IF($F1466="","",DATEDIF($R1466,①申込書!$D$3,"Y"))</f>
        <v/>
      </c>
      <c r="R1466" t="str">
        <f t="shared" si="159"/>
        <v/>
      </c>
      <c r="S1466" t="str">
        <f t="shared" si="154"/>
        <v/>
      </c>
      <c r="T1466" t="str">
        <f>IFERROR(IF($G1466&lt;&gt;"",LEFT($G1466,11),IF(COUNTIF(③女子申込!$C:$C,$B1466)=1,INDEX(③女子申込!H:H,MATCH($B1466,③女子申込!$C:$C,0)),"")),"")</f>
        <v/>
      </c>
      <c r="U1466" t="str">
        <f t="shared" si="160"/>
        <v/>
      </c>
    </row>
    <row r="1467" spans="13:21">
      <c r="M1467" t="str">
        <f t="shared" si="155"/>
        <v/>
      </c>
      <c r="N1467" t="str">
        <f t="shared" si="156"/>
        <v/>
      </c>
      <c r="O1467" t="str">
        <f t="shared" si="157"/>
        <v/>
      </c>
      <c r="P1467" t="str">
        <f t="shared" si="158"/>
        <v/>
      </c>
      <c r="Q1467" t="str">
        <f>IF($F1467="","",DATEDIF($R1467,①申込書!$D$3,"Y"))</f>
        <v/>
      </c>
      <c r="R1467" t="str">
        <f t="shared" si="159"/>
        <v/>
      </c>
      <c r="S1467" t="str">
        <f t="shared" si="154"/>
        <v/>
      </c>
      <c r="T1467" t="str">
        <f>IFERROR(IF($G1467&lt;&gt;"",LEFT($G1467,11),IF(COUNTIF(③女子申込!$C:$C,$B1467)=1,INDEX(③女子申込!H:H,MATCH($B1467,③女子申込!$C:$C,0)),"")),"")</f>
        <v/>
      </c>
      <c r="U1467" t="str">
        <f t="shared" si="160"/>
        <v/>
      </c>
    </row>
    <row r="1468" spans="13:21">
      <c r="M1468" t="str">
        <f t="shared" si="155"/>
        <v/>
      </c>
      <c r="N1468" t="str">
        <f t="shared" si="156"/>
        <v/>
      </c>
      <c r="O1468" t="str">
        <f t="shared" si="157"/>
        <v/>
      </c>
      <c r="P1468" t="str">
        <f t="shared" si="158"/>
        <v/>
      </c>
      <c r="Q1468" t="str">
        <f>IF($F1468="","",DATEDIF($R1468,①申込書!$D$3,"Y"))</f>
        <v/>
      </c>
      <c r="R1468" t="str">
        <f t="shared" si="159"/>
        <v/>
      </c>
      <c r="S1468" t="str">
        <f t="shared" si="154"/>
        <v/>
      </c>
      <c r="T1468" t="str">
        <f>IFERROR(IF($G1468&lt;&gt;"",LEFT($G1468,11),IF(COUNTIF(③女子申込!$C:$C,$B1468)=1,INDEX(③女子申込!H:H,MATCH($B1468,③女子申込!$C:$C,0)),"")),"")</f>
        <v/>
      </c>
      <c r="U1468" t="str">
        <f t="shared" si="160"/>
        <v/>
      </c>
    </row>
    <row r="1469" spans="13:21">
      <c r="M1469" t="str">
        <f t="shared" si="155"/>
        <v/>
      </c>
      <c r="N1469" t="str">
        <f t="shared" si="156"/>
        <v/>
      </c>
      <c r="O1469" t="str">
        <f t="shared" si="157"/>
        <v/>
      </c>
      <c r="P1469" t="str">
        <f t="shared" si="158"/>
        <v/>
      </c>
      <c r="Q1469" t="str">
        <f>IF($F1469="","",DATEDIF($R1469,①申込書!$D$3,"Y"))</f>
        <v/>
      </c>
      <c r="R1469" t="str">
        <f t="shared" si="159"/>
        <v/>
      </c>
      <c r="S1469" t="str">
        <f t="shared" si="154"/>
        <v/>
      </c>
      <c r="T1469" t="str">
        <f>IFERROR(IF($G1469&lt;&gt;"",LEFT($G1469,11),IF(COUNTIF(③女子申込!$C:$C,$B1469)=1,INDEX(③女子申込!H:H,MATCH($B1469,③女子申込!$C:$C,0)),"")),"")</f>
        <v/>
      </c>
      <c r="U1469" t="str">
        <f t="shared" si="160"/>
        <v/>
      </c>
    </row>
    <row r="1470" spans="13:21">
      <c r="M1470" t="str">
        <f t="shared" si="155"/>
        <v/>
      </c>
      <c r="N1470" t="str">
        <f t="shared" si="156"/>
        <v/>
      </c>
      <c r="O1470" t="str">
        <f t="shared" si="157"/>
        <v/>
      </c>
      <c r="P1470" t="str">
        <f t="shared" si="158"/>
        <v/>
      </c>
      <c r="Q1470" t="str">
        <f>IF($F1470="","",DATEDIF($R1470,①申込書!$D$3,"Y"))</f>
        <v/>
      </c>
      <c r="R1470" t="str">
        <f t="shared" si="159"/>
        <v/>
      </c>
      <c r="S1470" t="str">
        <f t="shared" si="154"/>
        <v/>
      </c>
      <c r="T1470" t="str">
        <f>IFERROR(IF($G1470&lt;&gt;"",LEFT($G1470,11),IF(COUNTIF(③女子申込!$C:$C,$B1470)=1,INDEX(③女子申込!H:H,MATCH($B1470,③女子申込!$C:$C,0)),"")),"")</f>
        <v/>
      </c>
      <c r="U1470" t="str">
        <f t="shared" si="160"/>
        <v/>
      </c>
    </row>
    <row r="1471" spans="13:21">
      <c r="M1471" t="str">
        <f t="shared" si="155"/>
        <v/>
      </c>
      <c r="N1471" t="str">
        <f t="shared" si="156"/>
        <v/>
      </c>
      <c r="O1471" t="str">
        <f t="shared" si="157"/>
        <v/>
      </c>
      <c r="P1471" t="str">
        <f t="shared" si="158"/>
        <v/>
      </c>
      <c r="Q1471" t="str">
        <f>IF($F1471="","",DATEDIF($R1471,①申込書!$D$3,"Y"))</f>
        <v/>
      </c>
      <c r="R1471" t="str">
        <f t="shared" si="159"/>
        <v/>
      </c>
      <c r="S1471" t="str">
        <f t="shared" si="154"/>
        <v/>
      </c>
      <c r="T1471" t="str">
        <f>IFERROR(IF($G1471&lt;&gt;"",LEFT($G1471,11),IF(COUNTIF(③女子申込!$C:$C,$B1471)=1,INDEX(③女子申込!H:H,MATCH($B1471,③女子申込!$C:$C,0)),"")),"")</f>
        <v/>
      </c>
      <c r="U1471" t="str">
        <f t="shared" si="160"/>
        <v/>
      </c>
    </row>
    <row r="1472" spans="13:21">
      <c r="M1472" t="str">
        <f t="shared" si="155"/>
        <v/>
      </c>
      <c r="N1472" t="str">
        <f t="shared" si="156"/>
        <v/>
      </c>
      <c r="O1472" t="str">
        <f t="shared" si="157"/>
        <v/>
      </c>
      <c r="P1472" t="str">
        <f t="shared" si="158"/>
        <v/>
      </c>
      <c r="Q1472" t="str">
        <f>IF($F1472="","",DATEDIF($R1472,①申込書!$D$3,"Y"))</f>
        <v/>
      </c>
      <c r="R1472" t="str">
        <f t="shared" si="159"/>
        <v/>
      </c>
      <c r="S1472" t="str">
        <f t="shared" si="154"/>
        <v/>
      </c>
      <c r="T1472" t="str">
        <f>IFERROR(IF($G1472&lt;&gt;"",LEFT($G1472,11),IF(COUNTIF(③女子申込!$C:$C,$B1472)=1,INDEX(③女子申込!H:H,MATCH($B1472,③女子申込!$C:$C,0)),"")),"")</f>
        <v/>
      </c>
      <c r="U1472" t="str">
        <f t="shared" si="160"/>
        <v/>
      </c>
    </row>
    <row r="1473" spans="13:21">
      <c r="M1473" t="str">
        <f t="shared" si="155"/>
        <v/>
      </c>
      <c r="N1473" t="str">
        <f t="shared" si="156"/>
        <v/>
      </c>
      <c r="O1473" t="str">
        <f t="shared" si="157"/>
        <v/>
      </c>
      <c r="P1473" t="str">
        <f t="shared" si="158"/>
        <v/>
      </c>
      <c r="Q1473" t="str">
        <f>IF($F1473="","",DATEDIF($R1473,①申込書!$D$3,"Y"))</f>
        <v/>
      </c>
      <c r="R1473" t="str">
        <f t="shared" si="159"/>
        <v/>
      </c>
      <c r="S1473" t="str">
        <f t="shared" si="154"/>
        <v/>
      </c>
      <c r="T1473" t="str">
        <f>IFERROR(IF($G1473&lt;&gt;"",LEFT($G1473,11),IF(COUNTIF(③女子申込!$C:$C,$B1473)=1,INDEX(③女子申込!H:H,MATCH($B1473,③女子申込!$C:$C,0)),"")),"")</f>
        <v/>
      </c>
      <c r="U1473" t="str">
        <f t="shared" si="160"/>
        <v/>
      </c>
    </row>
    <row r="1474" spans="13:21">
      <c r="M1474" t="str">
        <f t="shared" si="155"/>
        <v/>
      </c>
      <c r="N1474" t="str">
        <f t="shared" si="156"/>
        <v/>
      </c>
      <c r="O1474" t="str">
        <f t="shared" si="157"/>
        <v/>
      </c>
      <c r="P1474" t="str">
        <f t="shared" si="158"/>
        <v/>
      </c>
      <c r="Q1474" t="str">
        <f>IF($F1474="","",DATEDIF($R1474,①申込書!$D$3,"Y"))</f>
        <v/>
      </c>
      <c r="R1474" t="str">
        <f t="shared" si="159"/>
        <v/>
      </c>
      <c r="S1474" t="str">
        <f t="shared" ref="S1474:S1537" si="161">IFERROR(IF(OR($E1474="北海道",$E1474="学連"),$E1474,LEFT($E1474,LEN($E1474)-1)),"")</f>
        <v/>
      </c>
      <c r="T1474" t="str">
        <f>IFERROR(IF($G1474&lt;&gt;"",LEFT($G1474,11),IF(COUNTIF(③女子申込!$C:$C,$B1474)=1,INDEX(③女子申込!H:H,MATCH($B1474,③女子申込!$C:$C,0)),"")),"")</f>
        <v/>
      </c>
      <c r="U1474" t="str">
        <f t="shared" si="160"/>
        <v/>
      </c>
    </row>
    <row r="1475" spans="13:21">
      <c r="M1475" t="str">
        <f t="shared" ref="M1475:M1538" si="162">IFERROR(LEFT($C1475,FIND("　",$C1475)-1),"")</f>
        <v/>
      </c>
      <c r="N1475" t="str">
        <f t="shared" ref="N1475:N1538" si="163">IFERROR(RIGHT($C1475,LEN($C1475)-FIND("　",$C1475)),"")</f>
        <v/>
      </c>
      <c r="O1475" t="str">
        <f t="shared" ref="O1475:O1538" si="164">IFERROR(DBCS(LEFT($D1475,FIND(" ",$D1475)-1)),"")</f>
        <v/>
      </c>
      <c r="P1475" t="str">
        <f t="shared" ref="P1475:P1538" si="165">IFERROR(DBCS(RIGHT($D1475,LEN($D1475)-FIND(" ",$D1475))),"")</f>
        <v/>
      </c>
      <c r="Q1475" t="str">
        <f>IF($F1475="","",DATEDIF($R1475,①申込書!$D$3,"Y"))</f>
        <v/>
      </c>
      <c r="R1475" t="str">
        <f t="shared" ref="R1475:R1538" si="166">IF($F1475="","",LEFT($F1475,4)&amp;"/"&amp;MID($F1475,5,2)&amp;"/"&amp;RIGHT($F1475,2))</f>
        <v/>
      </c>
      <c r="S1475" t="str">
        <f t="shared" si="161"/>
        <v/>
      </c>
      <c r="T1475" t="str">
        <f>IFERROR(IF($G1475&lt;&gt;"",LEFT($G1475,11),IF(COUNTIF(③女子申込!$C:$C,$B1475)=1,INDEX(③女子申込!H:H,MATCH($B1475,③女子申込!$C:$C,0)),"")),"")</f>
        <v/>
      </c>
      <c r="U1475" t="str">
        <f t="shared" ref="U1475:U1538" si="167">IFERROR(LEFT($A1475,FIND("大学",$A1475))&amp;RIGHT($A1475,LEN($A1475)-FIND("大学",$A1475)-1),"")</f>
        <v/>
      </c>
    </row>
    <row r="1476" spans="13:21">
      <c r="M1476" t="str">
        <f t="shared" si="162"/>
        <v/>
      </c>
      <c r="N1476" t="str">
        <f t="shared" si="163"/>
        <v/>
      </c>
      <c r="O1476" t="str">
        <f t="shared" si="164"/>
        <v/>
      </c>
      <c r="P1476" t="str">
        <f t="shared" si="165"/>
        <v/>
      </c>
      <c r="Q1476" t="str">
        <f>IF($F1476="","",DATEDIF($R1476,①申込書!$D$3,"Y"))</f>
        <v/>
      </c>
      <c r="R1476" t="str">
        <f t="shared" si="166"/>
        <v/>
      </c>
      <c r="S1476" t="str">
        <f t="shared" si="161"/>
        <v/>
      </c>
      <c r="T1476" t="str">
        <f>IFERROR(IF($G1476&lt;&gt;"",LEFT($G1476,11),IF(COUNTIF(③女子申込!$C:$C,$B1476)=1,INDEX(③女子申込!H:H,MATCH($B1476,③女子申込!$C:$C,0)),"")),"")</f>
        <v/>
      </c>
      <c r="U1476" t="str">
        <f t="shared" si="167"/>
        <v/>
      </c>
    </row>
    <row r="1477" spans="13:21">
      <c r="M1477" t="str">
        <f t="shared" si="162"/>
        <v/>
      </c>
      <c r="N1477" t="str">
        <f t="shared" si="163"/>
        <v/>
      </c>
      <c r="O1477" t="str">
        <f t="shared" si="164"/>
        <v/>
      </c>
      <c r="P1477" t="str">
        <f t="shared" si="165"/>
        <v/>
      </c>
      <c r="Q1477" t="str">
        <f>IF($F1477="","",DATEDIF($R1477,①申込書!$D$3,"Y"))</f>
        <v/>
      </c>
      <c r="R1477" t="str">
        <f t="shared" si="166"/>
        <v/>
      </c>
      <c r="S1477" t="str">
        <f t="shared" si="161"/>
        <v/>
      </c>
      <c r="T1477" t="str">
        <f>IFERROR(IF($G1477&lt;&gt;"",LEFT($G1477,11),IF(COUNTIF(③女子申込!$C:$C,$B1477)=1,INDEX(③女子申込!H:H,MATCH($B1477,③女子申込!$C:$C,0)),"")),"")</f>
        <v/>
      </c>
      <c r="U1477" t="str">
        <f t="shared" si="167"/>
        <v/>
      </c>
    </row>
    <row r="1478" spans="13:21">
      <c r="M1478" t="str">
        <f t="shared" si="162"/>
        <v/>
      </c>
      <c r="N1478" t="str">
        <f t="shared" si="163"/>
        <v/>
      </c>
      <c r="O1478" t="str">
        <f t="shared" si="164"/>
        <v/>
      </c>
      <c r="P1478" t="str">
        <f t="shared" si="165"/>
        <v/>
      </c>
      <c r="Q1478" t="str">
        <f>IF($F1478="","",DATEDIF($R1478,①申込書!$D$3,"Y"))</f>
        <v/>
      </c>
      <c r="R1478" t="str">
        <f t="shared" si="166"/>
        <v/>
      </c>
      <c r="S1478" t="str">
        <f t="shared" si="161"/>
        <v/>
      </c>
      <c r="T1478" t="str">
        <f>IFERROR(IF($G1478&lt;&gt;"",LEFT($G1478,11),IF(COUNTIF(③女子申込!$C:$C,$B1478)=1,INDEX(③女子申込!H:H,MATCH($B1478,③女子申込!$C:$C,0)),"")),"")</f>
        <v/>
      </c>
      <c r="U1478" t="str">
        <f t="shared" si="167"/>
        <v/>
      </c>
    </row>
    <row r="1479" spans="13:21">
      <c r="M1479" t="str">
        <f t="shared" si="162"/>
        <v/>
      </c>
      <c r="N1479" t="str">
        <f t="shared" si="163"/>
        <v/>
      </c>
      <c r="O1479" t="str">
        <f t="shared" si="164"/>
        <v/>
      </c>
      <c r="P1479" t="str">
        <f t="shared" si="165"/>
        <v/>
      </c>
      <c r="Q1479" t="str">
        <f>IF($F1479="","",DATEDIF($R1479,①申込書!$D$3,"Y"))</f>
        <v/>
      </c>
      <c r="R1479" t="str">
        <f t="shared" si="166"/>
        <v/>
      </c>
      <c r="S1479" t="str">
        <f t="shared" si="161"/>
        <v/>
      </c>
      <c r="T1479" t="str">
        <f>IFERROR(IF($G1479&lt;&gt;"",LEFT($G1479,11),IF(COUNTIF(③女子申込!$C:$C,$B1479)=1,INDEX(③女子申込!H:H,MATCH($B1479,③女子申込!$C:$C,0)),"")),"")</f>
        <v/>
      </c>
      <c r="U1479" t="str">
        <f t="shared" si="167"/>
        <v/>
      </c>
    </row>
    <row r="1480" spans="13:21">
      <c r="M1480" t="str">
        <f t="shared" si="162"/>
        <v/>
      </c>
      <c r="N1480" t="str">
        <f t="shared" si="163"/>
        <v/>
      </c>
      <c r="O1480" t="str">
        <f t="shared" si="164"/>
        <v/>
      </c>
      <c r="P1480" t="str">
        <f t="shared" si="165"/>
        <v/>
      </c>
      <c r="Q1480" t="str">
        <f>IF($F1480="","",DATEDIF($R1480,①申込書!$D$3,"Y"))</f>
        <v/>
      </c>
      <c r="R1480" t="str">
        <f t="shared" si="166"/>
        <v/>
      </c>
      <c r="S1480" t="str">
        <f t="shared" si="161"/>
        <v/>
      </c>
      <c r="T1480" t="str">
        <f>IFERROR(IF($G1480&lt;&gt;"",LEFT($G1480,11),IF(COUNTIF(③女子申込!$C:$C,$B1480)=1,INDEX(③女子申込!H:H,MATCH($B1480,③女子申込!$C:$C,0)),"")),"")</f>
        <v/>
      </c>
      <c r="U1480" t="str">
        <f t="shared" si="167"/>
        <v/>
      </c>
    </row>
    <row r="1481" spans="13:21">
      <c r="M1481" t="str">
        <f t="shared" si="162"/>
        <v/>
      </c>
      <c r="N1481" t="str">
        <f t="shared" si="163"/>
        <v/>
      </c>
      <c r="O1481" t="str">
        <f t="shared" si="164"/>
        <v/>
      </c>
      <c r="P1481" t="str">
        <f t="shared" si="165"/>
        <v/>
      </c>
      <c r="Q1481" t="str">
        <f>IF($F1481="","",DATEDIF($R1481,①申込書!$D$3,"Y"))</f>
        <v/>
      </c>
      <c r="R1481" t="str">
        <f t="shared" si="166"/>
        <v/>
      </c>
      <c r="S1481" t="str">
        <f t="shared" si="161"/>
        <v/>
      </c>
      <c r="T1481" t="str">
        <f>IFERROR(IF($G1481&lt;&gt;"",LEFT($G1481,11),IF(COUNTIF(③女子申込!$C:$C,$B1481)=1,INDEX(③女子申込!H:H,MATCH($B1481,③女子申込!$C:$C,0)),"")),"")</f>
        <v/>
      </c>
      <c r="U1481" t="str">
        <f t="shared" si="167"/>
        <v/>
      </c>
    </row>
    <row r="1482" spans="13:21">
      <c r="M1482" t="str">
        <f t="shared" si="162"/>
        <v/>
      </c>
      <c r="N1482" t="str">
        <f t="shared" si="163"/>
        <v/>
      </c>
      <c r="O1482" t="str">
        <f t="shared" si="164"/>
        <v/>
      </c>
      <c r="P1482" t="str">
        <f t="shared" si="165"/>
        <v/>
      </c>
      <c r="Q1482" t="str">
        <f>IF($F1482="","",DATEDIF($R1482,①申込書!$D$3,"Y"))</f>
        <v/>
      </c>
      <c r="R1482" t="str">
        <f t="shared" si="166"/>
        <v/>
      </c>
      <c r="S1482" t="str">
        <f t="shared" si="161"/>
        <v/>
      </c>
      <c r="T1482" t="str">
        <f>IFERROR(IF($G1482&lt;&gt;"",LEFT($G1482,11),IF(COUNTIF(③女子申込!$C:$C,$B1482)=1,INDEX(③女子申込!H:H,MATCH($B1482,③女子申込!$C:$C,0)),"")),"")</f>
        <v/>
      </c>
      <c r="U1482" t="str">
        <f t="shared" si="167"/>
        <v/>
      </c>
    </row>
    <row r="1483" spans="13:21">
      <c r="M1483" t="str">
        <f t="shared" si="162"/>
        <v/>
      </c>
      <c r="N1483" t="str">
        <f t="shared" si="163"/>
        <v/>
      </c>
      <c r="O1483" t="str">
        <f t="shared" si="164"/>
        <v/>
      </c>
      <c r="P1483" t="str">
        <f t="shared" si="165"/>
        <v/>
      </c>
      <c r="Q1483" t="str">
        <f>IF($F1483="","",DATEDIF($R1483,①申込書!$D$3,"Y"))</f>
        <v/>
      </c>
      <c r="R1483" t="str">
        <f t="shared" si="166"/>
        <v/>
      </c>
      <c r="S1483" t="str">
        <f t="shared" si="161"/>
        <v/>
      </c>
      <c r="T1483" t="str">
        <f>IFERROR(IF($G1483&lt;&gt;"",LEFT($G1483,11),IF(COUNTIF(③女子申込!$C:$C,$B1483)=1,INDEX(③女子申込!H:H,MATCH($B1483,③女子申込!$C:$C,0)),"")),"")</f>
        <v/>
      </c>
      <c r="U1483" t="str">
        <f t="shared" si="167"/>
        <v/>
      </c>
    </row>
    <row r="1484" spans="13:21">
      <c r="M1484" t="str">
        <f t="shared" si="162"/>
        <v/>
      </c>
      <c r="N1484" t="str">
        <f t="shared" si="163"/>
        <v/>
      </c>
      <c r="O1484" t="str">
        <f t="shared" si="164"/>
        <v/>
      </c>
      <c r="P1484" t="str">
        <f t="shared" si="165"/>
        <v/>
      </c>
      <c r="Q1484" t="str">
        <f>IF($F1484="","",DATEDIF($R1484,①申込書!$D$3,"Y"))</f>
        <v/>
      </c>
      <c r="R1484" t="str">
        <f t="shared" si="166"/>
        <v/>
      </c>
      <c r="S1484" t="str">
        <f t="shared" si="161"/>
        <v/>
      </c>
      <c r="T1484" t="str">
        <f>IFERROR(IF($G1484&lt;&gt;"",LEFT($G1484,11),IF(COUNTIF(③女子申込!$C:$C,$B1484)=1,INDEX(③女子申込!H:H,MATCH($B1484,③女子申込!$C:$C,0)),"")),"")</f>
        <v/>
      </c>
      <c r="U1484" t="str">
        <f t="shared" si="167"/>
        <v/>
      </c>
    </row>
    <row r="1485" spans="13:21">
      <c r="M1485" t="str">
        <f t="shared" si="162"/>
        <v/>
      </c>
      <c r="N1485" t="str">
        <f t="shared" si="163"/>
        <v/>
      </c>
      <c r="O1485" t="str">
        <f t="shared" si="164"/>
        <v/>
      </c>
      <c r="P1485" t="str">
        <f t="shared" si="165"/>
        <v/>
      </c>
      <c r="Q1485" t="str">
        <f>IF($F1485="","",DATEDIF($R1485,①申込書!$D$3,"Y"))</f>
        <v/>
      </c>
      <c r="R1485" t="str">
        <f t="shared" si="166"/>
        <v/>
      </c>
      <c r="S1485" t="str">
        <f t="shared" si="161"/>
        <v/>
      </c>
      <c r="T1485" t="str">
        <f>IFERROR(IF($G1485&lt;&gt;"",LEFT($G1485,11),IF(COUNTIF(③女子申込!$C:$C,$B1485)=1,INDEX(③女子申込!H:H,MATCH($B1485,③女子申込!$C:$C,0)),"")),"")</f>
        <v/>
      </c>
      <c r="U1485" t="str">
        <f t="shared" si="167"/>
        <v/>
      </c>
    </row>
    <row r="1486" spans="13:21">
      <c r="M1486" t="str">
        <f t="shared" si="162"/>
        <v/>
      </c>
      <c r="N1486" t="str">
        <f t="shared" si="163"/>
        <v/>
      </c>
      <c r="O1486" t="str">
        <f t="shared" si="164"/>
        <v/>
      </c>
      <c r="P1486" t="str">
        <f t="shared" si="165"/>
        <v/>
      </c>
      <c r="Q1486" t="str">
        <f>IF($F1486="","",DATEDIF($R1486,①申込書!$D$3,"Y"))</f>
        <v/>
      </c>
      <c r="R1486" t="str">
        <f t="shared" si="166"/>
        <v/>
      </c>
      <c r="S1486" t="str">
        <f t="shared" si="161"/>
        <v/>
      </c>
      <c r="T1486" t="str">
        <f>IFERROR(IF($G1486&lt;&gt;"",LEFT($G1486,11),IF(COUNTIF(③女子申込!$C:$C,$B1486)=1,INDEX(③女子申込!H:H,MATCH($B1486,③女子申込!$C:$C,0)),"")),"")</f>
        <v/>
      </c>
      <c r="U1486" t="str">
        <f t="shared" si="167"/>
        <v/>
      </c>
    </row>
    <row r="1487" spans="13:21">
      <c r="M1487" t="str">
        <f t="shared" si="162"/>
        <v/>
      </c>
      <c r="N1487" t="str">
        <f t="shared" si="163"/>
        <v/>
      </c>
      <c r="O1487" t="str">
        <f t="shared" si="164"/>
        <v/>
      </c>
      <c r="P1487" t="str">
        <f t="shared" si="165"/>
        <v/>
      </c>
      <c r="Q1487" t="str">
        <f>IF($F1487="","",DATEDIF($R1487,①申込書!$D$3,"Y"))</f>
        <v/>
      </c>
      <c r="R1487" t="str">
        <f t="shared" si="166"/>
        <v/>
      </c>
      <c r="S1487" t="str">
        <f t="shared" si="161"/>
        <v/>
      </c>
      <c r="T1487" t="str">
        <f>IFERROR(IF($G1487&lt;&gt;"",LEFT($G1487,11),IF(COUNTIF(③女子申込!$C:$C,$B1487)=1,INDEX(③女子申込!H:H,MATCH($B1487,③女子申込!$C:$C,0)),"")),"")</f>
        <v/>
      </c>
      <c r="U1487" t="str">
        <f t="shared" si="167"/>
        <v/>
      </c>
    </row>
    <row r="1488" spans="13:21">
      <c r="M1488" t="str">
        <f t="shared" si="162"/>
        <v/>
      </c>
      <c r="N1488" t="str">
        <f t="shared" si="163"/>
        <v/>
      </c>
      <c r="O1488" t="str">
        <f t="shared" si="164"/>
        <v/>
      </c>
      <c r="P1488" t="str">
        <f t="shared" si="165"/>
        <v/>
      </c>
      <c r="Q1488" t="str">
        <f>IF($F1488="","",DATEDIF($R1488,①申込書!$D$3,"Y"))</f>
        <v/>
      </c>
      <c r="R1488" t="str">
        <f t="shared" si="166"/>
        <v/>
      </c>
      <c r="S1488" t="str">
        <f t="shared" si="161"/>
        <v/>
      </c>
      <c r="T1488" t="str">
        <f>IFERROR(IF($G1488&lt;&gt;"",LEFT($G1488,11),IF(COUNTIF(③女子申込!$C:$C,$B1488)=1,INDEX(③女子申込!H:H,MATCH($B1488,③女子申込!$C:$C,0)),"")),"")</f>
        <v/>
      </c>
      <c r="U1488" t="str">
        <f t="shared" si="167"/>
        <v/>
      </c>
    </row>
    <row r="1489" spans="13:21">
      <c r="M1489" t="str">
        <f t="shared" si="162"/>
        <v/>
      </c>
      <c r="N1489" t="str">
        <f t="shared" si="163"/>
        <v/>
      </c>
      <c r="O1489" t="str">
        <f t="shared" si="164"/>
        <v/>
      </c>
      <c r="P1489" t="str">
        <f t="shared" si="165"/>
        <v/>
      </c>
      <c r="Q1489" t="str">
        <f>IF($F1489="","",DATEDIF($R1489,①申込書!$D$3,"Y"))</f>
        <v/>
      </c>
      <c r="R1489" t="str">
        <f t="shared" si="166"/>
        <v/>
      </c>
      <c r="S1489" t="str">
        <f t="shared" si="161"/>
        <v/>
      </c>
      <c r="T1489" t="str">
        <f>IFERROR(IF($G1489&lt;&gt;"",LEFT($G1489,11),IF(COUNTIF(③女子申込!$C:$C,$B1489)=1,INDEX(③女子申込!H:H,MATCH($B1489,③女子申込!$C:$C,0)),"")),"")</f>
        <v/>
      </c>
      <c r="U1489" t="str">
        <f t="shared" si="167"/>
        <v/>
      </c>
    </row>
    <row r="1490" spans="13:21">
      <c r="M1490" t="str">
        <f t="shared" si="162"/>
        <v/>
      </c>
      <c r="N1490" t="str">
        <f t="shared" si="163"/>
        <v/>
      </c>
      <c r="O1490" t="str">
        <f t="shared" si="164"/>
        <v/>
      </c>
      <c r="P1490" t="str">
        <f t="shared" si="165"/>
        <v/>
      </c>
      <c r="Q1490" t="str">
        <f>IF($F1490="","",DATEDIF($R1490,①申込書!$D$3,"Y"))</f>
        <v/>
      </c>
      <c r="R1490" t="str">
        <f t="shared" si="166"/>
        <v/>
      </c>
      <c r="S1490" t="str">
        <f t="shared" si="161"/>
        <v/>
      </c>
      <c r="T1490" t="str">
        <f>IFERROR(IF($G1490&lt;&gt;"",LEFT($G1490,11),IF(COUNTIF(③女子申込!$C:$C,$B1490)=1,INDEX(③女子申込!H:H,MATCH($B1490,③女子申込!$C:$C,0)),"")),"")</f>
        <v/>
      </c>
      <c r="U1490" t="str">
        <f t="shared" si="167"/>
        <v/>
      </c>
    </row>
    <row r="1491" spans="13:21">
      <c r="M1491" t="str">
        <f t="shared" si="162"/>
        <v/>
      </c>
      <c r="N1491" t="str">
        <f t="shared" si="163"/>
        <v/>
      </c>
      <c r="O1491" t="str">
        <f t="shared" si="164"/>
        <v/>
      </c>
      <c r="P1491" t="str">
        <f t="shared" si="165"/>
        <v/>
      </c>
      <c r="Q1491" t="str">
        <f>IF($F1491="","",DATEDIF($R1491,①申込書!$D$3,"Y"))</f>
        <v/>
      </c>
      <c r="R1491" t="str">
        <f t="shared" si="166"/>
        <v/>
      </c>
      <c r="S1491" t="str">
        <f t="shared" si="161"/>
        <v/>
      </c>
      <c r="T1491" t="str">
        <f>IFERROR(IF($G1491&lt;&gt;"",LEFT($G1491,11),IF(COUNTIF(③女子申込!$C:$C,$B1491)=1,INDEX(③女子申込!H:H,MATCH($B1491,③女子申込!$C:$C,0)),"")),"")</f>
        <v/>
      </c>
      <c r="U1491" t="str">
        <f t="shared" si="167"/>
        <v/>
      </c>
    </row>
    <row r="1492" spans="13:21">
      <c r="M1492" t="str">
        <f t="shared" si="162"/>
        <v/>
      </c>
      <c r="N1492" t="str">
        <f t="shared" si="163"/>
        <v/>
      </c>
      <c r="O1492" t="str">
        <f t="shared" si="164"/>
        <v/>
      </c>
      <c r="P1492" t="str">
        <f t="shared" si="165"/>
        <v/>
      </c>
      <c r="Q1492" t="str">
        <f>IF($F1492="","",DATEDIF($R1492,①申込書!$D$3,"Y"))</f>
        <v/>
      </c>
      <c r="R1492" t="str">
        <f t="shared" si="166"/>
        <v/>
      </c>
      <c r="S1492" t="str">
        <f t="shared" si="161"/>
        <v/>
      </c>
      <c r="T1492" t="str">
        <f>IFERROR(IF($G1492&lt;&gt;"",LEFT($G1492,11),IF(COUNTIF(③女子申込!$C:$C,$B1492)=1,INDEX(③女子申込!H:H,MATCH($B1492,③女子申込!$C:$C,0)),"")),"")</f>
        <v/>
      </c>
      <c r="U1492" t="str">
        <f t="shared" si="167"/>
        <v/>
      </c>
    </row>
    <row r="1493" spans="13:21">
      <c r="M1493" t="str">
        <f t="shared" si="162"/>
        <v/>
      </c>
      <c r="N1493" t="str">
        <f t="shared" si="163"/>
        <v/>
      </c>
      <c r="O1493" t="str">
        <f t="shared" si="164"/>
        <v/>
      </c>
      <c r="P1493" t="str">
        <f t="shared" si="165"/>
        <v/>
      </c>
      <c r="Q1493" t="str">
        <f>IF($F1493="","",DATEDIF($R1493,①申込書!$D$3,"Y"))</f>
        <v/>
      </c>
      <c r="R1493" t="str">
        <f t="shared" si="166"/>
        <v/>
      </c>
      <c r="S1493" t="str">
        <f t="shared" si="161"/>
        <v/>
      </c>
      <c r="T1493" t="str">
        <f>IFERROR(IF($G1493&lt;&gt;"",LEFT($G1493,11),IF(COUNTIF(③女子申込!$C:$C,$B1493)=1,INDEX(③女子申込!H:H,MATCH($B1493,③女子申込!$C:$C,0)),"")),"")</f>
        <v/>
      </c>
      <c r="U1493" t="str">
        <f t="shared" si="167"/>
        <v/>
      </c>
    </row>
    <row r="1494" spans="13:21">
      <c r="M1494" t="str">
        <f t="shared" si="162"/>
        <v/>
      </c>
      <c r="N1494" t="str">
        <f t="shared" si="163"/>
        <v/>
      </c>
      <c r="O1494" t="str">
        <f t="shared" si="164"/>
        <v/>
      </c>
      <c r="P1494" t="str">
        <f t="shared" si="165"/>
        <v/>
      </c>
      <c r="Q1494" t="str">
        <f>IF($F1494="","",DATEDIF($R1494,①申込書!$D$3,"Y"))</f>
        <v/>
      </c>
      <c r="R1494" t="str">
        <f t="shared" si="166"/>
        <v/>
      </c>
      <c r="S1494" t="str">
        <f t="shared" si="161"/>
        <v/>
      </c>
      <c r="T1494" t="str">
        <f>IFERROR(IF($G1494&lt;&gt;"",LEFT($G1494,11),IF(COUNTIF(③女子申込!$C:$C,$B1494)=1,INDEX(③女子申込!H:H,MATCH($B1494,③女子申込!$C:$C,0)),"")),"")</f>
        <v/>
      </c>
      <c r="U1494" t="str">
        <f t="shared" si="167"/>
        <v/>
      </c>
    </row>
    <row r="1495" spans="13:21">
      <c r="M1495" t="str">
        <f t="shared" si="162"/>
        <v/>
      </c>
      <c r="N1495" t="str">
        <f t="shared" si="163"/>
        <v/>
      </c>
      <c r="O1495" t="str">
        <f t="shared" si="164"/>
        <v/>
      </c>
      <c r="P1495" t="str">
        <f t="shared" si="165"/>
        <v/>
      </c>
      <c r="Q1495" t="str">
        <f>IF($F1495="","",DATEDIF($R1495,①申込書!$D$3,"Y"))</f>
        <v/>
      </c>
      <c r="R1495" t="str">
        <f t="shared" si="166"/>
        <v/>
      </c>
      <c r="S1495" t="str">
        <f t="shared" si="161"/>
        <v/>
      </c>
      <c r="T1495" t="str">
        <f>IFERROR(IF($G1495&lt;&gt;"",LEFT($G1495,11),IF(COUNTIF(③女子申込!$C:$C,$B1495)=1,INDEX(③女子申込!H:H,MATCH($B1495,③女子申込!$C:$C,0)),"")),"")</f>
        <v/>
      </c>
      <c r="U1495" t="str">
        <f t="shared" si="167"/>
        <v/>
      </c>
    </row>
    <row r="1496" spans="13:21">
      <c r="M1496" t="str">
        <f t="shared" si="162"/>
        <v/>
      </c>
      <c r="N1496" t="str">
        <f t="shared" si="163"/>
        <v/>
      </c>
      <c r="O1496" t="str">
        <f t="shared" si="164"/>
        <v/>
      </c>
      <c r="P1496" t="str">
        <f t="shared" si="165"/>
        <v/>
      </c>
      <c r="Q1496" t="str">
        <f>IF($F1496="","",DATEDIF($R1496,①申込書!$D$3,"Y"))</f>
        <v/>
      </c>
      <c r="R1496" t="str">
        <f t="shared" si="166"/>
        <v/>
      </c>
      <c r="S1496" t="str">
        <f t="shared" si="161"/>
        <v/>
      </c>
      <c r="T1496" t="str">
        <f>IFERROR(IF($G1496&lt;&gt;"",LEFT($G1496,11),IF(COUNTIF(③女子申込!$C:$C,$B1496)=1,INDEX(③女子申込!H:H,MATCH($B1496,③女子申込!$C:$C,0)),"")),"")</f>
        <v/>
      </c>
      <c r="U1496" t="str">
        <f t="shared" si="167"/>
        <v/>
      </c>
    </row>
    <row r="1497" spans="13:21">
      <c r="M1497" t="str">
        <f t="shared" si="162"/>
        <v/>
      </c>
      <c r="N1497" t="str">
        <f t="shared" si="163"/>
        <v/>
      </c>
      <c r="O1497" t="str">
        <f t="shared" si="164"/>
        <v/>
      </c>
      <c r="P1497" t="str">
        <f t="shared" si="165"/>
        <v/>
      </c>
      <c r="Q1497" t="str">
        <f>IF($F1497="","",DATEDIF($R1497,①申込書!$D$3,"Y"))</f>
        <v/>
      </c>
      <c r="R1497" t="str">
        <f t="shared" si="166"/>
        <v/>
      </c>
      <c r="S1497" t="str">
        <f t="shared" si="161"/>
        <v/>
      </c>
      <c r="T1497" t="str">
        <f>IFERROR(IF($G1497&lt;&gt;"",LEFT($G1497,11),IF(COUNTIF(③女子申込!$C:$C,$B1497)=1,INDEX(③女子申込!H:H,MATCH($B1497,③女子申込!$C:$C,0)),"")),"")</f>
        <v/>
      </c>
      <c r="U1497" t="str">
        <f t="shared" si="167"/>
        <v/>
      </c>
    </row>
    <row r="1498" spans="13:21">
      <c r="M1498" t="str">
        <f t="shared" si="162"/>
        <v/>
      </c>
      <c r="N1498" t="str">
        <f t="shared" si="163"/>
        <v/>
      </c>
      <c r="O1498" t="str">
        <f t="shared" si="164"/>
        <v/>
      </c>
      <c r="P1498" t="str">
        <f t="shared" si="165"/>
        <v/>
      </c>
      <c r="Q1498" t="str">
        <f>IF($F1498="","",DATEDIF($R1498,①申込書!$D$3,"Y"))</f>
        <v/>
      </c>
      <c r="R1498" t="str">
        <f t="shared" si="166"/>
        <v/>
      </c>
      <c r="S1498" t="str">
        <f t="shared" si="161"/>
        <v/>
      </c>
      <c r="T1498" t="str">
        <f>IFERROR(IF($G1498&lt;&gt;"",LEFT($G1498,11),IF(COUNTIF(③女子申込!$C:$C,$B1498)=1,INDEX(③女子申込!H:H,MATCH($B1498,③女子申込!$C:$C,0)),"")),"")</f>
        <v/>
      </c>
      <c r="U1498" t="str">
        <f t="shared" si="167"/>
        <v/>
      </c>
    </row>
    <row r="1499" spans="13:21">
      <c r="M1499" t="str">
        <f t="shared" si="162"/>
        <v/>
      </c>
      <c r="N1499" t="str">
        <f t="shared" si="163"/>
        <v/>
      </c>
      <c r="O1499" t="str">
        <f t="shared" si="164"/>
        <v/>
      </c>
      <c r="P1499" t="str">
        <f t="shared" si="165"/>
        <v/>
      </c>
      <c r="Q1499" t="str">
        <f>IF($F1499="","",DATEDIF($R1499,①申込書!$D$3,"Y"))</f>
        <v/>
      </c>
      <c r="R1499" t="str">
        <f t="shared" si="166"/>
        <v/>
      </c>
      <c r="S1499" t="str">
        <f t="shared" si="161"/>
        <v/>
      </c>
      <c r="T1499" t="str">
        <f>IFERROR(IF($G1499&lt;&gt;"",LEFT($G1499,11),IF(COUNTIF(③女子申込!$C:$C,$B1499)=1,INDEX(③女子申込!H:H,MATCH($B1499,③女子申込!$C:$C,0)),"")),"")</f>
        <v/>
      </c>
      <c r="U1499" t="str">
        <f t="shared" si="167"/>
        <v/>
      </c>
    </row>
    <row r="1500" spans="13:21">
      <c r="M1500" t="str">
        <f t="shared" si="162"/>
        <v/>
      </c>
      <c r="N1500" t="str">
        <f t="shared" si="163"/>
        <v/>
      </c>
      <c r="O1500" t="str">
        <f t="shared" si="164"/>
        <v/>
      </c>
      <c r="P1500" t="str">
        <f t="shared" si="165"/>
        <v/>
      </c>
      <c r="Q1500" t="str">
        <f>IF($F1500="","",DATEDIF($R1500,①申込書!$D$3,"Y"))</f>
        <v/>
      </c>
      <c r="R1500" t="str">
        <f t="shared" si="166"/>
        <v/>
      </c>
      <c r="S1500" t="str">
        <f t="shared" si="161"/>
        <v/>
      </c>
      <c r="T1500" t="str">
        <f>IFERROR(IF($G1500&lt;&gt;"",LEFT($G1500,11),IF(COUNTIF(③女子申込!$C:$C,$B1500)=1,INDEX(③女子申込!H:H,MATCH($B1500,③女子申込!$C:$C,0)),"")),"")</f>
        <v/>
      </c>
      <c r="U1500" t="str">
        <f t="shared" si="167"/>
        <v/>
      </c>
    </row>
    <row r="1501" spans="13:21">
      <c r="M1501" t="str">
        <f t="shared" si="162"/>
        <v/>
      </c>
      <c r="N1501" t="str">
        <f t="shared" si="163"/>
        <v/>
      </c>
      <c r="O1501" t="str">
        <f t="shared" si="164"/>
        <v/>
      </c>
      <c r="P1501" t="str">
        <f t="shared" si="165"/>
        <v/>
      </c>
      <c r="Q1501" t="str">
        <f>IF($F1501="","",DATEDIF($R1501,①申込書!$D$3,"Y"))</f>
        <v/>
      </c>
      <c r="R1501" t="str">
        <f t="shared" si="166"/>
        <v/>
      </c>
      <c r="S1501" t="str">
        <f t="shared" si="161"/>
        <v/>
      </c>
      <c r="T1501" t="str">
        <f>IFERROR(IF($G1501&lt;&gt;"",LEFT($G1501,11),IF(COUNTIF(③女子申込!$C:$C,$B1501)=1,INDEX(③女子申込!H:H,MATCH($B1501,③女子申込!$C:$C,0)),"")),"")</f>
        <v/>
      </c>
      <c r="U1501" t="str">
        <f t="shared" si="167"/>
        <v/>
      </c>
    </row>
    <row r="1502" spans="13:21">
      <c r="M1502" t="str">
        <f t="shared" si="162"/>
        <v/>
      </c>
      <c r="N1502" t="str">
        <f t="shared" si="163"/>
        <v/>
      </c>
      <c r="O1502" t="str">
        <f t="shared" si="164"/>
        <v/>
      </c>
      <c r="P1502" t="str">
        <f t="shared" si="165"/>
        <v/>
      </c>
      <c r="Q1502" t="str">
        <f>IF($F1502="","",DATEDIF($R1502,①申込書!$D$3,"Y"))</f>
        <v/>
      </c>
      <c r="R1502" t="str">
        <f t="shared" si="166"/>
        <v/>
      </c>
      <c r="S1502" t="str">
        <f t="shared" si="161"/>
        <v/>
      </c>
      <c r="T1502" t="str">
        <f>IFERROR(IF($G1502&lt;&gt;"",LEFT($G1502,11),IF(COUNTIF(③女子申込!$C:$C,$B1502)=1,INDEX(③女子申込!H:H,MATCH($B1502,③女子申込!$C:$C,0)),"")),"")</f>
        <v/>
      </c>
      <c r="U1502" t="str">
        <f t="shared" si="167"/>
        <v/>
      </c>
    </row>
    <row r="1503" spans="13:21">
      <c r="M1503" t="str">
        <f t="shared" si="162"/>
        <v/>
      </c>
      <c r="N1503" t="str">
        <f t="shared" si="163"/>
        <v/>
      </c>
      <c r="O1503" t="str">
        <f t="shared" si="164"/>
        <v/>
      </c>
      <c r="P1503" t="str">
        <f t="shared" si="165"/>
        <v/>
      </c>
      <c r="Q1503" t="str">
        <f>IF($F1503="","",DATEDIF($R1503,①申込書!$D$3,"Y"))</f>
        <v/>
      </c>
      <c r="R1503" t="str">
        <f t="shared" si="166"/>
        <v/>
      </c>
      <c r="S1503" t="str">
        <f t="shared" si="161"/>
        <v/>
      </c>
      <c r="T1503" t="str">
        <f>IFERROR(IF($G1503&lt;&gt;"",LEFT($G1503,11),IF(COUNTIF(③女子申込!$C:$C,$B1503)=1,INDEX(③女子申込!H:H,MATCH($B1503,③女子申込!$C:$C,0)),"")),"")</f>
        <v/>
      </c>
      <c r="U1503" t="str">
        <f t="shared" si="167"/>
        <v/>
      </c>
    </row>
    <row r="1504" spans="13:21">
      <c r="M1504" t="str">
        <f t="shared" si="162"/>
        <v/>
      </c>
      <c r="N1504" t="str">
        <f t="shared" si="163"/>
        <v/>
      </c>
      <c r="O1504" t="str">
        <f t="shared" si="164"/>
        <v/>
      </c>
      <c r="P1504" t="str">
        <f t="shared" si="165"/>
        <v/>
      </c>
      <c r="Q1504" t="str">
        <f>IF($F1504="","",DATEDIF($R1504,①申込書!$D$3,"Y"))</f>
        <v/>
      </c>
      <c r="R1504" t="str">
        <f t="shared" si="166"/>
        <v/>
      </c>
      <c r="S1504" t="str">
        <f t="shared" si="161"/>
        <v/>
      </c>
      <c r="T1504" t="str">
        <f>IFERROR(IF($G1504&lt;&gt;"",LEFT($G1504,11),IF(COUNTIF(③女子申込!$C:$C,$B1504)=1,INDEX(③女子申込!H:H,MATCH($B1504,③女子申込!$C:$C,0)),"")),"")</f>
        <v/>
      </c>
      <c r="U1504" t="str">
        <f t="shared" si="167"/>
        <v/>
      </c>
    </row>
    <row r="1505" spans="13:21">
      <c r="M1505" t="str">
        <f t="shared" si="162"/>
        <v/>
      </c>
      <c r="N1505" t="str">
        <f t="shared" si="163"/>
        <v/>
      </c>
      <c r="O1505" t="str">
        <f t="shared" si="164"/>
        <v/>
      </c>
      <c r="P1505" t="str">
        <f t="shared" si="165"/>
        <v/>
      </c>
      <c r="Q1505" t="str">
        <f>IF($F1505="","",DATEDIF($R1505,①申込書!$D$3,"Y"))</f>
        <v/>
      </c>
      <c r="R1505" t="str">
        <f t="shared" si="166"/>
        <v/>
      </c>
      <c r="S1505" t="str">
        <f t="shared" si="161"/>
        <v/>
      </c>
      <c r="T1505" t="str">
        <f>IFERROR(IF($G1505&lt;&gt;"",LEFT($G1505,11),IF(COUNTIF(③女子申込!$C:$C,$B1505)=1,INDEX(③女子申込!H:H,MATCH($B1505,③女子申込!$C:$C,0)),"")),"")</f>
        <v/>
      </c>
      <c r="U1505" t="str">
        <f t="shared" si="167"/>
        <v/>
      </c>
    </row>
    <row r="1506" spans="13:21">
      <c r="M1506" t="str">
        <f t="shared" si="162"/>
        <v/>
      </c>
      <c r="N1506" t="str">
        <f t="shared" si="163"/>
        <v/>
      </c>
      <c r="O1506" t="str">
        <f t="shared" si="164"/>
        <v/>
      </c>
      <c r="P1506" t="str">
        <f t="shared" si="165"/>
        <v/>
      </c>
      <c r="Q1506" t="str">
        <f>IF($F1506="","",DATEDIF($R1506,①申込書!$D$3,"Y"))</f>
        <v/>
      </c>
      <c r="R1506" t="str">
        <f t="shared" si="166"/>
        <v/>
      </c>
      <c r="S1506" t="str">
        <f t="shared" si="161"/>
        <v/>
      </c>
      <c r="T1506" t="str">
        <f>IFERROR(IF($G1506&lt;&gt;"",LEFT($G1506,11),IF(COUNTIF(③女子申込!$C:$C,$B1506)=1,INDEX(③女子申込!H:H,MATCH($B1506,③女子申込!$C:$C,0)),"")),"")</f>
        <v/>
      </c>
      <c r="U1506" t="str">
        <f t="shared" si="167"/>
        <v/>
      </c>
    </row>
    <row r="1507" spans="13:21">
      <c r="M1507" t="str">
        <f t="shared" si="162"/>
        <v/>
      </c>
      <c r="N1507" t="str">
        <f t="shared" si="163"/>
        <v/>
      </c>
      <c r="O1507" t="str">
        <f t="shared" si="164"/>
        <v/>
      </c>
      <c r="P1507" t="str">
        <f t="shared" si="165"/>
        <v/>
      </c>
      <c r="Q1507" t="str">
        <f>IF($F1507="","",DATEDIF($R1507,①申込書!$D$3,"Y"))</f>
        <v/>
      </c>
      <c r="R1507" t="str">
        <f t="shared" si="166"/>
        <v/>
      </c>
      <c r="S1507" t="str">
        <f t="shared" si="161"/>
        <v/>
      </c>
      <c r="T1507" t="str">
        <f>IFERROR(IF($G1507&lt;&gt;"",LEFT($G1507,11),IF(COUNTIF(③女子申込!$C:$C,$B1507)=1,INDEX(③女子申込!H:H,MATCH($B1507,③女子申込!$C:$C,0)),"")),"")</f>
        <v/>
      </c>
      <c r="U1507" t="str">
        <f t="shared" si="167"/>
        <v/>
      </c>
    </row>
    <row r="1508" spans="13:21">
      <c r="M1508" t="str">
        <f t="shared" si="162"/>
        <v/>
      </c>
      <c r="N1508" t="str">
        <f t="shared" si="163"/>
        <v/>
      </c>
      <c r="O1508" t="str">
        <f t="shared" si="164"/>
        <v/>
      </c>
      <c r="P1508" t="str">
        <f t="shared" si="165"/>
        <v/>
      </c>
      <c r="Q1508" t="str">
        <f>IF($F1508="","",DATEDIF($R1508,①申込書!$D$3,"Y"))</f>
        <v/>
      </c>
      <c r="R1508" t="str">
        <f t="shared" si="166"/>
        <v/>
      </c>
      <c r="S1508" t="str">
        <f t="shared" si="161"/>
        <v/>
      </c>
      <c r="T1508" t="str">
        <f>IFERROR(IF($G1508&lt;&gt;"",LEFT($G1508,11),IF(COUNTIF(③女子申込!$C:$C,$B1508)=1,INDEX(③女子申込!H:H,MATCH($B1508,③女子申込!$C:$C,0)),"")),"")</f>
        <v/>
      </c>
      <c r="U1508" t="str">
        <f t="shared" si="167"/>
        <v/>
      </c>
    </row>
    <row r="1509" spans="13:21">
      <c r="M1509" t="str">
        <f t="shared" si="162"/>
        <v/>
      </c>
      <c r="N1509" t="str">
        <f t="shared" si="163"/>
        <v/>
      </c>
      <c r="O1509" t="str">
        <f t="shared" si="164"/>
        <v/>
      </c>
      <c r="P1509" t="str">
        <f t="shared" si="165"/>
        <v/>
      </c>
      <c r="Q1509" t="str">
        <f>IF($F1509="","",DATEDIF($R1509,①申込書!$D$3,"Y"))</f>
        <v/>
      </c>
      <c r="R1509" t="str">
        <f t="shared" si="166"/>
        <v/>
      </c>
      <c r="S1509" t="str">
        <f t="shared" si="161"/>
        <v/>
      </c>
      <c r="T1509" t="str">
        <f>IFERROR(IF($G1509&lt;&gt;"",LEFT($G1509,11),IF(COUNTIF(③女子申込!$C:$C,$B1509)=1,INDEX(③女子申込!H:H,MATCH($B1509,③女子申込!$C:$C,0)),"")),"")</f>
        <v/>
      </c>
      <c r="U1509" t="str">
        <f t="shared" si="167"/>
        <v/>
      </c>
    </row>
    <row r="1510" spans="13:21">
      <c r="M1510" t="str">
        <f t="shared" si="162"/>
        <v/>
      </c>
      <c r="N1510" t="str">
        <f t="shared" si="163"/>
        <v/>
      </c>
      <c r="O1510" t="str">
        <f t="shared" si="164"/>
        <v/>
      </c>
      <c r="P1510" t="str">
        <f t="shared" si="165"/>
        <v/>
      </c>
      <c r="Q1510" t="str">
        <f>IF($F1510="","",DATEDIF($R1510,①申込書!$D$3,"Y"))</f>
        <v/>
      </c>
      <c r="R1510" t="str">
        <f t="shared" si="166"/>
        <v/>
      </c>
      <c r="S1510" t="str">
        <f t="shared" si="161"/>
        <v/>
      </c>
      <c r="T1510" t="str">
        <f>IFERROR(IF($G1510&lt;&gt;"",LEFT($G1510,11),IF(COUNTIF(③女子申込!$C:$C,$B1510)=1,INDEX(③女子申込!H:H,MATCH($B1510,③女子申込!$C:$C,0)),"")),"")</f>
        <v/>
      </c>
      <c r="U1510" t="str">
        <f t="shared" si="167"/>
        <v/>
      </c>
    </row>
    <row r="1511" spans="13:21">
      <c r="M1511" t="str">
        <f t="shared" si="162"/>
        <v/>
      </c>
      <c r="N1511" t="str">
        <f t="shared" si="163"/>
        <v/>
      </c>
      <c r="O1511" t="str">
        <f t="shared" si="164"/>
        <v/>
      </c>
      <c r="P1511" t="str">
        <f t="shared" si="165"/>
        <v/>
      </c>
      <c r="Q1511" t="str">
        <f>IF($F1511="","",DATEDIF($R1511,①申込書!$D$3,"Y"))</f>
        <v/>
      </c>
      <c r="R1511" t="str">
        <f t="shared" si="166"/>
        <v/>
      </c>
      <c r="S1511" t="str">
        <f t="shared" si="161"/>
        <v/>
      </c>
      <c r="T1511" t="str">
        <f>IFERROR(IF($G1511&lt;&gt;"",LEFT($G1511,11),IF(COUNTIF(③女子申込!$C:$C,$B1511)=1,INDEX(③女子申込!H:H,MATCH($B1511,③女子申込!$C:$C,0)),"")),"")</f>
        <v/>
      </c>
      <c r="U1511" t="str">
        <f t="shared" si="167"/>
        <v/>
      </c>
    </row>
    <row r="1512" spans="13:21">
      <c r="M1512" t="str">
        <f t="shared" si="162"/>
        <v/>
      </c>
      <c r="N1512" t="str">
        <f t="shared" si="163"/>
        <v/>
      </c>
      <c r="O1512" t="str">
        <f t="shared" si="164"/>
        <v/>
      </c>
      <c r="P1512" t="str">
        <f t="shared" si="165"/>
        <v/>
      </c>
      <c r="Q1512" t="str">
        <f>IF($F1512="","",DATEDIF($R1512,①申込書!$D$3,"Y"))</f>
        <v/>
      </c>
      <c r="R1512" t="str">
        <f t="shared" si="166"/>
        <v/>
      </c>
      <c r="S1512" t="str">
        <f t="shared" si="161"/>
        <v/>
      </c>
      <c r="T1512" t="str">
        <f>IFERROR(IF($G1512&lt;&gt;"",LEFT($G1512,11),IF(COUNTIF(③女子申込!$C:$C,$B1512)=1,INDEX(③女子申込!H:H,MATCH($B1512,③女子申込!$C:$C,0)),"")),"")</f>
        <v/>
      </c>
      <c r="U1512" t="str">
        <f t="shared" si="167"/>
        <v/>
      </c>
    </row>
    <row r="1513" spans="13:21">
      <c r="M1513" t="str">
        <f t="shared" si="162"/>
        <v/>
      </c>
      <c r="N1513" t="str">
        <f t="shared" si="163"/>
        <v/>
      </c>
      <c r="O1513" t="str">
        <f t="shared" si="164"/>
        <v/>
      </c>
      <c r="P1513" t="str">
        <f t="shared" si="165"/>
        <v/>
      </c>
      <c r="Q1513" t="str">
        <f>IF($F1513="","",DATEDIF($R1513,①申込書!$D$3,"Y"))</f>
        <v/>
      </c>
      <c r="R1513" t="str">
        <f t="shared" si="166"/>
        <v/>
      </c>
      <c r="S1513" t="str">
        <f t="shared" si="161"/>
        <v/>
      </c>
      <c r="T1513" t="str">
        <f>IFERROR(IF($G1513&lt;&gt;"",LEFT($G1513,11),IF(COUNTIF(③女子申込!$C:$C,$B1513)=1,INDEX(③女子申込!H:H,MATCH($B1513,③女子申込!$C:$C,0)),"")),"")</f>
        <v/>
      </c>
      <c r="U1513" t="str">
        <f t="shared" si="167"/>
        <v/>
      </c>
    </row>
    <row r="1514" spans="13:21">
      <c r="M1514" t="str">
        <f t="shared" si="162"/>
        <v/>
      </c>
      <c r="N1514" t="str">
        <f t="shared" si="163"/>
        <v/>
      </c>
      <c r="O1514" t="str">
        <f t="shared" si="164"/>
        <v/>
      </c>
      <c r="P1514" t="str">
        <f t="shared" si="165"/>
        <v/>
      </c>
      <c r="Q1514" t="str">
        <f>IF($F1514="","",DATEDIF($R1514,①申込書!$D$3,"Y"))</f>
        <v/>
      </c>
      <c r="R1514" t="str">
        <f t="shared" si="166"/>
        <v/>
      </c>
      <c r="S1514" t="str">
        <f t="shared" si="161"/>
        <v/>
      </c>
      <c r="T1514" t="str">
        <f>IFERROR(IF($G1514&lt;&gt;"",LEFT($G1514,11),IF(COUNTIF(③女子申込!$C:$C,$B1514)=1,INDEX(③女子申込!H:H,MATCH($B1514,③女子申込!$C:$C,0)),"")),"")</f>
        <v/>
      </c>
      <c r="U1514" t="str">
        <f t="shared" si="167"/>
        <v/>
      </c>
    </row>
    <row r="1515" spans="13:21">
      <c r="M1515" t="str">
        <f t="shared" si="162"/>
        <v/>
      </c>
      <c r="N1515" t="str">
        <f t="shared" si="163"/>
        <v/>
      </c>
      <c r="O1515" t="str">
        <f t="shared" si="164"/>
        <v/>
      </c>
      <c r="P1515" t="str">
        <f t="shared" si="165"/>
        <v/>
      </c>
      <c r="Q1515" t="str">
        <f>IF($F1515="","",DATEDIF($R1515,①申込書!$D$3,"Y"))</f>
        <v/>
      </c>
      <c r="R1515" t="str">
        <f t="shared" si="166"/>
        <v/>
      </c>
      <c r="S1515" t="str">
        <f t="shared" si="161"/>
        <v/>
      </c>
      <c r="T1515" t="str">
        <f>IFERROR(IF($G1515&lt;&gt;"",LEFT($G1515,11),IF(COUNTIF(③女子申込!$C:$C,$B1515)=1,INDEX(③女子申込!H:H,MATCH($B1515,③女子申込!$C:$C,0)),"")),"")</f>
        <v/>
      </c>
      <c r="U1515" t="str">
        <f t="shared" si="167"/>
        <v/>
      </c>
    </row>
    <row r="1516" spans="13:21">
      <c r="M1516" t="str">
        <f t="shared" si="162"/>
        <v/>
      </c>
      <c r="N1516" t="str">
        <f t="shared" si="163"/>
        <v/>
      </c>
      <c r="O1516" t="str">
        <f t="shared" si="164"/>
        <v/>
      </c>
      <c r="P1516" t="str">
        <f t="shared" si="165"/>
        <v/>
      </c>
      <c r="Q1516" t="str">
        <f>IF($F1516="","",DATEDIF($R1516,①申込書!$D$3,"Y"))</f>
        <v/>
      </c>
      <c r="R1516" t="str">
        <f t="shared" si="166"/>
        <v/>
      </c>
      <c r="S1516" t="str">
        <f t="shared" si="161"/>
        <v/>
      </c>
      <c r="T1516" t="str">
        <f>IFERROR(IF($G1516&lt;&gt;"",LEFT($G1516,11),IF(COUNTIF(③女子申込!$C:$C,$B1516)=1,INDEX(③女子申込!H:H,MATCH($B1516,③女子申込!$C:$C,0)),"")),"")</f>
        <v/>
      </c>
      <c r="U1516" t="str">
        <f t="shared" si="167"/>
        <v/>
      </c>
    </row>
    <row r="1517" spans="13:21">
      <c r="M1517" t="str">
        <f t="shared" si="162"/>
        <v/>
      </c>
      <c r="N1517" t="str">
        <f t="shared" si="163"/>
        <v/>
      </c>
      <c r="O1517" t="str">
        <f t="shared" si="164"/>
        <v/>
      </c>
      <c r="P1517" t="str">
        <f t="shared" si="165"/>
        <v/>
      </c>
      <c r="Q1517" t="str">
        <f>IF($F1517="","",DATEDIF($R1517,①申込書!$D$3,"Y"))</f>
        <v/>
      </c>
      <c r="R1517" t="str">
        <f t="shared" si="166"/>
        <v/>
      </c>
      <c r="S1517" t="str">
        <f t="shared" si="161"/>
        <v/>
      </c>
      <c r="T1517" t="str">
        <f>IFERROR(IF($G1517&lt;&gt;"",LEFT($G1517,11),IF(COUNTIF(③女子申込!$C:$C,$B1517)=1,INDEX(③女子申込!H:H,MATCH($B1517,③女子申込!$C:$C,0)),"")),"")</f>
        <v/>
      </c>
      <c r="U1517" t="str">
        <f t="shared" si="167"/>
        <v/>
      </c>
    </row>
    <row r="1518" spans="13:21">
      <c r="M1518" t="str">
        <f t="shared" si="162"/>
        <v/>
      </c>
      <c r="N1518" t="str">
        <f t="shared" si="163"/>
        <v/>
      </c>
      <c r="O1518" t="str">
        <f t="shared" si="164"/>
        <v/>
      </c>
      <c r="P1518" t="str">
        <f t="shared" si="165"/>
        <v/>
      </c>
      <c r="Q1518" t="str">
        <f>IF($F1518="","",DATEDIF($R1518,①申込書!$D$3,"Y"))</f>
        <v/>
      </c>
      <c r="R1518" t="str">
        <f t="shared" si="166"/>
        <v/>
      </c>
      <c r="S1518" t="str">
        <f t="shared" si="161"/>
        <v/>
      </c>
      <c r="T1518" t="str">
        <f>IFERROR(IF($G1518&lt;&gt;"",LEFT($G1518,11),IF(COUNTIF(③女子申込!$C:$C,$B1518)=1,INDEX(③女子申込!H:H,MATCH($B1518,③女子申込!$C:$C,0)),"")),"")</f>
        <v/>
      </c>
      <c r="U1518" t="str">
        <f t="shared" si="167"/>
        <v/>
      </c>
    </row>
    <row r="1519" spans="13:21">
      <c r="M1519" t="str">
        <f t="shared" si="162"/>
        <v/>
      </c>
      <c r="N1519" t="str">
        <f t="shared" si="163"/>
        <v/>
      </c>
      <c r="O1519" t="str">
        <f t="shared" si="164"/>
        <v/>
      </c>
      <c r="P1519" t="str">
        <f t="shared" si="165"/>
        <v/>
      </c>
      <c r="Q1519" t="str">
        <f>IF($F1519="","",DATEDIF($R1519,①申込書!$D$3,"Y"))</f>
        <v/>
      </c>
      <c r="R1519" t="str">
        <f t="shared" si="166"/>
        <v/>
      </c>
      <c r="S1519" t="str">
        <f t="shared" si="161"/>
        <v/>
      </c>
      <c r="T1519" t="str">
        <f>IFERROR(IF($G1519&lt;&gt;"",LEFT($G1519,11),IF(COUNTIF(③女子申込!$C:$C,$B1519)=1,INDEX(③女子申込!H:H,MATCH($B1519,③女子申込!$C:$C,0)),"")),"")</f>
        <v/>
      </c>
      <c r="U1519" t="str">
        <f t="shared" si="167"/>
        <v/>
      </c>
    </row>
    <row r="1520" spans="13:21">
      <c r="M1520" t="str">
        <f t="shared" si="162"/>
        <v/>
      </c>
      <c r="N1520" t="str">
        <f t="shared" si="163"/>
        <v/>
      </c>
      <c r="O1520" t="str">
        <f t="shared" si="164"/>
        <v/>
      </c>
      <c r="P1520" t="str">
        <f t="shared" si="165"/>
        <v/>
      </c>
      <c r="Q1520" t="str">
        <f>IF($F1520="","",DATEDIF($R1520,①申込書!$D$3,"Y"))</f>
        <v/>
      </c>
      <c r="R1520" t="str">
        <f t="shared" si="166"/>
        <v/>
      </c>
      <c r="S1520" t="str">
        <f t="shared" si="161"/>
        <v/>
      </c>
      <c r="T1520" t="str">
        <f>IFERROR(IF($G1520&lt;&gt;"",LEFT($G1520,11),IF(COUNTIF(③女子申込!$C:$C,$B1520)=1,INDEX(③女子申込!H:H,MATCH($B1520,③女子申込!$C:$C,0)),"")),"")</f>
        <v/>
      </c>
      <c r="U1520" t="str">
        <f t="shared" si="167"/>
        <v/>
      </c>
    </row>
    <row r="1521" spans="13:21">
      <c r="M1521" t="str">
        <f t="shared" si="162"/>
        <v/>
      </c>
      <c r="N1521" t="str">
        <f t="shared" si="163"/>
        <v/>
      </c>
      <c r="O1521" t="str">
        <f t="shared" si="164"/>
        <v/>
      </c>
      <c r="P1521" t="str">
        <f t="shared" si="165"/>
        <v/>
      </c>
      <c r="Q1521" t="str">
        <f>IF($F1521="","",DATEDIF($R1521,①申込書!$D$3,"Y"))</f>
        <v/>
      </c>
      <c r="R1521" t="str">
        <f t="shared" si="166"/>
        <v/>
      </c>
      <c r="S1521" t="str">
        <f t="shared" si="161"/>
        <v/>
      </c>
      <c r="T1521" t="str">
        <f>IFERROR(IF($G1521&lt;&gt;"",LEFT($G1521,11),IF(COUNTIF(③女子申込!$C:$C,$B1521)=1,INDEX(③女子申込!H:H,MATCH($B1521,③女子申込!$C:$C,0)),"")),"")</f>
        <v/>
      </c>
      <c r="U1521" t="str">
        <f t="shared" si="167"/>
        <v/>
      </c>
    </row>
    <row r="1522" spans="13:21">
      <c r="M1522" t="str">
        <f t="shared" si="162"/>
        <v/>
      </c>
      <c r="N1522" t="str">
        <f t="shared" si="163"/>
        <v/>
      </c>
      <c r="O1522" t="str">
        <f t="shared" si="164"/>
        <v/>
      </c>
      <c r="P1522" t="str">
        <f t="shared" si="165"/>
        <v/>
      </c>
      <c r="Q1522" t="str">
        <f>IF($F1522="","",DATEDIF($R1522,①申込書!$D$3,"Y"))</f>
        <v/>
      </c>
      <c r="R1522" t="str">
        <f t="shared" si="166"/>
        <v/>
      </c>
      <c r="S1522" t="str">
        <f t="shared" si="161"/>
        <v/>
      </c>
      <c r="T1522" t="str">
        <f>IFERROR(IF($G1522&lt;&gt;"",LEFT($G1522,11),IF(COUNTIF(③女子申込!$C:$C,$B1522)=1,INDEX(③女子申込!H:H,MATCH($B1522,③女子申込!$C:$C,0)),"")),"")</f>
        <v/>
      </c>
      <c r="U1522" t="str">
        <f t="shared" si="167"/>
        <v/>
      </c>
    </row>
    <row r="1523" spans="13:21">
      <c r="M1523" t="str">
        <f t="shared" si="162"/>
        <v/>
      </c>
      <c r="N1523" t="str">
        <f t="shared" si="163"/>
        <v/>
      </c>
      <c r="O1523" t="str">
        <f t="shared" si="164"/>
        <v/>
      </c>
      <c r="P1523" t="str">
        <f t="shared" si="165"/>
        <v/>
      </c>
      <c r="Q1523" t="str">
        <f>IF($F1523="","",DATEDIF($R1523,①申込書!$D$3,"Y"))</f>
        <v/>
      </c>
      <c r="R1523" t="str">
        <f t="shared" si="166"/>
        <v/>
      </c>
      <c r="S1523" t="str">
        <f t="shared" si="161"/>
        <v/>
      </c>
      <c r="T1523" t="str">
        <f>IFERROR(IF($G1523&lt;&gt;"",LEFT($G1523,11),IF(COUNTIF(③女子申込!$C:$C,$B1523)=1,INDEX(③女子申込!H:H,MATCH($B1523,③女子申込!$C:$C,0)),"")),"")</f>
        <v/>
      </c>
      <c r="U1523" t="str">
        <f t="shared" si="167"/>
        <v/>
      </c>
    </row>
    <row r="1524" spans="13:21">
      <c r="M1524" t="str">
        <f t="shared" si="162"/>
        <v/>
      </c>
      <c r="N1524" t="str">
        <f t="shared" si="163"/>
        <v/>
      </c>
      <c r="O1524" t="str">
        <f t="shared" si="164"/>
        <v/>
      </c>
      <c r="P1524" t="str">
        <f t="shared" si="165"/>
        <v/>
      </c>
      <c r="Q1524" t="str">
        <f>IF($F1524="","",DATEDIF($R1524,①申込書!$D$3,"Y"))</f>
        <v/>
      </c>
      <c r="R1524" t="str">
        <f t="shared" si="166"/>
        <v/>
      </c>
      <c r="S1524" t="str">
        <f t="shared" si="161"/>
        <v/>
      </c>
      <c r="T1524" t="str">
        <f>IFERROR(IF($G1524&lt;&gt;"",LEFT($G1524,11),IF(COUNTIF(③女子申込!$C:$C,$B1524)=1,INDEX(③女子申込!H:H,MATCH($B1524,③女子申込!$C:$C,0)),"")),"")</f>
        <v/>
      </c>
      <c r="U1524" t="str">
        <f t="shared" si="167"/>
        <v/>
      </c>
    </row>
    <row r="1525" spans="13:21">
      <c r="M1525" t="str">
        <f t="shared" si="162"/>
        <v/>
      </c>
      <c r="N1525" t="str">
        <f t="shared" si="163"/>
        <v/>
      </c>
      <c r="O1525" t="str">
        <f t="shared" si="164"/>
        <v/>
      </c>
      <c r="P1525" t="str">
        <f t="shared" si="165"/>
        <v/>
      </c>
      <c r="Q1525" t="str">
        <f>IF($F1525="","",DATEDIF($R1525,①申込書!$D$3,"Y"))</f>
        <v/>
      </c>
      <c r="R1525" t="str">
        <f t="shared" si="166"/>
        <v/>
      </c>
      <c r="S1525" t="str">
        <f t="shared" si="161"/>
        <v/>
      </c>
      <c r="T1525" t="str">
        <f>IFERROR(IF($G1525&lt;&gt;"",LEFT($G1525,11),IF(COUNTIF(③女子申込!$C:$C,$B1525)=1,INDEX(③女子申込!H:H,MATCH($B1525,③女子申込!$C:$C,0)),"")),"")</f>
        <v/>
      </c>
      <c r="U1525" t="str">
        <f t="shared" si="167"/>
        <v/>
      </c>
    </row>
    <row r="1526" spans="13:21">
      <c r="M1526" t="str">
        <f t="shared" si="162"/>
        <v/>
      </c>
      <c r="N1526" t="str">
        <f t="shared" si="163"/>
        <v/>
      </c>
      <c r="O1526" t="str">
        <f t="shared" si="164"/>
        <v/>
      </c>
      <c r="P1526" t="str">
        <f t="shared" si="165"/>
        <v/>
      </c>
      <c r="Q1526" t="str">
        <f>IF($F1526="","",DATEDIF($R1526,①申込書!$D$3,"Y"))</f>
        <v/>
      </c>
      <c r="R1526" t="str">
        <f t="shared" si="166"/>
        <v/>
      </c>
      <c r="S1526" t="str">
        <f t="shared" si="161"/>
        <v/>
      </c>
      <c r="T1526" t="str">
        <f>IFERROR(IF($G1526&lt;&gt;"",LEFT($G1526,11),IF(COUNTIF(③女子申込!$C:$C,$B1526)=1,INDEX(③女子申込!H:H,MATCH($B1526,③女子申込!$C:$C,0)),"")),"")</f>
        <v/>
      </c>
      <c r="U1526" t="str">
        <f t="shared" si="167"/>
        <v/>
      </c>
    </row>
    <row r="1527" spans="13:21">
      <c r="M1527" t="str">
        <f t="shared" si="162"/>
        <v/>
      </c>
      <c r="N1527" t="str">
        <f t="shared" si="163"/>
        <v/>
      </c>
      <c r="O1527" t="str">
        <f t="shared" si="164"/>
        <v/>
      </c>
      <c r="P1527" t="str">
        <f t="shared" si="165"/>
        <v/>
      </c>
      <c r="Q1527" t="str">
        <f>IF($F1527="","",DATEDIF($R1527,①申込書!$D$3,"Y"))</f>
        <v/>
      </c>
      <c r="R1527" t="str">
        <f t="shared" si="166"/>
        <v/>
      </c>
      <c r="S1527" t="str">
        <f t="shared" si="161"/>
        <v/>
      </c>
      <c r="T1527" t="str">
        <f>IFERROR(IF($G1527&lt;&gt;"",LEFT($G1527,11),IF(COUNTIF(③女子申込!$C:$C,$B1527)=1,INDEX(③女子申込!H:H,MATCH($B1527,③女子申込!$C:$C,0)),"")),"")</f>
        <v/>
      </c>
      <c r="U1527" t="str">
        <f t="shared" si="167"/>
        <v/>
      </c>
    </row>
    <row r="1528" spans="13:21">
      <c r="M1528" t="str">
        <f t="shared" si="162"/>
        <v/>
      </c>
      <c r="N1528" t="str">
        <f t="shared" si="163"/>
        <v/>
      </c>
      <c r="O1528" t="str">
        <f t="shared" si="164"/>
        <v/>
      </c>
      <c r="P1528" t="str">
        <f t="shared" si="165"/>
        <v/>
      </c>
      <c r="Q1528" t="str">
        <f>IF($F1528="","",DATEDIF($R1528,①申込書!$D$3,"Y"))</f>
        <v/>
      </c>
      <c r="R1528" t="str">
        <f t="shared" si="166"/>
        <v/>
      </c>
      <c r="S1528" t="str">
        <f t="shared" si="161"/>
        <v/>
      </c>
      <c r="T1528" t="str">
        <f>IFERROR(IF($G1528&lt;&gt;"",LEFT($G1528,11),IF(COUNTIF(③女子申込!$C:$C,$B1528)=1,INDEX(③女子申込!H:H,MATCH($B1528,③女子申込!$C:$C,0)),"")),"")</f>
        <v/>
      </c>
      <c r="U1528" t="str">
        <f t="shared" si="167"/>
        <v/>
      </c>
    </row>
    <row r="1529" spans="13:21">
      <c r="M1529" t="str">
        <f t="shared" si="162"/>
        <v/>
      </c>
      <c r="N1529" t="str">
        <f t="shared" si="163"/>
        <v/>
      </c>
      <c r="O1529" t="str">
        <f t="shared" si="164"/>
        <v/>
      </c>
      <c r="P1529" t="str">
        <f t="shared" si="165"/>
        <v/>
      </c>
      <c r="Q1529" t="str">
        <f>IF($F1529="","",DATEDIF($R1529,①申込書!$D$3,"Y"))</f>
        <v/>
      </c>
      <c r="R1529" t="str">
        <f t="shared" si="166"/>
        <v/>
      </c>
      <c r="S1529" t="str">
        <f t="shared" si="161"/>
        <v/>
      </c>
      <c r="T1529" t="str">
        <f>IFERROR(IF($G1529&lt;&gt;"",LEFT($G1529,11),IF(COUNTIF(③女子申込!$C:$C,$B1529)=1,INDEX(③女子申込!H:H,MATCH($B1529,③女子申込!$C:$C,0)),"")),"")</f>
        <v/>
      </c>
      <c r="U1529" t="str">
        <f t="shared" si="167"/>
        <v/>
      </c>
    </row>
    <row r="1530" spans="13:21">
      <c r="M1530" t="str">
        <f t="shared" si="162"/>
        <v/>
      </c>
      <c r="N1530" t="str">
        <f t="shared" si="163"/>
        <v/>
      </c>
      <c r="O1530" t="str">
        <f t="shared" si="164"/>
        <v/>
      </c>
      <c r="P1530" t="str">
        <f t="shared" si="165"/>
        <v/>
      </c>
      <c r="Q1530" t="str">
        <f>IF($F1530="","",DATEDIF($R1530,①申込書!$D$3,"Y"))</f>
        <v/>
      </c>
      <c r="R1530" t="str">
        <f t="shared" si="166"/>
        <v/>
      </c>
      <c r="S1530" t="str">
        <f t="shared" si="161"/>
        <v/>
      </c>
      <c r="T1530" t="str">
        <f>IFERROR(IF($G1530&lt;&gt;"",LEFT($G1530,11),IF(COUNTIF(③女子申込!$C:$C,$B1530)=1,INDEX(③女子申込!H:H,MATCH($B1530,③女子申込!$C:$C,0)),"")),"")</f>
        <v/>
      </c>
      <c r="U1530" t="str">
        <f t="shared" si="167"/>
        <v/>
      </c>
    </row>
    <row r="1531" spans="13:21">
      <c r="M1531" t="str">
        <f t="shared" si="162"/>
        <v/>
      </c>
      <c r="N1531" t="str">
        <f t="shared" si="163"/>
        <v/>
      </c>
      <c r="O1531" t="str">
        <f t="shared" si="164"/>
        <v/>
      </c>
      <c r="P1531" t="str">
        <f t="shared" si="165"/>
        <v/>
      </c>
      <c r="Q1531" t="str">
        <f>IF($F1531="","",DATEDIF($R1531,①申込書!$D$3,"Y"))</f>
        <v/>
      </c>
      <c r="R1531" t="str">
        <f t="shared" si="166"/>
        <v/>
      </c>
      <c r="S1531" t="str">
        <f t="shared" si="161"/>
        <v/>
      </c>
      <c r="T1531" t="str">
        <f>IFERROR(IF($G1531&lt;&gt;"",LEFT($G1531,11),IF(COUNTIF(③女子申込!$C:$C,$B1531)=1,INDEX(③女子申込!H:H,MATCH($B1531,③女子申込!$C:$C,0)),"")),"")</f>
        <v/>
      </c>
      <c r="U1531" t="str">
        <f t="shared" si="167"/>
        <v/>
      </c>
    </row>
    <row r="1532" spans="13:21">
      <c r="M1532" t="str">
        <f t="shared" si="162"/>
        <v/>
      </c>
      <c r="N1532" t="str">
        <f t="shared" si="163"/>
        <v/>
      </c>
      <c r="O1532" t="str">
        <f t="shared" si="164"/>
        <v/>
      </c>
      <c r="P1532" t="str">
        <f t="shared" si="165"/>
        <v/>
      </c>
      <c r="Q1532" t="str">
        <f>IF($F1532="","",DATEDIF($R1532,①申込書!$D$3,"Y"))</f>
        <v/>
      </c>
      <c r="R1532" t="str">
        <f t="shared" si="166"/>
        <v/>
      </c>
      <c r="S1532" t="str">
        <f t="shared" si="161"/>
        <v/>
      </c>
      <c r="T1532" t="str">
        <f>IFERROR(IF($G1532&lt;&gt;"",LEFT($G1532,11),IF(COUNTIF(③女子申込!$C:$C,$B1532)=1,INDEX(③女子申込!H:H,MATCH($B1532,③女子申込!$C:$C,0)),"")),"")</f>
        <v/>
      </c>
      <c r="U1532" t="str">
        <f t="shared" si="167"/>
        <v/>
      </c>
    </row>
    <row r="1533" spans="13:21">
      <c r="M1533" t="str">
        <f t="shared" si="162"/>
        <v/>
      </c>
      <c r="N1533" t="str">
        <f t="shared" si="163"/>
        <v/>
      </c>
      <c r="O1533" t="str">
        <f t="shared" si="164"/>
        <v/>
      </c>
      <c r="P1533" t="str">
        <f t="shared" si="165"/>
        <v/>
      </c>
      <c r="Q1533" t="str">
        <f>IF($F1533="","",DATEDIF($R1533,①申込書!$D$3,"Y"))</f>
        <v/>
      </c>
      <c r="R1533" t="str">
        <f t="shared" si="166"/>
        <v/>
      </c>
      <c r="S1533" t="str">
        <f t="shared" si="161"/>
        <v/>
      </c>
      <c r="T1533" t="str">
        <f>IFERROR(IF($G1533&lt;&gt;"",LEFT($G1533,11),IF(COUNTIF(③女子申込!$C:$C,$B1533)=1,INDEX(③女子申込!H:H,MATCH($B1533,③女子申込!$C:$C,0)),"")),"")</f>
        <v/>
      </c>
      <c r="U1533" t="str">
        <f t="shared" si="167"/>
        <v/>
      </c>
    </row>
    <row r="1534" spans="13:21">
      <c r="M1534" t="str">
        <f t="shared" si="162"/>
        <v/>
      </c>
      <c r="N1534" t="str">
        <f t="shared" si="163"/>
        <v/>
      </c>
      <c r="O1534" t="str">
        <f t="shared" si="164"/>
        <v/>
      </c>
      <c r="P1534" t="str">
        <f t="shared" si="165"/>
        <v/>
      </c>
      <c r="Q1534" t="str">
        <f>IF($F1534="","",DATEDIF($R1534,①申込書!$D$3,"Y"))</f>
        <v/>
      </c>
      <c r="R1534" t="str">
        <f t="shared" si="166"/>
        <v/>
      </c>
      <c r="S1534" t="str">
        <f t="shared" si="161"/>
        <v/>
      </c>
      <c r="T1534" t="str">
        <f>IFERROR(IF($G1534&lt;&gt;"",LEFT($G1534,11),IF(COUNTIF(③女子申込!$C:$C,$B1534)=1,INDEX(③女子申込!H:H,MATCH($B1534,③女子申込!$C:$C,0)),"")),"")</f>
        <v/>
      </c>
      <c r="U1534" t="str">
        <f t="shared" si="167"/>
        <v/>
      </c>
    </row>
    <row r="1535" spans="13:21">
      <c r="M1535" t="str">
        <f t="shared" si="162"/>
        <v/>
      </c>
      <c r="N1535" t="str">
        <f t="shared" si="163"/>
        <v/>
      </c>
      <c r="O1535" t="str">
        <f t="shared" si="164"/>
        <v/>
      </c>
      <c r="P1535" t="str">
        <f t="shared" si="165"/>
        <v/>
      </c>
      <c r="Q1535" t="str">
        <f>IF($F1535="","",DATEDIF($R1535,①申込書!$D$3,"Y"))</f>
        <v/>
      </c>
      <c r="R1535" t="str">
        <f t="shared" si="166"/>
        <v/>
      </c>
      <c r="S1535" t="str">
        <f t="shared" si="161"/>
        <v/>
      </c>
      <c r="T1535" t="str">
        <f>IFERROR(IF($G1535&lt;&gt;"",LEFT($G1535,11),IF(COUNTIF(③女子申込!$C:$C,$B1535)=1,INDEX(③女子申込!H:H,MATCH($B1535,③女子申込!$C:$C,0)),"")),"")</f>
        <v/>
      </c>
      <c r="U1535" t="str">
        <f t="shared" si="167"/>
        <v/>
      </c>
    </row>
    <row r="1536" spans="13:21">
      <c r="M1536" t="str">
        <f t="shared" si="162"/>
        <v/>
      </c>
      <c r="N1536" t="str">
        <f t="shared" si="163"/>
        <v/>
      </c>
      <c r="O1536" t="str">
        <f t="shared" si="164"/>
        <v/>
      </c>
      <c r="P1536" t="str">
        <f t="shared" si="165"/>
        <v/>
      </c>
      <c r="Q1536" t="str">
        <f>IF($F1536="","",DATEDIF($R1536,①申込書!$D$3,"Y"))</f>
        <v/>
      </c>
      <c r="R1536" t="str">
        <f t="shared" si="166"/>
        <v/>
      </c>
      <c r="S1536" t="str">
        <f t="shared" si="161"/>
        <v/>
      </c>
      <c r="T1536" t="str">
        <f>IFERROR(IF($G1536&lt;&gt;"",LEFT($G1536,11),IF(COUNTIF(③女子申込!$C:$C,$B1536)=1,INDEX(③女子申込!H:H,MATCH($B1536,③女子申込!$C:$C,0)),"")),"")</f>
        <v/>
      </c>
      <c r="U1536" t="str">
        <f t="shared" si="167"/>
        <v/>
      </c>
    </row>
    <row r="1537" spans="13:21">
      <c r="M1537" t="str">
        <f t="shared" si="162"/>
        <v/>
      </c>
      <c r="N1537" t="str">
        <f t="shared" si="163"/>
        <v/>
      </c>
      <c r="O1537" t="str">
        <f t="shared" si="164"/>
        <v/>
      </c>
      <c r="P1537" t="str">
        <f t="shared" si="165"/>
        <v/>
      </c>
      <c r="Q1537" t="str">
        <f>IF($F1537="","",DATEDIF($R1537,①申込書!$D$3,"Y"))</f>
        <v/>
      </c>
      <c r="R1537" t="str">
        <f t="shared" si="166"/>
        <v/>
      </c>
      <c r="S1537" t="str">
        <f t="shared" si="161"/>
        <v/>
      </c>
      <c r="T1537" t="str">
        <f>IFERROR(IF($G1537&lt;&gt;"",LEFT($G1537,11),IF(COUNTIF(③女子申込!$C:$C,$B1537)=1,INDEX(③女子申込!H:H,MATCH($B1537,③女子申込!$C:$C,0)),"")),"")</f>
        <v/>
      </c>
      <c r="U1537" t="str">
        <f t="shared" si="167"/>
        <v/>
      </c>
    </row>
    <row r="1538" spans="13:21">
      <c r="M1538" t="str">
        <f t="shared" si="162"/>
        <v/>
      </c>
      <c r="N1538" t="str">
        <f t="shared" si="163"/>
        <v/>
      </c>
      <c r="O1538" t="str">
        <f t="shared" si="164"/>
        <v/>
      </c>
      <c r="P1538" t="str">
        <f t="shared" si="165"/>
        <v/>
      </c>
      <c r="Q1538" t="str">
        <f>IF($F1538="","",DATEDIF($R1538,①申込書!$D$3,"Y"))</f>
        <v/>
      </c>
      <c r="R1538" t="str">
        <f t="shared" si="166"/>
        <v/>
      </c>
      <c r="S1538" t="str">
        <f t="shared" ref="S1538:S1601" si="168">IFERROR(IF(OR($E1538="北海道",$E1538="学連"),$E1538,LEFT($E1538,LEN($E1538)-1)),"")</f>
        <v/>
      </c>
      <c r="T1538" t="str">
        <f>IFERROR(IF($G1538&lt;&gt;"",LEFT($G1538,11),IF(COUNTIF(③女子申込!$C:$C,$B1538)=1,INDEX(③女子申込!H:H,MATCH($B1538,③女子申込!$C:$C,0)),"")),"")</f>
        <v/>
      </c>
      <c r="U1538" t="str">
        <f t="shared" si="167"/>
        <v/>
      </c>
    </row>
    <row r="1539" spans="13:21">
      <c r="M1539" t="str">
        <f t="shared" ref="M1539:M1602" si="169">IFERROR(LEFT($C1539,FIND("　",$C1539)-1),"")</f>
        <v/>
      </c>
      <c r="N1539" t="str">
        <f t="shared" ref="N1539:N1602" si="170">IFERROR(RIGHT($C1539,LEN($C1539)-FIND("　",$C1539)),"")</f>
        <v/>
      </c>
      <c r="O1539" t="str">
        <f t="shared" ref="O1539:O1602" si="171">IFERROR(DBCS(LEFT($D1539,FIND(" ",$D1539)-1)),"")</f>
        <v/>
      </c>
      <c r="P1539" t="str">
        <f t="shared" ref="P1539:P1602" si="172">IFERROR(DBCS(RIGHT($D1539,LEN($D1539)-FIND(" ",$D1539))),"")</f>
        <v/>
      </c>
      <c r="Q1539" t="str">
        <f>IF($F1539="","",DATEDIF($R1539,①申込書!$D$3,"Y"))</f>
        <v/>
      </c>
      <c r="R1539" t="str">
        <f t="shared" ref="R1539:R1602" si="173">IF($F1539="","",LEFT($F1539,4)&amp;"/"&amp;MID($F1539,5,2)&amp;"/"&amp;RIGHT($F1539,2))</f>
        <v/>
      </c>
      <c r="S1539" t="str">
        <f t="shared" si="168"/>
        <v/>
      </c>
      <c r="T1539" t="str">
        <f>IFERROR(IF($G1539&lt;&gt;"",LEFT($G1539,11),IF(COUNTIF(③女子申込!$C:$C,$B1539)=1,INDEX(③女子申込!H:H,MATCH($B1539,③女子申込!$C:$C,0)),"")),"")</f>
        <v/>
      </c>
      <c r="U1539" t="str">
        <f t="shared" ref="U1539:U1602" si="174">IFERROR(LEFT($A1539,FIND("大学",$A1539))&amp;RIGHT($A1539,LEN($A1539)-FIND("大学",$A1539)-1),"")</f>
        <v/>
      </c>
    </row>
    <row r="1540" spans="13:21">
      <c r="M1540" t="str">
        <f t="shared" si="169"/>
        <v/>
      </c>
      <c r="N1540" t="str">
        <f t="shared" si="170"/>
        <v/>
      </c>
      <c r="O1540" t="str">
        <f t="shared" si="171"/>
        <v/>
      </c>
      <c r="P1540" t="str">
        <f t="shared" si="172"/>
        <v/>
      </c>
      <c r="Q1540" t="str">
        <f>IF($F1540="","",DATEDIF($R1540,①申込書!$D$3,"Y"))</f>
        <v/>
      </c>
      <c r="R1540" t="str">
        <f t="shared" si="173"/>
        <v/>
      </c>
      <c r="S1540" t="str">
        <f t="shared" si="168"/>
        <v/>
      </c>
      <c r="T1540" t="str">
        <f>IFERROR(IF($G1540&lt;&gt;"",LEFT($G1540,11),IF(COUNTIF(③女子申込!$C:$C,$B1540)=1,INDEX(③女子申込!H:H,MATCH($B1540,③女子申込!$C:$C,0)),"")),"")</f>
        <v/>
      </c>
      <c r="U1540" t="str">
        <f t="shared" si="174"/>
        <v/>
      </c>
    </row>
    <row r="1541" spans="13:21">
      <c r="M1541" t="str">
        <f t="shared" si="169"/>
        <v/>
      </c>
      <c r="N1541" t="str">
        <f t="shared" si="170"/>
        <v/>
      </c>
      <c r="O1541" t="str">
        <f t="shared" si="171"/>
        <v/>
      </c>
      <c r="P1541" t="str">
        <f t="shared" si="172"/>
        <v/>
      </c>
      <c r="Q1541" t="str">
        <f>IF($F1541="","",DATEDIF($R1541,①申込書!$D$3,"Y"))</f>
        <v/>
      </c>
      <c r="R1541" t="str">
        <f t="shared" si="173"/>
        <v/>
      </c>
      <c r="S1541" t="str">
        <f t="shared" si="168"/>
        <v/>
      </c>
      <c r="T1541" t="str">
        <f>IFERROR(IF($G1541&lt;&gt;"",LEFT($G1541,11),IF(COUNTIF(③女子申込!$C:$C,$B1541)=1,INDEX(③女子申込!H:H,MATCH($B1541,③女子申込!$C:$C,0)),"")),"")</f>
        <v/>
      </c>
      <c r="U1541" t="str">
        <f t="shared" si="174"/>
        <v/>
      </c>
    </row>
    <row r="1542" spans="13:21">
      <c r="M1542" t="str">
        <f t="shared" si="169"/>
        <v/>
      </c>
      <c r="N1542" t="str">
        <f t="shared" si="170"/>
        <v/>
      </c>
      <c r="O1542" t="str">
        <f t="shared" si="171"/>
        <v/>
      </c>
      <c r="P1542" t="str">
        <f t="shared" si="172"/>
        <v/>
      </c>
      <c r="Q1542" t="str">
        <f>IF($F1542="","",DATEDIF($R1542,①申込書!$D$3,"Y"))</f>
        <v/>
      </c>
      <c r="R1542" t="str">
        <f t="shared" si="173"/>
        <v/>
      </c>
      <c r="S1542" t="str">
        <f t="shared" si="168"/>
        <v/>
      </c>
      <c r="T1542" t="str">
        <f>IFERROR(IF($G1542&lt;&gt;"",LEFT($G1542,11),IF(COUNTIF(③女子申込!$C:$C,$B1542)=1,INDEX(③女子申込!H:H,MATCH($B1542,③女子申込!$C:$C,0)),"")),"")</f>
        <v/>
      </c>
      <c r="U1542" t="str">
        <f t="shared" si="174"/>
        <v/>
      </c>
    </row>
    <row r="1543" spans="13:21">
      <c r="M1543" t="str">
        <f t="shared" si="169"/>
        <v/>
      </c>
      <c r="N1543" t="str">
        <f t="shared" si="170"/>
        <v/>
      </c>
      <c r="O1543" t="str">
        <f t="shared" si="171"/>
        <v/>
      </c>
      <c r="P1543" t="str">
        <f t="shared" si="172"/>
        <v/>
      </c>
      <c r="Q1543" t="str">
        <f>IF($F1543="","",DATEDIF($R1543,①申込書!$D$3,"Y"))</f>
        <v/>
      </c>
      <c r="R1543" t="str">
        <f t="shared" si="173"/>
        <v/>
      </c>
      <c r="S1543" t="str">
        <f t="shared" si="168"/>
        <v/>
      </c>
      <c r="T1543" t="str">
        <f>IFERROR(IF($G1543&lt;&gt;"",LEFT($G1543,11),IF(COUNTIF(③女子申込!$C:$C,$B1543)=1,INDEX(③女子申込!H:H,MATCH($B1543,③女子申込!$C:$C,0)),"")),"")</f>
        <v/>
      </c>
      <c r="U1543" t="str">
        <f t="shared" si="174"/>
        <v/>
      </c>
    </row>
    <row r="1544" spans="13:21">
      <c r="M1544" t="str">
        <f t="shared" si="169"/>
        <v/>
      </c>
      <c r="N1544" t="str">
        <f t="shared" si="170"/>
        <v/>
      </c>
      <c r="O1544" t="str">
        <f t="shared" si="171"/>
        <v/>
      </c>
      <c r="P1544" t="str">
        <f t="shared" si="172"/>
        <v/>
      </c>
      <c r="Q1544" t="str">
        <f>IF($F1544="","",DATEDIF($R1544,①申込書!$D$3,"Y"))</f>
        <v/>
      </c>
      <c r="R1544" t="str">
        <f t="shared" si="173"/>
        <v/>
      </c>
      <c r="S1544" t="str">
        <f t="shared" si="168"/>
        <v/>
      </c>
      <c r="T1544" t="str">
        <f>IFERROR(IF($G1544&lt;&gt;"",LEFT($G1544,11),IF(COUNTIF(③女子申込!$C:$C,$B1544)=1,INDEX(③女子申込!H:H,MATCH($B1544,③女子申込!$C:$C,0)),"")),"")</f>
        <v/>
      </c>
      <c r="U1544" t="str">
        <f t="shared" si="174"/>
        <v/>
      </c>
    </row>
    <row r="1545" spans="13:21">
      <c r="M1545" t="str">
        <f t="shared" si="169"/>
        <v/>
      </c>
      <c r="N1545" t="str">
        <f t="shared" si="170"/>
        <v/>
      </c>
      <c r="O1545" t="str">
        <f t="shared" si="171"/>
        <v/>
      </c>
      <c r="P1545" t="str">
        <f t="shared" si="172"/>
        <v/>
      </c>
      <c r="Q1545" t="str">
        <f>IF($F1545="","",DATEDIF($R1545,①申込書!$D$3,"Y"))</f>
        <v/>
      </c>
      <c r="R1545" t="str">
        <f t="shared" si="173"/>
        <v/>
      </c>
      <c r="S1545" t="str">
        <f t="shared" si="168"/>
        <v/>
      </c>
      <c r="T1545" t="str">
        <f>IFERROR(IF($G1545&lt;&gt;"",LEFT($G1545,11),IF(COUNTIF(③女子申込!$C:$C,$B1545)=1,INDEX(③女子申込!H:H,MATCH($B1545,③女子申込!$C:$C,0)),"")),"")</f>
        <v/>
      </c>
      <c r="U1545" t="str">
        <f t="shared" si="174"/>
        <v/>
      </c>
    </row>
    <row r="1546" spans="13:21">
      <c r="M1546" t="str">
        <f t="shared" si="169"/>
        <v/>
      </c>
      <c r="N1546" t="str">
        <f t="shared" si="170"/>
        <v/>
      </c>
      <c r="O1546" t="str">
        <f t="shared" si="171"/>
        <v/>
      </c>
      <c r="P1546" t="str">
        <f t="shared" si="172"/>
        <v/>
      </c>
      <c r="Q1546" t="str">
        <f>IF($F1546="","",DATEDIF($R1546,①申込書!$D$3,"Y"))</f>
        <v/>
      </c>
      <c r="R1546" t="str">
        <f t="shared" si="173"/>
        <v/>
      </c>
      <c r="S1546" t="str">
        <f t="shared" si="168"/>
        <v/>
      </c>
      <c r="T1546" t="str">
        <f>IFERROR(IF($G1546&lt;&gt;"",LEFT($G1546,11),IF(COUNTIF(③女子申込!$C:$C,$B1546)=1,INDEX(③女子申込!H:H,MATCH($B1546,③女子申込!$C:$C,0)),"")),"")</f>
        <v/>
      </c>
      <c r="U1546" t="str">
        <f t="shared" si="174"/>
        <v/>
      </c>
    </row>
    <row r="1547" spans="13:21">
      <c r="M1547" t="str">
        <f t="shared" si="169"/>
        <v/>
      </c>
      <c r="N1547" t="str">
        <f t="shared" si="170"/>
        <v/>
      </c>
      <c r="O1547" t="str">
        <f t="shared" si="171"/>
        <v/>
      </c>
      <c r="P1547" t="str">
        <f t="shared" si="172"/>
        <v/>
      </c>
      <c r="Q1547" t="str">
        <f>IF($F1547="","",DATEDIF($R1547,①申込書!$D$3,"Y"))</f>
        <v/>
      </c>
      <c r="R1547" t="str">
        <f t="shared" si="173"/>
        <v/>
      </c>
      <c r="S1547" t="str">
        <f t="shared" si="168"/>
        <v/>
      </c>
      <c r="T1547" t="str">
        <f>IFERROR(IF($G1547&lt;&gt;"",LEFT($G1547,11),IF(COUNTIF(③女子申込!$C:$C,$B1547)=1,INDEX(③女子申込!H:H,MATCH($B1547,③女子申込!$C:$C,0)),"")),"")</f>
        <v/>
      </c>
      <c r="U1547" t="str">
        <f t="shared" si="174"/>
        <v/>
      </c>
    </row>
    <row r="1548" spans="13:21">
      <c r="M1548" t="str">
        <f t="shared" si="169"/>
        <v/>
      </c>
      <c r="N1548" t="str">
        <f t="shared" si="170"/>
        <v/>
      </c>
      <c r="O1548" t="str">
        <f t="shared" si="171"/>
        <v/>
      </c>
      <c r="P1548" t="str">
        <f t="shared" si="172"/>
        <v/>
      </c>
      <c r="Q1548" t="str">
        <f>IF($F1548="","",DATEDIF($R1548,①申込書!$D$3,"Y"))</f>
        <v/>
      </c>
      <c r="R1548" t="str">
        <f t="shared" si="173"/>
        <v/>
      </c>
      <c r="S1548" t="str">
        <f t="shared" si="168"/>
        <v/>
      </c>
      <c r="T1548" t="str">
        <f>IFERROR(IF($G1548&lt;&gt;"",LEFT($G1548,11),IF(COUNTIF(③女子申込!$C:$C,$B1548)=1,INDEX(③女子申込!H:H,MATCH($B1548,③女子申込!$C:$C,0)),"")),"")</f>
        <v/>
      </c>
      <c r="U1548" t="str">
        <f t="shared" si="174"/>
        <v/>
      </c>
    </row>
    <row r="1549" spans="13:21">
      <c r="M1549" t="str">
        <f t="shared" si="169"/>
        <v/>
      </c>
      <c r="N1549" t="str">
        <f t="shared" si="170"/>
        <v/>
      </c>
      <c r="O1549" t="str">
        <f t="shared" si="171"/>
        <v/>
      </c>
      <c r="P1549" t="str">
        <f t="shared" si="172"/>
        <v/>
      </c>
      <c r="Q1549" t="str">
        <f>IF($F1549="","",DATEDIF($R1549,①申込書!$D$3,"Y"))</f>
        <v/>
      </c>
      <c r="R1549" t="str">
        <f t="shared" si="173"/>
        <v/>
      </c>
      <c r="S1549" t="str">
        <f t="shared" si="168"/>
        <v/>
      </c>
      <c r="T1549" t="str">
        <f>IFERROR(IF($G1549&lt;&gt;"",LEFT($G1549,11),IF(COUNTIF(③女子申込!$C:$C,$B1549)=1,INDEX(③女子申込!H:H,MATCH($B1549,③女子申込!$C:$C,0)),"")),"")</f>
        <v/>
      </c>
      <c r="U1549" t="str">
        <f t="shared" si="174"/>
        <v/>
      </c>
    </row>
    <row r="1550" spans="13:21">
      <c r="M1550" t="str">
        <f t="shared" si="169"/>
        <v/>
      </c>
      <c r="N1550" t="str">
        <f t="shared" si="170"/>
        <v/>
      </c>
      <c r="O1550" t="str">
        <f t="shared" si="171"/>
        <v/>
      </c>
      <c r="P1550" t="str">
        <f t="shared" si="172"/>
        <v/>
      </c>
      <c r="Q1550" t="str">
        <f>IF($F1550="","",DATEDIF($R1550,①申込書!$D$3,"Y"))</f>
        <v/>
      </c>
      <c r="R1550" t="str">
        <f t="shared" si="173"/>
        <v/>
      </c>
      <c r="S1550" t="str">
        <f t="shared" si="168"/>
        <v/>
      </c>
      <c r="T1550" t="str">
        <f>IFERROR(IF($G1550&lt;&gt;"",LEFT($G1550,11),IF(COUNTIF(③女子申込!$C:$C,$B1550)=1,INDEX(③女子申込!H:H,MATCH($B1550,③女子申込!$C:$C,0)),"")),"")</f>
        <v/>
      </c>
      <c r="U1550" t="str">
        <f t="shared" si="174"/>
        <v/>
      </c>
    </row>
    <row r="1551" spans="13:21">
      <c r="M1551" t="str">
        <f t="shared" si="169"/>
        <v/>
      </c>
      <c r="N1551" t="str">
        <f t="shared" si="170"/>
        <v/>
      </c>
      <c r="O1551" t="str">
        <f t="shared" si="171"/>
        <v/>
      </c>
      <c r="P1551" t="str">
        <f t="shared" si="172"/>
        <v/>
      </c>
      <c r="Q1551" t="str">
        <f>IF($F1551="","",DATEDIF($R1551,①申込書!$D$3,"Y"))</f>
        <v/>
      </c>
      <c r="R1551" t="str">
        <f t="shared" si="173"/>
        <v/>
      </c>
      <c r="S1551" t="str">
        <f t="shared" si="168"/>
        <v/>
      </c>
      <c r="T1551" t="str">
        <f>IFERROR(IF($G1551&lt;&gt;"",LEFT($G1551,11),IF(COUNTIF(③女子申込!$C:$C,$B1551)=1,INDEX(③女子申込!H:H,MATCH($B1551,③女子申込!$C:$C,0)),"")),"")</f>
        <v/>
      </c>
      <c r="U1551" t="str">
        <f t="shared" si="174"/>
        <v/>
      </c>
    </row>
    <row r="1552" spans="13:21">
      <c r="M1552" t="str">
        <f t="shared" si="169"/>
        <v/>
      </c>
      <c r="N1552" t="str">
        <f t="shared" si="170"/>
        <v/>
      </c>
      <c r="O1552" t="str">
        <f t="shared" si="171"/>
        <v/>
      </c>
      <c r="P1552" t="str">
        <f t="shared" si="172"/>
        <v/>
      </c>
      <c r="Q1552" t="str">
        <f>IF($F1552="","",DATEDIF($R1552,①申込書!$D$3,"Y"))</f>
        <v/>
      </c>
      <c r="R1552" t="str">
        <f t="shared" si="173"/>
        <v/>
      </c>
      <c r="S1552" t="str">
        <f t="shared" si="168"/>
        <v/>
      </c>
      <c r="T1552" t="str">
        <f>IFERROR(IF($G1552&lt;&gt;"",LEFT($G1552,11),IF(COUNTIF(③女子申込!$C:$C,$B1552)=1,INDEX(③女子申込!H:H,MATCH($B1552,③女子申込!$C:$C,0)),"")),"")</f>
        <v/>
      </c>
      <c r="U1552" t="str">
        <f t="shared" si="174"/>
        <v/>
      </c>
    </row>
    <row r="1553" spans="13:21">
      <c r="M1553" t="str">
        <f t="shared" si="169"/>
        <v/>
      </c>
      <c r="N1553" t="str">
        <f t="shared" si="170"/>
        <v/>
      </c>
      <c r="O1553" t="str">
        <f t="shared" si="171"/>
        <v/>
      </c>
      <c r="P1553" t="str">
        <f t="shared" si="172"/>
        <v/>
      </c>
      <c r="Q1553" t="str">
        <f>IF($F1553="","",DATEDIF($R1553,①申込書!$D$3,"Y"))</f>
        <v/>
      </c>
      <c r="R1553" t="str">
        <f t="shared" si="173"/>
        <v/>
      </c>
      <c r="S1553" t="str">
        <f t="shared" si="168"/>
        <v/>
      </c>
      <c r="T1553" t="str">
        <f>IFERROR(IF($G1553&lt;&gt;"",LEFT($G1553,11),IF(COUNTIF(③女子申込!$C:$C,$B1553)=1,INDEX(③女子申込!H:H,MATCH($B1553,③女子申込!$C:$C,0)),"")),"")</f>
        <v/>
      </c>
      <c r="U1553" t="str">
        <f t="shared" si="174"/>
        <v/>
      </c>
    </row>
    <row r="1554" spans="13:21">
      <c r="M1554" t="str">
        <f t="shared" si="169"/>
        <v/>
      </c>
      <c r="N1554" t="str">
        <f t="shared" si="170"/>
        <v/>
      </c>
      <c r="O1554" t="str">
        <f t="shared" si="171"/>
        <v/>
      </c>
      <c r="P1554" t="str">
        <f t="shared" si="172"/>
        <v/>
      </c>
      <c r="Q1554" t="str">
        <f>IF($F1554="","",DATEDIF($R1554,①申込書!$D$3,"Y"))</f>
        <v/>
      </c>
      <c r="R1554" t="str">
        <f t="shared" si="173"/>
        <v/>
      </c>
      <c r="S1554" t="str">
        <f t="shared" si="168"/>
        <v/>
      </c>
      <c r="T1554" t="str">
        <f>IFERROR(IF($G1554&lt;&gt;"",LEFT($G1554,11),IF(COUNTIF(③女子申込!$C:$C,$B1554)=1,INDEX(③女子申込!H:H,MATCH($B1554,③女子申込!$C:$C,0)),"")),"")</f>
        <v/>
      </c>
      <c r="U1554" t="str">
        <f t="shared" si="174"/>
        <v/>
      </c>
    </row>
    <row r="1555" spans="13:21">
      <c r="M1555" t="str">
        <f t="shared" si="169"/>
        <v/>
      </c>
      <c r="N1555" t="str">
        <f t="shared" si="170"/>
        <v/>
      </c>
      <c r="O1555" t="str">
        <f t="shared" si="171"/>
        <v/>
      </c>
      <c r="P1555" t="str">
        <f t="shared" si="172"/>
        <v/>
      </c>
      <c r="Q1555" t="str">
        <f>IF($F1555="","",DATEDIF($R1555,①申込書!$D$3,"Y"))</f>
        <v/>
      </c>
      <c r="R1555" t="str">
        <f t="shared" si="173"/>
        <v/>
      </c>
      <c r="S1555" t="str">
        <f t="shared" si="168"/>
        <v/>
      </c>
      <c r="T1555" t="str">
        <f>IFERROR(IF($G1555&lt;&gt;"",LEFT($G1555,11),IF(COUNTIF(③女子申込!$C:$C,$B1555)=1,INDEX(③女子申込!H:H,MATCH($B1555,③女子申込!$C:$C,0)),"")),"")</f>
        <v/>
      </c>
      <c r="U1555" t="str">
        <f t="shared" si="174"/>
        <v/>
      </c>
    </row>
    <row r="1556" spans="13:21">
      <c r="M1556" t="str">
        <f t="shared" si="169"/>
        <v/>
      </c>
      <c r="N1556" t="str">
        <f t="shared" si="170"/>
        <v/>
      </c>
      <c r="O1556" t="str">
        <f t="shared" si="171"/>
        <v/>
      </c>
      <c r="P1556" t="str">
        <f t="shared" si="172"/>
        <v/>
      </c>
      <c r="Q1556" t="str">
        <f>IF($F1556="","",DATEDIF($R1556,①申込書!$D$3,"Y"))</f>
        <v/>
      </c>
      <c r="R1556" t="str">
        <f t="shared" si="173"/>
        <v/>
      </c>
      <c r="S1556" t="str">
        <f t="shared" si="168"/>
        <v/>
      </c>
      <c r="T1556" t="str">
        <f>IFERROR(IF($G1556&lt;&gt;"",LEFT($G1556,11),IF(COUNTIF(③女子申込!$C:$C,$B1556)=1,INDEX(③女子申込!H:H,MATCH($B1556,③女子申込!$C:$C,0)),"")),"")</f>
        <v/>
      </c>
      <c r="U1556" t="str">
        <f t="shared" si="174"/>
        <v/>
      </c>
    </row>
    <row r="1557" spans="13:21">
      <c r="M1557" t="str">
        <f t="shared" si="169"/>
        <v/>
      </c>
      <c r="N1557" t="str">
        <f t="shared" si="170"/>
        <v/>
      </c>
      <c r="O1557" t="str">
        <f t="shared" si="171"/>
        <v/>
      </c>
      <c r="P1557" t="str">
        <f t="shared" si="172"/>
        <v/>
      </c>
      <c r="Q1557" t="str">
        <f>IF($F1557="","",DATEDIF($R1557,①申込書!$D$3,"Y"))</f>
        <v/>
      </c>
      <c r="R1557" t="str">
        <f t="shared" si="173"/>
        <v/>
      </c>
      <c r="S1557" t="str">
        <f t="shared" si="168"/>
        <v/>
      </c>
      <c r="T1557" t="str">
        <f>IFERROR(IF($G1557&lt;&gt;"",LEFT($G1557,11),IF(COUNTIF(③女子申込!$C:$C,$B1557)=1,INDEX(③女子申込!H:H,MATCH($B1557,③女子申込!$C:$C,0)),"")),"")</f>
        <v/>
      </c>
      <c r="U1557" t="str">
        <f t="shared" si="174"/>
        <v/>
      </c>
    </row>
    <row r="1558" spans="13:21">
      <c r="M1558" t="str">
        <f t="shared" si="169"/>
        <v/>
      </c>
      <c r="N1558" t="str">
        <f t="shared" si="170"/>
        <v/>
      </c>
      <c r="O1558" t="str">
        <f t="shared" si="171"/>
        <v/>
      </c>
      <c r="P1558" t="str">
        <f t="shared" si="172"/>
        <v/>
      </c>
      <c r="Q1558" t="str">
        <f>IF($F1558="","",DATEDIF($R1558,①申込書!$D$3,"Y"))</f>
        <v/>
      </c>
      <c r="R1558" t="str">
        <f t="shared" si="173"/>
        <v/>
      </c>
      <c r="S1558" t="str">
        <f t="shared" si="168"/>
        <v/>
      </c>
      <c r="T1558" t="str">
        <f>IFERROR(IF($G1558&lt;&gt;"",LEFT($G1558,11),IF(COUNTIF(③女子申込!$C:$C,$B1558)=1,INDEX(③女子申込!H:H,MATCH($B1558,③女子申込!$C:$C,0)),"")),"")</f>
        <v/>
      </c>
      <c r="U1558" t="str">
        <f t="shared" si="174"/>
        <v/>
      </c>
    </row>
    <row r="1559" spans="13:21">
      <c r="M1559" t="str">
        <f t="shared" si="169"/>
        <v/>
      </c>
      <c r="N1559" t="str">
        <f t="shared" si="170"/>
        <v/>
      </c>
      <c r="O1559" t="str">
        <f t="shared" si="171"/>
        <v/>
      </c>
      <c r="P1559" t="str">
        <f t="shared" si="172"/>
        <v/>
      </c>
      <c r="Q1559" t="str">
        <f>IF($F1559="","",DATEDIF($R1559,①申込書!$D$3,"Y"))</f>
        <v/>
      </c>
      <c r="R1559" t="str">
        <f t="shared" si="173"/>
        <v/>
      </c>
      <c r="S1559" t="str">
        <f t="shared" si="168"/>
        <v/>
      </c>
      <c r="T1559" t="str">
        <f>IFERROR(IF($G1559&lt;&gt;"",LEFT($G1559,11),IF(COUNTIF(③女子申込!$C:$C,$B1559)=1,INDEX(③女子申込!H:H,MATCH($B1559,③女子申込!$C:$C,0)),"")),"")</f>
        <v/>
      </c>
      <c r="U1559" t="str">
        <f t="shared" si="174"/>
        <v/>
      </c>
    </row>
    <row r="1560" spans="13:21">
      <c r="M1560" t="str">
        <f t="shared" si="169"/>
        <v/>
      </c>
      <c r="N1560" t="str">
        <f t="shared" si="170"/>
        <v/>
      </c>
      <c r="O1560" t="str">
        <f t="shared" si="171"/>
        <v/>
      </c>
      <c r="P1560" t="str">
        <f t="shared" si="172"/>
        <v/>
      </c>
      <c r="Q1560" t="str">
        <f>IF($F1560="","",DATEDIF($R1560,①申込書!$D$3,"Y"))</f>
        <v/>
      </c>
      <c r="R1560" t="str">
        <f t="shared" si="173"/>
        <v/>
      </c>
      <c r="S1560" t="str">
        <f t="shared" si="168"/>
        <v/>
      </c>
      <c r="T1560" t="str">
        <f>IFERROR(IF($G1560&lt;&gt;"",LEFT($G1560,11),IF(COUNTIF(③女子申込!$C:$C,$B1560)=1,INDEX(③女子申込!H:H,MATCH($B1560,③女子申込!$C:$C,0)),"")),"")</f>
        <v/>
      </c>
      <c r="U1560" t="str">
        <f t="shared" si="174"/>
        <v/>
      </c>
    </row>
    <row r="1561" spans="13:21">
      <c r="M1561" t="str">
        <f t="shared" si="169"/>
        <v/>
      </c>
      <c r="N1561" t="str">
        <f t="shared" si="170"/>
        <v/>
      </c>
      <c r="O1561" t="str">
        <f t="shared" si="171"/>
        <v/>
      </c>
      <c r="P1561" t="str">
        <f t="shared" si="172"/>
        <v/>
      </c>
      <c r="Q1561" t="str">
        <f>IF($F1561="","",DATEDIF($R1561,①申込書!$D$3,"Y"))</f>
        <v/>
      </c>
      <c r="R1561" t="str">
        <f t="shared" si="173"/>
        <v/>
      </c>
      <c r="S1561" t="str">
        <f t="shared" si="168"/>
        <v/>
      </c>
      <c r="T1561" t="str">
        <f>IFERROR(IF($G1561&lt;&gt;"",LEFT($G1561,11),IF(COUNTIF(③女子申込!$C:$C,$B1561)=1,INDEX(③女子申込!H:H,MATCH($B1561,③女子申込!$C:$C,0)),"")),"")</f>
        <v/>
      </c>
      <c r="U1561" t="str">
        <f t="shared" si="174"/>
        <v/>
      </c>
    </row>
    <row r="1562" spans="13:21">
      <c r="M1562" t="str">
        <f t="shared" si="169"/>
        <v/>
      </c>
      <c r="N1562" t="str">
        <f t="shared" si="170"/>
        <v/>
      </c>
      <c r="O1562" t="str">
        <f t="shared" si="171"/>
        <v/>
      </c>
      <c r="P1562" t="str">
        <f t="shared" si="172"/>
        <v/>
      </c>
      <c r="Q1562" t="str">
        <f>IF($F1562="","",DATEDIF($R1562,①申込書!$D$3,"Y"))</f>
        <v/>
      </c>
      <c r="R1562" t="str">
        <f t="shared" si="173"/>
        <v/>
      </c>
      <c r="S1562" t="str">
        <f t="shared" si="168"/>
        <v/>
      </c>
      <c r="T1562" t="str">
        <f>IFERROR(IF($G1562&lt;&gt;"",LEFT($G1562,11),IF(COUNTIF(③女子申込!$C:$C,$B1562)=1,INDEX(③女子申込!H:H,MATCH($B1562,③女子申込!$C:$C,0)),"")),"")</f>
        <v/>
      </c>
      <c r="U1562" t="str">
        <f t="shared" si="174"/>
        <v/>
      </c>
    </row>
    <row r="1563" spans="13:21">
      <c r="M1563" t="str">
        <f t="shared" si="169"/>
        <v/>
      </c>
      <c r="N1563" t="str">
        <f t="shared" si="170"/>
        <v/>
      </c>
      <c r="O1563" t="str">
        <f t="shared" si="171"/>
        <v/>
      </c>
      <c r="P1563" t="str">
        <f t="shared" si="172"/>
        <v/>
      </c>
      <c r="Q1563" t="str">
        <f>IF($F1563="","",DATEDIF($R1563,①申込書!$D$3,"Y"))</f>
        <v/>
      </c>
      <c r="R1563" t="str">
        <f t="shared" si="173"/>
        <v/>
      </c>
      <c r="S1563" t="str">
        <f t="shared" si="168"/>
        <v/>
      </c>
      <c r="T1563" t="str">
        <f>IFERROR(IF($G1563&lt;&gt;"",LEFT($G1563,11),IF(COUNTIF(③女子申込!$C:$C,$B1563)=1,INDEX(③女子申込!H:H,MATCH($B1563,③女子申込!$C:$C,0)),"")),"")</f>
        <v/>
      </c>
      <c r="U1563" t="str">
        <f t="shared" si="174"/>
        <v/>
      </c>
    </row>
    <row r="1564" spans="13:21">
      <c r="M1564" t="str">
        <f t="shared" si="169"/>
        <v/>
      </c>
      <c r="N1564" t="str">
        <f t="shared" si="170"/>
        <v/>
      </c>
      <c r="O1564" t="str">
        <f t="shared" si="171"/>
        <v/>
      </c>
      <c r="P1564" t="str">
        <f t="shared" si="172"/>
        <v/>
      </c>
      <c r="Q1564" t="str">
        <f>IF($F1564="","",DATEDIF($R1564,①申込書!$D$3,"Y"))</f>
        <v/>
      </c>
      <c r="R1564" t="str">
        <f t="shared" si="173"/>
        <v/>
      </c>
      <c r="S1564" t="str">
        <f t="shared" si="168"/>
        <v/>
      </c>
      <c r="T1564" t="str">
        <f>IFERROR(IF($G1564&lt;&gt;"",LEFT($G1564,11),IF(COUNTIF(③女子申込!$C:$C,$B1564)=1,INDEX(③女子申込!H:H,MATCH($B1564,③女子申込!$C:$C,0)),"")),"")</f>
        <v/>
      </c>
      <c r="U1564" t="str">
        <f t="shared" si="174"/>
        <v/>
      </c>
    </row>
    <row r="1565" spans="13:21">
      <c r="M1565" t="str">
        <f t="shared" si="169"/>
        <v/>
      </c>
      <c r="N1565" t="str">
        <f t="shared" si="170"/>
        <v/>
      </c>
      <c r="O1565" t="str">
        <f t="shared" si="171"/>
        <v/>
      </c>
      <c r="P1565" t="str">
        <f t="shared" si="172"/>
        <v/>
      </c>
      <c r="Q1565" t="str">
        <f>IF($F1565="","",DATEDIF($R1565,①申込書!$D$3,"Y"))</f>
        <v/>
      </c>
      <c r="R1565" t="str">
        <f t="shared" si="173"/>
        <v/>
      </c>
      <c r="S1565" t="str">
        <f t="shared" si="168"/>
        <v/>
      </c>
      <c r="T1565" t="str">
        <f>IFERROR(IF($G1565&lt;&gt;"",LEFT($G1565,11),IF(COUNTIF(③女子申込!$C:$C,$B1565)=1,INDEX(③女子申込!H:H,MATCH($B1565,③女子申込!$C:$C,0)),"")),"")</f>
        <v/>
      </c>
      <c r="U1565" t="str">
        <f t="shared" si="174"/>
        <v/>
      </c>
    </row>
    <row r="1566" spans="13:21">
      <c r="M1566" t="str">
        <f t="shared" si="169"/>
        <v/>
      </c>
      <c r="N1566" t="str">
        <f t="shared" si="170"/>
        <v/>
      </c>
      <c r="O1566" t="str">
        <f t="shared" si="171"/>
        <v/>
      </c>
      <c r="P1566" t="str">
        <f t="shared" si="172"/>
        <v/>
      </c>
      <c r="Q1566" t="str">
        <f>IF($F1566="","",DATEDIF($R1566,①申込書!$D$3,"Y"))</f>
        <v/>
      </c>
      <c r="R1566" t="str">
        <f t="shared" si="173"/>
        <v/>
      </c>
      <c r="S1566" t="str">
        <f t="shared" si="168"/>
        <v/>
      </c>
      <c r="T1566" t="str">
        <f>IFERROR(IF($G1566&lt;&gt;"",LEFT($G1566,11),IF(COUNTIF(③女子申込!$C:$C,$B1566)=1,INDEX(③女子申込!H:H,MATCH($B1566,③女子申込!$C:$C,0)),"")),"")</f>
        <v/>
      </c>
      <c r="U1566" t="str">
        <f t="shared" si="174"/>
        <v/>
      </c>
    </row>
    <row r="1567" spans="13:21">
      <c r="M1567" t="str">
        <f t="shared" si="169"/>
        <v/>
      </c>
      <c r="N1567" t="str">
        <f t="shared" si="170"/>
        <v/>
      </c>
      <c r="O1567" t="str">
        <f t="shared" si="171"/>
        <v/>
      </c>
      <c r="P1567" t="str">
        <f t="shared" si="172"/>
        <v/>
      </c>
      <c r="Q1567" t="str">
        <f>IF($F1567="","",DATEDIF($R1567,①申込書!$D$3,"Y"))</f>
        <v/>
      </c>
      <c r="R1567" t="str">
        <f t="shared" si="173"/>
        <v/>
      </c>
      <c r="S1567" t="str">
        <f t="shared" si="168"/>
        <v/>
      </c>
      <c r="T1567" t="str">
        <f>IFERROR(IF($G1567&lt;&gt;"",LEFT($G1567,11),IF(COUNTIF(③女子申込!$C:$C,$B1567)=1,INDEX(③女子申込!H:H,MATCH($B1567,③女子申込!$C:$C,0)),"")),"")</f>
        <v/>
      </c>
      <c r="U1567" t="str">
        <f t="shared" si="174"/>
        <v/>
      </c>
    </row>
    <row r="1568" spans="13:21">
      <c r="M1568" t="str">
        <f t="shared" si="169"/>
        <v/>
      </c>
      <c r="N1568" t="str">
        <f t="shared" si="170"/>
        <v/>
      </c>
      <c r="O1568" t="str">
        <f t="shared" si="171"/>
        <v/>
      </c>
      <c r="P1568" t="str">
        <f t="shared" si="172"/>
        <v/>
      </c>
      <c r="Q1568" t="str">
        <f>IF($F1568="","",DATEDIF($R1568,①申込書!$D$3,"Y"))</f>
        <v/>
      </c>
      <c r="R1568" t="str">
        <f t="shared" si="173"/>
        <v/>
      </c>
      <c r="S1568" t="str">
        <f t="shared" si="168"/>
        <v/>
      </c>
      <c r="T1568" t="str">
        <f>IFERROR(IF($G1568&lt;&gt;"",LEFT($G1568,11),IF(COUNTIF(③女子申込!$C:$C,$B1568)=1,INDEX(③女子申込!H:H,MATCH($B1568,③女子申込!$C:$C,0)),"")),"")</f>
        <v/>
      </c>
      <c r="U1568" t="str">
        <f t="shared" si="174"/>
        <v/>
      </c>
    </row>
    <row r="1569" spans="13:21">
      <c r="M1569" t="str">
        <f t="shared" si="169"/>
        <v/>
      </c>
      <c r="N1569" t="str">
        <f t="shared" si="170"/>
        <v/>
      </c>
      <c r="O1569" t="str">
        <f t="shared" si="171"/>
        <v/>
      </c>
      <c r="P1569" t="str">
        <f t="shared" si="172"/>
        <v/>
      </c>
      <c r="Q1569" t="str">
        <f>IF($F1569="","",DATEDIF($R1569,①申込書!$D$3,"Y"))</f>
        <v/>
      </c>
      <c r="R1569" t="str">
        <f t="shared" si="173"/>
        <v/>
      </c>
      <c r="S1569" t="str">
        <f t="shared" si="168"/>
        <v/>
      </c>
      <c r="T1569" t="str">
        <f>IFERROR(IF($G1569&lt;&gt;"",LEFT($G1569,11),IF(COUNTIF(③女子申込!$C:$C,$B1569)=1,INDEX(③女子申込!H:H,MATCH($B1569,③女子申込!$C:$C,0)),"")),"")</f>
        <v/>
      </c>
      <c r="U1569" t="str">
        <f t="shared" si="174"/>
        <v/>
      </c>
    </row>
    <row r="1570" spans="13:21">
      <c r="M1570" t="str">
        <f t="shared" si="169"/>
        <v/>
      </c>
      <c r="N1570" t="str">
        <f t="shared" si="170"/>
        <v/>
      </c>
      <c r="O1570" t="str">
        <f t="shared" si="171"/>
        <v/>
      </c>
      <c r="P1570" t="str">
        <f t="shared" si="172"/>
        <v/>
      </c>
      <c r="Q1570" t="str">
        <f>IF($F1570="","",DATEDIF($R1570,①申込書!$D$3,"Y"))</f>
        <v/>
      </c>
      <c r="R1570" t="str">
        <f t="shared" si="173"/>
        <v/>
      </c>
      <c r="S1570" t="str">
        <f t="shared" si="168"/>
        <v/>
      </c>
      <c r="T1570" t="str">
        <f>IFERROR(IF($G1570&lt;&gt;"",LEFT($G1570,11),IF(COUNTIF(③女子申込!$C:$C,$B1570)=1,INDEX(③女子申込!H:H,MATCH($B1570,③女子申込!$C:$C,0)),"")),"")</f>
        <v/>
      </c>
      <c r="U1570" t="str">
        <f t="shared" si="174"/>
        <v/>
      </c>
    </row>
    <row r="1571" spans="13:21">
      <c r="M1571" t="str">
        <f t="shared" si="169"/>
        <v/>
      </c>
      <c r="N1571" t="str">
        <f t="shared" si="170"/>
        <v/>
      </c>
      <c r="O1571" t="str">
        <f t="shared" si="171"/>
        <v/>
      </c>
      <c r="P1571" t="str">
        <f t="shared" si="172"/>
        <v/>
      </c>
      <c r="Q1571" t="str">
        <f>IF($F1571="","",DATEDIF($R1571,①申込書!$D$3,"Y"))</f>
        <v/>
      </c>
      <c r="R1571" t="str">
        <f t="shared" si="173"/>
        <v/>
      </c>
      <c r="S1571" t="str">
        <f t="shared" si="168"/>
        <v/>
      </c>
      <c r="T1571" t="str">
        <f>IFERROR(IF($G1571&lt;&gt;"",LEFT($G1571,11),IF(COUNTIF(③女子申込!$C:$C,$B1571)=1,INDEX(③女子申込!H:H,MATCH($B1571,③女子申込!$C:$C,0)),"")),"")</f>
        <v/>
      </c>
      <c r="U1571" t="str">
        <f t="shared" si="174"/>
        <v/>
      </c>
    </row>
    <row r="1572" spans="13:21">
      <c r="M1572" t="str">
        <f t="shared" si="169"/>
        <v/>
      </c>
      <c r="N1572" t="str">
        <f t="shared" si="170"/>
        <v/>
      </c>
      <c r="O1572" t="str">
        <f t="shared" si="171"/>
        <v/>
      </c>
      <c r="P1572" t="str">
        <f t="shared" si="172"/>
        <v/>
      </c>
      <c r="Q1572" t="str">
        <f>IF($F1572="","",DATEDIF($R1572,①申込書!$D$3,"Y"))</f>
        <v/>
      </c>
      <c r="R1572" t="str">
        <f t="shared" si="173"/>
        <v/>
      </c>
      <c r="S1572" t="str">
        <f t="shared" si="168"/>
        <v/>
      </c>
      <c r="T1572" t="str">
        <f>IFERROR(IF($G1572&lt;&gt;"",LEFT($G1572,11),IF(COUNTIF(③女子申込!$C:$C,$B1572)=1,INDEX(③女子申込!H:H,MATCH($B1572,③女子申込!$C:$C,0)),"")),"")</f>
        <v/>
      </c>
      <c r="U1572" t="str">
        <f t="shared" si="174"/>
        <v/>
      </c>
    </row>
    <row r="1573" spans="13:21">
      <c r="M1573" t="str">
        <f t="shared" si="169"/>
        <v/>
      </c>
      <c r="N1573" t="str">
        <f t="shared" si="170"/>
        <v/>
      </c>
      <c r="O1573" t="str">
        <f t="shared" si="171"/>
        <v/>
      </c>
      <c r="P1573" t="str">
        <f t="shared" si="172"/>
        <v/>
      </c>
      <c r="Q1573" t="str">
        <f>IF($F1573="","",DATEDIF($R1573,①申込書!$D$3,"Y"))</f>
        <v/>
      </c>
      <c r="R1573" t="str">
        <f t="shared" si="173"/>
        <v/>
      </c>
      <c r="S1573" t="str">
        <f t="shared" si="168"/>
        <v/>
      </c>
      <c r="T1573" t="str">
        <f>IFERROR(IF($G1573&lt;&gt;"",LEFT($G1573,11),IF(COUNTIF(③女子申込!$C:$C,$B1573)=1,INDEX(③女子申込!H:H,MATCH($B1573,③女子申込!$C:$C,0)),"")),"")</f>
        <v/>
      </c>
      <c r="U1573" t="str">
        <f t="shared" si="174"/>
        <v/>
      </c>
    </row>
    <row r="1574" spans="13:21">
      <c r="M1574" t="str">
        <f t="shared" si="169"/>
        <v/>
      </c>
      <c r="N1574" t="str">
        <f t="shared" si="170"/>
        <v/>
      </c>
      <c r="O1574" t="str">
        <f t="shared" si="171"/>
        <v/>
      </c>
      <c r="P1574" t="str">
        <f t="shared" si="172"/>
        <v/>
      </c>
      <c r="Q1574" t="str">
        <f>IF($F1574="","",DATEDIF($R1574,①申込書!$D$3,"Y"))</f>
        <v/>
      </c>
      <c r="R1574" t="str">
        <f t="shared" si="173"/>
        <v/>
      </c>
      <c r="S1574" t="str">
        <f t="shared" si="168"/>
        <v/>
      </c>
      <c r="T1574" t="str">
        <f>IFERROR(IF($G1574&lt;&gt;"",LEFT($G1574,11),IF(COUNTIF(③女子申込!$C:$C,$B1574)=1,INDEX(③女子申込!H:H,MATCH($B1574,③女子申込!$C:$C,0)),"")),"")</f>
        <v/>
      </c>
      <c r="U1574" t="str">
        <f t="shared" si="174"/>
        <v/>
      </c>
    </row>
    <row r="1575" spans="13:21">
      <c r="M1575" t="str">
        <f t="shared" si="169"/>
        <v/>
      </c>
      <c r="N1575" t="str">
        <f t="shared" si="170"/>
        <v/>
      </c>
      <c r="O1575" t="str">
        <f t="shared" si="171"/>
        <v/>
      </c>
      <c r="P1575" t="str">
        <f t="shared" si="172"/>
        <v/>
      </c>
      <c r="Q1575" t="str">
        <f>IF($F1575="","",DATEDIF($R1575,①申込書!$D$3,"Y"))</f>
        <v/>
      </c>
      <c r="R1575" t="str">
        <f t="shared" si="173"/>
        <v/>
      </c>
      <c r="S1575" t="str">
        <f t="shared" si="168"/>
        <v/>
      </c>
      <c r="T1575" t="str">
        <f>IFERROR(IF($G1575&lt;&gt;"",LEFT($G1575,11),IF(COUNTIF(③女子申込!$C:$C,$B1575)=1,INDEX(③女子申込!H:H,MATCH($B1575,③女子申込!$C:$C,0)),"")),"")</f>
        <v/>
      </c>
      <c r="U1575" t="str">
        <f t="shared" si="174"/>
        <v/>
      </c>
    </row>
    <row r="1576" spans="13:21">
      <c r="M1576" t="str">
        <f t="shared" si="169"/>
        <v/>
      </c>
      <c r="N1576" t="str">
        <f t="shared" si="170"/>
        <v/>
      </c>
      <c r="O1576" t="str">
        <f t="shared" si="171"/>
        <v/>
      </c>
      <c r="P1576" t="str">
        <f t="shared" si="172"/>
        <v/>
      </c>
      <c r="Q1576" t="str">
        <f>IF($F1576="","",DATEDIF($R1576,①申込書!$D$3,"Y"))</f>
        <v/>
      </c>
      <c r="R1576" t="str">
        <f t="shared" si="173"/>
        <v/>
      </c>
      <c r="S1576" t="str">
        <f t="shared" si="168"/>
        <v/>
      </c>
      <c r="T1576" t="str">
        <f>IFERROR(IF($G1576&lt;&gt;"",LEFT($G1576,11),IF(COUNTIF(③女子申込!$C:$C,$B1576)=1,INDEX(③女子申込!H:H,MATCH($B1576,③女子申込!$C:$C,0)),"")),"")</f>
        <v/>
      </c>
      <c r="U1576" t="str">
        <f t="shared" si="174"/>
        <v/>
      </c>
    </row>
    <row r="1577" spans="13:21">
      <c r="M1577" t="str">
        <f t="shared" si="169"/>
        <v/>
      </c>
      <c r="N1577" t="str">
        <f t="shared" si="170"/>
        <v/>
      </c>
      <c r="O1577" t="str">
        <f t="shared" si="171"/>
        <v/>
      </c>
      <c r="P1577" t="str">
        <f t="shared" si="172"/>
        <v/>
      </c>
      <c r="Q1577" t="str">
        <f>IF($F1577="","",DATEDIF($R1577,①申込書!$D$3,"Y"))</f>
        <v/>
      </c>
      <c r="R1577" t="str">
        <f t="shared" si="173"/>
        <v/>
      </c>
      <c r="S1577" t="str">
        <f t="shared" si="168"/>
        <v/>
      </c>
      <c r="T1577" t="str">
        <f>IFERROR(IF($G1577&lt;&gt;"",LEFT($G1577,11),IF(COUNTIF(③女子申込!$C:$C,$B1577)=1,INDEX(③女子申込!H:H,MATCH($B1577,③女子申込!$C:$C,0)),"")),"")</f>
        <v/>
      </c>
      <c r="U1577" t="str">
        <f t="shared" si="174"/>
        <v/>
      </c>
    </row>
    <row r="1578" spans="13:21">
      <c r="M1578" t="str">
        <f t="shared" si="169"/>
        <v/>
      </c>
      <c r="N1578" t="str">
        <f t="shared" si="170"/>
        <v/>
      </c>
      <c r="O1578" t="str">
        <f t="shared" si="171"/>
        <v/>
      </c>
      <c r="P1578" t="str">
        <f t="shared" si="172"/>
        <v/>
      </c>
      <c r="Q1578" t="str">
        <f>IF($F1578="","",DATEDIF($R1578,①申込書!$D$3,"Y"))</f>
        <v/>
      </c>
      <c r="R1578" t="str">
        <f t="shared" si="173"/>
        <v/>
      </c>
      <c r="S1578" t="str">
        <f t="shared" si="168"/>
        <v/>
      </c>
      <c r="T1578" t="str">
        <f>IFERROR(IF($G1578&lt;&gt;"",LEFT($G1578,11),IF(COUNTIF(③女子申込!$C:$C,$B1578)=1,INDEX(③女子申込!H:H,MATCH($B1578,③女子申込!$C:$C,0)),"")),"")</f>
        <v/>
      </c>
      <c r="U1578" t="str">
        <f t="shared" si="174"/>
        <v/>
      </c>
    </row>
    <row r="1579" spans="13:21">
      <c r="M1579" t="str">
        <f t="shared" si="169"/>
        <v/>
      </c>
      <c r="N1579" t="str">
        <f t="shared" si="170"/>
        <v/>
      </c>
      <c r="O1579" t="str">
        <f t="shared" si="171"/>
        <v/>
      </c>
      <c r="P1579" t="str">
        <f t="shared" si="172"/>
        <v/>
      </c>
      <c r="Q1579" t="str">
        <f>IF($F1579="","",DATEDIF($R1579,①申込書!$D$3,"Y"))</f>
        <v/>
      </c>
      <c r="R1579" t="str">
        <f t="shared" si="173"/>
        <v/>
      </c>
      <c r="S1579" t="str">
        <f t="shared" si="168"/>
        <v/>
      </c>
      <c r="T1579" t="str">
        <f>IFERROR(IF($G1579&lt;&gt;"",LEFT($G1579,11),IF(COUNTIF(③女子申込!$C:$C,$B1579)=1,INDEX(③女子申込!H:H,MATCH($B1579,③女子申込!$C:$C,0)),"")),"")</f>
        <v/>
      </c>
      <c r="U1579" t="str">
        <f t="shared" si="174"/>
        <v/>
      </c>
    </row>
    <row r="1580" spans="13:21">
      <c r="M1580" t="str">
        <f t="shared" si="169"/>
        <v/>
      </c>
      <c r="N1580" t="str">
        <f t="shared" si="170"/>
        <v/>
      </c>
      <c r="O1580" t="str">
        <f t="shared" si="171"/>
        <v/>
      </c>
      <c r="P1580" t="str">
        <f t="shared" si="172"/>
        <v/>
      </c>
      <c r="Q1580" t="str">
        <f>IF($F1580="","",DATEDIF($R1580,①申込書!$D$3,"Y"))</f>
        <v/>
      </c>
      <c r="R1580" t="str">
        <f t="shared" si="173"/>
        <v/>
      </c>
      <c r="S1580" t="str">
        <f t="shared" si="168"/>
        <v/>
      </c>
      <c r="T1580" t="str">
        <f>IFERROR(IF($G1580&lt;&gt;"",LEFT($G1580,11),IF(COUNTIF(③女子申込!$C:$C,$B1580)=1,INDEX(③女子申込!H:H,MATCH($B1580,③女子申込!$C:$C,0)),"")),"")</f>
        <v/>
      </c>
      <c r="U1580" t="str">
        <f t="shared" si="174"/>
        <v/>
      </c>
    </row>
    <row r="1581" spans="13:21">
      <c r="M1581" t="str">
        <f t="shared" si="169"/>
        <v/>
      </c>
      <c r="N1581" t="str">
        <f t="shared" si="170"/>
        <v/>
      </c>
      <c r="O1581" t="str">
        <f t="shared" si="171"/>
        <v/>
      </c>
      <c r="P1581" t="str">
        <f t="shared" si="172"/>
        <v/>
      </c>
      <c r="Q1581" t="str">
        <f>IF($F1581="","",DATEDIF($R1581,①申込書!$D$3,"Y"))</f>
        <v/>
      </c>
      <c r="R1581" t="str">
        <f t="shared" si="173"/>
        <v/>
      </c>
      <c r="S1581" t="str">
        <f t="shared" si="168"/>
        <v/>
      </c>
      <c r="T1581" t="str">
        <f>IFERROR(IF($G1581&lt;&gt;"",LEFT($G1581,11),IF(COUNTIF(③女子申込!$C:$C,$B1581)=1,INDEX(③女子申込!H:H,MATCH($B1581,③女子申込!$C:$C,0)),"")),"")</f>
        <v/>
      </c>
      <c r="U1581" t="str">
        <f t="shared" si="174"/>
        <v/>
      </c>
    </row>
    <row r="1582" spans="13:21">
      <c r="M1582" t="str">
        <f t="shared" si="169"/>
        <v/>
      </c>
      <c r="N1582" t="str">
        <f t="shared" si="170"/>
        <v/>
      </c>
      <c r="O1582" t="str">
        <f t="shared" si="171"/>
        <v/>
      </c>
      <c r="P1582" t="str">
        <f t="shared" si="172"/>
        <v/>
      </c>
      <c r="Q1582" t="str">
        <f>IF($F1582="","",DATEDIF($R1582,①申込書!$D$3,"Y"))</f>
        <v/>
      </c>
      <c r="R1582" t="str">
        <f t="shared" si="173"/>
        <v/>
      </c>
      <c r="S1582" t="str">
        <f t="shared" si="168"/>
        <v/>
      </c>
      <c r="T1582" t="str">
        <f>IFERROR(IF($G1582&lt;&gt;"",LEFT($G1582,11),IF(COUNTIF(③女子申込!$C:$C,$B1582)=1,INDEX(③女子申込!H:H,MATCH($B1582,③女子申込!$C:$C,0)),"")),"")</f>
        <v/>
      </c>
      <c r="U1582" t="str">
        <f t="shared" si="174"/>
        <v/>
      </c>
    </row>
    <row r="1583" spans="13:21">
      <c r="M1583" t="str">
        <f t="shared" si="169"/>
        <v/>
      </c>
      <c r="N1583" t="str">
        <f t="shared" si="170"/>
        <v/>
      </c>
      <c r="O1583" t="str">
        <f t="shared" si="171"/>
        <v/>
      </c>
      <c r="P1583" t="str">
        <f t="shared" si="172"/>
        <v/>
      </c>
      <c r="Q1583" t="str">
        <f>IF($F1583="","",DATEDIF($R1583,①申込書!$D$3,"Y"))</f>
        <v/>
      </c>
      <c r="R1583" t="str">
        <f t="shared" si="173"/>
        <v/>
      </c>
      <c r="S1583" t="str">
        <f t="shared" si="168"/>
        <v/>
      </c>
      <c r="T1583" t="str">
        <f>IFERROR(IF($G1583&lt;&gt;"",LEFT($G1583,11),IF(COUNTIF(③女子申込!$C:$C,$B1583)=1,INDEX(③女子申込!H:H,MATCH($B1583,③女子申込!$C:$C,0)),"")),"")</f>
        <v/>
      </c>
      <c r="U1583" t="str">
        <f t="shared" si="174"/>
        <v/>
      </c>
    </row>
    <row r="1584" spans="13:21">
      <c r="M1584" t="str">
        <f t="shared" si="169"/>
        <v/>
      </c>
      <c r="N1584" t="str">
        <f t="shared" si="170"/>
        <v/>
      </c>
      <c r="O1584" t="str">
        <f t="shared" si="171"/>
        <v/>
      </c>
      <c r="P1584" t="str">
        <f t="shared" si="172"/>
        <v/>
      </c>
      <c r="Q1584" t="str">
        <f>IF($F1584="","",DATEDIF($R1584,①申込書!$D$3,"Y"))</f>
        <v/>
      </c>
      <c r="R1584" t="str">
        <f t="shared" si="173"/>
        <v/>
      </c>
      <c r="S1584" t="str">
        <f t="shared" si="168"/>
        <v/>
      </c>
      <c r="T1584" t="str">
        <f>IFERROR(IF($G1584&lt;&gt;"",LEFT($G1584,11),IF(COUNTIF(③女子申込!$C:$C,$B1584)=1,INDEX(③女子申込!H:H,MATCH($B1584,③女子申込!$C:$C,0)),"")),"")</f>
        <v/>
      </c>
      <c r="U1584" t="str">
        <f t="shared" si="174"/>
        <v/>
      </c>
    </row>
    <row r="1585" spans="13:21">
      <c r="M1585" t="str">
        <f t="shared" si="169"/>
        <v/>
      </c>
      <c r="N1585" t="str">
        <f t="shared" si="170"/>
        <v/>
      </c>
      <c r="O1585" t="str">
        <f t="shared" si="171"/>
        <v/>
      </c>
      <c r="P1585" t="str">
        <f t="shared" si="172"/>
        <v/>
      </c>
      <c r="Q1585" t="str">
        <f>IF($F1585="","",DATEDIF($R1585,①申込書!$D$3,"Y"))</f>
        <v/>
      </c>
      <c r="R1585" t="str">
        <f t="shared" si="173"/>
        <v/>
      </c>
      <c r="S1585" t="str">
        <f t="shared" si="168"/>
        <v/>
      </c>
      <c r="T1585" t="str">
        <f>IFERROR(IF($G1585&lt;&gt;"",LEFT($G1585,11),IF(COUNTIF(③女子申込!$C:$C,$B1585)=1,INDEX(③女子申込!H:H,MATCH($B1585,③女子申込!$C:$C,0)),"")),"")</f>
        <v/>
      </c>
      <c r="U1585" t="str">
        <f t="shared" si="174"/>
        <v/>
      </c>
    </row>
    <row r="1586" spans="13:21">
      <c r="M1586" t="str">
        <f t="shared" si="169"/>
        <v/>
      </c>
      <c r="N1586" t="str">
        <f t="shared" si="170"/>
        <v/>
      </c>
      <c r="O1586" t="str">
        <f t="shared" si="171"/>
        <v/>
      </c>
      <c r="P1586" t="str">
        <f t="shared" si="172"/>
        <v/>
      </c>
      <c r="Q1586" t="str">
        <f>IF($F1586="","",DATEDIF($R1586,①申込書!$D$3,"Y"))</f>
        <v/>
      </c>
      <c r="R1586" t="str">
        <f t="shared" si="173"/>
        <v/>
      </c>
      <c r="S1586" t="str">
        <f t="shared" si="168"/>
        <v/>
      </c>
      <c r="T1586" t="str">
        <f>IFERROR(IF($G1586&lt;&gt;"",LEFT($G1586,11),IF(COUNTIF(③女子申込!$C:$C,$B1586)=1,INDEX(③女子申込!H:H,MATCH($B1586,③女子申込!$C:$C,0)),"")),"")</f>
        <v/>
      </c>
      <c r="U1586" t="str">
        <f t="shared" si="174"/>
        <v/>
      </c>
    </row>
    <row r="1587" spans="13:21">
      <c r="M1587" t="str">
        <f t="shared" si="169"/>
        <v/>
      </c>
      <c r="N1587" t="str">
        <f t="shared" si="170"/>
        <v/>
      </c>
      <c r="O1587" t="str">
        <f t="shared" si="171"/>
        <v/>
      </c>
      <c r="P1587" t="str">
        <f t="shared" si="172"/>
        <v/>
      </c>
      <c r="Q1587" t="str">
        <f>IF($F1587="","",DATEDIF($R1587,①申込書!$D$3,"Y"))</f>
        <v/>
      </c>
      <c r="R1587" t="str">
        <f t="shared" si="173"/>
        <v/>
      </c>
      <c r="S1587" t="str">
        <f t="shared" si="168"/>
        <v/>
      </c>
      <c r="T1587" t="str">
        <f>IFERROR(IF($G1587&lt;&gt;"",LEFT($G1587,11),IF(COUNTIF(③女子申込!$C:$C,$B1587)=1,INDEX(③女子申込!H:H,MATCH($B1587,③女子申込!$C:$C,0)),"")),"")</f>
        <v/>
      </c>
      <c r="U1587" t="str">
        <f t="shared" si="174"/>
        <v/>
      </c>
    </row>
    <row r="1588" spans="13:21">
      <c r="M1588" t="str">
        <f t="shared" si="169"/>
        <v/>
      </c>
      <c r="N1588" t="str">
        <f t="shared" si="170"/>
        <v/>
      </c>
      <c r="O1588" t="str">
        <f t="shared" si="171"/>
        <v/>
      </c>
      <c r="P1588" t="str">
        <f t="shared" si="172"/>
        <v/>
      </c>
      <c r="Q1588" t="str">
        <f>IF($F1588="","",DATEDIF($R1588,①申込書!$D$3,"Y"))</f>
        <v/>
      </c>
      <c r="R1588" t="str">
        <f t="shared" si="173"/>
        <v/>
      </c>
      <c r="S1588" t="str">
        <f t="shared" si="168"/>
        <v/>
      </c>
      <c r="T1588" t="str">
        <f>IFERROR(IF($G1588&lt;&gt;"",LEFT($G1588,11),IF(COUNTIF(③女子申込!$C:$C,$B1588)=1,INDEX(③女子申込!H:H,MATCH($B1588,③女子申込!$C:$C,0)),"")),"")</f>
        <v/>
      </c>
      <c r="U1588" t="str">
        <f t="shared" si="174"/>
        <v/>
      </c>
    </row>
    <row r="1589" spans="13:21">
      <c r="M1589" t="str">
        <f t="shared" si="169"/>
        <v/>
      </c>
      <c r="N1589" t="str">
        <f t="shared" si="170"/>
        <v/>
      </c>
      <c r="O1589" t="str">
        <f t="shared" si="171"/>
        <v/>
      </c>
      <c r="P1589" t="str">
        <f t="shared" si="172"/>
        <v/>
      </c>
      <c r="Q1589" t="str">
        <f>IF($F1589="","",DATEDIF($R1589,①申込書!$D$3,"Y"))</f>
        <v/>
      </c>
      <c r="R1589" t="str">
        <f t="shared" si="173"/>
        <v/>
      </c>
      <c r="S1589" t="str">
        <f t="shared" si="168"/>
        <v/>
      </c>
      <c r="T1589" t="str">
        <f>IFERROR(IF($G1589&lt;&gt;"",LEFT($G1589,11),IF(COUNTIF(③女子申込!$C:$C,$B1589)=1,INDEX(③女子申込!H:H,MATCH($B1589,③女子申込!$C:$C,0)),"")),"")</f>
        <v/>
      </c>
      <c r="U1589" t="str">
        <f t="shared" si="174"/>
        <v/>
      </c>
    </row>
    <row r="1590" spans="13:21">
      <c r="M1590" t="str">
        <f t="shared" si="169"/>
        <v/>
      </c>
      <c r="N1590" t="str">
        <f t="shared" si="170"/>
        <v/>
      </c>
      <c r="O1590" t="str">
        <f t="shared" si="171"/>
        <v/>
      </c>
      <c r="P1590" t="str">
        <f t="shared" si="172"/>
        <v/>
      </c>
      <c r="Q1590" t="str">
        <f>IF($F1590="","",DATEDIF($R1590,①申込書!$D$3,"Y"))</f>
        <v/>
      </c>
      <c r="R1590" t="str">
        <f t="shared" si="173"/>
        <v/>
      </c>
      <c r="S1590" t="str">
        <f t="shared" si="168"/>
        <v/>
      </c>
      <c r="T1590" t="str">
        <f>IFERROR(IF($G1590&lt;&gt;"",LEFT($G1590,11),IF(COUNTIF(③女子申込!$C:$C,$B1590)=1,INDEX(③女子申込!H:H,MATCH($B1590,③女子申込!$C:$C,0)),"")),"")</f>
        <v/>
      </c>
      <c r="U1590" t="str">
        <f t="shared" si="174"/>
        <v/>
      </c>
    </row>
    <row r="1591" spans="13:21">
      <c r="M1591" t="str">
        <f t="shared" si="169"/>
        <v/>
      </c>
      <c r="N1591" t="str">
        <f t="shared" si="170"/>
        <v/>
      </c>
      <c r="O1591" t="str">
        <f t="shared" si="171"/>
        <v/>
      </c>
      <c r="P1591" t="str">
        <f t="shared" si="172"/>
        <v/>
      </c>
      <c r="Q1591" t="str">
        <f>IF($F1591="","",DATEDIF($R1591,①申込書!$D$3,"Y"))</f>
        <v/>
      </c>
      <c r="R1591" t="str">
        <f t="shared" si="173"/>
        <v/>
      </c>
      <c r="S1591" t="str">
        <f t="shared" si="168"/>
        <v/>
      </c>
      <c r="T1591" t="str">
        <f>IFERROR(IF($G1591&lt;&gt;"",LEFT($G1591,11),IF(COUNTIF(③女子申込!$C:$C,$B1591)=1,INDEX(③女子申込!H:H,MATCH($B1591,③女子申込!$C:$C,0)),"")),"")</f>
        <v/>
      </c>
      <c r="U1591" t="str">
        <f t="shared" si="174"/>
        <v/>
      </c>
    </row>
    <row r="1592" spans="13:21">
      <c r="M1592" t="str">
        <f t="shared" si="169"/>
        <v/>
      </c>
      <c r="N1592" t="str">
        <f t="shared" si="170"/>
        <v/>
      </c>
      <c r="O1592" t="str">
        <f t="shared" si="171"/>
        <v/>
      </c>
      <c r="P1592" t="str">
        <f t="shared" si="172"/>
        <v/>
      </c>
      <c r="Q1592" t="str">
        <f>IF($F1592="","",DATEDIF($R1592,①申込書!$D$3,"Y"))</f>
        <v/>
      </c>
      <c r="R1592" t="str">
        <f t="shared" si="173"/>
        <v/>
      </c>
      <c r="S1592" t="str">
        <f t="shared" si="168"/>
        <v/>
      </c>
      <c r="T1592" t="str">
        <f>IFERROR(IF($G1592&lt;&gt;"",LEFT($G1592,11),IF(COUNTIF(③女子申込!$C:$C,$B1592)=1,INDEX(③女子申込!H:H,MATCH($B1592,③女子申込!$C:$C,0)),"")),"")</f>
        <v/>
      </c>
      <c r="U1592" t="str">
        <f t="shared" si="174"/>
        <v/>
      </c>
    </row>
    <row r="1593" spans="13:21">
      <c r="M1593" t="str">
        <f t="shared" si="169"/>
        <v/>
      </c>
      <c r="N1593" t="str">
        <f t="shared" si="170"/>
        <v/>
      </c>
      <c r="O1593" t="str">
        <f t="shared" si="171"/>
        <v/>
      </c>
      <c r="P1593" t="str">
        <f t="shared" si="172"/>
        <v/>
      </c>
      <c r="Q1593" t="str">
        <f>IF($F1593="","",DATEDIF($R1593,①申込書!$D$3,"Y"))</f>
        <v/>
      </c>
      <c r="R1593" t="str">
        <f t="shared" si="173"/>
        <v/>
      </c>
      <c r="S1593" t="str">
        <f t="shared" si="168"/>
        <v/>
      </c>
      <c r="T1593" t="str">
        <f>IFERROR(IF($G1593&lt;&gt;"",LEFT($G1593,11),IF(COUNTIF(③女子申込!$C:$C,$B1593)=1,INDEX(③女子申込!H:H,MATCH($B1593,③女子申込!$C:$C,0)),"")),"")</f>
        <v/>
      </c>
      <c r="U1593" t="str">
        <f t="shared" si="174"/>
        <v/>
      </c>
    </row>
    <row r="1594" spans="13:21">
      <c r="M1594" t="str">
        <f t="shared" si="169"/>
        <v/>
      </c>
      <c r="N1594" t="str">
        <f t="shared" si="170"/>
        <v/>
      </c>
      <c r="O1594" t="str">
        <f t="shared" si="171"/>
        <v/>
      </c>
      <c r="P1594" t="str">
        <f t="shared" si="172"/>
        <v/>
      </c>
      <c r="Q1594" t="str">
        <f>IF($F1594="","",DATEDIF($R1594,①申込書!$D$3,"Y"))</f>
        <v/>
      </c>
      <c r="R1594" t="str">
        <f t="shared" si="173"/>
        <v/>
      </c>
      <c r="S1594" t="str">
        <f t="shared" si="168"/>
        <v/>
      </c>
      <c r="T1594" t="str">
        <f>IFERROR(IF($G1594&lt;&gt;"",LEFT($G1594,11),IF(COUNTIF(③女子申込!$C:$C,$B1594)=1,INDEX(③女子申込!H:H,MATCH($B1594,③女子申込!$C:$C,0)),"")),"")</f>
        <v/>
      </c>
      <c r="U1594" t="str">
        <f t="shared" si="174"/>
        <v/>
      </c>
    </row>
    <row r="1595" spans="13:21">
      <c r="M1595" t="str">
        <f t="shared" si="169"/>
        <v/>
      </c>
      <c r="N1595" t="str">
        <f t="shared" si="170"/>
        <v/>
      </c>
      <c r="O1595" t="str">
        <f t="shared" si="171"/>
        <v/>
      </c>
      <c r="P1595" t="str">
        <f t="shared" si="172"/>
        <v/>
      </c>
      <c r="Q1595" t="str">
        <f>IF($F1595="","",DATEDIF($R1595,①申込書!$D$3,"Y"))</f>
        <v/>
      </c>
      <c r="R1595" t="str">
        <f t="shared" si="173"/>
        <v/>
      </c>
      <c r="S1595" t="str">
        <f t="shared" si="168"/>
        <v/>
      </c>
      <c r="T1595" t="str">
        <f>IFERROR(IF($G1595&lt;&gt;"",LEFT($G1595,11),IF(COUNTIF(③女子申込!$C:$C,$B1595)=1,INDEX(③女子申込!H:H,MATCH($B1595,③女子申込!$C:$C,0)),"")),"")</f>
        <v/>
      </c>
      <c r="U1595" t="str">
        <f t="shared" si="174"/>
        <v/>
      </c>
    </row>
    <row r="1596" spans="13:21">
      <c r="M1596" t="str">
        <f t="shared" si="169"/>
        <v/>
      </c>
      <c r="N1596" t="str">
        <f t="shared" si="170"/>
        <v/>
      </c>
      <c r="O1596" t="str">
        <f t="shared" si="171"/>
        <v/>
      </c>
      <c r="P1596" t="str">
        <f t="shared" si="172"/>
        <v/>
      </c>
      <c r="Q1596" t="str">
        <f>IF($F1596="","",DATEDIF($R1596,①申込書!$D$3,"Y"))</f>
        <v/>
      </c>
      <c r="R1596" t="str">
        <f t="shared" si="173"/>
        <v/>
      </c>
      <c r="S1596" t="str">
        <f t="shared" si="168"/>
        <v/>
      </c>
      <c r="T1596" t="str">
        <f>IFERROR(IF($G1596&lt;&gt;"",LEFT($G1596,11),IF(COUNTIF(③女子申込!$C:$C,$B1596)=1,INDEX(③女子申込!H:H,MATCH($B1596,③女子申込!$C:$C,0)),"")),"")</f>
        <v/>
      </c>
      <c r="U1596" t="str">
        <f t="shared" si="174"/>
        <v/>
      </c>
    </row>
    <row r="1597" spans="13:21">
      <c r="M1597" t="str">
        <f t="shared" si="169"/>
        <v/>
      </c>
      <c r="N1597" t="str">
        <f t="shared" si="170"/>
        <v/>
      </c>
      <c r="O1597" t="str">
        <f t="shared" si="171"/>
        <v/>
      </c>
      <c r="P1597" t="str">
        <f t="shared" si="172"/>
        <v/>
      </c>
      <c r="Q1597" t="str">
        <f>IF($F1597="","",DATEDIF($R1597,①申込書!$D$3,"Y"))</f>
        <v/>
      </c>
      <c r="R1597" t="str">
        <f t="shared" si="173"/>
        <v/>
      </c>
      <c r="S1597" t="str">
        <f t="shared" si="168"/>
        <v/>
      </c>
      <c r="T1597" t="str">
        <f>IFERROR(IF($G1597&lt;&gt;"",LEFT($G1597,11),IF(COUNTIF(③女子申込!$C:$C,$B1597)=1,INDEX(③女子申込!H:H,MATCH($B1597,③女子申込!$C:$C,0)),"")),"")</f>
        <v/>
      </c>
      <c r="U1597" t="str">
        <f t="shared" si="174"/>
        <v/>
      </c>
    </row>
    <row r="1598" spans="13:21">
      <c r="M1598" t="str">
        <f t="shared" si="169"/>
        <v/>
      </c>
      <c r="N1598" t="str">
        <f t="shared" si="170"/>
        <v/>
      </c>
      <c r="O1598" t="str">
        <f t="shared" si="171"/>
        <v/>
      </c>
      <c r="P1598" t="str">
        <f t="shared" si="172"/>
        <v/>
      </c>
      <c r="Q1598" t="str">
        <f>IF($F1598="","",DATEDIF($R1598,①申込書!$D$3,"Y"))</f>
        <v/>
      </c>
      <c r="R1598" t="str">
        <f t="shared" si="173"/>
        <v/>
      </c>
      <c r="S1598" t="str">
        <f t="shared" si="168"/>
        <v/>
      </c>
      <c r="T1598" t="str">
        <f>IFERROR(IF($G1598&lt;&gt;"",LEFT($G1598,11),IF(COUNTIF(③女子申込!$C:$C,$B1598)=1,INDEX(③女子申込!H:H,MATCH($B1598,③女子申込!$C:$C,0)),"")),"")</f>
        <v/>
      </c>
      <c r="U1598" t="str">
        <f t="shared" si="174"/>
        <v/>
      </c>
    </row>
    <row r="1599" spans="13:21">
      <c r="M1599" t="str">
        <f t="shared" si="169"/>
        <v/>
      </c>
      <c r="N1599" t="str">
        <f t="shared" si="170"/>
        <v/>
      </c>
      <c r="O1599" t="str">
        <f t="shared" si="171"/>
        <v/>
      </c>
      <c r="P1599" t="str">
        <f t="shared" si="172"/>
        <v/>
      </c>
      <c r="Q1599" t="str">
        <f>IF($F1599="","",DATEDIF($R1599,①申込書!$D$3,"Y"))</f>
        <v/>
      </c>
      <c r="R1599" t="str">
        <f t="shared" si="173"/>
        <v/>
      </c>
      <c r="S1599" t="str">
        <f t="shared" si="168"/>
        <v/>
      </c>
      <c r="T1599" t="str">
        <f>IFERROR(IF($G1599&lt;&gt;"",LEFT($G1599,11),IF(COUNTIF(③女子申込!$C:$C,$B1599)=1,INDEX(③女子申込!H:H,MATCH($B1599,③女子申込!$C:$C,0)),"")),"")</f>
        <v/>
      </c>
      <c r="U1599" t="str">
        <f t="shared" si="174"/>
        <v/>
      </c>
    </row>
    <row r="1600" spans="13:21">
      <c r="M1600" t="str">
        <f t="shared" si="169"/>
        <v/>
      </c>
      <c r="N1600" t="str">
        <f t="shared" si="170"/>
        <v/>
      </c>
      <c r="O1600" t="str">
        <f t="shared" si="171"/>
        <v/>
      </c>
      <c r="P1600" t="str">
        <f t="shared" si="172"/>
        <v/>
      </c>
      <c r="Q1600" t="str">
        <f>IF($F1600="","",DATEDIF($R1600,①申込書!$D$3,"Y"))</f>
        <v/>
      </c>
      <c r="R1600" t="str">
        <f t="shared" si="173"/>
        <v/>
      </c>
      <c r="S1600" t="str">
        <f t="shared" si="168"/>
        <v/>
      </c>
      <c r="T1600" t="str">
        <f>IFERROR(IF($G1600&lt;&gt;"",LEFT($G1600,11),IF(COUNTIF(③女子申込!$C:$C,$B1600)=1,INDEX(③女子申込!H:H,MATCH($B1600,③女子申込!$C:$C,0)),"")),"")</f>
        <v/>
      </c>
      <c r="U1600" t="str">
        <f t="shared" si="174"/>
        <v/>
      </c>
    </row>
    <row r="1601" spans="13:21">
      <c r="M1601" t="str">
        <f t="shared" si="169"/>
        <v/>
      </c>
      <c r="N1601" t="str">
        <f t="shared" si="170"/>
        <v/>
      </c>
      <c r="O1601" t="str">
        <f t="shared" si="171"/>
        <v/>
      </c>
      <c r="P1601" t="str">
        <f t="shared" si="172"/>
        <v/>
      </c>
      <c r="Q1601" t="str">
        <f>IF($F1601="","",DATEDIF($R1601,①申込書!$D$3,"Y"))</f>
        <v/>
      </c>
      <c r="R1601" t="str">
        <f t="shared" si="173"/>
        <v/>
      </c>
      <c r="S1601" t="str">
        <f t="shared" si="168"/>
        <v/>
      </c>
      <c r="T1601" t="str">
        <f>IFERROR(IF($G1601&lt;&gt;"",LEFT($G1601,11),IF(COUNTIF(③女子申込!$C:$C,$B1601)=1,INDEX(③女子申込!H:H,MATCH($B1601,③女子申込!$C:$C,0)),"")),"")</f>
        <v/>
      </c>
      <c r="U1601" t="str">
        <f t="shared" si="174"/>
        <v/>
      </c>
    </row>
    <row r="1602" spans="13:21">
      <c r="M1602" t="str">
        <f t="shared" si="169"/>
        <v/>
      </c>
      <c r="N1602" t="str">
        <f t="shared" si="170"/>
        <v/>
      </c>
      <c r="O1602" t="str">
        <f t="shared" si="171"/>
        <v/>
      </c>
      <c r="P1602" t="str">
        <f t="shared" si="172"/>
        <v/>
      </c>
      <c r="Q1602" t="str">
        <f>IF($F1602="","",DATEDIF($R1602,①申込書!$D$3,"Y"))</f>
        <v/>
      </c>
      <c r="R1602" t="str">
        <f t="shared" si="173"/>
        <v/>
      </c>
      <c r="S1602" t="str">
        <f t="shared" ref="S1602:S1665" si="175">IFERROR(IF(OR($E1602="北海道",$E1602="学連"),$E1602,LEFT($E1602,LEN($E1602)-1)),"")</f>
        <v/>
      </c>
      <c r="T1602" t="str">
        <f>IFERROR(IF($G1602&lt;&gt;"",LEFT($G1602,11),IF(COUNTIF(③女子申込!$C:$C,$B1602)=1,INDEX(③女子申込!H:H,MATCH($B1602,③女子申込!$C:$C,0)),"")),"")</f>
        <v/>
      </c>
      <c r="U1602" t="str">
        <f t="shared" si="174"/>
        <v/>
      </c>
    </row>
    <row r="1603" spans="13:21">
      <c r="M1603" t="str">
        <f t="shared" ref="M1603:M1666" si="176">IFERROR(LEFT($C1603,FIND("　",$C1603)-1),"")</f>
        <v/>
      </c>
      <c r="N1603" t="str">
        <f t="shared" ref="N1603:N1666" si="177">IFERROR(RIGHT($C1603,LEN($C1603)-FIND("　",$C1603)),"")</f>
        <v/>
      </c>
      <c r="O1603" t="str">
        <f t="shared" ref="O1603:O1666" si="178">IFERROR(DBCS(LEFT($D1603,FIND(" ",$D1603)-1)),"")</f>
        <v/>
      </c>
      <c r="P1603" t="str">
        <f t="shared" ref="P1603:P1666" si="179">IFERROR(DBCS(RIGHT($D1603,LEN($D1603)-FIND(" ",$D1603))),"")</f>
        <v/>
      </c>
      <c r="Q1603" t="str">
        <f>IF($F1603="","",DATEDIF($R1603,①申込書!$D$3,"Y"))</f>
        <v/>
      </c>
      <c r="R1603" t="str">
        <f t="shared" ref="R1603:R1666" si="180">IF($F1603="","",LEFT($F1603,4)&amp;"/"&amp;MID($F1603,5,2)&amp;"/"&amp;RIGHT($F1603,2))</f>
        <v/>
      </c>
      <c r="S1603" t="str">
        <f t="shared" si="175"/>
        <v/>
      </c>
      <c r="T1603" t="str">
        <f>IFERROR(IF($G1603&lt;&gt;"",LEFT($G1603,11),IF(COUNTIF(③女子申込!$C:$C,$B1603)=1,INDEX(③女子申込!H:H,MATCH($B1603,③女子申込!$C:$C,0)),"")),"")</f>
        <v/>
      </c>
      <c r="U1603" t="str">
        <f t="shared" ref="U1603:U1666" si="181">IFERROR(LEFT($A1603,FIND("大学",$A1603))&amp;RIGHT($A1603,LEN($A1603)-FIND("大学",$A1603)-1),"")</f>
        <v/>
      </c>
    </row>
    <row r="1604" spans="13:21">
      <c r="M1604" t="str">
        <f t="shared" si="176"/>
        <v/>
      </c>
      <c r="N1604" t="str">
        <f t="shared" si="177"/>
        <v/>
      </c>
      <c r="O1604" t="str">
        <f t="shared" si="178"/>
        <v/>
      </c>
      <c r="P1604" t="str">
        <f t="shared" si="179"/>
        <v/>
      </c>
      <c r="Q1604" t="str">
        <f>IF($F1604="","",DATEDIF($R1604,①申込書!$D$3,"Y"))</f>
        <v/>
      </c>
      <c r="R1604" t="str">
        <f t="shared" si="180"/>
        <v/>
      </c>
      <c r="S1604" t="str">
        <f t="shared" si="175"/>
        <v/>
      </c>
      <c r="T1604" t="str">
        <f>IFERROR(IF($G1604&lt;&gt;"",LEFT($G1604,11),IF(COUNTIF(③女子申込!$C:$C,$B1604)=1,INDEX(③女子申込!H:H,MATCH($B1604,③女子申込!$C:$C,0)),"")),"")</f>
        <v/>
      </c>
      <c r="U1604" t="str">
        <f t="shared" si="181"/>
        <v/>
      </c>
    </row>
    <row r="1605" spans="13:21">
      <c r="M1605" t="str">
        <f t="shared" si="176"/>
        <v/>
      </c>
      <c r="N1605" t="str">
        <f t="shared" si="177"/>
        <v/>
      </c>
      <c r="O1605" t="str">
        <f t="shared" si="178"/>
        <v/>
      </c>
      <c r="P1605" t="str">
        <f t="shared" si="179"/>
        <v/>
      </c>
      <c r="Q1605" t="str">
        <f>IF($F1605="","",DATEDIF($R1605,①申込書!$D$3,"Y"))</f>
        <v/>
      </c>
      <c r="R1605" t="str">
        <f t="shared" si="180"/>
        <v/>
      </c>
      <c r="S1605" t="str">
        <f t="shared" si="175"/>
        <v/>
      </c>
      <c r="T1605" t="str">
        <f>IFERROR(IF($G1605&lt;&gt;"",LEFT($G1605,11),IF(COUNTIF(③女子申込!$C:$C,$B1605)=1,INDEX(③女子申込!H:H,MATCH($B1605,③女子申込!$C:$C,0)),"")),"")</f>
        <v/>
      </c>
      <c r="U1605" t="str">
        <f t="shared" si="181"/>
        <v/>
      </c>
    </row>
    <row r="1606" spans="13:21">
      <c r="M1606" t="str">
        <f t="shared" si="176"/>
        <v/>
      </c>
      <c r="N1606" t="str">
        <f t="shared" si="177"/>
        <v/>
      </c>
      <c r="O1606" t="str">
        <f t="shared" si="178"/>
        <v/>
      </c>
      <c r="P1606" t="str">
        <f t="shared" si="179"/>
        <v/>
      </c>
      <c r="Q1606" t="str">
        <f>IF($F1606="","",DATEDIF($R1606,①申込書!$D$3,"Y"))</f>
        <v/>
      </c>
      <c r="R1606" t="str">
        <f t="shared" si="180"/>
        <v/>
      </c>
      <c r="S1606" t="str">
        <f t="shared" si="175"/>
        <v/>
      </c>
      <c r="T1606" t="str">
        <f>IFERROR(IF($G1606&lt;&gt;"",LEFT($G1606,11),IF(COUNTIF(③女子申込!$C:$C,$B1606)=1,INDEX(③女子申込!H:H,MATCH($B1606,③女子申込!$C:$C,0)),"")),"")</f>
        <v/>
      </c>
      <c r="U1606" t="str">
        <f t="shared" si="181"/>
        <v/>
      </c>
    </row>
    <row r="1607" spans="13:21">
      <c r="M1607" t="str">
        <f t="shared" si="176"/>
        <v/>
      </c>
      <c r="N1607" t="str">
        <f t="shared" si="177"/>
        <v/>
      </c>
      <c r="O1607" t="str">
        <f t="shared" si="178"/>
        <v/>
      </c>
      <c r="P1607" t="str">
        <f t="shared" si="179"/>
        <v/>
      </c>
      <c r="Q1607" t="str">
        <f>IF($F1607="","",DATEDIF($R1607,①申込書!$D$3,"Y"))</f>
        <v/>
      </c>
      <c r="R1607" t="str">
        <f t="shared" si="180"/>
        <v/>
      </c>
      <c r="S1607" t="str">
        <f t="shared" si="175"/>
        <v/>
      </c>
      <c r="T1607" t="str">
        <f>IFERROR(IF($G1607&lt;&gt;"",LEFT($G1607,11),IF(COUNTIF(③女子申込!$C:$C,$B1607)=1,INDEX(③女子申込!H:H,MATCH($B1607,③女子申込!$C:$C,0)),"")),"")</f>
        <v/>
      </c>
      <c r="U1607" t="str">
        <f t="shared" si="181"/>
        <v/>
      </c>
    </row>
    <row r="1608" spans="13:21">
      <c r="M1608" t="str">
        <f t="shared" si="176"/>
        <v/>
      </c>
      <c r="N1608" t="str">
        <f t="shared" si="177"/>
        <v/>
      </c>
      <c r="O1608" t="str">
        <f t="shared" si="178"/>
        <v/>
      </c>
      <c r="P1608" t="str">
        <f t="shared" si="179"/>
        <v/>
      </c>
      <c r="Q1608" t="str">
        <f>IF($F1608="","",DATEDIF($R1608,①申込書!$D$3,"Y"))</f>
        <v/>
      </c>
      <c r="R1608" t="str">
        <f t="shared" si="180"/>
        <v/>
      </c>
      <c r="S1608" t="str">
        <f t="shared" si="175"/>
        <v/>
      </c>
      <c r="T1608" t="str">
        <f>IFERROR(IF($G1608&lt;&gt;"",LEFT($G1608,11),IF(COUNTIF(③女子申込!$C:$C,$B1608)=1,INDEX(③女子申込!H:H,MATCH($B1608,③女子申込!$C:$C,0)),"")),"")</f>
        <v/>
      </c>
      <c r="U1608" t="str">
        <f t="shared" si="181"/>
        <v/>
      </c>
    </row>
    <row r="1609" spans="13:21">
      <c r="M1609" t="str">
        <f t="shared" si="176"/>
        <v/>
      </c>
      <c r="N1609" t="str">
        <f t="shared" si="177"/>
        <v/>
      </c>
      <c r="O1609" t="str">
        <f t="shared" si="178"/>
        <v/>
      </c>
      <c r="P1609" t="str">
        <f t="shared" si="179"/>
        <v/>
      </c>
      <c r="Q1609" t="str">
        <f>IF($F1609="","",DATEDIF($R1609,①申込書!$D$3,"Y"))</f>
        <v/>
      </c>
      <c r="R1609" t="str">
        <f t="shared" si="180"/>
        <v/>
      </c>
      <c r="S1609" t="str">
        <f t="shared" si="175"/>
        <v/>
      </c>
      <c r="T1609" t="str">
        <f>IFERROR(IF($G1609&lt;&gt;"",LEFT($G1609,11),IF(COUNTIF(③女子申込!$C:$C,$B1609)=1,INDEX(③女子申込!H:H,MATCH($B1609,③女子申込!$C:$C,0)),"")),"")</f>
        <v/>
      </c>
      <c r="U1609" t="str">
        <f t="shared" si="181"/>
        <v/>
      </c>
    </row>
    <row r="1610" spans="13:21">
      <c r="M1610" t="str">
        <f t="shared" si="176"/>
        <v/>
      </c>
      <c r="N1610" t="str">
        <f t="shared" si="177"/>
        <v/>
      </c>
      <c r="O1610" t="str">
        <f t="shared" si="178"/>
        <v/>
      </c>
      <c r="P1610" t="str">
        <f t="shared" si="179"/>
        <v/>
      </c>
      <c r="Q1610" t="str">
        <f>IF($F1610="","",DATEDIF($R1610,①申込書!$D$3,"Y"))</f>
        <v/>
      </c>
      <c r="R1610" t="str">
        <f t="shared" si="180"/>
        <v/>
      </c>
      <c r="S1610" t="str">
        <f t="shared" si="175"/>
        <v/>
      </c>
      <c r="T1610" t="str">
        <f>IFERROR(IF($G1610&lt;&gt;"",LEFT($G1610,11),IF(COUNTIF(③女子申込!$C:$C,$B1610)=1,INDEX(③女子申込!H:H,MATCH($B1610,③女子申込!$C:$C,0)),"")),"")</f>
        <v/>
      </c>
      <c r="U1610" t="str">
        <f t="shared" si="181"/>
        <v/>
      </c>
    </row>
    <row r="1611" spans="13:21">
      <c r="M1611" t="str">
        <f t="shared" si="176"/>
        <v/>
      </c>
      <c r="N1611" t="str">
        <f t="shared" si="177"/>
        <v/>
      </c>
      <c r="O1611" t="str">
        <f t="shared" si="178"/>
        <v/>
      </c>
      <c r="P1611" t="str">
        <f t="shared" si="179"/>
        <v/>
      </c>
      <c r="Q1611" t="str">
        <f>IF($F1611="","",DATEDIF($R1611,①申込書!$D$3,"Y"))</f>
        <v/>
      </c>
      <c r="R1611" t="str">
        <f t="shared" si="180"/>
        <v/>
      </c>
      <c r="S1611" t="str">
        <f t="shared" si="175"/>
        <v/>
      </c>
      <c r="T1611" t="str">
        <f>IFERROR(IF($G1611&lt;&gt;"",LEFT($G1611,11),IF(COUNTIF(③女子申込!$C:$C,$B1611)=1,INDEX(③女子申込!H:H,MATCH($B1611,③女子申込!$C:$C,0)),"")),"")</f>
        <v/>
      </c>
      <c r="U1611" t="str">
        <f t="shared" si="181"/>
        <v/>
      </c>
    </row>
    <row r="1612" spans="13:21">
      <c r="M1612" t="str">
        <f t="shared" si="176"/>
        <v/>
      </c>
      <c r="N1612" t="str">
        <f t="shared" si="177"/>
        <v/>
      </c>
      <c r="O1612" t="str">
        <f t="shared" si="178"/>
        <v/>
      </c>
      <c r="P1612" t="str">
        <f t="shared" si="179"/>
        <v/>
      </c>
      <c r="Q1612" t="str">
        <f>IF($F1612="","",DATEDIF($R1612,①申込書!$D$3,"Y"))</f>
        <v/>
      </c>
      <c r="R1612" t="str">
        <f t="shared" si="180"/>
        <v/>
      </c>
      <c r="S1612" t="str">
        <f t="shared" si="175"/>
        <v/>
      </c>
      <c r="T1612" t="str">
        <f>IFERROR(IF($G1612&lt;&gt;"",LEFT($G1612,11),IF(COUNTIF(③女子申込!$C:$C,$B1612)=1,INDEX(③女子申込!H:H,MATCH($B1612,③女子申込!$C:$C,0)),"")),"")</f>
        <v/>
      </c>
      <c r="U1612" t="str">
        <f t="shared" si="181"/>
        <v/>
      </c>
    </row>
    <row r="1613" spans="13:21">
      <c r="M1613" t="str">
        <f t="shared" si="176"/>
        <v/>
      </c>
      <c r="N1613" t="str">
        <f t="shared" si="177"/>
        <v/>
      </c>
      <c r="O1613" t="str">
        <f t="shared" si="178"/>
        <v/>
      </c>
      <c r="P1613" t="str">
        <f t="shared" si="179"/>
        <v/>
      </c>
      <c r="Q1613" t="str">
        <f>IF($F1613="","",DATEDIF($R1613,①申込書!$D$3,"Y"))</f>
        <v/>
      </c>
      <c r="R1613" t="str">
        <f t="shared" si="180"/>
        <v/>
      </c>
      <c r="S1613" t="str">
        <f t="shared" si="175"/>
        <v/>
      </c>
      <c r="T1613" t="str">
        <f>IFERROR(IF($G1613&lt;&gt;"",LEFT($G1613,11),IF(COUNTIF(③女子申込!$C:$C,$B1613)=1,INDEX(③女子申込!H:H,MATCH($B1613,③女子申込!$C:$C,0)),"")),"")</f>
        <v/>
      </c>
      <c r="U1613" t="str">
        <f t="shared" si="181"/>
        <v/>
      </c>
    </row>
    <row r="1614" spans="13:21">
      <c r="M1614" t="str">
        <f t="shared" si="176"/>
        <v/>
      </c>
      <c r="N1614" t="str">
        <f t="shared" si="177"/>
        <v/>
      </c>
      <c r="O1614" t="str">
        <f t="shared" si="178"/>
        <v/>
      </c>
      <c r="P1614" t="str">
        <f t="shared" si="179"/>
        <v/>
      </c>
      <c r="Q1614" t="str">
        <f>IF($F1614="","",DATEDIF($R1614,①申込書!$D$3,"Y"))</f>
        <v/>
      </c>
      <c r="R1614" t="str">
        <f t="shared" si="180"/>
        <v/>
      </c>
      <c r="S1614" t="str">
        <f t="shared" si="175"/>
        <v/>
      </c>
      <c r="T1614" t="str">
        <f>IFERROR(IF($G1614&lt;&gt;"",LEFT($G1614,11),IF(COUNTIF(③女子申込!$C:$C,$B1614)=1,INDEX(③女子申込!H:H,MATCH($B1614,③女子申込!$C:$C,0)),"")),"")</f>
        <v/>
      </c>
      <c r="U1614" t="str">
        <f t="shared" si="181"/>
        <v/>
      </c>
    </row>
    <row r="1615" spans="13:21">
      <c r="M1615" t="str">
        <f t="shared" si="176"/>
        <v/>
      </c>
      <c r="N1615" t="str">
        <f t="shared" si="177"/>
        <v/>
      </c>
      <c r="O1615" t="str">
        <f t="shared" si="178"/>
        <v/>
      </c>
      <c r="P1615" t="str">
        <f t="shared" si="179"/>
        <v/>
      </c>
      <c r="Q1615" t="str">
        <f>IF($F1615="","",DATEDIF($R1615,①申込書!$D$3,"Y"))</f>
        <v/>
      </c>
      <c r="R1615" t="str">
        <f t="shared" si="180"/>
        <v/>
      </c>
      <c r="S1615" t="str">
        <f t="shared" si="175"/>
        <v/>
      </c>
      <c r="T1615" t="str">
        <f>IFERROR(IF($G1615&lt;&gt;"",LEFT($G1615,11),IF(COUNTIF(③女子申込!$C:$C,$B1615)=1,INDEX(③女子申込!H:H,MATCH($B1615,③女子申込!$C:$C,0)),"")),"")</f>
        <v/>
      </c>
      <c r="U1615" t="str">
        <f t="shared" si="181"/>
        <v/>
      </c>
    </row>
    <row r="1616" spans="13:21">
      <c r="M1616" t="str">
        <f t="shared" si="176"/>
        <v/>
      </c>
      <c r="N1616" t="str">
        <f t="shared" si="177"/>
        <v/>
      </c>
      <c r="O1616" t="str">
        <f t="shared" si="178"/>
        <v/>
      </c>
      <c r="P1616" t="str">
        <f t="shared" si="179"/>
        <v/>
      </c>
      <c r="Q1616" t="str">
        <f>IF($F1616="","",DATEDIF($R1616,①申込書!$D$3,"Y"))</f>
        <v/>
      </c>
      <c r="R1616" t="str">
        <f t="shared" si="180"/>
        <v/>
      </c>
      <c r="S1616" t="str">
        <f t="shared" si="175"/>
        <v/>
      </c>
      <c r="T1616" t="str">
        <f>IFERROR(IF($G1616&lt;&gt;"",LEFT($G1616,11),IF(COUNTIF(③女子申込!$C:$C,$B1616)=1,INDEX(③女子申込!H:H,MATCH($B1616,③女子申込!$C:$C,0)),"")),"")</f>
        <v/>
      </c>
      <c r="U1616" t="str">
        <f t="shared" si="181"/>
        <v/>
      </c>
    </row>
    <row r="1617" spans="13:21">
      <c r="M1617" t="str">
        <f t="shared" si="176"/>
        <v/>
      </c>
      <c r="N1617" t="str">
        <f t="shared" si="177"/>
        <v/>
      </c>
      <c r="O1617" t="str">
        <f t="shared" si="178"/>
        <v/>
      </c>
      <c r="P1617" t="str">
        <f t="shared" si="179"/>
        <v/>
      </c>
      <c r="Q1617" t="str">
        <f>IF($F1617="","",DATEDIF($R1617,①申込書!$D$3,"Y"))</f>
        <v/>
      </c>
      <c r="R1617" t="str">
        <f t="shared" si="180"/>
        <v/>
      </c>
      <c r="S1617" t="str">
        <f t="shared" si="175"/>
        <v/>
      </c>
      <c r="T1617" t="str">
        <f>IFERROR(IF($G1617&lt;&gt;"",LEFT($G1617,11),IF(COUNTIF(③女子申込!$C:$C,$B1617)=1,INDEX(③女子申込!H:H,MATCH($B1617,③女子申込!$C:$C,0)),"")),"")</f>
        <v/>
      </c>
      <c r="U1617" t="str">
        <f t="shared" si="181"/>
        <v/>
      </c>
    </row>
    <row r="1618" spans="13:21">
      <c r="M1618" t="str">
        <f t="shared" si="176"/>
        <v/>
      </c>
      <c r="N1618" t="str">
        <f t="shared" si="177"/>
        <v/>
      </c>
      <c r="O1618" t="str">
        <f t="shared" si="178"/>
        <v/>
      </c>
      <c r="P1618" t="str">
        <f t="shared" si="179"/>
        <v/>
      </c>
      <c r="Q1618" t="str">
        <f>IF($F1618="","",DATEDIF($R1618,①申込書!$D$3,"Y"))</f>
        <v/>
      </c>
      <c r="R1618" t="str">
        <f t="shared" si="180"/>
        <v/>
      </c>
      <c r="S1618" t="str">
        <f t="shared" si="175"/>
        <v/>
      </c>
      <c r="T1618" t="str">
        <f>IFERROR(IF($G1618&lt;&gt;"",LEFT($G1618,11),IF(COUNTIF(③女子申込!$C:$C,$B1618)=1,INDEX(③女子申込!H:H,MATCH($B1618,③女子申込!$C:$C,0)),"")),"")</f>
        <v/>
      </c>
      <c r="U1618" t="str">
        <f t="shared" si="181"/>
        <v/>
      </c>
    </row>
    <row r="1619" spans="13:21">
      <c r="M1619" t="str">
        <f t="shared" si="176"/>
        <v/>
      </c>
      <c r="N1619" t="str">
        <f t="shared" si="177"/>
        <v/>
      </c>
      <c r="O1619" t="str">
        <f t="shared" si="178"/>
        <v/>
      </c>
      <c r="P1619" t="str">
        <f t="shared" si="179"/>
        <v/>
      </c>
      <c r="Q1619" t="str">
        <f>IF($F1619="","",DATEDIF($R1619,①申込書!$D$3,"Y"))</f>
        <v/>
      </c>
      <c r="R1619" t="str">
        <f t="shared" si="180"/>
        <v/>
      </c>
      <c r="S1619" t="str">
        <f t="shared" si="175"/>
        <v/>
      </c>
      <c r="T1619" t="str">
        <f>IFERROR(IF($G1619&lt;&gt;"",LEFT($G1619,11),IF(COUNTIF(③女子申込!$C:$C,$B1619)=1,INDEX(③女子申込!H:H,MATCH($B1619,③女子申込!$C:$C,0)),"")),"")</f>
        <v/>
      </c>
      <c r="U1619" t="str">
        <f t="shared" si="181"/>
        <v/>
      </c>
    </row>
    <row r="1620" spans="13:21">
      <c r="M1620" t="str">
        <f t="shared" si="176"/>
        <v/>
      </c>
      <c r="N1620" t="str">
        <f t="shared" si="177"/>
        <v/>
      </c>
      <c r="O1620" t="str">
        <f t="shared" si="178"/>
        <v/>
      </c>
      <c r="P1620" t="str">
        <f t="shared" si="179"/>
        <v/>
      </c>
      <c r="Q1620" t="str">
        <f>IF($F1620="","",DATEDIF($R1620,①申込書!$D$3,"Y"))</f>
        <v/>
      </c>
      <c r="R1620" t="str">
        <f t="shared" si="180"/>
        <v/>
      </c>
      <c r="S1620" t="str">
        <f t="shared" si="175"/>
        <v/>
      </c>
      <c r="T1620" t="str">
        <f>IFERROR(IF($G1620&lt;&gt;"",LEFT($G1620,11),IF(COUNTIF(③女子申込!$C:$C,$B1620)=1,INDEX(③女子申込!H:H,MATCH($B1620,③女子申込!$C:$C,0)),"")),"")</f>
        <v/>
      </c>
      <c r="U1620" t="str">
        <f t="shared" si="181"/>
        <v/>
      </c>
    </row>
    <row r="1621" spans="13:21">
      <c r="M1621" t="str">
        <f t="shared" si="176"/>
        <v/>
      </c>
      <c r="N1621" t="str">
        <f t="shared" si="177"/>
        <v/>
      </c>
      <c r="O1621" t="str">
        <f t="shared" si="178"/>
        <v/>
      </c>
      <c r="P1621" t="str">
        <f t="shared" si="179"/>
        <v/>
      </c>
      <c r="Q1621" t="str">
        <f>IF($F1621="","",DATEDIF($R1621,①申込書!$D$3,"Y"))</f>
        <v/>
      </c>
      <c r="R1621" t="str">
        <f t="shared" si="180"/>
        <v/>
      </c>
      <c r="S1621" t="str">
        <f t="shared" si="175"/>
        <v/>
      </c>
      <c r="T1621" t="str">
        <f>IFERROR(IF($G1621&lt;&gt;"",LEFT($G1621,11),IF(COUNTIF(③女子申込!$C:$C,$B1621)=1,INDEX(③女子申込!H:H,MATCH($B1621,③女子申込!$C:$C,0)),"")),"")</f>
        <v/>
      </c>
      <c r="U1621" t="str">
        <f t="shared" si="181"/>
        <v/>
      </c>
    </row>
    <row r="1622" spans="13:21">
      <c r="M1622" t="str">
        <f t="shared" si="176"/>
        <v/>
      </c>
      <c r="N1622" t="str">
        <f t="shared" si="177"/>
        <v/>
      </c>
      <c r="O1622" t="str">
        <f t="shared" si="178"/>
        <v/>
      </c>
      <c r="P1622" t="str">
        <f t="shared" si="179"/>
        <v/>
      </c>
      <c r="Q1622" t="str">
        <f>IF($F1622="","",DATEDIF($R1622,①申込書!$D$3,"Y"))</f>
        <v/>
      </c>
      <c r="R1622" t="str">
        <f t="shared" si="180"/>
        <v/>
      </c>
      <c r="S1622" t="str">
        <f t="shared" si="175"/>
        <v/>
      </c>
      <c r="T1622" t="str">
        <f>IFERROR(IF($G1622&lt;&gt;"",LEFT($G1622,11),IF(COUNTIF(③女子申込!$C:$C,$B1622)=1,INDEX(③女子申込!H:H,MATCH($B1622,③女子申込!$C:$C,0)),"")),"")</f>
        <v/>
      </c>
      <c r="U1622" t="str">
        <f t="shared" si="181"/>
        <v/>
      </c>
    </row>
    <row r="1623" spans="13:21">
      <c r="M1623" t="str">
        <f t="shared" si="176"/>
        <v/>
      </c>
      <c r="N1623" t="str">
        <f t="shared" si="177"/>
        <v/>
      </c>
      <c r="O1623" t="str">
        <f t="shared" si="178"/>
        <v/>
      </c>
      <c r="P1623" t="str">
        <f t="shared" si="179"/>
        <v/>
      </c>
      <c r="Q1623" t="str">
        <f>IF($F1623="","",DATEDIF($R1623,①申込書!$D$3,"Y"))</f>
        <v/>
      </c>
      <c r="R1623" t="str">
        <f t="shared" si="180"/>
        <v/>
      </c>
      <c r="S1623" t="str">
        <f t="shared" si="175"/>
        <v/>
      </c>
      <c r="T1623" t="str">
        <f>IFERROR(IF($G1623&lt;&gt;"",LEFT($G1623,11),IF(COUNTIF(③女子申込!$C:$C,$B1623)=1,INDEX(③女子申込!H:H,MATCH($B1623,③女子申込!$C:$C,0)),"")),"")</f>
        <v/>
      </c>
      <c r="U1623" t="str">
        <f t="shared" si="181"/>
        <v/>
      </c>
    </row>
    <row r="1624" spans="13:21">
      <c r="M1624" t="str">
        <f t="shared" si="176"/>
        <v/>
      </c>
      <c r="N1624" t="str">
        <f t="shared" si="177"/>
        <v/>
      </c>
      <c r="O1624" t="str">
        <f t="shared" si="178"/>
        <v/>
      </c>
      <c r="P1624" t="str">
        <f t="shared" si="179"/>
        <v/>
      </c>
      <c r="Q1624" t="str">
        <f>IF($F1624="","",DATEDIF($R1624,①申込書!$D$3,"Y"))</f>
        <v/>
      </c>
      <c r="R1624" t="str">
        <f t="shared" si="180"/>
        <v/>
      </c>
      <c r="S1624" t="str">
        <f t="shared" si="175"/>
        <v/>
      </c>
      <c r="T1624" t="str">
        <f>IFERROR(IF($G1624&lt;&gt;"",LEFT($G1624,11),IF(COUNTIF(③女子申込!$C:$C,$B1624)=1,INDEX(③女子申込!H:H,MATCH($B1624,③女子申込!$C:$C,0)),"")),"")</f>
        <v/>
      </c>
      <c r="U1624" t="str">
        <f t="shared" si="181"/>
        <v/>
      </c>
    </row>
    <row r="1625" spans="13:21">
      <c r="M1625" t="str">
        <f t="shared" si="176"/>
        <v/>
      </c>
      <c r="N1625" t="str">
        <f t="shared" si="177"/>
        <v/>
      </c>
      <c r="O1625" t="str">
        <f t="shared" si="178"/>
        <v/>
      </c>
      <c r="P1625" t="str">
        <f t="shared" si="179"/>
        <v/>
      </c>
      <c r="Q1625" t="str">
        <f>IF($F1625="","",DATEDIF($R1625,①申込書!$D$3,"Y"))</f>
        <v/>
      </c>
      <c r="R1625" t="str">
        <f t="shared" si="180"/>
        <v/>
      </c>
      <c r="S1625" t="str">
        <f t="shared" si="175"/>
        <v/>
      </c>
      <c r="T1625" t="str">
        <f>IFERROR(IF($G1625&lt;&gt;"",LEFT($G1625,11),IF(COUNTIF(③女子申込!$C:$C,$B1625)=1,INDEX(③女子申込!H:H,MATCH($B1625,③女子申込!$C:$C,0)),"")),"")</f>
        <v/>
      </c>
      <c r="U1625" t="str">
        <f t="shared" si="181"/>
        <v/>
      </c>
    </row>
    <row r="1626" spans="13:21">
      <c r="M1626" t="str">
        <f t="shared" si="176"/>
        <v/>
      </c>
      <c r="N1626" t="str">
        <f t="shared" si="177"/>
        <v/>
      </c>
      <c r="O1626" t="str">
        <f t="shared" si="178"/>
        <v/>
      </c>
      <c r="P1626" t="str">
        <f t="shared" si="179"/>
        <v/>
      </c>
      <c r="Q1626" t="str">
        <f>IF($F1626="","",DATEDIF($R1626,①申込書!$D$3,"Y"))</f>
        <v/>
      </c>
      <c r="R1626" t="str">
        <f t="shared" si="180"/>
        <v/>
      </c>
      <c r="S1626" t="str">
        <f t="shared" si="175"/>
        <v/>
      </c>
      <c r="T1626" t="str">
        <f>IFERROR(IF($G1626&lt;&gt;"",LEFT($G1626,11),IF(COUNTIF(③女子申込!$C:$C,$B1626)=1,INDEX(③女子申込!H:H,MATCH($B1626,③女子申込!$C:$C,0)),"")),"")</f>
        <v/>
      </c>
      <c r="U1626" t="str">
        <f t="shared" si="181"/>
        <v/>
      </c>
    </row>
    <row r="1627" spans="13:21">
      <c r="M1627" t="str">
        <f t="shared" si="176"/>
        <v/>
      </c>
      <c r="N1627" t="str">
        <f t="shared" si="177"/>
        <v/>
      </c>
      <c r="O1627" t="str">
        <f t="shared" si="178"/>
        <v/>
      </c>
      <c r="P1627" t="str">
        <f t="shared" si="179"/>
        <v/>
      </c>
      <c r="Q1627" t="str">
        <f>IF($F1627="","",DATEDIF($R1627,①申込書!$D$3,"Y"))</f>
        <v/>
      </c>
      <c r="R1627" t="str">
        <f t="shared" si="180"/>
        <v/>
      </c>
      <c r="S1627" t="str">
        <f t="shared" si="175"/>
        <v/>
      </c>
      <c r="T1627" t="str">
        <f>IFERROR(IF($G1627&lt;&gt;"",LEFT($G1627,11),IF(COUNTIF(③女子申込!$C:$C,$B1627)=1,INDEX(③女子申込!H:H,MATCH($B1627,③女子申込!$C:$C,0)),"")),"")</f>
        <v/>
      </c>
      <c r="U1627" t="str">
        <f t="shared" si="181"/>
        <v/>
      </c>
    </row>
    <row r="1628" spans="13:21">
      <c r="M1628" t="str">
        <f t="shared" si="176"/>
        <v/>
      </c>
      <c r="N1628" t="str">
        <f t="shared" si="177"/>
        <v/>
      </c>
      <c r="O1628" t="str">
        <f t="shared" si="178"/>
        <v/>
      </c>
      <c r="P1628" t="str">
        <f t="shared" si="179"/>
        <v/>
      </c>
      <c r="Q1628" t="str">
        <f>IF($F1628="","",DATEDIF($R1628,①申込書!$D$3,"Y"))</f>
        <v/>
      </c>
      <c r="R1628" t="str">
        <f t="shared" si="180"/>
        <v/>
      </c>
      <c r="S1628" t="str">
        <f t="shared" si="175"/>
        <v/>
      </c>
      <c r="T1628" t="str">
        <f>IFERROR(IF($G1628&lt;&gt;"",LEFT($G1628,11),IF(COUNTIF(③女子申込!$C:$C,$B1628)=1,INDEX(③女子申込!H:H,MATCH($B1628,③女子申込!$C:$C,0)),"")),"")</f>
        <v/>
      </c>
      <c r="U1628" t="str">
        <f t="shared" si="181"/>
        <v/>
      </c>
    </row>
    <row r="1629" spans="13:21">
      <c r="M1629" t="str">
        <f t="shared" si="176"/>
        <v/>
      </c>
      <c r="N1629" t="str">
        <f t="shared" si="177"/>
        <v/>
      </c>
      <c r="O1629" t="str">
        <f t="shared" si="178"/>
        <v/>
      </c>
      <c r="P1629" t="str">
        <f t="shared" si="179"/>
        <v/>
      </c>
      <c r="Q1629" t="str">
        <f>IF($F1629="","",DATEDIF($R1629,①申込書!$D$3,"Y"))</f>
        <v/>
      </c>
      <c r="R1629" t="str">
        <f t="shared" si="180"/>
        <v/>
      </c>
      <c r="S1629" t="str">
        <f t="shared" si="175"/>
        <v/>
      </c>
      <c r="T1629" t="str">
        <f>IFERROR(IF($G1629&lt;&gt;"",LEFT($G1629,11),IF(COUNTIF(③女子申込!$C:$C,$B1629)=1,INDEX(③女子申込!H:H,MATCH($B1629,③女子申込!$C:$C,0)),"")),"")</f>
        <v/>
      </c>
      <c r="U1629" t="str">
        <f t="shared" si="181"/>
        <v/>
      </c>
    </row>
    <row r="1630" spans="13:21">
      <c r="M1630" t="str">
        <f t="shared" si="176"/>
        <v/>
      </c>
      <c r="N1630" t="str">
        <f t="shared" si="177"/>
        <v/>
      </c>
      <c r="O1630" t="str">
        <f t="shared" si="178"/>
        <v/>
      </c>
      <c r="P1630" t="str">
        <f t="shared" si="179"/>
        <v/>
      </c>
      <c r="Q1630" t="str">
        <f>IF($F1630="","",DATEDIF($R1630,①申込書!$D$3,"Y"))</f>
        <v/>
      </c>
      <c r="R1630" t="str">
        <f t="shared" si="180"/>
        <v/>
      </c>
      <c r="S1630" t="str">
        <f t="shared" si="175"/>
        <v/>
      </c>
      <c r="T1630" t="str">
        <f>IFERROR(IF($G1630&lt;&gt;"",LEFT($G1630,11),IF(COUNTIF(③女子申込!$C:$C,$B1630)=1,INDEX(③女子申込!H:H,MATCH($B1630,③女子申込!$C:$C,0)),"")),"")</f>
        <v/>
      </c>
      <c r="U1630" t="str">
        <f t="shared" si="181"/>
        <v/>
      </c>
    </row>
    <row r="1631" spans="13:21">
      <c r="M1631" t="str">
        <f t="shared" si="176"/>
        <v/>
      </c>
      <c r="N1631" t="str">
        <f t="shared" si="177"/>
        <v/>
      </c>
      <c r="O1631" t="str">
        <f t="shared" si="178"/>
        <v/>
      </c>
      <c r="P1631" t="str">
        <f t="shared" si="179"/>
        <v/>
      </c>
      <c r="Q1631" t="str">
        <f>IF($F1631="","",DATEDIF($R1631,①申込書!$D$3,"Y"))</f>
        <v/>
      </c>
      <c r="R1631" t="str">
        <f t="shared" si="180"/>
        <v/>
      </c>
      <c r="S1631" t="str">
        <f t="shared" si="175"/>
        <v/>
      </c>
      <c r="T1631" t="str">
        <f>IFERROR(IF($G1631&lt;&gt;"",LEFT($G1631,11),IF(COUNTIF(③女子申込!$C:$C,$B1631)=1,INDEX(③女子申込!H:H,MATCH($B1631,③女子申込!$C:$C,0)),"")),"")</f>
        <v/>
      </c>
      <c r="U1631" t="str">
        <f t="shared" si="181"/>
        <v/>
      </c>
    </row>
    <row r="1632" spans="13:21">
      <c r="M1632" t="str">
        <f t="shared" si="176"/>
        <v/>
      </c>
      <c r="N1632" t="str">
        <f t="shared" si="177"/>
        <v/>
      </c>
      <c r="O1632" t="str">
        <f t="shared" si="178"/>
        <v/>
      </c>
      <c r="P1632" t="str">
        <f t="shared" si="179"/>
        <v/>
      </c>
      <c r="Q1632" t="str">
        <f>IF($F1632="","",DATEDIF($R1632,①申込書!$D$3,"Y"))</f>
        <v/>
      </c>
      <c r="R1632" t="str">
        <f t="shared" si="180"/>
        <v/>
      </c>
      <c r="S1632" t="str">
        <f t="shared" si="175"/>
        <v/>
      </c>
      <c r="T1632" t="str">
        <f>IFERROR(IF($G1632&lt;&gt;"",LEFT($G1632,11),IF(COUNTIF(③女子申込!$C:$C,$B1632)=1,INDEX(③女子申込!H:H,MATCH($B1632,③女子申込!$C:$C,0)),"")),"")</f>
        <v/>
      </c>
      <c r="U1632" t="str">
        <f t="shared" si="181"/>
        <v/>
      </c>
    </row>
    <row r="1633" spans="13:21">
      <c r="M1633" t="str">
        <f t="shared" si="176"/>
        <v/>
      </c>
      <c r="N1633" t="str">
        <f t="shared" si="177"/>
        <v/>
      </c>
      <c r="O1633" t="str">
        <f t="shared" si="178"/>
        <v/>
      </c>
      <c r="P1633" t="str">
        <f t="shared" si="179"/>
        <v/>
      </c>
      <c r="Q1633" t="str">
        <f>IF($F1633="","",DATEDIF($R1633,①申込書!$D$3,"Y"))</f>
        <v/>
      </c>
      <c r="R1633" t="str">
        <f t="shared" si="180"/>
        <v/>
      </c>
      <c r="S1633" t="str">
        <f t="shared" si="175"/>
        <v/>
      </c>
      <c r="T1633" t="str">
        <f>IFERROR(IF($G1633&lt;&gt;"",LEFT($G1633,11),IF(COUNTIF(③女子申込!$C:$C,$B1633)=1,INDEX(③女子申込!H:H,MATCH($B1633,③女子申込!$C:$C,0)),"")),"")</f>
        <v/>
      </c>
      <c r="U1633" t="str">
        <f t="shared" si="181"/>
        <v/>
      </c>
    </row>
    <row r="1634" spans="13:21">
      <c r="M1634" t="str">
        <f t="shared" si="176"/>
        <v/>
      </c>
      <c r="N1634" t="str">
        <f t="shared" si="177"/>
        <v/>
      </c>
      <c r="O1634" t="str">
        <f t="shared" si="178"/>
        <v/>
      </c>
      <c r="P1634" t="str">
        <f t="shared" si="179"/>
        <v/>
      </c>
      <c r="Q1634" t="str">
        <f>IF($F1634="","",DATEDIF($R1634,①申込書!$D$3,"Y"))</f>
        <v/>
      </c>
      <c r="R1634" t="str">
        <f t="shared" si="180"/>
        <v/>
      </c>
      <c r="S1634" t="str">
        <f t="shared" si="175"/>
        <v/>
      </c>
      <c r="T1634" t="str">
        <f>IFERROR(IF($G1634&lt;&gt;"",LEFT($G1634,11),IF(COUNTIF(③女子申込!$C:$C,$B1634)=1,INDEX(③女子申込!H:H,MATCH($B1634,③女子申込!$C:$C,0)),"")),"")</f>
        <v/>
      </c>
      <c r="U1634" t="str">
        <f t="shared" si="181"/>
        <v/>
      </c>
    </row>
    <row r="1635" spans="13:21">
      <c r="M1635" t="str">
        <f t="shared" si="176"/>
        <v/>
      </c>
      <c r="N1635" t="str">
        <f t="shared" si="177"/>
        <v/>
      </c>
      <c r="O1635" t="str">
        <f t="shared" si="178"/>
        <v/>
      </c>
      <c r="P1635" t="str">
        <f t="shared" si="179"/>
        <v/>
      </c>
      <c r="Q1635" t="str">
        <f>IF($F1635="","",DATEDIF($R1635,①申込書!$D$3,"Y"))</f>
        <v/>
      </c>
      <c r="R1635" t="str">
        <f t="shared" si="180"/>
        <v/>
      </c>
      <c r="S1635" t="str">
        <f t="shared" si="175"/>
        <v/>
      </c>
      <c r="T1635" t="str">
        <f>IFERROR(IF($G1635&lt;&gt;"",LEFT($G1635,11),IF(COUNTIF(③女子申込!$C:$C,$B1635)=1,INDEX(③女子申込!H:H,MATCH($B1635,③女子申込!$C:$C,0)),"")),"")</f>
        <v/>
      </c>
      <c r="U1635" t="str">
        <f t="shared" si="181"/>
        <v/>
      </c>
    </row>
    <row r="1636" spans="13:21">
      <c r="M1636" t="str">
        <f t="shared" si="176"/>
        <v/>
      </c>
      <c r="N1636" t="str">
        <f t="shared" si="177"/>
        <v/>
      </c>
      <c r="O1636" t="str">
        <f t="shared" si="178"/>
        <v/>
      </c>
      <c r="P1636" t="str">
        <f t="shared" si="179"/>
        <v/>
      </c>
      <c r="Q1636" t="str">
        <f>IF($F1636="","",DATEDIF($R1636,①申込書!$D$3,"Y"))</f>
        <v/>
      </c>
      <c r="R1636" t="str">
        <f t="shared" si="180"/>
        <v/>
      </c>
      <c r="S1636" t="str">
        <f t="shared" si="175"/>
        <v/>
      </c>
      <c r="T1636" t="str">
        <f>IFERROR(IF($G1636&lt;&gt;"",LEFT($G1636,11),IF(COUNTIF(③女子申込!$C:$C,$B1636)=1,INDEX(③女子申込!H:H,MATCH($B1636,③女子申込!$C:$C,0)),"")),"")</f>
        <v/>
      </c>
      <c r="U1636" t="str">
        <f t="shared" si="181"/>
        <v/>
      </c>
    </row>
    <row r="1637" spans="13:21">
      <c r="M1637" t="str">
        <f t="shared" si="176"/>
        <v/>
      </c>
      <c r="N1637" t="str">
        <f t="shared" si="177"/>
        <v/>
      </c>
      <c r="O1637" t="str">
        <f t="shared" si="178"/>
        <v/>
      </c>
      <c r="P1637" t="str">
        <f t="shared" si="179"/>
        <v/>
      </c>
      <c r="Q1637" t="str">
        <f>IF($F1637="","",DATEDIF($R1637,①申込書!$D$3,"Y"))</f>
        <v/>
      </c>
      <c r="R1637" t="str">
        <f t="shared" si="180"/>
        <v/>
      </c>
      <c r="S1637" t="str">
        <f t="shared" si="175"/>
        <v/>
      </c>
      <c r="T1637" t="str">
        <f>IFERROR(IF($G1637&lt;&gt;"",LEFT($G1637,11),IF(COUNTIF(③女子申込!$C:$C,$B1637)=1,INDEX(③女子申込!H:H,MATCH($B1637,③女子申込!$C:$C,0)),"")),"")</f>
        <v/>
      </c>
      <c r="U1637" t="str">
        <f t="shared" si="181"/>
        <v/>
      </c>
    </row>
    <row r="1638" spans="13:21">
      <c r="M1638" t="str">
        <f t="shared" si="176"/>
        <v/>
      </c>
      <c r="N1638" t="str">
        <f t="shared" si="177"/>
        <v/>
      </c>
      <c r="O1638" t="str">
        <f t="shared" si="178"/>
        <v/>
      </c>
      <c r="P1638" t="str">
        <f t="shared" si="179"/>
        <v/>
      </c>
      <c r="Q1638" t="str">
        <f>IF($F1638="","",DATEDIF($R1638,①申込書!$D$3,"Y"))</f>
        <v/>
      </c>
      <c r="R1638" t="str">
        <f t="shared" si="180"/>
        <v/>
      </c>
      <c r="S1638" t="str">
        <f t="shared" si="175"/>
        <v/>
      </c>
      <c r="T1638" t="str">
        <f>IFERROR(IF($G1638&lt;&gt;"",LEFT($G1638,11),IF(COUNTIF(③女子申込!$C:$C,$B1638)=1,INDEX(③女子申込!H:H,MATCH($B1638,③女子申込!$C:$C,0)),"")),"")</f>
        <v/>
      </c>
      <c r="U1638" t="str">
        <f t="shared" si="181"/>
        <v/>
      </c>
    </row>
    <row r="1639" spans="13:21">
      <c r="M1639" t="str">
        <f t="shared" si="176"/>
        <v/>
      </c>
      <c r="N1639" t="str">
        <f t="shared" si="177"/>
        <v/>
      </c>
      <c r="O1639" t="str">
        <f t="shared" si="178"/>
        <v/>
      </c>
      <c r="P1639" t="str">
        <f t="shared" si="179"/>
        <v/>
      </c>
      <c r="Q1639" t="str">
        <f>IF($F1639="","",DATEDIF($R1639,①申込書!$D$3,"Y"))</f>
        <v/>
      </c>
      <c r="R1639" t="str">
        <f t="shared" si="180"/>
        <v/>
      </c>
      <c r="S1639" t="str">
        <f t="shared" si="175"/>
        <v/>
      </c>
      <c r="T1639" t="str">
        <f>IFERROR(IF($G1639&lt;&gt;"",LEFT($G1639,11),IF(COUNTIF(③女子申込!$C:$C,$B1639)=1,INDEX(③女子申込!H:H,MATCH($B1639,③女子申込!$C:$C,0)),"")),"")</f>
        <v/>
      </c>
      <c r="U1639" t="str">
        <f t="shared" si="181"/>
        <v/>
      </c>
    </row>
    <row r="1640" spans="13:21">
      <c r="M1640" t="str">
        <f t="shared" si="176"/>
        <v/>
      </c>
      <c r="N1640" t="str">
        <f t="shared" si="177"/>
        <v/>
      </c>
      <c r="O1640" t="str">
        <f t="shared" si="178"/>
        <v/>
      </c>
      <c r="P1640" t="str">
        <f t="shared" si="179"/>
        <v/>
      </c>
      <c r="Q1640" t="str">
        <f>IF($F1640="","",DATEDIF($R1640,①申込書!$D$3,"Y"))</f>
        <v/>
      </c>
      <c r="R1640" t="str">
        <f t="shared" si="180"/>
        <v/>
      </c>
      <c r="S1640" t="str">
        <f t="shared" si="175"/>
        <v/>
      </c>
      <c r="T1640" t="str">
        <f>IFERROR(IF($G1640&lt;&gt;"",LEFT($G1640,11),IF(COUNTIF(③女子申込!$C:$C,$B1640)=1,INDEX(③女子申込!H:H,MATCH($B1640,③女子申込!$C:$C,0)),"")),"")</f>
        <v/>
      </c>
      <c r="U1640" t="str">
        <f t="shared" si="181"/>
        <v/>
      </c>
    </row>
    <row r="1641" spans="13:21">
      <c r="M1641" t="str">
        <f t="shared" si="176"/>
        <v/>
      </c>
      <c r="N1641" t="str">
        <f t="shared" si="177"/>
        <v/>
      </c>
      <c r="O1641" t="str">
        <f t="shared" si="178"/>
        <v/>
      </c>
      <c r="P1641" t="str">
        <f t="shared" si="179"/>
        <v/>
      </c>
      <c r="Q1641" t="str">
        <f>IF($F1641="","",DATEDIF($R1641,①申込書!$D$3,"Y"))</f>
        <v/>
      </c>
      <c r="R1641" t="str">
        <f t="shared" si="180"/>
        <v/>
      </c>
      <c r="S1641" t="str">
        <f t="shared" si="175"/>
        <v/>
      </c>
      <c r="T1641" t="str">
        <f>IFERROR(IF($G1641&lt;&gt;"",LEFT($G1641,11),IF(COUNTIF(③女子申込!$C:$C,$B1641)=1,INDEX(③女子申込!H:H,MATCH($B1641,③女子申込!$C:$C,0)),"")),"")</f>
        <v/>
      </c>
      <c r="U1641" t="str">
        <f t="shared" si="181"/>
        <v/>
      </c>
    </row>
    <row r="1642" spans="13:21">
      <c r="M1642" t="str">
        <f t="shared" si="176"/>
        <v/>
      </c>
      <c r="N1642" t="str">
        <f t="shared" si="177"/>
        <v/>
      </c>
      <c r="O1642" t="str">
        <f t="shared" si="178"/>
        <v/>
      </c>
      <c r="P1642" t="str">
        <f t="shared" si="179"/>
        <v/>
      </c>
      <c r="Q1642" t="str">
        <f>IF($F1642="","",DATEDIF($R1642,①申込書!$D$3,"Y"))</f>
        <v/>
      </c>
      <c r="R1642" t="str">
        <f t="shared" si="180"/>
        <v/>
      </c>
      <c r="S1642" t="str">
        <f t="shared" si="175"/>
        <v/>
      </c>
      <c r="T1642" t="str">
        <f>IFERROR(IF($G1642&lt;&gt;"",LEFT($G1642,11),IF(COUNTIF(③女子申込!$C:$C,$B1642)=1,INDEX(③女子申込!H:H,MATCH($B1642,③女子申込!$C:$C,0)),"")),"")</f>
        <v/>
      </c>
      <c r="U1642" t="str">
        <f t="shared" si="181"/>
        <v/>
      </c>
    </row>
    <row r="1643" spans="13:21">
      <c r="M1643" t="str">
        <f t="shared" si="176"/>
        <v/>
      </c>
      <c r="N1643" t="str">
        <f t="shared" si="177"/>
        <v/>
      </c>
      <c r="O1643" t="str">
        <f t="shared" si="178"/>
        <v/>
      </c>
      <c r="P1643" t="str">
        <f t="shared" si="179"/>
        <v/>
      </c>
      <c r="Q1643" t="str">
        <f>IF($F1643="","",DATEDIF($R1643,①申込書!$D$3,"Y"))</f>
        <v/>
      </c>
      <c r="R1643" t="str">
        <f t="shared" si="180"/>
        <v/>
      </c>
      <c r="S1643" t="str">
        <f t="shared" si="175"/>
        <v/>
      </c>
      <c r="T1643" t="str">
        <f>IFERROR(IF($G1643&lt;&gt;"",LEFT($G1643,11),IF(COUNTIF(③女子申込!$C:$C,$B1643)=1,INDEX(③女子申込!H:H,MATCH($B1643,③女子申込!$C:$C,0)),"")),"")</f>
        <v/>
      </c>
      <c r="U1643" t="str">
        <f t="shared" si="181"/>
        <v/>
      </c>
    </row>
    <row r="1644" spans="13:21">
      <c r="M1644" t="str">
        <f t="shared" si="176"/>
        <v/>
      </c>
      <c r="N1644" t="str">
        <f t="shared" si="177"/>
        <v/>
      </c>
      <c r="O1644" t="str">
        <f t="shared" si="178"/>
        <v/>
      </c>
      <c r="P1644" t="str">
        <f t="shared" si="179"/>
        <v/>
      </c>
      <c r="Q1644" t="str">
        <f>IF($F1644="","",DATEDIF($R1644,①申込書!$D$3,"Y"))</f>
        <v/>
      </c>
      <c r="R1644" t="str">
        <f t="shared" si="180"/>
        <v/>
      </c>
      <c r="S1644" t="str">
        <f t="shared" si="175"/>
        <v/>
      </c>
      <c r="T1644" t="str">
        <f>IFERROR(IF($G1644&lt;&gt;"",LEFT($G1644,11),IF(COUNTIF(③女子申込!$C:$C,$B1644)=1,INDEX(③女子申込!H:H,MATCH($B1644,③女子申込!$C:$C,0)),"")),"")</f>
        <v/>
      </c>
      <c r="U1644" t="str">
        <f t="shared" si="181"/>
        <v/>
      </c>
    </row>
    <row r="1645" spans="13:21">
      <c r="M1645" t="str">
        <f t="shared" si="176"/>
        <v/>
      </c>
      <c r="N1645" t="str">
        <f t="shared" si="177"/>
        <v/>
      </c>
      <c r="O1645" t="str">
        <f t="shared" si="178"/>
        <v/>
      </c>
      <c r="P1645" t="str">
        <f t="shared" si="179"/>
        <v/>
      </c>
      <c r="Q1645" t="str">
        <f>IF($F1645="","",DATEDIF($R1645,①申込書!$D$3,"Y"))</f>
        <v/>
      </c>
      <c r="R1645" t="str">
        <f t="shared" si="180"/>
        <v/>
      </c>
      <c r="S1645" t="str">
        <f t="shared" si="175"/>
        <v/>
      </c>
      <c r="T1645" t="str">
        <f>IFERROR(IF($G1645&lt;&gt;"",LEFT($G1645,11),IF(COUNTIF(③女子申込!$C:$C,$B1645)=1,INDEX(③女子申込!H:H,MATCH($B1645,③女子申込!$C:$C,0)),"")),"")</f>
        <v/>
      </c>
      <c r="U1645" t="str">
        <f t="shared" si="181"/>
        <v/>
      </c>
    </row>
    <row r="1646" spans="13:21">
      <c r="M1646" t="str">
        <f t="shared" si="176"/>
        <v/>
      </c>
      <c r="N1646" t="str">
        <f t="shared" si="177"/>
        <v/>
      </c>
      <c r="O1646" t="str">
        <f t="shared" si="178"/>
        <v/>
      </c>
      <c r="P1646" t="str">
        <f t="shared" si="179"/>
        <v/>
      </c>
      <c r="Q1646" t="str">
        <f>IF($F1646="","",DATEDIF($R1646,①申込書!$D$3,"Y"))</f>
        <v/>
      </c>
      <c r="R1646" t="str">
        <f t="shared" si="180"/>
        <v/>
      </c>
      <c r="S1646" t="str">
        <f t="shared" si="175"/>
        <v/>
      </c>
      <c r="T1646" t="str">
        <f>IFERROR(IF($G1646&lt;&gt;"",LEFT($G1646,11),IF(COUNTIF(③女子申込!$C:$C,$B1646)=1,INDEX(③女子申込!H:H,MATCH($B1646,③女子申込!$C:$C,0)),"")),"")</f>
        <v/>
      </c>
      <c r="U1646" t="str">
        <f t="shared" si="181"/>
        <v/>
      </c>
    </row>
    <row r="1647" spans="13:21">
      <c r="M1647" t="str">
        <f t="shared" si="176"/>
        <v/>
      </c>
      <c r="N1647" t="str">
        <f t="shared" si="177"/>
        <v/>
      </c>
      <c r="O1647" t="str">
        <f t="shared" si="178"/>
        <v/>
      </c>
      <c r="P1647" t="str">
        <f t="shared" si="179"/>
        <v/>
      </c>
      <c r="Q1647" t="str">
        <f>IF($F1647="","",DATEDIF($R1647,①申込書!$D$3,"Y"))</f>
        <v/>
      </c>
      <c r="R1647" t="str">
        <f t="shared" si="180"/>
        <v/>
      </c>
      <c r="S1647" t="str">
        <f t="shared" si="175"/>
        <v/>
      </c>
      <c r="T1647" t="str">
        <f>IFERROR(IF($G1647&lt;&gt;"",LEFT($G1647,11),IF(COUNTIF(③女子申込!$C:$C,$B1647)=1,INDEX(③女子申込!H:H,MATCH($B1647,③女子申込!$C:$C,0)),"")),"")</f>
        <v/>
      </c>
      <c r="U1647" t="str">
        <f t="shared" si="181"/>
        <v/>
      </c>
    </row>
    <row r="1648" spans="13:21">
      <c r="M1648" t="str">
        <f t="shared" si="176"/>
        <v/>
      </c>
      <c r="N1648" t="str">
        <f t="shared" si="177"/>
        <v/>
      </c>
      <c r="O1648" t="str">
        <f t="shared" si="178"/>
        <v/>
      </c>
      <c r="P1648" t="str">
        <f t="shared" si="179"/>
        <v/>
      </c>
      <c r="Q1648" t="str">
        <f>IF($F1648="","",DATEDIF($R1648,①申込書!$D$3,"Y"))</f>
        <v/>
      </c>
      <c r="R1648" t="str">
        <f t="shared" si="180"/>
        <v/>
      </c>
      <c r="S1648" t="str">
        <f t="shared" si="175"/>
        <v/>
      </c>
      <c r="T1648" t="str">
        <f>IFERROR(IF($G1648&lt;&gt;"",LEFT($G1648,11),IF(COUNTIF(③女子申込!$C:$C,$B1648)=1,INDEX(③女子申込!H:H,MATCH($B1648,③女子申込!$C:$C,0)),"")),"")</f>
        <v/>
      </c>
      <c r="U1648" t="str">
        <f t="shared" si="181"/>
        <v/>
      </c>
    </row>
    <row r="1649" spans="13:21">
      <c r="M1649" t="str">
        <f t="shared" si="176"/>
        <v/>
      </c>
      <c r="N1649" t="str">
        <f t="shared" si="177"/>
        <v/>
      </c>
      <c r="O1649" t="str">
        <f t="shared" si="178"/>
        <v/>
      </c>
      <c r="P1649" t="str">
        <f t="shared" si="179"/>
        <v/>
      </c>
      <c r="Q1649" t="str">
        <f>IF($F1649="","",DATEDIF($R1649,①申込書!$D$3,"Y"))</f>
        <v/>
      </c>
      <c r="R1649" t="str">
        <f t="shared" si="180"/>
        <v/>
      </c>
      <c r="S1649" t="str">
        <f t="shared" si="175"/>
        <v/>
      </c>
      <c r="T1649" t="str">
        <f>IFERROR(IF($G1649&lt;&gt;"",LEFT($G1649,11),IF(COUNTIF(③女子申込!$C:$C,$B1649)=1,INDEX(③女子申込!H:H,MATCH($B1649,③女子申込!$C:$C,0)),"")),"")</f>
        <v/>
      </c>
      <c r="U1649" t="str">
        <f t="shared" si="181"/>
        <v/>
      </c>
    </row>
    <row r="1650" spans="13:21">
      <c r="M1650" t="str">
        <f t="shared" si="176"/>
        <v/>
      </c>
      <c r="N1650" t="str">
        <f t="shared" si="177"/>
        <v/>
      </c>
      <c r="O1650" t="str">
        <f t="shared" si="178"/>
        <v/>
      </c>
      <c r="P1650" t="str">
        <f t="shared" si="179"/>
        <v/>
      </c>
      <c r="Q1650" t="str">
        <f>IF($F1650="","",DATEDIF($R1650,①申込書!$D$3,"Y"))</f>
        <v/>
      </c>
      <c r="R1650" t="str">
        <f t="shared" si="180"/>
        <v/>
      </c>
      <c r="S1650" t="str">
        <f t="shared" si="175"/>
        <v/>
      </c>
      <c r="T1650" t="str">
        <f>IFERROR(IF($G1650&lt;&gt;"",LEFT($G1650,11),IF(COUNTIF(③女子申込!$C:$C,$B1650)=1,INDEX(③女子申込!H:H,MATCH($B1650,③女子申込!$C:$C,0)),"")),"")</f>
        <v/>
      </c>
      <c r="U1650" t="str">
        <f t="shared" si="181"/>
        <v/>
      </c>
    </row>
    <row r="1651" spans="13:21">
      <c r="M1651" t="str">
        <f t="shared" si="176"/>
        <v/>
      </c>
      <c r="N1651" t="str">
        <f t="shared" si="177"/>
        <v/>
      </c>
      <c r="O1651" t="str">
        <f t="shared" si="178"/>
        <v/>
      </c>
      <c r="P1651" t="str">
        <f t="shared" si="179"/>
        <v/>
      </c>
      <c r="Q1651" t="str">
        <f>IF($F1651="","",DATEDIF($R1651,①申込書!$D$3,"Y"))</f>
        <v/>
      </c>
      <c r="R1651" t="str">
        <f t="shared" si="180"/>
        <v/>
      </c>
      <c r="S1651" t="str">
        <f t="shared" si="175"/>
        <v/>
      </c>
      <c r="T1651" t="str">
        <f>IFERROR(IF($G1651&lt;&gt;"",LEFT($G1651,11),IF(COUNTIF(③女子申込!$C:$C,$B1651)=1,INDEX(③女子申込!H:H,MATCH($B1651,③女子申込!$C:$C,0)),"")),"")</f>
        <v/>
      </c>
      <c r="U1651" t="str">
        <f t="shared" si="181"/>
        <v/>
      </c>
    </row>
    <row r="1652" spans="13:21">
      <c r="M1652" t="str">
        <f t="shared" si="176"/>
        <v/>
      </c>
      <c r="N1652" t="str">
        <f t="shared" si="177"/>
        <v/>
      </c>
      <c r="O1652" t="str">
        <f t="shared" si="178"/>
        <v/>
      </c>
      <c r="P1652" t="str">
        <f t="shared" si="179"/>
        <v/>
      </c>
      <c r="Q1652" t="str">
        <f>IF($F1652="","",DATEDIF($R1652,①申込書!$D$3,"Y"))</f>
        <v/>
      </c>
      <c r="R1652" t="str">
        <f t="shared" si="180"/>
        <v/>
      </c>
      <c r="S1652" t="str">
        <f t="shared" si="175"/>
        <v/>
      </c>
      <c r="T1652" t="str">
        <f>IFERROR(IF($G1652&lt;&gt;"",LEFT($G1652,11),IF(COUNTIF(③女子申込!$C:$C,$B1652)=1,INDEX(③女子申込!H:H,MATCH($B1652,③女子申込!$C:$C,0)),"")),"")</f>
        <v/>
      </c>
      <c r="U1652" t="str">
        <f t="shared" si="181"/>
        <v/>
      </c>
    </row>
    <row r="1653" spans="13:21">
      <c r="M1653" t="str">
        <f t="shared" si="176"/>
        <v/>
      </c>
      <c r="N1653" t="str">
        <f t="shared" si="177"/>
        <v/>
      </c>
      <c r="O1653" t="str">
        <f t="shared" si="178"/>
        <v/>
      </c>
      <c r="P1653" t="str">
        <f t="shared" si="179"/>
        <v/>
      </c>
      <c r="Q1653" t="str">
        <f>IF($F1653="","",DATEDIF($R1653,①申込書!$D$3,"Y"))</f>
        <v/>
      </c>
      <c r="R1653" t="str">
        <f t="shared" si="180"/>
        <v/>
      </c>
      <c r="S1653" t="str">
        <f t="shared" si="175"/>
        <v/>
      </c>
      <c r="T1653" t="str">
        <f>IFERROR(IF($G1653&lt;&gt;"",LEFT($G1653,11),IF(COUNTIF(③女子申込!$C:$C,$B1653)=1,INDEX(③女子申込!H:H,MATCH($B1653,③女子申込!$C:$C,0)),"")),"")</f>
        <v/>
      </c>
      <c r="U1653" t="str">
        <f t="shared" si="181"/>
        <v/>
      </c>
    </row>
    <row r="1654" spans="13:21">
      <c r="M1654" t="str">
        <f t="shared" si="176"/>
        <v/>
      </c>
      <c r="N1654" t="str">
        <f t="shared" si="177"/>
        <v/>
      </c>
      <c r="O1654" t="str">
        <f t="shared" si="178"/>
        <v/>
      </c>
      <c r="P1654" t="str">
        <f t="shared" si="179"/>
        <v/>
      </c>
      <c r="Q1654" t="str">
        <f>IF($F1654="","",DATEDIF($R1654,①申込書!$D$3,"Y"))</f>
        <v/>
      </c>
      <c r="R1654" t="str">
        <f t="shared" si="180"/>
        <v/>
      </c>
      <c r="S1654" t="str">
        <f t="shared" si="175"/>
        <v/>
      </c>
      <c r="T1654" t="str">
        <f>IFERROR(IF($G1654&lt;&gt;"",LEFT($G1654,11),IF(COUNTIF(③女子申込!$C:$C,$B1654)=1,INDEX(③女子申込!H:H,MATCH($B1654,③女子申込!$C:$C,0)),"")),"")</f>
        <v/>
      </c>
      <c r="U1654" t="str">
        <f t="shared" si="181"/>
        <v/>
      </c>
    </row>
    <row r="1655" spans="13:21">
      <c r="M1655" t="str">
        <f t="shared" si="176"/>
        <v/>
      </c>
      <c r="N1655" t="str">
        <f t="shared" si="177"/>
        <v/>
      </c>
      <c r="O1655" t="str">
        <f t="shared" si="178"/>
        <v/>
      </c>
      <c r="P1655" t="str">
        <f t="shared" si="179"/>
        <v/>
      </c>
      <c r="Q1655" t="str">
        <f>IF($F1655="","",DATEDIF($R1655,①申込書!$D$3,"Y"))</f>
        <v/>
      </c>
      <c r="R1655" t="str">
        <f t="shared" si="180"/>
        <v/>
      </c>
      <c r="S1655" t="str">
        <f t="shared" si="175"/>
        <v/>
      </c>
      <c r="T1655" t="str">
        <f>IFERROR(IF($G1655&lt;&gt;"",LEFT($G1655,11),IF(COUNTIF(③女子申込!$C:$C,$B1655)=1,INDEX(③女子申込!H:H,MATCH($B1655,③女子申込!$C:$C,0)),"")),"")</f>
        <v/>
      </c>
      <c r="U1655" t="str">
        <f t="shared" si="181"/>
        <v/>
      </c>
    </row>
    <row r="1656" spans="13:21">
      <c r="M1656" t="str">
        <f t="shared" si="176"/>
        <v/>
      </c>
      <c r="N1656" t="str">
        <f t="shared" si="177"/>
        <v/>
      </c>
      <c r="O1656" t="str">
        <f t="shared" si="178"/>
        <v/>
      </c>
      <c r="P1656" t="str">
        <f t="shared" si="179"/>
        <v/>
      </c>
      <c r="Q1656" t="str">
        <f>IF($F1656="","",DATEDIF($R1656,①申込書!$D$3,"Y"))</f>
        <v/>
      </c>
      <c r="R1656" t="str">
        <f t="shared" si="180"/>
        <v/>
      </c>
      <c r="S1656" t="str">
        <f t="shared" si="175"/>
        <v/>
      </c>
      <c r="T1656" t="str">
        <f>IFERROR(IF($G1656&lt;&gt;"",LEFT($G1656,11),IF(COUNTIF(③女子申込!$C:$C,$B1656)=1,INDEX(③女子申込!H:H,MATCH($B1656,③女子申込!$C:$C,0)),"")),"")</f>
        <v/>
      </c>
      <c r="U1656" t="str">
        <f t="shared" si="181"/>
        <v/>
      </c>
    </row>
    <row r="1657" spans="13:21">
      <c r="M1657" t="str">
        <f t="shared" si="176"/>
        <v/>
      </c>
      <c r="N1657" t="str">
        <f t="shared" si="177"/>
        <v/>
      </c>
      <c r="O1657" t="str">
        <f t="shared" si="178"/>
        <v/>
      </c>
      <c r="P1657" t="str">
        <f t="shared" si="179"/>
        <v/>
      </c>
      <c r="Q1657" t="str">
        <f>IF($F1657="","",DATEDIF($R1657,①申込書!$D$3,"Y"))</f>
        <v/>
      </c>
      <c r="R1657" t="str">
        <f t="shared" si="180"/>
        <v/>
      </c>
      <c r="S1657" t="str">
        <f t="shared" si="175"/>
        <v/>
      </c>
      <c r="T1657" t="str">
        <f>IFERROR(IF($G1657&lt;&gt;"",LEFT($G1657,11),IF(COUNTIF(③女子申込!$C:$C,$B1657)=1,INDEX(③女子申込!H:H,MATCH($B1657,③女子申込!$C:$C,0)),"")),"")</f>
        <v/>
      </c>
      <c r="U1657" t="str">
        <f t="shared" si="181"/>
        <v/>
      </c>
    </row>
    <row r="1658" spans="13:21">
      <c r="M1658" t="str">
        <f t="shared" si="176"/>
        <v/>
      </c>
      <c r="N1658" t="str">
        <f t="shared" si="177"/>
        <v/>
      </c>
      <c r="O1658" t="str">
        <f t="shared" si="178"/>
        <v/>
      </c>
      <c r="P1658" t="str">
        <f t="shared" si="179"/>
        <v/>
      </c>
      <c r="Q1658" t="str">
        <f>IF($F1658="","",DATEDIF($R1658,①申込書!$D$3,"Y"))</f>
        <v/>
      </c>
      <c r="R1658" t="str">
        <f t="shared" si="180"/>
        <v/>
      </c>
      <c r="S1658" t="str">
        <f t="shared" si="175"/>
        <v/>
      </c>
      <c r="T1658" t="str">
        <f>IFERROR(IF($G1658&lt;&gt;"",LEFT($G1658,11),IF(COUNTIF(③女子申込!$C:$C,$B1658)=1,INDEX(③女子申込!H:H,MATCH($B1658,③女子申込!$C:$C,0)),"")),"")</f>
        <v/>
      </c>
      <c r="U1658" t="str">
        <f t="shared" si="181"/>
        <v/>
      </c>
    </row>
    <row r="1659" spans="13:21">
      <c r="M1659" t="str">
        <f t="shared" si="176"/>
        <v/>
      </c>
      <c r="N1659" t="str">
        <f t="shared" si="177"/>
        <v/>
      </c>
      <c r="O1659" t="str">
        <f t="shared" si="178"/>
        <v/>
      </c>
      <c r="P1659" t="str">
        <f t="shared" si="179"/>
        <v/>
      </c>
      <c r="Q1659" t="str">
        <f>IF($F1659="","",DATEDIF($R1659,①申込書!$D$3,"Y"))</f>
        <v/>
      </c>
      <c r="R1659" t="str">
        <f t="shared" si="180"/>
        <v/>
      </c>
      <c r="S1659" t="str">
        <f t="shared" si="175"/>
        <v/>
      </c>
      <c r="T1659" t="str">
        <f>IFERROR(IF($G1659&lt;&gt;"",LEFT($G1659,11),IF(COUNTIF(③女子申込!$C:$C,$B1659)=1,INDEX(③女子申込!H:H,MATCH($B1659,③女子申込!$C:$C,0)),"")),"")</f>
        <v/>
      </c>
      <c r="U1659" t="str">
        <f t="shared" si="181"/>
        <v/>
      </c>
    </row>
    <row r="1660" spans="13:21">
      <c r="M1660" t="str">
        <f t="shared" si="176"/>
        <v/>
      </c>
      <c r="N1660" t="str">
        <f t="shared" si="177"/>
        <v/>
      </c>
      <c r="O1660" t="str">
        <f t="shared" si="178"/>
        <v/>
      </c>
      <c r="P1660" t="str">
        <f t="shared" si="179"/>
        <v/>
      </c>
      <c r="Q1660" t="str">
        <f>IF($F1660="","",DATEDIF($R1660,①申込書!$D$3,"Y"))</f>
        <v/>
      </c>
      <c r="R1660" t="str">
        <f t="shared" si="180"/>
        <v/>
      </c>
      <c r="S1660" t="str">
        <f t="shared" si="175"/>
        <v/>
      </c>
      <c r="T1660" t="str">
        <f>IFERROR(IF($G1660&lt;&gt;"",LEFT($G1660,11),IF(COUNTIF(③女子申込!$C:$C,$B1660)=1,INDEX(③女子申込!H:H,MATCH($B1660,③女子申込!$C:$C,0)),"")),"")</f>
        <v/>
      </c>
      <c r="U1660" t="str">
        <f t="shared" si="181"/>
        <v/>
      </c>
    </row>
    <row r="1661" spans="13:21">
      <c r="M1661" t="str">
        <f t="shared" si="176"/>
        <v/>
      </c>
      <c r="N1661" t="str">
        <f t="shared" si="177"/>
        <v/>
      </c>
      <c r="O1661" t="str">
        <f t="shared" si="178"/>
        <v/>
      </c>
      <c r="P1661" t="str">
        <f t="shared" si="179"/>
        <v/>
      </c>
      <c r="Q1661" t="str">
        <f>IF($F1661="","",DATEDIF($R1661,①申込書!$D$3,"Y"))</f>
        <v/>
      </c>
      <c r="R1661" t="str">
        <f t="shared" si="180"/>
        <v/>
      </c>
      <c r="S1661" t="str">
        <f t="shared" si="175"/>
        <v/>
      </c>
      <c r="T1661" t="str">
        <f>IFERROR(IF($G1661&lt;&gt;"",LEFT($G1661,11),IF(COUNTIF(③女子申込!$C:$C,$B1661)=1,INDEX(③女子申込!H:H,MATCH($B1661,③女子申込!$C:$C,0)),"")),"")</f>
        <v/>
      </c>
      <c r="U1661" t="str">
        <f t="shared" si="181"/>
        <v/>
      </c>
    </row>
    <row r="1662" spans="13:21">
      <c r="M1662" t="str">
        <f t="shared" si="176"/>
        <v/>
      </c>
      <c r="N1662" t="str">
        <f t="shared" si="177"/>
        <v/>
      </c>
      <c r="O1662" t="str">
        <f t="shared" si="178"/>
        <v/>
      </c>
      <c r="P1662" t="str">
        <f t="shared" si="179"/>
        <v/>
      </c>
      <c r="Q1662" t="str">
        <f>IF($F1662="","",DATEDIF($R1662,①申込書!$D$3,"Y"))</f>
        <v/>
      </c>
      <c r="R1662" t="str">
        <f t="shared" si="180"/>
        <v/>
      </c>
      <c r="S1662" t="str">
        <f t="shared" si="175"/>
        <v/>
      </c>
      <c r="T1662" t="str">
        <f>IFERROR(IF($G1662&lt;&gt;"",LEFT($G1662,11),IF(COUNTIF(③女子申込!$C:$C,$B1662)=1,INDEX(③女子申込!H:H,MATCH($B1662,③女子申込!$C:$C,0)),"")),"")</f>
        <v/>
      </c>
      <c r="U1662" t="str">
        <f t="shared" si="181"/>
        <v/>
      </c>
    </row>
    <row r="1663" spans="13:21">
      <c r="M1663" t="str">
        <f t="shared" si="176"/>
        <v/>
      </c>
      <c r="N1663" t="str">
        <f t="shared" si="177"/>
        <v/>
      </c>
      <c r="O1663" t="str">
        <f t="shared" si="178"/>
        <v/>
      </c>
      <c r="P1663" t="str">
        <f t="shared" si="179"/>
        <v/>
      </c>
      <c r="Q1663" t="str">
        <f>IF($F1663="","",DATEDIF($R1663,①申込書!$D$3,"Y"))</f>
        <v/>
      </c>
      <c r="R1663" t="str">
        <f t="shared" si="180"/>
        <v/>
      </c>
      <c r="S1663" t="str">
        <f t="shared" si="175"/>
        <v/>
      </c>
      <c r="T1663" t="str">
        <f>IFERROR(IF($G1663&lt;&gt;"",LEFT($G1663,11),IF(COUNTIF(③女子申込!$C:$C,$B1663)=1,INDEX(③女子申込!H:H,MATCH($B1663,③女子申込!$C:$C,0)),"")),"")</f>
        <v/>
      </c>
      <c r="U1663" t="str">
        <f t="shared" si="181"/>
        <v/>
      </c>
    </row>
    <row r="1664" spans="13:21">
      <c r="M1664" t="str">
        <f t="shared" si="176"/>
        <v/>
      </c>
      <c r="N1664" t="str">
        <f t="shared" si="177"/>
        <v/>
      </c>
      <c r="O1664" t="str">
        <f t="shared" si="178"/>
        <v/>
      </c>
      <c r="P1664" t="str">
        <f t="shared" si="179"/>
        <v/>
      </c>
      <c r="Q1664" t="str">
        <f>IF($F1664="","",DATEDIF($R1664,①申込書!$D$3,"Y"))</f>
        <v/>
      </c>
      <c r="R1664" t="str">
        <f t="shared" si="180"/>
        <v/>
      </c>
      <c r="S1664" t="str">
        <f t="shared" si="175"/>
        <v/>
      </c>
      <c r="T1664" t="str">
        <f>IFERROR(IF($G1664&lt;&gt;"",LEFT($G1664,11),IF(COUNTIF(③女子申込!$C:$C,$B1664)=1,INDEX(③女子申込!H:H,MATCH($B1664,③女子申込!$C:$C,0)),"")),"")</f>
        <v/>
      </c>
      <c r="U1664" t="str">
        <f t="shared" si="181"/>
        <v/>
      </c>
    </row>
    <row r="1665" spans="13:21">
      <c r="M1665" t="str">
        <f t="shared" si="176"/>
        <v/>
      </c>
      <c r="N1665" t="str">
        <f t="shared" si="177"/>
        <v/>
      </c>
      <c r="O1665" t="str">
        <f t="shared" si="178"/>
        <v/>
      </c>
      <c r="P1665" t="str">
        <f t="shared" si="179"/>
        <v/>
      </c>
      <c r="Q1665" t="str">
        <f>IF($F1665="","",DATEDIF($R1665,①申込書!$D$3,"Y"))</f>
        <v/>
      </c>
      <c r="R1665" t="str">
        <f t="shared" si="180"/>
        <v/>
      </c>
      <c r="S1665" t="str">
        <f t="shared" si="175"/>
        <v/>
      </c>
      <c r="T1665" t="str">
        <f>IFERROR(IF($G1665&lt;&gt;"",LEFT($G1665,11),IF(COUNTIF(③女子申込!$C:$C,$B1665)=1,INDEX(③女子申込!H:H,MATCH($B1665,③女子申込!$C:$C,0)),"")),"")</f>
        <v/>
      </c>
      <c r="U1665" t="str">
        <f t="shared" si="181"/>
        <v/>
      </c>
    </row>
    <row r="1666" spans="13:21">
      <c r="M1666" t="str">
        <f t="shared" si="176"/>
        <v/>
      </c>
      <c r="N1666" t="str">
        <f t="shared" si="177"/>
        <v/>
      </c>
      <c r="O1666" t="str">
        <f t="shared" si="178"/>
        <v/>
      </c>
      <c r="P1666" t="str">
        <f t="shared" si="179"/>
        <v/>
      </c>
      <c r="Q1666" t="str">
        <f>IF($F1666="","",DATEDIF($R1666,①申込書!$D$3,"Y"))</f>
        <v/>
      </c>
      <c r="R1666" t="str">
        <f t="shared" si="180"/>
        <v/>
      </c>
      <c r="S1666" t="str">
        <f t="shared" ref="S1666:S1729" si="182">IFERROR(IF(OR($E1666="北海道",$E1666="学連"),$E1666,LEFT($E1666,LEN($E1666)-1)),"")</f>
        <v/>
      </c>
      <c r="T1666" t="str">
        <f>IFERROR(IF($G1666&lt;&gt;"",LEFT($G1666,11),IF(COUNTIF(③女子申込!$C:$C,$B1666)=1,INDEX(③女子申込!H:H,MATCH($B1666,③女子申込!$C:$C,0)),"")),"")</f>
        <v/>
      </c>
      <c r="U1666" t="str">
        <f t="shared" si="181"/>
        <v/>
      </c>
    </row>
    <row r="1667" spans="13:21">
      <c r="M1667" t="str">
        <f t="shared" ref="M1667:M1730" si="183">IFERROR(LEFT($C1667,FIND("　",$C1667)-1),"")</f>
        <v/>
      </c>
      <c r="N1667" t="str">
        <f t="shared" ref="N1667:N1730" si="184">IFERROR(RIGHT($C1667,LEN($C1667)-FIND("　",$C1667)),"")</f>
        <v/>
      </c>
      <c r="O1667" t="str">
        <f t="shared" ref="O1667:O1730" si="185">IFERROR(DBCS(LEFT($D1667,FIND(" ",$D1667)-1)),"")</f>
        <v/>
      </c>
      <c r="P1667" t="str">
        <f t="shared" ref="P1667:P1730" si="186">IFERROR(DBCS(RIGHT($D1667,LEN($D1667)-FIND(" ",$D1667))),"")</f>
        <v/>
      </c>
      <c r="Q1667" t="str">
        <f>IF($F1667="","",DATEDIF($R1667,①申込書!$D$3,"Y"))</f>
        <v/>
      </c>
      <c r="R1667" t="str">
        <f t="shared" ref="R1667:R1730" si="187">IF($F1667="","",LEFT($F1667,4)&amp;"/"&amp;MID($F1667,5,2)&amp;"/"&amp;RIGHT($F1667,2))</f>
        <v/>
      </c>
      <c r="S1667" t="str">
        <f t="shared" si="182"/>
        <v/>
      </c>
      <c r="T1667" t="str">
        <f>IFERROR(IF($G1667&lt;&gt;"",LEFT($G1667,11),IF(COUNTIF(③女子申込!$C:$C,$B1667)=1,INDEX(③女子申込!H:H,MATCH($B1667,③女子申込!$C:$C,0)),"")),"")</f>
        <v/>
      </c>
      <c r="U1667" t="str">
        <f t="shared" ref="U1667:U1730" si="188">IFERROR(LEFT($A1667,FIND("大学",$A1667))&amp;RIGHT($A1667,LEN($A1667)-FIND("大学",$A1667)-1),"")</f>
        <v/>
      </c>
    </row>
    <row r="1668" spans="13:21">
      <c r="M1668" t="str">
        <f t="shared" si="183"/>
        <v/>
      </c>
      <c r="N1668" t="str">
        <f t="shared" si="184"/>
        <v/>
      </c>
      <c r="O1668" t="str">
        <f t="shared" si="185"/>
        <v/>
      </c>
      <c r="P1668" t="str">
        <f t="shared" si="186"/>
        <v/>
      </c>
      <c r="Q1668" t="str">
        <f>IF($F1668="","",DATEDIF($R1668,①申込書!$D$3,"Y"))</f>
        <v/>
      </c>
      <c r="R1668" t="str">
        <f t="shared" si="187"/>
        <v/>
      </c>
      <c r="S1668" t="str">
        <f t="shared" si="182"/>
        <v/>
      </c>
      <c r="T1668" t="str">
        <f>IFERROR(IF($G1668&lt;&gt;"",LEFT($G1668,11),IF(COUNTIF(③女子申込!$C:$C,$B1668)=1,INDEX(③女子申込!H:H,MATCH($B1668,③女子申込!$C:$C,0)),"")),"")</f>
        <v/>
      </c>
      <c r="U1668" t="str">
        <f t="shared" si="188"/>
        <v/>
      </c>
    </row>
    <row r="1669" spans="13:21">
      <c r="M1669" t="str">
        <f t="shared" si="183"/>
        <v/>
      </c>
      <c r="N1669" t="str">
        <f t="shared" si="184"/>
        <v/>
      </c>
      <c r="O1669" t="str">
        <f t="shared" si="185"/>
        <v/>
      </c>
      <c r="P1669" t="str">
        <f t="shared" si="186"/>
        <v/>
      </c>
      <c r="Q1669" t="str">
        <f>IF($F1669="","",DATEDIF($R1669,①申込書!$D$3,"Y"))</f>
        <v/>
      </c>
      <c r="R1669" t="str">
        <f t="shared" si="187"/>
        <v/>
      </c>
      <c r="S1669" t="str">
        <f t="shared" si="182"/>
        <v/>
      </c>
      <c r="T1669" t="str">
        <f>IFERROR(IF($G1669&lt;&gt;"",LEFT($G1669,11),IF(COUNTIF(③女子申込!$C:$C,$B1669)=1,INDEX(③女子申込!H:H,MATCH($B1669,③女子申込!$C:$C,0)),"")),"")</f>
        <v/>
      </c>
      <c r="U1669" t="str">
        <f t="shared" si="188"/>
        <v/>
      </c>
    </row>
    <row r="1670" spans="13:21">
      <c r="M1670" t="str">
        <f t="shared" si="183"/>
        <v/>
      </c>
      <c r="N1670" t="str">
        <f t="shared" si="184"/>
        <v/>
      </c>
      <c r="O1670" t="str">
        <f t="shared" si="185"/>
        <v/>
      </c>
      <c r="P1670" t="str">
        <f t="shared" si="186"/>
        <v/>
      </c>
      <c r="Q1670" t="str">
        <f>IF($F1670="","",DATEDIF($R1670,①申込書!$D$3,"Y"))</f>
        <v/>
      </c>
      <c r="R1670" t="str">
        <f t="shared" si="187"/>
        <v/>
      </c>
      <c r="S1670" t="str">
        <f t="shared" si="182"/>
        <v/>
      </c>
      <c r="T1670" t="str">
        <f>IFERROR(IF($G1670&lt;&gt;"",LEFT($G1670,11),IF(COUNTIF(③女子申込!$C:$C,$B1670)=1,INDEX(③女子申込!H:H,MATCH($B1670,③女子申込!$C:$C,0)),"")),"")</f>
        <v/>
      </c>
      <c r="U1670" t="str">
        <f t="shared" si="188"/>
        <v/>
      </c>
    </row>
    <row r="1671" spans="13:21">
      <c r="M1671" t="str">
        <f t="shared" si="183"/>
        <v/>
      </c>
      <c r="N1671" t="str">
        <f t="shared" si="184"/>
        <v/>
      </c>
      <c r="O1671" t="str">
        <f t="shared" si="185"/>
        <v/>
      </c>
      <c r="P1671" t="str">
        <f t="shared" si="186"/>
        <v/>
      </c>
      <c r="Q1671" t="str">
        <f>IF($F1671="","",DATEDIF($R1671,①申込書!$D$3,"Y"))</f>
        <v/>
      </c>
      <c r="R1671" t="str">
        <f t="shared" si="187"/>
        <v/>
      </c>
      <c r="S1671" t="str">
        <f t="shared" si="182"/>
        <v/>
      </c>
      <c r="T1671" t="str">
        <f>IFERROR(IF($G1671&lt;&gt;"",LEFT($G1671,11),IF(COUNTIF(③女子申込!$C:$C,$B1671)=1,INDEX(③女子申込!H:H,MATCH($B1671,③女子申込!$C:$C,0)),"")),"")</f>
        <v/>
      </c>
      <c r="U1671" t="str">
        <f t="shared" si="188"/>
        <v/>
      </c>
    </row>
    <row r="1672" spans="13:21">
      <c r="M1672" t="str">
        <f t="shared" si="183"/>
        <v/>
      </c>
      <c r="N1672" t="str">
        <f t="shared" si="184"/>
        <v/>
      </c>
      <c r="O1672" t="str">
        <f t="shared" si="185"/>
        <v/>
      </c>
      <c r="P1672" t="str">
        <f t="shared" si="186"/>
        <v/>
      </c>
      <c r="Q1672" t="str">
        <f>IF($F1672="","",DATEDIF($R1672,①申込書!$D$3,"Y"))</f>
        <v/>
      </c>
      <c r="R1672" t="str">
        <f t="shared" si="187"/>
        <v/>
      </c>
      <c r="S1672" t="str">
        <f t="shared" si="182"/>
        <v/>
      </c>
      <c r="T1672" t="str">
        <f>IFERROR(IF($G1672&lt;&gt;"",LEFT($G1672,11),IF(COUNTIF(③女子申込!$C:$C,$B1672)=1,INDEX(③女子申込!H:H,MATCH($B1672,③女子申込!$C:$C,0)),"")),"")</f>
        <v/>
      </c>
      <c r="U1672" t="str">
        <f t="shared" si="188"/>
        <v/>
      </c>
    </row>
    <row r="1673" spans="13:21">
      <c r="M1673" t="str">
        <f t="shared" si="183"/>
        <v/>
      </c>
      <c r="N1673" t="str">
        <f t="shared" si="184"/>
        <v/>
      </c>
      <c r="O1673" t="str">
        <f t="shared" si="185"/>
        <v/>
      </c>
      <c r="P1673" t="str">
        <f t="shared" si="186"/>
        <v/>
      </c>
      <c r="Q1673" t="str">
        <f>IF($F1673="","",DATEDIF($R1673,①申込書!$D$3,"Y"))</f>
        <v/>
      </c>
      <c r="R1673" t="str">
        <f t="shared" si="187"/>
        <v/>
      </c>
      <c r="S1673" t="str">
        <f t="shared" si="182"/>
        <v/>
      </c>
      <c r="T1673" t="str">
        <f>IFERROR(IF($G1673&lt;&gt;"",LEFT($G1673,11),IF(COUNTIF(③女子申込!$C:$C,$B1673)=1,INDEX(③女子申込!H:H,MATCH($B1673,③女子申込!$C:$C,0)),"")),"")</f>
        <v/>
      </c>
      <c r="U1673" t="str">
        <f t="shared" si="188"/>
        <v/>
      </c>
    </row>
    <row r="1674" spans="13:21">
      <c r="M1674" t="str">
        <f t="shared" si="183"/>
        <v/>
      </c>
      <c r="N1674" t="str">
        <f t="shared" si="184"/>
        <v/>
      </c>
      <c r="O1674" t="str">
        <f t="shared" si="185"/>
        <v/>
      </c>
      <c r="P1674" t="str">
        <f t="shared" si="186"/>
        <v/>
      </c>
      <c r="Q1674" t="str">
        <f>IF($F1674="","",DATEDIF($R1674,①申込書!$D$3,"Y"))</f>
        <v/>
      </c>
      <c r="R1674" t="str">
        <f t="shared" si="187"/>
        <v/>
      </c>
      <c r="S1674" t="str">
        <f t="shared" si="182"/>
        <v/>
      </c>
      <c r="T1674" t="str">
        <f>IFERROR(IF($G1674&lt;&gt;"",LEFT($G1674,11),IF(COUNTIF(③女子申込!$C:$C,$B1674)=1,INDEX(③女子申込!H:H,MATCH($B1674,③女子申込!$C:$C,0)),"")),"")</f>
        <v/>
      </c>
      <c r="U1674" t="str">
        <f t="shared" si="188"/>
        <v/>
      </c>
    </row>
    <row r="1675" spans="13:21">
      <c r="M1675" t="str">
        <f t="shared" si="183"/>
        <v/>
      </c>
      <c r="N1675" t="str">
        <f t="shared" si="184"/>
        <v/>
      </c>
      <c r="O1675" t="str">
        <f t="shared" si="185"/>
        <v/>
      </c>
      <c r="P1675" t="str">
        <f t="shared" si="186"/>
        <v/>
      </c>
      <c r="Q1675" t="str">
        <f>IF($F1675="","",DATEDIF($R1675,①申込書!$D$3,"Y"))</f>
        <v/>
      </c>
      <c r="R1675" t="str">
        <f t="shared" si="187"/>
        <v/>
      </c>
      <c r="S1675" t="str">
        <f t="shared" si="182"/>
        <v/>
      </c>
      <c r="T1675" t="str">
        <f>IFERROR(IF($G1675&lt;&gt;"",LEFT($G1675,11),IF(COUNTIF(③女子申込!$C:$C,$B1675)=1,INDEX(③女子申込!H:H,MATCH($B1675,③女子申込!$C:$C,0)),"")),"")</f>
        <v/>
      </c>
      <c r="U1675" t="str">
        <f t="shared" si="188"/>
        <v/>
      </c>
    </row>
    <row r="1676" spans="13:21">
      <c r="M1676" t="str">
        <f t="shared" si="183"/>
        <v/>
      </c>
      <c r="N1676" t="str">
        <f t="shared" si="184"/>
        <v/>
      </c>
      <c r="O1676" t="str">
        <f t="shared" si="185"/>
        <v/>
      </c>
      <c r="P1676" t="str">
        <f t="shared" si="186"/>
        <v/>
      </c>
      <c r="Q1676" t="str">
        <f>IF($F1676="","",DATEDIF($R1676,①申込書!$D$3,"Y"))</f>
        <v/>
      </c>
      <c r="R1676" t="str">
        <f t="shared" si="187"/>
        <v/>
      </c>
      <c r="S1676" t="str">
        <f t="shared" si="182"/>
        <v/>
      </c>
      <c r="T1676" t="str">
        <f>IFERROR(IF($G1676&lt;&gt;"",LEFT($G1676,11),IF(COUNTIF(③女子申込!$C:$C,$B1676)=1,INDEX(③女子申込!H:H,MATCH($B1676,③女子申込!$C:$C,0)),"")),"")</f>
        <v/>
      </c>
      <c r="U1676" t="str">
        <f t="shared" si="188"/>
        <v/>
      </c>
    </row>
    <row r="1677" spans="13:21">
      <c r="M1677" t="str">
        <f t="shared" si="183"/>
        <v/>
      </c>
      <c r="N1677" t="str">
        <f t="shared" si="184"/>
        <v/>
      </c>
      <c r="O1677" t="str">
        <f t="shared" si="185"/>
        <v/>
      </c>
      <c r="P1677" t="str">
        <f t="shared" si="186"/>
        <v/>
      </c>
      <c r="Q1677" t="str">
        <f>IF($F1677="","",DATEDIF($R1677,①申込書!$D$3,"Y"))</f>
        <v/>
      </c>
      <c r="R1677" t="str">
        <f t="shared" si="187"/>
        <v/>
      </c>
      <c r="S1677" t="str">
        <f t="shared" si="182"/>
        <v/>
      </c>
      <c r="T1677" t="str">
        <f>IFERROR(IF($G1677&lt;&gt;"",LEFT($G1677,11),IF(COUNTIF(③女子申込!$C:$C,$B1677)=1,INDEX(③女子申込!H:H,MATCH($B1677,③女子申込!$C:$C,0)),"")),"")</f>
        <v/>
      </c>
      <c r="U1677" t="str">
        <f t="shared" si="188"/>
        <v/>
      </c>
    </row>
    <row r="1678" spans="13:21">
      <c r="M1678" t="str">
        <f t="shared" si="183"/>
        <v/>
      </c>
      <c r="N1678" t="str">
        <f t="shared" si="184"/>
        <v/>
      </c>
      <c r="O1678" t="str">
        <f t="shared" si="185"/>
        <v/>
      </c>
      <c r="P1678" t="str">
        <f t="shared" si="186"/>
        <v/>
      </c>
      <c r="Q1678" t="str">
        <f>IF($F1678="","",DATEDIF($R1678,①申込書!$D$3,"Y"))</f>
        <v/>
      </c>
      <c r="R1678" t="str">
        <f t="shared" si="187"/>
        <v/>
      </c>
      <c r="S1678" t="str">
        <f t="shared" si="182"/>
        <v/>
      </c>
      <c r="T1678" t="str">
        <f>IFERROR(IF($G1678&lt;&gt;"",LEFT($G1678,11),IF(COUNTIF(③女子申込!$C:$C,$B1678)=1,INDEX(③女子申込!H:H,MATCH($B1678,③女子申込!$C:$C,0)),"")),"")</f>
        <v/>
      </c>
      <c r="U1678" t="str">
        <f t="shared" si="188"/>
        <v/>
      </c>
    </row>
    <row r="1679" spans="13:21">
      <c r="M1679" t="str">
        <f t="shared" si="183"/>
        <v/>
      </c>
      <c r="N1679" t="str">
        <f t="shared" si="184"/>
        <v/>
      </c>
      <c r="O1679" t="str">
        <f t="shared" si="185"/>
        <v/>
      </c>
      <c r="P1679" t="str">
        <f t="shared" si="186"/>
        <v/>
      </c>
      <c r="Q1679" t="str">
        <f>IF($F1679="","",DATEDIF($R1679,①申込書!$D$3,"Y"))</f>
        <v/>
      </c>
      <c r="R1679" t="str">
        <f t="shared" si="187"/>
        <v/>
      </c>
      <c r="S1679" t="str">
        <f t="shared" si="182"/>
        <v/>
      </c>
      <c r="T1679" t="str">
        <f>IFERROR(IF($G1679&lt;&gt;"",LEFT($G1679,11),IF(COUNTIF(③女子申込!$C:$C,$B1679)=1,INDEX(③女子申込!H:H,MATCH($B1679,③女子申込!$C:$C,0)),"")),"")</f>
        <v/>
      </c>
      <c r="U1679" t="str">
        <f t="shared" si="188"/>
        <v/>
      </c>
    </row>
    <row r="1680" spans="13:21">
      <c r="M1680" t="str">
        <f t="shared" si="183"/>
        <v/>
      </c>
      <c r="N1680" t="str">
        <f t="shared" si="184"/>
        <v/>
      </c>
      <c r="O1680" t="str">
        <f t="shared" si="185"/>
        <v/>
      </c>
      <c r="P1680" t="str">
        <f t="shared" si="186"/>
        <v/>
      </c>
      <c r="Q1680" t="str">
        <f>IF($F1680="","",DATEDIF($R1680,①申込書!$D$3,"Y"))</f>
        <v/>
      </c>
      <c r="R1680" t="str">
        <f t="shared" si="187"/>
        <v/>
      </c>
      <c r="S1680" t="str">
        <f t="shared" si="182"/>
        <v/>
      </c>
      <c r="T1680" t="str">
        <f>IFERROR(IF($G1680&lt;&gt;"",LEFT($G1680,11),IF(COUNTIF(③女子申込!$C:$C,$B1680)=1,INDEX(③女子申込!H:H,MATCH($B1680,③女子申込!$C:$C,0)),"")),"")</f>
        <v/>
      </c>
      <c r="U1680" t="str">
        <f t="shared" si="188"/>
        <v/>
      </c>
    </row>
    <row r="1681" spans="13:21">
      <c r="M1681" t="str">
        <f t="shared" si="183"/>
        <v/>
      </c>
      <c r="N1681" t="str">
        <f t="shared" si="184"/>
        <v/>
      </c>
      <c r="O1681" t="str">
        <f t="shared" si="185"/>
        <v/>
      </c>
      <c r="P1681" t="str">
        <f t="shared" si="186"/>
        <v/>
      </c>
      <c r="Q1681" t="str">
        <f>IF($F1681="","",DATEDIF($R1681,①申込書!$D$3,"Y"))</f>
        <v/>
      </c>
      <c r="R1681" t="str">
        <f t="shared" si="187"/>
        <v/>
      </c>
      <c r="S1681" t="str">
        <f t="shared" si="182"/>
        <v/>
      </c>
      <c r="T1681" t="str">
        <f>IFERROR(IF($G1681&lt;&gt;"",LEFT($G1681,11),IF(COUNTIF(③女子申込!$C:$C,$B1681)=1,INDEX(③女子申込!H:H,MATCH($B1681,③女子申込!$C:$C,0)),"")),"")</f>
        <v/>
      </c>
      <c r="U1681" t="str">
        <f t="shared" si="188"/>
        <v/>
      </c>
    </row>
    <row r="1682" spans="13:21">
      <c r="M1682" t="str">
        <f t="shared" si="183"/>
        <v/>
      </c>
      <c r="N1682" t="str">
        <f t="shared" si="184"/>
        <v/>
      </c>
      <c r="O1682" t="str">
        <f t="shared" si="185"/>
        <v/>
      </c>
      <c r="P1682" t="str">
        <f t="shared" si="186"/>
        <v/>
      </c>
      <c r="Q1682" t="str">
        <f>IF($F1682="","",DATEDIF($R1682,①申込書!$D$3,"Y"))</f>
        <v/>
      </c>
      <c r="R1682" t="str">
        <f t="shared" si="187"/>
        <v/>
      </c>
      <c r="S1682" t="str">
        <f t="shared" si="182"/>
        <v/>
      </c>
      <c r="T1682" t="str">
        <f>IFERROR(IF($G1682&lt;&gt;"",LEFT($G1682,11),IF(COUNTIF(③女子申込!$C:$C,$B1682)=1,INDEX(③女子申込!H:H,MATCH($B1682,③女子申込!$C:$C,0)),"")),"")</f>
        <v/>
      </c>
      <c r="U1682" t="str">
        <f t="shared" si="188"/>
        <v/>
      </c>
    </row>
    <row r="1683" spans="13:21">
      <c r="M1683" t="str">
        <f t="shared" si="183"/>
        <v/>
      </c>
      <c r="N1683" t="str">
        <f t="shared" si="184"/>
        <v/>
      </c>
      <c r="O1683" t="str">
        <f t="shared" si="185"/>
        <v/>
      </c>
      <c r="P1683" t="str">
        <f t="shared" si="186"/>
        <v/>
      </c>
      <c r="Q1683" t="str">
        <f>IF($F1683="","",DATEDIF($R1683,①申込書!$D$3,"Y"))</f>
        <v/>
      </c>
      <c r="R1683" t="str">
        <f t="shared" si="187"/>
        <v/>
      </c>
      <c r="S1683" t="str">
        <f t="shared" si="182"/>
        <v/>
      </c>
      <c r="T1683" t="str">
        <f>IFERROR(IF($G1683&lt;&gt;"",LEFT($G1683,11),IF(COUNTIF(③女子申込!$C:$C,$B1683)=1,INDEX(③女子申込!H:H,MATCH($B1683,③女子申込!$C:$C,0)),"")),"")</f>
        <v/>
      </c>
      <c r="U1683" t="str">
        <f t="shared" si="188"/>
        <v/>
      </c>
    </row>
    <row r="1684" spans="13:21">
      <c r="M1684" t="str">
        <f t="shared" si="183"/>
        <v/>
      </c>
      <c r="N1684" t="str">
        <f t="shared" si="184"/>
        <v/>
      </c>
      <c r="O1684" t="str">
        <f t="shared" si="185"/>
        <v/>
      </c>
      <c r="P1684" t="str">
        <f t="shared" si="186"/>
        <v/>
      </c>
      <c r="Q1684" t="str">
        <f>IF($F1684="","",DATEDIF($R1684,①申込書!$D$3,"Y"))</f>
        <v/>
      </c>
      <c r="R1684" t="str">
        <f t="shared" si="187"/>
        <v/>
      </c>
      <c r="S1684" t="str">
        <f t="shared" si="182"/>
        <v/>
      </c>
      <c r="T1684" t="str">
        <f>IFERROR(IF($G1684&lt;&gt;"",LEFT($G1684,11),IF(COUNTIF(③女子申込!$C:$C,$B1684)=1,INDEX(③女子申込!H:H,MATCH($B1684,③女子申込!$C:$C,0)),"")),"")</f>
        <v/>
      </c>
      <c r="U1684" t="str">
        <f t="shared" si="188"/>
        <v/>
      </c>
    </row>
    <row r="1685" spans="13:21">
      <c r="M1685" t="str">
        <f t="shared" si="183"/>
        <v/>
      </c>
      <c r="N1685" t="str">
        <f t="shared" si="184"/>
        <v/>
      </c>
      <c r="O1685" t="str">
        <f t="shared" si="185"/>
        <v/>
      </c>
      <c r="P1685" t="str">
        <f t="shared" si="186"/>
        <v/>
      </c>
      <c r="Q1685" t="str">
        <f>IF($F1685="","",DATEDIF($R1685,①申込書!$D$3,"Y"))</f>
        <v/>
      </c>
      <c r="R1685" t="str">
        <f t="shared" si="187"/>
        <v/>
      </c>
      <c r="S1685" t="str">
        <f t="shared" si="182"/>
        <v/>
      </c>
      <c r="T1685" t="str">
        <f>IFERROR(IF($G1685&lt;&gt;"",LEFT($G1685,11),IF(COUNTIF(③女子申込!$C:$C,$B1685)=1,INDEX(③女子申込!H:H,MATCH($B1685,③女子申込!$C:$C,0)),"")),"")</f>
        <v/>
      </c>
      <c r="U1685" t="str">
        <f t="shared" si="188"/>
        <v/>
      </c>
    </row>
    <row r="1686" spans="13:21">
      <c r="M1686" t="str">
        <f t="shared" si="183"/>
        <v/>
      </c>
      <c r="N1686" t="str">
        <f t="shared" si="184"/>
        <v/>
      </c>
      <c r="O1686" t="str">
        <f t="shared" si="185"/>
        <v/>
      </c>
      <c r="P1686" t="str">
        <f t="shared" si="186"/>
        <v/>
      </c>
      <c r="Q1686" t="str">
        <f>IF($F1686="","",DATEDIF($R1686,①申込書!$D$3,"Y"))</f>
        <v/>
      </c>
      <c r="R1686" t="str">
        <f t="shared" si="187"/>
        <v/>
      </c>
      <c r="S1686" t="str">
        <f t="shared" si="182"/>
        <v/>
      </c>
      <c r="T1686" t="str">
        <f>IFERROR(IF($G1686&lt;&gt;"",LEFT($G1686,11),IF(COUNTIF(③女子申込!$C:$C,$B1686)=1,INDEX(③女子申込!H:H,MATCH($B1686,③女子申込!$C:$C,0)),"")),"")</f>
        <v/>
      </c>
      <c r="U1686" t="str">
        <f t="shared" si="188"/>
        <v/>
      </c>
    </row>
    <row r="1687" spans="13:21">
      <c r="M1687" t="str">
        <f t="shared" si="183"/>
        <v/>
      </c>
      <c r="N1687" t="str">
        <f t="shared" si="184"/>
        <v/>
      </c>
      <c r="O1687" t="str">
        <f t="shared" si="185"/>
        <v/>
      </c>
      <c r="P1687" t="str">
        <f t="shared" si="186"/>
        <v/>
      </c>
      <c r="Q1687" t="str">
        <f>IF($F1687="","",DATEDIF($R1687,①申込書!$D$3,"Y"))</f>
        <v/>
      </c>
      <c r="R1687" t="str">
        <f t="shared" si="187"/>
        <v/>
      </c>
      <c r="S1687" t="str">
        <f t="shared" si="182"/>
        <v/>
      </c>
      <c r="T1687" t="str">
        <f>IFERROR(IF($G1687&lt;&gt;"",LEFT($G1687,11),IF(COUNTIF(③女子申込!$C:$C,$B1687)=1,INDEX(③女子申込!H:H,MATCH($B1687,③女子申込!$C:$C,0)),"")),"")</f>
        <v/>
      </c>
      <c r="U1687" t="str">
        <f t="shared" si="188"/>
        <v/>
      </c>
    </row>
    <row r="1688" spans="13:21">
      <c r="M1688" t="str">
        <f t="shared" si="183"/>
        <v/>
      </c>
      <c r="N1688" t="str">
        <f t="shared" si="184"/>
        <v/>
      </c>
      <c r="O1688" t="str">
        <f t="shared" si="185"/>
        <v/>
      </c>
      <c r="P1688" t="str">
        <f t="shared" si="186"/>
        <v/>
      </c>
      <c r="Q1688" t="str">
        <f>IF($F1688="","",DATEDIF($R1688,①申込書!$D$3,"Y"))</f>
        <v/>
      </c>
      <c r="R1688" t="str">
        <f t="shared" si="187"/>
        <v/>
      </c>
      <c r="S1688" t="str">
        <f t="shared" si="182"/>
        <v/>
      </c>
      <c r="T1688" t="str">
        <f>IFERROR(IF($G1688&lt;&gt;"",LEFT($G1688,11),IF(COUNTIF(③女子申込!$C:$C,$B1688)=1,INDEX(③女子申込!H:H,MATCH($B1688,③女子申込!$C:$C,0)),"")),"")</f>
        <v/>
      </c>
      <c r="U1688" t="str">
        <f t="shared" si="188"/>
        <v/>
      </c>
    </row>
    <row r="1689" spans="13:21">
      <c r="M1689" t="str">
        <f t="shared" si="183"/>
        <v/>
      </c>
      <c r="N1689" t="str">
        <f t="shared" si="184"/>
        <v/>
      </c>
      <c r="O1689" t="str">
        <f t="shared" si="185"/>
        <v/>
      </c>
      <c r="P1689" t="str">
        <f t="shared" si="186"/>
        <v/>
      </c>
      <c r="Q1689" t="str">
        <f>IF($F1689="","",DATEDIF($R1689,①申込書!$D$3,"Y"))</f>
        <v/>
      </c>
      <c r="R1689" t="str">
        <f t="shared" si="187"/>
        <v/>
      </c>
      <c r="S1689" t="str">
        <f t="shared" si="182"/>
        <v/>
      </c>
      <c r="T1689" t="str">
        <f>IFERROR(IF($G1689&lt;&gt;"",LEFT($G1689,11),IF(COUNTIF(③女子申込!$C:$C,$B1689)=1,INDEX(③女子申込!H:H,MATCH($B1689,③女子申込!$C:$C,0)),"")),"")</f>
        <v/>
      </c>
      <c r="U1689" t="str">
        <f t="shared" si="188"/>
        <v/>
      </c>
    </row>
    <row r="1690" spans="13:21">
      <c r="M1690" t="str">
        <f t="shared" si="183"/>
        <v/>
      </c>
      <c r="N1690" t="str">
        <f t="shared" si="184"/>
        <v/>
      </c>
      <c r="O1690" t="str">
        <f t="shared" si="185"/>
        <v/>
      </c>
      <c r="P1690" t="str">
        <f t="shared" si="186"/>
        <v/>
      </c>
      <c r="Q1690" t="str">
        <f>IF($F1690="","",DATEDIF($R1690,①申込書!$D$3,"Y"))</f>
        <v/>
      </c>
      <c r="R1690" t="str">
        <f t="shared" si="187"/>
        <v/>
      </c>
      <c r="S1690" t="str">
        <f t="shared" si="182"/>
        <v/>
      </c>
      <c r="T1690" t="str">
        <f>IFERROR(IF($G1690&lt;&gt;"",LEFT($G1690,11),IF(COUNTIF(③女子申込!$C:$C,$B1690)=1,INDEX(③女子申込!H:H,MATCH($B1690,③女子申込!$C:$C,0)),"")),"")</f>
        <v/>
      </c>
      <c r="U1690" t="str">
        <f t="shared" si="188"/>
        <v/>
      </c>
    </row>
    <row r="1691" spans="13:21">
      <c r="M1691" t="str">
        <f t="shared" si="183"/>
        <v/>
      </c>
      <c r="N1691" t="str">
        <f t="shared" si="184"/>
        <v/>
      </c>
      <c r="O1691" t="str">
        <f t="shared" si="185"/>
        <v/>
      </c>
      <c r="P1691" t="str">
        <f t="shared" si="186"/>
        <v/>
      </c>
      <c r="Q1691" t="str">
        <f>IF($F1691="","",DATEDIF($R1691,①申込書!$D$3,"Y"))</f>
        <v/>
      </c>
      <c r="R1691" t="str">
        <f t="shared" si="187"/>
        <v/>
      </c>
      <c r="S1691" t="str">
        <f t="shared" si="182"/>
        <v/>
      </c>
      <c r="T1691" t="str">
        <f>IFERROR(IF($G1691&lt;&gt;"",LEFT($G1691,11),IF(COUNTIF(③女子申込!$C:$C,$B1691)=1,INDEX(③女子申込!H:H,MATCH($B1691,③女子申込!$C:$C,0)),"")),"")</f>
        <v/>
      </c>
      <c r="U1691" t="str">
        <f t="shared" si="188"/>
        <v/>
      </c>
    </row>
    <row r="1692" spans="13:21">
      <c r="M1692" t="str">
        <f t="shared" si="183"/>
        <v/>
      </c>
      <c r="N1692" t="str">
        <f t="shared" si="184"/>
        <v/>
      </c>
      <c r="O1692" t="str">
        <f t="shared" si="185"/>
        <v/>
      </c>
      <c r="P1692" t="str">
        <f t="shared" si="186"/>
        <v/>
      </c>
      <c r="Q1692" t="str">
        <f>IF($F1692="","",DATEDIF($R1692,①申込書!$D$3,"Y"))</f>
        <v/>
      </c>
      <c r="R1692" t="str">
        <f t="shared" si="187"/>
        <v/>
      </c>
      <c r="S1692" t="str">
        <f t="shared" si="182"/>
        <v/>
      </c>
      <c r="T1692" t="str">
        <f>IFERROR(IF($G1692&lt;&gt;"",LEFT($G1692,11),IF(COUNTIF(③女子申込!$C:$C,$B1692)=1,INDEX(③女子申込!H:H,MATCH($B1692,③女子申込!$C:$C,0)),"")),"")</f>
        <v/>
      </c>
      <c r="U1692" t="str">
        <f t="shared" si="188"/>
        <v/>
      </c>
    </row>
    <row r="1693" spans="13:21">
      <c r="M1693" t="str">
        <f t="shared" si="183"/>
        <v/>
      </c>
      <c r="N1693" t="str">
        <f t="shared" si="184"/>
        <v/>
      </c>
      <c r="O1693" t="str">
        <f t="shared" si="185"/>
        <v/>
      </c>
      <c r="P1693" t="str">
        <f t="shared" si="186"/>
        <v/>
      </c>
      <c r="Q1693" t="str">
        <f>IF($F1693="","",DATEDIF($R1693,①申込書!$D$3,"Y"))</f>
        <v/>
      </c>
      <c r="R1693" t="str">
        <f t="shared" si="187"/>
        <v/>
      </c>
      <c r="S1693" t="str">
        <f t="shared" si="182"/>
        <v/>
      </c>
      <c r="T1693" t="str">
        <f>IFERROR(IF($G1693&lt;&gt;"",LEFT($G1693,11),IF(COUNTIF(③女子申込!$C:$C,$B1693)=1,INDEX(③女子申込!H:H,MATCH($B1693,③女子申込!$C:$C,0)),"")),"")</f>
        <v/>
      </c>
      <c r="U1693" t="str">
        <f t="shared" si="188"/>
        <v/>
      </c>
    </row>
    <row r="1694" spans="13:21">
      <c r="M1694" t="str">
        <f t="shared" si="183"/>
        <v/>
      </c>
      <c r="N1694" t="str">
        <f t="shared" si="184"/>
        <v/>
      </c>
      <c r="O1694" t="str">
        <f t="shared" si="185"/>
        <v/>
      </c>
      <c r="P1694" t="str">
        <f t="shared" si="186"/>
        <v/>
      </c>
      <c r="Q1694" t="str">
        <f>IF($F1694="","",DATEDIF($R1694,①申込書!$D$3,"Y"))</f>
        <v/>
      </c>
      <c r="R1694" t="str">
        <f t="shared" si="187"/>
        <v/>
      </c>
      <c r="S1694" t="str">
        <f t="shared" si="182"/>
        <v/>
      </c>
      <c r="T1694" t="str">
        <f>IFERROR(IF($G1694&lt;&gt;"",LEFT($G1694,11),IF(COUNTIF(③女子申込!$C:$C,$B1694)=1,INDEX(③女子申込!H:H,MATCH($B1694,③女子申込!$C:$C,0)),"")),"")</f>
        <v/>
      </c>
      <c r="U1694" t="str">
        <f t="shared" si="188"/>
        <v/>
      </c>
    </row>
    <row r="1695" spans="13:21">
      <c r="M1695" t="str">
        <f t="shared" si="183"/>
        <v/>
      </c>
      <c r="N1695" t="str">
        <f t="shared" si="184"/>
        <v/>
      </c>
      <c r="O1695" t="str">
        <f t="shared" si="185"/>
        <v/>
      </c>
      <c r="P1695" t="str">
        <f t="shared" si="186"/>
        <v/>
      </c>
      <c r="Q1695" t="str">
        <f>IF($F1695="","",DATEDIF($R1695,①申込書!$D$3,"Y"))</f>
        <v/>
      </c>
      <c r="R1695" t="str">
        <f t="shared" si="187"/>
        <v/>
      </c>
      <c r="S1695" t="str">
        <f t="shared" si="182"/>
        <v/>
      </c>
      <c r="T1695" t="str">
        <f>IFERROR(IF($G1695&lt;&gt;"",LEFT($G1695,11),IF(COUNTIF(③女子申込!$C:$C,$B1695)=1,INDEX(③女子申込!H:H,MATCH($B1695,③女子申込!$C:$C,0)),"")),"")</f>
        <v/>
      </c>
      <c r="U1695" t="str">
        <f t="shared" si="188"/>
        <v/>
      </c>
    </row>
    <row r="1696" spans="13:21">
      <c r="M1696" t="str">
        <f t="shared" si="183"/>
        <v/>
      </c>
      <c r="N1696" t="str">
        <f t="shared" si="184"/>
        <v/>
      </c>
      <c r="O1696" t="str">
        <f t="shared" si="185"/>
        <v/>
      </c>
      <c r="P1696" t="str">
        <f t="shared" si="186"/>
        <v/>
      </c>
      <c r="Q1696" t="str">
        <f>IF($F1696="","",DATEDIF($R1696,①申込書!$D$3,"Y"))</f>
        <v/>
      </c>
      <c r="R1696" t="str">
        <f t="shared" si="187"/>
        <v/>
      </c>
      <c r="S1696" t="str">
        <f t="shared" si="182"/>
        <v/>
      </c>
      <c r="T1696" t="str">
        <f>IFERROR(IF($G1696&lt;&gt;"",LEFT($G1696,11),IF(COUNTIF(③女子申込!$C:$C,$B1696)=1,INDEX(③女子申込!H:H,MATCH($B1696,③女子申込!$C:$C,0)),"")),"")</f>
        <v/>
      </c>
      <c r="U1696" t="str">
        <f t="shared" si="188"/>
        <v/>
      </c>
    </row>
    <row r="1697" spans="13:21">
      <c r="M1697" t="str">
        <f t="shared" si="183"/>
        <v/>
      </c>
      <c r="N1697" t="str">
        <f t="shared" si="184"/>
        <v/>
      </c>
      <c r="O1697" t="str">
        <f t="shared" si="185"/>
        <v/>
      </c>
      <c r="P1697" t="str">
        <f t="shared" si="186"/>
        <v/>
      </c>
      <c r="Q1697" t="str">
        <f>IF($F1697="","",DATEDIF($R1697,①申込書!$D$3,"Y"))</f>
        <v/>
      </c>
      <c r="R1697" t="str">
        <f t="shared" si="187"/>
        <v/>
      </c>
      <c r="S1697" t="str">
        <f t="shared" si="182"/>
        <v/>
      </c>
      <c r="T1697" t="str">
        <f>IFERROR(IF($G1697&lt;&gt;"",LEFT($G1697,11),IF(COUNTIF(③女子申込!$C:$C,$B1697)=1,INDEX(③女子申込!H:H,MATCH($B1697,③女子申込!$C:$C,0)),"")),"")</f>
        <v/>
      </c>
      <c r="U1697" t="str">
        <f t="shared" si="188"/>
        <v/>
      </c>
    </row>
    <row r="1698" spans="13:21">
      <c r="M1698" t="str">
        <f t="shared" si="183"/>
        <v/>
      </c>
      <c r="N1698" t="str">
        <f t="shared" si="184"/>
        <v/>
      </c>
      <c r="O1698" t="str">
        <f t="shared" si="185"/>
        <v/>
      </c>
      <c r="P1698" t="str">
        <f t="shared" si="186"/>
        <v/>
      </c>
      <c r="Q1698" t="str">
        <f>IF($F1698="","",DATEDIF($R1698,①申込書!$D$3,"Y"))</f>
        <v/>
      </c>
      <c r="R1698" t="str">
        <f t="shared" si="187"/>
        <v/>
      </c>
      <c r="S1698" t="str">
        <f t="shared" si="182"/>
        <v/>
      </c>
      <c r="T1698" t="str">
        <f>IFERROR(IF($G1698&lt;&gt;"",LEFT($G1698,11),IF(COUNTIF(③女子申込!$C:$C,$B1698)=1,INDEX(③女子申込!H:H,MATCH($B1698,③女子申込!$C:$C,0)),"")),"")</f>
        <v/>
      </c>
      <c r="U1698" t="str">
        <f t="shared" si="188"/>
        <v/>
      </c>
    </row>
    <row r="1699" spans="13:21">
      <c r="M1699" t="str">
        <f t="shared" si="183"/>
        <v/>
      </c>
      <c r="N1699" t="str">
        <f t="shared" si="184"/>
        <v/>
      </c>
      <c r="O1699" t="str">
        <f t="shared" si="185"/>
        <v/>
      </c>
      <c r="P1699" t="str">
        <f t="shared" si="186"/>
        <v/>
      </c>
      <c r="Q1699" t="str">
        <f>IF($F1699="","",DATEDIF($R1699,①申込書!$D$3,"Y"))</f>
        <v/>
      </c>
      <c r="R1699" t="str">
        <f t="shared" si="187"/>
        <v/>
      </c>
      <c r="S1699" t="str">
        <f t="shared" si="182"/>
        <v/>
      </c>
      <c r="T1699" t="str">
        <f>IFERROR(IF($G1699&lt;&gt;"",LEFT($G1699,11),IF(COUNTIF(③女子申込!$C:$C,$B1699)=1,INDEX(③女子申込!H:H,MATCH($B1699,③女子申込!$C:$C,0)),"")),"")</f>
        <v/>
      </c>
      <c r="U1699" t="str">
        <f t="shared" si="188"/>
        <v/>
      </c>
    </row>
    <row r="1700" spans="13:21">
      <c r="M1700" t="str">
        <f t="shared" si="183"/>
        <v/>
      </c>
      <c r="N1700" t="str">
        <f t="shared" si="184"/>
        <v/>
      </c>
      <c r="O1700" t="str">
        <f t="shared" si="185"/>
        <v/>
      </c>
      <c r="P1700" t="str">
        <f t="shared" si="186"/>
        <v/>
      </c>
      <c r="Q1700" t="str">
        <f>IF($F1700="","",DATEDIF($R1700,①申込書!$D$3,"Y"))</f>
        <v/>
      </c>
      <c r="R1700" t="str">
        <f t="shared" si="187"/>
        <v/>
      </c>
      <c r="S1700" t="str">
        <f t="shared" si="182"/>
        <v/>
      </c>
      <c r="T1700" t="str">
        <f>IFERROR(IF($G1700&lt;&gt;"",LEFT($G1700,11),IF(COUNTIF(③女子申込!$C:$C,$B1700)=1,INDEX(③女子申込!H:H,MATCH($B1700,③女子申込!$C:$C,0)),"")),"")</f>
        <v/>
      </c>
      <c r="U1700" t="str">
        <f t="shared" si="188"/>
        <v/>
      </c>
    </row>
    <row r="1701" spans="13:21">
      <c r="M1701" t="str">
        <f t="shared" si="183"/>
        <v/>
      </c>
      <c r="N1701" t="str">
        <f t="shared" si="184"/>
        <v/>
      </c>
      <c r="O1701" t="str">
        <f t="shared" si="185"/>
        <v/>
      </c>
      <c r="P1701" t="str">
        <f t="shared" si="186"/>
        <v/>
      </c>
      <c r="Q1701" t="str">
        <f>IF($F1701="","",DATEDIF($R1701,①申込書!$D$3,"Y"))</f>
        <v/>
      </c>
      <c r="R1701" t="str">
        <f t="shared" si="187"/>
        <v/>
      </c>
      <c r="S1701" t="str">
        <f t="shared" si="182"/>
        <v/>
      </c>
      <c r="T1701" t="str">
        <f>IFERROR(IF($G1701&lt;&gt;"",LEFT($G1701,11),IF(COUNTIF(③女子申込!$C:$C,$B1701)=1,INDEX(③女子申込!H:H,MATCH($B1701,③女子申込!$C:$C,0)),"")),"")</f>
        <v/>
      </c>
      <c r="U1701" t="str">
        <f t="shared" si="188"/>
        <v/>
      </c>
    </row>
    <row r="1702" spans="13:21">
      <c r="M1702" t="str">
        <f t="shared" si="183"/>
        <v/>
      </c>
      <c r="N1702" t="str">
        <f t="shared" si="184"/>
        <v/>
      </c>
      <c r="O1702" t="str">
        <f t="shared" si="185"/>
        <v/>
      </c>
      <c r="P1702" t="str">
        <f t="shared" si="186"/>
        <v/>
      </c>
      <c r="Q1702" t="str">
        <f>IF($F1702="","",DATEDIF($R1702,①申込書!$D$3,"Y"))</f>
        <v/>
      </c>
      <c r="R1702" t="str">
        <f t="shared" si="187"/>
        <v/>
      </c>
      <c r="S1702" t="str">
        <f t="shared" si="182"/>
        <v/>
      </c>
      <c r="T1702" t="str">
        <f>IFERROR(IF($G1702&lt;&gt;"",LEFT($G1702,11),IF(COUNTIF(③女子申込!$C:$C,$B1702)=1,INDEX(③女子申込!H:H,MATCH($B1702,③女子申込!$C:$C,0)),"")),"")</f>
        <v/>
      </c>
      <c r="U1702" t="str">
        <f t="shared" si="188"/>
        <v/>
      </c>
    </row>
    <row r="1703" spans="13:21">
      <c r="M1703" t="str">
        <f t="shared" si="183"/>
        <v/>
      </c>
      <c r="N1703" t="str">
        <f t="shared" si="184"/>
        <v/>
      </c>
      <c r="O1703" t="str">
        <f t="shared" si="185"/>
        <v/>
      </c>
      <c r="P1703" t="str">
        <f t="shared" si="186"/>
        <v/>
      </c>
      <c r="Q1703" t="str">
        <f>IF($F1703="","",DATEDIF($R1703,①申込書!$D$3,"Y"))</f>
        <v/>
      </c>
      <c r="R1703" t="str">
        <f t="shared" si="187"/>
        <v/>
      </c>
      <c r="S1703" t="str">
        <f t="shared" si="182"/>
        <v/>
      </c>
      <c r="T1703" t="str">
        <f>IFERROR(IF($G1703&lt;&gt;"",LEFT($G1703,11),IF(COUNTIF(③女子申込!$C:$C,$B1703)=1,INDEX(③女子申込!H:H,MATCH($B1703,③女子申込!$C:$C,0)),"")),"")</f>
        <v/>
      </c>
      <c r="U1703" t="str">
        <f t="shared" si="188"/>
        <v/>
      </c>
    </row>
    <row r="1704" spans="13:21">
      <c r="M1704" t="str">
        <f t="shared" si="183"/>
        <v/>
      </c>
      <c r="N1704" t="str">
        <f t="shared" si="184"/>
        <v/>
      </c>
      <c r="O1704" t="str">
        <f t="shared" si="185"/>
        <v/>
      </c>
      <c r="P1704" t="str">
        <f t="shared" si="186"/>
        <v/>
      </c>
      <c r="Q1704" t="str">
        <f>IF($F1704="","",DATEDIF($R1704,①申込書!$D$3,"Y"))</f>
        <v/>
      </c>
      <c r="R1704" t="str">
        <f t="shared" si="187"/>
        <v/>
      </c>
      <c r="S1704" t="str">
        <f t="shared" si="182"/>
        <v/>
      </c>
      <c r="T1704" t="str">
        <f>IFERROR(IF($G1704&lt;&gt;"",LEFT($G1704,11),IF(COUNTIF(③女子申込!$C:$C,$B1704)=1,INDEX(③女子申込!H:H,MATCH($B1704,③女子申込!$C:$C,0)),"")),"")</f>
        <v/>
      </c>
      <c r="U1704" t="str">
        <f t="shared" si="188"/>
        <v/>
      </c>
    </row>
    <row r="1705" spans="13:21">
      <c r="M1705" t="str">
        <f t="shared" si="183"/>
        <v/>
      </c>
      <c r="N1705" t="str">
        <f t="shared" si="184"/>
        <v/>
      </c>
      <c r="O1705" t="str">
        <f t="shared" si="185"/>
        <v/>
      </c>
      <c r="P1705" t="str">
        <f t="shared" si="186"/>
        <v/>
      </c>
      <c r="Q1705" t="str">
        <f>IF($F1705="","",DATEDIF($R1705,①申込書!$D$3,"Y"))</f>
        <v/>
      </c>
      <c r="R1705" t="str">
        <f t="shared" si="187"/>
        <v/>
      </c>
      <c r="S1705" t="str">
        <f t="shared" si="182"/>
        <v/>
      </c>
      <c r="T1705" t="str">
        <f>IFERROR(IF($G1705&lt;&gt;"",LEFT($G1705,11),IF(COUNTIF(③女子申込!$C:$C,$B1705)=1,INDEX(③女子申込!H:H,MATCH($B1705,③女子申込!$C:$C,0)),"")),"")</f>
        <v/>
      </c>
      <c r="U1705" t="str">
        <f t="shared" si="188"/>
        <v/>
      </c>
    </row>
    <row r="1706" spans="13:21">
      <c r="M1706" t="str">
        <f t="shared" si="183"/>
        <v/>
      </c>
      <c r="N1706" t="str">
        <f t="shared" si="184"/>
        <v/>
      </c>
      <c r="O1706" t="str">
        <f t="shared" si="185"/>
        <v/>
      </c>
      <c r="P1706" t="str">
        <f t="shared" si="186"/>
        <v/>
      </c>
      <c r="Q1706" t="str">
        <f>IF($F1706="","",DATEDIF($R1706,①申込書!$D$3,"Y"))</f>
        <v/>
      </c>
      <c r="R1706" t="str">
        <f t="shared" si="187"/>
        <v/>
      </c>
      <c r="S1706" t="str">
        <f t="shared" si="182"/>
        <v/>
      </c>
      <c r="T1706" t="str">
        <f>IFERROR(IF($G1706&lt;&gt;"",LEFT($G1706,11),IF(COUNTIF(③女子申込!$C:$C,$B1706)=1,INDEX(③女子申込!H:H,MATCH($B1706,③女子申込!$C:$C,0)),"")),"")</f>
        <v/>
      </c>
      <c r="U1706" t="str">
        <f t="shared" si="188"/>
        <v/>
      </c>
    </row>
    <row r="1707" spans="13:21">
      <c r="M1707" t="str">
        <f t="shared" si="183"/>
        <v/>
      </c>
      <c r="N1707" t="str">
        <f t="shared" si="184"/>
        <v/>
      </c>
      <c r="O1707" t="str">
        <f t="shared" si="185"/>
        <v/>
      </c>
      <c r="P1707" t="str">
        <f t="shared" si="186"/>
        <v/>
      </c>
      <c r="Q1707" t="str">
        <f>IF($F1707="","",DATEDIF($R1707,①申込書!$D$3,"Y"))</f>
        <v/>
      </c>
      <c r="R1707" t="str">
        <f t="shared" si="187"/>
        <v/>
      </c>
      <c r="S1707" t="str">
        <f t="shared" si="182"/>
        <v/>
      </c>
      <c r="T1707" t="str">
        <f>IFERROR(IF($G1707&lt;&gt;"",LEFT($G1707,11),IF(COUNTIF(③女子申込!$C:$C,$B1707)=1,INDEX(③女子申込!H:H,MATCH($B1707,③女子申込!$C:$C,0)),"")),"")</f>
        <v/>
      </c>
      <c r="U1707" t="str">
        <f t="shared" si="188"/>
        <v/>
      </c>
    </row>
    <row r="1708" spans="13:21">
      <c r="M1708" t="str">
        <f t="shared" si="183"/>
        <v/>
      </c>
      <c r="N1708" t="str">
        <f t="shared" si="184"/>
        <v/>
      </c>
      <c r="O1708" t="str">
        <f t="shared" si="185"/>
        <v/>
      </c>
      <c r="P1708" t="str">
        <f t="shared" si="186"/>
        <v/>
      </c>
      <c r="Q1708" t="str">
        <f>IF($F1708="","",DATEDIF($R1708,①申込書!$D$3,"Y"))</f>
        <v/>
      </c>
      <c r="R1708" t="str">
        <f t="shared" si="187"/>
        <v/>
      </c>
      <c r="S1708" t="str">
        <f t="shared" si="182"/>
        <v/>
      </c>
      <c r="T1708" t="str">
        <f>IFERROR(IF($G1708&lt;&gt;"",LEFT($G1708,11),IF(COUNTIF(③女子申込!$C:$C,$B1708)=1,INDEX(③女子申込!H:H,MATCH($B1708,③女子申込!$C:$C,0)),"")),"")</f>
        <v/>
      </c>
      <c r="U1708" t="str">
        <f t="shared" si="188"/>
        <v/>
      </c>
    </row>
    <row r="1709" spans="13:21">
      <c r="M1709" t="str">
        <f t="shared" si="183"/>
        <v/>
      </c>
      <c r="N1709" t="str">
        <f t="shared" si="184"/>
        <v/>
      </c>
      <c r="O1709" t="str">
        <f t="shared" si="185"/>
        <v/>
      </c>
      <c r="P1709" t="str">
        <f t="shared" si="186"/>
        <v/>
      </c>
      <c r="Q1709" t="str">
        <f>IF($F1709="","",DATEDIF($R1709,①申込書!$D$3,"Y"))</f>
        <v/>
      </c>
      <c r="R1709" t="str">
        <f t="shared" si="187"/>
        <v/>
      </c>
      <c r="S1709" t="str">
        <f t="shared" si="182"/>
        <v/>
      </c>
      <c r="T1709" t="str">
        <f>IFERROR(IF($G1709&lt;&gt;"",LEFT($G1709,11),IF(COUNTIF(③女子申込!$C:$C,$B1709)=1,INDEX(③女子申込!H:H,MATCH($B1709,③女子申込!$C:$C,0)),"")),"")</f>
        <v/>
      </c>
      <c r="U1709" t="str">
        <f t="shared" si="188"/>
        <v/>
      </c>
    </row>
    <row r="1710" spans="13:21">
      <c r="M1710" t="str">
        <f t="shared" si="183"/>
        <v/>
      </c>
      <c r="N1710" t="str">
        <f t="shared" si="184"/>
        <v/>
      </c>
      <c r="O1710" t="str">
        <f t="shared" si="185"/>
        <v/>
      </c>
      <c r="P1710" t="str">
        <f t="shared" si="186"/>
        <v/>
      </c>
      <c r="Q1710" t="str">
        <f>IF($F1710="","",DATEDIF($R1710,①申込書!$D$3,"Y"))</f>
        <v/>
      </c>
      <c r="R1710" t="str">
        <f t="shared" si="187"/>
        <v/>
      </c>
      <c r="S1710" t="str">
        <f t="shared" si="182"/>
        <v/>
      </c>
      <c r="T1710" t="str">
        <f>IFERROR(IF($G1710&lt;&gt;"",LEFT($G1710,11),IF(COUNTIF(③女子申込!$C:$C,$B1710)=1,INDEX(③女子申込!H:H,MATCH($B1710,③女子申込!$C:$C,0)),"")),"")</f>
        <v/>
      </c>
      <c r="U1710" t="str">
        <f t="shared" si="188"/>
        <v/>
      </c>
    </row>
    <row r="1711" spans="13:21">
      <c r="M1711" t="str">
        <f t="shared" si="183"/>
        <v/>
      </c>
      <c r="N1711" t="str">
        <f t="shared" si="184"/>
        <v/>
      </c>
      <c r="O1711" t="str">
        <f t="shared" si="185"/>
        <v/>
      </c>
      <c r="P1711" t="str">
        <f t="shared" si="186"/>
        <v/>
      </c>
      <c r="Q1711" t="str">
        <f>IF($F1711="","",DATEDIF($R1711,①申込書!$D$3,"Y"))</f>
        <v/>
      </c>
      <c r="R1711" t="str">
        <f t="shared" si="187"/>
        <v/>
      </c>
      <c r="S1711" t="str">
        <f t="shared" si="182"/>
        <v/>
      </c>
      <c r="T1711" t="str">
        <f>IFERROR(IF($G1711&lt;&gt;"",LEFT($G1711,11),IF(COUNTIF(③女子申込!$C:$C,$B1711)=1,INDEX(③女子申込!H:H,MATCH($B1711,③女子申込!$C:$C,0)),"")),"")</f>
        <v/>
      </c>
      <c r="U1711" t="str">
        <f t="shared" si="188"/>
        <v/>
      </c>
    </row>
    <row r="1712" spans="13:21">
      <c r="M1712" t="str">
        <f t="shared" si="183"/>
        <v/>
      </c>
      <c r="N1712" t="str">
        <f t="shared" si="184"/>
        <v/>
      </c>
      <c r="O1712" t="str">
        <f t="shared" si="185"/>
        <v/>
      </c>
      <c r="P1712" t="str">
        <f t="shared" si="186"/>
        <v/>
      </c>
      <c r="Q1712" t="str">
        <f>IF($F1712="","",DATEDIF($R1712,①申込書!$D$3,"Y"))</f>
        <v/>
      </c>
      <c r="R1712" t="str">
        <f t="shared" si="187"/>
        <v/>
      </c>
      <c r="S1712" t="str">
        <f t="shared" si="182"/>
        <v/>
      </c>
      <c r="T1712" t="str">
        <f>IFERROR(IF($G1712&lt;&gt;"",LEFT($G1712,11),IF(COUNTIF(③女子申込!$C:$C,$B1712)=1,INDEX(③女子申込!H:H,MATCH($B1712,③女子申込!$C:$C,0)),"")),"")</f>
        <v/>
      </c>
      <c r="U1712" t="str">
        <f t="shared" si="188"/>
        <v/>
      </c>
    </row>
    <row r="1713" spans="13:21">
      <c r="M1713" t="str">
        <f t="shared" si="183"/>
        <v/>
      </c>
      <c r="N1713" t="str">
        <f t="shared" si="184"/>
        <v/>
      </c>
      <c r="O1713" t="str">
        <f t="shared" si="185"/>
        <v/>
      </c>
      <c r="P1713" t="str">
        <f t="shared" si="186"/>
        <v/>
      </c>
      <c r="Q1713" t="str">
        <f>IF($F1713="","",DATEDIF($R1713,①申込書!$D$3,"Y"))</f>
        <v/>
      </c>
      <c r="R1713" t="str">
        <f t="shared" si="187"/>
        <v/>
      </c>
      <c r="S1713" t="str">
        <f t="shared" si="182"/>
        <v/>
      </c>
      <c r="T1713" t="str">
        <f>IFERROR(IF($G1713&lt;&gt;"",LEFT($G1713,11),IF(COUNTIF(③女子申込!$C:$C,$B1713)=1,INDEX(③女子申込!H:H,MATCH($B1713,③女子申込!$C:$C,0)),"")),"")</f>
        <v/>
      </c>
      <c r="U1713" t="str">
        <f t="shared" si="188"/>
        <v/>
      </c>
    </row>
    <row r="1714" spans="13:21">
      <c r="M1714" t="str">
        <f t="shared" si="183"/>
        <v/>
      </c>
      <c r="N1714" t="str">
        <f t="shared" si="184"/>
        <v/>
      </c>
      <c r="O1714" t="str">
        <f t="shared" si="185"/>
        <v/>
      </c>
      <c r="P1714" t="str">
        <f t="shared" si="186"/>
        <v/>
      </c>
      <c r="Q1714" t="str">
        <f>IF($F1714="","",DATEDIF($R1714,①申込書!$D$3,"Y"))</f>
        <v/>
      </c>
      <c r="R1714" t="str">
        <f t="shared" si="187"/>
        <v/>
      </c>
      <c r="S1714" t="str">
        <f t="shared" si="182"/>
        <v/>
      </c>
      <c r="T1714" t="str">
        <f>IFERROR(IF($G1714&lt;&gt;"",LEFT($G1714,11),IF(COUNTIF(③女子申込!$C:$C,$B1714)=1,INDEX(③女子申込!H:H,MATCH($B1714,③女子申込!$C:$C,0)),"")),"")</f>
        <v/>
      </c>
      <c r="U1714" t="str">
        <f t="shared" si="188"/>
        <v/>
      </c>
    </row>
    <row r="1715" spans="13:21">
      <c r="M1715" t="str">
        <f t="shared" si="183"/>
        <v/>
      </c>
      <c r="N1715" t="str">
        <f t="shared" si="184"/>
        <v/>
      </c>
      <c r="O1715" t="str">
        <f t="shared" si="185"/>
        <v/>
      </c>
      <c r="P1715" t="str">
        <f t="shared" si="186"/>
        <v/>
      </c>
      <c r="Q1715" t="str">
        <f>IF($F1715="","",DATEDIF($R1715,①申込書!$D$3,"Y"))</f>
        <v/>
      </c>
      <c r="R1715" t="str">
        <f t="shared" si="187"/>
        <v/>
      </c>
      <c r="S1715" t="str">
        <f t="shared" si="182"/>
        <v/>
      </c>
      <c r="T1715" t="str">
        <f>IFERROR(IF($G1715&lt;&gt;"",LEFT($G1715,11),IF(COUNTIF(③女子申込!$C:$C,$B1715)=1,INDEX(③女子申込!H:H,MATCH($B1715,③女子申込!$C:$C,0)),"")),"")</f>
        <v/>
      </c>
      <c r="U1715" t="str">
        <f t="shared" si="188"/>
        <v/>
      </c>
    </row>
    <row r="1716" spans="13:21">
      <c r="M1716" t="str">
        <f t="shared" si="183"/>
        <v/>
      </c>
      <c r="N1716" t="str">
        <f t="shared" si="184"/>
        <v/>
      </c>
      <c r="O1716" t="str">
        <f t="shared" si="185"/>
        <v/>
      </c>
      <c r="P1716" t="str">
        <f t="shared" si="186"/>
        <v/>
      </c>
      <c r="Q1716" t="str">
        <f>IF($F1716="","",DATEDIF($R1716,①申込書!$D$3,"Y"))</f>
        <v/>
      </c>
      <c r="R1716" t="str">
        <f t="shared" si="187"/>
        <v/>
      </c>
      <c r="S1716" t="str">
        <f t="shared" si="182"/>
        <v/>
      </c>
      <c r="T1716" t="str">
        <f>IFERROR(IF($G1716&lt;&gt;"",LEFT($G1716,11),IF(COUNTIF(③女子申込!$C:$C,$B1716)=1,INDEX(③女子申込!H:H,MATCH($B1716,③女子申込!$C:$C,0)),"")),"")</f>
        <v/>
      </c>
      <c r="U1716" t="str">
        <f t="shared" si="188"/>
        <v/>
      </c>
    </row>
    <row r="1717" spans="13:21">
      <c r="M1717" t="str">
        <f t="shared" si="183"/>
        <v/>
      </c>
      <c r="N1717" t="str">
        <f t="shared" si="184"/>
        <v/>
      </c>
      <c r="O1717" t="str">
        <f t="shared" si="185"/>
        <v/>
      </c>
      <c r="P1717" t="str">
        <f t="shared" si="186"/>
        <v/>
      </c>
      <c r="Q1717" t="str">
        <f>IF($F1717="","",DATEDIF($R1717,①申込書!$D$3,"Y"))</f>
        <v/>
      </c>
      <c r="R1717" t="str">
        <f t="shared" si="187"/>
        <v/>
      </c>
      <c r="S1717" t="str">
        <f t="shared" si="182"/>
        <v/>
      </c>
      <c r="T1717" t="str">
        <f>IFERROR(IF($G1717&lt;&gt;"",LEFT($G1717,11),IF(COUNTIF(③女子申込!$C:$C,$B1717)=1,INDEX(③女子申込!H:H,MATCH($B1717,③女子申込!$C:$C,0)),"")),"")</f>
        <v/>
      </c>
      <c r="U1717" t="str">
        <f t="shared" si="188"/>
        <v/>
      </c>
    </row>
    <row r="1718" spans="13:21">
      <c r="M1718" t="str">
        <f t="shared" si="183"/>
        <v/>
      </c>
      <c r="N1718" t="str">
        <f t="shared" si="184"/>
        <v/>
      </c>
      <c r="O1718" t="str">
        <f t="shared" si="185"/>
        <v/>
      </c>
      <c r="P1718" t="str">
        <f t="shared" si="186"/>
        <v/>
      </c>
      <c r="Q1718" t="str">
        <f>IF($F1718="","",DATEDIF($R1718,①申込書!$D$3,"Y"))</f>
        <v/>
      </c>
      <c r="R1718" t="str">
        <f t="shared" si="187"/>
        <v/>
      </c>
      <c r="S1718" t="str">
        <f t="shared" si="182"/>
        <v/>
      </c>
      <c r="T1718" t="str">
        <f>IFERROR(IF($G1718&lt;&gt;"",LEFT($G1718,11),IF(COUNTIF(③女子申込!$C:$C,$B1718)=1,INDEX(③女子申込!H:H,MATCH($B1718,③女子申込!$C:$C,0)),"")),"")</f>
        <v/>
      </c>
      <c r="U1718" t="str">
        <f t="shared" si="188"/>
        <v/>
      </c>
    </row>
    <row r="1719" spans="13:21">
      <c r="M1719" t="str">
        <f t="shared" si="183"/>
        <v/>
      </c>
      <c r="N1719" t="str">
        <f t="shared" si="184"/>
        <v/>
      </c>
      <c r="O1719" t="str">
        <f t="shared" si="185"/>
        <v/>
      </c>
      <c r="P1719" t="str">
        <f t="shared" si="186"/>
        <v/>
      </c>
      <c r="Q1719" t="str">
        <f>IF($F1719="","",DATEDIF($R1719,①申込書!$D$3,"Y"))</f>
        <v/>
      </c>
      <c r="R1719" t="str">
        <f t="shared" si="187"/>
        <v/>
      </c>
      <c r="S1719" t="str">
        <f t="shared" si="182"/>
        <v/>
      </c>
      <c r="T1719" t="str">
        <f>IFERROR(IF($G1719&lt;&gt;"",LEFT($G1719,11),IF(COUNTIF(③女子申込!$C:$C,$B1719)=1,INDEX(③女子申込!H:H,MATCH($B1719,③女子申込!$C:$C,0)),"")),"")</f>
        <v/>
      </c>
      <c r="U1719" t="str">
        <f t="shared" si="188"/>
        <v/>
      </c>
    </row>
    <row r="1720" spans="13:21">
      <c r="M1720" t="str">
        <f t="shared" si="183"/>
        <v/>
      </c>
      <c r="N1720" t="str">
        <f t="shared" si="184"/>
        <v/>
      </c>
      <c r="O1720" t="str">
        <f t="shared" si="185"/>
        <v/>
      </c>
      <c r="P1720" t="str">
        <f t="shared" si="186"/>
        <v/>
      </c>
      <c r="Q1720" t="str">
        <f>IF($F1720="","",DATEDIF($R1720,①申込書!$D$3,"Y"))</f>
        <v/>
      </c>
      <c r="R1720" t="str">
        <f t="shared" si="187"/>
        <v/>
      </c>
      <c r="S1720" t="str">
        <f t="shared" si="182"/>
        <v/>
      </c>
      <c r="T1720" t="str">
        <f>IFERROR(IF($G1720&lt;&gt;"",LEFT($G1720,11),IF(COUNTIF(③女子申込!$C:$C,$B1720)=1,INDEX(③女子申込!H:H,MATCH($B1720,③女子申込!$C:$C,0)),"")),"")</f>
        <v/>
      </c>
      <c r="U1720" t="str">
        <f t="shared" si="188"/>
        <v/>
      </c>
    </row>
    <row r="1721" spans="13:21">
      <c r="M1721" t="str">
        <f t="shared" si="183"/>
        <v/>
      </c>
      <c r="N1721" t="str">
        <f t="shared" si="184"/>
        <v/>
      </c>
      <c r="O1721" t="str">
        <f t="shared" si="185"/>
        <v/>
      </c>
      <c r="P1721" t="str">
        <f t="shared" si="186"/>
        <v/>
      </c>
      <c r="Q1721" t="str">
        <f>IF($F1721="","",DATEDIF($R1721,①申込書!$D$3,"Y"))</f>
        <v/>
      </c>
      <c r="R1721" t="str">
        <f t="shared" si="187"/>
        <v/>
      </c>
      <c r="S1721" t="str">
        <f t="shared" si="182"/>
        <v/>
      </c>
      <c r="T1721" t="str">
        <f>IFERROR(IF($G1721&lt;&gt;"",LEFT($G1721,11),IF(COUNTIF(③女子申込!$C:$C,$B1721)=1,INDEX(③女子申込!H:H,MATCH($B1721,③女子申込!$C:$C,0)),"")),"")</f>
        <v/>
      </c>
      <c r="U1721" t="str">
        <f t="shared" si="188"/>
        <v/>
      </c>
    </row>
    <row r="1722" spans="13:21">
      <c r="M1722" t="str">
        <f t="shared" si="183"/>
        <v/>
      </c>
      <c r="N1722" t="str">
        <f t="shared" si="184"/>
        <v/>
      </c>
      <c r="O1722" t="str">
        <f t="shared" si="185"/>
        <v/>
      </c>
      <c r="P1722" t="str">
        <f t="shared" si="186"/>
        <v/>
      </c>
      <c r="Q1722" t="str">
        <f>IF($F1722="","",DATEDIF($R1722,①申込書!$D$3,"Y"))</f>
        <v/>
      </c>
      <c r="R1722" t="str">
        <f t="shared" si="187"/>
        <v/>
      </c>
      <c r="S1722" t="str">
        <f t="shared" si="182"/>
        <v/>
      </c>
      <c r="T1722" t="str">
        <f>IFERROR(IF($G1722&lt;&gt;"",LEFT($G1722,11),IF(COUNTIF(③女子申込!$C:$C,$B1722)=1,INDEX(③女子申込!H:H,MATCH($B1722,③女子申込!$C:$C,0)),"")),"")</f>
        <v/>
      </c>
      <c r="U1722" t="str">
        <f t="shared" si="188"/>
        <v/>
      </c>
    </row>
    <row r="1723" spans="13:21">
      <c r="M1723" t="str">
        <f t="shared" si="183"/>
        <v/>
      </c>
      <c r="N1723" t="str">
        <f t="shared" si="184"/>
        <v/>
      </c>
      <c r="O1723" t="str">
        <f t="shared" si="185"/>
        <v/>
      </c>
      <c r="P1723" t="str">
        <f t="shared" si="186"/>
        <v/>
      </c>
      <c r="Q1723" t="str">
        <f>IF($F1723="","",DATEDIF($R1723,①申込書!$D$3,"Y"))</f>
        <v/>
      </c>
      <c r="R1723" t="str">
        <f t="shared" si="187"/>
        <v/>
      </c>
      <c r="S1723" t="str">
        <f t="shared" si="182"/>
        <v/>
      </c>
      <c r="T1723" t="str">
        <f>IFERROR(IF($G1723&lt;&gt;"",LEFT($G1723,11),IF(COUNTIF(③女子申込!$C:$C,$B1723)=1,INDEX(③女子申込!H:H,MATCH($B1723,③女子申込!$C:$C,0)),"")),"")</f>
        <v/>
      </c>
      <c r="U1723" t="str">
        <f t="shared" si="188"/>
        <v/>
      </c>
    </row>
    <row r="1724" spans="13:21">
      <c r="M1724" t="str">
        <f t="shared" si="183"/>
        <v/>
      </c>
      <c r="N1724" t="str">
        <f t="shared" si="184"/>
        <v/>
      </c>
      <c r="O1724" t="str">
        <f t="shared" si="185"/>
        <v/>
      </c>
      <c r="P1724" t="str">
        <f t="shared" si="186"/>
        <v/>
      </c>
      <c r="Q1724" t="str">
        <f>IF($F1724="","",DATEDIF($R1724,①申込書!$D$3,"Y"))</f>
        <v/>
      </c>
      <c r="R1724" t="str">
        <f t="shared" si="187"/>
        <v/>
      </c>
      <c r="S1724" t="str">
        <f t="shared" si="182"/>
        <v/>
      </c>
      <c r="T1724" t="str">
        <f>IFERROR(IF($G1724&lt;&gt;"",LEFT($G1724,11),IF(COUNTIF(③女子申込!$C:$C,$B1724)=1,INDEX(③女子申込!H:H,MATCH($B1724,③女子申込!$C:$C,0)),"")),"")</f>
        <v/>
      </c>
      <c r="U1724" t="str">
        <f t="shared" si="188"/>
        <v/>
      </c>
    </row>
    <row r="1725" spans="13:21">
      <c r="M1725" t="str">
        <f t="shared" si="183"/>
        <v/>
      </c>
      <c r="N1725" t="str">
        <f t="shared" si="184"/>
        <v/>
      </c>
      <c r="O1725" t="str">
        <f t="shared" si="185"/>
        <v/>
      </c>
      <c r="P1725" t="str">
        <f t="shared" si="186"/>
        <v/>
      </c>
      <c r="Q1725" t="str">
        <f>IF($F1725="","",DATEDIF($R1725,①申込書!$D$3,"Y"))</f>
        <v/>
      </c>
      <c r="R1725" t="str">
        <f t="shared" si="187"/>
        <v/>
      </c>
      <c r="S1725" t="str">
        <f t="shared" si="182"/>
        <v/>
      </c>
      <c r="T1725" t="str">
        <f>IFERROR(IF($G1725&lt;&gt;"",LEFT($G1725,11),IF(COUNTIF(③女子申込!$C:$C,$B1725)=1,INDEX(③女子申込!H:H,MATCH($B1725,③女子申込!$C:$C,0)),"")),"")</f>
        <v/>
      </c>
      <c r="U1725" t="str">
        <f t="shared" si="188"/>
        <v/>
      </c>
    </row>
    <row r="1726" spans="13:21">
      <c r="M1726" t="str">
        <f t="shared" si="183"/>
        <v/>
      </c>
      <c r="N1726" t="str">
        <f t="shared" si="184"/>
        <v/>
      </c>
      <c r="O1726" t="str">
        <f t="shared" si="185"/>
        <v/>
      </c>
      <c r="P1726" t="str">
        <f t="shared" si="186"/>
        <v/>
      </c>
      <c r="Q1726" t="str">
        <f>IF($F1726="","",DATEDIF($R1726,①申込書!$D$3,"Y"))</f>
        <v/>
      </c>
      <c r="R1726" t="str">
        <f t="shared" si="187"/>
        <v/>
      </c>
      <c r="S1726" t="str">
        <f t="shared" si="182"/>
        <v/>
      </c>
      <c r="T1726" t="str">
        <f>IFERROR(IF($G1726&lt;&gt;"",LEFT($G1726,11),IF(COUNTIF(③女子申込!$C:$C,$B1726)=1,INDEX(③女子申込!H:H,MATCH($B1726,③女子申込!$C:$C,0)),"")),"")</f>
        <v/>
      </c>
      <c r="U1726" t="str">
        <f t="shared" si="188"/>
        <v/>
      </c>
    </row>
    <row r="1727" spans="13:21">
      <c r="M1727" t="str">
        <f t="shared" si="183"/>
        <v/>
      </c>
      <c r="N1727" t="str">
        <f t="shared" si="184"/>
        <v/>
      </c>
      <c r="O1727" t="str">
        <f t="shared" si="185"/>
        <v/>
      </c>
      <c r="P1727" t="str">
        <f t="shared" si="186"/>
        <v/>
      </c>
      <c r="Q1727" t="str">
        <f>IF($F1727="","",DATEDIF($R1727,①申込書!$D$3,"Y"))</f>
        <v/>
      </c>
      <c r="R1727" t="str">
        <f t="shared" si="187"/>
        <v/>
      </c>
      <c r="S1727" t="str">
        <f t="shared" si="182"/>
        <v/>
      </c>
      <c r="T1727" t="str">
        <f>IFERROR(IF($G1727&lt;&gt;"",LEFT($G1727,11),IF(COUNTIF(③女子申込!$C:$C,$B1727)=1,INDEX(③女子申込!H:H,MATCH($B1727,③女子申込!$C:$C,0)),"")),"")</f>
        <v/>
      </c>
      <c r="U1727" t="str">
        <f t="shared" si="188"/>
        <v/>
      </c>
    </row>
    <row r="1728" spans="13:21">
      <c r="M1728" t="str">
        <f t="shared" si="183"/>
        <v/>
      </c>
      <c r="N1728" t="str">
        <f t="shared" si="184"/>
        <v/>
      </c>
      <c r="O1728" t="str">
        <f t="shared" si="185"/>
        <v/>
      </c>
      <c r="P1728" t="str">
        <f t="shared" si="186"/>
        <v/>
      </c>
      <c r="Q1728" t="str">
        <f>IF($F1728="","",DATEDIF($R1728,①申込書!$D$3,"Y"))</f>
        <v/>
      </c>
      <c r="R1728" t="str">
        <f t="shared" si="187"/>
        <v/>
      </c>
      <c r="S1728" t="str">
        <f t="shared" si="182"/>
        <v/>
      </c>
      <c r="T1728" t="str">
        <f>IFERROR(IF($G1728&lt;&gt;"",LEFT($G1728,11),IF(COUNTIF(③女子申込!$C:$C,$B1728)=1,INDEX(③女子申込!H:H,MATCH($B1728,③女子申込!$C:$C,0)),"")),"")</f>
        <v/>
      </c>
      <c r="U1728" t="str">
        <f t="shared" si="188"/>
        <v/>
      </c>
    </row>
    <row r="1729" spans="13:21">
      <c r="M1729" t="str">
        <f t="shared" si="183"/>
        <v/>
      </c>
      <c r="N1729" t="str">
        <f t="shared" si="184"/>
        <v/>
      </c>
      <c r="O1729" t="str">
        <f t="shared" si="185"/>
        <v/>
      </c>
      <c r="P1729" t="str">
        <f t="shared" si="186"/>
        <v/>
      </c>
      <c r="Q1729" t="str">
        <f>IF($F1729="","",DATEDIF($R1729,①申込書!$D$3,"Y"))</f>
        <v/>
      </c>
      <c r="R1729" t="str">
        <f t="shared" si="187"/>
        <v/>
      </c>
      <c r="S1729" t="str">
        <f t="shared" si="182"/>
        <v/>
      </c>
      <c r="T1729" t="str">
        <f>IFERROR(IF($G1729&lt;&gt;"",LEFT($G1729,11),IF(COUNTIF(③女子申込!$C:$C,$B1729)=1,INDEX(③女子申込!H:H,MATCH($B1729,③女子申込!$C:$C,0)),"")),"")</f>
        <v/>
      </c>
      <c r="U1729" t="str">
        <f t="shared" si="188"/>
        <v/>
      </c>
    </row>
    <row r="1730" spans="13:21">
      <c r="M1730" t="str">
        <f t="shared" si="183"/>
        <v/>
      </c>
      <c r="N1730" t="str">
        <f t="shared" si="184"/>
        <v/>
      </c>
      <c r="O1730" t="str">
        <f t="shared" si="185"/>
        <v/>
      </c>
      <c r="P1730" t="str">
        <f t="shared" si="186"/>
        <v/>
      </c>
      <c r="Q1730" t="str">
        <f>IF($F1730="","",DATEDIF($R1730,①申込書!$D$3,"Y"))</f>
        <v/>
      </c>
      <c r="R1730" t="str">
        <f t="shared" si="187"/>
        <v/>
      </c>
      <c r="S1730" t="str">
        <f t="shared" ref="S1730:S1793" si="189">IFERROR(IF(OR($E1730="北海道",$E1730="学連"),$E1730,LEFT($E1730,LEN($E1730)-1)),"")</f>
        <v/>
      </c>
      <c r="T1730" t="str">
        <f>IFERROR(IF($G1730&lt;&gt;"",LEFT($G1730,11),IF(COUNTIF(③女子申込!$C:$C,$B1730)=1,INDEX(③女子申込!H:H,MATCH($B1730,③女子申込!$C:$C,0)),"")),"")</f>
        <v/>
      </c>
      <c r="U1730" t="str">
        <f t="shared" si="188"/>
        <v/>
      </c>
    </row>
    <row r="1731" spans="13:21">
      <c r="M1731" t="str">
        <f t="shared" ref="M1731:M1794" si="190">IFERROR(LEFT($C1731,FIND("　",$C1731)-1),"")</f>
        <v/>
      </c>
      <c r="N1731" t="str">
        <f t="shared" ref="N1731:N1794" si="191">IFERROR(RIGHT($C1731,LEN($C1731)-FIND("　",$C1731)),"")</f>
        <v/>
      </c>
      <c r="O1731" t="str">
        <f t="shared" ref="O1731:O1794" si="192">IFERROR(DBCS(LEFT($D1731,FIND(" ",$D1731)-1)),"")</f>
        <v/>
      </c>
      <c r="P1731" t="str">
        <f t="shared" ref="P1731:P1794" si="193">IFERROR(DBCS(RIGHT($D1731,LEN($D1731)-FIND(" ",$D1731))),"")</f>
        <v/>
      </c>
      <c r="Q1731" t="str">
        <f>IF($F1731="","",DATEDIF($R1731,①申込書!$D$3,"Y"))</f>
        <v/>
      </c>
      <c r="R1731" t="str">
        <f t="shared" ref="R1731:R1794" si="194">IF($F1731="","",LEFT($F1731,4)&amp;"/"&amp;MID($F1731,5,2)&amp;"/"&amp;RIGHT($F1731,2))</f>
        <v/>
      </c>
      <c r="S1731" t="str">
        <f t="shared" si="189"/>
        <v/>
      </c>
      <c r="T1731" t="str">
        <f>IFERROR(IF($G1731&lt;&gt;"",LEFT($G1731,11),IF(COUNTIF(③女子申込!$C:$C,$B1731)=1,INDEX(③女子申込!H:H,MATCH($B1731,③女子申込!$C:$C,0)),"")),"")</f>
        <v/>
      </c>
      <c r="U1731" t="str">
        <f t="shared" ref="U1731:U1794" si="195">IFERROR(LEFT($A1731,FIND("大学",$A1731))&amp;RIGHT($A1731,LEN($A1731)-FIND("大学",$A1731)-1),"")</f>
        <v/>
      </c>
    </row>
    <row r="1732" spans="13:21">
      <c r="M1732" t="str">
        <f t="shared" si="190"/>
        <v/>
      </c>
      <c r="N1732" t="str">
        <f t="shared" si="191"/>
        <v/>
      </c>
      <c r="O1732" t="str">
        <f t="shared" si="192"/>
        <v/>
      </c>
      <c r="P1732" t="str">
        <f t="shared" si="193"/>
        <v/>
      </c>
      <c r="Q1732" t="str">
        <f>IF($F1732="","",DATEDIF($R1732,①申込書!$D$3,"Y"))</f>
        <v/>
      </c>
      <c r="R1732" t="str">
        <f t="shared" si="194"/>
        <v/>
      </c>
      <c r="S1732" t="str">
        <f t="shared" si="189"/>
        <v/>
      </c>
      <c r="T1732" t="str">
        <f>IFERROR(IF($G1732&lt;&gt;"",LEFT($G1732,11),IF(COUNTIF(③女子申込!$C:$C,$B1732)=1,INDEX(③女子申込!H:H,MATCH($B1732,③女子申込!$C:$C,0)),"")),"")</f>
        <v/>
      </c>
      <c r="U1732" t="str">
        <f t="shared" si="195"/>
        <v/>
      </c>
    </row>
    <row r="1733" spans="13:21">
      <c r="M1733" t="str">
        <f t="shared" si="190"/>
        <v/>
      </c>
      <c r="N1733" t="str">
        <f t="shared" si="191"/>
        <v/>
      </c>
      <c r="O1733" t="str">
        <f t="shared" si="192"/>
        <v/>
      </c>
      <c r="P1733" t="str">
        <f t="shared" si="193"/>
        <v/>
      </c>
      <c r="Q1733" t="str">
        <f>IF($F1733="","",DATEDIF($R1733,①申込書!$D$3,"Y"))</f>
        <v/>
      </c>
      <c r="R1733" t="str">
        <f t="shared" si="194"/>
        <v/>
      </c>
      <c r="S1733" t="str">
        <f t="shared" si="189"/>
        <v/>
      </c>
      <c r="T1733" t="str">
        <f>IFERROR(IF($G1733&lt;&gt;"",LEFT($G1733,11),IF(COUNTIF(③女子申込!$C:$C,$B1733)=1,INDEX(③女子申込!H:H,MATCH($B1733,③女子申込!$C:$C,0)),"")),"")</f>
        <v/>
      </c>
      <c r="U1733" t="str">
        <f t="shared" si="195"/>
        <v/>
      </c>
    </row>
    <row r="1734" spans="13:21">
      <c r="M1734" t="str">
        <f t="shared" si="190"/>
        <v/>
      </c>
      <c r="N1734" t="str">
        <f t="shared" si="191"/>
        <v/>
      </c>
      <c r="O1734" t="str">
        <f t="shared" si="192"/>
        <v/>
      </c>
      <c r="P1734" t="str">
        <f t="shared" si="193"/>
        <v/>
      </c>
      <c r="Q1734" t="str">
        <f>IF($F1734="","",DATEDIF($R1734,①申込書!$D$3,"Y"))</f>
        <v/>
      </c>
      <c r="R1734" t="str">
        <f t="shared" si="194"/>
        <v/>
      </c>
      <c r="S1734" t="str">
        <f t="shared" si="189"/>
        <v/>
      </c>
      <c r="T1734" t="str">
        <f>IFERROR(IF($G1734&lt;&gt;"",LEFT($G1734,11),IF(COUNTIF(③女子申込!$C:$C,$B1734)=1,INDEX(③女子申込!H:H,MATCH($B1734,③女子申込!$C:$C,0)),"")),"")</f>
        <v/>
      </c>
      <c r="U1734" t="str">
        <f t="shared" si="195"/>
        <v/>
      </c>
    </row>
    <row r="1735" spans="13:21">
      <c r="M1735" t="str">
        <f t="shared" si="190"/>
        <v/>
      </c>
      <c r="N1735" t="str">
        <f t="shared" si="191"/>
        <v/>
      </c>
      <c r="O1735" t="str">
        <f t="shared" si="192"/>
        <v/>
      </c>
      <c r="P1735" t="str">
        <f t="shared" si="193"/>
        <v/>
      </c>
      <c r="Q1735" t="str">
        <f>IF($F1735="","",DATEDIF($R1735,①申込書!$D$3,"Y"))</f>
        <v/>
      </c>
      <c r="R1735" t="str">
        <f t="shared" si="194"/>
        <v/>
      </c>
      <c r="S1735" t="str">
        <f t="shared" si="189"/>
        <v/>
      </c>
      <c r="T1735" t="str">
        <f>IFERROR(IF($G1735&lt;&gt;"",LEFT($G1735,11),IF(COUNTIF(③女子申込!$C:$C,$B1735)=1,INDEX(③女子申込!H:H,MATCH($B1735,③女子申込!$C:$C,0)),"")),"")</f>
        <v/>
      </c>
      <c r="U1735" t="str">
        <f t="shared" si="195"/>
        <v/>
      </c>
    </row>
    <row r="1736" spans="13:21">
      <c r="M1736" t="str">
        <f t="shared" si="190"/>
        <v/>
      </c>
      <c r="N1736" t="str">
        <f t="shared" si="191"/>
        <v/>
      </c>
      <c r="O1736" t="str">
        <f t="shared" si="192"/>
        <v/>
      </c>
      <c r="P1736" t="str">
        <f t="shared" si="193"/>
        <v/>
      </c>
      <c r="Q1736" t="str">
        <f>IF($F1736="","",DATEDIF($R1736,①申込書!$D$3,"Y"))</f>
        <v/>
      </c>
      <c r="R1736" t="str">
        <f t="shared" si="194"/>
        <v/>
      </c>
      <c r="S1736" t="str">
        <f t="shared" si="189"/>
        <v/>
      </c>
      <c r="T1736" t="str">
        <f>IFERROR(IF($G1736&lt;&gt;"",LEFT($G1736,11),IF(COUNTIF(③女子申込!$C:$C,$B1736)=1,INDEX(③女子申込!H:H,MATCH($B1736,③女子申込!$C:$C,0)),"")),"")</f>
        <v/>
      </c>
      <c r="U1736" t="str">
        <f t="shared" si="195"/>
        <v/>
      </c>
    </row>
    <row r="1737" spans="13:21">
      <c r="M1737" t="str">
        <f t="shared" si="190"/>
        <v/>
      </c>
      <c r="N1737" t="str">
        <f t="shared" si="191"/>
        <v/>
      </c>
      <c r="O1737" t="str">
        <f t="shared" si="192"/>
        <v/>
      </c>
      <c r="P1737" t="str">
        <f t="shared" si="193"/>
        <v/>
      </c>
      <c r="Q1737" t="str">
        <f>IF($F1737="","",DATEDIF($R1737,①申込書!$D$3,"Y"))</f>
        <v/>
      </c>
      <c r="R1737" t="str">
        <f t="shared" si="194"/>
        <v/>
      </c>
      <c r="S1737" t="str">
        <f t="shared" si="189"/>
        <v/>
      </c>
      <c r="T1737" t="str">
        <f>IFERROR(IF($G1737&lt;&gt;"",LEFT($G1737,11),IF(COUNTIF(③女子申込!$C:$C,$B1737)=1,INDEX(③女子申込!H:H,MATCH($B1737,③女子申込!$C:$C,0)),"")),"")</f>
        <v/>
      </c>
      <c r="U1737" t="str">
        <f t="shared" si="195"/>
        <v/>
      </c>
    </row>
    <row r="1738" spans="13:21">
      <c r="M1738" t="str">
        <f t="shared" si="190"/>
        <v/>
      </c>
      <c r="N1738" t="str">
        <f t="shared" si="191"/>
        <v/>
      </c>
      <c r="O1738" t="str">
        <f t="shared" si="192"/>
        <v/>
      </c>
      <c r="P1738" t="str">
        <f t="shared" si="193"/>
        <v/>
      </c>
      <c r="Q1738" t="str">
        <f>IF($F1738="","",DATEDIF($R1738,①申込書!$D$3,"Y"))</f>
        <v/>
      </c>
      <c r="R1738" t="str">
        <f t="shared" si="194"/>
        <v/>
      </c>
      <c r="S1738" t="str">
        <f t="shared" si="189"/>
        <v/>
      </c>
      <c r="T1738" t="str">
        <f>IFERROR(IF($G1738&lt;&gt;"",LEFT($G1738,11),IF(COUNTIF(③女子申込!$C:$C,$B1738)=1,INDEX(③女子申込!H:H,MATCH($B1738,③女子申込!$C:$C,0)),"")),"")</f>
        <v/>
      </c>
      <c r="U1738" t="str">
        <f t="shared" si="195"/>
        <v/>
      </c>
    </row>
    <row r="1739" spans="13:21">
      <c r="M1739" t="str">
        <f t="shared" si="190"/>
        <v/>
      </c>
      <c r="N1739" t="str">
        <f t="shared" si="191"/>
        <v/>
      </c>
      <c r="O1739" t="str">
        <f t="shared" si="192"/>
        <v/>
      </c>
      <c r="P1739" t="str">
        <f t="shared" si="193"/>
        <v/>
      </c>
      <c r="Q1739" t="str">
        <f>IF($F1739="","",DATEDIF($R1739,①申込書!$D$3,"Y"))</f>
        <v/>
      </c>
      <c r="R1739" t="str">
        <f t="shared" si="194"/>
        <v/>
      </c>
      <c r="S1739" t="str">
        <f t="shared" si="189"/>
        <v/>
      </c>
      <c r="T1739" t="str">
        <f>IFERROR(IF($G1739&lt;&gt;"",LEFT($G1739,11),IF(COUNTIF(③女子申込!$C:$C,$B1739)=1,INDEX(③女子申込!H:H,MATCH($B1739,③女子申込!$C:$C,0)),"")),"")</f>
        <v/>
      </c>
      <c r="U1739" t="str">
        <f t="shared" si="195"/>
        <v/>
      </c>
    </row>
    <row r="1740" spans="13:21">
      <c r="M1740" t="str">
        <f t="shared" si="190"/>
        <v/>
      </c>
      <c r="N1740" t="str">
        <f t="shared" si="191"/>
        <v/>
      </c>
      <c r="O1740" t="str">
        <f t="shared" si="192"/>
        <v/>
      </c>
      <c r="P1740" t="str">
        <f t="shared" si="193"/>
        <v/>
      </c>
      <c r="Q1740" t="str">
        <f>IF($F1740="","",DATEDIF($R1740,①申込書!$D$3,"Y"))</f>
        <v/>
      </c>
      <c r="R1740" t="str">
        <f t="shared" si="194"/>
        <v/>
      </c>
      <c r="S1740" t="str">
        <f t="shared" si="189"/>
        <v/>
      </c>
      <c r="T1740" t="str">
        <f>IFERROR(IF($G1740&lt;&gt;"",LEFT($G1740,11),IF(COUNTIF(③女子申込!$C:$C,$B1740)=1,INDEX(③女子申込!H:H,MATCH($B1740,③女子申込!$C:$C,0)),"")),"")</f>
        <v/>
      </c>
      <c r="U1740" t="str">
        <f t="shared" si="195"/>
        <v/>
      </c>
    </row>
    <row r="1741" spans="13:21">
      <c r="M1741" t="str">
        <f t="shared" si="190"/>
        <v/>
      </c>
      <c r="N1741" t="str">
        <f t="shared" si="191"/>
        <v/>
      </c>
      <c r="O1741" t="str">
        <f t="shared" si="192"/>
        <v/>
      </c>
      <c r="P1741" t="str">
        <f t="shared" si="193"/>
        <v/>
      </c>
      <c r="Q1741" t="str">
        <f>IF($F1741="","",DATEDIF($R1741,①申込書!$D$3,"Y"))</f>
        <v/>
      </c>
      <c r="R1741" t="str">
        <f t="shared" si="194"/>
        <v/>
      </c>
      <c r="S1741" t="str">
        <f t="shared" si="189"/>
        <v/>
      </c>
      <c r="T1741" t="str">
        <f>IFERROR(IF($G1741&lt;&gt;"",LEFT($G1741,11),IF(COUNTIF(③女子申込!$C:$C,$B1741)=1,INDEX(③女子申込!H:H,MATCH($B1741,③女子申込!$C:$C,0)),"")),"")</f>
        <v/>
      </c>
      <c r="U1741" t="str">
        <f t="shared" si="195"/>
        <v/>
      </c>
    </row>
    <row r="1742" spans="13:21">
      <c r="M1742" t="str">
        <f t="shared" si="190"/>
        <v/>
      </c>
      <c r="N1742" t="str">
        <f t="shared" si="191"/>
        <v/>
      </c>
      <c r="O1742" t="str">
        <f t="shared" si="192"/>
        <v/>
      </c>
      <c r="P1742" t="str">
        <f t="shared" si="193"/>
        <v/>
      </c>
      <c r="Q1742" t="str">
        <f>IF($F1742="","",DATEDIF($R1742,①申込書!$D$3,"Y"))</f>
        <v/>
      </c>
      <c r="R1742" t="str">
        <f t="shared" si="194"/>
        <v/>
      </c>
      <c r="S1742" t="str">
        <f t="shared" si="189"/>
        <v/>
      </c>
      <c r="T1742" t="str">
        <f>IFERROR(IF($G1742&lt;&gt;"",LEFT($G1742,11),IF(COUNTIF(③女子申込!$C:$C,$B1742)=1,INDEX(③女子申込!H:H,MATCH($B1742,③女子申込!$C:$C,0)),"")),"")</f>
        <v/>
      </c>
      <c r="U1742" t="str">
        <f t="shared" si="195"/>
        <v/>
      </c>
    </row>
    <row r="1743" spans="13:21">
      <c r="M1743" t="str">
        <f t="shared" si="190"/>
        <v/>
      </c>
      <c r="N1743" t="str">
        <f t="shared" si="191"/>
        <v/>
      </c>
      <c r="O1743" t="str">
        <f t="shared" si="192"/>
        <v/>
      </c>
      <c r="P1743" t="str">
        <f t="shared" si="193"/>
        <v/>
      </c>
      <c r="Q1743" t="str">
        <f>IF($F1743="","",DATEDIF($R1743,①申込書!$D$3,"Y"))</f>
        <v/>
      </c>
      <c r="R1743" t="str">
        <f t="shared" si="194"/>
        <v/>
      </c>
      <c r="S1743" t="str">
        <f t="shared" si="189"/>
        <v/>
      </c>
      <c r="T1743" t="str">
        <f>IFERROR(IF($G1743&lt;&gt;"",LEFT($G1743,11),IF(COUNTIF(③女子申込!$C:$C,$B1743)=1,INDEX(③女子申込!H:H,MATCH($B1743,③女子申込!$C:$C,0)),"")),"")</f>
        <v/>
      </c>
      <c r="U1743" t="str">
        <f t="shared" si="195"/>
        <v/>
      </c>
    </row>
    <row r="1744" spans="13:21">
      <c r="M1744" t="str">
        <f t="shared" si="190"/>
        <v/>
      </c>
      <c r="N1744" t="str">
        <f t="shared" si="191"/>
        <v/>
      </c>
      <c r="O1744" t="str">
        <f t="shared" si="192"/>
        <v/>
      </c>
      <c r="P1744" t="str">
        <f t="shared" si="193"/>
        <v/>
      </c>
      <c r="Q1744" t="str">
        <f>IF($F1744="","",DATEDIF($R1744,①申込書!$D$3,"Y"))</f>
        <v/>
      </c>
      <c r="R1744" t="str">
        <f t="shared" si="194"/>
        <v/>
      </c>
      <c r="S1744" t="str">
        <f t="shared" si="189"/>
        <v/>
      </c>
      <c r="T1744" t="str">
        <f>IFERROR(IF($G1744&lt;&gt;"",LEFT($G1744,11),IF(COUNTIF(③女子申込!$C:$C,$B1744)=1,INDEX(③女子申込!H:H,MATCH($B1744,③女子申込!$C:$C,0)),"")),"")</f>
        <v/>
      </c>
      <c r="U1744" t="str">
        <f t="shared" si="195"/>
        <v/>
      </c>
    </row>
    <row r="1745" spans="13:21">
      <c r="M1745" t="str">
        <f t="shared" si="190"/>
        <v/>
      </c>
      <c r="N1745" t="str">
        <f t="shared" si="191"/>
        <v/>
      </c>
      <c r="O1745" t="str">
        <f t="shared" si="192"/>
        <v/>
      </c>
      <c r="P1745" t="str">
        <f t="shared" si="193"/>
        <v/>
      </c>
      <c r="Q1745" t="str">
        <f>IF($F1745="","",DATEDIF($R1745,①申込書!$D$3,"Y"))</f>
        <v/>
      </c>
      <c r="R1745" t="str">
        <f t="shared" si="194"/>
        <v/>
      </c>
      <c r="S1745" t="str">
        <f t="shared" si="189"/>
        <v/>
      </c>
      <c r="T1745" t="str">
        <f>IFERROR(IF($G1745&lt;&gt;"",LEFT($G1745,11),IF(COUNTIF(③女子申込!$C:$C,$B1745)=1,INDEX(③女子申込!H:H,MATCH($B1745,③女子申込!$C:$C,0)),"")),"")</f>
        <v/>
      </c>
      <c r="U1745" t="str">
        <f t="shared" si="195"/>
        <v/>
      </c>
    </row>
    <row r="1746" spans="13:21">
      <c r="M1746" t="str">
        <f t="shared" si="190"/>
        <v/>
      </c>
      <c r="N1746" t="str">
        <f t="shared" si="191"/>
        <v/>
      </c>
      <c r="O1746" t="str">
        <f t="shared" si="192"/>
        <v/>
      </c>
      <c r="P1746" t="str">
        <f t="shared" si="193"/>
        <v/>
      </c>
      <c r="Q1746" t="str">
        <f>IF($F1746="","",DATEDIF($R1746,①申込書!$D$3,"Y"))</f>
        <v/>
      </c>
      <c r="R1746" t="str">
        <f t="shared" si="194"/>
        <v/>
      </c>
      <c r="S1746" t="str">
        <f t="shared" si="189"/>
        <v/>
      </c>
      <c r="T1746" t="str">
        <f>IFERROR(IF($G1746&lt;&gt;"",LEFT($G1746,11),IF(COUNTIF(③女子申込!$C:$C,$B1746)=1,INDEX(③女子申込!H:H,MATCH($B1746,③女子申込!$C:$C,0)),"")),"")</f>
        <v/>
      </c>
      <c r="U1746" t="str">
        <f t="shared" si="195"/>
        <v/>
      </c>
    </row>
    <row r="1747" spans="13:21">
      <c r="M1747" t="str">
        <f t="shared" si="190"/>
        <v/>
      </c>
      <c r="N1747" t="str">
        <f t="shared" si="191"/>
        <v/>
      </c>
      <c r="O1747" t="str">
        <f t="shared" si="192"/>
        <v/>
      </c>
      <c r="P1747" t="str">
        <f t="shared" si="193"/>
        <v/>
      </c>
      <c r="Q1747" t="str">
        <f>IF($F1747="","",DATEDIF($R1747,①申込書!$D$3,"Y"))</f>
        <v/>
      </c>
      <c r="R1747" t="str">
        <f t="shared" si="194"/>
        <v/>
      </c>
      <c r="S1747" t="str">
        <f t="shared" si="189"/>
        <v/>
      </c>
      <c r="T1747" t="str">
        <f>IFERROR(IF($G1747&lt;&gt;"",LEFT($G1747,11),IF(COUNTIF(③女子申込!$C:$C,$B1747)=1,INDEX(③女子申込!H:H,MATCH($B1747,③女子申込!$C:$C,0)),"")),"")</f>
        <v/>
      </c>
      <c r="U1747" t="str">
        <f t="shared" si="195"/>
        <v/>
      </c>
    </row>
    <row r="1748" spans="13:21">
      <c r="M1748" t="str">
        <f t="shared" si="190"/>
        <v/>
      </c>
      <c r="N1748" t="str">
        <f t="shared" si="191"/>
        <v/>
      </c>
      <c r="O1748" t="str">
        <f t="shared" si="192"/>
        <v/>
      </c>
      <c r="P1748" t="str">
        <f t="shared" si="193"/>
        <v/>
      </c>
      <c r="Q1748" t="str">
        <f>IF($F1748="","",DATEDIF($R1748,①申込書!$D$3,"Y"))</f>
        <v/>
      </c>
      <c r="R1748" t="str">
        <f t="shared" si="194"/>
        <v/>
      </c>
      <c r="S1748" t="str">
        <f t="shared" si="189"/>
        <v/>
      </c>
      <c r="T1748" t="str">
        <f>IFERROR(IF($G1748&lt;&gt;"",LEFT($G1748,11),IF(COUNTIF(③女子申込!$C:$C,$B1748)=1,INDEX(③女子申込!H:H,MATCH($B1748,③女子申込!$C:$C,0)),"")),"")</f>
        <v/>
      </c>
      <c r="U1748" t="str">
        <f t="shared" si="195"/>
        <v/>
      </c>
    </row>
    <row r="1749" spans="13:21">
      <c r="M1749" t="str">
        <f t="shared" si="190"/>
        <v/>
      </c>
      <c r="N1749" t="str">
        <f t="shared" si="191"/>
        <v/>
      </c>
      <c r="O1749" t="str">
        <f t="shared" si="192"/>
        <v/>
      </c>
      <c r="P1749" t="str">
        <f t="shared" si="193"/>
        <v/>
      </c>
      <c r="Q1749" t="str">
        <f>IF($F1749="","",DATEDIF($R1749,①申込書!$D$3,"Y"))</f>
        <v/>
      </c>
      <c r="R1749" t="str">
        <f t="shared" si="194"/>
        <v/>
      </c>
      <c r="S1749" t="str">
        <f t="shared" si="189"/>
        <v/>
      </c>
      <c r="T1749" t="str">
        <f>IFERROR(IF($G1749&lt;&gt;"",LEFT($G1749,11),IF(COUNTIF(③女子申込!$C:$C,$B1749)=1,INDEX(③女子申込!H:H,MATCH($B1749,③女子申込!$C:$C,0)),"")),"")</f>
        <v/>
      </c>
      <c r="U1749" t="str">
        <f t="shared" si="195"/>
        <v/>
      </c>
    </row>
    <row r="1750" spans="13:21">
      <c r="M1750" t="str">
        <f t="shared" si="190"/>
        <v/>
      </c>
      <c r="N1750" t="str">
        <f t="shared" si="191"/>
        <v/>
      </c>
      <c r="O1750" t="str">
        <f t="shared" si="192"/>
        <v/>
      </c>
      <c r="P1750" t="str">
        <f t="shared" si="193"/>
        <v/>
      </c>
      <c r="Q1750" t="str">
        <f>IF($F1750="","",DATEDIF($R1750,①申込書!$D$3,"Y"))</f>
        <v/>
      </c>
      <c r="R1750" t="str">
        <f t="shared" si="194"/>
        <v/>
      </c>
      <c r="S1750" t="str">
        <f t="shared" si="189"/>
        <v/>
      </c>
      <c r="T1750" t="str">
        <f>IFERROR(IF($G1750&lt;&gt;"",LEFT($G1750,11),IF(COUNTIF(③女子申込!$C:$C,$B1750)=1,INDEX(③女子申込!H:H,MATCH($B1750,③女子申込!$C:$C,0)),"")),"")</f>
        <v/>
      </c>
      <c r="U1750" t="str">
        <f t="shared" si="195"/>
        <v/>
      </c>
    </row>
    <row r="1751" spans="13:21">
      <c r="M1751" t="str">
        <f t="shared" si="190"/>
        <v/>
      </c>
      <c r="N1751" t="str">
        <f t="shared" si="191"/>
        <v/>
      </c>
      <c r="O1751" t="str">
        <f t="shared" si="192"/>
        <v/>
      </c>
      <c r="P1751" t="str">
        <f t="shared" si="193"/>
        <v/>
      </c>
      <c r="Q1751" t="str">
        <f>IF($F1751="","",DATEDIF($R1751,①申込書!$D$3,"Y"))</f>
        <v/>
      </c>
      <c r="R1751" t="str">
        <f t="shared" si="194"/>
        <v/>
      </c>
      <c r="S1751" t="str">
        <f t="shared" si="189"/>
        <v/>
      </c>
      <c r="T1751" t="str">
        <f>IFERROR(IF($G1751&lt;&gt;"",LEFT($G1751,11),IF(COUNTIF(③女子申込!$C:$C,$B1751)=1,INDEX(③女子申込!H:H,MATCH($B1751,③女子申込!$C:$C,0)),"")),"")</f>
        <v/>
      </c>
      <c r="U1751" t="str">
        <f t="shared" si="195"/>
        <v/>
      </c>
    </row>
    <row r="1752" spans="13:21">
      <c r="M1752" t="str">
        <f t="shared" si="190"/>
        <v/>
      </c>
      <c r="N1752" t="str">
        <f t="shared" si="191"/>
        <v/>
      </c>
      <c r="O1752" t="str">
        <f t="shared" si="192"/>
        <v/>
      </c>
      <c r="P1752" t="str">
        <f t="shared" si="193"/>
        <v/>
      </c>
      <c r="Q1752" t="str">
        <f>IF($F1752="","",DATEDIF($R1752,①申込書!$D$3,"Y"))</f>
        <v/>
      </c>
      <c r="R1752" t="str">
        <f t="shared" si="194"/>
        <v/>
      </c>
      <c r="S1752" t="str">
        <f t="shared" si="189"/>
        <v/>
      </c>
      <c r="T1752" t="str">
        <f>IFERROR(IF($G1752&lt;&gt;"",LEFT($G1752,11),IF(COUNTIF(③女子申込!$C:$C,$B1752)=1,INDEX(③女子申込!H:H,MATCH($B1752,③女子申込!$C:$C,0)),"")),"")</f>
        <v/>
      </c>
      <c r="U1752" t="str">
        <f t="shared" si="195"/>
        <v/>
      </c>
    </row>
    <row r="1753" spans="13:21">
      <c r="M1753" t="str">
        <f t="shared" si="190"/>
        <v/>
      </c>
      <c r="N1753" t="str">
        <f t="shared" si="191"/>
        <v/>
      </c>
      <c r="O1753" t="str">
        <f t="shared" si="192"/>
        <v/>
      </c>
      <c r="P1753" t="str">
        <f t="shared" si="193"/>
        <v/>
      </c>
      <c r="Q1753" t="str">
        <f>IF($F1753="","",DATEDIF($R1753,①申込書!$D$3,"Y"))</f>
        <v/>
      </c>
      <c r="R1753" t="str">
        <f t="shared" si="194"/>
        <v/>
      </c>
      <c r="S1753" t="str">
        <f t="shared" si="189"/>
        <v/>
      </c>
      <c r="T1753" t="str">
        <f>IFERROR(IF($G1753&lt;&gt;"",LEFT($G1753,11),IF(COUNTIF(③女子申込!$C:$C,$B1753)=1,INDEX(③女子申込!H:H,MATCH($B1753,③女子申込!$C:$C,0)),"")),"")</f>
        <v/>
      </c>
      <c r="U1753" t="str">
        <f t="shared" si="195"/>
        <v/>
      </c>
    </row>
    <row r="1754" spans="13:21">
      <c r="M1754" t="str">
        <f t="shared" si="190"/>
        <v/>
      </c>
      <c r="N1754" t="str">
        <f t="shared" si="191"/>
        <v/>
      </c>
      <c r="O1754" t="str">
        <f t="shared" si="192"/>
        <v/>
      </c>
      <c r="P1754" t="str">
        <f t="shared" si="193"/>
        <v/>
      </c>
      <c r="Q1754" t="str">
        <f>IF($F1754="","",DATEDIF($R1754,①申込書!$D$3,"Y"))</f>
        <v/>
      </c>
      <c r="R1754" t="str">
        <f t="shared" si="194"/>
        <v/>
      </c>
      <c r="S1754" t="str">
        <f t="shared" si="189"/>
        <v/>
      </c>
      <c r="T1754" t="str">
        <f>IFERROR(IF($G1754&lt;&gt;"",LEFT($G1754,11),IF(COUNTIF(③女子申込!$C:$C,$B1754)=1,INDEX(③女子申込!H:H,MATCH($B1754,③女子申込!$C:$C,0)),"")),"")</f>
        <v/>
      </c>
      <c r="U1754" t="str">
        <f t="shared" si="195"/>
        <v/>
      </c>
    </row>
    <row r="1755" spans="13:21">
      <c r="M1755" t="str">
        <f t="shared" si="190"/>
        <v/>
      </c>
      <c r="N1755" t="str">
        <f t="shared" si="191"/>
        <v/>
      </c>
      <c r="O1755" t="str">
        <f t="shared" si="192"/>
        <v/>
      </c>
      <c r="P1755" t="str">
        <f t="shared" si="193"/>
        <v/>
      </c>
      <c r="Q1755" t="str">
        <f>IF($F1755="","",DATEDIF($R1755,①申込書!$D$3,"Y"))</f>
        <v/>
      </c>
      <c r="R1755" t="str">
        <f t="shared" si="194"/>
        <v/>
      </c>
      <c r="S1755" t="str">
        <f t="shared" si="189"/>
        <v/>
      </c>
      <c r="T1755" t="str">
        <f>IFERROR(IF($G1755&lt;&gt;"",LEFT($G1755,11),IF(COUNTIF(③女子申込!$C:$C,$B1755)=1,INDEX(③女子申込!H:H,MATCH($B1755,③女子申込!$C:$C,0)),"")),"")</f>
        <v/>
      </c>
      <c r="U1755" t="str">
        <f t="shared" si="195"/>
        <v/>
      </c>
    </row>
    <row r="1756" spans="13:21">
      <c r="M1756" t="str">
        <f t="shared" si="190"/>
        <v/>
      </c>
      <c r="N1756" t="str">
        <f t="shared" si="191"/>
        <v/>
      </c>
      <c r="O1756" t="str">
        <f t="shared" si="192"/>
        <v/>
      </c>
      <c r="P1756" t="str">
        <f t="shared" si="193"/>
        <v/>
      </c>
      <c r="Q1756" t="str">
        <f>IF($F1756="","",DATEDIF($R1756,①申込書!$D$3,"Y"))</f>
        <v/>
      </c>
      <c r="R1756" t="str">
        <f t="shared" si="194"/>
        <v/>
      </c>
      <c r="S1756" t="str">
        <f t="shared" si="189"/>
        <v/>
      </c>
      <c r="T1756" t="str">
        <f>IFERROR(IF($G1756&lt;&gt;"",LEFT($G1756,11),IF(COUNTIF(③女子申込!$C:$C,$B1756)=1,INDEX(③女子申込!H:H,MATCH($B1756,③女子申込!$C:$C,0)),"")),"")</f>
        <v/>
      </c>
      <c r="U1756" t="str">
        <f t="shared" si="195"/>
        <v/>
      </c>
    </row>
    <row r="1757" spans="13:21">
      <c r="M1757" t="str">
        <f t="shared" si="190"/>
        <v/>
      </c>
      <c r="N1757" t="str">
        <f t="shared" si="191"/>
        <v/>
      </c>
      <c r="O1757" t="str">
        <f t="shared" si="192"/>
        <v/>
      </c>
      <c r="P1757" t="str">
        <f t="shared" si="193"/>
        <v/>
      </c>
      <c r="Q1757" t="str">
        <f>IF($F1757="","",DATEDIF($R1757,①申込書!$D$3,"Y"))</f>
        <v/>
      </c>
      <c r="R1757" t="str">
        <f t="shared" si="194"/>
        <v/>
      </c>
      <c r="S1757" t="str">
        <f t="shared" si="189"/>
        <v/>
      </c>
      <c r="T1757" t="str">
        <f>IFERROR(IF($G1757&lt;&gt;"",LEFT($G1757,11),IF(COUNTIF(③女子申込!$C:$C,$B1757)=1,INDEX(③女子申込!H:H,MATCH($B1757,③女子申込!$C:$C,0)),"")),"")</f>
        <v/>
      </c>
      <c r="U1757" t="str">
        <f t="shared" si="195"/>
        <v/>
      </c>
    </row>
    <row r="1758" spans="13:21">
      <c r="M1758" t="str">
        <f t="shared" si="190"/>
        <v/>
      </c>
      <c r="N1758" t="str">
        <f t="shared" si="191"/>
        <v/>
      </c>
      <c r="O1758" t="str">
        <f t="shared" si="192"/>
        <v/>
      </c>
      <c r="P1758" t="str">
        <f t="shared" si="193"/>
        <v/>
      </c>
      <c r="Q1758" t="str">
        <f>IF($F1758="","",DATEDIF($R1758,①申込書!$D$3,"Y"))</f>
        <v/>
      </c>
      <c r="R1758" t="str">
        <f t="shared" si="194"/>
        <v/>
      </c>
      <c r="S1758" t="str">
        <f t="shared" si="189"/>
        <v/>
      </c>
      <c r="T1758" t="str">
        <f>IFERROR(IF($G1758&lt;&gt;"",LEFT($G1758,11),IF(COUNTIF(③女子申込!$C:$C,$B1758)=1,INDEX(③女子申込!H:H,MATCH($B1758,③女子申込!$C:$C,0)),"")),"")</f>
        <v/>
      </c>
      <c r="U1758" t="str">
        <f t="shared" si="195"/>
        <v/>
      </c>
    </row>
    <row r="1759" spans="13:21">
      <c r="M1759" t="str">
        <f t="shared" si="190"/>
        <v/>
      </c>
      <c r="N1759" t="str">
        <f t="shared" si="191"/>
        <v/>
      </c>
      <c r="O1759" t="str">
        <f t="shared" si="192"/>
        <v/>
      </c>
      <c r="P1759" t="str">
        <f t="shared" si="193"/>
        <v/>
      </c>
      <c r="Q1759" t="str">
        <f>IF($F1759="","",DATEDIF($R1759,①申込書!$D$3,"Y"))</f>
        <v/>
      </c>
      <c r="R1759" t="str">
        <f t="shared" si="194"/>
        <v/>
      </c>
      <c r="S1759" t="str">
        <f t="shared" si="189"/>
        <v/>
      </c>
      <c r="T1759" t="str">
        <f>IFERROR(IF($G1759&lt;&gt;"",LEFT($G1759,11),IF(COUNTIF(③女子申込!$C:$C,$B1759)=1,INDEX(③女子申込!H:H,MATCH($B1759,③女子申込!$C:$C,0)),"")),"")</f>
        <v/>
      </c>
      <c r="U1759" t="str">
        <f t="shared" si="195"/>
        <v/>
      </c>
    </row>
    <row r="1760" spans="13:21">
      <c r="M1760" t="str">
        <f t="shared" si="190"/>
        <v/>
      </c>
      <c r="N1760" t="str">
        <f t="shared" si="191"/>
        <v/>
      </c>
      <c r="O1760" t="str">
        <f t="shared" si="192"/>
        <v/>
      </c>
      <c r="P1760" t="str">
        <f t="shared" si="193"/>
        <v/>
      </c>
      <c r="Q1760" t="str">
        <f>IF($F1760="","",DATEDIF($R1760,①申込書!$D$3,"Y"))</f>
        <v/>
      </c>
      <c r="R1760" t="str">
        <f t="shared" si="194"/>
        <v/>
      </c>
      <c r="S1760" t="str">
        <f t="shared" si="189"/>
        <v/>
      </c>
      <c r="T1760" t="str">
        <f>IFERROR(IF($G1760&lt;&gt;"",LEFT($G1760,11),IF(COUNTIF(③女子申込!$C:$C,$B1760)=1,INDEX(③女子申込!H:H,MATCH($B1760,③女子申込!$C:$C,0)),"")),"")</f>
        <v/>
      </c>
      <c r="U1760" t="str">
        <f t="shared" si="195"/>
        <v/>
      </c>
    </row>
    <row r="1761" spans="13:21">
      <c r="M1761" t="str">
        <f t="shared" si="190"/>
        <v/>
      </c>
      <c r="N1761" t="str">
        <f t="shared" si="191"/>
        <v/>
      </c>
      <c r="O1761" t="str">
        <f t="shared" si="192"/>
        <v/>
      </c>
      <c r="P1761" t="str">
        <f t="shared" si="193"/>
        <v/>
      </c>
      <c r="Q1761" t="str">
        <f>IF($F1761="","",DATEDIF($R1761,①申込書!$D$3,"Y"))</f>
        <v/>
      </c>
      <c r="R1761" t="str">
        <f t="shared" si="194"/>
        <v/>
      </c>
      <c r="S1761" t="str">
        <f t="shared" si="189"/>
        <v/>
      </c>
      <c r="T1761" t="str">
        <f>IFERROR(IF($G1761&lt;&gt;"",LEFT($G1761,11),IF(COUNTIF(③女子申込!$C:$C,$B1761)=1,INDEX(③女子申込!H:H,MATCH($B1761,③女子申込!$C:$C,0)),"")),"")</f>
        <v/>
      </c>
      <c r="U1761" t="str">
        <f t="shared" si="195"/>
        <v/>
      </c>
    </row>
    <row r="1762" spans="13:21">
      <c r="M1762" t="str">
        <f t="shared" si="190"/>
        <v/>
      </c>
      <c r="N1762" t="str">
        <f t="shared" si="191"/>
        <v/>
      </c>
      <c r="O1762" t="str">
        <f t="shared" si="192"/>
        <v/>
      </c>
      <c r="P1762" t="str">
        <f t="shared" si="193"/>
        <v/>
      </c>
      <c r="Q1762" t="str">
        <f>IF($F1762="","",DATEDIF($R1762,①申込書!$D$3,"Y"))</f>
        <v/>
      </c>
      <c r="R1762" t="str">
        <f t="shared" si="194"/>
        <v/>
      </c>
      <c r="S1762" t="str">
        <f t="shared" si="189"/>
        <v/>
      </c>
      <c r="T1762" t="str">
        <f>IFERROR(IF($G1762&lt;&gt;"",LEFT($G1762,11),IF(COUNTIF(③女子申込!$C:$C,$B1762)=1,INDEX(③女子申込!H:H,MATCH($B1762,③女子申込!$C:$C,0)),"")),"")</f>
        <v/>
      </c>
      <c r="U1762" t="str">
        <f t="shared" si="195"/>
        <v/>
      </c>
    </row>
    <row r="1763" spans="13:21">
      <c r="M1763" t="str">
        <f t="shared" si="190"/>
        <v/>
      </c>
      <c r="N1763" t="str">
        <f t="shared" si="191"/>
        <v/>
      </c>
      <c r="O1763" t="str">
        <f t="shared" si="192"/>
        <v/>
      </c>
      <c r="P1763" t="str">
        <f t="shared" si="193"/>
        <v/>
      </c>
      <c r="Q1763" t="str">
        <f>IF($F1763="","",DATEDIF($R1763,①申込書!$D$3,"Y"))</f>
        <v/>
      </c>
      <c r="R1763" t="str">
        <f t="shared" si="194"/>
        <v/>
      </c>
      <c r="S1763" t="str">
        <f t="shared" si="189"/>
        <v/>
      </c>
      <c r="T1763" t="str">
        <f>IFERROR(IF($G1763&lt;&gt;"",LEFT($G1763,11),IF(COUNTIF(③女子申込!$C:$C,$B1763)=1,INDEX(③女子申込!H:H,MATCH($B1763,③女子申込!$C:$C,0)),"")),"")</f>
        <v/>
      </c>
      <c r="U1763" t="str">
        <f t="shared" si="195"/>
        <v/>
      </c>
    </row>
    <row r="1764" spans="13:21">
      <c r="M1764" t="str">
        <f t="shared" si="190"/>
        <v/>
      </c>
      <c r="N1764" t="str">
        <f t="shared" si="191"/>
        <v/>
      </c>
      <c r="O1764" t="str">
        <f t="shared" si="192"/>
        <v/>
      </c>
      <c r="P1764" t="str">
        <f t="shared" si="193"/>
        <v/>
      </c>
      <c r="Q1764" t="str">
        <f>IF($F1764="","",DATEDIF($R1764,①申込書!$D$3,"Y"))</f>
        <v/>
      </c>
      <c r="R1764" t="str">
        <f t="shared" si="194"/>
        <v/>
      </c>
      <c r="S1764" t="str">
        <f t="shared" si="189"/>
        <v/>
      </c>
      <c r="T1764" t="str">
        <f>IFERROR(IF($G1764&lt;&gt;"",LEFT($G1764,11),IF(COUNTIF(③女子申込!$C:$C,$B1764)=1,INDEX(③女子申込!H:H,MATCH($B1764,③女子申込!$C:$C,0)),"")),"")</f>
        <v/>
      </c>
      <c r="U1764" t="str">
        <f t="shared" si="195"/>
        <v/>
      </c>
    </row>
    <row r="1765" spans="13:21">
      <c r="M1765" t="str">
        <f t="shared" si="190"/>
        <v/>
      </c>
      <c r="N1765" t="str">
        <f t="shared" si="191"/>
        <v/>
      </c>
      <c r="O1765" t="str">
        <f t="shared" si="192"/>
        <v/>
      </c>
      <c r="P1765" t="str">
        <f t="shared" si="193"/>
        <v/>
      </c>
      <c r="Q1765" t="str">
        <f>IF($F1765="","",DATEDIF($R1765,①申込書!$D$3,"Y"))</f>
        <v/>
      </c>
      <c r="R1765" t="str">
        <f t="shared" si="194"/>
        <v/>
      </c>
      <c r="S1765" t="str">
        <f t="shared" si="189"/>
        <v/>
      </c>
      <c r="T1765" t="str">
        <f>IFERROR(IF($G1765&lt;&gt;"",LEFT($G1765,11),IF(COUNTIF(③女子申込!$C:$C,$B1765)=1,INDEX(③女子申込!H:H,MATCH($B1765,③女子申込!$C:$C,0)),"")),"")</f>
        <v/>
      </c>
      <c r="U1765" t="str">
        <f t="shared" si="195"/>
        <v/>
      </c>
    </row>
    <row r="1766" spans="13:21">
      <c r="M1766" t="str">
        <f t="shared" si="190"/>
        <v/>
      </c>
      <c r="N1766" t="str">
        <f t="shared" si="191"/>
        <v/>
      </c>
      <c r="O1766" t="str">
        <f t="shared" si="192"/>
        <v/>
      </c>
      <c r="P1766" t="str">
        <f t="shared" si="193"/>
        <v/>
      </c>
      <c r="Q1766" t="str">
        <f>IF($F1766="","",DATEDIF($R1766,①申込書!$D$3,"Y"))</f>
        <v/>
      </c>
      <c r="R1766" t="str">
        <f t="shared" si="194"/>
        <v/>
      </c>
      <c r="S1766" t="str">
        <f t="shared" si="189"/>
        <v/>
      </c>
      <c r="T1766" t="str">
        <f>IFERROR(IF($G1766&lt;&gt;"",LEFT($G1766,11),IF(COUNTIF(③女子申込!$C:$C,$B1766)=1,INDEX(③女子申込!H:H,MATCH($B1766,③女子申込!$C:$C,0)),"")),"")</f>
        <v/>
      </c>
      <c r="U1766" t="str">
        <f t="shared" si="195"/>
        <v/>
      </c>
    </row>
    <row r="1767" spans="13:21">
      <c r="M1767" t="str">
        <f t="shared" si="190"/>
        <v/>
      </c>
      <c r="N1767" t="str">
        <f t="shared" si="191"/>
        <v/>
      </c>
      <c r="O1767" t="str">
        <f t="shared" si="192"/>
        <v/>
      </c>
      <c r="P1767" t="str">
        <f t="shared" si="193"/>
        <v/>
      </c>
      <c r="Q1767" t="str">
        <f>IF($F1767="","",DATEDIF($R1767,①申込書!$D$3,"Y"))</f>
        <v/>
      </c>
      <c r="R1767" t="str">
        <f t="shared" si="194"/>
        <v/>
      </c>
      <c r="S1767" t="str">
        <f t="shared" si="189"/>
        <v/>
      </c>
      <c r="T1767" t="str">
        <f>IFERROR(IF($G1767&lt;&gt;"",LEFT($G1767,11),IF(COUNTIF(③女子申込!$C:$C,$B1767)=1,INDEX(③女子申込!H:H,MATCH($B1767,③女子申込!$C:$C,0)),"")),"")</f>
        <v/>
      </c>
      <c r="U1767" t="str">
        <f t="shared" si="195"/>
        <v/>
      </c>
    </row>
    <row r="1768" spans="13:21">
      <c r="M1768" t="str">
        <f t="shared" si="190"/>
        <v/>
      </c>
      <c r="N1768" t="str">
        <f t="shared" si="191"/>
        <v/>
      </c>
      <c r="O1768" t="str">
        <f t="shared" si="192"/>
        <v/>
      </c>
      <c r="P1768" t="str">
        <f t="shared" si="193"/>
        <v/>
      </c>
      <c r="Q1768" t="str">
        <f>IF($F1768="","",DATEDIF($R1768,①申込書!$D$3,"Y"))</f>
        <v/>
      </c>
      <c r="R1768" t="str">
        <f t="shared" si="194"/>
        <v/>
      </c>
      <c r="S1768" t="str">
        <f t="shared" si="189"/>
        <v/>
      </c>
      <c r="T1768" t="str">
        <f>IFERROR(IF($G1768&lt;&gt;"",LEFT($G1768,11),IF(COUNTIF(③女子申込!$C:$C,$B1768)=1,INDEX(③女子申込!H:H,MATCH($B1768,③女子申込!$C:$C,0)),"")),"")</f>
        <v/>
      </c>
      <c r="U1768" t="str">
        <f t="shared" si="195"/>
        <v/>
      </c>
    </row>
    <row r="1769" spans="13:21">
      <c r="M1769" t="str">
        <f t="shared" si="190"/>
        <v/>
      </c>
      <c r="N1769" t="str">
        <f t="shared" si="191"/>
        <v/>
      </c>
      <c r="O1769" t="str">
        <f t="shared" si="192"/>
        <v/>
      </c>
      <c r="P1769" t="str">
        <f t="shared" si="193"/>
        <v/>
      </c>
      <c r="Q1769" t="str">
        <f>IF($F1769="","",DATEDIF($R1769,①申込書!$D$3,"Y"))</f>
        <v/>
      </c>
      <c r="R1769" t="str">
        <f t="shared" si="194"/>
        <v/>
      </c>
      <c r="S1769" t="str">
        <f t="shared" si="189"/>
        <v/>
      </c>
      <c r="T1769" t="str">
        <f>IFERROR(IF($G1769&lt;&gt;"",LEFT($G1769,11),IF(COUNTIF(③女子申込!$C:$C,$B1769)=1,INDEX(③女子申込!H:H,MATCH($B1769,③女子申込!$C:$C,0)),"")),"")</f>
        <v/>
      </c>
      <c r="U1769" t="str">
        <f t="shared" si="195"/>
        <v/>
      </c>
    </row>
    <row r="1770" spans="13:21">
      <c r="M1770" t="str">
        <f t="shared" si="190"/>
        <v/>
      </c>
      <c r="N1770" t="str">
        <f t="shared" si="191"/>
        <v/>
      </c>
      <c r="O1770" t="str">
        <f t="shared" si="192"/>
        <v/>
      </c>
      <c r="P1770" t="str">
        <f t="shared" si="193"/>
        <v/>
      </c>
      <c r="Q1770" t="str">
        <f>IF($F1770="","",DATEDIF($R1770,①申込書!$D$3,"Y"))</f>
        <v/>
      </c>
      <c r="R1770" t="str">
        <f t="shared" si="194"/>
        <v/>
      </c>
      <c r="S1770" t="str">
        <f t="shared" si="189"/>
        <v/>
      </c>
      <c r="T1770" t="str">
        <f>IFERROR(IF($G1770&lt;&gt;"",LEFT($G1770,11),IF(COUNTIF(③女子申込!$C:$C,$B1770)=1,INDEX(③女子申込!H:H,MATCH($B1770,③女子申込!$C:$C,0)),"")),"")</f>
        <v/>
      </c>
      <c r="U1770" t="str">
        <f t="shared" si="195"/>
        <v/>
      </c>
    </row>
    <row r="1771" spans="13:21">
      <c r="M1771" t="str">
        <f t="shared" si="190"/>
        <v/>
      </c>
      <c r="N1771" t="str">
        <f t="shared" si="191"/>
        <v/>
      </c>
      <c r="O1771" t="str">
        <f t="shared" si="192"/>
        <v/>
      </c>
      <c r="P1771" t="str">
        <f t="shared" si="193"/>
        <v/>
      </c>
      <c r="Q1771" t="str">
        <f>IF($F1771="","",DATEDIF($R1771,①申込書!$D$3,"Y"))</f>
        <v/>
      </c>
      <c r="R1771" t="str">
        <f t="shared" si="194"/>
        <v/>
      </c>
      <c r="S1771" t="str">
        <f t="shared" si="189"/>
        <v/>
      </c>
      <c r="T1771" t="str">
        <f>IFERROR(IF($G1771&lt;&gt;"",LEFT($G1771,11),IF(COUNTIF(③女子申込!$C:$C,$B1771)=1,INDEX(③女子申込!H:H,MATCH($B1771,③女子申込!$C:$C,0)),"")),"")</f>
        <v/>
      </c>
      <c r="U1771" t="str">
        <f t="shared" si="195"/>
        <v/>
      </c>
    </row>
    <row r="1772" spans="13:21">
      <c r="M1772" t="str">
        <f t="shared" si="190"/>
        <v/>
      </c>
      <c r="N1772" t="str">
        <f t="shared" si="191"/>
        <v/>
      </c>
      <c r="O1772" t="str">
        <f t="shared" si="192"/>
        <v/>
      </c>
      <c r="P1772" t="str">
        <f t="shared" si="193"/>
        <v/>
      </c>
      <c r="Q1772" t="str">
        <f>IF($F1772="","",DATEDIF($R1772,①申込書!$D$3,"Y"))</f>
        <v/>
      </c>
      <c r="R1772" t="str">
        <f t="shared" si="194"/>
        <v/>
      </c>
      <c r="S1772" t="str">
        <f t="shared" si="189"/>
        <v/>
      </c>
      <c r="T1772" t="str">
        <f>IFERROR(IF($G1772&lt;&gt;"",LEFT($G1772,11),IF(COUNTIF(③女子申込!$C:$C,$B1772)=1,INDEX(③女子申込!H:H,MATCH($B1772,③女子申込!$C:$C,0)),"")),"")</f>
        <v/>
      </c>
      <c r="U1772" t="str">
        <f t="shared" si="195"/>
        <v/>
      </c>
    </row>
    <row r="1773" spans="13:21">
      <c r="M1773" t="str">
        <f t="shared" si="190"/>
        <v/>
      </c>
      <c r="N1773" t="str">
        <f t="shared" si="191"/>
        <v/>
      </c>
      <c r="O1773" t="str">
        <f t="shared" si="192"/>
        <v/>
      </c>
      <c r="P1773" t="str">
        <f t="shared" si="193"/>
        <v/>
      </c>
      <c r="Q1773" t="str">
        <f>IF($F1773="","",DATEDIF($R1773,①申込書!$D$3,"Y"))</f>
        <v/>
      </c>
      <c r="R1773" t="str">
        <f t="shared" si="194"/>
        <v/>
      </c>
      <c r="S1773" t="str">
        <f t="shared" si="189"/>
        <v/>
      </c>
      <c r="T1773" t="str">
        <f>IFERROR(IF($G1773&lt;&gt;"",LEFT($G1773,11),IF(COUNTIF(③女子申込!$C:$C,$B1773)=1,INDEX(③女子申込!H:H,MATCH($B1773,③女子申込!$C:$C,0)),"")),"")</f>
        <v/>
      </c>
      <c r="U1773" t="str">
        <f t="shared" si="195"/>
        <v/>
      </c>
    </row>
    <row r="1774" spans="13:21">
      <c r="M1774" t="str">
        <f t="shared" si="190"/>
        <v/>
      </c>
      <c r="N1774" t="str">
        <f t="shared" si="191"/>
        <v/>
      </c>
      <c r="O1774" t="str">
        <f t="shared" si="192"/>
        <v/>
      </c>
      <c r="P1774" t="str">
        <f t="shared" si="193"/>
        <v/>
      </c>
      <c r="Q1774" t="str">
        <f>IF($F1774="","",DATEDIF($R1774,①申込書!$D$3,"Y"))</f>
        <v/>
      </c>
      <c r="R1774" t="str">
        <f t="shared" si="194"/>
        <v/>
      </c>
      <c r="S1774" t="str">
        <f t="shared" si="189"/>
        <v/>
      </c>
      <c r="T1774" t="str">
        <f>IFERROR(IF($G1774&lt;&gt;"",LEFT($G1774,11),IF(COUNTIF(③女子申込!$C:$C,$B1774)=1,INDEX(③女子申込!H:H,MATCH($B1774,③女子申込!$C:$C,0)),"")),"")</f>
        <v/>
      </c>
      <c r="U1774" t="str">
        <f t="shared" si="195"/>
        <v/>
      </c>
    </row>
    <row r="1775" spans="13:21">
      <c r="M1775" t="str">
        <f t="shared" si="190"/>
        <v/>
      </c>
      <c r="N1775" t="str">
        <f t="shared" si="191"/>
        <v/>
      </c>
      <c r="O1775" t="str">
        <f t="shared" si="192"/>
        <v/>
      </c>
      <c r="P1775" t="str">
        <f t="shared" si="193"/>
        <v/>
      </c>
      <c r="Q1775" t="str">
        <f>IF($F1775="","",DATEDIF($R1775,①申込書!$D$3,"Y"))</f>
        <v/>
      </c>
      <c r="R1775" t="str">
        <f t="shared" si="194"/>
        <v/>
      </c>
      <c r="S1775" t="str">
        <f t="shared" si="189"/>
        <v/>
      </c>
      <c r="T1775" t="str">
        <f>IFERROR(IF($G1775&lt;&gt;"",LEFT($G1775,11),IF(COUNTIF(③女子申込!$C:$C,$B1775)=1,INDEX(③女子申込!H:H,MATCH($B1775,③女子申込!$C:$C,0)),"")),"")</f>
        <v/>
      </c>
      <c r="U1775" t="str">
        <f t="shared" si="195"/>
        <v/>
      </c>
    </row>
    <row r="1776" spans="13:21">
      <c r="M1776" t="str">
        <f t="shared" si="190"/>
        <v/>
      </c>
      <c r="N1776" t="str">
        <f t="shared" si="191"/>
        <v/>
      </c>
      <c r="O1776" t="str">
        <f t="shared" si="192"/>
        <v/>
      </c>
      <c r="P1776" t="str">
        <f t="shared" si="193"/>
        <v/>
      </c>
      <c r="Q1776" t="str">
        <f>IF($F1776="","",DATEDIF($R1776,①申込書!$D$3,"Y"))</f>
        <v/>
      </c>
      <c r="R1776" t="str">
        <f t="shared" si="194"/>
        <v/>
      </c>
      <c r="S1776" t="str">
        <f t="shared" si="189"/>
        <v/>
      </c>
      <c r="T1776" t="str">
        <f>IFERROR(IF($G1776&lt;&gt;"",LEFT($G1776,11),IF(COUNTIF(③女子申込!$C:$C,$B1776)=1,INDEX(③女子申込!H:H,MATCH($B1776,③女子申込!$C:$C,0)),"")),"")</f>
        <v/>
      </c>
      <c r="U1776" t="str">
        <f t="shared" si="195"/>
        <v/>
      </c>
    </row>
    <row r="1777" spans="13:21">
      <c r="M1777" t="str">
        <f t="shared" si="190"/>
        <v/>
      </c>
      <c r="N1777" t="str">
        <f t="shared" si="191"/>
        <v/>
      </c>
      <c r="O1777" t="str">
        <f t="shared" si="192"/>
        <v/>
      </c>
      <c r="P1777" t="str">
        <f t="shared" si="193"/>
        <v/>
      </c>
      <c r="Q1777" t="str">
        <f>IF($F1777="","",DATEDIF($R1777,①申込書!$D$3,"Y"))</f>
        <v/>
      </c>
      <c r="R1777" t="str">
        <f t="shared" si="194"/>
        <v/>
      </c>
      <c r="S1777" t="str">
        <f t="shared" si="189"/>
        <v/>
      </c>
      <c r="T1777" t="str">
        <f>IFERROR(IF($G1777&lt;&gt;"",LEFT($G1777,11),IF(COUNTIF(③女子申込!$C:$C,$B1777)=1,INDEX(③女子申込!H:H,MATCH($B1777,③女子申込!$C:$C,0)),"")),"")</f>
        <v/>
      </c>
      <c r="U1777" t="str">
        <f t="shared" si="195"/>
        <v/>
      </c>
    </row>
    <row r="1778" spans="13:21">
      <c r="M1778" t="str">
        <f t="shared" si="190"/>
        <v/>
      </c>
      <c r="N1778" t="str">
        <f t="shared" si="191"/>
        <v/>
      </c>
      <c r="O1778" t="str">
        <f t="shared" si="192"/>
        <v/>
      </c>
      <c r="P1778" t="str">
        <f t="shared" si="193"/>
        <v/>
      </c>
      <c r="Q1778" t="str">
        <f>IF($F1778="","",DATEDIF($R1778,①申込書!$D$3,"Y"))</f>
        <v/>
      </c>
      <c r="R1778" t="str">
        <f t="shared" si="194"/>
        <v/>
      </c>
      <c r="S1778" t="str">
        <f t="shared" si="189"/>
        <v/>
      </c>
      <c r="T1778" t="str">
        <f>IFERROR(IF($G1778&lt;&gt;"",LEFT($G1778,11),IF(COUNTIF(③女子申込!$C:$C,$B1778)=1,INDEX(③女子申込!H:H,MATCH($B1778,③女子申込!$C:$C,0)),"")),"")</f>
        <v/>
      </c>
      <c r="U1778" t="str">
        <f t="shared" si="195"/>
        <v/>
      </c>
    </row>
    <row r="1779" spans="13:21">
      <c r="M1779" t="str">
        <f t="shared" si="190"/>
        <v/>
      </c>
      <c r="N1779" t="str">
        <f t="shared" si="191"/>
        <v/>
      </c>
      <c r="O1779" t="str">
        <f t="shared" si="192"/>
        <v/>
      </c>
      <c r="P1779" t="str">
        <f t="shared" si="193"/>
        <v/>
      </c>
      <c r="Q1779" t="str">
        <f>IF($F1779="","",DATEDIF($R1779,①申込書!$D$3,"Y"))</f>
        <v/>
      </c>
      <c r="R1779" t="str">
        <f t="shared" si="194"/>
        <v/>
      </c>
      <c r="S1779" t="str">
        <f t="shared" si="189"/>
        <v/>
      </c>
      <c r="T1779" t="str">
        <f>IFERROR(IF($G1779&lt;&gt;"",LEFT($G1779,11),IF(COUNTIF(③女子申込!$C:$C,$B1779)=1,INDEX(③女子申込!H:H,MATCH($B1779,③女子申込!$C:$C,0)),"")),"")</f>
        <v/>
      </c>
      <c r="U1779" t="str">
        <f t="shared" si="195"/>
        <v/>
      </c>
    </row>
    <row r="1780" spans="13:21">
      <c r="M1780" t="str">
        <f t="shared" si="190"/>
        <v/>
      </c>
      <c r="N1780" t="str">
        <f t="shared" si="191"/>
        <v/>
      </c>
      <c r="O1780" t="str">
        <f t="shared" si="192"/>
        <v/>
      </c>
      <c r="P1780" t="str">
        <f t="shared" si="193"/>
        <v/>
      </c>
      <c r="Q1780" t="str">
        <f>IF($F1780="","",DATEDIF($R1780,①申込書!$D$3,"Y"))</f>
        <v/>
      </c>
      <c r="R1780" t="str">
        <f t="shared" si="194"/>
        <v/>
      </c>
      <c r="S1780" t="str">
        <f t="shared" si="189"/>
        <v/>
      </c>
      <c r="T1780" t="str">
        <f>IFERROR(IF($G1780&lt;&gt;"",LEFT($G1780,11),IF(COUNTIF(③女子申込!$C:$C,$B1780)=1,INDEX(③女子申込!H:H,MATCH($B1780,③女子申込!$C:$C,0)),"")),"")</f>
        <v/>
      </c>
      <c r="U1780" t="str">
        <f t="shared" si="195"/>
        <v/>
      </c>
    </row>
    <row r="1781" spans="13:21">
      <c r="M1781" t="str">
        <f t="shared" si="190"/>
        <v/>
      </c>
      <c r="N1781" t="str">
        <f t="shared" si="191"/>
        <v/>
      </c>
      <c r="O1781" t="str">
        <f t="shared" si="192"/>
        <v/>
      </c>
      <c r="P1781" t="str">
        <f t="shared" si="193"/>
        <v/>
      </c>
      <c r="Q1781" t="str">
        <f>IF($F1781="","",DATEDIF($R1781,①申込書!$D$3,"Y"))</f>
        <v/>
      </c>
      <c r="R1781" t="str">
        <f t="shared" si="194"/>
        <v/>
      </c>
      <c r="S1781" t="str">
        <f t="shared" si="189"/>
        <v/>
      </c>
      <c r="T1781" t="str">
        <f>IFERROR(IF($G1781&lt;&gt;"",LEFT($G1781,11),IF(COUNTIF(③女子申込!$C:$C,$B1781)=1,INDEX(③女子申込!H:H,MATCH($B1781,③女子申込!$C:$C,0)),"")),"")</f>
        <v/>
      </c>
      <c r="U1781" t="str">
        <f t="shared" si="195"/>
        <v/>
      </c>
    </row>
    <row r="1782" spans="13:21">
      <c r="M1782" t="str">
        <f t="shared" si="190"/>
        <v/>
      </c>
      <c r="N1782" t="str">
        <f t="shared" si="191"/>
        <v/>
      </c>
      <c r="O1782" t="str">
        <f t="shared" si="192"/>
        <v/>
      </c>
      <c r="P1782" t="str">
        <f t="shared" si="193"/>
        <v/>
      </c>
      <c r="Q1782" t="str">
        <f>IF($F1782="","",DATEDIF($R1782,①申込書!$D$3,"Y"))</f>
        <v/>
      </c>
      <c r="R1782" t="str">
        <f t="shared" si="194"/>
        <v/>
      </c>
      <c r="S1782" t="str">
        <f t="shared" si="189"/>
        <v/>
      </c>
      <c r="T1782" t="str">
        <f>IFERROR(IF($G1782&lt;&gt;"",LEFT($G1782,11),IF(COUNTIF(③女子申込!$C:$C,$B1782)=1,INDEX(③女子申込!H:H,MATCH($B1782,③女子申込!$C:$C,0)),"")),"")</f>
        <v/>
      </c>
      <c r="U1782" t="str">
        <f t="shared" si="195"/>
        <v/>
      </c>
    </row>
    <row r="1783" spans="13:21">
      <c r="M1783" t="str">
        <f t="shared" si="190"/>
        <v/>
      </c>
      <c r="N1783" t="str">
        <f t="shared" si="191"/>
        <v/>
      </c>
      <c r="O1783" t="str">
        <f t="shared" si="192"/>
        <v/>
      </c>
      <c r="P1783" t="str">
        <f t="shared" si="193"/>
        <v/>
      </c>
      <c r="Q1783" t="str">
        <f>IF($F1783="","",DATEDIF($R1783,①申込書!$D$3,"Y"))</f>
        <v/>
      </c>
      <c r="R1783" t="str">
        <f t="shared" si="194"/>
        <v/>
      </c>
      <c r="S1783" t="str">
        <f t="shared" si="189"/>
        <v/>
      </c>
      <c r="T1783" t="str">
        <f>IFERROR(IF($G1783&lt;&gt;"",LEFT($G1783,11),IF(COUNTIF(③女子申込!$C:$C,$B1783)=1,INDEX(③女子申込!H:H,MATCH($B1783,③女子申込!$C:$C,0)),"")),"")</f>
        <v/>
      </c>
      <c r="U1783" t="str">
        <f t="shared" si="195"/>
        <v/>
      </c>
    </row>
    <row r="1784" spans="13:21">
      <c r="M1784" t="str">
        <f t="shared" si="190"/>
        <v/>
      </c>
      <c r="N1784" t="str">
        <f t="shared" si="191"/>
        <v/>
      </c>
      <c r="O1784" t="str">
        <f t="shared" si="192"/>
        <v/>
      </c>
      <c r="P1784" t="str">
        <f t="shared" si="193"/>
        <v/>
      </c>
      <c r="Q1784" t="str">
        <f>IF($F1784="","",DATEDIF($R1784,①申込書!$D$3,"Y"))</f>
        <v/>
      </c>
      <c r="R1784" t="str">
        <f t="shared" si="194"/>
        <v/>
      </c>
      <c r="S1784" t="str">
        <f t="shared" si="189"/>
        <v/>
      </c>
      <c r="T1784" t="str">
        <f>IFERROR(IF($G1784&lt;&gt;"",LEFT($G1784,11),IF(COUNTIF(③女子申込!$C:$C,$B1784)=1,INDEX(③女子申込!H:H,MATCH($B1784,③女子申込!$C:$C,0)),"")),"")</f>
        <v/>
      </c>
      <c r="U1784" t="str">
        <f t="shared" si="195"/>
        <v/>
      </c>
    </row>
    <row r="1785" spans="13:21">
      <c r="M1785" t="str">
        <f t="shared" si="190"/>
        <v/>
      </c>
      <c r="N1785" t="str">
        <f t="shared" si="191"/>
        <v/>
      </c>
      <c r="O1785" t="str">
        <f t="shared" si="192"/>
        <v/>
      </c>
      <c r="P1785" t="str">
        <f t="shared" si="193"/>
        <v/>
      </c>
      <c r="Q1785" t="str">
        <f>IF($F1785="","",DATEDIF($R1785,①申込書!$D$3,"Y"))</f>
        <v/>
      </c>
      <c r="R1785" t="str">
        <f t="shared" si="194"/>
        <v/>
      </c>
      <c r="S1785" t="str">
        <f t="shared" si="189"/>
        <v/>
      </c>
      <c r="T1785" t="str">
        <f>IFERROR(IF($G1785&lt;&gt;"",LEFT($G1785,11),IF(COUNTIF(③女子申込!$C:$C,$B1785)=1,INDEX(③女子申込!H:H,MATCH($B1785,③女子申込!$C:$C,0)),"")),"")</f>
        <v/>
      </c>
      <c r="U1785" t="str">
        <f t="shared" si="195"/>
        <v/>
      </c>
    </row>
    <row r="1786" spans="13:21">
      <c r="M1786" t="str">
        <f t="shared" si="190"/>
        <v/>
      </c>
      <c r="N1786" t="str">
        <f t="shared" si="191"/>
        <v/>
      </c>
      <c r="O1786" t="str">
        <f t="shared" si="192"/>
        <v/>
      </c>
      <c r="P1786" t="str">
        <f t="shared" si="193"/>
        <v/>
      </c>
      <c r="Q1786" t="str">
        <f>IF($F1786="","",DATEDIF($R1786,①申込書!$D$3,"Y"))</f>
        <v/>
      </c>
      <c r="R1786" t="str">
        <f t="shared" si="194"/>
        <v/>
      </c>
      <c r="S1786" t="str">
        <f t="shared" si="189"/>
        <v/>
      </c>
      <c r="T1786" t="str">
        <f>IFERROR(IF($G1786&lt;&gt;"",LEFT($G1786,11),IF(COUNTIF(③女子申込!$C:$C,$B1786)=1,INDEX(③女子申込!H:H,MATCH($B1786,③女子申込!$C:$C,0)),"")),"")</f>
        <v/>
      </c>
      <c r="U1786" t="str">
        <f t="shared" si="195"/>
        <v/>
      </c>
    </row>
    <row r="1787" spans="13:21">
      <c r="M1787" t="str">
        <f t="shared" si="190"/>
        <v/>
      </c>
      <c r="N1787" t="str">
        <f t="shared" si="191"/>
        <v/>
      </c>
      <c r="O1787" t="str">
        <f t="shared" si="192"/>
        <v/>
      </c>
      <c r="P1787" t="str">
        <f t="shared" si="193"/>
        <v/>
      </c>
      <c r="Q1787" t="str">
        <f>IF($F1787="","",DATEDIF($R1787,①申込書!$D$3,"Y"))</f>
        <v/>
      </c>
      <c r="R1787" t="str">
        <f t="shared" si="194"/>
        <v/>
      </c>
      <c r="S1787" t="str">
        <f t="shared" si="189"/>
        <v/>
      </c>
      <c r="T1787" t="str">
        <f>IFERROR(IF($G1787&lt;&gt;"",LEFT($G1787,11),IF(COUNTIF(③女子申込!$C:$C,$B1787)=1,INDEX(③女子申込!H:H,MATCH($B1787,③女子申込!$C:$C,0)),"")),"")</f>
        <v/>
      </c>
      <c r="U1787" t="str">
        <f t="shared" si="195"/>
        <v/>
      </c>
    </row>
    <row r="1788" spans="13:21">
      <c r="M1788" t="str">
        <f t="shared" si="190"/>
        <v/>
      </c>
      <c r="N1788" t="str">
        <f t="shared" si="191"/>
        <v/>
      </c>
      <c r="O1788" t="str">
        <f t="shared" si="192"/>
        <v/>
      </c>
      <c r="P1788" t="str">
        <f t="shared" si="193"/>
        <v/>
      </c>
      <c r="Q1788" t="str">
        <f>IF($F1788="","",DATEDIF($R1788,①申込書!$D$3,"Y"))</f>
        <v/>
      </c>
      <c r="R1788" t="str">
        <f t="shared" si="194"/>
        <v/>
      </c>
      <c r="S1788" t="str">
        <f t="shared" si="189"/>
        <v/>
      </c>
      <c r="T1788" t="str">
        <f>IFERROR(IF($G1788&lt;&gt;"",LEFT($G1788,11),IF(COUNTIF(③女子申込!$C:$C,$B1788)=1,INDEX(③女子申込!H:H,MATCH($B1788,③女子申込!$C:$C,0)),"")),"")</f>
        <v/>
      </c>
      <c r="U1788" t="str">
        <f t="shared" si="195"/>
        <v/>
      </c>
    </row>
    <row r="1789" spans="13:21">
      <c r="M1789" t="str">
        <f t="shared" si="190"/>
        <v/>
      </c>
      <c r="N1789" t="str">
        <f t="shared" si="191"/>
        <v/>
      </c>
      <c r="O1789" t="str">
        <f t="shared" si="192"/>
        <v/>
      </c>
      <c r="P1789" t="str">
        <f t="shared" si="193"/>
        <v/>
      </c>
      <c r="Q1789" t="str">
        <f>IF($F1789="","",DATEDIF($R1789,①申込書!$D$3,"Y"))</f>
        <v/>
      </c>
      <c r="R1789" t="str">
        <f t="shared" si="194"/>
        <v/>
      </c>
      <c r="S1789" t="str">
        <f t="shared" si="189"/>
        <v/>
      </c>
      <c r="T1789" t="str">
        <f>IFERROR(IF($G1789&lt;&gt;"",LEFT($G1789,11),IF(COUNTIF(③女子申込!$C:$C,$B1789)=1,INDEX(③女子申込!H:H,MATCH($B1789,③女子申込!$C:$C,0)),"")),"")</f>
        <v/>
      </c>
      <c r="U1789" t="str">
        <f t="shared" si="195"/>
        <v/>
      </c>
    </row>
    <row r="1790" spans="13:21">
      <c r="M1790" t="str">
        <f t="shared" si="190"/>
        <v/>
      </c>
      <c r="N1790" t="str">
        <f t="shared" si="191"/>
        <v/>
      </c>
      <c r="O1790" t="str">
        <f t="shared" si="192"/>
        <v/>
      </c>
      <c r="P1790" t="str">
        <f t="shared" si="193"/>
        <v/>
      </c>
      <c r="Q1790" t="str">
        <f>IF($F1790="","",DATEDIF($R1790,①申込書!$D$3,"Y"))</f>
        <v/>
      </c>
      <c r="R1790" t="str">
        <f t="shared" si="194"/>
        <v/>
      </c>
      <c r="S1790" t="str">
        <f t="shared" si="189"/>
        <v/>
      </c>
      <c r="T1790" t="str">
        <f>IFERROR(IF($G1790&lt;&gt;"",LEFT($G1790,11),IF(COUNTIF(③女子申込!$C:$C,$B1790)=1,INDEX(③女子申込!H:H,MATCH($B1790,③女子申込!$C:$C,0)),"")),"")</f>
        <v/>
      </c>
      <c r="U1790" t="str">
        <f t="shared" si="195"/>
        <v/>
      </c>
    </row>
    <row r="1791" spans="13:21">
      <c r="M1791" t="str">
        <f t="shared" si="190"/>
        <v/>
      </c>
      <c r="N1791" t="str">
        <f t="shared" si="191"/>
        <v/>
      </c>
      <c r="O1791" t="str">
        <f t="shared" si="192"/>
        <v/>
      </c>
      <c r="P1791" t="str">
        <f t="shared" si="193"/>
        <v/>
      </c>
      <c r="Q1791" t="str">
        <f>IF($F1791="","",DATEDIF($R1791,①申込書!$D$3,"Y"))</f>
        <v/>
      </c>
      <c r="R1791" t="str">
        <f t="shared" si="194"/>
        <v/>
      </c>
      <c r="S1791" t="str">
        <f t="shared" si="189"/>
        <v/>
      </c>
      <c r="T1791" t="str">
        <f>IFERROR(IF($G1791&lt;&gt;"",LEFT($G1791,11),IF(COUNTIF(③女子申込!$C:$C,$B1791)=1,INDEX(③女子申込!H:H,MATCH($B1791,③女子申込!$C:$C,0)),"")),"")</f>
        <v/>
      </c>
      <c r="U1791" t="str">
        <f t="shared" si="195"/>
        <v/>
      </c>
    </row>
    <row r="1792" spans="13:21">
      <c r="M1792" t="str">
        <f t="shared" si="190"/>
        <v/>
      </c>
      <c r="N1792" t="str">
        <f t="shared" si="191"/>
        <v/>
      </c>
      <c r="O1792" t="str">
        <f t="shared" si="192"/>
        <v/>
      </c>
      <c r="P1792" t="str">
        <f t="shared" si="193"/>
        <v/>
      </c>
      <c r="Q1792" t="str">
        <f>IF($F1792="","",DATEDIF($R1792,①申込書!$D$3,"Y"))</f>
        <v/>
      </c>
      <c r="R1792" t="str">
        <f t="shared" si="194"/>
        <v/>
      </c>
      <c r="S1792" t="str">
        <f t="shared" si="189"/>
        <v/>
      </c>
      <c r="T1792" t="str">
        <f>IFERROR(IF($G1792&lt;&gt;"",LEFT($G1792,11),IF(COUNTIF(③女子申込!$C:$C,$B1792)=1,INDEX(③女子申込!H:H,MATCH($B1792,③女子申込!$C:$C,0)),"")),"")</f>
        <v/>
      </c>
      <c r="U1792" t="str">
        <f t="shared" si="195"/>
        <v/>
      </c>
    </row>
    <row r="1793" spans="13:21">
      <c r="M1793" t="str">
        <f t="shared" si="190"/>
        <v/>
      </c>
      <c r="N1793" t="str">
        <f t="shared" si="191"/>
        <v/>
      </c>
      <c r="O1793" t="str">
        <f t="shared" si="192"/>
        <v/>
      </c>
      <c r="P1793" t="str">
        <f t="shared" si="193"/>
        <v/>
      </c>
      <c r="Q1793" t="str">
        <f>IF($F1793="","",DATEDIF($R1793,①申込書!$D$3,"Y"))</f>
        <v/>
      </c>
      <c r="R1793" t="str">
        <f t="shared" si="194"/>
        <v/>
      </c>
      <c r="S1793" t="str">
        <f t="shared" si="189"/>
        <v/>
      </c>
      <c r="T1793" t="str">
        <f>IFERROR(IF($G1793&lt;&gt;"",LEFT($G1793,11),IF(COUNTIF(③女子申込!$C:$C,$B1793)=1,INDEX(③女子申込!H:H,MATCH($B1793,③女子申込!$C:$C,0)),"")),"")</f>
        <v/>
      </c>
      <c r="U1793" t="str">
        <f t="shared" si="195"/>
        <v/>
      </c>
    </row>
    <row r="1794" spans="13:21">
      <c r="M1794" t="str">
        <f t="shared" si="190"/>
        <v/>
      </c>
      <c r="N1794" t="str">
        <f t="shared" si="191"/>
        <v/>
      </c>
      <c r="O1794" t="str">
        <f t="shared" si="192"/>
        <v/>
      </c>
      <c r="P1794" t="str">
        <f t="shared" si="193"/>
        <v/>
      </c>
      <c r="Q1794" t="str">
        <f>IF($F1794="","",DATEDIF($R1794,①申込書!$D$3,"Y"))</f>
        <v/>
      </c>
      <c r="R1794" t="str">
        <f t="shared" si="194"/>
        <v/>
      </c>
      <c r="S1794" t="str">
        <f t="shared" ref="S1794:S1857" si="196">IFERROR(IF(OR($E1794="北海道",$E1794="学連"),$E1794,LEFT($E1794,LEN($E1794)-1)),"")</f>
        <v/>
      </c>
      <c r="T1794" t="str">
        <f>IFERROR(IF($G1794&lt;&gt;"",LEFT($G1794,11),IF(COUNTIF(③女子申込!$C:$C,$B1794)=1,INDEX(③女子申込!H:H,MATCH($B1794,③女子申込!$C:$C,0)),"")),"")</f>
        <v/>
      </c>
      <c r="U1794" t="str">
        <f t="shared" si="195"/>
        <v/>
      </c>
    </row>
    <row r="1795" spans="13:21">
      <c r="M1795" t="str">
        <f t="shared" ref="M1795:M1858" si="197">IFERROR(LEFT($C1795,FIND("　",$C1795)-1),"")</f>
        <v/>
      </c>
      <c r="N1795" t="str">
        <f t="shared" ref="N1795:N1858" si="198">IFERROR(RIGHT($C1795,LEN($C1795)-FIND("　",$C1795)),"")</f>
        <v/>
      </c>
      <c r="O1795" t="str">
        <f t="shared" ref="O1795:O1858" si="199">IFERROR(DBCS(LEFT($D1795,FIND(" ",$D1795)-1)),"")</f>
        <v/>
      </c>
      <c r="P1795" t="str">
        <f t="shared" ref="P1795:P1858" si="200">IFERROR(DBCS(RIGHT($D1795,LEN($D1795)-FIND(" ",$D1795))),"")</f>
        <v/>
      </c>
      <c r="Q1795" t="str">
        <f>IF($F1795="","",DATEDIF($R1795,①申込書!$D$3,"Y"))</f>
        <v/>
      </c>
      <c r="R1795" t="str">
        <f t="shared" ref="R1795:R1858" si="201">IF($F1795="","",LEFT($F1795,4)&amp;"/"&amp;MID($F1795,5,2)&amp;"/"&amp;RIGHT($F1795,2))</f>
        <v/>
      </c>
      <c r="S1795" t="str">
        <f t="shared" si="196"/>
        <v/>
      </c>
      <c r="T1795" t="str">
        <f>IFERROR(IF($G1795&lt;&gt;"",LEFT($G1795,11),IF(COUNTIF(③女子申込!$C:$C,$B1795)=1,INDEX(③女子申込!H:H,MATCH($B1795,③女子申込!$C:$C,0)),"")),"")</f>
        <v/>
      </c>
      <c r="U1795" t="str">
        <f t="shared" ref="U1795:U1858" si="202">IFERROR(LEFT($A1795,FIND("大学",$A1795))&amp;RIGHT($A1795,LEN($A1795)-FIND("大学",$A1795)-1),"")</f>
        <v/>
      </c>
    </row>
    <row r="1796" spans="13:21">
      <c r="M1796" t="str">
        <f t="shared" si="197"/>
        <v/>
      </c>
      <c r="N1796" t="str">
        <f t="shared" si="198"/>
        <v/>
      </c>
      <c r="O1796" t="str">
        <f t="shared" si="199"/>
        <v/>
      </c>
      <c r="P1796" t="str">
        <f t="shared" si="200"/>
        <v/>
      </c>
      <c r="Q1796" t="str">
        <f>IF($F1796="","",DATEDIF($R1796,①申込書!$D$3,"Y"))</f>
        <v/>
      </c>
      <c r="R1796" t="str">
        <f t="shared" si="201"/>
        <v/>
      </c>
      <c r="S1796" t="str">
        <f t="shared" si="196"/>
        <v/>
      </c>
      <c r="T1796" t="str">
        <f>IFERROR(IF($G1796&lt;&gt;"",LEFT($G1796,11),IF(COUNTIF(③女子申込!$C:$C,$B1796)=1,INDEX(③女子申込!H:H,MATCH($B1796,③女子申込!$C:$C,0)),"")),"")</f>
        <v/>
      </c>
      <c r="U1796" t="str">
        <f t="shared" si="202"/>
        <v/>
      </c>
    </row>
    <row r="1797" spans="13:21">
      <c r="M1797" t="str">
        <f t="shared" si="197"/>
        <v/>
      </c>
      <c r="N1797" t="str">
        <f t="shared" si="198"/>
        <v/>
      </c>
      <c r="O1797" t="str">
        <f t="shared" si="199"/>
        <v/>
      </c>
      <c r="P1797" t="str">
        <f t="shared" si="200"/>
        <v/>
      </c>
      <c r="Q1797" t="str">
        <f>IF($F1797="","",DATEDIF($R1797,①申込書!$D$3,"Y"))</f>
        <v/>
      </c>
      <c r="R1797" t="str">
        <f t="shared" si="201"/>
        <v/>
      </c>
      <c r="S1797" t="str">
        <f t="shared" si="196"/>
        <v/>
      </c>
      <c r="T1797" t="str">
        <f>IFERROR(IF($G1797&lt;&gt;"",LEFT($G1797,11),IF(COUNTIF(③女子申込!$C:$C,$B1797)=1,INDEX(③女子申込!H:H,MATCH($B1797,③女子申込!$C:$C,0)),"")),"")</f>
        <v/>
      </c>
      <c r="U1797" t="str">
        <f t="shared" si="202"/>
        <v/>
      </c>
    </row>
    <row r="1798" spans="13:21">
      <c r="M1798" t="str">
        <f t="shared" si="197"/>
        <v/>
      </c>
      <c r="N1798" t="str">
        <f t="shared" si="198"/>
        <v/>
      </c>
      <c r="O1798" t="str">
        <f t="shared" si="199"/>
        <v/>
      </c>
      <c r="P1798" t="str">
        <f t="shared" si="200"/>
        <v/>
      </c>
      <c r="Q1798" t="str">
        <f>IF($F1798="","",DATEDIF($R1798,①申込書!$D$3,"Y"))</f>
        <v/>
      </c>
      <c r="R1798" t="str">
        <f t="shared" si="201"/>
        <v/>
      </c>
      <c r="S1798" t="str">
        <f t="shared" si="196"/>
        <v/>
      </c>
      <c r="T1798" t="str">
        <f>IFERROR(IF($G1798&lt;&gt;"",LEFT($G1798,11),IF(COUNTIF(③女子申込!$C:$C,$B1798)=1,INDEX(③女子申込!H:H,MATCH($B1798,③女子申込!$C:$C,0)),"")),"")</f>
        <v/>
      </c>
      <c r="U1798" t="str">
        <f t="shared" si="202"/>
        <v/>
      </c>
    </row>
    <row r="1799" spans="13:21">
      <c r="M1799" t="str">
        <f t="shared" si="197"/>
        <v/>
      </c>
      <c r="N1799" t="str">
        <f t="shared" si="198"/>
        <v/>
      </c>
      <c r="O1799" t="str">
        <f t="shared" si="199"/>
        <v/>
      </c>
      <c r="P1799" t="str">
        <f t="shared" si="200"/>
        <v/>
      </c>
      <c r="Q1799" t="str">
        <f>IF($F1799="","",DATEDIF($R1799,①申込書!$D$3,"Y"))</f>
        <v/>
      </c>
      <c r="R1799" t="str">
        <f t="shared" si="201"/>
        <v/>
      </c>
      <c r="S1799" t="str">
        <f t="shared" si="196"/>
        <v/>
      </c>
      <c r="T1799" t="str">
        <f>IFERROR(IF($G1799&lt;&gt;"",LEFT($G1799,11),IF(COUNTIF(③女子申込!$C:$C,$B1799)=1,INDEX(③女子申込!H:H,MATCH($B1799,③女子申込!$C:$C,0)),"")),"")</f>
        <v/>
      </c>
      <c r="U1799" t="str">
        <f t="shared" si="202"/>
        <v/>
      </c>
    </row>
    <row r="1800" spans="13:21">
      <c r="M1800" t="str">
        <f t="shared" si="197"/>
        <v/>
      </c>
      <c r="N1800" t="str">
        <f t="shared" si="198"/>
        <v/>
      </c>
      <c r="O1800" t="str">
        <f t="shared" si="199"/>
        <v/>
      </c>
      <c r="P1800" t="str">
        <f t="shared" si="200"/>
        <v/>
      </c>
      <c r="Q1800" t="str">
        <f>IF($F1800="","",DATEDIF($R1800,①申込書!$D$3,"Y"))</f>
        <v/>
      </c>
      <c r="R1800" t="str">
        <f t="shared" si="201"/>
        <v/>
      </c>
      <c r="S1800" t="str">
        <f t="shared" si="196"/>
        <v/>
      </c>
      <c r="T1800" t="str">
        <f>IFERROR(IF($G1800&lt;&gt;"",LEFT($G1800,11),IF(COUNTIF(③女子申込!$C:$C,$B1800)=1,INDEX(③女子申込!H:H,MATCH($B1800,③女子申込!$C:$C,0)),"")),"")</f>
        <v/>
      </c>
      <c r="U1800" t="str">
        <f t="shared" si="202"/>
        <v/>
      </c>
    </row>
    <row r="1801" spans="13:21">
      <c r="M1801" t="str">
        <f t="shared" si="197"/>
        <v/>
      </c>
      <c r="N1801" t="str">
        <f t="shared" si="198"/>
        <v/>
      </c>
      <c r="O1801" t="str">
        <f t="shared" si="199"/>
        <v/>
      </c>
      <c r="P1801" t="str">
        <f t="shared" si="200"/>
        <v/>
      </c>
      <c r="Q1801" t="str">
        <f>IF($F1801="","",DATEDIF($R1801,①申込書!$D$3,"Y"))</f>
        <v/>
      </c>
      <c r="R1801" t="str">
        <f t="shared" si="201"/>
        <v/>
      </c>
      <c r="S1801" t="str">
        <f t="shared" si="196"/>
        <v/>
      </c>
      <c r="T1801" t="str">
        <f>IFERROR(IF($G1801&lt;&gt;"",LEFT($G1801,11),IF(COUNTIF(③女子申込!$C:$C,$B1801)=1,INDEX(③女子申込!H:H,MATCH($B1801,③女子申込!$C:$C,0)),"")),"")</f>
        <v/>
      </c>
      <c r="U1801" t="str">
        <f t="shared" si="202"/>
        <v/>
      </c>
    </row>
    <row r="1802" spans="13:21">
      <c r="M1802" t="str">
        <f t="shared" si="197"/>
        <v/>
      </c>
      <c r="N1802" t="str">
        <f t="shared" si="198"/>
        <v/>
      </c>
      <c r="O1802" t="str">
        <f t="shared" si="199"/>
        <v/>
      </c>
      <c r="P1802" t="str">
        <f t="shared" si="200"/>
        <v/>
      </c>
      <c r="Q1802" t="str">
        <f>IF($F1802="","",DATEDIF($R1802,①申込書!$D$3,"Y"))</f>
        <v/>
      </c>
      <c r="R1802" t="str">
        <f t="shared" si="201"/>
        <v/>
      </c>
      <c r="S1802" t="str">
        <f t="shared" si="196"/>
        <v/>
      </c>
      <c r="T1802" t="str">
        <f>IFERROR(IF($G1802&lt;&gt;"",LEFT($G1802,11),IF(COUNTIF(③女子申込!$C:$C,$B1802)=1,INDEX(③女子申込!H:H,MATCH($B1802,③女子申込!$C:$C,0)),"")),"")</f>
        <v/>
      </c>
      <c r="U1802" t="str">
        <f t="shared" si="202"/>
        <v/>
      </c>
    </row>
    <row r="1803" spans="13:21">
      <c r="M1803" t="str">
        <f t="shared" si="197"/>
        <v/>
      </c>
      <c r="N1803" t="str">
        <f t="shared" si="198"/>
        <v/>
      </c>
      <c r="O1803" t="str">
        <f t="shared" si="199"/>
        <v/>
      </c>
      <c r="P1803" t="str">
        <f t="shared" si="200"/>
        <v/>
      </c>
      <c r="Q1803" t="str">
        <f>IF($F1803="","",DATEDIF($R1803,①申込書!$D$3,"Y"))</f>
        <v/>
      </c>
      <c r="R1803" t="str">
        <f t="shared" si="201"/>
        <v/>
      </c>
      <c r="S1803" t="str">
        <f t="shared" si="196"/>
        <v/>
      </c>
      <c r="T1803" t="str">
        <f>IFERROR(IF($G1803&lt;&gt;"",LEFT($G1803,11),IF(COUNTIF(③女子申込!$C:$C,$B1803)=1,INDEX(③女子申込!H:H,MATCH($B1803,③女子申込!$C:$C,0)),"")),"")</f>
        <v/>
      </c>
      <c r="U1803" t="str">
        <f t="shared" si="202"/>
        <v/>
      </c>
    </row>
    <row r="1804" spans="13:21">
      <c r="M1804" t="str">
        <f t="shared" si="197"/>
        <v/>
      </c>
      <c r="N1804" t="str">
        <f t="shared" si="198"/>
        <v/>
      </c>
      <c r="O1804" t="str">
        <f t="shared" si="199"/>
        <v/>
      </c>
      <c r="P1804" t="str">
        <f t="shared" si="200"/>
        <v/>
      </c>
      <c r="Q1804" t="str">
        <f>IF($F1804="","",DATEDIF($R1804,①申込書!$D$3,"Y"))</f>
        <v/>
      </c>
      <c r="R1804" t="str">
        <f t="shared" si="201"/>
        <v/>
      </c>
      <c r="S1804" t="str">
        <f t="shared" si="196"/>
        <v/>
      </c>
      <c r="T1804" t="str">
        <f>IFERROR(IF($G1804&lt;&gt;"",LEFT($G1804,11),IF(COUNTIF(③女子申込!$C:$C,$B1804)=1,INDEX(③女子申込!H:H,MATCH($B1804,③女子申込!$C:$C,0)),"")),"")</f>
        <v/>
      </c>
      <c r="U1804" t="str">
        <f t="shared" si="202"/>
        <v/>
      </c>
    </row>
    <row r="1805" spans="13:21">
      <c r="M1805" t="str">
        <f t="shared" si="197"/>
        <v/>
      </c>
      <c r="N1805" t="str">
        <f t="shared" si="198"/>
        <v/>
      </c>
      <c r="O1805" t="str">
        <f t="shared" si="199"/>
        <v/>
      </c>
      <c r="P1805" t="str">
        <f t="shared" si="200"/>
        <v/>
      </c>
      <c r="Q1805" t="str">
        <f>IF($F1805="","",DATEDIF($R1805,①申込書!$D$3,"Y"))</f>
        <v/>
      </c>
      <c r="R1805" t="str">
        <f t="shared" si="201"/>
        <v/>
      </c>
      <c r="S1805" t="str">
        <f t="shared" si="196"/>
        <v/>
      </c>
      <c r="T1805" t="str">
        <f>IFERROR(IF($G1805&lt;&gt;"",LEFT($G1805,11),IF(COUNTIF(③女子申込!$C:$C,$B1805)=1,INDEX(③女子申込!H:H,MATCH($B1805,③女子申込!$C:$C,0)),"")),"")</f>
        <v/>
      </c>
      <c r="U1805" t="str">
        <f t="shared" si="202"/>
        <v/>
      </c>
    </row>
    <row r="1806" spans="13:21">
      <c r="M1806" t="str">
        <f t="shared" si="197"/>
        <v/>
      </c>
      <c r="N1806" t="str">
        <f t="shared" si="198"/>
        <v/>
      </c>
      <c r="O1806" t="str">
        <f t="shared" si="199"/>
        <v/>
      </c>
      <c r="P1806" t="str">
        <f t="shared" si="200"/>
        <v/>
      </c>
      <c r="Q1806" t="str">
        <f>IF($F1806="","",DATEDIF($R1806,①申込書!$D$3,"Y"))</f>
        <v/>
      </c>
      <c r="R1806" t="str">
        <f t="shared" si="201"/>
        <v/>
      </c>
      <c r="S1806" t="str">
        <f t="shared" si="196"/>
        <v/>
      </c>
      <c r="T1806" t="str">
        <f>IFERROR(IF($G1806&lt;&gt;"",LEFT($G1806,11),IF(COUNTIF(③女子申込!$C:$C,$B1806)=1,INDEX(③女子申込!H:H,MATCH($B1806,③女子申込!$C:$C,0)),"")),"")</f>
        <v/>
      </c>
      <c r="U1806" t="str">
        <f t="shared" si="202"/>
        <v/>
      </c>
    </row>
    <row r="1807" spans="13:21">
      <c r="M1807" t="str">
        <f t="shared" si="197"/>
        <v/>
      </c>
      <c r="N1807" t="str">
        <f t="shared" si="198"/>
        <v/>
      </c>
      <c r="O1807" t="str">
        <f t="shared" si="199"/>
        <v/>
      </c>
      <c r="P1807" t="str">
        <f t="shared" si="200"/>
        <v/>
      </c>
      <c r="Q1807" t="str">
        <f>IF($F1807="","",DATEDIF($R1807,①申込書!$D$3,"Y"))</f>
        <v/>
      </c>
      <c r="R1807" t="str">
        <f t="shared" si="201"/>
        <v/>
      </c>
      <c r="S1807" t="str">
        <f t="shared" si="196"/>
        <v/>
      </c>
      <c r="T1807" t="str">
        <f>IFERROR(IF($G1807&lt;&gt;"",LEFT($G1807,11),IF(COUNTIF(③女子申込!$C:$C,$B1807)=1,INDEX(③女子申込!H:H,MATCH($B1807,③女子申込!$C:$C,0)),"")),"")</f>
        <v/>
      </c>
      <c r="U1807" t="str">
        <f t="shared" si="202"/>
        <v/>
      </c>
    </row>
    <row r="1808" spans="13:21">
      <c r="M1808" t="str">
        <f t="shared" si="197"/>
        <v/>
      </c>
      <c r="N1808" t="str">
        <f t="shared" si="198"/>
        <v/>
      </c>
      <c r="O1808" t="str">
        <f t="shared" si="199"/>
        <v/>
      </c>
      <c r="P1808" t="str">
        <f t="shared" si="200"/>
        <v/>
      </c>
      <c r="Q1808" t="str">
        <f>IF($F1808="","",DATEDIF($R1808,①申込書!$D$3,"Y"))</f>
        <v/>
      </c>
      <c r="R1808" t="str">
        <f t="shared" si="201"/>
        <v/>
      </c>
      <c r="S1808" t="str">
        <f t="shared" si="196"/>
        <v/>
      </c>
      <c r="T1808" t="str">
        <f>IFERROR(IF($G1808&lt;&gt;"",LEFT($G1808,11),IF(COUNTIF(③女子申込!$C:$C,$B1808)=1,INDEX(③女子申込!H:H,MATCH($B1808,③女子申込!$C:$C,0)),"")),"")</f>
        <v/>
      </c>
      <c r="U1808" t="str">
        <f t="shared" si="202"/>
        <v/>
      </c>
    </row>
    <row r="1809" spans="13:21">
      <c r="M1809" t="str">
        <f t="shared" si="197"/>
        <v/>
      </c>
      <c r="N1809" t="str">
        <f t="shared" si="198"/>
        <v/>
      </c>
      <c r="O1809" t="str">
        <f t="shared" si="199"/>
        <v/>
      </c>
      <c r="P1809" t="str">
        <f t="shared" si="200"/>
        <v/>
      </c>
      <c r="Q1809" t="str">
        <f>IF($F1809="","",DATEDIF($R1809,①申込書!$D$3,"Y"))</f>
        <v/>
      </c>
      <c r="R1809" t="str">
        <f t="shared" si="201"/>
        <v/>
      </c>
      <c r="S1809" t="str">
        <f t="shared" si="196"/>
        <v/>
      </c>
      <c r="T1809" t="str">
        <f>IFERROR(IF($G1809&lt;&gt;"",LEFT($G1809,11),IF(COUNTIF(③女子申込!$C:$C,$B1809)=1,INDEX(③女子申込!H:H,MATCH($B1809,③女子申込!$C:$C,0)),"")),"")</f>
        <v/>
      </c>
      <c r="U1809" t="str">
        <f t="shared" si="202"/>
        <v/>
      </c>
    </row>
    <row r="1810" spans="13:21">
      <c r="M1810" t="str">
        <f t="shared" si="197"/>
        <v/>
      </c>
      <c r="N1810" t="str">
        <f t="shared" si="198"/>
        <v/>
      </c>
      <c r="O1810" t="str">
        <f t="shared" si="199"/>
        <v/>
      </c>
      <c r="P1810" t="str">
        <f t="shared" si="200"/>
        <v/>
      </c>
      <c r="Q1810" t="str">
        <f>IF($F1810="","",DATEDIF($R1810,①申込書!$D$3,"Y"))</f>
        <v/>
      </c>
      <c r="R1810" t="str">
        <f t="shared" si="201"/>
        <v/>
      </c>
      <c r="S1810" t="str">
        <f t="shared" si="196"/>
        <v/>
      </c>
      <c r="T1810" t="str">
        <f>IFERROR(IF($G1810&lt;&gt;"",LEFT($G1810,11),IF(COUNTIF(③女子申込!$C:$C,$B1810)=1,INDEX(③女子申込!H:H,MATCH($B1810,③女子申込!$C:$C,0)),"")),"")</f>
        <v/>
      </c>
      <c r="U1810" t="str">
        <f t="shared" si="202"/>
        <v/>
      </c>
    </row>
    <row r="1811" spans="13:21">
      <c r="M1811" t="str">
        <f t="shared" si="197"/>
        <v/>
      </c>
      <c r="N1811" t="str">
        <f t="shared" si="198"/>
        <v/>
      </c>
      <c r="O1811" t="str">
        <f t="shared" si="199"/>
        <v/>
      </c>
      <c r="P1811" t="str">
        <f t="shared" si="200"/>
        <v/>
      </c>
      <c r="Q1811" t="str">
        <f>IF($F1811="","",DATEDIF($R1811,①申込書!$D$3,"Y"))</f>
        <v/>
      </c>
      <c r="R1811" t="str">
        <f t="shared" si="201"/>
        <v/>
      </c>
      <c r="S1811" t="str">
        <f t="shared" si="196"/>
        <v/>
      </c>
      <c r="T1811" t="str">
        <f>IFERROR(IF($G1811&lt;&gt;"",LEFT($G1811,11),IF(COUNTIF(③女子申込!$C:$C,$B1811)=1,INDEX(③女子申込!H:H,MATCH($B1811,③女子申込!$C:$C,0)),"")),"")</f>
        <v/>
      </c>
      <c r="U1811" t="str">
        <f t="shared" si="202"/>
        <v/>
      </c>
    </row>
    <row r="1812" spans="13:21">
      <c r="M1812" t="str">
        <f t="shared" si="197"/>
        <v/>
      </c>
      <c r="N1812" t="str">
        <f t="shared" si="198"/>
        <v/>
      </c>
      <c r="O1812" t="str">
        <f t="shared" si="199"/>
        <v/>
      </c>
      <c r="P1812" t="str">
        <f t="shared" si="200"/>
        <v/>
      </c>
      <c r="Q1812" t="str">
        <f>IF($F1812="","",DATEDIF($R1812,①申込書!$D$3,"Y"))</f>
        <v/>
      </c>
      <c r="R1812" t="str">
        <f t="shared" si="201"/>
        <v/>
      </c>
      <c r="S1812" t="str">
        <f t="shared" si="196"/>
        <v/>
      </c>
      <c r="T1812" t="str">
        <f>IFERROR(IF($G1812&lt;&gt;"",LEFT($G1812,11),IF(COUNTIF(③女子申込!$C:$C,$B1812)=1,INDEX(③女子申込!H:H,MATCH($B1812,③女子申込!$C:$C,0)),"")),"")</f>
        <v/>
      </c>
      <c r="U1812" t="str">
        <f t="shared" si="202"/>
        <v/>
      </c>
    </row>
    <row r="1813" spans="13:21">
      <c r="M1813" t="str">
        <f t="shared" si="197"/>
        <v/>
      </c>
      <c r="N1813" t="str">
        <f t="shared" si="198"/>
        <v/>
      </c>
      <c r="O1813" t="str">
        <f t="shared" si="199"/>
        <v/>
      </c>
      <c r="P1813" t="str">
        <f t="shared" si="200"/>
        <v/>
      </c>
      <c r="Q1813" t="str">
        <f>IF($F1813="","",DATEDIF($R1813,①申込書!$D$3,"Y"))</f>
        <v/>
      </c>
      <c r="R1813" t="str">
        <f t="shared" si="201"/>
        <v/>
      </c>
      <c r="S1813" t="str">
        <f t="shared" si="196"/>
        <v/>
      </c>
      <c r="T1813" t="str">
        <f>IFERROR(IF($G1813&lt;&gt;"",LEFT($G1813,11),IF(COUNTIF(③女子申込!$C:$C,$B1813)=1,INDEX(③女子申込!H:H,MATCH($B1813,③女子申込!$C:$C,0)),"")),"")</f>
        <v/>
      </c>
      <c r="U1813" t="str">
        <f t="shared" si="202"/>
        <v/>
      </c>
    </row>
    <row r="1814" spans="13:21">
      <c r="M1814" t="str">
        <f t="shared" si="197"/>
        <v/>
      </c>
      <c r="N1814" t="str">
        <f t="shared" si="198"/>
        <v/>
      </c>
      <c r="O1814" t="str">
        <f t="shared" si="199"/>
        <v/>
      </c>
      <c r="P1814" t="str">
        <f t="shared" si="200"/>
        <v/>
      </c>
      <c r="Q1814" t="str">
        <f>IF($F1814="","",DATEDIF($R1814,①申込書!$D$3,"Y"))</f>
        <v/>
      </c>
      <c r="R1814" t="str">
        <f t="shared" si="201"/>
        <v/>
      </c>
      <c r="S1814" t="str">
        <f t="shared" si="196"/>
        <v/>
      </c>
      <c r="T1814" t="str">
        <f>IFERROR(IF($G1814&lt;&gt;"",LEFT($G1814,11),IF(COUNTIF(③女子申込!$C:$C,$B1814)=1,INDEX(③女子申込!H:H,MATCH($B1814,③女子申込!$C:$C,0)),"")),"")</f>
        <v/>
      </c>
      <c r="U1814" t="str">
        <f t="shared" si="202"/>
        <v/>
      </c>
    </row>
    <row r="1815" spans="13:21">
      <c r="M1815" t="str">
        <f t="shared" si="197"/>
        <v/>
      </c>
      <c r="N1815" t="str">
        <f t="shared" si="198"/>
        <v/>
      </c>
      <c r="O1815" t="str">
        <f t="shared" si="199"/>
        <v/>
      </c>
      <c r="P1815" t="str">
        <f t="shared" si="200"/>
        <v/>
      </c>
      <c r="Q1815" t="str">
        <f>IF($F1815="","",DATEDIF($R1815,①申込書!$D$3,"Y"))</f>
        <v/>
      </c>
      <c r="R1815" t="str">
        <f t="shared" si="201"/>
        <v/>
      </c>
      <c r="S1815" t="str">
        <f t="shared" si="196"/>
        <v/>
      </c>
      <c r="T1815" t="str">
        <f>IFERROR(IF($G1815&lt;&gt;"",LEFT($G1815,11),IF(COUNTIF(③女子申込!$C:$C,$B1815)=1,INDEX(③女子申込!H:H,MATCH($B1815,③女子申込!$C:$C,0)),"")),"")</f>
        <v/>
      </c>
      <c r="U1815" t="str">
        <f t="shared" si="202"/>
        <v/>
      </c>
    </row>
    <row r="1816" spans="13:21">
      <c r="M1816" t="str">
        <f t="shared" si="197"/>
        <v/>
      </c>
      <c r="N1816" t="str">
        <f t="shared" si="198"/>
        <v/>
      </c>
      <c r="O1816" t="str">
        <f t="shared" si="199"/>
        <v/>
      </c>
      <c r="P1816" t="str">
        <f t="shared" si="200"/>
        <v/>
      </c>
      <c r="Q1816" t="str">
        <f>IF($F1816="","",DATEDIF($R1816,①申込書!$D$3,"Y"))</f>
        <v/>
      </c>
      <c r="R1816" t="str">
        <f t="shared" si="201"/>
        <v/>
      </c>
      <c r="S1816" t="str">
        <f t="shared" si="196"/>
        <v/>
      </c>
      <c r="T1816" t="str">
        <f>IFERROR(IF($G1816&lt;&gt;"",LEFT($G1816,11),IF(COUNTIF(③女子申込!$C:$C,$B1816)=1,INDEX(③女子申込!H:H,MATCH($B1816,③女子申込!$C:$C,0)),"")),"")</f>
        <v/>
      </c>
      <c r="U1816" t="str">
        <f t="shared" si="202"/>
        <v/>
      </c>
    </row>
    <row r="1817" spans="13:21">
      <c r="M1817" t="str">
        <f t="shared" si="197"/>
        <v/>
      </c>
      <c r="N1817" t="str">
        <f t="shared" si="198"/>
        <v/>
      </c>
      <c r="O1817" t="str">
        <f t="shared" si="199"/>
        <v/>
      </c>
      <c r="P1817" t="str">
        <f t="shared" si="200"/>
        <v/>
      </c>
      <c r="Q1817" t="str">
        <f>IF($F1817="","",DATEDIF($R1817,①申込書!$D$3,"Y"))</f>
        <v/>
      </c>
      <c r="R1817" t="str">
        <f t="shared" si="201"/>
        <v/>
      </c>
      <c r="S1817" t="str">
        <f t="shared" si="196"/>
        <v/>
      </c>
      <c r="T1817" t="str">
        <f>IFERROR(IF($G1817&lt;&gt;"",LEFT($G1817,11),IF(COUNTIF(③女子申込!$C:$C,$B1817)=1,INDEX(③女子申込!H:H,MATCH($B1817,③女子申込!$C:$C,0)),"")),"")</f>
        <v/>
      </c>
      <c r="U1817" t="str">
        <f t="shared" si="202"/>
        <v/>
      </c>
    </row>
    <row r="1818" spans="13:21">
      <c r="M1818" t="str">
        <f t="shared" si="197"/>
        <v/>
      </c>
      <c r="N1818" t="str">
        <f t="shared" si="198"/>
        <v/>
      </c>
      <c r="O1818" t="str">
        <f t="shared" si="199"/>
        <v/>
      </c>
      <c r="P1818" t="str">
        <f t="shared" si="200"/>
        <v/>
      </c>
      <c r="Q1818" t="str">
        <f>IF($F1818="","",DATEDIF($R1818,①申込書!$D$3,"Y"))</f>
        <v/>
      </c>
      <c r="R1818" t="str">
        <f t="shared" si="201"/>
        <v/>
      </c>
      <c r="S1818" t="str">
        <f t="shared" si="196"/>
        <v/>
      </c>
      <c r="T1818" t="str">
        <f>IFERROR(IF($G1818&lt;&gt;"",LEFT($G1818,11),IF(COUNTIF(③女子申込!$C:$C,$B1818)=1,INDEX(③女子申込!H:H,MATCH($B1818,③女子申込!$C:$C,0)),"")),"")</f>
        <v/>
      </c>
      <c r="U1818" t="str">
        <f t="shared" si="202"/>
        <v/>
      </c>
    </row>
    <row r="1819" spans="13:21">
      <c r="M1819" t="str">
        <f t="shared" si="197"/>
        <v/>
      </c>
      <c r="N1819" t="str">
        <f t="shared" si="198"/>
        <v/>
      </c>
      <c r="O1819" t="str">
        <f t="shared" si="199"/>
        <v/>
      </c>
      <c r="P1819" t="str">
        <f t="shared" si="200"/>
        <v/>
      </c>
      <c r="Q1819" t="str">
        <f>IF($F1819="","",DATEDIF($R1819,①申込書!$D$3,"Y"))</f>
        <v/>
      </c>
      <c r="R1819" t="str">
        <f t="shared" si="201"/>
        <v/>
      </c>
      <c r="S1819" t="str">
        <f t="shared" si="196"/>
        <v/>
      </c>
      <c r="T1819" t="str">
        <f>IFERROR(IF($G1819&lt;&gt;"",LEFT($G1819,11),IF(COUNTIF(③女子申込!$C:$C,$B1819)=1,INDEX(③女子申込!H:H,MATCH($B1819,③女子申込!$C:$C,0)),"")),"")</f>
        <v/>
      </c>
      <c r="U1819" t="str">
        <f t="shared" si="202"/>
        <v/>
      </c>
    </row>
    <row r="1820" spans="13:21">
      <c r="M1820" t="str">
        <f t="shared" si="197"/>
        <v/>
      </c>
      <c r="N1820" t="str">
        <f t="shared" si="198"/>
        <v/>
      </c>
      <c r="O1820" t="str">
        <f t="shared" si="199"/>
        <v/>
      </c>
      <c r="P1820" t="str">
        <f t="shared" si="200"/>
        <v/>
      </c>
      <c r="Q1820" t="str">
        <f>IF($F1820="","",DATEDIF($R1820,①申込書!$D$3,"Y"))</f>
        <v/>
      </c>
      <c r="R1820" t="str">
        <f t="shared" si="201"/>
        <v/>
      </c>
      <c r="S1820" t="str">
        <f t="shared" si="196"/>
        <v/>
      </c>
      <c r="T1820" t="str">
        <f>IFERROR(IF($G1820&lt;&gt;"",LEFT($G1820,11),IF(COUNTIF(③女子申込!$C:$C,$B1820)=1,INDEX(③女子申込!H:H,MATCH($B1820,③女子申込!$C:$C,0)),"")),"")</f>
        <v/>
      </c>
      <c r="U1820" t="str">
        <f t="shared" si="202"/>
        <v/>
      </c>
    </row>
    <row r="1821" spans="13:21">
      <c r="M1821" t="str">
        <f t="shared" si="197"/>
        <v/>
      </c>
      <c r="N1821" t="str">
        <f t="shared" si="198"/>
        <v/>
      </c>
      <c r="O1821" t="str">
        <f t="shared" si="199"/>
        <v/>
      </c>
      <c r="P1821" t="str">
        <f t="shared" si="200"/>
        <v/>
      </c>
      <c r="Q1821" t="str">
        <f>IF($F1821="","",DATEDIF($R1821,①申込書!$D$3,"Y"))</f>
        <v/>
      </c>
      <c r="R1821" t="str">
        <f t="shared" si="201"/>
        <v/>
      </c>
      <c r="S1821" t="str">
        <f t="shared" si="196"/>
        <v/>
      </c>
      <c r="T1821" t="str">
        <f>IFERROR(IF($G1821&lt;&gt;"",LEFT($G1821,11),IF(COUNTIF(③女子申込!$C:$C,$B1821)=1,INDEX(③女子申込!H:H,MATCH($B1821,③女子申込!$C:$C,0)),"")),"")</f>
        <v/>
      </c>
      <c r="U1821" t="str">
        <f t="shared" si="202"/>
        <v/>
      </c>
    </row>
    <row r="1822" spans="13:21">
      <c r="M1822" t="str">
        <f t="shared" si="197"/>
        <v/>
      </c>
      <c r="N1822" t="str">
        <f t="shared" si="198"/>
        <v/>
      </c>
      <c r="O1822" t="str">
        <f t="shared" si="199"/>
        <v/>
      </c>
      <c r="P1822" t="str">
        <f t="shared" si="200"/>
        <v/>
      </c>
      <c r="Q1822" t="str">
        <f>IF($F1822="","",DATEDIF($R1822,①申込書!$D$3,"Y"))</f>
        <v/>
      </c>
      <c r="R1822" t="str">
        <f t="shared" si="201"/>
        <v/>
      </c>
      <c r="S1822" t="str">
        <f t="shared" si="196"/>
        <v/>
      </c>
      <c r="T1822" t="str">
        <f>IFERROR(IF($G1822&lt;&gt;"",LEFT($G1822,11),IF(COUNTIF(③女子申込!$C:$C,$B1822)=1,INDEX(③女子申込!H:H,MATCH($B1822,③女子申込!$C:$C,0)),"")),"")</f>
        <v/>
      </c>
      <c r="U1822" t="str">
        <f t="shared" si="202"/>
        <v/>
      </c>
    </row>
    <row r="1823" spans="13:21">
      <c r="M1823" t="str">
        <f t="shared" si="197"/>
        <v/>
      </c>
      <c r="N1823" t="str">
        <f t="shared" si="198"/>
        <v/>
      </c>
      <c r="O1823" t="str">
        <f t="shared" si="199"/>
        <v/>
      </c>
      <c r="P1823" t="str">
        <f t="shared" si="200"/>
        <v/>
      </c>
      <c r="Q1823" t="str">
        <f>IF($F1823="","",DATEDIF($R1823,①申込書!$D$3,"Y"))</f>
        <v/>
      </c>
      <c r="R1823" t="str">
        <f t="shared" si="201"/>
        <v/>
      </c>
      <c r="S1823" t="str">
        <f t="shared" si="196"/>
        <v/>
      </c>
      <c r="T1823" t="str">
        <f>IFERROR(IF($G1823&lt;&gt;"",LEFT($G1823,11),IF(COUNTIF(③女子申込!$C:$C,$B1823)=1,INDEX(③女子申込!H:H,MATCH($B1823,③女子申込!$C:$C,0)),"")),"")</f>
        <v/>
      </c>
      <c r="U1823" t="str">
        <f t="shared" si="202"/>
        <v/>
      </c>
    </row>
    <row r="1824" spans="13:21">
      <c r="M1824" t="str">
        <f t="shared" si="197"/>
        <v/>
      </c>
      <c r="N1824" t="str">
        <f t="shared" si="198"/>
        <v/>
      </c>
      <c r="O1824" t="str">
        <f t="shared" si="199"/>
        <v/>
      </c>
      <c r="P1824" t="str">
        <f t="shared" si="200"/>
        <v/>
      </c>
      <c r="Q1824" t="str">
        <f>IF($F1824="","",DATEDIF($R1824,①申込書!$D$3,"Y"))</f>
        <v/>
      </c>
      <c r="R1824" t="str">
        <f t="shared" si="201"/>
        <v/>
      </c>
      <c r="S1824" t="str">
        <f t="shared" si="196"/>
        <v/>
      </c>
      <c r="T1824" t="str">
        <f>IFERROR(IF($G1824&lt;&gt;"",LEFT($G1824,11),IF(COUNTIF(③女子申込!$C:$C,$B1824)=1,INDEX(③女子申込!H:H,MATCH($B1824,③女子申込!$C:$C,0)),"")),"")</f>
        <v/>
      </c>
      <c r="U1824" t="str">
        <f t="shared" si="202"/>
        <v/>
      </c>
    </row>
    <row r="1825" spans="13:21">
      <c r="M1825" t="str">
        <f t="shared" si="197"/>
        <v/>
      </c>
      <c r="N1825" t="str">
        <f t="shared" si="198"/>
        <v/>
      </c>
      <c r="O1825" t="str">
        <f t="shared" si="199"/>
        <v/>
      </c>
      <c r="P1825" t="str">
        <f t="shared" si="200"/>
        <v/>
      </c>
      <c r="Q1825" t="str">
        <f>IF($F1825="","",DATEDIF($R1825,①申込書!$D$3,"Y"))</f>
        <v/>
      </c>
      <c r="R1825" t="str">
        <f t="shared" si="201"/>
        <v/>
      </c>
      <c r="S1825" t="str">
        <f t="shared" si="196"/>
        <v/>
      </c>
      <c r="T1825" t="str">
        <f>IFERROR(IF($G1825&lt;&gt;"",LEFT($G1825,11),IF(COUNTIF(③女子申込!$C:$C,$B1825)=1,INDEX(③女子申込!H:H,MATCH($B1825,③女子申込!$C:$C,0)),"")),"")</f>
        <v/>
      </c>
      <c r="U1825" t="str">
        <f t="shared" si="202"/>
        <v/>
      </c>
    </row>
    <row r="1826" spans="13:21">
      <c r="M1826" t="str">
        <f t="shared" si="197"/>
        <v/>
      </c>
      <c r="N1826" t="str">
        <f t="shared" si="198"/>
        <v/>
      </c>
      <c r="O1826" t="str">
        <f t="shared" si="199"/>
        <v/>
      </c>
      <c r="P1826" t="str">
        <f t="shared" si="200"/>
        <v/>
      </c>
      <c r="Q1826" t="str">
        <f>IF($F1826="","",DATEDIF($R1826,①申込書!$D$3,"Y"))</f>
        <v/>
      </c>
      <c r="R1826" t="str">
        <f t="shared" si="201"/>
        <v/>
      </c>
      <c r="S1826" t="str">
        <f t="shared" si="196"/>
        <v/>
      </c>
      <c r="T1826" t="str">
        <f>IFERROR(IF($G1826&lt;&gt;"",LEFT($G1826,11),IF(COUNTIF(③女子申込!$C:$C,$B1826)=1,INDEX(③女子申込!H:H,MATCH($B1826,③女子申込!$C:$C,0)),"")),"")</f>
        <v/>
      </c>
      <c r="U1826" t="str">
        <f t="shared" si="202"/>
        <v/>
      </c>
    </row>
    <row r="1827" spans="13:21">
      <c r="M1827" t="str">
        <f t="shared" si="197"/>
        <v/>
      </c>
      <c r="N1827" t="str">
        <f t="shared" si="198"/>
        <v/>
      </c>
      <c r="O1827" t="str">
        <f t="shared" si="199"/>
        <v/>
      </c>
      <c r="P1827" t="str">
        <f t="shared" si="200"/>
        <v/>
      </c>
      <c r="Q1827" t="str">
        <f>IF($F1827="","",DATEDIF($R1827,①申込書!$D$3,"Y"))</f>
        <v/>
      </c>
      <c r="R1827" t="str">
        <f t="shared" si="201"/>
        <v/>
      </c>
      <c r="S1827" t="str">
        <f t="shared" si="196"/>
        <v/>
      </c>
      <c r="T1827" t="str">
        <f>IFERROR(IF($G1827&lt;&gt;"",LEFT($G1827,11),IF(COUNTIF(③女子申込!$C:$C,$B1827)=1,INDEX(③女子申込!H:H,MATCH($B1827,③女子申込!$C:$C,0)),"")),"")</f>
        <v/>
      </c>
      <c r="U1827" t="str">
        <f t="shared" si="202"/>
        <v/>
      </c>
    </row>
    <row r="1828" spans="13:21">
      <c r="M1828" t="str">
        <f t="shared" si="197"/>
        <v/>
      </c>
      <c r="N1828" t="str">
        <f t="shared" si="198"/>
        <v/>
      </c>
      <c r="O1828" t="str">
        <f t="shared" si="199"/>
        <v/>
      </c>
      <c r="P1828" t="str">
        <f t="shared" si="200"/>
        <v/>
      </c>
      <c r="Q1828" t="str">
        <f>IF($F1828="","",DATEDIF($R1828,①申込書!$D$3,"Y"))</f>
        <v/>
      </c>
      <c r="R1828" t="str">
        <f t="shared" si="201"/>
        <v/>
      </c>
      <c r="S1828" t="str">
        <f t="shared" si="196"/>
        <v/>
      </c>
      <c r="T1828" t="str">
        <f>IFERROR(IF($G1828&lt;&gt;"",LEFT($G1828,11),IF(COUNTIF(③女子申込!$C:$C,$B1828)=1,INDEX(③女子申込!H:H,MATCH($B1828,③女子申込!$C:$C,0)),"")),"")</f>
        <v/>
      </c>
      <c r="U1828" t="str">
        <f t="shared" si="202"/>
        <v/>
      </c>
    </row>
    <row r="1829" spans="13:21">
      <c r="M1829" t="str">
        <f t="shared" si="197"/>
        <v/>
      </c>
      <c r="N1829" t="str">
        <f t="shared" si="198"/>
        <v/>
      </c>
      <c r="O1829" t="str">
        <f t="shared" si="199"/>
        <v/>
      </c>
      <c r="P1829" t="str">
        <f t="shared" si="200"/>
        <v/>
      </c>
      <c r="Q1829" t="str">
        <f>IF($F1829="","",DATEDIF($R1829,①申込書!$D$3,"Y"))</f>
        <v/>
      </c>
      <c r="R1829" t="str">
        <f t="shared" si="201"/>
        <v/>
      </c>
      <c r="S1829" t="str">
        <f t="shared" si="196"/>
        <v/>
      </c>
      <c r="T1829" t="str">
        <f>IFERROR(IF($G1829&lt;&gt;"",LEFT($G1829,11),IF(COUNTIF(③女子申込!$C:$C,$B1829)=1,INDEX(③女子申込!H:H,MATCH($B1829,③女子申込!$C:$C,0)),"")),"")</f>
        <v/>
      </c>
      <c r="U1829" t="str">
        <f t="shared" si="202"/>
        <v/>
      </c>
    </row>
    <row r="1830" spans="13:21">
      <c r="M1830" t="str">
        <f t="shared" si="197"/>
        <v/>
      </c>
      <c r="N1830" t="str">
        <f t="shared" si="198"/>
        <v/>
      </c>
      <c r="O1830" t="str">
        <f t="shared" si="199"/>
        <v/>
      </c>
      <c r="P1830" t="str">
        <f t="shared" si="200"/>
        <v/>
      </c>
      <c r="Q1830" t="str">
        <f>IF($F1830="","",DATEDIF($R1830,①申込書!$D$3,"Y"))</f>
        <v/>
      </c>
      <c r="R1830" t="str">
        <f t="shared" si="201"/>
        <v/>
      </c>
      <c r="S1830" t="str">
        <f t="shared" si="196"/>
        <v/>
      </c>
      <c r="T1830" t="str">
        <f>IFERROR(IF($G1830&lt;&gt;"",LEFT($G1830,11),IF(COUNTIF(③女子申込!$C:$C,$B1830)=1,INDEX(③女子申込!H:H,MATCH($B1830,③女子申込!$C:$C,0)),"")),"")</f>
        <v/>
      </c>
      <c r="U1830" t="str">
        <f t="shared" si="202"/>
        <v/>
      </c>
    </row>
    <row r="1831" spans="13:21">
      <c r="M1831" t="str">
        <f t="shared" si="197"/>
        <v/>
      </c>
      <c r="N1831" t="str">
        <f t="shared" si="198"/>
        <v/>
      </c>
      <c r="O1831" t="str">
        <f t="shared" si="199"/>
        <v/>
      </c>
      <c r="P1831" t="str">
        <f t="shared" si="200"/>
        <v/>
      </c>
      <c r="Q1831" t="str">
        <f>IF($F1831="","",DATEDIF($R1831,①申込書!$D$3,"Y"))</f>
        <v/>
      </c>
      <c r="R1831" t="str">
        <f t="shared" si="201"/>
        <v/>
      </c>
      <c r="S1831" t="str">
        <f t="shared" si="196"/>
        <v/>
      </c>
      <c r="T1831" t="str">
        <f>IFERROR(IF($G1831&lt;&gt;"",LEFT($G1831,11),IF(COUNTIF(③女子申込!$C:$C,$B1831)=1,INDEX(③女子申込!H:H,MATCH($B1831,③女子申込!$C:$C,0)),"")),"")</f>
        <v/>
      </c>
      <c r="U1831" t="str">
        <f t="shared" si="202"/>
        <v/>
      </c>
    </row>
    <row r="1832" spans="13:21">
      <c r="M1832" t="str">
        <f t="shared" si="197"/>
        <v/>
      </c>
      <c r="N1832" t="str">
        <f t="shared" si="198"/>
        <v/>
      </c>
      <c r="O1832" t="str">
        <f t="shared" si="199"/>
        <v/>
      </c>
      <c r="P1832" t="str">
        <f t="shared" si="200"/>
        <v/>
      </c>
      <c r="Q1832" t="str">
        <f>IF($F1832="","",DATEDIF($R1832,①申込書!$D$3,"Y"))</f>
        <v/>
      </c>
      <c r="R1832" t="str">
        <f t="shared" si="201"/>
        <v/>
      </c>
      <c r="S1832" t="str">
        <f t="shared" si="196"/>
        <v/>
      </c>
      <c r="T1832" t="str">
        <f>IFERROR(IF($G1832&lt;&gt;"",LEFT($G1832,11),IF(COUNTIF(③女子申込!$C:$C,$B1832)=1,INDEX(③女子申込!H:H,MATCH($B1832,③女子申込!$C:$C,0)),"")),"")</f>
        <v/>
      </c>
      <c r="U1832" t="str">
        <f t="shared" si="202"/>
        <v/>
      </c>
    </row>
    <row r="1833" spans="13:21">
      <c r="M1833" t="str">
        <f t="shared" si="197"/>
        <v/>
      </c>
      <c r="N1833" t="str">
        <f t="shared" si="198"/>
        <v/>
      </c>
      <c r="O1833" t="str">
        <f t="shared" si="199"/>
        <v/>
      </c>
      <c r="P1833" t="str">
        <f t="shared" si="200"/>
        <v/>
      </c>
      <c r="Q1833" t="str">
        <f>IF($F1833="","",DATEDIF($R1833,①申込書!$D$3,"Y"))</f>
        <v/>
      </c>
      <c r="R1833" t="str">
        <f t="shared" si="201"/>
        <v/>
      </c>
      <c r="S1833" t="str">
        <f t="shared" si="196"/>
        <v/>
      </c>
      <c r="T1833" t="str">
        <f>IFERROR(IF($G1833&lt;&gt;"",LEFT($G1833,11),IF(COUNTIF(③女子申込!$C:$C,$B1833)=1,INDEX(③女子申込!H:H,MATCH($B1833,③女子申込!$C:$C,0)),"")),"")</f>
        <v/>
      </c>
      <c r="U1833" t="str">
        <f t="shared" si="202"/>
        <v/>
      </c>
    </row>
    <row r="1834" spans="13:21">
      <c r="M1834" t="str">
        <f t="shared" si="197"/>
        <v/>
      </c>
      <c r="N1834" t="str">
        <f t="shared" si="198"/>
        <v/>
      </c>
      <c r="O1834" t="str">
        <f t="shared" si="199"/>
        <v/>
      </c>
      <c r="P1834" t="str">
        <f t="shared" si="200"/>
        <v/>
      </c>
      <c r="Q1834" t="str">
        <f>IF($F1834="","",DATEDIF($R1834,①申込書!$D$3,"Y"))</f>
        <v/>
      </c>
      <c r="R1834" t="str">
        <f t="shared" si="201"/>
        <v/>
      </c>
      <c r="S1834" t="str">
        <f t="shared" si="196"/>
        <v/>
      </c>
      <c r="T1834" t="str">
        <f>IFERROR(IF($G1834&lt;&gt;"",LEFT($G1834,11),IF(COUNTIF(③女子申込!$C:$C,$B1834)=1,INDEX(③女子申込!H:H,MATCH($B1834,③女子申込!$C:$C,0)),"")),"")</f>
        <v/>
      </c>
      <c r="U1834" t="str">
        <f t="shared" si="202"/>
        <v/>
      </c>
    </row>
    <row r="1835" spans="13:21">
      <c r="M1835" t="str">
        <f t="shared" si="197"/>
        <v/>
      </c>
      <c r="N1835" t="str">
        <f t="shared" si="198"/>
        <v/>
      </c>
      <c r="O1835" t="str">
        <f t="shared" si="199"/>
        <v/>
      </c>
      <c r="P1835" t="str">
        <f t="shared" si="200"/>
        <v/>
      </c>
      <c r="Q1835" t="str">
        <f>IF($F1835="","",DATEDIF($R1835,①申込書!$D$3,"Y"))</f>
        <v/>
      </c>
      <c r="R1835" t="str">
        <f t="shared" si="201"/>
        <v/>
      </c>
      <c r="S1835" t="str">
        <f t="shared" si="196"/>
        <v/>
      </c>
      <c r="T1835" t="str">
        <f>IFERROR(IF($G1835&lt;&gt;"",LEFT($G1835,11),IF(COUNTIF(③女子申込!$C:$C,$B1835)=1,INDEX(③女子申込!H:H,MATCH($B1835,③女子申込!$C:$C,0)),"")),"")</f>
        <v/>
      </c>
      <c r="U1835" t="str">
        <f t="shared" si="202"/>
        <v/>
      </c>
    </row>
    <row r="1836" spans="13:21">
      <c r="M1836" t="str">
        <f t="shared" si="197"/>
        <v/>
      </c>
      <c r="N1836" t="str">
        <f t="shared" si="198"/>
        <v/>
      </c>
      <c r="O1836" t="str">
        <f t="shared" si="199"/>
        <v/>
      </c>
      <c r="P1836" t="str">
        <f t="shared" si="200"/>
        <v/>
      </c>
      <c r="Q1836" t="str">
        <f>IF($F1836="","",DATEDIF($R1836,①申込書!$D$3,"Y"))</f>
        <v/>
      </c>
      <c r="R1836" t="str">
        <f t="shared" si="201"/>
        <v/>
      </c>
      <c r="S1836" t="str">
        <f t="shared" si="196"/>
        <v/>
      </c>
      <c r="T1836" t="str">
        <f>IFERROR(IF($G1836&lt;&gt;"",LEFT($G1836,11),IF(COUNTIF(③女子申込!$C:$C,$B1836)=1,INDEX(③女子申込!H:H,MATCH($B1836,③女子申込!$C:$C,0)),"")),"")</f>
        <v/>
      </c>
      <c r="U1836" t="str">
        <f t="shared" si="202"/>
        <v/>
      </c>
    </row>
    <row r="1837" spans="13:21">
      <c r="M1837" t="str">
        <f t="shared" si="197"/>
        <v/>
      </c>
      <c r="N1837" t="str">
        <f t="shared" si="198"/>
        <v/>
      </c>
      <c r="O1837" t="str">
        <f t="shared" si="199"/>
        <v/>
      </c>
      <c r="P1837" t="str">
        <f t="shared" si="200"/>
        <v/>
      </c>
      <c r="Q1837" t="str">
        <f>IF($F1837="","",DATEDIF($R1837,①申込書!$D$3,"Y"))</f>
        <v/>
      </c>
      <c r="R1837" t="str">
        <f t="shared" si="201"/>
        <v/>
      </c>
      <c r="S1837" t="str">
        <f t="shared" si="196"/>
        <v/>
      </c>
      <c r="T1837" t="str">
        <f>IFERROR(IF($G1837&lt;&gt;"",LEFT($G1837,11),IF(COUNTIF(③女子申込!$C:$C,$B1837)=1,INDEX(③女子申込!H:H,MATCH($B1837,③女子申込!$C:$C,0)),"")),"")</f>
        <v/>
      </c>
      <c r="U1837" t="str">
        <f t="shared" si="202"/>
        <v/>
      </c>
    </row>
    <row r="1838" spans="13:21">
      <c r="M1838" t="str">
        <f t="shared" si="197"/>
        <v/>
      </c>
      <c r="N1838" t="str">
        <f t="shared" si="198"/>
        <v/>
      </c>
      <c r="O1838" t="str">
        <f t="shared" si="199"/>
        <v/>
      </c>
      <c r="P1838" t="str">
        <f t="shared" si="200"/>
        <v/>
      </c>
      <c r="Q1838" t="str">
        <f>IF($F1838="","",DATEDIF($R1838,①申込書!$D$3,"Y"))</f>
        <v/>
      </c>
      <c r="R1838" t="str">
        <f t="shared" si="201"/>
        <v/>
      </c>
      <c r="S1838" t="str">
        <f t="shared" si="196"/>
        <v/>
      </c>
      <c r="T1838" t="str">
        <f>IFERROR(IF($G1838&lt;&gt;"",LEFT($G1838,11),IF(COUNTIF(③女子申込!$C:$C,$B1838)=1,INDEX(③女子申込!H:H,MATCH($B1838,③女子申込!$C:$C,0)),"")),"")</f>
        <v/>
      </c>
      <c r="U1838" t="str">
        <f t="shared" si="202"/>
        <v/>
      </c>
    </row>
    <row r="1839" spans="13:21">
      <c r="M1839" t="str">
        <f t="shared" si="197"/>
        <v/>
      </c>
      <c r="N1839" t="str">
        <f t="shared" si="198"/>
        <v/>
      </c>
      <c r="O1839" t="str">
        <f t="shared" si="199"/>
        <v/>
      </c>
      <c r="P1839" t="str">
        <f t="shared" si="200"/>
        <v/>
      </c>
      <c r="Q1839" t="str">
        <f>IF($F1839="","",DATEDIF($R1839,①申込書!$D$3,"Y"))</f>
        <v/>
      </c>
      <c r="R1839" t="str">
        <f t="shared" si="201"/>
        <v/>
      </c>
      <c r="S1839" t="str">
        <f t="shared" si="196"/>
        <v/>
      </c>
      <c r="T1839" t="str">
        <f>IFERROR(IF($G1839&lt;&gt;"",LEFT($G1839,11),IF(COUNTIF(③女子申込!$C:$C,$B1839)=1,INDEX(③女子申込!H:H,MATCH($B1839,③女子申込!$C:$C,0)),"")),"")</f>
        <v/>
      </c>
      <c r="U1839" t="str">
        <f t="shared" si="202"/>
        <v/>
      </c>
    </row>
    <row r="1840" spans="13:21">
      <c r="M1840" t="str">
        <f t="shared" si="197"/>
        <v/>
      </c>
      <c r="N1840" t="str">
        <f t="shared" si="198"/>
        <v/>
      </c>
      <c r="O1840" t="str">
        <f t="shared" si="199"/>
        <v/>
      </c>
      <c r="P1840" t="str">
        <f t="shared" si="200"/>
        <v/>
      </c>
      <c r="Q1840" t="str">
        <f>IF($F1840="","",DATEDIF($R1840,①申込書!$D$3,"Y"))</f>
        <v/>
      </c>
      <c r="R1840" t="str">
        <f t="shared" si="201"/>
        <v/>
      </c>
      <c r="S1840" t="str">
        <f t="shared" si="196"/>
        <v/>
      </c>
      <c r="T1840" t="str">
        <f>IFERROR(IF($G1840&lt;&gt;"",LEFT($G1840,11),IF(COUNTIF(③女子申込!$C:$C,$B1840)=1,INDEX(③女子申込!H:H,MATCH($B1840,③女子申込!$C:$C,0)),"")),"")</f>
        <v/>
      </c>
      <c r="U1840" t="str">
        <f t="shared" si="202"/>
        <v/>
      </c>
    </row>
    <row r="1841" spans="13:21">
      <c r="M1841" t="str">
        <f t="shared" si="197"/>
        <v/>
      </c>
      <c r="N1841" t="str">
        <f t="shared" si="198"/>
        <v/>
      </c>
      <c r="O1841" t="str">
        <f t="shared" si="199"/>
        <v/>
      </c>
      <c r="P1841" t="str">
        <f t="shared" si="200"/>
        <v/>
      </c>
      <c r="Q1841" t="str">
        <f>IF($F1841="","",DATEDIF($R1841,①申込書!$D$3,"Y"))</f>
        <v/>
      </c>
      <c r="R1841" t="str">
        <f t="shared" si="201"/>
        <v/>
      </c>
      <c r="S1841" t="str">
        <f t="shared" si="196"/>
        <v/>
      </c>
      <c r="T1841" t="str">
        <f>IFERROR(IF($G1841&lt;&gt;"",LEFT($G1841,11),IF(COUNTIF(③女子申込!$C:$C,$B1841)=1,INDEX(③女子申込!H:H,MATCH($B1841,③女子申込!$C:$C,0)),"")),"")</f>
        <v/>
      </c>
      <c r="U1841" t="str">
        <f t="shared" si="202"/>
        <v/>
      </c>
    </row>
    <row r="1842" spans="13:21">
      <c r="M1842" t="str">
        <f t="shared" si="197"/>
        <v/>
      </c>
      <c r="N1842" t="str">
        <f t="shared" si="198"/>
        <v/>
      </c>
      <c r="O1842" t="str">
        <f t="shared" si="199"/>
        <v/>
      </c>
      <c r="P1842" t="str">
        <f t="shared" si="200"/>
        <v/>
      </c>
      <c r="Q1842" t="str">
        <f>IF($F1842="","",DATEDIF($R1842,①申込書!$D$3,"Y"))</f>
        <v/>
      </c>
      <c r="R1842" t="str">
        <f t="shared" si="201"/>
        <v/>
      </c>
      <c r="S1842" t="str">
        <f t="shared" si="196"/>
        <v/>
      </c>
      <c r="T1842" t="str">
        <f>IFERROR(IF($G1842&lt;&gt;"",LEFT($G1842,11),IF(COUNTIF(③女子申込!$C:$C,$B1842)=1,INDEX(③女子申込!H:H,MATCH($B1842,③女子申込!$C:$C,0)),"")),"")</f>
        <v/>
      </c>
      <c r="U1842" t="str">
        <f t="shared" si="202"/>
        <v/>
      </c>
    </row>
    <row r="1843" spans="13:21">
      <c r="M1843" t="str">
        <f t="shared" si="197"/>
        <v/>
      </c>
      <c r="N1843" t="str">
        <f t="shared" si="198"/>
        <v/>
      </c>
      <c r="O1843" t="str">
        <f t="shared" si="199"/>
        <v/>
      </c>
      <c r="P1843" t="str">
        <f t="shared" si="200"/>
        <v/>
      </c>
      <c r="Q1843" t="str">
        <f>IF($F1843="","",DATEDIF($R1843,①申込書!$D$3,"Y"))</f>
        <v/>
      </c>
      <c r="R1843" t="str">
        <f t="shared" si="201"/>
        <v/>
      </c>
      <c r="S1843" t="str">
        <f t="shared" si="196"/>
        <v/>
      </c>
      <c r="T1843" t="str">
        <f>IFERROR(IF($G1843&lt;&gt;"",LEFT($G1843,11),IF(COUNTIF(③女子申込!$C:$C,$B1843)=1,INDEX(③女子申込!H:H,MATCH($B1843,③女子申込!$C:$C,0)),"")),"")</f>
        <v/>
      </c>
      <c r="U1843" t="str">
        <f t="shared" si="202"/>
        <v/>
      </c>
    </row>
    <row r="1844" spans="13:21">
      <c r="M1844" t="str">
        <f t="shared" si="197"/>
        <v/>
      </c>
      <c r="N1844" t="str">
        <f t="shared" si="198"/>
        <v/>
      </c>
      <c r="O1844" t="str">
        <f t="shared" si="199"/>
        <v/>
      </c>
      <c r="P1844" t="str">
        <f t="shared" si="200"/>
        <v/>
      </c>
      <c r="Q1844" t="str">
        <f>IF($F1844="","",DATEDIF($R1844,①申込書!$D$3,"Y"))</f>
        <v/>
      </c>
      <c r="R1844" t="str">
        <f t="shared" si="201"/>
        <v/>
      </c>
      <c r="S1844" t="str">
        <f t="shared" si="196"/>
        <v/>
      </c>
      <c r="T1844" t="str">
        <f>IFERROR(IF($G1844&lt;&gt;"",LEFT($G1844,11),IF(COUNTIF(③女子申込!$C:$C,$B1844)=1,INDEX(③女子申込!H:H,MATCH($B1844,③女子申込!$C:$C,0)),"")),"")</f>
        <v/>
      </c>
      <c r="U1844" t="str">
        <f t="shared" si="202"/>
        <v/>
      </c>
    </row>
    <row r="1845" spans="13:21">
      <c r="M1845" t="str">
        <f t="shared" si="197"/>
        <v/>
      </c>
      <c r="N1845" t="str">
        <f t="shared" si="198"/>
        <v/>
      </c>
      <c r="O1845" t="str">
        <f t="shared" si="199"/>
        <v/>
      </c>
      <c r="P1845" t="str">
        <f t="shared" si="200"/>
        <v/>
      </c>
      <c r="Q1845" t="str">
        <f>IF($F1845="","",DATEDIF($R1845,①申込書!$D$3,"Y"))</f>
        <v/>
      </c>
      <c r="R1845" t="str">
        <f t="shared" si="201"/>
        <v/>
      </c>
      <c r="S1845" t="str">
        <f t="shared" si="196"/>
        <v/>
      </c>
      <c r="T1845" t="str">
        <f>IFERROR(IF($G1845&lt;&gt;"",LEFT($G1845,11),IF(COUNTIF(③女子申込!$C:$C,$B1845)=1,INDEX(③女子申込!H:H,MATCH($B1845,③女子申込!$C:$C,0)),"")),"")</f>
        <v/>
      </c>
      <c r="U1845" t="str">
        <f t="shared" si="202"/>
        <v/>
      </c>
    </row>
    <row r="1846" spans="13:21">
      <c r="M1846" t="str">
        <f t="shared" si="197"/>
        <v/>
      </c>
      <c r="N1846" t="str">
        <f t="shared" si="198"/>
        <v/>
      </c>
      <c r="O1846" t="str">
        <f t="shared" si="199"/>
        <v/>
      </c>
      <c r="P1846" t="str">
        <f t="shared" si="200"/>
        <v/>
      </c>
      <c r="Q1846" t="str">
        <f>IF($F1846="","",DATEDIF($R1846,①申込書!$D$3,"Y"))</f>
        <v/>
      </c>
      <c r="R1846" t="str">
        <f t="shared" si="201"/>
        <v/>
      </c>
      <c r="S1846" t="str">
        <f t="shared" si="196"/>
        <v/>
      </c>
      <c r="T1846" t="str">
        <f>IFERROR(IF($G1846&lt;&gt;"",LEFT($G1846,11),IF(COUNTIF(③女子申込!$C:$C,$B1846)=1,INDEX(③女子申込!H:H,MATCH($B1846,③女子申込!$C:$C,0)),"")),"")</f>
        <v/>
      </c>
      <c r="U1846" t="str">
        <f t="shared" si="202"/>
        <v/>
      </c>
    </row>
    <row r="1847" spans="13:21">
      <c r="M1847" t="str">
        <f t="shared" si="197"/>
        <v/>
      </c>
      <c r="N1847" t="str">
        <f t="shared" si="198"/>
        <v/>
      </c>
      <c r="O1847" t="str">
        <f t="shared" si="199"/>
        <v/>
      </c>
      <c r="P1847" t="str">
        <f t="shared" si="200"/>
        <v/>
      </c>
      <c r="Q1847" t="str">
        <f>IF($F1847="","",DATEDIF($R1847,①申込書!$D$3,"Y"))</f>
        <v/>
      </c>
      <c r="R1847" t="str">
        <f t="shared" si="201"/>
        <v/>
      </c>
      <c r="S1847" t="str">
        <f t="shared" si="196"/>
        <v/>
      </c>
      <c r="T1847" t="str">
        <f>IFERROR(IF($G1847&lt;&gt;"",LEFT($G1847,11),IF(COUNTIF(③女子申込!$C:$C,$B1847)=1,INDEX(③女子申込!H:H,MATCH($B1847,③女子申込!$C:$C,0)),"")),"")</f>
        <v/>
      </c>
      <c r="U1847" t="str">
        <f t="shared" si="202"/>
        <v/>
      </c>
    </row>
    <row r="1848" spans="13:21">
      <c r="M1848" t="str">
        <f t="shared" si="197"/>
        <v/>
      </c>
      <c r="N1848" t="str">
        <f t="shared" si="198"/>
        <v/>
      </c>
      <c r="O1848" t="str">
        <f t="shared" si="199"/>
        <v/>
      </c>
      <c r="P1848" t="str">
        <f t="shared" si="200"/>
        <v/>
      </c>
      <c r="Q1848" t="str">
        <f>IF($F1848="","",DATEDIF($R1848,①申込書!$D$3,"Y"))</f>
        <v/>
      </c>
      <c r="R1848" t="str">
        <f t="shared" si="201"/>
        <v/>
      </c>
      <c r="S1848" t="str">
        <f t="shared" si="196"/>
        <v/>
      </c>
      <c r="T1848" t="str">
        <f>IFERROR(IF($G1848&lt;&gt;"",LEFT($G1848,11),IF(COUNTIF(③女子申込!$C:$C,$B1848)=1,INDEX(③女子申込!H:H,MATCH($B1848,③女子申込!$C:$C,0)),"")),"")</f>
        <v/>
      </c>
      <c r="U1848" t="str">
        <f t="shared" si="202"/>
        <v/>
      </c>
    </row>
    <row r="1849" spans="13:21">
      <c r="M1849" t="str">
        <f t="shared" si="197"/>
        <v/>
      </c>
      <c r="N1849" t="str">
        <f t="shared" si="198"/>
        <v/>
      </c>
      <c r="O1849" t="str">
        <f t="shared" si="199"/>
        <v/>
      </c>
      <c r="P1849" t="str">
        <f t="shared" si="200"/>
        <v/>
      </c>
      <c r="Q1849" t="str">
        <f>IF($F1849="","",DATEDIF($R1849,①申込書!$D$3,"Y"))</f>
        <v/>
      </c>
      <c r="R1849" t="str">
        <f t="shared" si="201"/>
        <v/>
      </c>
      <c r="S1849" t="str">
        <f t="shared" si="196"/>
        <v/>
      </c>
      <c r="T1849" t="str">
        <f>IFERROR(IF($G1849&lt;&gt;"",LEFT($G1849,11),IF(COUNTIF(③女子申込!$C:$C,$B1849)=1,INDEX(③女子申込!H:H,MATCH($B1849,③女子申込!$C:$C,0)),"")),"")</f>
        <v/>
      </c>
      <c r="U1849" t="str">
        <f t="shared" si="202"/>
        <v/>
      </c>
    </row>
    <row r="1850" spans="13:21">
      <c r="M1850" t="str">
        <f t="shared" si="197"/>
        <v/>
      </c>
      <c r="N1850" t="str">
        <f t="shared" si="198"/>
        <v/>
      </c>
      <c r="O1850" t="str">
        <f t="shared" si="199"/>
        <v/>
      </c>
      <c r="P1850" t="str">
        <f t="shared" si="200"/>
        <v/>
      </c>
      <c r="Q1850" t="str">
        <f>IF($F1850="","",DATEDIF($R1850,①申込書!$D$3,"Y"))</f>
        <v/>
      </c>
      <c r="R1850" t="str">
        <f t="shared" si="201"/>
        <v/>
      </c>
      <c r="S1850" t="str">
        <f t="shared" si="196"/>
        <v/>
      </c>
      <c r="T1850" t="str">
        <f>IFERROR(IF($G1850&lt;&gt;"",LEFT($G1850,11),IF(COUNTIF(③女子申込!$C:$C,$B1850)=1,INDEX(③女子申込!H:H,MATCH($B1850,③女子申込!$C:$C,0)),"")),"")</f>
        <v/>
      </c>
      <c r="U1850" t="str">
        <f t="shared" si="202"/>
        <v/>
      </c>
    </row>
    <row r="1851" spans="13:21">
      <c r="M1851" t="str">
        <f t="shared" si="197"/>
        <v/>
      </c>
      <c r="N1851" t="str">
        <f t="shared" si="198"/>
        <v/>
      </c>
      <c r="O1851" t="str">
        <f t="shared" si="199"/>
        <v/>
      </c>
      <c r="P1851" t="str">
        <f t="shared" si="200"/>
        <v/>
      </c>
      <c r="Q1851" t="str">
        <f>IF($F1851="","",DATEDIF($R1851,①申込書!$D$3,"Y"))</f>
        <v/>
      </c>
      <c r="R1851" t="str">
        <f t="shared" si="201"/>
        <v/>
      </c>
      <c r="S1851" t="str">
        <f t="shared" si="196"/>
        <v/>
      </c>
      <c r="T1851" t="str">
        <f>IFERROR(IF($G1851&lt;&gt;"",LEFT($G1851,11),IF(COUNTIF(③女子申込!$C:$C,$B1851)=1,INDEX(③女子申込!H:H,MATCH($B1851,③女子申込!$C:$C,0)),"")),"")</f>
        <v/>
      </c>
      <c r="U1851" t="str">
        <f t="shared" si="202"/>
        <v/>
      </c>
    </row>
    <row r="1852" spans="13:21">
      <c r="M1852" t="str">
        <f t="shared" si="197"/>
        <v/>
      </c>
      <c r="N1852" t="str">
        <f t="shared" si="198"/>
        <v/>
      </c>
      <c r="O1852" t="str">
        <f t="shared" si="199"/>
        <v/>
      </c>
      <c r="P1852" t="str">
        <f t="shared" si="200"/>
        <v/>
      </c>
      <c r="Q1852" t="str">
        <f>IF($F1852="","",DATEDIF($R1852,①申込書!$D$3,"Y"))</f>
        <v/>
      </c>
      <c r="R1852" t="str">
        <f t="shared" si="201"/>
        <v/>
      </c>
      <c r="S1852" t="str">
        <f t="shared" si="196"/>
        <v/>
      </c>
      <c r="T1852" t="str">
        <f>IFERROR(IF($G1852&lt;&gt;"",LEFT($G1852,11),IF(COUNTIF(③女子申込!$C:$C,$B1852)=1,INDEX(③女子申込!H:H,MATCH($B1852,③女子申込!$C:$C,0)),"")),"")</f>
        <v/>
      </c>
      <c r="U1852" t="str">
        <f t="shared" si="202"/>
        <v/>
      </c>
    </row>
    <row r="1853" spans="13:21">
      <c r="M1853" t="str">
        <f t="shared" si="197"/>
        <v/>
      </c>
      <c r="N1853" t="str">
        <f t="shared" si="198"/>
        <v/>
      </c>
      <c r="O1853" t="str">
        <f t="shared" si="199"/>
        <v/>
      </c>
      <c r="P1853" t="str">
        <f t="shared" si="200"/>
        <v/>
      </c>
      <c r="Q1853" t="str">
        <f>IF($F1853="","",DATEDIF($R1853,①申込書!$D$3,"Y"))</f>
        <v/>
      </c>
      <c r="R1853" t="str">
        <f t="shared" si="201"/>
        <v/>
      </c>
      <c r="S1853" t="str">
        <f t="shared" si="196"/>
        <v/>
      </c>
      <c r="T1853" t="str">
        <f>IFERROR(IF($G1853&lt;&gt;"",LEFT($G1853,11),IF(COUNTIF(③女子申込!$C:$C,$B1853)=1,INDEX(③女子申込!H:H,MATCH($B1853,③女子申込!$C:$C,0)),"")),"")</f>
        <v/>
      </c>
      <c r="U1853" t="str">
        <f t="shared" si="202"/>
        <v/>
      </c>
    </row>
    <row r="1854" spans="13:21">
      <c r="M1854" t="str">
        <f t="shared" si="197"/>
        <v/>
      </c>
      <c r="N1854" t="str">
        <f t="shared" si="198"/>
        <v/>
      </c>
      <c r="O1854" t="str">
        <f t="shared" si="199"/>
        <v/>
      </c>
      <c r="P1854" t="str">
        <f t="shared" si="200"/>
        <v/>
      </c>
      <c r="Q1854" t="str">
        <f>IF($F1854="","",DATEDIF($R1854,①申込書!$D$3,"Y"))</f>
        <v/>
      </c>
      <c r="R1854" t="str">
        <f t="shared" si="201"/>
        <v/>
      </c>
      <c r="S1854" t="str">
        <f t="shared" si="196"/>
        <v/>
      </c>
      <c r="T1854" t="str">
        <f>IFERROR(IF($G1854&lt;&gt;"",LEFT($G1854,11),IF(COUNTIF(③女子申込!$C:$C,$B1854)=1,INDEX(③女子申込!H:H,MATCH($B1854,③女子申込!$C:$C,0)),"")),"")</f>
        <v/>
      </c>
      <c r="U1854" t="str">
        <f t="shared" si="202"/>
        <v/>
      </c>
    </row>
    <row r="1855" spans="13:21">
      <c r="M1855" t="str">
        <f t="shared" si="197"/>
        <v/>
      </c>
      <c r="N1855" t="str">
        <f t="shared" si="198"/>
        <v/>
      </c>
      <c r="O1855" t="str">
        <f t="shared" si="199"/>
        <v/>
      </c>
      <c r="P1855" t="str">
        <f t="shared" si="200"/>
        <v/>
      </c>
      <c r="Q1855" t="str">
        <f>IF($F1855="","",DATEDIF($R1855,①申込書!$D$3,"Y"))</f>
        <v/>
      </c>
      <c r="R1855" t="str">
        <f t="shared" si="201"/>
        <v/>
      </c>
      <c r="S1855" t="str">
        <f t="shared" si="196"/>
        <v/>
      </c>
      <c r="T1855" t="str">
        <f>IFERROR(IF($G1855&lt;&gt;"",LEFT($G1855,11),IF(COUNTIF(③女子申込!$C:$C,$B1855)=1,INDEX(③女子申込!H:H,MATCH($B1855,③女子申込!$C:$C,0)),"")),"")</f>
        <v/>
      </c>
      <c r="U1855" t="str">
        <f t="shared" si="202"/>
        <v/>
      </c>
    </row>
    <row r="1856" spans="13:21">
      <c r="M1856" t="str">
        <f t="shared" si="197"/>
        <v/>
      </c>
      <c r="N1856" t="str">
        <f t="shared" si="198"/>
        <v/>
      </c>
      <c r="O1856" t="str">
        <f t="shared" si="199"/>
        <v/>
      </c>
      <c r="P1856" t="str">
        <f t="shared" si="200"/>
        <v/>
      </c>
      <c r="Q1856" t="str">
        <f>IF($F1856="","",DATEDIF($R1856,①申込書!$D$3,"Y"))</f>
        <v/>
      </c>
      <c r="R1856" t="str">
        <f t="shared" si="201"/>
        <v/>
      </c>
      <c r="S1856" t="str">
        <f t="shared" si="196"/>
        <v/>
      </c>
      <c r="T1856" t="str">
        <f>IFERROR(IF($G1856&lt;&gt;"",LEFT($G1856,11),IF(COUNTIF(③女子申込!$C:$C,$B1856)=1,INDEX(③女子申込!H:H,MATCH($B1856,③女子申込!$C:$C,0)),"")),"")</f>
        <v/>
      </c>
      <c r="U1856" t="str">
        <f t="shared" si="202"/>
        <v/>
      </c>
    </row>
    <row r="1857" spans="13:21">
      <c r="M1857" t="str">
        <f t="shared" si="197"/>
        <v/>
      </c>
      <c r="N1857" t="str">
        <f t="shared" si="198"/>
        <v/>
      </c>
      <c r="O1857" t="str">
        <f t="shared" si="199"/>
        <v/>
      </c>
      <c r="P1857" t="str">
        <f t="shared" si="200"/>
        <v/>
      </c>
      <c r="Q1857" t="str">
        <f>IF($F1857="","",DATEDIF($R1857,①申込書!$D$3,"Y"))</f>
        <v/>
      </c>
      <c r="R1857" t="str">
        <f t="shared" si="201"/>
        <v/>
      </c>
      <c r="S1857" t="str">
        <f t="shared" si="196"/>
        <v/>
      </c>
      <c r="T1857" t="str">
        <f>IFERROR(IF($G1857&lt;&gt;"",LEFT($G1857,11),IF(COUNTIF(③女子申込!$C:$C,$B1857)=1,INDEX(③女子申込!H:H,MATCH($B1857,③女子申込!$C:$C,0)),"")),"")</f>
        <v/>
      </c>
      <c r="U1857" t="str">
        <f t="shared" si="202"/>
        <v/>
      </c>
    </row>
    <row r="1858" spans="13:21">
      <c r="M1858" t="str">
        <f t="shared" si="197"/>
        <v/>
      </c>
      <c r="N1858" t="str">
        <f t="shared" si="198"/>
        <v/>
      </c>
      <c r="O1858" t="str">
        <f t="shared" si="199"/>
        <v/>
      </c>
      <c r="P1858" t="str">
        <f t="shared" si="200"/>
        <v/>
      </c>
      <c r="Q1858" t="str">
        <f>IF($F1858="","",DATEDIF($R1858,①申込書!$D$3,"Y"))</f>
        <v/>
      </c>
      <c r="R1858" t="str">
        <f t="shared" si="201"/>
        <v/>
      </c>
      <c r="S1858" t="str">
        <f t="shared" ref="S1858:S1921" si="203">IFERROR(IF(OR($E1858="北海道",$E1858="学連"),$E1858,LEFT($E1858,LEN($E1858)-1)),"")</f>
        <v/>
      </c>
      <c r="T1858" t="str">
        <f>IFERROR(IF($G1858&lt;&gt;"",LEFT($G1858,11),IF(COUNTIF(③女子申込!$C:$C,$B1858)=1,INDEX(③女子申込!H:H,MATCH($B1858,③女子申込!$C:$C,0)),"")),"")</f>
        <v/>
      </c>
      <c r="U1858" t="str">
        <f t="shared" si="202"/>
        <v/>
      </c>
    </row>
    <row r="1859" spans="13:21">
      <c r="M1859" t="str">
        <f t="shared" ref="M1859:M1922" si="204">IFERROR(LEFT($C1859,FIND("　",$C1859)-1),"")</f>
        <v/>
      </c>
      <c r="N1859" t="str">
        <f t="shared" ref="N1859:N1922" si="205">IFERROR(RIGHT($C1859,LEN($C1859)-FIND("　",$C1859)),"")</f>
        <v/>
      </c>
      <c r="O1859" t="str">
        <f t="shared" ref="O1859:O1922" si="206">IFERROR(DBCS(LEFT($D1859,FIND(" ",$D1859)-1)),"")</f>
        <v/>
      </c>
      <c r="P1859" t="str">
        <f t="shared" ref="P1859:P1922" si="207">IFERROR(DBCS(RIGHT($D1859,LEN($D1859)-FIND(" ",$D1859))),"")</f>
        <v/>
      </c>
      <c r="Q1859" t="str">
        <f>IF($F1859="","",DATEDIF($R1859,①申込書!$D$3,"Y"))</f>
        <v/>
      </c>
      <c r="R1859" t="str">
        <f t="shared" ref="R1859:R1922" si="208">IF($F1859="","",LEFT($F1859,4)&amp;"/"&amp;MID($F1859,5,2)&amp;"/"&amp;RIGHT($F1859,2))</f>
        <v/>
      </c>
      <c r="S1859" t="str">
        <f t="shared" si="203"/>
        <v/>
      </c>
      <c r="T1859" t="str">
        <f>IFERROR(IF($G1859&lt;&gt;"",LEFT($G1859,11),IF(COUNTIF(③女子申込!$C:$C,$B1859)=1,INDEX(③女子申込!H:H,MATCH($B1859,③女子申込!$C:$C,0)),"")),"")</f>
        <v/>
      </c>
      <c r="U1859" t="str">
        <f t="shared" ref="U1859:U1922" si="209">IFERROR(LEFT($A1859,FIND("大学",$A1859))&amp;RIGHT($A1859,LEN($A1859)-FIND("大学",$A1859)-1),"")</f>
        <v/>
      </c>
    </row>
    <row r="1860" spans="13:21">
      <c r="M1860" t="str">
        <f t="shared" si="204"/>
        <v/>
      </c>
      <c r="N1860" t="str">
        <f t="shared" si="205"/>
        <v/>
      </c>
      <c r="O1860" t="str">
        <f t="shared" si="206"/>
        <v/>
      </c>
      <c r="P1860" t="str">
        <f t="shared" si="207"/>
        <v/>
      </c>
      <c r="Q1860" t="str">
        <f>IF($F1860="","",DATEDIF($R1860,①申込書!$D$3,"Y"))</f>
        <v/>
      </c>
      <c r="R1860" t="str">
        <f t="shared" si="208"/>
        <v/>
      </c>
      <c r="S1860" t="str">
        <f t="shared" si="203"/>
        <v/>
      </c>
      <c r="T1860" t="str">
        <f>IFERROR(IF($G1860&lt;&gt;"",LEFT($G1860,11),IF(COUNTIF(③女子申込!$C:$C,$B1860)=1,INDEX(③女子申込!H:H,MATCH($B1860,③女子申込!$C:$C,0)),"")),"")</f>
        <v/>
      </c>
      <c r="U1860" t="str">
        <f t="shared" si="209"/>
        <v/>
      </c>
    </row>
    <row r="1861" spans="13:21">
      <c r="M1861" t="str">
        <f t="shared" si="204"/>
        <v/>
      </c>
      <c r="N1861" t="str">
        <f t="shared" si="205"/>
        <v/>
      </c>
      <c r="O1861" t="str">
        <f t="shared" si="206"/>
        <v/>
      </c>
      <c r="P1861" t="str">
        <f t="shared" si="207"/>
        <v/>
      </c>
      <c r="Q1861" t="str">
        <f>IF($F1861="","",DATEDIF($R1861,①申込書!$D$3,"Y"))</f>
        <v/>
      </c>
      <c r="R1861" t="str">
        <f t="shared" si="208"/>
        <v/>
      </c>
      <c r="S1861" t="str">
        <f t="shared" si="203"/>
        <v/>
      </c>
      <c r="T1861" t="str">
        <f>IFERROR(IF($G1861&lt;&gt;"",LEFT($G1861,11),IF(COUNTIF(③女子申込!$C:$C,$B1861)=1,INDEX(③女子申込!H:H,MATCH($B1861,③女子申込!$C:$C,0)),"")),"")</f>
        <v/>
      </c>
      <c r="U1861" t="str">
        <f t="shared" si="209"/>
        <v/>
      </c>
    </row>
    <row r="1862" spans="13:21">
      <c r="M1862" t="str">
        <f t="shared" si="204"/>
        <v/>
      </c>
      <c r="N1862" t="str">
        <f t="shared" si="205"/>
        <v/>
      </c>
      <c r="O1862" t="str">
        <f t="shared" si="206"/>
        <v/>
      </c>
      <c r="P1862" t="str">
        <f t="shared" si="207"/>
        <v/>
      </c>
      <c r="Q1862" t="str">
        <f>IF($F1862="","",DATEDIF($R1862,①申込書!$D$3,"Y"))</f>
        <v/>
      </c>
      <c r="R1862" t="str">
        <f t="shared" si="208"/>
        <v/>
      </c>
      <c r="S1862" t="str">
        <f t="shared" si="203"/>
        <v/>
      </c>
      <c r="T1862" t="str">
        <f>IFERROR(IF($G1862&lt;&gt;"",LEFT($G1862,11),IF(COUNTIF(③女子申込!$C:$C,$B1862)=1,INDEX(③女子申込!H:H,MATCH($B1862,③女子申込!$C:$C,0)),"")),"")</f>
        <v/>
      </c>
      <c r="U1862" t="str">
        <f t="shared" si="209"/>
        <v/>
      </c>
    </row>
    <row r="1863" spans="13:21">
      <c r="M1863" t="str">
        <f t="shared" si="204"/>
        <v/>
      </c>
      <c r="N1863" t="str">
        <f t="shared" si="205"/>
        <v/>
      </c>
      <c r="O1863" t="str">
        <f t="shared" si="206"/>
        <v/>
      </c>
      <c r="P1863" t="str">
        <f t="shared" si="207"/>
        <v/>
      </c>
      <c r="Q1863" t="str">
        <f>IF($F1863="","",DATEDIF($R1863,①申込書!$D$3,"Y"))</f>
        <v/>
      </c>
      <c r="R1863" t="str">
        <f t="shared" si="208"/>
        <v/>
      </c>
      <c r="S1863" t="str">
        <f t="shared" si="203"/>
        <v/>
      </c>
      <c r="T1863" t="str">
        <f>IFERROR(IF($G1863&lt;&gt;"",LEFT($G1863,11),IF(COUNTIF(③女子申込!$C:$C,$B1863)=1,INDEX(③女子申込!H:H,MATCH($B1863,③女子申込!$C:$C,0)),"")),"")</f>
        <v/>
      </c>
      <c r="U1863" t="str">
        <f t="shared" si="209"/>
        <v/>
      </c>
    </row>
    <row r="1864" spans="13:21">
      <c r="M1864" t="str">
        <f t="shared" si="204"/>
        <v/>
      </c>
      <c r="N1864" t="str">
        <f t="shared" si="205"/>
        <v/>
      </c>
      <c r="O1864" t="str">
        <f t="shared" si="206"/>
        <v/>
      </c>
      <c r="P1864" t="str">
        <f t="shared" si="207"/>
        <v/>
      </c>
      <c r="Q1864" t="str">
        <f>IF($F1864="","",DATEDIF($R1864,①申込書!$D$3,"Y"))</f>
        <v/>
      </c>
      <c r="R1864" t="str">
        <f t="shared" si="208"/>
        <v/>
      </c>
      <c r="S1864" t="str">
        <f t="shared" si="203"/>
        <v/>
      </c>
      <c r="T1864" t="str">
        <f>IFERROR(IF($G1864&lt;&gt;"",LEFT($G1864,11),IF(COUNTIF(③女子申込!$C:$C,$B1864)=1,INDEX(③女子申込!H:H,MATCH($B1864,③女子申込!$C:$C,0)),"")),"")</f>
        <v/>
      </c>
      <c r="U1864" t="str">
        <f t="shared" si="209"/>
        <v/>
      </c>
    </row>
    <row r="1865" spans="13:21">
      <c r="M1865" t="str">
        <f t="shared" si="204"/>
        <v/>
      </c>
      <c r="N1865" t="str">
        <f t="shared" si="205"/>
        <v/>
      </c>
      <c r="O1865" t="str">
        <f t="shared" si="206"/>
        <v/>
      </c>
      <c r="P1865" t="str">
        <f t="shared" si="207"/>
        <v/>
      </c>
      <c r="Q1865" t="str">
        <f>IF($F1865="","",DATEDIF($R1865,①申込書!$D$3,"Y"))</f>
        <v/>
      </c>
      <c r="R1865" t="str">
        <f t="shared" si="208"/>
        <v/>
      </c>
      <c r="S1865" t="str">
        <f t="shared" si="203"/>
        <v/>
      </c>
      <c r="T1865" t="str">
        <f>IFERROR(IF($G1865&lt;&gt;"",LEFT($G1865,11),IF(COUNTIF(③女子申込!$C:$C,$B1865)=1,INDEX(③女子申込!H:H,MATCH($B1865,③女子申込!$C:$C,0)),"")),"")</f>
        <v/>
      </c>
      <c r="U1865" t="str">
        <f t="shared" si="209"/>
        <v/>
      </c>
    </row>
    <row r="1866" spans="13:21">
      <c r="M1866" t="str">
        <f t="shared" si="204"/>
        <v/>
      </c>
      <c r="N1866" t="str">
        <f t="shared" si="205"/>
        <v/>
      </c>
      <c r="O1866" t="str">
        <f t="shared" si="206"/>
        <v/>
      </c>
      <c r="P1866" t="str">
        <f t="shared" si="207"/>
        <v/>
      </c>
      <c r="Q1866" t="str">
        <f>IF($F1866="","",DATEDIF($R1866,①申込書!$D$3,"Y"))</f>
        <v/>
      </c>
      <c r="R1866" t="str">
        <f t="shared" si="208"/>
        <v/>
      </c>
      <c r="S1866" t="str">
        <f t="shared" si="203"/>
        <v/>
      </c>
      <c r="T1866" t="str">
        <f>IFERROR(IF($G1866&lt;&gt;"",LEFT($G1866,11),IF(COUNTIF(③女子申込!$C:$C,$B1866)=1,INDEX(③女子申込!H:H,MATCH($B1866,③女子申込!$C:$C,0)),"")),"")</f>
        <v/>
      </c>
      <c r="U1866" t="str">
        <f t="shared" si="209"/>
        <v/>
      </c>
    </row>
    <row r="1867" spans="13:21">
      <c r="M1867" t="str">
        <f t="shared" si="204"/>
        <v/>
      </c>
      <c r="N1867" t="str">
        <f t="shared" si="205"/>
        <v/>
      </c>
      <c r="O1867" t="str">
        <f t="shared" si="206"/>
        <v/>
      </c>
      <c r="P1867" t="str">
        <f t="shared" si="207"/>
        <v/>
      </c>
      <c r="Q1867" t="str">
        <f>IF($F1867="","",DATEDIF($R1867,①申込書!$D$3,"Y"))</f>
        <v/>
      </c>
      <c r="R1867" t="str">
        <f t="shared" si="208"/>
        <v/>
      </c>
      <c r="S1867" t="str">
        <f t="shared" si="203"/>
        <v/>
      </c>
      <c r="T1867" t="str">
        <f>IFERROR(IF($G1867&lt;&gt;"",LEFT($G1867,11),IF(COUNTIF(③女子申込!$C:$C,$B1867)=1,INDEX(③女子申込!H:H,MATCH($B1867,③女子申込!$C:$C,0)),"")),"")</f>
        <v/>
      </c>
      <c r="U1867" t="str">
        <f t="shared" si="209"/>
        <v/>
      </c>
    </row>
    <row r="1868" spans="13:21">
      <c r="M1868" t="str">
        <f t="shared" si="204"/>
        <v/>
      </c>
      <c r="N1868" t="str">
        <f t="shared" si="205"/>
        <v/>
      </c>
      <c r="O1868" t="str">
        <f t="shared" si="206"/>
        <v/>
      </c>
      <c r="P1868" t="str">
        <f t="shared" si="207"/>
        <v/>
      </c>
      <c r="Q1868" t="str">
        <f>IF($F1868="","",DATEDIF($R1868,①申込書!$D$3,"Y"))</f>
        <v/>
      </c>
      <c r="R1868" t="str">
        <f t="shared" si="208"/>
        <v/>
      </c>
      <c r="S1868" t="str">
        <f t="shared" si="203"/>
        <v/>
      </c>
      <c r="T1868" t="str">
        <f>IFERROR(IF($G1868&lt;&gt;"",LEFT($G1868,11),IF(COUNTIF(③女子申込!$C:$C,$B1868)=1,INDEX(③女子申込!H:H,MATCH($B1868,③女子申込!$C:$C,0)),"")),"")</f>
        <v/>
      </c>
      <c r="U1868" t="str">
        <f t="shared" si="209"/>
        <v/>
      </c>
    </row>
    <row r="1869" spans="13:21">
      <c r="M1869" t="str">
        <f t="shared" si="204"/>
        <v/>
      </c>
      <c r="N1869" t="str">
        <f t="shared" si="205"/>
        <v/>
      </c>
      <c r="O1869" t="str">
        <f t="shared" si="206"/>
        <v/>
      </c>
      <c r="P1869" t="str">
        <f t="shared" si="207"/>
        <v/>
      </c>
      <c r="Q1869" t="str">
        <f>IF($F1869="","",DATEDIF($R1869,①申込書!$D$3,"Y"))</f>
        <v/>
      </c>
      <c r="R1869" t="str">
        <f t="shared" si="208"/>
        <v/>
      </c>
      <c r="S1869" t="str">
        <f t="shared" si="203"/>
        <v/>
      </c>
      <c r="T1869" t="str">
        <f>IFERROR(IF($G1869&lt;&gt;"",LEFT($G1869,11),IF(COUNTIF(③女子申込!$C:$C,$B1869)=1,INDEX(③女子申込!H:H,MATCH($B1869,③女子申込!$C:$C,0)),"")),"")</f>
        <v/>
      </c>
      <c r="U1869" t="str">
        <f t="shared" si="209"/>
        <v/>
      </c>
    </row>
    <row r="1870" spans="13:21">
      <c r="M1870" t="str">
        <f t="shared" si="204"/>
        <v/>
      </c>
      <c r="N1870" t="str">
        <f t="shared" si="205"/>
        <v/>
      </c>
      <c r="O1870" t="str">
        <f t="shared" si="206"/>
        <v/>
      </c>
      <c r="P1870" t="str">
        <f t="shared" si="207"/>
        <v/>
      </c>
      <c r="Q1870" t="str">
        <f>IF($F1870="","",DATEDIF($R1870,①申込書!$D$3,"Y"))</f>
        <v/>
      </c>
      <c r="R1870" t="str">
        <f t="shared" si="208"/>
        <v/>
      </c>
      <c r="S1870" t="str">
        <f t="shared" si="203"/>
        <v/>
      </c>
      <c r="T1870" t="str">
        <f>IFERROR(IF($G1870&lt;&gt;"",LEFT($G1870,11),IF(COUNTIF(③女子申込!$C:$C,$B1870)=1,INDEX(③女子申込!H:H,MATCH($B1870,③女子申込!$C:$C,0)),"")),"")</f>
        <v/>
      </c>
      <c r="U1870" t="str">
        <f t="shared" si="209"/>
        <v/>
      </c>
    </row>
    <row r="1871" spans="13:21">
      <c r="M1871" t="str">
        <f t="shared" si="204"/>
        <v/>
      </c>
      <c r="N1871" t="str">
        <f t="shared" si="205"/>
        <v/>
      </c>
      <c r="O1871" t="str">
        <f t="shared" si="206"/>
        <v/>
      </c>
      <c r="P1871" t="str">
        <f t="shared" si="207"/>
        <v/>
      </c>
      <c r="Q1871" t="str">
        <f>IF($F1871="","",DATEDIF($R1871,①申込書!$D$3,"Y"))</f>
        <v/>
      </c>
      <c r="R1871" t="str">
        <f t="shared" si="208"/>
        <v/>
      </c>
      <c r="S1871" t="str">
        <f t="shared" si="203"/>
        <v/>
      </c>
      <c r="T1871" t="str">
        <f>IFERROR(IF($G1871&lt;&gt;"",LEFT($G1871,11),IF(COUNTIF(③女子申込!$C:$C,$B1871)=1,INDEX(③女子申込!H:H,MATCH($B1871,③女子申込!$C:$C,0)),"")),"")</f>
        <v/>
      </c>
      <c r="U1871" t="str">
        <f t="shared" si="209"/>
        <v/>
      </c>
    </row>
    <row r="1872" spans="13:21">
      <c r="M1872" t="str">
        <f t="shared" si="204"/>
        <v/>
      </c>
      <c r="N1872" t="str">
        <f t="shared" si="205"/>
        <v/>
      </c>
      <c r="O1872" t="str">
        <f t="shared" si="206"/>
        <v/>
      </c>
      <c r="P1872" t="str">
        <f t="shared" si="207"/>
        <v/>
      </c>
      <c r="Q1872" t="str">
        <f>IF($F1872="","",DATEDIF($R1872,①申込書!$D$3,"Y"))</f>
        <v/>
      </c>
      <c r="R1872" t="str">
        <f t="shared" si="208"/>
        <v/>
      </c>
      <c r="S1872" t="str">
        <f t="shared" si="203"/>
        <v/>
      </c>
      <c r="T1872" t="str">
        <f>IFERROR(IF($G1872&lt;&gt;"",LEFT($G1872,11),IF(COUNTIF(③女子申込!$C:$C,$B1872)=1,INDEX(③女子申込!H:H,MATCH($B1872,③女子申込!$C:$C,0)),"")),"")</f>
        <v/>
      </c>
      <c r="U1872" t="str">
        <f t="shared" si="209"/>
        <v/>
      </c>
    </row>
    <row r="1873" spans="13:21">
      <c r="M1873" t="str">
        <f t="shared" si="204"/>
        <v/>
      </c>
      <c r="N1873" t="str">
        <f t="shared" si="205"/>
        <v/>
      </c>
      <c r="O1873" t="str">
        <f t="shared" si="206"/>
        <v/>
      </c>
      <c r="P1873" t="str">
        <f t="shared" si="207"/>
        <v/>
      </c>
      <c r="Q1873" t="str">
        <f>IF($F1873="","",DATEDIF($R1873,①申込書!$D$3,"Y"))</f>
        <v/>
      </c>
      <c r="R1873" t="str">
        <f t="shared" si="208"/>
        <v/>
      </c>
      <c r="S1873" t="str">
        <f t="shared" si="203"/>
        <v/>
      </c>
      <c r="T1873" t="str">
        <f>IFERROR(IF($G1873&lt;&gt;"",LEFT($G1873,11),IF(COUNTIF(③女子申込!$C:$C,$B1873)=1,INDEX(③女子申込!H:H,MATCH($B1873,③女子申込!$C:$C,0)),"")),"")</f>
        <v/>
      </c>
      <c r="U1873" t="str">
        <f t="shared" si="209"/>
        <v/>
      </c>
    </row>
    <row r="1874" spans="13:21">
      <c r="M1874" t="str">
        <f t="shared" si="204"/>
        <v/>
      </c>
      <c r="N1874" t="str">
        <f t="shared" si="205"/>
        <v/>
      </c>
      <c r="O1874" t="str">
        <f t="shared" si="206"/>
        <v/>
      </c>
      <c r="P1874" t="str">
        <f t="shared" si="207"/>
        <v/>
      </c>
      <c r="Q1874" t="str">
        <f>IF($F1874="","",DATEDIF($R1874,①申込書!$D$3,"Y"))</f>
        <v/>
      </c>
      <c r="R1874" t="str">
        <f t="shared" si="208"/>
        <v/>
      </c>
      <c r="S1874" t="str">
        <f t="shared" si="203"/>
        <v/>
      </c>
      <c r="T1874" t="str">
        <f>IFERROR(IF($G1874&lt;&gt;"",LEFT($G1874,11),IF(COUNTIF(③女子申込!$C:$C,$B1874)=1,INDEX(③女子申込!H:H,MATCH($B1874,③女子申込!$C:$C,0)),"")),"")</f>
        <v/>
      </c>
      <c r="U1874" t="str">
        <f t="shared" si="209"/>
        <v/>
      </c>
    </row>
    <row r="1875" spans="13:21">
      <c r="M1875" t="str">
        <f t="shared" si="204"/>
        <v/>
      </c>
      <c r="N1875" t="str">
        <f t="shared" si="205"/>
        <v/>
      </c>
      <c r="O1875" t="str">
        <f t="shared" si="206"/>
        <v/>
      </c>
      <c r="P1875" t="str">
        <f t="shared" si="207"/>
        <v/>
      </c>
      <c r="Q1875" t="str">
        <f>IF($F1875="","",DATEDIF($R1875,①申込書!$D$3,"Y"))</f>
        <v/>
      </c>
      <c r="R1875" t="str">
        <f t="shared" si="208"/>
        <v/>
      </c>
      <c r="S1875" t="str">
        <f t="shared" si="203"/>
        <v/>
      </c>
      <c r="T1875" t="str">
        <f>IFERROR(IF($G1875&lt;&gt;"",LEFT($G1875,11),IF(COUNTIF(③女子申込!$C:$C,$B1875)=1,INDEX(③女子申込!H:H,MATCH($B1875,③女子申込!$C:$C,0)),"")),"")</f>
        <v/>
      </c>
      <c r="U1875" t="str">
        <f t="shared" si="209"/>
        <v/>
      </c>
    </row>
    <row r="1876" spans="13:21">
      <c r="M1876" t="str">
        <f t="shared" si="204"/>
        <v/>
      </c>
      <c r="N1876" t="str">
        <f t="shared" si="205"/>
        <v/>
      </c>
      <c r="O1876" t="str">
        <f t="shared" si="206"/>
        <v/>
      </c>
      <c r="P1876" t="str">
        <f t="shared" si="207"/>
        <v/>
      </c>
      <c r="Q1876" t="str">
        <f>IF($F1876="","",DATEDIF($R1876,①申込書!$D$3,"Y"))</f>
        <v/>
      </c>
      <c r="R1876" t="str">
        <f t="shared" si="208"/>
        <v/>
      </c>
      <c r="S1876" t="str">
        <f t="shared" si="203"/>
        <v/>
      </c>
      <c r="T1876" t="str">
        <f>IFERROR(IF($G1876&lt;&gt;"",LEFT($G1876,11),IF(COUNTIF(③女子申込!$C:$C,$B1876)=1,INDEX(③女子申込!H:H,MATCH($B1876,③女子申込!$C:$C,0)),"")),"")</f>
        <v/>
      </c>
      <c r="U1876" t="str">
        <f t="shared" si="209"/>
        <v/>
      </c>
    </row>
    <row r="1877" spans="13:21">
      <c r="M1877" t="str">
        <f t="shared" si="204"/>
        <v/>
      </c>
      <c r="N1877" t="str">
        <f t="shared" si="205"/>
        <v/>
      </c>
      <c r="O1877" t="str">
        <f t="shared" si="206"/>
        <v/>
      </c>
      <c r="P1877" t="str">
        <f t="shared" si="207"/>
        <v/>
      </c>
      <c r="Q1877" t="str">
        <f>IF($F1877="","",DATEDIF($R1877,①申込書!$D$3,"Y"))</f>
        <v/>
      </c>
      <c r="R1877" t="str">
        <f t="shared" si="208"/>
        <v/>
      </c>
      <c r="S1877" t="str">
        <f t="shared" si="203"/>
        <v/>
      </c>
      <c r="T1877" t="str">
        <f>IFERROR(IF($G1877&lt;&gt;"",LEFT($G1877,11),IF(COUNTIF(③女子申込!$C:$C,$B1877)=1,INDEX(③女子申込!H:H,MATCH($B1877,③女子申込!$C:$C,0)),"")),"")</f>
        <v/>
      </c>
      <c r="U1877" t="str">
        <f t="shared" si="209"/>
        <v/>
      </c>
    </row>
    <row r="1878" spans="13:21">
      <c r="M1878" t="str">
        <f t="shared" si="204"/>
        <v/>
      </c>
      <c r="N1878" t="str">
        <f t="shared" si="205"/>
        <v/>
      </c>
      <c r="O1878" t="str">
        <f t="shared" si="206"/>
        <v/>
      </c>
      <c r="P1878" t="str">
        <f t="shared" si="207"/>
        <v/>
      </c>
      <c r="Q1878" t="str">
        <f>IF($F1878="","",DATEDIF($R1878,①申込書!$D$3,"Y"))</f>
        <v/>
      </c>
      <c r="R1878" t="str">
        <f t="shared" si="208"/>
        <v/>
      </c>
      <c r="S1878" t="str">
        <f t="shared" si="203"/>
        <v/>
      </c>
      <c r="T1878" t="str">
        <f>IFERROR(IF($G1878&lt;&gt;"",LEFT($G1878,11),IF(COUNTIF(③女子申込!$C:$C,$B1878)=1,INDEX(③女子申込!H:H,MATCH($B1878,③女子申込!$C:$C,0)),"")),"")</f>
        <v/>
      </c>
      <c r="U1878" t="str">
        <f t="shared" si="209"/>
        <v/>
      </c>
    </row>
    <row r="1879" spans="13:21">
      <c r="M1879" t="str">
        <f t="shared" si="204"/>
        <v/>
      </c>
      <c r="N1879" t="str">
        <f t="shared" si="205"/>
        <v/>
      </c>
      <c r="O1879" t="str">
        <f t="shared" si="206"/>
        <v/>
      </c>
      <c r="P1879" t="str">
        <f t="shared" si="207"/>
        <v/>
      </c>
      <c r="Q1879" t="str">
        <f>IF($F1879="","",DATEDIF($R1879,①申込書!$D$3,"Y"))</f>
        <v/>
      </c>
      <c r="R1879" t="str">
        <f t="shared" si="208"/>
        <v/>
      </c>
      <c r="S1879" t="str">
        <f t="shared" si="203"/>
        <v/>
      </c>
      <c r="T1879" t="str">
        <f>IFERROR(IF($G1879&lt;&gt;"",LEFT($G1879,11),IF(COUNTIF(③女子申込!$C:$C,$B1879)=1,INDEX(③女子申込!H:H,MATCH($B1879,③女子申込!$C:$C,0)),"")),"")</f>
        <v/>
      </c>
      <c r="U1879" t="str">
        <f t="shared" si="209"/>
        <v/>
      </c>
    </row>
    <row r="1880" spans="13:21">
      <c r="M1880" t="str">
        <f t="shared" si="204"/>
        <v/>
      </c>
      <c r="N1880" t="str">
        <f t="shared" si="205"/>
        <v/>
      </c>
      <c r="O1880" t="str">
        <f t="shared" si="206"/>
        <v/>
      </c>
      <c r="P1880" t="str">
        <f t="shared" si="207"/>
        <v/>
      </c>
      <c r="Q1880" t="str">
        <f>IF($F1880="","",DATEDIF($R1880,①申込書!$D$3,"Y"))</f>
        <v/>
      </c>
      <c r="R1880" t="str">
        <f t="shared" si="208"/>
        <v/>
      </c>
      <c r="S1880" t="str">
        <f t="shared" si="203"/>
        <v/>
      </c>
      <c r="T1880" t="str">
        <f>IFERROR(IF($G1880&lt;&gt;"",LEFT($G1880,11),IF(COUNTIF(③女子申込!$C:$C,$B1880)=1,INDEX(③女子申込!H:H,MATCH($B1880,③女子申込!$C:$C,0)),"")),"")</f>
        <v/>
      </c>
      <c r="U1880" t="str">
        <f t="shared" si="209"/>
        <v/>
      </c>
    </row>
    <row r="1881" spans="13:21">
      <c r="M1881" t="str">
        <f t="shared" si="204"/>
        <v/>
      </c>
      <c r="N1881" t="str">
        <f t="shared" si="205"/>
        <v/>
      </c>
      <c r="O1881" t="str">
        <f t="shared" si="206"/>
        <v/>
      </c>
      <c r="P1881" t="str">
        <f t="shared" si="207"/>
        <v/>
      </c>
      <c r="Q1881" t="str">
        <f>IF($F1881="","",DATEDIF($R1881,①申込書!$D$3,"Y"))</f>
        <v/>
      </c>
      <c r="R1881" t="str">
        <f t="shared" si="208"/>
        <v/>
      </c>
      <c r="S1881" t="str">
        <f t="shared" si="203"/>
        <v/>
      </c>
      <c r="T1881" t="str">
        <f>IFERROR(IF($G1881&lt;&gt;"",LEFT($G1881,11),IF(COUNTIF(③女子申込!$C:$C,$B1881)=1,INDEX(③女子申込!H:H,MATCH($B1881,③女子申込!$C:$C,0)),"")),"")</f>
        <v/>
      </c>
      <c r="U1881" t="str">
        <f t="shared" si="209"/>
        <v/>
      </c>
    </row>
    <row r="1882" spans="13:21">
      <c r="M1882" t="str">
        <f t="shared" si="204"/>
        <v/>
      </c>
      <c r="N1882" t="str">
        <f t="shared" si="205"/>
        <v/>
      </c>
      <c r="O1882" t="str">
        <f t="shared" si="206"/>
        <v/>
      </c>
      <c r="P1882" t="str">
        <f t="shared" si="207"/>
        <v/>
      </c>
      <c r="Q1882" t="str">
        <f>IF($F1882="","",DATEDIF($R1882,①申込書!$D$3,"Y"))</f>
        <v/>
      </c>
      <c r="R1882" t="str">
        <f t="shared" si="208"/>
        <v/>
      </c>
      <c r="S1882" t="str">
        <f t="shared" si="203"/>
        <v/>
      </c>
      <c r="T1882" t="str">
        <f>IFERROR(IF($G1882&lt;&gt;"",LEFT($G1882,11),IF(COUNTIF(③女子申込!$C:$C,$B1882)=1,INDEX(③女子申込!H:H,MATCH($B1882,③女子申込!$C:$C,0)),"")),"")</f>
        <v/>
      </c>
      <c r="U1882" t="str">
        <f t="shared" si="209"/>
        <v/>
      </c>
    </row>
    <row r="1883" spans="13:21">
      <c r="M1883" t="str">
        <f t="shared" si="204"/>
        <v/>
      </c>
      <c r="N1883" t="str">
        <f t="shared" si="205"/>
        <v/>
      </c>
      <c r="O1883" t="str">
        <f t="shared" si="206"/>
        <v/>
      </c>
      <c r="P1883" t="str">
        <f t="shared" si="207"/>
        <v/>
      </c>
      <c r="Q1883" t="str">
        <f>IF($F1883="","",DATEDIF($R1883,①申込書!$D$3,"Y"))</f>
        <v/>
      </c>
      <c r="R1883" t="str">
        <f t="shared" si="208"/>
        <v/>
      </c>
      <c r="S1883" t="str">
        <f t="shared" si="203"/>
        <v/>
      </c>
      <c r="T1883" t="str">
        <f>IFERROR(IF($G1883&lt;&gt;"",LEFT($G1883,11),IF(COUNTIF(③女子申込!$C:$C,$B1883)=1,INDEX(③女子申込!H:H,MATCH($B1883,③女子申込!$C:$C,0)),"")),"")</f>
        <v/>
      </c>
      <c r="U1883" t="str">
        <f t="shared" si="209"/>
        <v/>
      </c>
    </row>
    <row r="1884" spans="13:21">
      <c r="M1884" t="str">
        <f t="shared" si="204"/>
        <v/>
      </c>
      <c r="N1884" t="str">
        <f t="shared" si="205"/>
        <v/>
      </c>
      <c r="O1884" t="str">
        <f t="shared" si="206"/>
        <v/>
      </c>
      <c r="P1884" t="str">
        <f t="shared" si="207"/>
        <v/>
      </c>
      <c r="Q1884" t="str">
        <f>IF($F1884="","",DATEDIF($R1884,①申込書!$D$3,"Y"))</f>
        <v/>
      </c>
      <c r="R1884" t="str">
        <f t="shared" si="208"/>
        <v/>
      </c>
      <c r="S1884" t="str">
        <f t="shared" si="203"/>
        <v/>
      </c>
      <c r="T1884" t="str">
        <f>IFERROR(IF($G1884&lt;&gt;"",LEFT($G1884,11),IF(COUNTIF(③女子申込!$C:$C,$B1884)=1,INDEX(③女子申込!H:H,MATCH($B1884,③女子申込!$C:$C,0)),"")),"")</f>
        <v/>
      </c>
      <c r="U1884" t="str">
        <f t="shared" si="209"/>
        <v/>
      </c>
    </row>
    <row r="1885" spans="13:21">
      <c r="M1885" t="str">
        <f t="shared" si="204"/>
        <v/>
      </c>
      <c r="N1885" t="str">
        <f t="shared" si="205"/>
        <v/>
      </c>
      <c r="O1885" t="str">
        <f t="shared" si="206"/>
        <v/>
      </c>
      <c r="P1885" t="str">
        <f t="shared" si="207"/>
        <v/>
      </c>
      <c r="Q1885" t="str">
        <f>IF($F1885="","",DATEDIF($R1885,①申込書!$D$3,"Y"))</f>
        <v/>
      </c>
      <c r="R1885" t="str">
        <f t="shared" si="208"/>
        <v/>
      </c>
      <c r="S1885" t="str">
        <f t="shared" si="203"/>
        <v/>
      </c>
      <c r="T1885" t="str">
        <f>IFERROR(IF($G1885&lt;&gt;"",LEFT($G1885,11),IF(COUNTIF(③女子申込!$C:$C,$B1885)=1,INDEX(③女子申込!H:H,MATCH($B1885,③女子申込!$C:$C,0)),"")),"")</f>
        <v/>
      </c>
      <c r="U1885" t="str">
        <f t="shared" si="209"/>
        <v/>
      </c>
    </row>
    <row r="1886" spans="13:21">
      <c r="M1886" t="str">
        <f t="shared" si="204"/>
        <v/>
      </c>
      <c r="N1886" t="str">
        <f t="shared" si="205"/>
        <v/>
      </c>
      <c r="O1886" t="str">
        <f t="shared" si="206"/>
        <v/>
      </c>
      <c r="P1886" t="str">
        <f t="shared" si="207"/>
        <v/>
      </c>
      <c r="Q1886" t="str">
        <f>IF($F1886="","",DATEDIF($R1886,①申込書!$D$3,"Y"))</f>
        <v/>
      </c>
      <c r="R1886" t="str">
        <f t="shared" si="208"/>
        <v/>
      </c>
      <c r="S1886" t="str">
        <f t="shared" si="203"/>
        <v/>
      </c>
      <c r="T1886" t="str">
        <f>IFERROR(IF($G1886&lt;&gt;"",LEFT($G1886,11),IF(COUNTIF(③女子申込!$C:$C,$B1886)=1,INDEX(③女子申込!H:H,MATCH($B1886,③女子申込!$C:$C,0)),"")),"")</f>
        <v/>
      </c>
      <c r="U1886" t="str">
        <f t="shared" si="209"/>
        <v/>
      </c>
    </row>
    <row r="1887" spans="13:21">
      <c r="M1887" t="str">
        <f t="shared" si="204"/>
        <v/>
      </c>
      <c r="N1887" t="str">
        <f t="shared" si="205"/>
        <v/>
      </c>
      <c r="O1887" t="str">
        <f t="shared" si="206"/>
        <v/>
      </c>
      <c r="P1887" t="str">
        <f t="shared" si="207"/>
        <v/>
      </c>
      <c r="Q1887" t="str">
        <f>IF($F1887="","",DATEDIF($R1887,①申込書!$D$3,"Y"))</f>
        <v/>
      </c>
      <c r="R1887" t="str">
        <f t="shared" si="208"/>
        <v/>
      </c>
      <c r="S1887" t="str">
        <f t="shared" si="203"/>
        <v/>
      </c>
      <c r="T1887" t="str">
        <f>IFERROR(IF($G1887&lt;&gt;"",LEFT($G1887,11),IF(COUNTIF(③女子申込!$C:$C,$B1887)=1,INDEX(③女子申込!H:H,MATCH($B1887,③女子申込!$C:$C,0)),"")),"")</f>
        <v/>
      </c>
      <c r="U1887" t="str">
        <f t="shared" si="209"/>
        <v/>
      </c>
    </row>
    <row r="1888" spans="13:21">
      <c r="M1888" t="str">
        <f t="shared" si="204"/>
        <v/>
      </c>
      <c r="N1888" t="str">
        <f t="shared" si="205"/>
        <v/>
      </c>
      <c r="O1888" t="str">
        <f t="shared" si="206"/>
        <v/>
      </c>
      <c r="P1888" t="str">
        <f t="shared" si="207"/>
        <v/>
      </c>
      <c r="Q1888" t="str">
        <f>IF($F1888="","",DATEDIF($R1888,①申込書!$D$3,"Y"))</f>
        <v/>
      </c>
      <c r="R1888" t="str">
        <f t="shared" si="208"/>
        <v/>
      </c>
      <c r="S1888" t="str">
        <f t="shared" si="203"/>
        <v/>
      </c>
      <c r="T1888" t="str">
        <f>IFERROR(IF($G1888&lt;&gt;"",LEFT($G1888,11),IF(COUNTIF(③女子申込!$C:$C,$B1888)=1,INDEX(③女子申込!H:H,MATCH($B1888,③女子申込!$C:$C,0)),"")),"")</f>
        <v/>
      </c>
      <c r="U1888" t="str">
        <f t="shared" si="209"/>
        <v/>
      </c>
    </row>
    <row r="1889" spans="13:21">
      <c r="M1889" t="str">
        <f t="shared" si="204"/>
        <v/>
      </c>
      <c r="N1889" t="str">
        <f t="shared" si="205"/>
        <v/>
      </c>
      <c r="O1889" t="str">
        <f t="shared" si="206"/>
        <v/>
      </c>
      <c r="P1889" t="str">
        <f t="shared" si="207"/>
        <v/>
      </c>
      <c r="Q1889" t="str">
        <f>IF($F1889="","",DATEDIF($R1889,①申込書!$D$3,"Y"))</f>
        <v/>
      </c>
      <c r="R1889" t="str">
        <f t="shared" si="208"/>
        <v/>
      </c>
      <c r="S1889" t="str">
        <f t="shared" si="203"/>
        <v/>
      </c>
      <c r="T1889" t="str">
        <f>IFERROR(IF($G1889&lt;&gt;"",LEFT($G1889,11),IF(COUNTIF(③女子申込!$C:$C,$B1889)=1,INDEX(③女子申込!H:H,MATCH($B1889,③女子申込!$C:$C,0)),"")),"")</f>
        <v/>
      </c>
      <c r="U1889" t="str">
        <f t="shared" si="209"/>
        <v/>
      </c>
    </row>
    <row r="1890" spans="13:21">
      <c r="M1890" t="str">
        <f t="shared" si="204"/>
        <v/>
      </c>
      <c r="N1890" t="str">
        <f t="shared" si="205"/>
        <v/>
      </c>
      <c r="O1890" t="str">
        <f t="shared" si="206"/>
        <v/>
      </c>
      <c r="P1890" t="str">
        <f t="shared" si="207"/>
        <v/>
      </c>
      <c r="Q1890" t="str">
        <f>IF($F1890="","",DATEDIF($R1890,①申込書!$D$3,"Y"))</f>
        <v/>
      </c>
      <c r="R1890" t="str">
        <f t="shared" si="208"/>
        <v/>
      </c>
      <c r="S1890" t="str">
        <f t="shared" si="203"/>
        <v/>
      </c>
      <c r="T1890" t="str">
        <f>IFERROR(IF($G1890&lt;&gt;"",LEFT($G1890,11),IF(COUNTIF(③女子申込!$C:$C,$B1890)=1,INDEX(③女子申込!H:H,MATCH($B1890,③女子申込!$C:$C,0)),"")),"")</f>
        <v/>
      </c>
      <c r="U1890" t="str">
        <f t="shared" si="209"/>
        <v/>
      </c>
    </row>
    <row r="1891" spans="13:21">
      <c r="M1891" t="str">
        <f t="shared" si="204"/>
        <v/>
      </c>
      <c r="N1891" t="str">
        <f t="shared" si="205"/>
        <v/>
      </c>
      <c r="O1891" t="str">
        <f t="shared" si="206"/>
        <v/>
      </c>
      <c r="P1891" t="str">
        <f t="shared" si="207"/>
        <v/>
      </c>
      <c r="Q1891" t="str">
        <f>IF($F1891="","",DATEDIF($R1891,①申込書!$D$3,"Y"))</f>
        <v/>
      </c>
      <c r="R1891" t="str">
        <f t="shared" si="208"/>
        <v/>
      </c>
      <c r="S1891" t="str">
        <f t="shared" si="203"/>
        <v/>
      </c>
      <c r="T1891" t="str">
        <f>IFERROR(IF($G1891&lt;&gt;"",LEFT($G1891,11),IF(COUNTIF(③女子申込!$C:$C,$B1891)=1,INDEX(③女子申込!H:H,MATCH($B1891,③女子申込!$C:$C,0)),"")),"")</f>
        <v/>
      </c>
      <c r="U1891" t="str">
        <f t="shared" si="209"/>
        <v/>
      </c>
    </row>
    <row r="1892" spans="13:21">
      <c r="M1892" t="str">
        <f t="shared" si="204"/>
        <v/>
      </c>
      <c r="N1892" t="str">
        <f t="shared" si="205"/>
        <v/>
      </c>
      <c r="O1892" t="str">
        <f t="shared" si="206"/>
        <v/>
      </c>
      <c r="P1892" t="str">
        <f t="shared" si="207"/>
        <v/>
      </c>
      <c r="Q1892" t="str">
        <f>IF($F1892="","",DATEDIF($R1892,①申込書!$D$3,"Y"))</f>
        <v/>
      </c>
      <c r="R1892" t="str">
        <f t="shared" si="208"/>
        <v/>
      </c>
      <c r="S1892" t="str">
        <f t="shared" si="203"/>
        <v/>
      </c>
      <c r="T1892" t="str">
        <f>IFERROR(IF($G1892&lt;&gt;"",LEFT($G1892,11),IF(COUNTIF(③女子申込!$C:$C,$B1892)=1,INDEX(③女子申込!H:H,MATCH($B1892,③女子申込!$C:$C,0)),"")),"")</f>
        <v/>
      </c>
      <c r="U1892" t="str">
        <f t="shared" si="209"/>
        <v/>
      </c>
    </row>
    <row r="1893" spans="13:21">
      <c r="M1893" t="str">
        <f t="shared" si="204"/>
        <v/>
      </c>
      <c r="N1893" t="str">
        <f t="shared" si="205"/>
        <v/>
      </c>
      <c r="O1893" t="str">
        <f t="shared" si="206"/>
        <v/>
      </c>
      <c r="P1893" t="str">
        <f t="shared" si="207"/>
        <v/>
      </c>
      <c r="Q1893" t="str">
        <f>IF($F1893="","",DATEDIF($R1893,①申込書!$D$3,"Y"))</f>
        <v/>
      </c>
      <c r="R1893" t="str">
        <f t="shared" si="208"/>
        <v/>
      </c>
      <c r="S1893" t="str">
        <f t="shared" si="203"/>
        <v/>
      </c>
      <c r="T1893" t="str">
        <f>IFERROR(IF($G1893&lt;&gt;"",LEFT($G1893,11),IF(COUNTIF(③女子申込!$C:$C,$B1893)=1,INDEX(③女子申込!H:H,MATCH($B1893,③女子申込!$C:$C,0)),"")),"")</f>
        <v/>
      </c>
      <c r="U1893" t="str">
        <f t="shared" si="209"/>
        <v/>
      </c>
    </row>
    <row r="1894" spans="13:21">
      <c r="M1894" t="str">
        <f t="shared" si="204"/>
        <v/>
      </c>
      <c r="N1894" t="str">
        <f t="shared" si="205"/>
        <v/>
      </c>
      <c r="O1894" t="str">
        <f t="shared" si="206"/>
        <v/>
      </c>
      <c r="P1894" t="str">
        <f t="shared" si="207"/>
        <v/>
      </c>
      <c r="Q1894" t="str">
        <f>IF($F1894="","",DATEDIF($R1894,①申込書!$D$3,"Y"))</f>
        <v/>
      </c>
      <c r="R1894" t="str">
        <f t="shared" si="208"/>
        <v/>
      </c>
      <c r="S1894" t="str">
        <f t="shared" si="203"/>
        <v/>
      </c>
      <c r="T1894" t="str">
        <f>IFERROR(IF($G1894&lt;&gt;"",LEFT($G1894,11),IF(COUNTIF(③女子申込!$C:$C,$B1894)=1,INDEX(③女子申込!H:H,MATCH($B1894,③女子申込!$C:$C,0)),"")),"")</f>
        <v/>
      </c>
      <c r="U1894" t="str">
        <f t="shared" si="209"/>
        <v/>
      </c>
    </row>
    <row r="1895" spans="13:21">
      <c r="M1895" t="str">
        <f t="shared" si="204"/>
        <v/>
      </c>
      <c r="N1895" t="str">
        <f t="shared" si="205"/>
        <v/>
      </c>
      <c r="O1895" t="str">
        <f t="shared" si="206"/>
        <v/>
      </c>
      <c r="P1895" t="str">
        <f t="shared" si="207"/>
        <v/>
      </c>
      <c r="Q1895" t="str">
        <f>IF($F1895="","",DATEDIF($R1895,①申込書!$D$3,"Y"))</f>
        <v/>
      </c>
      <c r="R1895" t="str">
        <f t="shared" si="208"/>
        <v/>
      </c>
      <c r="S1895" t="str">
        <f t="shared" si="203"/>
        <v/>
      </c>
      <c r="T1895" t="str">
        <f>IFERROR(IF($G1895&lt;&gt;"",LEFT($G1895,11),IF(COUNTIF(③女子申込!$C:$C,$B1895)=1,INDEX(③女子申込!H:H,MATCH($B1895,③女子申込!$C:$C,0)),"")),"")</f>
        <v/>
      </c>
      <c r="U1895" t="str">
        <f t="shared" si="209"/>
        <v/>
      </c>
    </row>
    <row r="1896" spans="13:21">
      <c r="M1896" t="str">
        <f t="shared" si="204"/>
        <v/>
      </c>
      <c r="N1896" t="str">
        <f t="shared" si="205"/>
        <v/>
      </c>
      <c r="O1896" t="str">
        <f t="shared" si="206"/>
        <v/>
      </c>
      <c r="P1896" t="str">
        <f t="shared" si="207"/>
        <v/>
      </c>
      <c r="Q1896" t="str">
        <f>IF($F1896="","",DATEDIF($R1896,①申込書!$D$3,"Y"))</f>
        <v/>
      </c>
      <c r="R1896" t="str">
        <f t="shared" si="208"/>
        <v/>
      </c>
      <c r="S1896" t="str">
        <f t="shared" si="203"/>
        <v/>
      </c>
      <c r="T1896" t="str">
        <f>IFERROR(IF($G1896&lt;&gt;"",LEFT($G1896,11),IF(COUNTIF(③女子申込!$C:$C,$B1896)=1,INDEX(③女子申込!H:H,MATCH($B1896,③女子申込!$C:$C,0)),"")),"")</f>
        <v/>
      </c>
      <c r="U1896" t="str">
        <f t="shared" si="209"/>
        <v/>
      </c>
    </row>
    <row r="1897" spans="13:21">
      <c r="M1897" t="str">
        <f t="shared" si="204"/>
        <v/>
      </c>
      <c r="N1897" t="str">
        <f t="shared" si="205"/>
        <v/>
      </c>
      <c r="O1897" t="str">
        <f t="shared" si="206"/>
        <v/>
      </c>
      <c r="P1897" t="str">
        <f t="shared" si="207"/>
        <v/>
      </c>
      <c r="Q1897" t="str">
        <f>IF($F1897="","",DATEDIF($R1897,①申込書!$D$3,"Y"))</f>
        <v/>
      </c>
      <c r="R1897" t="str">
        <f t="shared" si="208"/>
        <v/>
      </c>
      <c r="S1897" t="str">
        <f t="shared" si="203"/>
        <v/>
      </c>
      <c r="T1897" t="str">
        <f>IFERROR(IF($G1897&lt;&gt;"",LEFT($G1897,11),IF(COUNTIF(③女子申込!$C:$C,$B1897)=1,INDEX(③女子申込!H:H,MATCH($B1897,③女子申込!$C:$C,0)),"")),"")</f>
        <v/>
      </c>
      <c r="U1897" t="str">
        <f t="shared" si="209"/>
        <v/>
      </c>
    </row>
    <row r="1898" spans="13:21">
      <c r="M1898" t="str">
        <f t="shared" si="204"/>
        <v/>
      </c>
      <c r="N1898" t="str">
        <f t="shared" si="205"/>
        <v/>
      </c>
      <c r="O1898" t="str">
        <f t="shared" si="206"/>
        <v/>
      </c>
      <c r="P1898" t="str">
        <f t="shared" si="207"/>
        <v/>
      </c>
      <c r="Q1898" t="str">
        <f>IF($F1898="","",DATEDIF($R1898,①申込書!$D$3,"Y"))</f>
        <v/>
      </c>
      <c r="R1898" t="str">
        <f t="shared" si="208"/>
        <v/>
      </c>
      <c r="S1898" t="str">
        <f t="shared" si="203"/>
        <v/>
      </c>
      <c r="T1898" t="str">
        <f>IFERROR(IF($G1898&lt;&gt;"",LEFT($G1898,11),IF(COUNTIF(③女子申込!$C:$C,$B1898)=1,INDEX(③女子申込!H:H,MATCH($B1898,③女子申込!$C:$C,0)),"")),"")</f>
        <v/>
      </c>
      <c r="U1898" t="str">
        <f t="shared" si="209"/>
        <v/>
      </c>
    </row>
    <row r="1899" spans="13:21">
      <c r="M1899" t="str">
        <f t="shared" si="204"/>
        <v/>
      </c>
      <c r="N1899" t="str">
        <f t="shared" si="205"/>
        <v/>
      </c>
      <c r="O1899" t="str">
        <f t="shared" si="206"/>
        <v/>
      </c>
      <c r="P1899" t="str">
        <f t="shared" si="207"/>
        <v/>
      </c>
      <c r="Q1899" t="str">
        <f>IF($F1899="","",DATEDIF($R1899,①申込書!$D$3,"Y"))</f>
        <v/>
      </c>
      <c r="R1899" t="str">
        <f t="shared" si="208"/>
        <v/>
      </c>
      <c r="S1899" t="str">
        <f t="shared" si="203"/>
        <v/>
      </c>
      <c r="T1899" t="str">
        <f>IFERROR(IF($G1899&lt;&gt;"",LEFT($G1899,11),IF(COUNTIF(③女子申込!$C:$C,$B1899)=1,INDEX(③女子申込!H:H,MATCH($B1899,③女子申込!$C:$C,0)),"")),"")</f>
        <v/>
      </c>
      <c r="U1899" t="str">
        <f t="shared" si="209"/>
        <v/>
      </c>
    </row>
    <row r="1900" spans="13:21">
      <c r="M1900" t="str">
        <f t="shared" si="204"/>
        <v/>
      </c>
      <c r="N1900" t="str">
        <f t="shared" si="205"/>
        <v/>
      </c>
      <c r="O1900" t="str">
        <f t="shared" si="206"/>
        <v/>
      </c>
      <c r="P1900" t="str">
        <f t="shared" si="207"/>
        <v/>
      </c>
      <c r="Q1900" t="str">
        <f>IF($F1900="","",DATEDIF($R1900,①申込書!$D$3,"Y"))</f>
        <v/>
      </c>
      <c r="R1900" t="str">
        <f t="shared" si="208"/>
        <v/>
      </c>
      <c r="S1900" t="str">
        <f t="shared" si="203"/>
        <v/>
      </c>
      <c r="T1900" t="str">
        <f>IFERROR(IF($G1900&lt;&gt;"",LEFT($G1900,11),IF(COUNTIF(③女子申込!$C:$C,$B1900)=1,INDEX(③女子申込!H:H,MATCH($B1900,③女子申込!$C:$C,0)),"")),"")</f>
        <v/>
      </c>
      <c r="U1900" t="str">
        <f t="shared" si="209"/>
        <v/>
      </c>
    </row>
    <row r="1901" spans="13:21">
      <c r="M1901" t="str">
        <f t="shared" si="204"/>
        <v/>
      </c>
      <c r="N1901" t="str">
        <f t="shared" si="205"/>
        <v/>
      </c>
      <c r="O1901" t="str">
        <f t="shared" si="206"/>
        <v/>
      </c>
      <c r="P1901" t="str">
        <f t="shared" si="207"/>
        <v/>
      </c>
      <c r="Q1901" t="str">
        <f>IF($F1901="","",DATEDIF($R1901,①申込書!$D$3,"Y"))</f>
        <v/>
      </c>
      <c r="R1901" t="str">
        <f t="shared" si="208"/>
        <v/>
      </c>
      <c r="S1901" t="str">
        <f t="shared" si="203"/>
        <v/>
      </c>
      <c r="T1901" t="str">
        <f>IFERROR(IF($G1901&lt;&gt;"",LEFT($G1901,11),IF(COUNTIF(③女子申込!$C:$C,$B1901)=1,INDEX(③女子申込!H:H,MATCH($B1901,③女子申込!$C:$C,0)),"")),"")</f>
        <v/>
      </c>
      <c r="U1901" t="str">
        <f t="shared" si="209"/>
        <v/>
      </c>
    </row>
    <row r="1902" spans="13:21">
      <c r="M1902" t="str">
        <f t="shared" si="204"/>
        <v/>
      </c>
      <c r="N1902" t="str">
        <f t="shared" si="205"/>
        <v/>
      </c>
      <c r="O1902" t="str">
        <f t="shared" si="206"/>
        <v/>
      </c>
      <c r="P1902" t="str">
        <f t="shared" si="207"/>
        <v/>
      </c>
      <c r="Q1902" t="str">
        <f>IF($F1902="","",DATEDIF($R1902,①申込書!$D$3,"Y"))</f>
        <v/>
      </c>
      <c r="R1902" t="str">
        <f t="shared" si="208"/>
        <v/>
      </c>
      <c r="S1902" t="str">
        <f t="shared" si="203"/>
        <v/>
      </c>
      <c r="T1902" t="str">
        <f>IFERROR(IF($G1902&lt;&gt;"",LEFT($G1902,11),IF(COUNTIF(③女子申込!$C:$C,$B1902)=1,INDEX(③女子申込!H:H,MATCH($B1902,③女子申込!$C:$C,0)),"")),"")</f>
        <v/>
      </c>
      <c r="U1902" t="str">
        <f t="shared" si="209"/>
        <v/>
      </c>
    </row>
    <row r="1903" spans="13:21">
      <c r="M1903" t="str">
        <f t="shared" si="204"/>
        <v/>
      </c>
      <c r="N1903" t="str">
        <f t="shared" si="205"/>
        <v/>
      </c>
      <c r="O1903" t="str">
        <f t="shared" si="206"/>
        <v/>
      </c>
      <c r="P1903" t="str">
        <f t="shared" si="207"/>
        <v/>
      </c>
      <c r="Q1903" t="str">
        <f>IF($F1903="","",DATEDIF($R1903,①申込書!$D$3,"Y"))</f>
        <v/>
      </c>
      <c r="R1903" t="str">
        <f t="shared" si="208"/>
        <v/>
      </c>
      <c r="S1903" t="str">
        <f t="shared" si="203"/>
        <v/>
      </c>
      <c r="T1903" t="str">
        <f>IFERROR(IF($G1903&lt;&gt;"",LEFT($G1903,11),IF(COUNTIF(③女子申込!$C:$C,$B1903)=1,INDEX(③女子申込!H:H,MATCH($B1903,③女子申込!$C:$C,0)),"")),"")</f>
        <v/>
      </c>
      <c r="U1903" t="str">
        <f t="shared" si="209"/>
        <v/>
      </c>
    </row>
    <row r="1904" spans="13:21">
      <c r="M1904" t="str">
        <f t="shared" si="204"/>
        <v/>
      </c>
      <c r="N1904" t="str">
        <f t="shared" si="205"/>
        <v/>
      </c>
      <c r="O1904" t="str">
        <f t="shared" si="206"/>
        <v/>
      </c>
      <c r="P1904" t="str">
        <f t="shared" si="207"/>
        <v/>
      </c>
      <c r="Q1904" t="str">
        <f>IF($F1904="","",DATEDIF($R1904,①申込書!$D$3,"Y"))</f>
        <v/>
      </c>
      <c r="R1904" t="str">
        <f t="shared" si="208"/>
        <v/>
      </c>
      <c r="S1904" t="str">
        <f t="shared" si="203"/>
        <v/>
      </c>
      <c r="T1904" t="str">
        <f>IFERROR(IF($G1904&lt;&gt;"",LEFT($G1904,11),IF(COUNTIF(③女子申込!$C:$C,$B1904)=1,INDEX(③女子申込!H:H,MATCH($B1904,③女子申込!$C:$C,0)),"")),"")</f>
        <v/>
      </c>
      <c r="U1904" t="str">
        <f t="shared" si="209"/>
        <v/>
      </c>
    </row>
    <row r="1905" spans="13:21">
      <c r="M1905" t="str">
        <f t="shared" si="204"/>
        <v/>
      </c>
      <c r="N1905" t="str">
        <f t="shared" si="205"/>
        <v/>
      </c>
      <c r="O1905" t="str">
        <f t="shared" si="206"/>
        <v/>
      </c>
      <c r="P1905" t="str">
        <f t="shared" si="207"/>
        <v/>
      </c>
      <c r="Q1905" t="str">
        <f>IF($F1905="","",DATEDIF($R1905,①申込書!$D$3,"Y"))</f>
        <v/>
      </c>
      <c r="R1905" t="str">
        <f t="shared" si="208"/>
        <v/>
      </c>
      <c r="S1905" t="str">
        <f t="shared" si="203"/>
        <v/>
      </c>
      <c r="T1905" t="str">
        <f>IFERROR(IF($G1905&lt;&gt;"",LEFT($G1905,11),IF(COUNTIF(③女子申込!$C:$C,$B1905)=1,INDEX(③女子申込!H:H,MATCH($B1905,③女子申込!$C:$C,0)),"")),"")</f>
        <v/>
      </c>
      <c r="U1905" t="str">
        <f t="shared" si="209"/>
        <v/>
      </c>
    </row>
    <row r="1906" spans="13:21">
      <c r="M1906" t="str">
        <f t="shared" si="204"/>
        <v/>
      </c>
      <c r="N1906" t="str">
        <f t="shared" si="205"/>
        <v/>
      </c>
      <c r="O1906" t="str">
        <f t="shared" si="206"/>
        <v/>
      </c>
      <c r="P1906" t="str">
        <f t="shared" si="207"/>
        <v/>
      </c>
      <c r="Q1906" t="str">
        <f>IF($F1906="","",DATEDIF($R1906,①申込書!$D$3,"Y"))</f>
        <v/>
      </c>
      <c r="R1906" t="str">
        <f t="shared" si="208"/>
        <v/>
      </c>
      <c r="S1906" t="str">
        <f t="shared" si="203"/>
        <v/>
      </c>
      <c r="T1906" t="str">
        <f>IFERROR(IF($G1906&lt;&gt;"",LEFT($G1906,11),IF(COUNTIF(③女子申込!$C:$C,$B1906)=1,INDEX(③女子申込!H:H,MATCH($B1906,③女子申込!$C:$C,0)),"")),"")</f>
        <v/>
      </c>
      <c r="U1906" t="str">
        <f t="shared" si="209"/>
        <v/>
      </c>
    </row>
    <row r="1907" spans="13:21">
      <c r="M1907" t="str">
        <f t="shared" si="204"/>
        <v/>
      </c>
      <c r="N1907" t="str">
        <f t="shared" si="205"/>
        <v/>
      </c>
      <c r="O1907" t="str">
        <f t="shared" si="206"/>
        <v/>
      </c>
      <c r="P1907" t="str">
        <f t="shared" si="207"/>
        <v/>
      </c>
      <c r="Q1907" t="str">
        <f>IF($F1907="","",DATEDIF($R1907,①申込書!$D$3,"Y"))</f>
        <v/>
      </c>
      <c r="R1907" t="str">
        <f t="shared" si="208"/>
        <v/>
      </c>
      <c r="S1907" t="str">
        <f t="shared" si="203"/>
        <v/>
      </c>
      <c r="T1907" t="str">
        <f>IFERROR(IF($G1907&lt;&gt;"",LEFT($G1907,11),IF(COUNTIF(③女子申込!$C:$C,$B1907)=1,INDEX(③女子申込!H:H,MATCH($B1907,③女子申込!$C:$C,0)),"")),"")</f>
        <v/>
      </c>
      <c r="U1907" t="str">
        <f t="shared" si="209"/>
        <v/>
      </c>
    </row>
    <row r="1908" spans="13:21">
      <c r="M1908" t="str">
        <f t="shared" si="204"/>
        <v/>
      </c>
      <c r="N1908" t="str">
        <f t="shared" si="205"/>
        <v/>
      </c>
      <c r="O1908" t="str">
        <f t="shared" si="206"/>
        <v/>
      </c>
      <c r="P1908" t="str">
        <f t="shared" si="207"/>
        <v/>
      </c>
      <c r="Q1908" t="str">
        <f>IF($F1908="","",DATEDIF($R1908,①申込書!$D$3,"Y"))</f>
        <v/>
      </c>
      <c r="R1908" t="str">
        <f t="shared" si="208"/>
        <v/>
      </c>
      <c r="S1908" t="str">
        <f t="shared" si="203"/>
        <v/>
      </c>
      <c r="T1908" t="str">
        <f>IFERROR(IF($G1908&lt;&gt;"",LEFT($G1908,11),IF(COUNTIF(③女子申込!$C:$C,$B1908)=1,INDEX(③女子申込!H:H,MATCH($B1908,③女子申込!$C:$C,0)),"")),"")</f>
        <v/>
      </c>
      <c r="U1908" t="str">
        <f t="shared" si="209"/>
        <v/>
      </c>
    </row>
    <row r="1909" spans="13:21">
      <c r="M1909" t="str">
        <f t="shared" si="204"/>
        <v/>
      </c>
      <c r="N1909" t="str">
        <f t="shared" si="205"/>
        <v/>
      </c>
      <c r="O1909" t="str">
        <f t="shared" si="206"/>
        <v/>
      </c>
      <c r="P1909" t="str">
        <f t="shared" si="207"/>
        <v/>
      </c>
      <c r="Q1909" t="str">
        <f>IF($F1909="","",DATEDIF($R1909,①申込書!$D$3,"Y"))</f>
        <v/>
      </c>
      <c r="R1909" t="str">
        <f t="shared" si="208"/>
        <v/>
      </c>
      <c r="S1909" t="str">
        <f t="shared" si="203"/>
        <v/>
      </c>
      <c r="T1909" t="str">
        <f>IFERROR(IF($G1909&lt;&gt;"",LEFT($G1909,11),IF(COUNTIF(③女子申込!$C:$C,$B1909)=1,INDEX(③女子申込!H:H,MATCH($B1909,③女子申込!$C:$C,0)),"")),"")</f>
        <v/>
      </c>
      <c r="U1909" t="str">
        <f t="shared" si="209"/>
        <v/>
      </c>
    </row>
    <row r="1910" spans="13:21">
      <c r="M1910" t="str">
        <f t="shared" si="204"/>
        <v/>
      </c>
      <c r="N1910" t="str">
        <f t="shared" si="205"/>
        <v/>
      </c>
      <c r="O1910" t="str">
        <f t="shared" si="206"/>
        <v/>
      </c>
      <c r="P1910" t="str">
        <f t="shared" si="207"/>
        <v/>
      </c>
      <c r="Q1910" t="str">
        <f>IF($F1910="","",DATEDIF($R1910,①申込書!$D$3,"Y"))</f>
        <v/>
      </c>
      <c r="R1910" t="str">
        <f t="shared" si="208"/>
        <v/>
      </c>
      <c r="S1910" t="str">
        <f t="shared" si="203"/>
        <v/>
      </c>
      <c r="T1910" t="str">
        <f>IFERROR(IF($G1910&lt;&gt;"",LEFT($G1910,11),IF(COUNTIF(③女子申込!$C:$C,$B1910)=1,INDEX(③女子申込!H:H,MATCH($B1910,③女子申込!$C:$C,0)),"")),"")</f>
        <v/>
      </c>
      <c r="U1910" t="str">
        <f t="shared" si="209"/>
        <v/>
      </c>
    </row>
    <row r="1911" spans="13:21">
      <c r="M1911" t="str">
        <f t="shared" si="204"/>
        <v/>
      </c>
      <c r="N1911" t="str">
        <f t="shared" si="205"/>
        <v/>
      </c>
      <c r="O1911" t="str">
        <f t="shared" si="206"/>
        <v/>
      </c>
      <c r="P1911" t="str">
        <f t="shared" si="207"/>
        <v/>
      </c>
      <c r="Q1911" t="str">
        <f>IF($F1911="","",DATEDIF($R1911,①申込書!$D$3,"Y"))</f>
        <v/>
      </c>
      <c r="R1911" t="str">
        <f t="shared" si="208"/>
        <v/>
      </c>
      <c r="S1911" t="str">
        <f t="shared" si="203"/>
        <v/>
      </c>
      <c r="T1911" t="str">
        <f>IFERROR(IF($G1911&lt;&gt;"",LEFT($G1911,11),IF(COUNTIF(③女子申込!$C:$C,$B1911)=1,INDEX(③女子申込!H:H,MATCH($B1911,③女子申込!$C:$C,0)),"")),"")</f>
        <v/>
      </c>
      <c r="U1911" t="str">
        <f t="shared" si="209"/>
        <v/>
      </c>
    </row>
    <row r="1912" spans="13:21">
      <c r="M1912" t="str">
        <f t="shared" si="204"/>
        <v/>
      </c>
      <c r="N1912" t="str">
        <f t="shared" si="205"/>
        <v/>
      </c>
      <c r="O1912" t="str">
        <f t="shared" si="206"/>
        <v/>
      </c>
      <c r="P1912" t="str">
        <f t="shared" si="207"/>
        <v/>
      </c>
      <c r="Q1912" t="str">
        <f>IF($F1912="","",DATEDIF($R1912,①申込書!$D$3,"Y"))</f>
        <v/>
      </c>
      <c r="R1912" t="str">
        <f t="shared" si="208"/>
        <v/>
      </c>
      <c r="S1912" t="str">
        <f t="shared" si="203"/>
        <v/>
      </c>
      <c r="T1912" t="str">
        <f>IFERROR(IF($G1912&lt;&gt;"",LEFT($G1912,11),IF(COUNTIF(③女子申込!$C:$C,$B1912)=1,INDEX(③女子申込!H:H,MATCH($B1912,③女子申込!$C:$C,0)),"")),"")</f>
        <v/>
      </c>
      <c r="U1912" t="str">
        <f t="shared" si="209"/>
        <v/>
      </c>
    </row>
    <row r="1913" spans="13:21">
      <c r="M1913" t="str">
        <f t="shared" si="204"/>
        <v/>
      </c>
      <c r="N1913" t="str">
        <f t="shared" si="205"/>
        <v/>
      </c>
      <c r="O1913" t="str">
        <f t="shared" si="206"/>
        <v/>
      </c>
      <c r="P1913" t="str">
        <f t="shared" si="207"/>
        <v/>
      </c>
      <c r="Q1913" t="str">
        <f>IF($F1913="","",DATEDIF($R1913,①申込書!$D$3,"Y"))</f>
        <v/>
      </c>
      <c r="R1913" t="str">
        <f t="shared" si="208"/>
        <v/>
      </c>
      <c r="S1913" t="str">
        <f t="shared" si="203"/>
        <v/>
      </c>
      <c r="T1913" t="str">
        <f>IFERROR(IF($G1913&lt;&gt;"",LEFT($G1913,11),IF(COUNTIF(③女子申込!$C:$C,$B1913)=1,INDEX(③女子申込!H:H,MATCH($B1913,③女子申込!$C:$C,0)),"")),"")</f>
        <v/>
      </c>
      <c r="U1913" t="str">
        <f t="shared" si="209"/>
        <v/>
      </c>
    </row>
    <row r="1914" spans="13:21">
      <c r="M1914" t="str">
        <f t="shared" si="204"/>
        <v/>
      </c>
      <c r="N1914" t="str">
        <f t="shared" si="205"/>
        <v/>
      </c>
      <c r="O1914" t="str">
        <f t="shared" si="206"/>
        <v/>
      </c>
      <c r="P1914" t="str">
        <f t="shared" si="207"/>
        <v/>
      </c>
      <c r="Q1914" t="str">
        <f>IF($F1914="","",DATEDIF($R1914,①申込書!$D$3,"Y"))</f>
        <v/>
      </c>
      <c r="R1914" t="str">
        <f t="shared" si="208"/>
        <v/>
      </c>
      <c r="S1914" t="str">
        <f t="shared" si="203"/>
        <v/>
      </c>
      <c r="T1914" t="str">
        <f>IFERROR(IF($G1914&lt;&gt;"",LEFT($G1914,11),IF(COUNTIF(③女子申込!$C:$C,$B1914)=1,INDEX(③女子申込!H:H,MATCH($B1914,③女子申込!$C:$C,0)),"")),"")</f>
        <v/>
      </c>
      <c r="U1914" t="str">
        <f t="shared" si="209"/>
        <v/>
      </c>
    </row>
    <row r="1915" spans="13:21">
      <c r="M1915" t="str">
        <f t="shared" si="204"/>
        <v/>
      </c>
      <c r="N1915" t="str">
        <f t="shared" si="205"/>
        <v/>
      </c>
      <c r="O1915" t="str">
        <f t="shared" si="206"/>
        <v/>
      </c>
      <c r="P1915" t="str">
        <f t="shared" si="207"/>
        <v/>
      </c>
      <c r="Q1915" t="str">
        <f>IF($F1915="","",DATEDIF($R1915,①申込書!$D$3,"Y"))</f>
        <v/>
      </c>
      <c r="R1915" t="str">
        <f t="shared" si="208"/>
        <v/>
      </c>
      <c r="S1915" t="str">
        <f t="shared" si="203"/>
        <v/>
      </c>
      <c r="T1915" t="str">
        <f>IFERROR(IF($G1915&lt;&gt;"",LEFT($G1915,11),IF(COUNTIF(③女子申込!$C:$C,$B1915)=1,INDEX(③女子申込!H:H,MATCH($B1915,③女子申込!$C:$C,0)),"")),"")</f>
        <v/>
      </c>
      <c r="U1915" t="str">
        <f t="shared" si="209"/>
        <v/>
      </c>
    </row>
    <row r="1916" spans="13:21">
      <c r="M1916" t="str">
        <f t="shared" si="204"/>
        <v/>
      </c>
      <c r="N1916" t="str">
        <f t="shared" si="205"/>
        <v/>
      </c>
      <c r="O1916" t="str">
        <f t="shared" si="206"/>
        <v/>
      </c>
      <c r="P1916" t="str">
        <f t="shared" si="207"/>
        <v/>
      </c>
      <c r="Q1916" t="str">
        <f>IF($F1916="","",DATEDIF($R1916,①申込書!$D$3,"Y"))</f>
        <v/>
      </c>
      <c r="R1916" t="str">
        <f t="shared" si="208"/>
        <v/>
      </c>
      <c r="S1916" t="str">
        <f t="shared" si="203"/>
        <v/>
      </c>
      <c r="T1916" t="str">
        <f>IFERROR(IF($G1916&lt;&gt;"",LEFT($G1916,11),IF(COUNTIF(③女子申込!$C:$C,$B1916)=1,INDEX(③女子申込!H:H,MATCH($B1916,③女子申込!$C:$C,0)),"")),"")</f>
        <v/>
      </c>
      <c r="U1916" t="str">
        <f t="shared" si="209"/>
        <v/>
      </c>
    </row>
    <row r="1917" spans="13:21">
      <c r="M1917" t="str">
        <f t="shared" si="204"/>
        <v/>
      </c>
      <c r="N1917" t="str">
        <f t="shared" si="205"/>
        <v/>
      </c>
      <c r="O1917" t="str">
        <f t="shared" si="206"/>
        <v/>
      </c>
      <c r="P1917" t="str">
        <f t="shared" si="207"/>
        <v/>
      </c>
      <c r="Q1917" t="str">
        <f>IF($F1917="","",DATEDIF($R1917,①申込書!$D$3,"Y"))</f>
        <v/>
      </c>
      <c r="R1917" t="str">
        <f t="shared" si="208"/>
        <v/>
      </c>
      <c r="S1917" t="str">
        <f t="shared" si="203"/>
        <v/>
      </c>
      <c r="T1917" t="str">
        <f>IFERROR(IF($G1917&lt;&gt;"",LEFT($G1917,11),IF(COUNTIF(③女子申込!$C:$C,$B1917)=1,INDEX(③女子申込!H:H,MATCH($B1917,③女子申込!$C:$C,0)),"")),"")</f>
        <v/>
      </c>
      <c r="U1917" t="str">
        <f t="shared" si="209"/>
        <v/>
      </c>
    </row>
    <row r="1918" spans="13:21">
      <c r="M1918" t="str">
        <f t="shared" si="204"/>
        <v/>
      </c>
      <c r="N1918" t="str">
        <f t="shared" si="205"/>
        <v/>
      </c>
      <c r="O1918" t="str">
        <f t="shared" si="206"/>
        <v/>
      </c>
      <c r="P1918" t="str">
        <f t="shared" si="207"/>
        <v/>
      </c>
      <c r="Q1918" t="str">
        <f>IF($F1918="","",DATEDIF($R1918,①申込書!$D$3,"Y"))</f>
        <v/>
      </c>
      <c r="R1918" t="str">
        <f t="shared" si="208"/>
        <v/>
      </c>
      <c r="S1918" t="str">
        <f t="shared" si="203"/>
        <v/>
      </c>
      <c r="T1918" t="str">
        <f>IFERROR(IF($G1918&lt;&gt;"",LEFT($G1918,11),IF(COUNTIF(③女子申込!$C:$C,$B1918)=1,INDEX(③女子申込!H:H,MATCH($B1918,③女子申込!$C:$C,0)),"")),"")</f>
        <v/>
      </c>
      <c r="U1918" t="str">
        <f t="shared" si="209"/>
        <v/>
      </c>
    </row>
    <row r="1919" spans="13:21">
      <c r="M1919" t="str">
        <f t="shared" si="204"/>
        <v/>
      </c>
      <c r="N1919" t="str">
        <f t="shared" si="205"/>
        <v/>
      </c>
      <c r="O1919" t="str">
        <f t="shared" si="206"/>
        <v/>
      </c>
      <c r="P1919" t="str">
        <f t="shared" si="207"/>
        <v/>
      </c>
      <c r="Q1919" t="str">
        <f>IF($F1919="","",DATEDIF($R1919,①申込書!$D$3,"Y"))</f>
        <v/>
      </c>
      <c r="R1919" t="str">
        <f t="shared" si="208"/>
        <v/>
      </c>
      <c r="S1919" t="str">
        <f t="shared" si="203"/>
        <v/>
      </c>
      <c r="T1919" t="str">
        <f>IFERROR(IF($G1919&lt;&gt;"",LEFT($G1919,11),IF(COUNTIF(③女子申込!$C:$C,$B1919)=1,INDEX(③女子申込!H:H,MATCH($B1919,③女子申込!$C:$C,0)),"")),"")</f>
        <v/>
      </c>
      <c r="U1919" t="str">
        <f t="shared" si="209"/>
        <v/>
      </c>
    </row>
    <row r="1920" spans="13:21">
      <c r="M1920" t="str">
        <f t="shared" si="204"/>
        <v/>
      </c>
      <c r="N1920" t="str">
        <f t="shared" si="205"/>
        <v/>
      </c>
      <c r="O1920" t="str">
        <f t="shared" si="206"/>
        <v/>
      </c>
      <c r="P1920" t="str">
        <f t="shared" si="207"/>
        <v/>
      </c>
      <c r="Q1920" t="str">
        <f>IF($F1920="","",DATEDIF($R1920,①申込書!$D$3,"Y"))</f>
        <v/>
      </c>
      <c r="R1920" t="str">
        <f t="shared" si="208"/>
        <v/>
      </c>
      <c r="S1920" t="str">
        <f t="shared" si="203"/>
        <v/>
      </c>
      <c r="T1920" t="str">
        <f>IFERROR(IF($G1920&lt;&gt;"",LEFT($G1920,11),IF(COUNTIF(③女子申込!$C:$C,$B1920)=1,INDEX(③女子申込!H:H,MATCH($B1920,③女子申込!$C:$C,0)),"")),"")</f>
        <v/>
      </c>
      <c r="U1920" t="str">
        <f t="shared" si="209"/>
        <v/>
      </c>
    </row>
    <row r="1921" spans="13:21">
      <c r="M1921" t="str">
        <f t="shared" si="204"/>
        <v/>
      </c>
      <c r="N1921" t="str">
        <f t="shared" si="205"/>
        <v/>
      </c>
      <c r="O1921" t="str">
        <f t="shared" si="206"/>
        <v/>
      </c>
      <c r="P1921" t="str">
        <f t="shared" si="207"/>
        <v/>
      </c>
      <c r="Q1921" t="str">
        <f>IF($F1921="","",DATEDIF($R1921,①申込書!$D$3,"Y"))</f>
        <v/>
      </c>
      <c r="R1921" t="str">
        <f t="shared" si="208"/>
        <v/>
      </c>
      <c r="S1921" t="str">
        <f t="shared" si="203"/>
        <v/>
      </c>
      <c r="T1921" t="str">
        <f>IFERROR(IF($G1921&lt;&gt;"",LEFT($G1921,11),IF(COUNTIF(③女子申込!$C:$C,$B1921)=1,INDEX(③女子申込!H:H,MATCH($B1921,③女子申込!$C:$C,0)),"")),"")</f>
        <v/>
      </c>
      <c r="U1921" t="str">
        <f t="shared" si="209"/>
        <v/>
      </c>
    </row>
    <row r="1922" spans="13:21">
      <c r="M1922" t="str">
        <f t="shared" si="204"/>
        <v/>
      </c>
      <c r="N1922" t="str">
        <f t="shared" si="205"/>
        <v/>
      </c>
      <c r="O1922" t="str">
        <f t="shared" si="206"/>
        <v/>
      </c>
      <c r="P1922" t="str">
        <f t="shared" si="207"/>
        <v/>
      </c>
      <c r="Q1922" t="str">
        <f>IF($F1922="","",DATEDIF($R1922,①申込書!$D$3,"Y"))</f>
        <v/>
      </c>
      <c r="R1922" t="str">
        <f t="shared" si="208"/>
        <v/>
      </c>
      <c r="S1922" t="str">
        <f t="shared" ref="S1922:S1985" si="210">IFERROR(IF(OR($E1922="北海道",$E1922="学連"),$E1922,LEFT($E1922,LEN($E1922)-1)),"")</f>
        <v/>
      </c>
      <c r="T1922" t="str">
        <f>IFERROR(IF($G1922&lt;&gt;"",LEFT($G1922,11),IF(COUNTIF(③女子申込!$C:$C,$B1922)=1,INDEX(③女子申込!H:H,MATCH($B1922,③女子申込!$C:$C,0)),"")),"")</f>
        <v/>
      </c>
      <c r="U1922" t="str">
        <f t="shared" si="209"/>
        <v/>
      </c>
    </row>
    <row r="1923" spans="13:21">
      <c r="M1923" t="str">
        <f t="shared" ref="M1923:M1986" si="211">IFERROR(LEFT($C1923,FIND("　",$C1923)-1),"")</f>
        <v/>
      </c>
      <c r="N1923" t="str">
        <f t="shared" ref="N1923:N1986" si="212">IFERROR(RIGHT($C1923,LEN($C1923)-FIND("　",$C1923)),"")</f>
        <v/>
      </c>
      <c r="O1923" t="str">
        <f t="shared" ref="O1923:O1986" si="213">IFERROR(DBCS(LEFT($D1923,FIND(" ",$D1923)-1)),"")</f>
        <v/>
      </c>
      <c r="P1923" t="str">
        <f t="shared" ref="P1923:P1986" si="214">IFERROR(DBCS(RIGHT($D1923,LEN($D1923)-FIND(" ",$D1923))),"")</f>
        <v/>
      </c>
      <c r="Q1923" t="str">
        <f>IF($F1923="","",DATEDIF($R1923,①申込書!$D$3,"Y"))</f>
        <v/>
      </c>
      <c r="R1923" t="str">
        <f t="shared" ref="R1923:R1986" si="215">IF($F1923="","",LEFT($F1923,4)&amp;"/"&amp;MID($F1923,5,2)&amp;"/"&amp;RIGHT($F1923,2))</f>
        <v/>
      </c>
      <c r="S1923" t="str">
        <f t="shared" si="210"/>
        <v/>
      </c>
      <c r="T1923" t="str">
        <f>IFERROR(IF($G1923&lt;&gt;"",LEFT($G1923,11),IF(COUNTIF(③女子申込!$C:$C,$B1923)=1,INDEX(③女子申込!H:H,MATCH($B1923,③女子申込!$C:$C,0)),"")),"")</f>
        <v/>
      </c>
      <c r="U1923" t="str">
        <f t="shared" ref="U1923:U1986" si="216">IFERROR(LEFT($A1923,FIND("大学",$A1923))&amp;RIGHT($A1923,LEN($A1923)-FIND("大学",$A1923)-1),"")</f>
        <v/>
      </c>
    </row>
    <row r="1924" spans="13:21">
      <c r="M1924" t="str">
        <f t="shared" si="211"/>
        <v/>
      </c>
      <c r="N1924" t="str">
        <f t="shared" si="212"/>
        <v/>
      </c>
      <c r="O1924" t="str">
        <f t="shared" si="213"/>
        <v/>
      </c>
      <c r="P1924" t="str">
        <f t="shared" si="214"/>
        <v/>
      </c>
      <c r="Q1924" t="str">
        <f>IF($F1924="","",DATEDIF($R1924,①申込書!$D$3,"Y"))</f>
        <v/>
      </c>
      <c r="R1924" t="str">
        <f t="shared" si="215"/>
        <v/>
      </c>
      <c r="S1924" t="str">
        <f t="shared" si="210"/>
        <v/>
      </c>
      <c r="T1924" t="str">
        <f>IFERROR(IF($G1924&lt;&gt;"",LEFT($G1924,11),IF(COUNTIF(③女子申込!$C:$C,$B1924)=1,INDEX(③女子申込!H:H,MATCH($B1924,③女子申込!$C:$C,0)),"")),"")</f>
        <v/>
      </c>
      <c r="U1924" t="str">
        <f t="shared" si="216"/>
        <v/>
      </c>
    </row>
    <row r="1925" spans="13:21">
      <c r="M1925" t="str">
        <f t="shared" si="211"/>
        <v/>
      </c>
      <c r="N1925" t="str">
        <f t="shared" si="212"/>
        <v/>
      </c>
      <c r="O1925" t="str">
        <f t="shared" si="213"/>
        <v/>
      </c>
      <c r="P1925" t="str">
        <f t="shared" si="214"/>
        <v/>
      </c>
      <c r="Q1925" t="str">
        <f>IF($F1925="","",DATEDIF($R1925,①申込書!$D$3,"Y"))</f>
        <v/>
      </c>
      <c r="R1925" t="str">
        <f t="shared" si="215"/>
        <v/>
      </c>
      <c r="S1925" t="str">
        <f t="shared" si="210"/>
        <v/>
      </c>
      <c r="T1925" t="str">
        <f>IFERROR(IF($G1925&lt;&gt;"",LEFT($G1925,11),IF(COUNTIF(③女子申込!$C:$C,$B1925)=1,INDEX(③女子申込!H:H,MATCH($B1925,③女子申込!$C:$C,0)),"")),"")</f>
        <v/>
      </c>
      <c r="U1925" t="str">
        <f t="shared" si="216"/>
        <v/>
      </c>
    </row>
    <row r="1926" spans="13:21">
      <c r="M1926" t="str">
        <f t="shared" si="211"/>
        <v/>
      </c>
      <c r="N1926" t="str">
        <f t="shared" si="212"/>
        <v/>
      </c>
      <c r="O1926" t="str">
        <f t="shared" si="213"/>
        <v/>
      </c>
      <c r="P1926" t="str">
        <f t="shared" si="214"/>
        <v/>
      </c>
      <c r="Q1926" t="str">
        <f>IF($F1926="","",DATEDIF($R1926,①申込書!$D$3,"Y"))</f>
        <v/>
      </c>
      <c r="R1926" t="str">
        <f t="shared" si="215"/>
        <v/>
      </c>
      <c r="S1926" t="str">
        <f t="shared" si="210"/>
        <v/>
      </c>
      <c r="T1926" t="str">
        <f>IFERROR(IF($G1926&lt;&gt;"",LEFT($G1926,11),IF(COUNTIF(③女子申込!$C:$C,$B1926)=1,INDEX(③女子申込!H:H,MATCH($B1926,③女子申込!$C:$C,0)),"")),"")</f>
        <v/>
      </c>
      <c r="U1926" t="str">
        <f t="shared" si="216"/>
        <v/>
      </c>
    </row>
    <row r="1927" spans="13:21">
      <c r="M1927" t="str">
        <f t="shared" si="211"/>
        <v/>
      </c>
      <c r="N1927" t="str">
        <f t="shared" si="212"/>
        <v/>
      </c>
      <c r="O1927" t="str">
        <f t="shared" si="213"/>
        <v/>
      </c>
      <c r="P1927" t="str">
        <f t="shared" si="214"/>
        <v/>
      </c>
      <c r="Q1927" t="str">
        <f>IF($F1927="","",DATEDIF($R1927,①申込書!$D$3,"Y"))</f>
        <v/>
      </c>
      <c r="R1927" t="str">
        <f t="shared" si="215"/>
        <v/>
      </c>
      <c r="S1927" t="str">
        <f t="shared" si="210"/>
        <v/>
      </c>
      <c r="T1927" t="str">
        <f>IFERROR(IF($G1927&lt;&gt;"",LEFT($G1927,11),IF(COUNTIF(③女子申込!$C:$C,$B1927)=1,INDEX(③女子申込!H:H,MATCH($B1927,③女子申込!$C:$C,0)),"")),"")</f>
        <v/>
      </c>
      <c r="U1927" t="str">
        <f t="shared" si="216"/>
        <v/>
      </c>
    </row>
    <row r="1928" spans="13:21">
      <c r="M1928" t="str">
        <f t="shared" si="211"/>
        <v/>
      </c>
      <c r="N1928" t="str">
        <f t="shared" si="212"/>
        <v/>
      </c>
      <c r="O1928" t="str">
        <f t="shared" si="213"/>
        <v/>
      </c>
      <c r="P1928" t="str">
        <f t="shared" si="214"/>
        <v/>
      </c>
      <c r="Q1928" t="str">
        <f>IF($F1928="","",DATEDIF($R1928,①申込書!$D$3,"Y"))</f>
        <v/>
      </c>
      <c r="R1928" t="str">
        <f t="shared" si="215"/>
        <v/>
      </c>
      <c r="S1928" t="str">
        <f t="shared" si="210"/>
        <v/>
      </c>
      <c r="T1928" t="str">
        <f>IFERROR(IF($G1928&lt;&gt;"",LEFT($G1928,11),IF(COUNTIF(③女子申込!$C:$C,$B1928)=1,INDEX(③女子申込!H:H,MATCH($B1928,③女子申込!$C:$C,0)),"")),"")</f>
        <v/>
      </c>
      <c r="U1928" t="str">
        <f t="shared" si="216"/>
        <v/>
      </c>
    </row>
    <row r="1929" spans="13:21">
      <c r="M1929" t="str">
        <f t="shared" si="211"/>
        <v/>
      </c>
      <c r="N1929" t="str">
        <f t="shared" si="212"/>
        <v/>
      </c>
      <c r="O1929" t="str">
        <f t="shared" si="213"/>
        <v/>
      </c>
      <c r="P1929" t="str">
        <f t="shared" si="214"/>
        <v/>
      </c>
      <c r="Q1929" t="str">
        <f>IF($F1929="","",DATEDIF($R1929,①申込書!$D$3,"Y"))</f>
        <v/>
      </c>
      <c r="R1929" t="str">
        <f t="shared" si="215"/>
        <v/>
      </c>
      <c r="S1929" t="str">
        <f t="shared" si="210"/>
        <v/>
      </c>
      <c r="T1929" t="str">
        <f>IFERROR(IF($G1929&lt;&gt;"",LEFT($G1929,11),IF(COUNTIF(③女子申込!$C:$C,$B1929)=1,INDEX(③女子申込!H:H,MATCH($B1929,③女子申込!$C:$C,0)),"")),"")</f>
        <v/>
      </c>
      <c r="U1929" t="str">
        <f t="shared" si="216"/>
        <v/>
      </c>
    </row>
    <row r="1930" spans="13:21">
      <c r="M1930" t="str">
        <f t="shared" si="211"/>
        <v/>
      </c>
      <c r="N1930" t="str">
        <f t="shared" si="212"/>
        <v/>
      </c>
      <c r="O1930" t="str">
        <f t="shared" si="213"/>
        <v/>
      </c>
      <c r="P1930" t="str">
        <f t="shared" si="214"/>
        <v/>
      </c>
      <c r="Q1930" t="str">
        <f>IF($F1930="","",DATEDIF($R1930,①申込書!$D$3,"Y"))</f>
        <v/>
      </c>
      <c r="R1930" t="str">
        <f t="shared" si="215"/>
        <v/>
      </c>
      <c r="S1930" t="str">
        <f t="shared" si="210"/>
        <v/>
      </c>
      <c r="T1930" t="str">
        <f>IFERROR(IF($G1930&lt;&gt;"",LEFT($G1930,11),IF(COUNTIF(③女子申込!$C:$C,$B1930)=1,INDEX(③女子申込!H:H,MATCH($B1930,③女子申込!$C:$C,0)),"")),"")</f>
        <v/>
      </c>
      <c r="U1930" t="str">
        <f t="shared" si="216"/>
        <v/>
      </c>
    </row>
    <row r="1931" spans="13:21">
      <c r="M1931" t="str">
        <f t="shared" si="211"/>
        <v/>
      </c>
      <c r="N1931" t="str">
        <f t="shared" si="212"/>
        <v/>
      </c>
      <c r="O1931" t="str">
        <f t="shared" si="213"/>
        <v/>
      </c>
      <c r="P1931" t="str">
        <f t="shared" si="214"/>
        <v/>
      </c>
      <c r="Q1931" t="str">
        <f>IF($F1931="","",DATEDIF($R1931,①申込書!$D$3,"Y"))</f>
        <v/>
      </c>
      <c r="R1931" t="str">
        <f t="shared" si="215"/>
        <v/>
      </c>
      <c r="S1931" t="str">
        <f t="shared" si="210"/>
        <v/>
      </c>
      <c r="T1931" t="str">
        <f>IFERROR(IF($G1931&lt;&gt;"",LEFT($G1931,11),IF(COUNTIF(③女子申込!$C:$C,$B1931)=1,INDEX(③女子申込!H:H,MATCH($B1931,③女子申込!$C:$C,0)),"")),"")</f>
        <v/>
      </c>
      <c r="U1931" t="str">
        <f t="shared" si="216"/>
        <v/>
      </c>
    </row>
    <row r="1932" spans="13:21">
      <c r="M1932" t="str">
        <f t="shared" si="211"/>
        <v/>
      </c>
      <c r="N1932" t="str">
        <f t="shared" si="212"/>
        <v/>
      </c>
      <c r="O1932" t="str">
        <f t="shared" si="213"/>
        <v/>
      </c>
      <c r="P1932" t="str">
        <f t="shared" si="214"/>
        <v/>
      </c>
      <c r="Q1932" t="str">
        <f>IF($F1932="","",DATEDIF($R1932,①申込書!$D$3,"Y"))</f>
        <v/>
      </c>
      <c r="R1932" t="str">
        <f t="shared" si="215"/>
        <v/>
      </c>
      <c r="S1932" t="str">
        <f t="shared" si="210"/>
        <v/>
      </c>
      <c r="T1932" t="str">
        <f>IFERROR(IF($G1932&lt;&gt;"",LEFT($G1932,11),IF(COUNTIF(③女子申込!$C:$C,$B1932)=1,INDEX(③女子申込!H:H,MATCH($B1932,③女子申込!$C:$C,0)),"")),"")</f>
        <v/>
      </c>
      <c r="U1932" t="str">
        <f t="shared" si="216"/>
        <v/>
      </c>
    </row>
    <row r="1933" spans="13:21">
      <c r="M1933" t="str">
        <f t="shared" si="211"/>
        <v/>
      </c>
      <c r="N1933" t="str">
        <f t="shared" si="212"/>
        <v/>
      </c>
      <c r="O1933" t="str">
        <f t="shared" si="213"/>
        <v/>
      </c>
      <c r="P1933" t="str">
        <f t="shared" si="214"/>
        <v/>
      </c>
      <c r="Q1933" t="str">
        <f>IF($F1933="","",DATEDIF($R1933,①申込書!$D$3,"Y"))</f>
        <v/>
      </c>
      <c r="R1933" t="str">
        <f t="shared" si="215"/>
        <v/>
      </c>
      <c r="S1933" t="str">
        <f t="shared" si="210"/>
        <v/>
      </c>
      <c r="T1933" t="str">
        <f>IFERROR(IF($G1933&lt;&gt;"",LEFT($G1933,11),IF(COUNTIF(③女子申込!$C:$C,$B1933)=1,INDEX(③女子申込!H:H,MATCH($B1933,③女子申込!$C:$C,0)),"")),"")</f>
        <v/>
      </c>
      <c r="U1933" t="str">
        <f t="shared" si="216"/>
        <v/>
      </c>
    </row>
    <row r="1934" spans="13:21">
      <c r="M1934" t="str">
        <f t="shared" si="211"/>
        <v/>
      </c>
      <c r="N1934" t="str">
        <f t="shared" si="212"/>
        <v/>
      </c>
      <c r="O1934" t="str">
        <f t="shared" si="213"/>
        <v/>
      </c>
      <c r="P1934" t="str">
        <f t="shared" si="214"/>
        <v/>
      </c>
      <c r="Q1934" t="str">
        <f>IF($F1934="","",DATEDIF($R1934,①申込書!$D$3,"Y"))</f>
        <v/>
      </c>
      <c r="R1934" t="str">
        <f t="shared" si="215"/>
        <v/>
      </c>
      <c r="S1934" t="str">
        <f t="shared" si="210"/>
        <v/>
      </c>
      <c r="T1934" t="str">
        <f>IFERROR(IF($G1934&lt;&gt;"",LEFT($G1934,11),IF(COUNTIF(③女子申込!$C:$C,$B1934)=1,INDEX(③女子申込!H:H,MATCH($B1934,③女子申込!$C:$C,0)),"")),"")</f>
        <v/>
      </c>
      <c r="U1934" t="str">
        <f t="shared" si="216"/>
        <v/>
      </c>
    </row>
    <row r="1935" spans="13:21">
      <c r="M1935" t="str">
        <f t="shared" si="211"/>
        <v/>
      </c>
      <c r="N1935" t="str">
        <f t="shared" si="212"/>
        <v/>
      </c>
      <c r="O1935" t="str">
        <f t="shared" si="213"/>
        <v/>
      </c>
      <c r="P1935" t="str">
        <f t="shared" si="214"/>
        <v/>
      </c>
      <c r="Q1935" t="str">
        <f>IF($F1935="","",DATEDIF($R1935,①申込書!$D$3,"Y"))</f>
        <v/>
      </c>
      <c r="R1935" t="str">
        <f t="shared" si="215"/>
        <v/>
      </c>
      <c r="S1935" t="str">
        <f t="shared" si="210"/>
        <v/>
      </c>
      <c r="T1935" t="str">
        <f>IFERROR(IF($G1935&lt;&gt;"",LEFT($G1935,11),IF(COUNTIF(③女子申込!$C:$C,$B1935)=1,INDEX(③女子申込!H:H,MATCH($B1935,③女子申込!$C:$C,0)),"")),"")</f>
        <v/>
      </c>
      <c r="U1935" t="str">
        <f t="shared" si="216"/>
        <v/>
      </c>
    </row>
    <row r="1936" spans="13:21">
      <c r="M1936" t="str">
        <f t="shared" si="211"/>
        <v/>
      </c>
      <c r="N1936" t="str">
        <f t="shared" si="212"/>
        <v/>
      </c>
      <c r="O1936" t="str">
        <f t="shared" si="213"/>
        <v/>
      </c>
      <c r="P1936" t="str">
        <f t="shared" si="214"/>
        <v/>
      </c>
      <c r="Q1936" t="str">
        <f>IF($F1936="","",DATEDIF($R1936,①申込書!$D$3,"Y"))</f>
        <v/>
      </c>
      <c r="R1936" t="str">
        <f t="shared" si="215"/>
        <v/>
      </c>
      <c r="S1936" t="str">
        <f t="shared" si="210"/>
        <v/>
      </c>
      <c r="T1936" t="str">
        <f>IFERROR(IF($G1936&lt;&gt;"",LEFT($G1936,11),IF(COUNTIF(③女子申込!$C:$C,$B1936)=1,INDEX(③女子申込!H:H,MATCH($B1936,③女子申込!$C:$C,0)),"")),"")</f>
        <v/>
      </c>
      <c r="U1936" t="str">
        <f t="shared" si="216"/>
        <v/>
      </c>
    </row>
    <row r="1937" spans="13:21">
      <c r="M1937" t="str">
        <f t="shared" si="211"/>
        <v/>
      </c>
      <c r="N1937" t="str">
        <f t="shared" si="212"/>
        <v/>
      </c>
      <c r="O1937" t="str">
        <f t="shared" si="213"/>
        <v/>
      </c>
      <c r="P1937" t="str">
        <f t="shared" si="214"/>
        <v/>
      </c>
      <c r="Q1937" t="str">
        <f>IF($F1937="","",DATEDIF($R1937,①申込書!$D$3,"Y"))</f>
        <v/>
      </c>
      <c r="R1937" t="str">
        <f t="shared" si="215"/>
        <v/>
      </c>
      <c r="S1937" t="str">
        <f t="shared" si="210"/>
        <v/>
      </c>
      <c r="T1937" t="str">
        <f>IFERROR(IF($G1937&lt;&gt;"",LEFT($G1937,11),IF(COUNTIF(③女子申込!$C:$C,$B1937)=1,INDEX(③女子申込!H:H,MATCH($B1937,③女子申込!$C:$C,0)),"")),"")</f>
        <v/>
      </c>
      <c r="U1937" t="str">
        <f t="shared" si="216"/>
        <v/>
      </c>
    </row>
    <row r="1938" spans="13:21">
      <c r="M1938" t="str">
        <f t="shared" si="211"/>
        <v/>
      </c>
      <c r="N1938" t="str">
        <f t="shared" si="212"/>
        <v/>
      </c>
      <c r="O1938" t="str">
        <f t="shared" si="213"/>
        <v/>
      </c>
      <c r="P1938" t="str">
        <f t="shared" si="214"/>
        <v/>
      </c>
      <c r="Q1938" t="str">
        <f>IF($F1938="","",DATEDIF($R1938,①申込書!$D$3,"Y"))</f>
        <v/>
      </c>
      <c r="R1938" t="str">
        <f t="shared" si="215"/>
        <v/>
      </c>
      <c r="S1938" t="str">
        <f t="shared" si="210"/>
        <v/>
      </c>
      <c r="T1938" t="str">
        <f>IFERROR(IF($G1938&lt;&gt;"",LEFT($G1938,11),IF(COUNTIF(③女子申込!$C:$C,$B1938)=1,INDEX(③女子申込!H:H,MATCH($B1938,③女子申込!$C:$C,0)),"")),"")</f>
        <v/>
      </c>
      <c r="U1938" t="str">
        <f t="shared" si="216"/>
        <v/>
      </c>
    </row>
    <row r="1939" spans="13:21">
      <c r="M1939" t="str">
        <f t="shared" si="211"/>
        <v/>
      </c>
      <c r="N1939" t="str">
        <f t="shared" si="212"/>
        <v/>
      </c>
      <c r="O1939" t="str">
        <f t="shared" si="213"/>
        <v/>
      </c>
      <c r="P1939" t="str">
        <f t="shared" si="214"/>
        <v/>
      </c>
      <c r="Q1939" t="str">
        <f>IF($F1939="","",DATEDIF($R1939,①申込書!$D$3,"Y"))</f>
        <v/>
      </c>
      <c r="R1939" t="str">
        <f t="shared" si="215"/>
        <v/>
      </c>
      <c r="S1939" t="str">
        <f t="shared" si="210"/>
        <v/>
      </c>
      <c r="T1939" t="str">
        <f>IFERROR(IF($G1939&lt;&gt;"",LEFT($G1939,11),IF(COUNTIF(③女子申込!$C:$C,$B1939)=1,INDEX(③女子申込!H:H,MATCH($B1939,③女子申込!$C:$C,0)),"")),"")</f>
        <v/>
      </c>
      <c r="U1939" t="str">
        <f t="shared" si="216"/>
        <v/>
      </c>
    </row>
    <row r="1940" spans="13:21">
      <c r="M1940" t="str">
        <f t="shared" si="211"/>
        <v/>
      </c>
      <c r="N1940" t="str">
        <f t="shared" si="212"/>
        <v/>
      </c>
      <c r="O1940" t="str">
        <f t="shared" si="213"/>
        <v/>
      </c>
      <c r="P1940" t="str">
        <f t="shared" si="214"/>
        <v/>
      </c>
      <c r="Q1940" t="str">
        <f>IF($F1940="","",DATEDIF($R1940,①申込書!$D$3,"Y"))</f>
        <v/>
      </c>
      <c r="R1940" t="str">
        <f t="shared" si="215"/>
        <v/>
      </c>
      <c r="S1940" t="str">
        <f t="shared" si="210"/>
        <v/>
      </c>
      <c r="T1940" t="str">
        <f>IFERROR(IF($G1940&lt;&gt;"",LEFT($G1940,11),IF(COUNTIF(③女子申込!$C:$C,$B1940)=1,INDEX(③女子申込!H:H,MATCH($B1940,③女子申込!$C:$C,0)),"")),"")</f>
        <v/>
      </c>
      <c r="U1940" t="str">
        <f t="shared" si="216"/>
        <v/>
      </c>
    </row>
    <row r="1941" spans="13:21">
      <c r="M1941" t="str">
        <f t="shared" si="211"/>
        <v/>
      </c>
      <c r="N1941" t="str">
        <f t="shared" si="212"/>
        <v/>
      </c>
      <c r="O1941" t="str">
        <f t="shared" si="213"/>
        <v/>
      </c>
      <c r="P1941" t="str">
        <f t="shared" si="214"/>
        <v/>
      </c>
      <c r="Q1941" t="str">
        <f>IF($F1941="","",DATEDIF($R1941,①申込書!$D$3,"Y"))</f>
        <v/>
      </c>
      <c r="R1941" t="str">
        <f t="shared" si="215"/>
        <v/>
      </c>
      <c r="S1941" t="str">
        <f t="shared" si="210"/>
        <v/>
      </c>
      <c r="T1941" t="str">
        <f>IFERROR(IF($G1941&lt;&gt;"",LEFT($G1941,11),IF(COUNTIF(③女子申込!$C:$C,$B1941)=1,INDEX(③女子申込!H:H,MATCH($B1941,③女子申込!$C:$C,0)),"")),"")</f>
        <v/>
      </c>
      <c r="U1941" t="str">
        <f t="shared" si="216"/>
        <v/>
      </c>
    </row>
    <row r="1942" spans="13:21">
      <c r="M1942" t="str">
        <f t="shared" si="211"/>
        <v/>
      </c>
      <c r="N1942" t="str">
        <f t="shared" si="212"/>
        <v/>
      </c>
      <c r="O1942" t="str">
        <f t="shared" si="213"/>
        <v/>
      </c>
      <c r="P1942" t="str">
        <f t="shared" si="214"/>
        <v/>
      </c>
      <c r="Q1942" t="str">
        <f>IF($F1942="","",DATEDIF($R1942,①申込書!$D$3,"Y"))</f>
        <v/>
      </c>
      <c r="R1942" t="str">
        <f t="shared" si="215"/>
        <v/>
      </c>
      <c r="S1942" t="str">
        <f t="shared" si="210"/>
        <v/>
      </c>
      <c r="T1942" t="str">
        <f>IFERROR(IF($G1942&lt;&gt;"",LEFT($G1942,11),IF(COUNTIF(③女子申込!$C:$C,$B1942)=1,INDEX(③女子申込!H:H,MATCH($B1942,③女子申込!$C:$C,0)),"")),"")</f>
        <v/>
      </c>
      <c r="U1942" t="str">
        <f t="shared" si="216"/>
        <v/>
      </c>
    </row>
    <row r="1943" spans="13:21">
      <c r="M1943" t="str">
        <f t="shared" si="211"/>
        <v/>
      </c>
      <c r="N1943" t="str">
        <f t="shared" si="212"/>
        <v/>
      </c>
      <c r="O1943" t="str">
        <f t="shared" si="213"/>
        <v/>
      </c>
      <c r="P1943" t="str">
        <f t="shared" si="214"/>
        <v/>
      </c>
      <c r="Q1943" t="str">
        <f>IF($F1943="","",DATEDIF($R1943,①申込書!$D$3,"Y"))</f>
        <v/>
      </c>
      <c r="R1943" t="str">
        <f t="shared" si="215"/>
        <v/>
      </c>
      <c r="S1943" t="str">
        <f t="shared" si="210"/>
        <v/>
      </c>
      <c r="T1943" t="str">
        <f>IFERROR(IF($G1943&lt;&gt;"",LEFT($G1943,11),IF(COUNTIF(③女子申込!$C:$C,$B1943)=1,INDEX(③女子申込!H:H,MATCH($B1943,③女子申込!$C:$C,0)),"")),"")</f>
        <v/>
      </c>
      <c r="U1943" t="str">
        <f t="shared" si="216"/>
        <v/>
      </c>
    </row>
    <row r="1944" spans="13:21">
      <c r="M1944" t="str">
        <f t="shared" si="211"/>
        <v/>
      </c>
      <c r="N1944" t="str">
        <f t="shared" si="212"/>
        <v/>
      </c>
      <c r="O1944" t="str">
        <f t="shared" si="213"/>
        <v/>
      </c>
      <c r="P1944" t="str">
        <f t="shared" si="214"/>
        <v/>
      </c>
      <c r="Q1944" t="str">
        <f>IF($F1944="","",DATEDIF($R1944,①申込書!$D$3,"Y"))</f>
        <v/>
      </c>
      <c r="R1944" t="str">
        <f t="shared" si="215"/>
        <v/>
      </c>
      <c r="S1944" t="str">
        <f t="shared" si="210"/>
        <v/>
      </c>
      <c r="T1944" t="str">
        <f>IFERROR(IF($G1944&lt;&gt;"",LEFT($G1944,11),IF(COUNTIF(③女子申込!$C:$C,$B1944)=1,INDEX(③女子申込!H:H,MATCH($B1944,③女子申込!$C:$C,0)),"")),"")</f>
        <v/>
      </c>
      <c r="U1944" t="str">
        <f t="shared" si="216"/>
        <v/>
      </c>
    </row>
    <row r="1945" spans="13:21">
      <c r="M1945" t="str">
        <f t="shared" si="211"/>
        <v/>
      </c>
      <c r="N1945" t="str">
        <f t="shared" si="212"/>
        <v/>
      </c>
      <c r="O1945" t="str">
        <f t="shared" si="213"/>
        <v/>
      </c>
      <c r="P1945" t="str">
        <f t="shared" si="214"/>
        <v/>
      </c>
      <c r="Q1945" t="str">
        <f>IF($F1945="","",DATEDIF($R1945,①申込書!$D$3,"Y"))</f>
        <v/>
      </c>
      <c r="R1945" t="str">
        <f t="shared" si="215"/>
        <v/>
      </c>
      <c r="S1945" t="str">
        <f t="shared" si="210"/>
        <v/>
      </c>
      <c r="T1945" t="str">
        <f>IFERROR(IF($G1945&lt;&gt;"",LEFT($G1945,11),IF(COUNTIF(③女子申込!$C:$C,$B1945)=1,INDEX(③女子申込!H:H,MATCH($B1945,③女子申込!$C:$C,0)),"")),"")</f>
        <v/>
      </c>
      <c r="U1945" t="str">
        <f t="shared" si="216"/>
        <v/>
      </c>
    </row>
    <row r="1946" spans="13:21">
      <c r="M1946" t="str">
        <f t="shared" si="211"/>
        <v/>
      </c>
      <c r="N1946" t="str">
        <f t="shared" si="212"/>
        <v/>
      </c>
      <c r="O1946" t="str">
        <f t="shared" si="213"/>
        <v/>
      </c>
      <c r="P1946" t="str">
        <f t="shared" si="214"/>
        <v/>
      </c>
      <c r="Q1946" t="str">
        <f>IF($F1946="","",DATEDIF($R1946,①申込書!$D$3,"Y"))</f>
        <v/>
      </c>
      <c r="R1946" t="str">
        <f t="shared" si="215"/>
        <v/>
      </c>
      <c r="S1946" t="str">
        <f t="shared" si="210"/>
        <v/>
      </c>
      <c r="T1946" t="str">
        <f>IFERROR(IF($G1946&lt;&gt;"",LEFT($G1946,11),IF(COUNTIF(③女子申込!$C:$C,$B1946)=1,INDEX(③女子申込!H:H,MATCH($B1946,③女子申込!$C:$C,0)),"")),"")</f>
        <v/>
      </c>
      <c r="U1946" t="str">
        <f t="shared" si="216"/>
        <v/>
      </c>
    </row>
    <row r="1947" spans="13:21">
      <c r="M1947" t="str">
        <f t="shared" si="211"/>
        <v/>
      </c>
      <c r="N1947" t="str">
        <f t="shared" si="212"/>
        <v/>
      </c>
      <c r="O1947" t="str">
        <f t="shared" si="213"/>
        <v/>
      </c>
      <c r="P1947" t="str">
        <f t="shared" si="214"/>
        <v/>
      </c>
      <c r="Q1947" t="str">
        <f>IF($F1947="","",DATEDIF($R1947,①申込書!$D$3,"Y"))</f>
        <v/>
      </c>
      <c r="R1947" t="str">
        <f t="shared" si="215"/>
        <v/>
      </c>
      <c r="S1947" t="str">
        <f t="shared" si="210"/>
        <v/>
      </c>
      <c r="T1947" t="str">
        <f>IFERROR(IF($G1947&lt;&gt;"",LEFT($G1947,11),IF(COUNTIF(③女子申込!$C:$C,$B1947)=1,INDEX(③女子申込!H:H,MATCH($B1947,③女子申込!$C:$C,0)),"")),"")</f>
        <v/>
      </c>
      <c r="U1947" t="str">
        <f t="shared" si="216"/>
        <v/>
      </c>
    </row>
    <row r="1948" spans="13:21">
      <c r="M1948" t="str">
        <f t="shared" si="211"/>
        <v/>
      </c>
      <c r="N1948" t="str">
        <f t="shared" si="212"/>
        <v/>
      </c>
      <c r="O1948" t="str">
        <f t="shared" si="213"/>
        <v/>
      </c>
      <c r="P1948" t="str">
        <f t="shared" si="214"/>
        <v/>
      </c>
      <c r="Q1948" t="str">
        <f>IF($F1948="","",DATEDIF($R1948,①申込書!$D$3,"Y"))</f>
        <v/>
      </c>
      <c r="R1948" t="str">
        <f t="shared" si="215"/>
        <v/>
      </c>
      <c r="S1948" t="str">
        <f t="shared" si="210"/>
        <v/>
      </c>
      <c r="T1948" t="str">
        <f>IFERROR(IF($G1948&lt;&gt;"",LEFT($G1948,11),IF(COUNTIF(③女子申込!$C:$C,$B1948)=1,INDEX(③女子申込!H:H,MATCH($B1948,③女子申込!$C:$C,0)),"")),"")</f>
        <v/>
      </c>
      <c r="U1948" t="str">
        <f t="shared" si="216"/>
        <v/>
      </c>
    </row>
    <row r="1949" spans="13:21">
      <c r="M1949" t="str">
        <f t="shared" si="211"/>
        <v/>
      </c>
      <c r="N1949" t="str">
        <f t="shared" si="212"/>
        <v/>
      </c>
      <c r="O1949" t="str">
        <f t="shared" si="213"/>
        <v/>
      </c>
      <c r="P1949" t="str">
        <f t="shared" si="214"/>
        <v/>
      </c>
      <c r="Q1949" t="str">
        <f>IF($F1949="","",DATEDIF($R1949,①申込書!$D$3,"Y"))</f>
        <v/>
      </c>
      <c r="R1949" t="str">
        <f t="shared" si="215"/>
        <v/>
      </c>
      <c r="S1949" t="str">
        <f t="shared" si="210"/>
        <v/>
      </c>
      <c r="T1949" t="str">
        <f>IFERROR(IF($G1949&lt;&gt;"",LEFT($G1949,11),IF(COUNTIF(③女子申込!$C:$C,$B1949)=1,INDEX(③女子申込!H:H,MATCH($B1949,③女子申込!$C:$C,0)),"")),"")</f>
        <v/>
      </c>
      <c r="U1949" t="str">
        <f t="shared" si="216"/>
        <v/>
      </c>
    </row>
    <row r="1950" spans="13:21">
      <c r="M1950" t="str">
        <f t="shared" si="211"/>
        <v/>
      </c>
      <c r="N1950" t="str">
        <f t="shared" si="212"/>
        <v/>
      </c>
      <c r="O1950" t="str">
        <f t="shared" si="213"/>
        <v/>
      </c>
      <c r="P1950" t="str">
        <f t="shared" si="214"/>
        <v/>
      </c>
      <c r="Q1950" t="str">
        <f>IF($F1950="","",DATEDIF($R1950,①申込書!$D$3,"Y"))</f>
        <v/>
      </c>
      <c r="R1950" t="str">
        <f t="shared" si="215"/>
        <v/>
      </c>
      <c r="S1950" t="str">
        <f t="shared" si="210"/>
        <v/>
      </c>
      <c r="T1950" t="str">
        <f>IFERROR(IF($G1950&lt;&gt;"",LEFT($G1950,11),IF(COUNTIF(③女子申込!$C:$C,$B1950)=1,INDEX(③女子申込!H:H,MATCH($B1950,③女子申込!$C:$C,0)),"")),"")</f>
        <v/>
      </c>
      <c r="U1950" t="str">
        <f t="shared" si="216"/>
        <v/>
      </c>
    </row>
    <row r="1951" spans="13:21">
      <c r="M1951" t="str">
        <f t="shared" si="211"/>
        <v/>
      </c>
      <c r="N1951" t="str">
        <f t="shared" si="212"/>
        <v/>
      </c>
      <c r="O1951" t="str">
        <f t="shared" si="213"/>
        <v/>
      </c>
      <c r="P1951" t="str">
        <f t="shared" si="214"/>
        <v/>
      </c>
      <c r="Q1951" t="str">
        <f>IF($F1951="","",DATEDIF($R1951,①申込書!$D$3,"Y"))</f>
        <v/>
      </c>
      <c r="R1951" t="str">
        <f t="shared" si="215"/>
        <v/>
      </c>
      <c r="S1951" t="str">
        <f t="shared" si="210"/>
        <v/>
      </c>
      <c r="T1951" t="str">
        <f>IFERROR(IF($G1951&lt;&gt;"",LEFT($G1951,11),IF(COUNTIF(③女子申込!$C:$C,$B1951)=1,INDEX(③女子申込!H:H,MATCH($B1951,③女子申込!$C:$C,0)),"")),"")</f>
        <v/>
      </c>
      <c r="U1951" t="str">
        <f t="shared" si="216"/>
        <v/>
      </c>
    </row>
    <row r="1952" spans="13:21">
      <c r="M1952" t="str">
        <f t="shared" si="211"/>
        <v/>
      </c>
      <c r="N1952" t="str">
        <f t="shared" si="212"/>
        <v/>
      </c>
      <c r="O1952" t="str">
        <f t="shared" si="213"/>
        <v/>
      </c>
      <c r="P1952" t="str">
        <f t="shared" si="214"/>
        <v/>
      </c>
      <c r="Q1952" t="str">
        <f>IF($F1952="","",DATEDIF($R1952,①申込書!$D$3,"Y"))</f>
        <v/>
      </c>
      <c r="R1952" t="str">
        <f t="shared" si="215"/>
        <v/>
      </c>
      <c r="S1952" t="str">
        <f t="shared" si="210"/>
        <v/>
      </c>
      <c r="T1952" t="str">
        <f>IFERROR(IF($G1952&lt;&gt;"",LEFT($G1952,11),IF(COUNTIF(③女子申込!$C:$C,$B1952)=1,INDEX(③女子申込!H:H,MATCH($B1952,③女子申込!$C:$C,0)),"")),"")</f>
        <v/>
      </c>
      <c r="U1952" t="str">
        <f t="shared" si="216"/>
        <v/>
      </c>
    </row>
    <row r="1953" spans="13:21">
      <c r="M1953" t="str">
        <f t="shared" si="211"/>
        <v/>
      </c>
      <c r="N1953" t="str">
        <f t="shared" si="212"/>
        <v/>
      </c>
      <c r="O1953" t="str">
        <f t="shared" si="213"/>
        <v/>
      </c>
      <c r="P1953" t="str">
        <f t="shared" si="214"/>
        <v/>
      </c>
      <c r="Q1953" t="str">
        <f>IF($F1953="","",DATEDIF($R1953,①申込書!$D$3,"Y"))</f>
        <v/>
      </c>
      <c r="R1953" t="str">
        <f t="shared" si="215"/>
        <v/>
      </c>
      <c r="S1953" t="str">
        <f t="shared" si="210"/>
        <v/>
      </c>
      <c r="T1953" t="str">
        <f>IFERROR(IF($G1953&lt;&gt;"",LEFT($G1953,11),IF(COUNTIF(③女子申込!$C:$C,$B1953)=1,INDEX(③女子申込!H:H,MATCH($B1953,③女子申込!$C:$C,0)),"")),"")</f>
        <v/>
      </c>
      <c r="U1953" t="str">
        <f t="shared" si="216"/>
        <v/>
      </c>
    </row>
    <row r="1954" spans="13:21">
      <c r="M1954" t="str">
        <f t="shared" si="211"/>
        <v/>
      </c>
      <c r="N1954" t="str">
        <f t="shared" si="212"/>
        <v/>
      </c>
      <c r="O1954" t="str">
        <f t="shared" si="213"/>
        <v/>
      </c>
      <c r="P1954" t="str">
        <f t="shared" si="214"/>
        <v/>
      </c>
      <c r="Q1954" t="str">
        <f>IF($F1954="","",DATEDIF($R1954,①申込書!$D$3,"Y"))</f>
        <v/>
      </c>
      <c r="R1954" t="str">
        <f t="shared" si="215"/>
        <v/>
      </c>
      <c r="S1954" t="str">
        <f t="shared" si="210"/>
        <v/>
      </c>
      <c r="T1954" t="str">
        <f>IFERROR(IF($G1954&lt;&gt;"",LEFT($G1954,11),IF(COUNTIF(③女子申込!$C:$C,$B1954)=1,INDEX(③女子申込!H:H,MATCH($B1954,③女子申込!$C:$C,0)),"")),"")</f>
        <v/>
      </c>
      <c r="U1954" t="str">
        <f t="shared" si="216"/>
        <v/>
      </c>
    </row>
    <row r="1955" spans="13:21">
      <c r="M1955" t="str">
        <f t="shared" si="211"/>
        <v/>
      </c>
      <c r="N1955" t="str">
        <f t="shared" si="212"/>
        <v/>
      </c>
      <c r="O1955" t="str">
        <f t="shared" si="213"/>
        <v/>
      </c>
      <c r="P1955" t="str">
        <f t="shared" si="214"/>
        <v/>
      </c>
      <c r="Q1955" t="str">
        <f>IF($F1955="","",DATEDIF($R1955,①申込書!$D$3,"Y"))</f>
        <v/>
      </c>
      <c r="R1955" t="str">
        <f t="shared" si="215"/>
        <v/>
      </c>
      <c r="S1955" t="str">
        <f t="shared" si="210"/>
        <v/>
      </c>
      <c r="T1955" t="str">
        <f>IFERROR(IF($G1955&lt;&gt;"",LEFT($G1955,11),IF(COUNTIF(③女子申込!$C:$C,$B1955)=1,INDEX(③女子申込!H:H,MATCH($B1955,③女子申込!$C:$C,0)),"")),"")</f>
        <v/>
      </c>
      <c r="U1955" t="str">
        <f t="shared" si="216"/>
        <v/>
      </c>
    </row>
    <row r="1956" spans="13:21">
      <c r="M1956" t="str">
        <f t="shared" si="211"/>
        <v/>
      </c>
      <c r="N1956" t="str">
        <f t="shared" si="212"/>
        <v/>
      </c>
      <c r="O1956" t="str">
        <f t="shared" si="213"/>
        <v/>
      </c>
      <c r="P1956" t="str">
        <f t="shared" si="214"/>
        <v/>
      </c>
      <c r="Q1956" t="str">
        <f>IF($F1956="","",DATEDIF($R1956,①申込書!$D$3,"Y"))</f>
        <v/>
      </c>
      <c r="R1956" t="str">
        <f t="shared" si="215"/>
        <v/>
      </c>
      <c r="S1956" t="str">
        <f t="shared" si="210"/>
        <v/>
      </c>
      <c r="T1956" t="str">
        <f>IFERROR(IF($G1956&lt;&gt;"",LEFT($G1956,11),IF(COUNTIF(③女子申込!$C:$C,$B1956)=1,INDEX(③女子申込!H:H,MATCH($B1956,③女子申込!$C:$C,0)),"")),"")</f>
        <v/>
      </c>
      <c r="U1956" t="str">
        <f t="shared" si="216"/>
        <v/>
      </c>
    </row>
    <row r="1957" spans="13:21">
      <c r="M1957" t="str">
        <f t="shared" si="211"/>
        <v/>
      </c>
      <c r="N1957" t="str">
        <f t="shared" si="212"/>
        <v/>
      </c>
      <c r="O1957" t="str">
        <f t="shared" si="213"/>
        <v/>
      </c>
      <c r="P1957" t="str">
        <f t="shared" si="214"/>
        <v/>
      </c>
      <c r="Q1957" t="str">
        <f>IF($F1957="","",DATEDIF($R1957,①申込書!$D$3,"Y"))</f>
        <v/>
      </c>
      <c r="R1957" t="str">
        <f t="shared" si="215"/>
        <v/>
      </c>
      <c r="S1957" t="str">
        <f t="shared" si="210"/>
        <v/>
      </c>
      <c r="T1957" t="str">
        <f>IFERROR(IF($G1957&lt;&gt;"",LEFT($G1957,11),IF(COUNTIF(③女子申込!$C:$C,$B1957)=1,INDEX(③女子申込!H:H,MATCH($B1957,③女子申込!$C:$C,0)),"")),"")</f>
        <v/>
      </c>
      <c r="U1957" t="str">
        <f t="shared" si="216"/>
        <v/>
      </c>
    </row>
    <row r="1958" spans="13:21">
      <c r="M1958" t="str">
        <f t="shared" si="211"/>
        <v/>
      </c>
      <c r="N1958" t="str">
        <f t="shared" si="212"/>
        <v/>
      </c>
      <c r="O1958" t="str">
        <f t="shared" si="213"/>
        <v/>
      </c>
      <c r="P1958" t="str">
        <f t="shared" si="214"/>
        <v/>
      </c>
      <c r="Q1958" t="str">
        <f>IF($F1958="","",DATEDIF($R1958,①申込書!$D$3,"Y"))</f>
        <v/>
      </c>
      <c r="R1958" t="str">
        <f t="shared" si="215"/>
        <v/>
      </c>
      <c r="S1958" t="str">
        <f t="shared" si="210"/>
        <v/>
      </c>
      <c r="T1958" t="str">
        <f>IFERROR(IF($G1958&lt;&gt;"",LEFT($G1958,11),IF(COUNTIF(③女子申込!$C:$C,$B1958)=1,INDEX(③女子申込!H:H,MATCH($B1958,③女子申込!$C:$C,0)),"")),"")</f>
        <v/>
      </c>
      <c r="U1958" t="str">
        <f t="shared" si="216"/>
        <v/>
      </c>
    </row>
    <row r="1959" spans="13:21">
      <c r="M1959" t="str">
        <f t="shared" si="211"/>
        <v/>
      </c>
      <c r="N1959" t="str">
        <f t="shared" si="212"/>
        <v/>
      </c>
      <c r="O1959" t="str">
        <f t="shared" si="213"/>
        <v/>
      </c>
      <c r="P1959" t="str">
        <f t="shared" si="214"/>
        <v/>
      </c>
      <c r="Q1959" t="str">
        <f>IF($F1959="","",DATEDIF($R1959,①申込書!$D$3,"Y"))</f>
        <v/>
      </c>
      <c r="R1959" t="str">
        <f t="shared" si="215"/>
        <v/>
      </c>
      <c r="S1959" t="str">
        <f t="shared" si="210"/>
        <v/>
      </c>
      <c r="T1959" t="str">
        <f>IFERROR(IF($G1959&lt;&gt;"",LEFT($G1959,11),IF(COUNTIF(③女子申込!$C:$C,$B1959)=1,INDEX(③女子申込!H:H,MATCH($B1959,③女子申込!$C:$C,0)),"")),"")</f>
        <v/>
      </c>
      <c r="U1959" t="str">
        <f t="shared" si="216"/>
        <v/>
      </c>
    </row>
    <row r="1960" spans="13:21">
      <c r="M1960" t="str">
        <f t="shared" si="211"/>
        <v/>
      </c>
      <c r="N1960" t="str">
        <f t="shared" si="212"/>
        <v/>
      </c>
      <c r="O1960" t="str">
        <f t="shared" si="213"/>
        <v/>
      </c>
      <c r="P1960" t="str">
        <f t="shared" si="214"/>
        <v/>
      </c>
      <c r="Q1960" t="str">
        <f>IF($F1960="","",DATEDIF($R1960,①申込書!$D$3,"Y"))</f>
        <v/>
      </c>
      <c r="R1960" t="str">
        <f t="shared" si="215"/>
        <v/>
      </c>
      <c r="S1960" t="str">
        <f t="shared" si="210"/>
        <v/>
      </c>
      <c r="T1960" t="str">
        <f>IFERROR(IF($G1960&lt;&gt;"",LEFT($G1960,11),IF(COUNTIF(③女子申込!$C:$C,$B1960)=1,INDEX(③女子申込!H:H,MATCH($B1960,③女子申込!$C:$C,0)),"")),"")</f>
        <v/>
      </c>
      <c r="U1960" t="str">
        <f t="shared" si="216"/>
        <v/>
      </c>
    </row>
    <row r="1961" spans="13:21">
      <c r="M1961" t="str">
        <f t="shared" si="211"/>
        <v/>
      </c>
      <c r="N1961" t="str">
        <f t="shared" si="212"/>
        <v/>
      </c>
      <c r="O1961" t="str">
        <f t="shared" si="213"/>
        <v/>
      </c>
      <c r="P1961" t="str">
        <f t="shared" si="214"/>
        <v/>
      </c>
      <c r="Q1961" t="str">
        <f>IF($F1961="","",DATEDIF($R1961,①申込書!$D$3,"Y"))</f>
        <v/>
      </c>
      <c r="R1961" t="str">
        <f t="shared" si="215"/>
        <v/>
      </c>
      <c r="S1961" t="str">
        <f t="shared" si="210"/>
        <v/>
      </c>
      <c r="T1961" t="str">
        <f>IFERROR(IF($G1961&lt;&gt;"",LEFT($G1961,11),IF(COUNTIF(③女子申込!$C:$C,$B1961)=1,INDEX(③女子申込!H:H,MATCH($B1961,③女子申込!$C:$C,0)),"")),"")</f>
        <v/>
      </c>
      <c r="U1961" t="str">
        <f t="shared" si="216"/>
        <v/>
      </c>
    </row>
    <row r="1962" spans="13:21">
      <c r="M1962" t="str">
        <f t="shared" si="211"/>
        <v/>
      </c>
      <c r="N1962" t="str">
        <f t="shared" si="212"/>
        <v/>
      </c>
      <c r="O1962" t="str">
        <f t="shared" si="213"/>
        <v/>
      </c>
      <c r="P1962" t="str">
        <f t="shared" si="214"/>
        <v/>
      </c>
      <c r="Q1962" t="str">
        <f>IF($F1962="","",DATEDIF($R1962,①申込書!$D$3,"Y"))</f>
        <v/>
      </c>
      <c r="R1962" t="str">
        <f t="shared" si="215"/>
        <v/>
      </c>
      <c r="S1962" t="str">
        <f t="shared" si="210"/>
        <v/>
      </c>
      <c r="T1962" t="str">
        <f>IFERROR(IF($G1962&lt;&gt;"",LEFT($G1962,11),IF(COUNTIF(③女子申込!$C:$C,$B1962)=1,INDEX(③女子申込!H:H,MATCH($B1962,③女子申込!$C:$C,0)),"")),"")</f>
        <v/>
      </c>
      <c r="U1962" t="str">
        <f t="shared" si="216"/>
        <v/>
      </c>
    </row>
    <row r="1963" spans="13:21">
      <c r="M1963" t="str">
        <f t="shared" si="211"/>
        <v/>
      </c>
      <c r="N1963" t="str">
        <f t="shared" si="212"/>
        <v/>
      </c>
      <c r="O1963" t="str">
        <f t="shared" si="213"/>
        <v/>
      </c>
      <c r="P1963" t="str">
        <f t="shared" si="214"/>
        <v/>
      </c>
      <c r="Q1963" t="str">
        <f>IF($F1963="","",DATEDIF($R1963,①申込書!$D$3,"Y"))</f>
        <v/>
      </c>
      <c r="R1963" t="str">
        <f t="shared" si="215"/>
        <v/>
      </c>
      <c r="S1963" t="str">
        <f t="shared" si="210"/>
        <v/>
      </c>
      <c r="T1963" t="str">
        <f>IFERROR(IF($G1963&lt;&gt;"",LEFT($G1963,11),IF(COUNTIF(③女子申込!$C:$C,$B1963)=1,INDEX(③女子申込!H:H,MATCH($B1963,③女子申込!$C:$C,0)),"")),"")</f>
        <v/>
      </c>
      <c r="U1963" t="str">
        <f t="shared" si="216"/>
        <v/>
      </c>
    </row>
    <row r="1964" spans="13:21">
      <c r="M1964" t="str">
        <f t="shared" si="211"/>
        <v/>
      </c>
      <c r="N1964" t="str">
        <f t="shared" si="212"/>
        <v/>
      </c>
      <c r="O1964" t="str">
        <f t="shared" si="213"/>
        <v/>
      </c>
      <c r="P1964" t="str">
        <f t="shared" si="214"/>
        <v/>
      </c>
      <c r="Q1964" t="str">
        <f>IF($F1964="","",DATEDIF($R1964,①申込書!$D$3,"Y"))</f>
        <v/>
      </c>
      <c r="R1964" t="str">
        <f t="shared" si="215"/>
        <v/>
      </c>
      <c r="S1964" t="str">
        <f t="shared" si="210"/>
        <v/>
      </c>
      <c r="T1964" t="str">
        <f>IFERROR(IF($G1964&lt;&gt;"",LEFT($G1964,11),IF(COUNTIF(③女子申込!$C:$C,$B1964)=1,INDEX(③女子申込!H:H,MATCH($B1964,③女子申込!$C:$C,0)),"")),"")</f>
        <v/>
      </c>
      <c r="U1964" t="str">
        <f t="shared" si="216"/>
        <v/>
      </c>
    </row>
    <row r="1965" spans="13:21">
      <c r="M1965" t="str">
        <f t="shared" si="211"/>
        <v/>
      </c>
      <c r="N1965" t="str">
        <f t="shared" si="212"/>
        <v/>
      </c>
      <c r="O1965" t="str">
        <f t="shared" si="213"/>
        <v/>
      </c>
      <c r="P1965" t="str">
        <f t="shared" si="214"/>
        <v/>
      </c>
      <c r="Q1965" t="str">
        <f>IF($F1965="","",DATEDIF($R1965,①申込書!$D$3,"Y"))</f>
        <v/>
      </c>
      <c r="R1965" t="str">
        <f t="shared" si="215"/>
        <v/>
      </c>
      <c r="S1965" t="str">
        <f t="shared" si="210"/>
        <v/>
      </c>
      <c r="T1965" t="str">
        <f>IFERROR(IF($G1965&lt;&gt;"",LEFT($G1965,11),IF(COUNTIF(③女子申込!$C:$C,$B1965)=1,INDEX(③女子申込!H:H,MATCH($B1965,③女子申込!$C:$C,0)),"")),"")</f>
        <v/>
      </c>
      <c r="U1965" t="str">
        <f t="shared" si="216"/>
        <v/>
      </c>
    </row>
    <row r="1966" spans="13:21">
      <c r="M1966" t="str">
        <f t="shared" si="211"/>
        <v/>
      </c>
      <c r="N1966" t="str">
        <f t="shared" si="212"/>
        <v/>
      </c>
      <c r="O1966" t="str">
        <f t="shared" si="213"/>
        <v/>
      </c>
      <c r="P1966" t="str">
        <f t="shared" si="214"/>
        <v/>
      </c>
      <c r="Q1966" t="str">
        <f>IF($F1966="","",DATEDIF($R1966,①申込書!$D$3,"Y"))</f>
        <v/>
      </c>
      <c r="R1966" t="str">
        <f t="shared" si="215"/>
        <v/>
      </c>
      <c r="S1966" t="str">
        <f t="shared" si="210"/>
        <v/>
      </c>
      <c r="T1966" t="str">
        <f>IFERROR(IF($G1966&lt;&gt;"",LEFT($G1966,11),IF(COUNTIF(③女子申込!$C:$C,$B1966)=1,INDEX(③女子申込!H:H,MATCH($B1966,③女子申込!$C:$C,0)),"")),"")</f>
        <v/>
      </c>
      <c r="U1966" t="str">
        <f t="shared" si="216"/>
        <v/>
      </c>
    </row>
    <row r="1967" spans="13:21">
      <c r="M1967" t="str">
        <f t="shared" si="211"/>
        <v/>
      </c>
      <c r="N1967" t="str">
        <f t="shared" si="212"/>
        <v/>
      </c>
      <c r="O1967" t="str">
        <f t="shared" si="213"/>
        <v/>
      </c>
      <c r="P1967" t="str">
        <f t="shared" si="214"/>
        <v/>
      </c>
      <c r="Q1967" t="str">
        <f>IF($F1967="","",DATEDIF($R1967,①申込書!$D$3,"Y"))</f>
        <v/>
      </c>
      <c r="R1967" t="str">
        <f t="shared" si="215"/>
        <v/>
      </c>
      <c r="S1967" t="str">
        <f t="shared" si="210"/>
        <v/>
      </c>
      <c r="T1967" t="str">
        <f>IFERROR(IF($G1967&lt;&gt;"",LEFT($G1967,11),IF(COUNTIF(③女子申込!$C:$C,$B1967)=1,INDEX(③女子申込!H:H,MATCH($B1967,③女子申込!$C:$C,0)),"")),"")</f>
        <v/>
      </c>
      <c r="U1967" t="str">
        <f t="shared" si="216"/>
        <v/>
      </c>
    </row>
    <row r="1968" spans="13:21">
      <c r="M1968" t="str">
        <f t="shared" si="211"/>
        <v/>
      </c>
      <c r="N1968" t="str">
        <f t="shared" si="212"/>
        <v/>
      </c>
      <c r="O1968" t="str">
        <f t="shared" si="213"/>
        <v/>
      </c>
      <c r="P1968" t="str">
        <f t="shared" si="214"/>
        <v/>
      </c>
      <c r="Q1968" t="str">
        <f>IF($F1968="","",DATEDIF($R1968,①申込書!$D$3,"Y"))</f>
        <v/>
      </c>
      <c r="R1968" t="str">
        <f t="shared" si="215"/>
        <v/>
      </c>
      <c r="S1968" t="str">
        <f t="shared" si="210"/>
        <v/>
      </c>
      <c r="T1968" t="str">
        <f>IFERROR(IF($G1968&lt;&gt;"",LEFT($G1968,11),IF(COUNTIF(③女子申込!$C:$C,$B1968)=1,INDEX(③女子申込!H:H,MATCH($B1968,③女子申込!$C:$C,0)),"")),"")</f>
        <v/>
      </c>
      <c r="U1968" t="str">
        <f t="shared" si="216"/>
        <v/>
      </c>
    </row>
    <row r="1969" spans="13:21">
      <c r="M1969" t="str">
        <f t="shared" si="211"/>
        <v/>
      </c>
      <c r="N1969" t="str">
        <f t="shared" si="212"/>
        <v/>
      </c>
      <c r="O1969" t="str">
        <f t="shared" si="213"/>
        <v/>
      </c>
      <c r="P1969" t="str">
        <f t="shared" si="214"/>
        <v/>
      </c>
      <c r="Q1969" t="str">
        <f>IF($F1969="","",DATEDIF($R1969,①申込書!$D$3,"Y"))</f>
        <v/>
      </c>
      <c r="R1969" t="str">
        <f t="shared" si="215"/>
        <v/>
      </c>
      <c r="S1969" t="str">
        <f t="shared" si="210"/>
        <v/>
      </c>
      <c r="T1969" t="str">
        <f>IFERROR(IF($G1969&lt;&gt;"",LEFT($G1969,11),IF(COUNTIF(③女子申込!$C:$C,$B1969)=1,INDEX(③女子申込!H:H,MATCH($B1969,③女子申込!$C:$C,0)),"")),"")</f>
        <v/>
      </c>
      <c r="U1969" t="str">
        <f t="shared" si="216"/>
        <v/>
      </c>
    </row>
    <row r="1970" spans="13:21">
      <c r="M1970" t="str">
        <f t="shared" si="211"/>
        <v/>
      </c>
      <c r="N1970" t="str">
        <f t="shared" si="212"/>
        <v/>
      </c>
      <c r="O1970" t="str">
        <f t="shared" si="213"/>
        <v/>
      </c>
      <c r="P1970" t="str">
        <f t="shared" si="214"/>
        <v/>
      </c>
      <c r="Q1970" t="str">
        <f>IF($F1970="","",DATEDIF($R1970,①申込書!$D$3,"Y"))</f>
        <v/>
      </c>
      <c r="R1970" t="str">
        <f t="shared" si="215"/>
        <v/>
      </c>
      <c r="S1970" t="str">
        <f t="shared" si="210"/>
        <v/>
      </c>
      <c r="T1970" t="str">
        <f>IFERROR(IF($G1970&lt;&gt;"",LEFT($G1970,11),IF(COUNTIF(③女子申込!$C:$C,$B1970)=1,INDEX(③女子申込!H:H,MATCH($B1970,③女子申込!$C:$C,0)),"")),"")</f>
        <v/>
      </c>
      <c r="U1970" t="str">
        <f t="shared" si="216"/>
        <v/>
      </c>
    </row>
    <row r="1971" spans="13:21">
      <c r="M1971" t="str">
        <f t="shared" si="211"/>
        <v/>
      </c>
      <c r="N1971" t="str">
        <f t="shared" si="212"/>
        <v/>
      </c>
      <c r="O1971" t="str">
        <f t="shared" si="213"/>
        <v/>
      </c>
      <c r="P1971" t="str">
        <f t="shared" si="214"/>
        <v/>
      </c>
      <c r="Q1971" t="str">
        <f>IF($F1971="","",DATEDIF($R1971,①申込書!$D$3,"Y"))</f>
        <v/>
      </c>
      <c r="R1971" t="str">
        <f t="shared" si="215"/>
        <v/>
      </c>
      <c r="S1971" t="str">
        <f t="shared" si="210"/>
        <v/>
      </c>
      <c r="T1971" t="str">
        <f>IFERROR(IF($G1971&lt;&gt;"",LEFT($G1971,11),IF(COUNTIF(③女子申込!$C:$C,$B1971)=1,INDEX(③女子申込!H:H,MATCH($B1971,③女子申込!$C:$C,0)),"")),"")</f>
        <v/>
      </c>
      <c r="U1971" t="str">
        <f t="shared" si="216"/>
        <v/>
      </c>
    </row>
    <row r="1972" spans="13:21">
      <c r="M1972" t="str">
        <f t="shared" si="211"/>
        <v/>
      </c>
      <c r="N1972" t="str">
        <f t="shared" si="212"/>
        <v/>
      </c>
      <c r="O1972" t="str">
        <f t="shared" si="213"/>
        <v/>
      </c>
      <c r="P1972" t="str">
        <f t="shared" si="214"/>
        <v/>
      </c>
      <c r="Q1972" t="str">
        <f>IF($F1972="","",DATEDIF($R1972,①申込書!$D$3,"Y"))</f>
        <v/>
      </c>
      <c r="R1972" t="str">
        <f t="shared" si="215"/>
        <v/>
      </c>
      <c r="S1972" t="str">
        <f t="shared" si="210"/>
        <v/>
      </c>
      <c r="T1972" t="str">
        <f>IFERROR(IF($G1972&lt;&gt;"",LEFT($G1972,11),IF(COUNTIF(③女子申込!$C:$C,$B1972)=1,INDEX(③女子申込!H:H,MATCH($B1972,③女子申込!$C:$C,0)),"")),"")</f>
        <v/>
      </c>
      <c r="U1972" t="str">
        <f t="shared" si="216"/>
        <v/>
      </c>
    </row>
    <row r="1973" spans="13:21">
      <c r="M1973" t="str">
        <f t="shared" si="211"/>
        <v/>
      </c>
      <c r="N1973" t="str">
        <f t="shared" si="212"/>
        <v/>
      </c>
      <c r="O1973" t="str">
        <f t="shared" si="213"/>
        <v/>
      </c>
      <c r="P1973" t="str">
        <f t="shared" si="214"/>
        <v/>
      </c>
      <c r="Q1973" t="str">
        <f>IF($F1973="","",DATEDIF($R1973,①申込書!$D$3,"Y"))</f>
        <v/>
      </c>
      <c r="R1973" t="str">
        <f t="shared" si="215"/>
        <v/>
      </c>
      <c r="S1973" t="str">
        <f t="shared" si="210"/>
        <v/>
      </c>
      <c r="T1973" t="str">
        <f>IFERROR(IF($G1973&lt;&gt;"",LEFT($G1973,11),IF(COUNTIF(③女子申込!$C:$C,$B1973)=1,INDEX(③女子申込!H:H,MATCH($B1973,③女子申込!$C:$C,0)),"")),"")</f>
        <v/>
      </c>
      <c r="U1973" t="str">
        <f t="shared" si="216"/>
        <v/>
      </c>
    </row>
    <row r="1974" spans="13:21">
      <c r="M1974" t="str">
        <f t="shared" si="211"/>
        <v/>
      </c>
      <c r="N1974" t="str">
        <f t="shared" si="212"/>
        <v/>
      </c>
      <c r="O1974" t="str">
        <f t="shared" si="213"/>
        <v/>
      </c>
      <c r="P1974" t="str">
        <f t="shared" si="214"/>
        <v/>
      </c>
      <c r="Q1974" t="str">
        <f>IF($F1974="","",DATEDIF($R1974,①申込書!$D$3,"Y"))</f>
        <v/>
      </c>
      <c r="R1974" t="str">
        <f t="shared" si="215"/>
        <v/>
      </c>
      <c r="S1974" t="str">
        <f t="shared" si="210"/>
        <v/>
      </c>
      <c r="T1974" t="str">
        <f>IFERROR(IF($G1974&lt;&gt;"",LEFT($G1974,11),IF(COUNTIF(③女子申込!$C:$C,$B1974)=1,INDEX(③女子申込!H:H,MATCH($B1974,③女子申込!$C:$C,0)),"")),"")</f>
        <v/>
      </c>
      <c r="U1974" t="str">
        <f t="shared" si="216"/>
        <v/>
      </c>
    </row>
    <row r="1975" spans="13:21">
      <c r="M1975" t="str">
        <f t="shared" si="211"/>
        <v/>
      </c>
      <c r="N1975" t="str">
        <f t="shared" si="212"/>
        <v/>
      </c>
      <c r="O1975" t="str">
        <f t="shared" si="213"/>
        <v/>
      </c>
      <c r="P1975" t="str">
        <f t="shared" si="214"/>
        <v/>
      </c>
      <c r="Q1975" t="str">
        <f>IF($F1975="","",DATEDIF($R1975,①申込書!$D$3,"Y"))</f>
        <v/>
      </c>
      <c r="R1975" t="str">
        <f t="shared" si="215"/>
        <v/>
      </c>
      <c r="S1975" t="str">
        <f t="shared" si="210"/>
        <v/>
      </c>
      <c r="T1975" t="str">
        <f>IFERROR(IF($G1975&lt;&gt;"",LEFT($G1975,11),IF(COUNTIF(③女子申込!$C:$C,$B1975)=1,INDEX(③女子申込!H:H,MATCH($B1975,③女子申込!$C:$C,0)),"")),"")</f>
        <v/>
      </c>
      <c r="U1975" t="str">
        <f t="shared" si="216"/>
        <v/>
      </c>
    </row>
    <row r="1976" spans="13:21">
      <c r="M1976" t="str">
        <f t="shared" si="211"/>
        <v/>
      </c>
      <c r="N1976" t="str">
        <f t="shared" si="212"/>
        <v/>
      </c>
      <c r="O1976" t="str">
        <f t="shared" si="213"/>
        <v/>
      </c>
      <c r="P1976" t="str">
        <f t="shared" si="214"/>
        <v/>
      </c>
      <c r="Q1976" t="str">
        <f>IF($F1976="","",DATEDIF($R1976,①申込書!$D$3,"Y"))</f>
        <v/>
      </c>
      <c r="R1976" t="str">
        <f t="shared" si="215"/>
        <v/>
      </c>
      <c r="S1976" t="str">
        <f t="shared" si="210"/>
        <v/>
      </c>
      <c r="T1976" t="str">
        <f>IFERROR(IF($G1976&lt;&gt;"",LEFT($G1976,11),IF(COUNTIF(③女子申込!$C:$C,$B1976)=1,INDEX(③女子申込!H:H,MATCH($B1976,③女子申込!$C:$C,0)),"")),"")</f>
        <v/>
      </c>
      <c r="U1976" t="str">
        <f t="shared" si="216"/>
        <v/>
      </c>
    </row>
    <row r="1977" spans="13:21">
      <c r="M1977" t="str">
        <f t="shared" si="211"/>
        <v/>
      </c>
      <c r="N1977" t="str">
        <f t="shared" si="212"/>
        <v/>
      </c>
      <c r="O1977" t="str">
        <f t="shared" si="213"/>
        <v/>
      </c>
      <c r="P1977" t="str">
        <f t="shared" si="214"/>
        <v/>
      </c>
      <c r="Q1977" t="str">
        <f>IF($F1977="","",DATEDIF($R1977,①申込書!$D$3,"Y"))</f>
        <v/>
      </c>
      <c r="R1977" t="str">
        <f t="shared" si="215"/>
        <v/>
      </c>
      <c r="S1977" t="str">
        <f t="shared" si="210"/>
        <v/>
      </c>
      <c r="T1977" t="str">
        <f>IFERROR(IF($G1977&lt;&gt;"",LEFT($G1977,11),IF(COUNTIF(③女子申込!$C:$C,$B1977)=1,INDEX(③女子申込!H:H,MATCH($B1977,③女子申込!$C:$C,0)),"")),"")</f>
        <v/>
      </c>
      <c r="U1977" t="str">
        <f t="shared" si="216"/>
        <v/>
      </c>
    </row>
    <row r="1978" spans="13:21">
      <c r="M1978" t="str">
        <f t="shared" si="211"/>
        <v/>
      </c>
      <c r="N1978" t="str">
        <f t="shared" si="212"/>
        <v/>
      </c>
      <c r="O1978" t="str">
        <f t="shared" si="213"/>
        <v/>
      </c>
      <c r="P1978" t="str">
        <f t="shared" si="214"/>
        <v/>
      </c>
      <c r="Q1978" t="str">
        <f>IF($F1978="","",DATEDIF($R1978,①申込書!$D$3,"Y"))</f>
        <v/>
      </c>
      <c r="R1978" t="str">
        <f t="shared" si="215"/>
        <v/>
      </c>
      <c r="S1978" t="str">
        <f t="shared" si="210"/>
        <v/>
      </c>
      <c r="T1978" t="str">
        <f>IFERROR(IF($G1978&lt;&gt;"",LEFT($G1978,11),IF(COUNTIF(③女子申込!$C:$C,$B1978)=1,INDEX(③女子申込!H:H,MATCH($B1978,③女子申込!$C:$C,0)),"")),"")</f>
        <v/>
      </c>
      <c r="U1978" t="str">
        <f t="shared" si="216"/>
        <v/>
      </c>
    </row>
    <row r="1979" spans="13:21">
      <c r="M1979" t="str">
        <f t="shared" si="211"/>
        <v/>
      </c>
      <c r="N1979" t="str">
        <f t="shared" si="212"/>
        <v/>
      </c>
      <c r="O1979" t="str">
        <f t="shared" si="213"/>
        <v/>
      </c>
      <c r="P1979" t="str">
        <f t="shared" si="214"/>
        <v/>
      </c>
      <c r="Q1979" t="str">
        <f>IF($F1979="","",DATEDIF($R1979,①申込書!$D$3,"Y"))</f>
        <v/>
      </c>
      <c r="R1979" t="str">
        <f t="shared" si="215"/>
        <v/>
      </c>
      <c r="S1979" t="str">
        <f t="shared" si="210"/>
        <v/>
      </c>
      <c r="T1979" t="str">
        <f>IFERROR(IF($G1979&lt;&gt;"",LEFT($G1979,11),IF(COUNTIF(③女子申込!$C:$C,$B1979)=1,INDEX(③女子申込!H:H,MATCH($B1979,③女子申込!$C:$C,0)),"")),"")</f>
        <v/>
      </c>
      <c r="U1979" t="str">
        <f t="shared" si="216"/>
        <v/>
      </c>
    </row>
    <row r="1980" spans="13:21">
      <c r="M1980" t="str">
        <f t="shared" si="211"/>
        <v/>
      </c>
      <c r="N1980" t="str">
        <f t="shared" si="212"/>
        <v/>
      </c>
      <c r="O1980" t="str">
        <f t="shared" si="213"/>
        <v/>
      </c>
      <c r="P1980" t="str">
        <f t="shared" si="214"/>
        <v/>
      </c>
      <c r="Q1980" t="str">
        <f>IF($F1980="","",DATEDIF($R1980,①申込書!$D$3,"Y"))</f>
        <v/>
      </c>
      <c r="R1980" t="str">
        <f t="shared" si="215"/>
        <v/>
      </c>
      <c r="S1980" t="str">
        <f t="shared" si="210"/>
        <v/>
      </c>
      <c r="T1980" t="str">
        <f>IFERROR(IF($G1980&lt;&gt;"",LEFT($G1980,11),IF(COUNTIF(③女子申込!$C:$C,$B1980)=1,INDEX(③女子申込!H:H,MATCH($B1980,③女子申込!$C:$C,0)),"")),"")</f>
        <v/>
      </c>
      <c r="U1980" t="str">
        <f t="shared" si="216"/>
        <v/>
      </c>
    </row>
    <row r="1981" spans="13:21">
      <c r="M1981" t="str">
        <f t="shared" si="211"/>
        <v/>
      </c>
      <c r="N1981" t="str">
        <f t="shared" si="212"/>
        <v/>
      </c>
      <c r="O1981" t="str">
        <f t="shared" si="213"/>
        <v/>
      </c>
      <c r="P1981" t="str">
        <f t="shared" si="214"/>
        <v/>
      </c>
      <c r="Q1981" t="str">
        <f>IF($F1981="","",DATEDIF($R1981,①申込書!$D$3,"Y"))</f>
        <v/>
      </c>
      <c r="R1981" t="str">
        <f t="shared" si="215"/>
        <v/>
      </c>
      <c r="S1981" t="str">
        <f t="shared" si="210"/>
        <v/>
      </c>
      <c r="T1981" t="str">
        <f>IFERROR(IF($G1981&lt;&gt;"",LEFT($G1981,11),IF(COUNTIF(③女子申込!$C:$C,$B1981)=1,INDEX(③女子申込!H:H,MATCH($B1981,③女子申込!$C:$C,0)),"")),"")</f>
        <v/>
      </c>
      <c r="U1981" t="str">
        <f t="shared" si="216"/>
        <v/>
      </c>
    </row>
    <row r="1982" spans="13:21">
      <c r="M1982" t="str">
        <f t="shared" si="211"/>
        <v/>
      </c>
      <c r="N1982" t="str">
        <f t="shared" si="212"/>
        <v/>
      </c>
      <c r="O1982" t="str">
        <f t="shared" si="213"/>
        <v/>
      </c>
      <c r="P1982" t="str">
        <f t="shared" si="214"/>
        <v/>
      </c>
      <c r="Q1982" t="str">
        <f>IF($F1982="","",DATEDIF($R1982,①申込書!$D$3,"Y"))</f>
        <v/>
      </c>
      <c r="R1982" t="str">
        <f t="shared" si="215"/>
        <v/>
      </c>
      <c r="S1982" t="str">
        <f t="shared" si="210"/>
        <v/>
      </c>
      <c r="T1982" t="str">
        <f>IFERROR(IF($G1982&lt;&gt;"",LEFT($G1982,11),IF(COUNTIF(③女子申込!$C:$C,$B1982)=1,INDEX(③女子申込!H:H,MATCH($B1982,③女子申込!$C:$C,0)),"")),"")</f>
        <v/>
      </c>
      <c r="U1982" t="str">
        <f t="shared" si="216"/>
        <v/>
      </c>
    </row>
    <row r="1983" spans="13:21">
      <c r="M1983" t="str">
        <f t="shared" si="211"/>
        <v/>
      </c>
      <c r="N1983" t="str">
        <f t="shared" si="212"/>
        <v/>
      </c>
      <c r="O1983" t="str">
        <f t="shared" si="213"/>
        <v/>
      </c>
      <c r="P1983" t="str">
        <f t="shared" si="214"/>
        <v/>
      </c>
      <c r="Q1983" t="str">
        <f>IF($F1983="","",DATEDIF($R1983,①申込書!$D$3,"Y"))</f>
        <v/>
      </c>
      <c r="R1983" t="str">
        <f t="shared" si="215"/>
        <v/>
      </c>
      <c r="S1983" t="str">
        <f t="shared" si="210"/>
        <v/>
      </c>
      <c r="T1983" t="str">
        <f>IFERROR(IF($G1983&lt;&gt;"",LEFT($G1983,11),IF(COUNTIF(③女子申込!$C:$C,$B1983)=1,INDEX(③女子申込!H:H,MATCH($B1983,③女子申込!$C:$C,0)),"")),"")</f>
        <v/>
      </c>
      <c r="U1983" t="str">
        <f t="shared" si="216"/>
        <v/>
      </c>
    </row>
    <row r="1984" spans="13:21">
      <c r="M1984" t="str">
        <f t="shared" si="211"/>
        <v/>
      </c>
      <c r="N1984" t="str">
        <f t="shared" si="212"/>
        <v/>
      </c>
      <c r="O1984" t="str">
        <f t="shared" si="213"/>
        <v/>
      </c>
      <c r="P1984" t="str">
        <f t="shared" si="214"/>
        <v/>
      </c>
      <c r="Q1984" t="str">
        <f>IF($F1984="","",DATEDIF($R1984,①申込書!$D$3,"Y"))</f>
        <v/>
      </c>
      <c r="R1984" t="str">
        <f t="shared" si="215"/>
        <v/>
      </c>
      <c r="S1984" t="str">
        <f t="shared" si="210"/>
        <v/>
      </c>
      <c r="T1984" t="str">
        <f>IFERROR(IF($G1984&lt;&gt;"",LEFT($G1984,11),IF(COUNTIF(③女子申込!$C:$C,$B1984)=1,INDEX(③女子申込!H:H,MATCH($B1984,③女子申込!$C:$C,0)),"")),"")</f>
        <v/>
      </c>
      <c r="U1984" t="str">
        <f t="shared" si="216"/>
        <v/>
      </c>
    </row>
    <row r="1985" spans="13:21">
      <c r="M1985" t="str">
        <f t="shared" si="211"/>
        <v/>
      </c>
      <c r="N1985" t="str">
        <f t="shared" si="212"/>
        <v/>
      </c>
      <c r="O1985" t="str">
        <f t="shared" si="213"/>
        <v/>
      </c>
      <c r="P1985" t="str">
        <f t="shared" si="214"/>
        <v/>
      </c>
      <c r="Q1985" t="str">
        <f>IF($F1985="","",DATEDIF($R1985,①申込書!$D$3,"Y"))</f>
        <v/>
      </c>
      <c r="R1985" t="str">
        <f t="shared" si="215"/>
        <v/>
      </c>
      <c r="S1985" t="str">
        <f t="shared" si="210"/>
        <v/>
      </c>
      <c r="T1985" t="str">
        <f>IFERROR(IF($G1985&lt;&gt;"",LEFT($G1985,11),IF(COUNTIF(③女子申込!$C:$C,$B1985)=1,INDEX(③女子申込!H:H,MATCH($B1985,③女子申込!$C:$C,0)),"")),"")</f>
        <v/>
      </c>
      <c r="U1985" t="str">
        <f t="shared" si="216"/>
        <v/>
      </c>
    </row>
    <row r="1986" spans="13:21">
      <c r="M1986" t="str">
        <f t="shared" si="211"/>
        <v/>
      </c>
      <c r="N1986" t="str">
        <f t="shared" si="212"/>
        <v/>
      </c>
      <c r="O1986" t="str">
        <f t="shared" si="213"/>
        <v/>
      </c>
      <c r="P1986" t="str">
        <f t="shared" si="214"/>
        <v/>
      </c>
      <c r="Q1986" t="str">
        <f>IF($F1986="","",DATEDIF($R1986,①申込書!$D$3,"Y"))</f>
        <v/>
      </c>
      <c r="R1986" t="str">
        <f t="shared" si="215"/>
        <v/>
      </c>
      <c r="S1986" t="str">
        <f t="shared" ref="S1986:S2049" si="217">IFERROR(IF(OR($E1986="北海道",$E1986="学連"),$E1986,LEFT($E1986,LEN($E1986)-1)),"")</f>
        <v/>
      </c>
      <c r="T1986" t="str">
        <f>IFERROR(IF($G1986&lt;&gt;"",LEFT($G1986,11),IF(COUNTIF(③女子申込!$C:$C,$B1986)=1,INDEX(③女子申込!H:H,MATCH($B1986,③女子申込!$C:$C,0)),"")),"")</f>
        <v/>
      </c>
      <c r="U1986" t="str">
        <f t="shared" si="216"/>
        <v/>
      </c>
    </row>
    <row r="1987" spans="13:21">
      <c r="M1987" t="str">
        <f t="shared" ref="M1987:M2050" si="218">IFERROR(LEFT($C1987,FIND("　",$C1987)-1),"")</f>
        <v/>
      </c>
      <c r="N1987" t="str">
        <f t="shared" ref="N1987:N2050" si="219">IFERROR(RIGHT($C1987,LEN($C1987)-FIND("　",$C1987)),"")</f>
        <v/>
      </c>
      <c r="O1987" t="str">
        <f t="shared" ref="O1987:O2050" si="220">IFERROR(DBCS(LEFT($D1987,FIND(" ",$D1987)-1)),"")</f>
        <v/>
      </c>
      <c r="P1987" t="str">
        <f t="shared" ref="P1987:P2050" si="221">IFERROR(DBCS(RIGHT($D1987,LEN($D1987)-FIND(" ",$D1987))),"")</f>
        <v/>
      </c>
      <c r="Q1987" t="str">
        <f>IF($F1987="","",DATEDIF($R1987,①申込書!$D$3,"Y"))</f>
        <v/>
      </c>
      <c r="R1987" t="str">
        <f t="shared" ref="R1987:R2050" si="222">IF($F1987="","",LEFT($F1987,4)&amp;"/"&amp;MID($F1987,5,2)&amp;"/"&amp;RIGHT($F1987,2))</f>
        <v/>
      </c>
      <c r="S1987" t="str">
        <f t="shared" si="217"/>
        <v/>
      </c>
      <c r="T1987" t="str">
        <f>IFERROR(IF($G1987&lt;&gt;"",LEFT($G1987,11),IF(COUNTIF(③女子申込!$C:$C,$B1987)=1,INDEX(③女子申込!H:H,MATCH($B1987,③女子申込!$C:$C,0)),"")),"")</f>
        <v/>
      </c>
      <c r="U1987" t="str">
        <f t="shared" ref="U1987:U2050" si="223">IFERROR(LEFT($A1987,FIND("大学",$A1987))&amp;RIGHT($A1987,LEN($A1987)-FIND("大学",$A1987)-1),"")</f>
        <v/>
      </c>
    </row>
    <row r="1988" spans="13:21">
      <c r="M1988" t="str">
        <f t="shared" si="218"/>
        <v/>
      </c>
      <c r="N1988" t="str">
        <f t="shared" si="219"/>
        <v/>
      </c>
      <c r="O1988" t="str">
        <f t="shared" si="220"/>
        <v/>
      </c>
      <c r="P1988" t="str">
        <f t="shared" si="221"/>
        <v/>
      </c>
      <c r="Q1988" t="str">
        <f>IF($F1988="","",DATEDIF($R1988,①申込書!$D$3,"Y"))</f>
        <v/>
      </c>
      <c r="R1988" t="str">
        <f t="shared" si="222"/>
        <v/>
      </c>
      <c r="S1988" t="str">
        <f t="shared" si="217"/>
        <v/>
      </c>
      <c r="T1988" t="str">
        <f>IFERROR(IF($G1988&lt;&gt;"",LEFT($G1988,11),IF(COUNTIF(③女子申込!$C:$C,$B1988)=1,INDEX(③女子申込!H:H,MATCH($B1988,③女子申込!$C:$C,0)),"")),"")</f>
        <v/>
      </c>
      <c r="U1988" t="str">
        <f t="shared" si="223"/>
        <v/>
      </c>
    </row>
    <row r="1989" spans="13:21">
      <c r="M1989" t="str">
        <f t="shared" si="218"/>
        <v/>
      </c>
      <c r="N1989" t="str">
        <f t="shared" si="219"/>
        <v/>
      </c>
      <c r="O1989" t="str">
        <f t="shared" si="220"/>
        <v/>
      </c>
      <c r="P1989" t="str">
        <f t="shared" si="221"/>
        <v/>
      </c>
      <c r="Q1989" t="str">
        <f>IF($F1989="","",DATEDIF($R1989,①申込書!$D$3,"Y"))</f>
        <v/>
      </c>
      <c r="R1989" t="str">
        <f t="shared" si="222"/>
        <v/>
      </c>
      <c r="S1989" t="str">
        <f t="shared" si="217"/>
        <v/>
      </c>
      <c r="T1989" t="str">
        <f>IFERROR(IF($G1989&lt;&gt;"",LEFT($G1989,11),IF(COUNTIF(③女子申込!$C:$C,$B1989)=1,INDEX(③女子申込!H:H,MATCH($B1989,③女子申込!$C:$C,0)),"")),"")</f>
        <v/>
      </c>
      <c r="U1989" t="str">
        <f t="shared" si="223"/>
        <v/>
      </c>
    </row>
    <row r="1990" spans="13:21">
      <c r="M1990" t="str">
        <f t="shared" si="218"/>
        <v/>
      </c>
      <c r="N1990" t="str">
        <f t="shared" si="219"/>
        <v/>
      </c>
      <c r="O1990" t="str">
        <f t="shared" si="220"/>
        <v/>
      </c>
      <c r="P1990" t="str">
        <f t="shared" si="221"/>
        <v/>
      </c>
      <c r="Q1990" t="str">
        <f>IF($F1990="","",DATEDIF($R1990,①申込書!$D$3,"Y"))</f>
        <v/>
      </c>
      <c r="R1990" t="str">
        <f t="shared" si="222"/>
        <v/>
      </c>
      <c r="S1990" t="str">
        <f t="shared" si="217"/>
        <v/>
      </c>
      <c r="T1990" t="str">
        <f>IFERROR(IF($G1990&lt;&gt;"",LEFT($G1990,11),IF(COUNTIF(③女子申込!$C:$C,$B1990)=1,INDEX(③女子申込!H:H,MATCH($B1990,③女子申込!$C:$C,0)),"")),"")</f>
        <v/>
      </c>
      <c r="U1990" t="str">
        <f t="shared" si="223"/>
        <v/>
      </c>
    </row>
    <row r="1991" spans="13:21">
      <c r="M1991" t="str">
        <f t="shared" si="218"/>
        <v/>
      </c>
      <c r="N1991" t="str">
        <f t="shared" si="219"/>
        <v/>
      </c>
      <c r="O1991" t="str">
        <f t="shared" si="220"/>
        <v/>
      </c>
      <c r="P1991" t="str">
        <f t="shared" si="221"/>
        <v/>
      </c>
      <c r="Q1991" t="str">
        <f>IF($F1991="","",DATEDIF($R1991,①申込書!$D$3,"Y"))</f>
        <v/>
      </c>
      <c r="R1991" t="str">
        <f t="shared" si="222"/>
        <v/>
      </c>
      <c r="S1991" t="str">
        <f t="shared" si="217"/>
        <v/>
      </c>
      <c r="T1991" t="str">
        <f>IFERROR(IF($G1991&lt;&gt;"",LEFT($G1991,11),IF(COUNTIF(③女子申込!$C:$C,$B1991)=1,INDEX(③女子申込!H:H,MATCH($B1991,③女子申込!$C:$C,0)),"")),"")</f>
        <v/>
      </c>
      <c r="U1991" t="str">
        <f t="shared" si="223"/>
        <v/>
      </c>
    </row>
    <row r="1992" spans="13:21">
      <c r="M1992" t="str">
        <f t="shared" si="218"/>
        <v/>
      </c>
      <c r="N1992" t="str">
        <f t="shared" si="219"/>
        <v/>
      </c>
      <c r="O1992" t="str">
        <f t="shared" si="220"/>
        <v/>
      </c>
      <c r="P1992" t="str">
        <f t="shared" si="221"/>
        <v/>
      </c>
      <c r="Q1992" t="str">
        <f>IF($F1992="","",DATEDIF($R1992,①申込書!$D$3,"Y"))</f>
        <v/>
      </c>
      <c r="R1992" t="str">
        <f t="shared" si="222"/>
        <v/>
      </c>
      <c r="S1992" t="str">
        <f t="shared" si="217"/>
        <v/>
      </c>
      <c r="T1992" t="str">
        <f>IFERROR(IF($G1992&lt;&gt;"",LEFT($G1992,11),IF(COUNTIF(③女子申込!$C:$C,$B1992)=1,INDEX(③女子申込!H:H,MATCH($B1992,③女子申込!$C:$C,0)),"")),"")</f>
        <v/>
      </c>
      <c r="U1992" t="str">
        <f t="shared" si="223"/>
        <v/>
      </c>
    </row>
    <row r="1993" spans="13:21">
      <c r="M1993" t="str">
        <f t="shared" si="218"/>
        <v/>
      </c>
      <c r="N1993" t="str">
        <f t="shared" si="219"/>
        <v/>
      </c>
      <c r="O1993" t="str">
        <f t="shared" si="220"/>
        <v/>
      </c>
      <c r="P1993" t="str">
        <f t="shared" si="221"/>
        <v/>
      </c>
      <c r="Q1993" t="str">
        <f>IF($F1993="","",DATEDIF($R1993,①申込書!$D$3,"Y"))</f>
        <v/>
      </c>
      <c r="R1993" t="str">
        <f t="shared" si="222"/>
        <v/>
      </c>
      <c r="S1993" t="str">
        <f t="shared" si="217"/>
        <v/>
      </c>
      <c r="T1993" t="str">
        <f>IFERROR(IF($G1993&lt;&gt;"",LEFT($G1993,11),IF(COUNTIF(③女子申込!$C:$C,$B1993)=1,INDEX(③女子申込!H:H,MATCH($B1993,③女子申込!$C:$C,0)),"")),"")</f>
        <v/>
      </c>
      <c r="U1993" t="str">
        <f t="shared" si="223"/>
        <v/>
      </c>
    </row>
    <row r="1994" spans="13:21">
      <c r="M1994" t="str">
        <f t="shared" si="218"/>
        <v/>
      </c>
      <c r="N1994" t="str">
        <f t="shared" si="219"/>
        <v/>
      </c>
      <c r="O1994" t="str">
        <f t="shared" si="220"/>
        <v/>
      </c>
      <c r="P1994" t="str">
        <f t="shared" si="221"/>
        <v/>
      </c>
      <c r="Q1994" t="str">
        <f>IF($F1994="","",DATEDIF($R1994,①申込書!$D$3,"Y"))</f>
        <v/>
      </c>
      <c r="R1994" t="str">
        <f t="shared" si="222"/>
        <v/>
      </c>
      <c r="S1994" t="str">
        <f t="shared" si="217"/>
        <v/>
      </c>
      <c r="T1994" t="str">
        <f>IFERROR(IF($G1994&lt;&gt;"",LEFT($G1994,11),IF(COUNTIF(③女子申込!$C:$C,$B1994)=1,INDEX(③女子申込!H:H,MATCH($B1994,③女子申込!$C:$C,0)),"")),"")</f>
        <v/>
      </c>
      <c r="U1994" t="str">
        <f t="shared" si="223"/>
        <v/>
      </c>
    </row>
    <row r="1995" spans="13:21">
      <c r="M1995" t="str">
        <f t="shared" si="218"/>
        <v/>
      </c>
      <c r="N1995" t="str">
        <f t="shared" si="219"/>
        <v/>
      </c>
      <c r="O1995" t="str">
        <f t="shared" si="220"/>
        <v/>
      </c>
      <c r="P1995" t="str">
        <f t="shared" si="221"/>
        <v/>
      </c>
      <c r="Q1995" t="str">
        <f>IF($F1995="","",DATEDIF($R1995,①申込書!$D$3,"Y"))</f>
        <v/>
      </c>
      <c r="R1995" t="str">
        <f t="shared" si="222"/>
        <v/>
      </c>
      <c r="S1995" t="str">
        <f t="shared" si="217"/>
        <v/>
      </c>
      <c r="T1995" t="str">
        <f>IFERROR(IF($G1995&lt;&gt;"",LEFT($G1995,11),IF(COUNTIF(③女子申込!$C:$C,$B1995)=1,INDEX(③女子申込!H:H,MATCH($B1995,③女子申込!$C:$C,0)),"")),"")</f>
        <v/>
      </c>
      <c r="U1995" t="str">
        <f t="shared" si="223"/>
        <v/>
      </c>
    </row>
    <row r="1996" spans="13:21">
      <c r="M1996" t="str">
        <f t="shared" si="218"/>
        <v/>
      </c>
      <c r="N1996" t="str">
        <f t="shared" si="219"/>
        <v/>
      </c>
      <c r="O1996" t="str">
        <f t="shared" si="220"/>
        <v/>
      </c>
      <c r="P1996" t="str">
        <f t="shared" si="221"/>
        <v/>
      </c>
      <c r="Q1996" t="str">
        <f>IF($F1996="","",DATEDIF($R1996,①申込書!$D$3,"Y"))</f>
        <v/>
      </c>
      <c r="R1996" t="str">
        <f t="shared" si="222"/>
        <v/>
      </c>
      <c r="S1996" t="str">
        <f t="shared" si="217"/>
        <v/>
      </c>
      <c r="T1996" t="str">
        <f>IFERROR(IF($G1996&lt;&gt;"",LEFT($G1996,11),IF(COUNTIF(③女子申込!$C:$C,$B1996)=1,INDEX(③女子申込!H:H,MATCH($B1996,③女子申込!$C:$C,0)),"")),"")</f>
        <v/>
      </c>
      <c r="U1996" t="str">
        <f t="shared" si="223"/>
        <v/>
      </c>
    </row>
    <row r="1997" spans="13:21">
      <c r="M1997" t="str">
        <f t="shared" si="218"/>
        <v/>
      </c>
      <c r="N1997" t="str">
        <f t="shared" si="219"/>
        <v/>
      </c>
      <c r="O1997" t="str">
        <f t="shared" si="220"/>
        <v/>
      </c>
      <c r="P1997" t="str">
        <f t="shared" si="221"/>
        <v/>
      </c>
      <c r="Q1997" t="str">
        <f>IF($F1997="","",DATEDIF($R1997,①申込書!$D$3,"Y"))</f>
        <v/>
      </c>
      <c r="R1997" t="str">
        <f t="shared" si="222"/>
        <v/>
      </c>
      <c r="S1997" t="str">
        <f t="shared" si="217"/>
        <v/>
      </c>
      <c r="T1997" t="str">
        <f>IFERROR(IF($G1997&lt;&gt;"",LEFT($G1997,11),IF(COUNTIF(③女子申込!$C:$C,$B1997)=1,INDEX(③女子申込!H:H,MATCH($B1997,③女子申込!$C:$C,0)),"")),"")</f>
        <v/>
      </c>
      <c r="U1997" t="str">
        <f t="shared" si="223"/>
        <v/>
      </c>
    </row>
    <row r="1998" spans="13:21">
      <c r="M1998" t="str">
        <f t="shared" si="218"/>
        <v/>
      </c>
      <c r="N1998" t="str">
        <f t="shared" si="219"/>
        <v/>
      </c>
      <c r="O1998" t="str">
        <f t="shared" si="220"/>
        <v/>
      </c>
      <c r="P1998" t="str">
        <f t="shared" si="221"/>
        <v/>
      </c>
      <c r="Q1998" t="str">
        <f>IF($F1998="","",DATEDIF($R1998,①申込書!$D$3,"Y"))</f>
        <v/>
      </c>
      <c r="R1998" t="str">
        <f t="shared" si="222"/>
        <v/>
      </c>
      <c r="S1998" t="str">
        <f t="shared" si="217"/>
        <v/>
      </c>
      <c r="T1998" t="str">
        <f>IFERROR(IF($G1998&lt;&gt;"",LEFT($G1998,11),IF(COUNTIF(③女子申込!$C:$C,$B1998)=1,INDEX(③女子申込!H:H,MATCH($B1998,③女子申込!$C:$C,0)),"")),"")</f>
        <v/>
      </c>
      <c r="U1998" t="str">
        <f t="shared" si="223"/>
        <v/>
      </c>
    </row>
    <row r="1999" spans="13:21">
      <c r="M1999" t="str">
        <f t="shared" si="218"/>
        <v/>
      </c>
      <c r="N1999" t="str">
        <f t="shared" si="219"/>
        <v/>
      </c>
      <c r="O1999" t="str">
        <f t="shared" si="220"/>
        <v/>
      </c>
      <c r="P1999" t="str">
        <f t="shared" si="221"/>
        <v/>
      </c>
      <c r="Q1999" t="str">
        <f>IF($F1999="","",DATEDIF($R1999,①申込書!$D$3,"Y"))</f>
        <v/>
      </c>
      <c r="R1999" t="str">
        <f t="shared" si="222"/>
        <v/>
      </c>
      <c r="S1999" t="str">
        <f t="shared" si="217"/>
        <v/>
      </c>
      <c r="T1999" t="str">
        <f>IFERROR(IF($G1999&lt;&gt;"",LEFT($G1999,11),IF(COUNTIF(③女子申込!$C:$C,$B1999)=1,INDEX(③女子申込!H:H,MATCH($B1999,③女子申込!$C:$C,0)),"")),"")</f>
        <v/>
      </c>
      <c r="U1999" t="str">
        <f t="shared" si="223"/>
        <v/>
      </c>
    </row>
    <row r="2000" spans="13:21">
      <c r="M2000" t="str">
        <f t="shared" si="218"/>
        <v/>
      </c>
      <c r="N2000" t="str">
        <f t="shared" si="219"/>
        <v/>
      </c>
      <c r="O2000" t="str">
        <f t="shared" si="220"/>
        <v/>
      </c>
      <c r="P2000" t="str">
        <f t="shared" si="221"/>
        <v/>
      </c>
      <c r="Q2000" t="str">
        <f>IF($F2000="","",DATEDIF($R2000,①申込書!$D$3,"Y"))</f>
        <v/>
      </c>
      <c r="R2000" t="str">
        <f t="shared" si="222"/>
        <v/>
      </c>
      <c r="S2000" t="str">
        <f t="shared" si="217"/>
        <v/>
      </c>
      <c r="T2000" t="str">
        <f>IFERROR(IF($G2000&lt;&gt;"",LEFT($G2000,11),IF(COUNTIF(③女子申込!$C:$C,$B2000)=1,INDEX(③女子申込!H:H,MATCH($B2000,③女子申込!$C:$C,0)),"")),"")</f>
        <v/>
      </c>
      <c r="U2000" t="str">
        <f t="shared" si="223"/>
        <v/>
      </c>
    </row>
    <row r="2001" spans="13:21">
      <c r="M2001" t="str">
        <f t="shared" si="218"/>
        <v/>
      </c>
      <c r="N2001" t="str">
        <f t="shared" si="219"/>
        <v/>
      </c>
      <c r="O2001" t="str">
        <f t="shared" si="220"/>
        <v/>
      </c>
      <c r="P2001" t="str">
        <f t="shared" si="221"/>
        <v/>
      </c>
      <c r="Q2001" t="str">
        <f>IF($F2001="","",DATEDIF($R2001,①申込書!$D$3,"Y"))</f>
        <v/>
      </c>
      <c r="R2001" t="str">
        <f t="shared" si="222"/>
        <v/>
      </c>
      <c r="S2001" t="str">
        <f t="shared" si="217"/>
        <v/>
      </c>
      <c r="T2001" t="str">
        <f>IFERROR(IF($G2001&lt;&gt;"",LEFT($G2001,11),IF(COUNTIF(③女子申込!$C:$C,$B2001)=1,INDEX(③女子申込!H:H,MATCH($B2001,③女子申込!$C:$C,0)),"")),"")</f>
        <v/>
      </c>
      <c r="U2001" t="str">
        <f t="shared" si="223"/>
        <v/>
      </c>
    </row>
    <row r="2002" spans="13:21">
      <c r="M2002" t="str">
        <f t="shared" si="218"/>
        <v/>
      </c>
      <c r="N2002" t="str">
        <f t="shared" si="219"/>
        <v/>
      </c>
      <c r="O2002" t="str">
        <f t="shared" si="220"/>
        <v/>
      </c>
      <c r="P2002" t="str">
        <f t="shared" si="221"/>
        <v/>
      </c>
      <c r="Q2002" t="str">
        <f>IF($F2002="","",DATEDIF($R2002,①申込書!$D$3,"Y"))</f>
        <v/>
      </c>
      <c r="R2002" t="str">
        <f t="shared" si="222"/>
        <v/>
      </c>
      <c r="S2002" t="str">
        <f t="shared" si="217"/>
        <v/>
      </c>
      <c r="T2002" t="str">
        <f>IFERROR(IF($G2002&lt;&gt;"",LEFT($G2002,11),IF(COUNTIF(③女子申込!$C:$C,$B2002)=1,INDEX(③女子申込!H:H,MATCH($B2002,③女子申込!$C:$C,0)),"")),"")</f>
        <v/>
      </c>
      <c r="U2002" t="str">
        <f t="shared" si="223"/>
        <v/>
      </c>
    </row>
    <row r="2003" spans="13:21">
      <c r="M2003" t="str">
        <f t="shared" si="218"/>
        <v/>
      </c>
      <c r="N2003" t="str">
        <f t="shared" si="219"/>
        <v/>
      </c>
      <c r="O2003" t="str">
        <f t="shared" si="220"/>
        <v/>
      </c>
      <c r="P2003" t="str">
        <f t="shared" si="221"/>
        <v/>
      </c>
      <c r="Q2003" t="str">
        <f>IF($F2003="","",DATEDIF($R2003,①申込書!$D$3,"Y"))</f>
        <v/>
      </c>
      <c r="R2003" t="str">
        <f t="shared" si="222"/>
        <v/>
      </c>
      <c r="S2003" t="str">
        <f t="shared" si="217"/>
        <v/>
      </c>
      <c r="T2003" t="str">
        <f>IFERROR(IF($G2003&lt;&gt;"",LEFT($G2003,11),IF(COUNTIF(③女子申込!$C:$C,$B2003)=1,INDEX(③女子申込!H:H,MATCH($B2003,③女子申込!$C:$C,0)),"")),"")</f>
        <v/>
      </c>
      <c r="U2003" t="str">
        <f t="shared" si="223"/>
        <v/>
      </c>
    </row>
    <row r="2004" spans="13:21">
      <c r="M2004" t="str">
        <f t="shared" si="218"/>
        <v/>
      </c>
      <c r="N2004" t="str">
        <f t="shared" si="219"/>
        <v/>
      </c>
      <c r="O2004" t="str">
        <f t="shared" si="220"/>
        <v/>
      </c>
      <c r="P2004" t="str">
        <f t="shared" si="221"/>
        <v/>
      </c>
      <c r="Q2004" t="str">
        <f>IF($F2004="","",DATEDIF($R2004,①申込書!$D$3,"Y"))</f>
        <v/>
      </c>
      <c r="R2004" t="str">
        <f t="shared" si="222"/>
        <v/>
      </c>
      <c r="S2004" t="str">
        <f t="shared" si="217"/>
        <v/>
      </c>
      <c r="T2004" t="str">
        <f>IFERROR(IF($G2004&lt;&gt;"",LEFT($G2004,11),IF(COUNTIF(③女子申込!$C:$C,$B2004)=1,INDEX(③女子申込!H:H,MATCH($B2004,③女子申込!$C:$C,0)),"")),"")</f>
        <v/>
      </c>
      <c r="U2004" t="str">
        <f t="shared" si="223"/>
        <v/>
      </c>
    </row>
    <row r="2005" spans="13:21">
      <c r="M2005" t="str">
        <f t="shared" si="218"/>
        <v/>
      </c>
      <c r="N2005" t="str">
        <f t="shared" si="219"/>
        <v/>
      </c>
      <c r="O2005" t="str">
        <f t="shared" si="220"/>
        <v/>
      </c>
      <c r="P2005" t="str">
        <f t="shared" si="221"/>
        <v/>
      </c>
      <c r="Q2005" t="str">
        <f>IF($F2005="","",DATEDIF($R2005,①申込書!$D$3,"Y"))</f>
        <v/>
      </c>
      <c r="R2005" t="str">
        <f t="shared" si="222"/>
        <v/>
      </c>
      <c r="S2005" t="str">
        <f t="shared" si="217"/>
        <v/>
      </c>
      <c r="T2005" t="str">
        <f>IFERROR(IF($G2005&lt;&gt;"",LEFT($G2005,11),IF(COUNTIF(③女子申込!$C:$C,$B2005)=1,INDEX(③女子申込!H:H,MATCH($B2005,③女子申込!$C:$C,0)),"")),"")</f>
        <v/>
      </c>
      <c r="U2005" t="str">
        <f t="shared" si="223"/>
        <v/>
      </c>
    </row>
    <row r="2006" spans="13:21">
      <c r="M2006" t="str">
        <f t="shared" si="218"/>
        <v/>
      </c>
      <c r="N2006" t="str">
        <f t="shared" si="219"/>
        <v/>
      </c>
      <c r="O2006" t="str">
        <f t="shared" si="220"/>
        <v/>
      </c>
      <c r="P2006" t="str">
        <f t="shared" si="221"/>
        <v/>
      </c>
      <c r="Q2006" t="str">
        <f>IF($F2006="","",DATEDIF($R2006,①申込書!$D$3,"Y"))</f>
        <v/>
      </c>
      <c r="R2006" t="str">
        <f t="shared" si="222"/>
        <v/>
      </c>
      <c r="S2006" t="str">
        <f t="shared" si="217"/>
        <v/>
      </c>
      <c r="T2006" t="str">
        <f>IFERROR(IF($G2006&lt;&gt;"",LEFT($G2006,11),IF(COUNTIF(③女子申込!$C:$C,$B2006)=1,INDEX(③女子申込!H:H,MATCH($B2006,③女子申込!$C:$C,0)),"")),"")</f>
        <v/>
      </c>
      <c r="U2006" t="str">
        <f t="shared" si="223"/>
        <v/>
      </c>
    </row>
    <row r="2007" spans="13:21">
      <c r="M2007" t="str">
        <f t="shared" si="218"/>
        <v/>
      </c>
      <c r="N2007" t="str">
        <f t="shared" si="219"/>
        <v/>
      </c>
      <c r="O2007" t="str">
        <f t="shared" si="220"/>
        <v/>
      </c>
      <c r="P2007" t="str">
        <f t="shared" si="221"/>
        <v/>
      </c>
      <c r="Q2007" t="str">
        <f>IF($F2007="","",DATEDIF($R2007,①申込書!$D$3,"Y"))</f>
        <v/>
      </c>
      <c r="R2007" t="str">
        <f t="shared" si="222"/>
        <v/>
      </c>
      <c r="S2007" t="str">
        <f t="shared" si="217"/>
        <v/>
      </c>
      <c r="T2007" t="str">
        <f>IFERROR(IF($G2007&lt;&gt;"",LEFT($G2007,11),IF(COUNTIF(③女子申込!$C:$C,$B2007)=1,INDEX(③女子申込!H:H,MATCH($B2007,③女子申込!$C:$C,0)),"")),"")</f>
        <v/>
      </c>
      <c r="U2007" t="str">
        <f t="shared" si="223"/>
        <v/>
      </c>
    </row>
    <row r="2008" spans="13:21">
      <c r="M2008" t="str">
        <f t="shared" si="218"/>
        <v/>
      </c>
      <c r="N2008" t="str">
        <f t="shared" si="219"/>
        <v/>
      </c>
      <c r="O2008" t="str">
        <f t="shared" si="220"/>
        <v/>
      </c>
      <c r="P2008" t="str">
        <f t="shared" si="221"/>
        <v/>
      </c>
      <c r="Q2008" t="str">
        <f>IF($F2008="","",DATEDIF($R2008,①申込書!$D$3,"Y"))</f>
        <v/>
      </c>
      <c r="R2008" t="str">
        <f t="shared" si="222"/>
        <v/>
      </c>
      <c r="S2008" t="str">
        <f t="shared" si="217"/>
        <v/>
      </c>
      <c r="T2008" t="str">
        <f>IFERROR(IF($G2008&lt;&gt;"",LEFT($G2008,11),IF(COUNTIF(③女子申込!$C:$C,$B2008)=1,INDEX(③女子申込!H:H,MATCH($B2008,③女子申込!$C:$C,0)),"")),"")</f>
        <v/>
      </c>
      <c r="U2008" t="str">
        <f t="shared" si="223"/>
        <v/>
      </c>
    </row>
    <row r="2009" spans="13:21">
      <c r="M2009" t="str">
        <f t="shared" si="218"/>
        <v/>
      </c>
      <c r="N2009" t="str">
        <f t="shared" si="219"/>
        <v/>
      </c>
      <c r="O2009" t="str">
        <f t="shared" si="220"/>
        <v/>
      </c>
      <c r="P2009" t="str">
        <f t="shared" si="221"/>
        <v/>
      </c>
      <c r="Q2009" t="str">
        <f>IF($F2009="","",DATEDIF($R2009,①申込書!$D$3,"Y"))</f>
        <v/>
      </c>
      <c r="R2009" t="str">
        <f t="shared" si="222"/>
        <v/>
      </c>
      <c r="S2009" t="str">
        <f t="shared" si="217"/>
        <v/>
      </c>
      <c r="T2009" t="str">
        <f>IFERROR(IF($G2009&lt;&gt;"",LEFT($G2009,11),IF(COUNTIF(③女子申込!$C:$C,$B2009)=1,INDEX(③女子申込!H:H,MATCH($B2009,③女子申込!$C:$C,0)),"")),"")</f>
        <v/>
      </c>
      <c r="U2009" t="str">
        <f t="shared" si="223"/>
        <v/>
      </c>
    </row>
    <row r="2010" spans="13:21">
      <c r="M2010" t="str">
        <f t="shared" si="218"/>
        <v/>
      </c>
      <c r="N2010" t="str">
        <f t="shared" si="219"/>
        <v/>
      </c>
      <c r="O2010" t="str">
        <f t="shared" si="220"/>
        <v/>
      </c>
      <c r="P2010" t="str">
        <f t="shared" si="221"/>
        <v/>
      </c>
      <c r="Q2010" t="str">
        <f>IF($F2010="","",DATEDIF($R2010,①申込書!$D$3,"Y"))</f>
        <v/>
      </c>
      <c r="R2010" t="str">
        <f t="shared" si="222"/>
        <v/>
      </c>
      <c r="S2010" t="str">
        <f t="shared" si="217"/>
        <v/>
      </c>
      <c r="T2010" t="str">
        <f>IFERROR(IF($G2010&lt;&gt;"",LEFT($G2010,11),IF(COUNTIF(③女子申込!$C:$C,$B2010)=1,INDEX(③女子申込!H:H,MATCH($B2010,③女子申込!$C:$C,0)),"")),"")</f>
        <v/>
      </c>
      <c r="U2010" t="str">
        <f t="shared" si="223"/>
        <v/>
      </c>
    </row>
    <row r="2011" spans="13:21">
      <c r="M2011" t="str">
        <f t="shared" si="218"/>
        <v/>
      </c>
      <c r="N2011" t="str">
        <f t="shared" si="219"/>
        <v/>
      </c>
      <c r="O2011" t="str">
        <f t="shared" si="220"/>
        <v/>
      </c>
      <c r="P2011" t="str">
        <f t="shared" si="221"/>
        <v/>
      </c>
      <c r="Q2011" t="str">
        <f>IF($F2011="","",DATEDIF($R2011,①申込書!$D$3,"Y"))</f>
        <v/>
      </c>
      <c r="R2011" t="str">
        <f t="shared" si="222"/>
        <v/>
      </c>
      <c r="S2011" t="str">
        <f t="shared" si="217"/>
        <v/>
      </c>
      <c r="T2011" t="str">
        <f>IFERROR(IF($G2011&lt;&gt;"",LEFT($G2011,11),IF(COUNTIF(③女子申込!$C:$C,$B2011)=1,INDEX(③女子申込!H:H,MATCH($B2011,③女子申込!$C:$C,0)),"")),"")</f>
        <v/>
      </c>
      <c r="U2011" t="str">
        <f t="shared" si="223"/>
        <v/>
      </c>
    </row>
    <row r="2012" spans="13:21">
      <c r="M2012" t="str">
        <f t="shared" si="218"/>
        <v/>
      </c>
      <c r="N2012" t="str">
        <f t="shared" si="219"/>
        <v/>
      </c>
      <c r="O2012" t="str">
        <f t="shared" si="220"/>
        <v/>
      </c>
      <c r="P2012" t="str">
        <f t="shared" si="221"/>
        <v/>
      </c>
      <c r="Q2012" t="str">
        <f>IF($F2012="","",DATEDIF($R2012,①申込書!$D$3,"Y"))</f>
        <v/>
      </c>
      <c r="R2012" t="str">
        <f t="shared" si="222"/>
        <v/>
      </c>
      <c r="S2012" t="str">
        <f t="shared" si="217"/>
        <v/>
      </c>
      <c r="T2012" t="str">
        <f>IFERROR(IF($G2012&lt;&gt;"",LEFT($G2012,11),IF(COUNTIF(③女子申込!$C:$C,$B2012)=1,INDEX(③女子申込!H:H,MATCH($B2012,③女子申込!$C:$C,0)),"")),"")</f>
        <v/>
      </c>
      <c r="U2012" t="str">
        <f t="shared" si="223"/>
        <v/>
      </c>
    </row>
    <row r="2013" spans="13:21">
      <c r="M2013" t="str">
        <f t="shared" si="218"/>
        <v/>
      </c>
      <c r="N2013" t="str">
        <f t="shared" si="219"/>
        <v/>
      </c>
      <c r="O2013" t="str">
        <f t="shared" si="220"/>
        <v/>
      </c>
      <c r="P2013" t="str">
        <f t="shared" si="221"/>
        <v/>
      </c>
      <c r="Q2013" t="str">
        <f>IF($F2013="","",DATEDIF($R2013,①申込書!$D$3,"Y"))</f>
        <v/>
      </c>
      <c r="R2013" t="str">
        <f t="shared" si="222"/>
        <v/>
      </c>
      <c r="S2013" t="str">
        <f t="shared" si="217"/>
        <v/>
      </c>
      <c r="T2013" t="str">
        <f>IFERROR(IF($G2013&lt;&gt;"",LEFT($G2013,11),IF(COUNTIF(③女子申込!$C:$C,$B2013)=1,INDEX(③女子申込!H:H,MATCH($B2013,③女子申込!$C:$C,0)),"")),"")</f>
        <v/>
      </c>
      <c r="U2013" t="str">
        <f t="shared" si="223"/>
        <v/>
      </c>
    </row>
    <row r="2014" spans="13:21">
      <c r="M2014" t="str">
        <f t="shared" si="218"/>
        <v/>
      </c>
      <c r="N2014" t="str">
        <f t="shared" si="219"/>
        <v/>
      </c>
      <c r="O2014" t="str">
        <f t="shared" si="220"/>
        <v/>
      </c>
      <c r="P2014" t="str">
        <f t="shared" si="221"/>
        <v/>
      </c>
      <c r="Q2014" t="str">
        <f>IF($F2014="","",DATEDIF($R2014,①申込書!$D$3,"Y"))</f>
        <v/>
      </c>
      <c r="R2014" t="str">
        <f t="shared" si="222"/>
        <v/>
      </c>
      <c r="S2014" t="str">
        <f t="shared" si="217"/>
        <v/>
      </c>
      <c r="T2014" t="str">
        <f>IFERROR(IF($G2014&lt;&gt;"",LEFT($G2014,11),IF(COUNTIF(③女子申込!$C:$C,$B2014)=1,INDEX(③女子申込!H:H,MATCH($B2014,③女子申込!$C:$C,0)),"")),"")</f>
        <v/>
      </c>
      <c r="U2014" t="str">
        <f t="shared" si="223"/>
        <v/>
      </c>
    </row>
    <row r="2015" spans="13:21">
      <c r="M2015" t="str">
        <f t="shared" si="218"/>
        <v/>
      </c>
      <c r="N2015" t="str">
        <f t="shared" si="219"/>
        <v/>
      </c>
      <c r="O2015" t="str">
        <f t="shared" si="220"/>
        <v/>
      </c>
      <c r="P2015" t="str">
        <f t="shared" si="221"/>
        <v/>
      </c>
      <c r="Q2015" t="str">
        <f>IF($F2015="","",DATEDIF($R2015,①申込書!$D$3,"Y"))</f>
        <v/>
      </c>
      <c r="R2015" t="str">
        <f t="shared" si="222"/>
        <v/>
      </c>
      <c r="S2015" t="str">
        <f t="shared" si="217"/>
        <v/>
      </c>
      <c r="T2015" t="str">
        <f>IFERROR(IF($G2015&lt;&gt;"",LEFT($G2015,11),IF(COUNTIF(③女子申込!$C:$C,$B2015)=1,INDEX(③女子申込!H:H,MATCH($B2015,③女子申込!$C:$C,0)),"")),"")</f>
        <v/>
      </c>
      <c r="U2015" t="str">
        <f t="shared" si="223"/>
        <v/>
      </c>
    </row>
    <row r="2016" spans="13:21">
      <c r="M2016" t="str">
        <f t="shared" si="218"/>
        <v/>
      </c>
      <c r="N2016" t="str">
        <f t="shared" si="219"/>
        <v/>
      </c>
      <c r="O2016" t="str">
        <f t="shared" si="220"/>
        <v/>
      </c>
      <c r="P2016" t="str">
        <f t="shared" si="221"/>
        <v/>
      </c>
      <c r="Q2016" t="str">
        <f>IF($F2016="","",DATEDIF($R2016,①申込書!$D$3,"Y"))</f>
        <v/>
      </c>
      <c r="R2016" t="str">
        <f t="shared" si="222"/>
        <v/>
      </c>
      <c r="S2016" t="str">
        <f t="shared" si="217"/>
        <v/>
      </c>
      <c r="T2016" t="str">
        <f>IFERROR(IF($G2016&lt;&gt;"",LEFT($G2016,11),IF(COUNTIF(③女子申込!$C:$C,$B2016)=1,INDEX(③女子申込!H:H,MATCH($B2016,③女子申込!$C:$C,0)),"")),"")</f>
        <v/>
      </c>
      <c r="U2016" t="str">
        <f t="shared" si="223"/>
        <v/>
      </c>
    </row>
    <row r="2017" spans="13:21">
      <c r="M2017" t="str">
        <f t="shared" si="218"/>
        <v/>
      </c>
      <c r="N2017" t="str">
        <f t="shared" si="219"/>
        <v/>
      </c>
      <c r="O2017" t="str">
        <f t="shared" si="220"/>
        <v/>
      </c>
      <c r="P2017" t="str">
        <f t="shared" si="221"/>
        <v/>
      </c>
      <c r="Q2017" t="str">
        <f>IF($F2017="","",DATEDIF($R2017,①申込書!$D$3,"Y"))</f>
        <v/>
      </c>
      <c r="R2017" t="str">
        <f t="shared" si="222"/>
        <v/>
      </c>
      <c r="S2017" t="str">
        <f t="shared" si="217"/>
        <v/>
      </c>
      <c r="T2017" t="str">
        <f>IFERROR(IF($G2017&lt;&gt;"",LEFT($G2017,11),IF(COUNTIF(③女子申込!$C:$C,$B2017)=1,INDEX(③女子申込!H:H,MATCH($B2017,③女子申込!$C:$C,0)),"")),"")</f>
        <v/>
      </c>
      <c r="U2017" t="str">
        <f t="shared" si="223"/>
        <v/>
      </c>
    </row>
    <row r="2018" spans="13:21">
      <c r="M2018" t="str">
        <f t="shared" si="218"/>
        <v/>
      </c>
      <c r="N2018" t="str">
        <f t="shared" si="219"/>
        <v/>
      </c>
      <c r="O2018" t="str">
        <f t="shared" si="220"/>
        <v/>
      </c>
      <c r="P2018" t="str">
        <f t="shared" si="221"/>
        <v/>
      </c>
      <c r="Q2018" t="str">
        <f>IF($F2018="","",DATEDIF($R2018,①申込書!$D$3,"Y"))</f>
        <v/>
      </c>
      <c r="R2018" t="str">
        <f t="shared" si="222"/>
        <v/>
      </c>
      <c r="S2018" t="str">
        <f t="shared" si="217"/>
        <v/>
      </c>
      <c r="T2018" t="str">
        <f>IFERROR(IF($G2018&lt;&gt;"",LEFT($G2018,11),IF(COUNTIF(③女子申込!$C:$C,$B2018)=1,INDEX(③女子申込!H:H,MATCH($B2018,③女子申込!$C:$C,0)),"")),"")</f>
        <v/>
      </c>
      <c r="U2018" t="str">
        <f t="shared" si="223"/>
        <v/>
      </c>
    </row>
    <row r="2019" spans="13:21">
      <c r="M2019" t="str">
        <f t="shared" si="218"/>
        <v/>
      </c>
      <c r="N2019" t="str">
        <f t="shared" si="219"/>
        <v/>
      </c>
      <c r="O2019" t="str">
        <f t="shared" si="220"/>
        <v/>
      </c>
      <c r="P2019" t="str">
        <f t="shared" si="221"/>
        <v/>
      </c>
      <c r="Q2019" t="str">
        <f>IF($F2019="","",DATEDIF($R2019,①申込書!$D$3,"Y"))</f>
        <v/>
      </c>
      <c r="R2019" t="str">
        <f t="shared" si="222"/>
        <v/>
      </c>
      <c r="S2019" t="str">
        <f t="shared" si="217"/>
        <v/>
      </c>
      <c r="T2019" t="str">
        <f>IFERROR(IF($G2019&lt;&gt;"",LEFT($G2019,11),IF(COUNTIF(③女子申込!$C:$C,$B2019)=1,INDEX(③女子申込!H:H,MATCH($B2019,③女子申込!$C:$C,0)),"")),"")</f>
        <v/>
      </c>
      <c r="U2019" t="str">
        <f t="shared" si="223"/>
        <v/>
      </c>
    </row>
    <row r="2020" spans="13:21">
      <c r="M2020" t="str">
        <f t="shared" si="218"/>
        <v/>
      </c>
      <c r="N2020" t="str">
        <f t="shared" si="219"/>
        <v/>
      </c>
      <c r="O2020" t="str">
        <f t="shared" si="220"/>
        <v/>
      </c>
      <c r="P2020" t="str">
        <f t="shared" si="221"/>
        <v/>
      </c>
      <c r="Q2020" t="str">
        <f>IF($F2020="","",DATEDIF($R2020,①申込書!$D$3,"Y"))</f>
        <v/>
      </c>
      <c r="R2020" t="str">
        <f t="shared" si="222"/>
        <v/>
      </c>
      <c r="S2020" t="str">
        <f t="shared" si="217"/>
        <v/>
      </c>
      <c r="T2020" t="str">
        <f>IFERROR(IF($G2020&lt;&gt;"",LEFT($G2020,11),IF(COUNTIF(③女子申込!$C:$C,$B2020)=1,INDEX(③女子申込!H:H,MATCH($B2020,③女子申込!$C:$C,0)),"")),"")</f>
        <v/>
      </c>
      <c r="U2020" t="str">
        <f t="shared" si="223"/>
        <v/>
      </c>
    </row>
    <row r="2021" spans="13:21">
      <c r="M2021" t="str">
        <f t="shared" si="218"/>
        <v/>
      </c>
      <c r="N2021" t="str">
        <f t="shared" si="219"/>
        <v/>
      </c>
      <c r="O2021" t="str">
        <f t="shared" si="220"/>
        <v/>
      </c>
      <c r="P2021" t="str">
        <f t="shared" si="221"/>
        <v/>
      </c>
      <c r="Q2021" t="str">
        <f>IF($F2021="","",DATEDIF($R2021,①申込書!$D$3,"Y"))</f>
        <v/>
      </c>
      <c r="R2021" t="str">
        <f t="shared" si="222"/>
        <v/>
      </c>
      <c r="S2021" t="str">
        <f t="shared" si="217"/>
        <v/>
      </c>
      <c r="T2021" t="str">
        <f>IFERROR(IF($G2021&lt;&gt;"",LEFT($G2021,11),IF(COUNTIF(③女子申込!$C:$C,$B2021)=1,INDEX(③女子申込!H:H,MATCH($B2021,③女子申込!$C:$C,0)),"")),"")</f>
        <v/>
      </c>
      <c r="U2021" t="str">
        <f t="shared" si="223"/>
        <v/>
      </c>
    </row>
    <row r="2022" spans="13:21">
      <c r="M2022" t="str">
        <f t="shared" si="218"/>
        <v/>
      </c>
      <c r="N2022" t="str">
        <f t="shared" si="219"/>
        <v/>
      </c>
      <c r="O2022" t="str">
        <f t="shared" si="220"/>
        <v/>
      </c>
      <c r="P2022" t="str">
        <f t="shared" si="221"/>
        <v/>
      </c>
      <c r="Q2022" t="str">
        <f>IF($F2022="","",DATEDIF($R2022,①申込書!$D$3,"Y"))</f>
        <v/>
      </c>
      <c r="R2022" t="str">
        <f t="shared" si="222"/>
        <v/>
      </c>
      <c r="S2022" t="str">
        <f t="shared" si="217"/>
        <v/>
      </c>
      <c r="T2022" t="str">
        <f>IFERROR(IF($G2022&lt;&gt;"",LEFT($G2022,11),IF(COUNTIF(③女子申込!$C:$C,$B2022)=1,INDEX(③女子申込!H:H,MATCH($B2022,③女子申込!$C:$C,0)),"")),"")</f>
        <v/>
      </c>
      <c r="U2022" t="str">
        <f t="shared" si="223"/>
        <v/>
      </c>
    </row>
    <row r="2023" spans="13:21">
      <c r="M2023" t="str">
        <f t="shared" si="218"/>
        <v/>
      </c>
      <c r="N2023" t="str">
        <f t="shared" si="219"/>
        <v/>
      </c>
      <c r="O2023" t="str">
        <f t="shared" si="220"/>
        <v/>
      </c>
      <c r="P2023" t="str">
        <f t="shared" si="221"/>
        <v/>
      </c>
      <c r="Q2023" t="str">
        <f>IF($F2023="","",DATEDIF($R2023,①申込書!$D$3,"Y"))</f>
        <v/>
      </c>
      <c r="R2023" t="str">
        <f t="shared" si="222"/>
        <v/>
      </c>
      <c r="S2023" t="str">
        <f t="shared" si="217"/>
        <v/>
      </c>
      <c r="T2023" t="str">
        <f>IFERROR(IF($G2023&lt;&gt;"",LEFT($G2023,11),IF(COUNTIF(③女子申込!$C:$C,$B2023)=1,INDEX(③女子申込!H:H,MATCH($B2023,③女子申込!$C:$C,0)),"")),"")</f>
        <v/>
      </c>
      <c r="U2023" t="str">
        <f t="shared" si="223"/>
        <v/>
      </c>
    </row>
    <row r="2024" spans="13:21">
      <c r="M2024" t="str">
        <f t="shared" si="218"/>
        <v/>
      </c>
      <c r="N2024" t="str">
        <f t="shared" si="219"/>
        <v/>
      </c>
      <c r="O2024" t="str">
        <f t="shared" si="220"/>
        <v/>
      </c>
      <c r="P2024" t="str">
        <f t="shared" si="221"/>
        <v/>
      </c>
      <c r="Q2024" t="str">
        <f>IF($F2024="","",DATEDIF($R2024,①申込書!$D$3,"Y"))</f>
        <v/>
      </c>
      <c r="R2024" t="str">
        <f t="shared" si="222"/>
        <v/>
      </c>
      <c r="S2024" t="str">
        <f t="shared" si="217"/>
        <v/>
      </c>
      <c r="T2024" t="str">
        <f>IFERROR(IF($G2024&lt;&gt;"",LEFT($G2024,11),IF(COUNTIF(③女子申込!$C:$C,$B2024)=1,INDEX(③女子申込!H:H,MATCH($B2024,③女子申込!$C:$C,0)),"")),"")</f>
        <v/>
      </c>
      <c r="U2024" t="str">
        <f t="shared" si="223"/>
        <v/>
      </c>
    </row>
    <row r="2025" spans="13:21">
      <c r="M2025" t="str">
        <f t="shared" si="218"/>
        <v/>
      </c>
      <c r="N2025" t="str">
        <f t="shared" si="219"/>
        <v/>
      </c>
      <c r="O2025" t="str">
        <f t="shared" si="220"/>
        <v/>
      </c>
      <c r="P2025" t="str">
        <f t="shared" si="221"/>
        <v/>
      </c>
      <c r="Q2025" t="str">
        <f>IF($F2025="","",DATEDIF($R2025,①申込書!$D$3,"Y"))</f>
        <v/>
      </c>
      <c r="R2025" t="str">
        <f t="shared" si="222"/>
        <v/>
      </c>
      <c r="S2025" t="str">
        <f t="shared" si="217"/>
        <v/>
      </c>
      <c r="T2025" t="str">
        <f>IFERROR(IF($G2025&lt;&gt;"",LEFT($G2025,11),IF(COUNTIF(③女子申込!$C:$C,$B2025)=1,INDEX(③女子申込!H:H,MATCH($B2025,③女子申込!$C:$C,0)),"")),"")</f>
        <v/>
      </c>
      <c r="U2025" t="str">
        <f t="shared" si="223"/>
        <v/>
      </c>
    </row>
    <row r="2026" spans="13:21">
      <c r="M2026" t="str">
        <f t="shared" si="218"/>
        <v/>
      </c>
      <c r="N2026" t="str">
        <f t="shared" si="219"/>
        <v/>
      </c>
      <c r="O2026" t="str">
        <f t="shared" si="220"/>
        <v/>
      </c>
      <c r="P2026" t="str">
        <f t="shared" si="221"/>
        <v/>
      </c>
      <c r="Q2026" t="str">
        <f>IF($F2026="","",DATEDIF($R2026,①申込書!$D$3,"Y"))</f>
        <v/>
      </c>
      <c r="R2026" t="str">
        <f t="shared" si="222"/>
        <v/>
      </c>
      <c r="S2026" t="str">
        <f t="shared" si="217"/>
        <v/>
      </c>
      <c r="T2026" t="str">
        <f>IFERROR(IF($G2026&lt;&gt;"",LEFT($G2026,11),IF(COUNTIF(③女子申込!$C:$C,$B2026)=1,INDEX(③女子申込!H:H,MATCH($B2026,③女子申込!$C:$C,0)),"")),"")</f>
        <v/>
      </c>
      <c r="U2026" t="str">
        <f t="shared" si="223"/>
        <v/>
      </c>
    </row>
    <row r="2027" spans="13:21">
      <c r="M2027" t="str">
        <f t="shared" si="218"/>
        <v/>
      </c>
      <c r="N2027" t="str">
        <f t="shared" si="219"/>
        <v/>
      </c>
      <c r="O2027" t="str">
        <f t="shared" si="220"/>
        <v/>
      </c>
      <c r="P2027" t="str">
        <f t="shared" si="221"/>
        <v/>
      </c>
      <c r="Q2027" t="str">
        <f>IF($F2027="","",DATEDIF($R2027,①申込書!$D$3,"Y"))</f>
        <v/>
      </c>
      <c r="R2027" t="str">
        <f t="shared" si="222"/>
        <v/>
      </c>
      <c r="S2027" t="str">
        <f t="shared" si="217"/>
        <v/>
      </c>
      <c r="T2027" t="str">
        <f>IFERROR(IF($G2027&lt;&gt;"",LEFT($G2027,11),IF(COUNTIF(③女子申込!$C:$C,$B2027)=1,INDEX(③女子申込!H:H,MATCH($B2027,③女子申込!$C:$C,0)),"")),"")</f>
        <v/>
      </c>
      <c r="U2027" t="str">
        <f t="shared" si="223"/>
        <v/>
      </c>
    </row>
    <row r="2028" spans="13:21">
      <c r="M2028" t="str">
        <f t="shared" si="218"/>
        <v/>
      </c>
      <c r="N2028" t="str">
        <f t="shared" si="219"/>
        <v/>
      </c>
      <c r="O2028" t="str">
        <f t="shared" si="220"/>
        <v/>
      </c>
      <c r="P2028" t="str">
        <f t="shared" si="221"/>
        <v/>
      </c>
      <c r="Q2028" t="str">
        <f>IF($F2028="","",DATEDIF($R2028,①申込書!$D$3,"Y"))</f>
        <v/>
      </c>
      <c r="R2028" t="str">
        <f t="shared" si="222"/>
        <v/>
      </c>
      <c r="S2028" t="str">
        <f t="shared" si="217"/>
        <v/>
      </c>
      <c r="T2028" t="str">
        <f>IFERROR(IF($G2028&lt;&gt;"",LEFT($G2028,11),IF(COUNTIF(③女子申込!$C:$C,$B2028)=1,INDEX(③女子申込!H:H,MATCH($B2028,③女子申込!$C:$C,0)),"")),"")</f>
        <v/>
      </c>
      <c r="U2028" t="str">
        <f t="shared" si="223"/>
        <v/>
      </c>
    </row>
    <row r="2029" spans="13:21">
      <c r="M2029" t="str">
        <f t="shared" si="218"/>
        <v/>
      </c>
      <c r="N2029" t="str">
        <f t="shared" si="219"/>
        <v/>
      </c>
      <c r="O2029" t="str">
        <f t="shared" si="220"/>
        <v/>
      </c>
      <c r="P2029" t="str">
        <f t="shared" si="221"/>
        <v/>
      </c>
      <c r="Q2029" t="str">
        <f>IF($F2029="","",DATEDIF($R2029,①申込書!$D$3,"Y"))</f>
        <v/>
      </c>
      <c r="R2029" t="str">
        <f t="shared" si="222"/>
        <v/>
      </c>
      <c r="S2029" t="str">
        <f t="shared" si="217"/>
        <v/>
      </c>
      <c r="T2029" t="str">
        <f>IFERROR(IF($G2029&lt;&gt;"",LEFT($G2029,11),IF(COUNTIF(③女子申込!$C:$C,$B2029)=1,INDEX(③女子申込!H:H,MATCH($B2029,③女子申込!$C:$C,0)),"")),"")</f>
        <v/>
      </c>
      <c r="U2029" t="str">
        <f t="shared" si="223"/>
        <v/>
      </c>
    </row>
    <row r="2030" spans="13:21">
      <c r="M2030" t="str">
        <f t="shared" si="218"/>
        <v/>
      </c>
      <c r="N2030" t="str">
        <f t="shared" si="219"/>
        <v/>
      </c>
      <c r="O2030" t="str">
        <f t="shared" si="220"/>
        <v/>
      </c>
      <c r="P2030" t="str">
        <f t="shared" si="221"/>
        <v/>
      </c>
      <c r="Q2030" t="str">
        <f>IF($F2030="","",DATEDIF($R2030,①申込書!$D$3,"Y"))</f>
        <v/>
      </c>
      <c r="R2030" t="str">
        <f t="shared" si="222"/>
        <v/>
      </c>
      <c r="S2030" t="str">
        <f t="shared" si="217"/>
        <v/>
      </c>
      <c r="T2030" t="str">
        <f>IFERROR(IF($G2030&lt;&gt;"",LEFT($G2030,11),IF(COUNTIF(③女子申込!$C:$C,$B2030)=1,INDEX(③女子申込!H:H,MATCH($B2030,③女子申込!$C:$C,0)),"")),"")</f>
        <v/>
      </c>
      <c r="U2030" t="str">
        <f t="shared" si="223"/>
        <v/>
      </c>
    </row>
    <row r="2031" spans="13:21">
      <c r="M2031" t="str">
        <f t="shared" si="218"/>
        <v/>
      </c>
      <c r="N2031" t="str">
        <f t="shared" si="219"/>
        <v/>
      </c>
      <c r="O2031" t="str">
        <f t="shared" si="220"/>
        <v/>
      </c>
      <c r="P2031" t="str">
        <f t="shared" si="221"/>
        <v/>
      </c>
      <c r="Q2031" t="str">
        <f>IF($F2031="","",DATEDIF($R2031,①申込書!$D$3,"Y"))</f>
        <v/>
      </c>
      <c r="R2031" t="str">
        <f t="shared" si="222"/>
        <v/>
      </c>
      <c r="S2031" t="str">
        <f t="shared" si="217"/>
        <v/>
      </c>
      <c r="T2031" t="str">
        <f>IFERROR(IF($G2031&lt;&gt;"",LEFT($G2031,11),IF(COUNTIF(③女子申込!$C:$C,$B2031)=1,INDEX(③女子申込!H:H,MATCH($B2031,③女子申込!$C:$C,0)),"")),"")</f>
        <v/>
      </c>
      <c r="U2031" t="str">
        <f t="shared" si="223"/>
        <v/>
      </c>
    </row>
    <row r="2032" spans="13:21">
      <c r="M2032" t="str">
        <f t="shared" si="218"/>
        <v/>
      </c>
      <c r="N2032" t="str">
        <f t="shared" si="219"/>
        <v/>
      </c>
      <c r="O2032" t="str">
        <f t="shared" si="220"/>
        <v/>
      </c>
      <c r="P2032" t="str">
        <f t="shared" si="221"/>
        <v/>
      </c>
      <c r="Q2032" t="str">
        <f>IF($F2032="","",DATEDIF($R2032,①申込書!$D$3,"Y"))</f>
        <v/>
      </c>
      <c r="R2032" t="str">
        <f t="shared" si="222"/>
        <v/>
      </c>
      <c r="S2032" t="str">
        <f t="shared" si="217"/>
        <v/>
      </c>
      <c r="T2032" t="str">
        <f>IFERROR(IF($G2032&lt;&gt;"",LEFT($G2032,11),IF(COUNTIF(③女子申込!$C:$C,$B2032)=1,INDEX(③女子申込!H:H,MATCH($B2032,③女子申込!$C:$C,0)),"")),"")</f>
        <v/>
      </c>
      <c r="U2032" t="str">
        <f t="shared" si="223"/>
        <v/>
      </c>
    </row>
    <row r="2033" spans="13:21">
      <c r="M2033" t="str">
        <f t="shared" si="218"/>
        <v/>
      </c>
      <c r="N2033" t="str">
        <f t="shared" si="219"/>
        <v/>
      </c>
      <c r="O2033" t="str">
        <f t="shared" si="220"/>
        <v/>
      </c>
      <c r="P2033" t="str">
        <f t="shared" si="221"/>
        <v/>
      </c>
      <c r="Q2033" t="str">
        <f>IF($F2033="","",DATEDIF($R2033,①申込書!$D$3,"Y"))</f>
        <v/>
      </c>
      <c r="R2033" t="str">
        <f t="shared" si="222"/>
        <v/>
      </c>
      <c r="S2033" t="str">
        <f t="shared" si="217"/>
        <v/>
      </c>
      <c r="T2033" t="str">
        <f>IFERROR(IF($G2033&lt;&gt;"",LEFT($G2033,11),IF(COUNTIF(③女子申込!$C:$C,$B2033)=1,INDEX(③女子申込!H:H,MATCH($B2033,③女子申込!$C:$C,0)),"")),"")</f>
        <v/>
      </c>
      <c r="U2033" t="str">
        <f t="shared" si="223"/>
        <v/>
      </c>
    </row>
    <row r="2034" spans="13:21">
      <c r="M2034" t="str">
        <f t="shared" si="218"/>
        <v/>
      </c>
      <c r="N2034" t="str">
        <f t="shared" si="219"/>
        <v/>
      </c>
      <c r="O2034" t="str">
        <f t="shared" si="220"/>
        <v/>
      </c>
      <c r="P2034" t="str">
        <f t="shared" si="221"/>
        <v/>
      </c>
      <c r="Q2034" t="str">
        <f>IF($F2034="","",DATEDIF($R2034,①申込書!$D$3,"Y"))</f>
        <v/>
      </c>
      <c r="R2034" t="str">
        <f t="shared" si="222"/>
        <v/>
      </c>
      <c r="S2034" t="str">
        <f t="shared" si="217"/>
        <v/>
      </c>
      <c r="T2034" t="str">
        <f>IFERROR(IF($G2034&lt;&gt;"",LEFT($G2034,11),IF(COUNTIF(③女子申込!$C:$C,$B2034)=1,INDEX(③女子申込!H:H,MATCH($B2034,③女子申込!$C:$C,0)),"")),"")</f>
        <v/>
      </c>
      <c r="U2034" t="str">
        <f t="shared" si="223"/>
        <v/>
      </c>
    </row>
    <row r="2035" spans="13:21">
      <c r="M2035" t="str">
        <f t="shared" si="218"/>
        <v/>
      </c>
      <c r="N2035" t="str">
        <f t="shared" si="219"/>
        <v/>
      </c>
      <c r="O2035" t="str">
        <f t="shared" si="220"/>
        <v/>
      </c>
      <c r="P2035" t="str">
        <f t="shared" si="221"/>
        <v/>
      </c>
      <c r="Q2035" t="str">
        <f>IF($F2035="","",DATEDIF($R2035,①申込書!$D$3,"Y"))</f>
        <v/>
      </c>
      <c r="R2035" t="str">
        <f t="shared" si="222"/>
        <v/>
      </c>
      <c r="S2035" t="str">
        <f t="shared" si="217"/>
        <v/>
      </c>
      <c r="T2035" t="str">
        <f>IFERROR(IF($G2035&lt;&gt;"",LEFT($G2035,11),IF(COUNTIF(③女子申込!$C:$C,$B2035)=1,INDEX(③女子申込!H:H,MATCH($B2035,③女子申込!$C:$C,0)),"")),"")</f>
        <v/>
      </c>
      <c r="U2035" t="str">
        <f t="shared" si="223"/>
        <v/>
      </c>
    </row>
    <row r="2036" spans="13:21">
      <c r="M2036" t="str">
        <f t="shared" si="218"/>
        <v/>
      </c>
      <c r="N2036" t="str">
        <f t="shared" si="219"/>
        <v/>
      </c>
      <c r="O2036" t="str">
        <f t="shared" si="220"/>
        <v/>
      </c>
      <c r="P2036" t="str">
        <f t="shared" si="221"/>
        <v/>
      </c>
      <c r="Q2036" t="str">
        <f>IF($F2036="","",DATEDIF($R2036,①申込書!$D$3,"Y"))</f>
        <v/>
      </c>
      <c r="R2036" t="str">
        <f t="shared" si="222"/>
        <v/>
      </c>
      <c r="S2036" t="str">
        <f t="shared" si="217"/>
        <v/>
      </c>
      <c r="T2036" t="str">
        <f>IFERROR(IF($G2036&lt;&gt;"",LEFT($G2036,11),IF(COUNTIF(③女子申込!$C:$C,$B2036)=1,INDEX(③女子申込!H:H,MATCH($B2036,③女子申込!$C:$C,0)),"")),"")</f>
        <v/>
      </c>
      <c r="U2036" t="str">
        <f t="shared" si="223"/>
        <v/>
      </c>
    </row>
    <row r="2037" spans="13:21">
      <c r="M2037" t="str">
        <f t="shared" si="218"/>
        <v/>
      </c>
      <c r="N2037" t="str">
        <f t="shared" si="219"/>
        <v/>
      </c>
      <c r="O2037" t="str">
        <f t="shared" si="220"/>
        <v/>
      </c>
      <c r="P2037" t="str">
        <f t="shared" si="221"/>
        <v/>
      </c>
      <c r="Q2037" t="str">
        <f>IF($F2037="","",DATEDIF($R2037,①申込書!$D$3,"Y"))</f>
        <v/>
      </c>
      <c r="R2037" t="str">
        <f t="shared" si="222"/>
        <v/>
      </c>
      <c r="S2037" t="str">
        <f t="shared" si="217"/>
        <v/>
      </c>
      <c r="T2037" t="str">
        <f>IFERROR(IF($G2037&lt;&gt;"",LEFT($G2037,11),IF(COUNTIF(③女子申込!$C:$C,$B2037)=1,INDEX(③女子申込!H:H,MATCH($B2037,③女子申込!$C:$C,0)),"")),"")</f>
        <v/>
      </c>
      <c r="U2037" t="str">
        <f t="shared" si="223"/>
        <v/>
      </c>
    </row>
    <row r="2038" spans="13:21">
      <c r="M2038" t="str">
        <f t="shared" si="218"/>
        <v/>
      </c>
      <c r="N2038" t="str">
        <f t="shared" si="219"/>
        <v/>
      </c>
      <c r="O2038" t="str">
        <f t="shared" si="220"/>
        <v/>
      </c>
      <c r="P2038" t="str">
        <f t="shared" si="221"/>
        <v/>
      </c>
      <c r="Q2038" t="str">
        <f>IF($F2038="","",DATEDIF($R2038,①申込書!$D$3,"Y"))</f>
        <v/>
      </c>
      <c r="R2038" t="str">
        <f t="shared" si="222"/>
        <v/>
      </c>
      <c r="S2038" t="str">
        <f t="shared" si="217"/>
        <v/>
      </c>
      <c r="T2038" t="str">
        <f>IFERROR(IF($G2038&lt;&gt;"",LEFT($G2038,11),IF(COUNTIF(③女子申込!$C:$C,$B2038)=1,INDEX(③女子申込!H:H,MATCH($B2038,③女子申込!$C:$C,0)),"")),"")</f>
        <v/>
      </c>
      <c r="U2038" t="str">
        <f t="shared" si="223"/>
        <v/>
      </c>
    </row>
    <row r="2039" spans="13:21">
      <c r="M2039" t="str">
        <f t="shared" si="218"/>
        <v/>
      </c>
      <c r="N2039" t="str">
        <f t="shared" si="219"/>
        <v/>
      </c>
      <c r="O2039" t="str">
        <f t="shared" si="220"/>
        <v/>
      </c>
      <c r="P2039" t="str">
        <f t="shared" si="221"/>
        <v/>
      </c>
      <c r="Q2039" t="str">
        <f>IF($F2039="","",DATEDIF($R2039,①申込書!$D$3,"Y"))</f>
        <v/>
      </c>
      <c r="R2039" t="str">
        <f t="shared" si="222"/>
        <v/>
      </c>
      <c r="S2039" t="str">
        <f t="shared" si="217"/>
        <v/>
      </c>
      <c r="T2039" t="str">
        <f>IFERROR(IF($G2039&lt;&gt;"",LEFT($G2039,11),IF(COUNTIF(③女子申込!$C:$C,$B2039)=1,INDEX(③女子申込!H:H,MATCH($B2039,③女子申込!$C:$C,0)),"")),"")</f>
        <v/>
      </c>
      <c r="U2039" t="str">
        <f t="shared" si="223"/>
        <v/>
      </c>
    </row>
    <row r="2040" spans="13:21">
      <c r="M2040" t="str">
        <f t="shared" si="218"/>
        <v/>
      </c>
      <c r="N2040" t="str">
        <f t="shared" si="219"/>
        <v/>
      </c>
      <c r="O2040" t="str">
        <f t="shared" si="220"/>
        <v/>
      </c>
      <c r="P2040" t="str">
        <f t="shared" si="221"/>
        <v/>
      </c>
      <c r="Q2040" t="str">
        <f>IF($F2040="","",DATEDIF($R2040,①申込書!$D$3,"Y"))</f>
        <v/>
      </c>
      <c r="R2040" t="str">
        <f t="shared" si="222"/>
        <v/>
      </c>
      <c r="S2040" t="str">
        <f t="shared" si="217"/>
        <v/>
      </c>
      <c r="T2040" t="str">
        <f>IFERROR(IF($G2040&lt;&gt;"",LEFT($G2040,11),IF(COUNTIF(③女子申込!$C:$C,$B2040)=1,INDEX(③女子申込!H:H,MATCH($B2040,③女子申込!$C:$C,0)),"")),"")</f>
        <v/>
      </c>
      <c r="U2040" t="str">
        <f t="shared" si="223"/>
        <v/>
      </c>
    </row>
    <row r="2041" spans="13:21">
      <c r="M2041" t="str">
        <f t="shared" si="218"/>
        <v/>
      </c>
      <c r="N2041" t="str">
        <f t="shared" si="219"/>
        <v/>
      </c>
      <c r="O2041" t="str">
        <f t="shared" si="220"/>
        <v/>
      </c>
      <c r="P2041" t="str">
        <f t="shared" si="221"/>
        <v/>
      </c>
      <c r="Q2041" t="str">
        <f>IF($F2041="","",DATEDIF($R2041,①申込書!$D$3,"Y"))</f>
        <v/>
      </c>
      <c r="R2041" t="str">
        <f t="shared" si="222"/>
        <v/>
      </c>
      <c r="S2041" t="str">
        <f t="shared" si="217"/>
        <v/>
      </c>
      <c r="T2041" t="str">
        <f>IFERROR(IF($G2041&lt;&gt;"",LEFT($G2041,11),IF(COUNTIF(③女子申込!$C:$C,$B2041)=1,INDEX(③女子申込!H:H,MATCH($B2041,③女子申込!$C:$C,0)),"")),"")</f>
        <v/>
      </c>
      <c r="U2041" t="str">
        <f t="shared" si="223"/>
        <v/>
      </c>
    </row>
    <row r="2042" spans="13:21">
      <c r="M2042" t="str">
        <f t="shared" si="218"/>
        <v/>
      </c>
      <c r="N2042" t="str">
        <f t="shared" si="219"/>
        <v/>
      </c>
      <c r="O2042" t="str">
        <f t="shared" si="220"/>
        <v/>
      </c>
      <c r="P2042" t="str">
        <f t="shared" si="221"/>
        <v/>
      </c>
      <c r="Q2042" t="str">
        <f>IF($F2042="","",DATEDIF($R2042,①申込書!$D$3,"Y"))</f>
        <v/>
      </c>
      <c r="R2042" t="str">
        <f t="shared" si="222"/>
        <v/>
      </c>
      <c r="S2042" t="str">
        <f t="shared" si="217"/>
        <v/>
      </c>
      <c r="T2042" t="str">
        <f>IFERROR(IF($G2042&lt;&gt;"",LEFT($G2042,11),IF(COUNTIF(③女子申込!$C:$C,$B2042)=1,INDEX(③女子申込!H:H,MATCH($B2042,③女子申込!$C:$C,0)),"")),"")</f>
        <v/>
      </c>
      <c r="U2042" t="str">
        <f t="shared" si="223"/>
        <v/>
      </c>
    </row>
    <row r="2043" spans="13:21">
      <c r="M2043" t="str">
        <f t="shared" si="218"/>
        <v/>
      </c>
      <c r="N2043" t="str">
        <f t="shared" si="219"/>
        <v/>
      </c>
      <c r="O2043" t="str">
        <f t="shared" si="220"/>
        <v/>
      </c>
      <c r="P2043" t="str">
        <f t="shared" si="221"/>
        <v/>
      </c>
      <c r="Q2043" t="str">
        <f>IF($F2043="","",DATEDIF($R2043,①申込書!$D$3,"Y"))</f>
        <v/>
      </c>
      <c r="R2043" t="str">
        <f t="shared" si="222"/>
        <v/>
      </c>
      <c r="S2043" t="str">
        <f t="shared" si="217"/>
        <v/>
      </c>
      <c r="T2043" t="str">
        <f>IFERROR(IF($G2043&lt;&gt;"",LEFT($G2043,11),IF(COUNTIF(③女子申込!$C:$C,$B2043)=1,INDEX(③女子申込!H:H,MATCH($B2043,③女子申込!$C:$C,0)),"")),"")</f>
        <v/>
      </c>
      <c r="U2043" t="str">
        <f t="shared" si="223"/>
        <v/>
      </c>
    </row>
    <row r="2044" spans="13:21">
      <c r="M2044" t="str">
        <f t="shared" si="218"/>
        <v/>
      </c>
      <c r="N2044" t="str">
        <f t="shared" si="219"/>
        <v/>
      </c>
      <c r="O2044" t="str">
        <f t="shared" si="220"/>
        <v/>
      </c>
      <c r="P2044" t="str">
        <f t="shared" si="221"/>
        <v/>
      </c>
      <c r="Q2044" t="str">
        <f>IF($F2044="","",DATEDIF($R2044,①申込書!$D$3,"Y"))</f>
        <v/>
      </c>
      <c r="R2044" t="str">
        <f t="shared" si="222"/>
        <v/>
      </c>
      <c r="S2044" t="str">
        <f t="shared" si="217"/>
        <v/>
      </c>
      <c r="T2044" t="str">
        <f>IFERROR(IF($G2044&lt;&gt;"",LEFT($G2044,11),IF(COUNTIF(③女子申込!$C:$C,$B2044)=1,INDEX(③女子申込!H:H,MATCH($B2044,③女子申込!$C:$C,0)),"")),"")</f>
        <v/>
      </c>
      <c r="U2044" t="str">
        <f t="shared" si="223"/>
        <v/>
      </c>
    </row>
    <row r="2045" spans="13:21">
      <c r="M2045" t="str">
        <f t="shared" si="218"/>
        <v/>
      </c>
      <c r="N2045" t="str">
        <f t="shared" si="219"/>
        <v/>
      </c>
      <c r="O2045" t="str">
        <f t="shared" si="220"/>
        <v/>
      </c>
      <c r="P2045" t="str">
        <f t="shared" si="221"/>
        <v/>
      </c>
      <c r="Q2045" t="str">
        <f>IF($F2045="","",DATEDIF($R2045,①申込書!$D$3,"Y"))</f>
        <v/>
      </c>
      <c r="R2045" t="str">
        <f t="shared" si="222"/>
        <v/>
      </c>
      <c r="S2045" t="str">
        <f t="shared" si="217"/>
        <v/>
      </c>
      <c r="T2045" t="str">
        <f>IFERROR(IF($G2045&lt;&gt;"",LEFT($G2045,11),IF(COUNTIF(③女子申込!$C:$C,$B2045)=1,INDEX(③女子申込!H:H,MATCH($B2045,③女子申込!$C:$C,0)),"")),"")</f>
        <v/>
      </c>
      <c r="U2045" t="str">
        <f t="shared" si="223"/>
        <v/>
      </c>
    </row>
    <row r="2046" spans="13:21">
      <c r="M2046" t="str">
        <f t="shared" si="218"/>
        <v/>
      </c>
      <c r="N2046" t="str">
        <f t="shared" si="219"/>
        <v/>
      </c>
      <c r="O2046" t="str">
        <f t="shared" si="220"/>
        <v/>
      </c>
      <c r="P2046" t="str">
        <f t="shared" si="221"/>
        <v/>
      </c>
      <c r="Q2046" t="str">
        <f>IF($F2046="","",DATEDIF($R2046,①申込書!$D$3,"Y"))</f>
        <v/>
      </c>
      <c r="R2046" t="str">
        <f t="shared" si="222"/>
        <v/>
      </c>
      <c r="S2046" t="str">
        <f t="shared" si="217"/>
        <v/>
      </c>
      <c r="T2046" t="str">
        <f>IFERROR(IF($G2046&lt;&gt;"",LEFT($G2046,11),IF(COUNTIF(③女子申込!$C:$C,$B2046)=1,INDEX(③女子申込!H:H,MATCH($B2046,③女子申込!$C:$C,0)),"")),"")</f>
        <v/>
      </c>
      <c r="U2046" t="str">
        <f t="shared" si="223"/>
        <v/>
      </c>
    </row>
    <row r="2047" spans="13:21">
      <c r="M2047" t="str">
        <f t="shared" si="218"/>
        <v/>
      </c>
      <c r="N2047" t="str">
        <f t="shared" si="219"/>
        <v/>
      </c>
      <c r="O2047" t="str">
        <f t="shared" si="220"/>
        <v/>
      </c>
      <c r="P2047" t="str">
        <f t="shared" si="221"/>
        <v/>
      </c>
      <c r="Q2047" t="str">
        <f>IF($F2047="","",DATEDIF($R2047,①申込書!$D$3,"Y"))</f>
        <v/>
      </c>
      <c r="R2047" t="str">
        <f t="shared" si="222"/>
        <v/>
      </c>
      <c r="S2047" t="str">
        <f t="shared" si="217"/>
        <v/>
      </c>
      <c r="T2047" t="str">
        <f>IFERROR(IF($G2047&lt;&gt;"",LEFT($G2047,11),IF(COUNTIF(③女子申込!$C:$C,$B2047)=1,INDEX(③女子申込!H:H,MATCH($B2047,③女子申込!$C:$C,0)),"")),"")</f>
        <v/>
      </c>
      <c r="U2047" t="str">
        <f t="shared" si="223"/>
        <v/>
      </c>
    </row>
    <row r="2048" spans="13:21">
      <c r="M2048" t="str">
        <f t="shared" si="218"/>
        <v/>
      </c>
      <c r="N2048" t="str">
        <f t="shared" si="219"/>
        <v/>
      </c>
      <c r="O2048" t="str">
        <f t="shared" si="220"/>
        <v/>
      </c>
      <c r="P2048" t="str">
        <f t="shared" si="221"/>
        <v/>
      </c>
      <c r="Q2048" t="str">
        <f>IF($F2048="","",DATEDIF($R2048,①申込書!$D$3,"Y"))</f>
        <v/>
      </c>
      <c r="R2048" t="str">
        <f t="shared" si="222"/>
        <v/>
      </c>
      <c r="S2048" t="str">
        <f t="shared" si="217"/>
        <v/>
      </c>
      <c r="T2048" t="str">
        <f>IFERROR(IF($G2048&lt;&gt;"",LEFT($G2048,11),IF(COUNTIF(③女子申込!$C:$C,$B2048)=1,INDEX(③女子申込!H:H,MATCH($B2048,③女子申込!$C:$C,0)),"")),"")</f>
        <v/>
      </c>
      <c r="U2048" t="str">
        <f t="shared" si="223"/>
        <v/>
      </c>
    </row>
    <row r="2049" spans="13:21">
      <c r="M2049" t="str">
        <f t="shared" si="218"/>
        <v/>
      </c>
      <c r="N2049" t="str">
        <f t="shared" si="219"/>
        <v/>
      </c>
      <c r="O2049" t="str">
        <f t="shared" si="220"/>
        <v/>
      </c>
      <c r="P2049" t="str">
        <f t="shared" si="221"/>
        <v/>
      </c>
      <c r="Q2049" t="str">
        <f>IF($F2049="","",DATEDIF($R2049,①申込書!$D$3,"Y"))</f>
        <v/>
      </c>
      <c r="R2049" t="str">
        <f t="shared" si="222"/>
        <v/>
      </c>
      <c r="S2049" t="str">
        <f t="shared" si="217"/>
        <v/>
      </c>
      <c r="T2049" t="str">
        <f>IFERROR(IF($G2049&lt;&gt;"",LEFT($G2049,11),IF(COUNTIF(③女子申込!$C:$C,$B2049)=1,INDEX(③女子申込!H:H,MATCH($B2049,③女子申込!$C:$C,0)),"")),"")</f>
        <v/>
      </c>
      <c r="U2049" t="str">
        <f t="shared" si="223"/>
        <v/>
      </c>
    </row>
    <row r="2050" spans="13:21">
      <c r="M2050" t="str">
        <f t="shared" si="218"/>
        <v/>
      </c>
      <c r="N2050" t="str">
        <f t="shared" si="219"/>
        <v/>
      </c>
      <c r="O2050" t="str">
        <f t="shared" si="220"/>
        <v/>
      </c>
      <c r="P2050" t="str">
        <f t="shared" si="221"/>
        <v/>
      </c>
      <c r="Q2050" t="str">
        <f>IF($F2050="","",DATEDIF($R2050,①申込書!$D$3,"Y"))</f>
        <v/>
      </c>
      <c r="R2050" t="str">
        <f t="shared" si="222"/>
        <v/>
      </c>
      <c r="S2050" t="str">
        <f t="shared" ref="S2050:S2113" si="224">IFERROR(IF(OR($E2050="北海道",$E2050="学連"),$E2050,LEFT($E2050,LEN($E2050)-1)),"")</f>
        <v/>
      </c>
      <c r="T2050" t="str">
        <f>IFERROR(IF($G2050&lt;&gt;"",LEFT($G2050,11),IF(COUNTIF(③女子申込!$C:$C,$B2050)=1,INDEX(③女子申込!H:H,MATCH($B2050,③女子申込!$C:$C,0)),"")),"")</f>
        <v/>
      </c>
      <c r="U2050" t="str">
        <f t="shared" si="223"/>
        <v/>
      </c>
    </row>
    <row r="2051" spans="13:21">
      <c r="M2051" t="str">
        <f t="shared" ref="M2051:M2114" si="225">IFERROR(LEFT($C2051,FIND("　",$C2051)-1),"")</f>
        <v/>
      </c>
      <c r="N2051" t="str">
        <f t="shared" ref="N2051:N2114" si="226">IFERROR(RIGHT($C2051,LEN($C2051)-FIND("　",$C2051)),"")</f>
        <v/>
      </c>
      <c r="O2051" t="str">
        <f t="shared" ref="O2051:O2114" si="227">IFERROR(DBCS(LEFT($D2051,FIND(" ",$D2051)-1)),"")</f>
        <v/>
      </c>
      <c r="P2051" t="str">
        <f t="shared" ref="P2051:P2114" si="228">IFERROR(DBCS(RIGHT($D2051,LEN($D2051)-FIND(" ",$D2051))),"")</f>
        <v/>
      </c>
      <c r="Q2051" t="str">
        <f>IF($F2051="","",DATEDIF($R2051,①申込書!$D$3,"Y"))</f>
        <v/>
      </c>
      <c r="R2051" t="str">
        <f t="shared" ref="R2051:R2114" si="229">IF($F2051="","",LEFT($F2051,4)&amp;"/"&amp;MID($F2051,5,2)&amp;"/"&amp;RIGHT($F2051,2))</f>
        <v/>
      </c>
      <c r="S2051" t="str">
        <f t="shared" si="224"/>
        <v/>
      </c>
      <c r="T2051" t="str">
        <f>IFERROR(IF($G2051&lt;&gt;"",LEFT($G2051,11),IF(COUNTIF(③女子申込!$C:$C,$B2051)=1,INDEX(③女子申込!H:H,MATCH($B2051,③女子申込!$C:$C,0)),"")),"")</f>
        <v/>
      </c>
      <c r="U2051" t="str">
        <f t="shared" ref="U2051:U2114" si="230">IFERROR(LEFT($A2051,FIND("大学",$A2051))&amp;RIGHT($A2051,LEN($A2051)-FIND("大学",$A2051)-1),"")</f>
        <v/>
      </c>
    </row>
    <row r="2052" spans="13:21">
      <c r="M2052" t="str">
        <f t="shared" si="225"/>
        <v/>
      </c>
      <c r="N2052" t="str">
        <f t="shared" si="226"/>
        <v/>
      </c>
      <c r="O2052" t="str">
        <f t="shared" si="227"/>
        <v/>
      </c>
      <c r="P2052" t="str">
        <f t="shared" si="228"/>
        <v/>
      </c>
      <c r="Q2052" t="str">
        <f>IF($F2052="","",DATEDIF($R2052,①申込書!$D$3,"Y"))</f>
        <v/>
      </c>
      <c r="R2052" t="str">
        <f t="shared" si="229"/>
        <v/>
      </c>
      <c r="S2052" t="str">
        <f t="shared" si="224"/>
        <v/>
      </c>
      <c r="T2052" t="str">
        <f>IFERROR(IF($G2052&lt;&gt;"",LEFT($G2052,11),IF(COUNTIF(③女子申込!$C:$C,$B2052)=1,INDEX(③女子申込!H:H,MATCH($B2052,③女子申込!$C:$C,0)),"")),"")</f>
        <v/>
      </c>
      <c r="U2052" t="str">
        <f t="shared" si="230"/>
        <v/>
      </c>
    </row>
    <row r="2053" spans="13:21">
      <c r="M2053" t="str">
        <f t="shared" si="225"/>
        <v/>
      </c>
      <c r="N2053" t="str">
        <f t="shared" si="226"/>
        <v/>
      </c>
      <c r="O2053" t="str">
        <f t="shared" si="227"/>
        <v/>
      </c>
      <c r="P2053" t="str">
        <f t="shared" si="228"/>
        <v/>
      </c>
      <c r="Q2053" t="str">
        <f>IF($F2053="","",DATEDIF($R2053,①申込書!$D$3,"Y"))</f>
        <v/>
      </c>
      <c r="R2053" t="str">
        <f t="shared" si="229"/>
        <v/>
      </c>
      <c r="S2053" t="str">
        <f t="shared" si="224"/>
        <v/>
      </c>
      <c r="T2053" t="str">
        <f>IFERROR(IF($G2053&lt;&gt;"",LEFT($G2053,11),IF(COUNTIF(③女子申込!$C:$C,$B2053)=1,INDEX(③女子申込!H:H,MATCH($B2053,③女子申込!$C:$C,0)),"")),"")</f>
        <v/>
      </c>
      <c r="U2053" t="str">
        <f t="shared" si="230"/>
        <v/>
      </c>
    </row>
    <row r="2054" spans="13:21">
      <c r="M2054" t="str">
        <f t="shared" si="225"/>
        <v/>
      </c>
      <c r="N2054" t="str">
        <f t="shared" si="226"/>
        <v/>
      </c>
      <c r="O2054" t="str">
        <f t="shared" si="227"/>
        <v/>
      </c>
      <c r="P2054" t="str">
        <f t="shared" si="228"/>
        <v/>
      </c>
      <c r="Q2054" t="str">
        <f>IF($F2054="","",DATEDIF($R2054,①申込書!$D$3,"Y"))</f>
        <v/>
      </c>
      <c r="R2054" t="str">
        <f t="shared" si="229"/>
        <v/>
      </c>
      <c r="S2054" t="str">
        <f t="shared" si="224"/>
        <v/>
      </c>
      <c r="T2054" t="str">
        <f>IFERROR(IF($G2054&lt;&gt;"",LEFT($G2054,11),IF(COUNTIF(③女子申込!$C:$C,$B2054)=1,INDEX(③女子申込!H:H,MATCH($B2054,③女子申込!$C:$C,0)),"")),"")</f>
        <v/>
      </c>
      <c r="U2054" t="str">
        <f t="shared" si="230"/>
        <v/>
      </c>
    </row>
    <row r="2055" spans="13:21">
      <c r="M2055" t="str">
        <f t="shared" si="225"/>
        <v/>
      </c>
      <c r="N2055" t="str">
        <f t="shared" si="226"/>
        <v/>
      </c>
      <c r="O2055" t="str">
        <f t="shared" si="227"/>
        <v/>
      </c>
      <c r="P2055" t="str">
        <f t="shared" si="228"/>
        <v/>
      </c>
      <c r="Q2055" t="str">
        <f>IF($F2055="","",DATEDIF($R2055,①申込書!$D$3,"Y"))</f>
        <v/>
      </c>
      <c r="R2055" t="str">
        <f t="shared" si="229"/>
        <v/>
      </c>
      <c r="S2055" t="str">
        <f t="shared" si="224"/>
        <v/>
      </c>
      <c r="T2055" t="str">
        <f>IFERROR(IF($G2055&lt;&gt;"",LEFT($G2055,11),IF(COUNTIF(③女子申込!$C:$C,$B2055)=1,INDEX(③女子申込!H:H,MATCH($B2055,③女子申込!$C:$C,0)),"")),"")</f>
        <v/>
      </c>
      <c r="U2055" t="str">
        <f t="shared" si="230"/>
        <v/>
      </c>
    </row>
    <row r="2056" spans="13:21">
      <c r="M2056" t="str">
        <f t="shared" si="225"/>
        <v/>
      </c>
      <c r="N2056" t="str">
        <f t="shared" si="226"/>
        <v/>
      </c>
      <c r="O2056" t="str">
        <f t="shared" si="227"/>
        <v/>
      </c>
      <c r="P2056" t="str">
        <f t="shared" si="228"/>
        <v/>
      </c>
      <c r="Q2056" t="str">
        <f>IF($F2056="","",DATEDIF($R2056,①申込書!$D$3,"Y"))</f>
        <v/>
      </c>
      <c r="R2056" t="str">
        <f t="shared" si="229"/>
        <v/>
      </c>
      <c r="S2056" t="str">
        <f t="shared" si="224"/>
        <v/>
      </c>
      <c r="T2056" t="str">
        <f>IFERROR(IF($G2056&lt;&gt;"",LEFT($G2056,11),IF(COUNTIF(③女子申込!$C:$C,$B2056)=1,INDEX(③女子申込!H:H,MATCH($B2056,③女子申込!$C:$C,0)),"")),"")</f>
        <v/>
      </c>
      <c r="U2056" t="str">
        <f t="shared" si="230"/>
        <v/>
      </c>
    </row>
    <row r="2057" spans="13:21">
      <c r="M2057" t="str">
        <f t="shared" si="225"/>
        <v/>
      </c>
      <c r="N2057" t="str">
        <f t="shared" si="226"/>
        <v/>
      </c>
      <c r="O2057" t="str">
        <f t="shared" si="227"/>
        <v/>
      </c>
      <c r="P2057" t="str">
        <f t="shared" si="228"/>
        <v/>
      </c>
      <c r="Q2057" t="str">
        <f>IF($F2057="","",DATEDIF($R2057,①申込書!$D$3,"Y"))</f>
        <v/>
      </c>
      <c r="R2057" t="str">
        <f t="shared" si="229"/>
        <v/>
      </c>
      <c r="S2057" t="str">
        <f t="shared" si="224"/>
        <v/>
      </c>
      <c r="T2057" t="str">
        <f>IFERROR(IF($G2057&lt;&gt;"",LEFT($G2057,11),IF(COUNTIF(③女子申込!$C:$C,$B2057)=1,INDEX(③女子申込!H:H,MATCH($B2057,③女子申込!$C:$C,0)),"")),"")</f>
        <v/>
      </c>
      <c r="U2057" t="str">
        <f t="shared" si="230"/>
        <v/>
      </c>
    </row>
    <row r="2058" spans="13:21">
      <c r="M2058" t="str">
        <f t="shared" si="225"/>
        <v/>
      </c>
      <c r="N2058" t="str">
        <f t="shared" si="226"/>
        <v/>
      </c>
      <c r="O2058" t="str">
        <f t="shared" si="227"/>
        <v/>
      </c>
      <c r="P2058" t="str">
        <f t="shared" si="228"/>
        <v/>
      </c>
      <c r="Q2058" t="str">
        <f>IF($F2058="","",DATEDIF($R2058,①申込書!$D$3,"Y"))</f>
        <v/>
      </c>
      <c r="R2058" t="str">
        <f t="shared" si="229"/>
        <v/>
      </c>
      <c r="S2058" t="str">
        <f t="shared" si="224"/>
        <v/>
      </c>
      <c r="T2058" t="str">
        <f>IFERROR(IF($G2058&lt;&gt;"",LEFT($G2058,11),IF(COUNTIF(③女子申込!$C:$C,$B2058)=1,INDEX(③女子申込!H:H,MATCH($B2058,③女子申込!$C:$C,0)),"")),"")</f>
        <v/>
      </c>
      <c r="U2058" t="str">
        <f t="shared" si="230"/>
        <v/>
      </c>
    </row>
    <row r="2059" spans="13:21">
      <c r="M2059" t="str">
        <f t="shared" si="225"/>
        <v/>
      </c>
      <c r="N2059" t="str">
        <f t="shared" si="226"/>
        <v/>
      </c>
      <c r="O2059" t="str">
        <f t="shared" si="227"/>
        <v/>
      </c>
      <c r="P2059" t="str">
        <f t="shared" si="228"/>
        <v/>
      </c>
      <c r="Q2059" t="str">
        <f>IF($F2059="","",DATEDIF($R2059,①申込書!$D$3,"Y"))</f>
        <v/>
      </c>
      <c r="R2059" t="str">
        <f t="shared" si="229"/>
        <v/>
      </c>
      <c r="S2059" t="str">
        <f t="shared" si="224"/>
        <v/>
      </c>
      <c r="T2059" t="str">
        <f>IFERROR(IF($G2059&lt;&gt;"",LEFT($G2059,11),IF(COUNTIF(③女子申込!$C:$C,$B2059)=1,INDEX(③女子申込!H:H,MATCH($B2059,③女子申込!$C:$C,0)),"")),"")</f>
        <v/>
      </c>
      <c r="U2059" t="str">
        <f t="shared" si="230"/>
        <v/>
      </c>
    </row>
    <row r="2060" spans="13:21">
      <c r="M2060" t="str">
        <f t="shared" si="225"/>
        <v/>
      </c>
      <c r="N2060" t="str">
        <f t="shared" si="226"/>
        <v/>
      </c>
      <c r="O2060" t="str">
        <f t="shared" si="227"/>
        <v/>
      </c>
      <c r="P2060" t="str">
        <f t="shared" si="228"/>
        <v/>
      </c>
      <c r="Q2060" t="str">
        <f>IF($F2060="","",DATEDIF($R2060,①申込書!$D$3,"Y"))</f>
        <v/>
      </c>
      <c r="R2060" t="str">
        <f t="shared" si="229"/>
        <v/>
      </c>
      <c r="S2060" t="str">
        <f t="shared" si="224"/>
        <v/>
      </c>
      <c r="T2060" t="str">
        <f>IFERROR(IF($G2060&lt;&gt;"",LEFT($G2060,11),IF(COUNTIF(③女子申込!$C:$C,$B2060)=1,INDEX(③女子申込!H:H,MATCH($B2060,③女子申込!$C:$C,0)),"")),"")</f>
        <v/>
      </c>
      <c r="U2060" t="str">
        <f t="shared" si="230"/>
        <v/>
      </c>
    </row>
    <row r="2061" spans="13:21">
      <c r="M2061" t="str">
        <f t="shared" si="225"/>
        <v/>
      </c>
      <c r="N2061" t="str">
        <f t="shared" si="226"/>
        <v/>
      </c>
      <c r="O2061" t="str">
        <f t="shared" si="227"/>
        <v/>
      </c>
      <c r="P2061" t="str">
        <f t="shared" si="228"/>
        <v/>
      </c>
      <c r="Q2061" t="str">
        <f>IF($F2061="","",DATEDIF($R2061,①申込書!$D$3,"Y"))</f>
        <v/>
      </c>
      <c r="R2061" t="str">
        <f t="shared" si="229"/>
        <v/>
      </c>
      <c r="S2061" t="str">
        <f t="shared" si="224"/>
        <v/>
      </c>
      <c r="T2061" t="str">
        <f>IFERROR(IF($G2061&lt;&gt;"",LEFT($G2061,11),IF(COUNTIF(③女子申込!$C:$C,$B2061)=1,INDEX(③女子申込!H:H,MATCH($B2061,③女子申込!$C:$C,0)),"")),"")</f>
        <v/>
      </c>
      <c r="U2061" t="str">
        <f t="shared" si="230"/>
        <v/>
      </c>
    </row>
    <row r="2062" spans="13:21">
      <c r="M2062" t="str">
        <f t="shared" si="225"/>
        <v/>
      </c>
      <c r="N2062" t="str">
        <f t="shared" si="226"/>
        <v/>
      </c>
      <c r="O2062" t="str">
        <f t="shared" si="227"/>
        <v/>
      </c>
      <c r="P2062" t="str">
        <f t="shared" si="228"/>
        <v/>
      </c>
      <c r="Q2062" t="str">
        <f>IF($F2062="","",DATEDIF($R2062,①申込書!$D$3,"Y"))</f>
        <v/>
      </c>
      <c r="R2062" t="str">
        <f t="shared" si="229"/>
        <v/>
      </c>
      <c r="S2062" t="str">
        <f t="shared" si="224"/>
        <v/>
      </c>
      <c r="T2062" t="str">
        <f>IFERROR(IF($G2062&lt;&gt;"",LEFT($G2062,11),IF(COUNTIF(③女子申込!$C:$C,$B2062)=1,INDEX(③女子申込!H:H,MATCH($B2062,③女子申込!$C:$C,0)),"")),"")</f>
        <v/>
      </c>
      <c r="U2062" t="str">
        <f t="shared" si="230"/>
        <v/>
      </c>
    </row>
    <row r="2063" spans="13:21">
      <c r="M2063" t="str">
        <f t="shared" si="225"/>
        <v/>
      </c>
      <c r="N2063" t="str">
        <f t="shared" si="226"/>
        <v/>
      </c>
      <c r="O2063" t="str">
        <f t="shared" si="227"/>
        <v/>
      </c>
      <c r="P2063" t="str">
        <f t="shared" si="228"/>
        <v/>
      </c>
      <c r="Q2063" t="str">
        <f>IF($F2063="","",DATEDIF($R2063,①申込書!$D$3,"Y"))</f>
        <v/>
      </c>
      <c r="R2063" t="str">
        <f t="shared" si="229"/>
        <v/>
      </c>
      <c r="S2063" t="str">
        <f t="shared" si="224"/>
        <v/>
      </c>
      <c r="T2063" t="str">
        <f>IFERROR(IF($G2063&lt;&gt;"",LEFT($G2063,11),IF(COUNTIF(③女子申込!$C:$C,$B2063)=1,INDEX(③女子申込!H:H,MATCH($B2063,③女子申込!$C:$C,0)),"")),"")</f>
        <v/>
      </c>
      <c r="U2063" t="str">
        <f t="shared" si="230"/>
        <v/>
      </c>
    </row>
    <row r="2064" spans="13:21">
      <c r="M2064" t="str">
        <f t="shared" si="225"/>
        <v/>
      </c>
      <c r="N2064" t="str">
        <f t="shared" si="226"/>
        <v/>
      </c>
      <c r="O2064" t="str">
        <f t="shared" si="227"/>
        <v/>
      </c>
      <c r="P2064" t="str">
        <f t="shared" si="228"/>
        <v/>
      </c>
      <c r="Q2064" t="str">
        <f>IF($F2064="","",DATEDIF($R2064,①申込書!$D$3,"Y"))</f>
        <v/>
      </c>
      <c r="R2064" t="str">
        <f t="shared" si="229"/>
        <v/>
      </c>
      <c r="S2064" t="str">
        <f t="shared" si="224"/>
        <v/>
      </c>
      <c r="T2064" t="str">
        <f>IFERROR(IF($G2064&lt;&gt;"",LEFT($G2064,11),IF(COUNTIF(③女子申込!$C:$C,$B2064)=1,INDEX(③女子申込!H:H,MATCH($B2064,③女子申込!$C:$C,0)),"")),"")</f>
        <v/>
      </c>
      <c r="U2064" t="str">
        <f t="shared" si="230"/>
        <v/>
      </c>
    </row>
    <row r="2065" spans="13:21">
      <c r="M2065" t="str">
        <f t="shared" si="225"/>
        <v/>
      </c>
      <c r="N2065" t="str">
        <f t="shared" si="226"/>
        <v/>
      </c>
      <c r="O2065" t="str">
        <f t="shared" si="227"/>
        <v/>
      </c>
      <c r="P2065" t="str">
        <f t="shared" si="228"/>
        <v/>
      </c>
      <c r="Q2065" t="str">
        <f>IF($F2065="","",DATEDIF($R2065,①申込書!$D$3,"Y"))</f>
        <v/>
      </c>
      <c r="R2065" t="str">
        <f t="shared" si="229"/>
        <v/>
      </c>
      <c r="S2065" t="str">
        <f t="shared" si="224"/>
        <v/>
      </c>
      <c r="T2065" t="str">
        <f>IFERROR(IF($G2065&lt;&gt;"",LEFT($G2065,11),IF(COUNTIF(③女子申込!$C:$C,$B2065)=1,INDEX(③女子申込!H:H,MATCH($B2065,③女子申込!$C:$C,0)),"")),"")</f>
        <v/>
      </c>
      <c r="U2065" t="str">
        <f t="shared" si="230"/>
        <v/>
      </c>
    </row>
    <row r="2066" spans="13:21">
      <c r="M2066" t="str">
        <f t="shared" si="225"/>
        <v/>
      </c>
      <c r="N2066" t="str">
        <f t="shared" si="226"/>
        <v/>
      </c>
      <c r="O2066" t="str">
        <f t="shared" si="227"/>
        <v/>
      </c>
      <c r="P2066" t="str">
        <f t="shared" si="228"/>
        <v/>
      </c>
      <c r="Q2066" t="str">
        <f>IF($F2066="","",DATEDIF($R2066,①申込書!$D$3,"Y"))</f>
        <v/>
      </c>
      <c r="R2066" t="str">
        <f t="shared" si="229"/>
        <v/>
      </c>
      <c r="S2066" t="str">
        <f t="shared" si="224"/>
        <v/>
      </c>
      <c r="T2066" t="str">
        <f>IFERROR(IF($G2066&lt;&gt;"",LEFT($G2066,11),IF(COUNTIF(③女子申込!$C:$C,$B2066)=1,INDEX(③女子申込!H:H,MATCH($B2066,③女子申込!$C:$C,0)),"")),"")</f>
        <v/>
      </c>
      <c r="U2066" t="str">
        <f t="shared" si="230"/>
        <v/>
      </c>
    </row>
    <row r="2067" spans="13:21">
      <c r="M2067" t="str">
        <f t="shared" si="225"/>
        <v/>
      </c>
      <c r="N2067" t="str">
        <f t="shared" si="226"/>
        <v/>
      </c>
      <c r="O2067" t="str">
        <f t="shared" si="227"/>
        <v/>
      </c>
      <c r="P2067" t="str">
        <f t="shared" si="228"/>
        <v/>
      </c>
      <c r="Q2067" t="str">
        <f>IF($F2067="","",DATEDIF($R2067,①申込書!$D$3,"Y"))</f>
        <v/>
      </c>
      <c r="R2067" t="str">
        <f t="shared" si="229"/>
        <v/>
      </c>
      <c r="S2067" t="str">
        <f t="shared" si="224"/>
        <v/>
      </c>
      <c r="T2067" t="str">
        <f>IFERROR(IF($G2067&lt;&gt;"",LEFT($G2067,11),IF(COUNTIF(③女子申込!$C:$C,$B2067)=1,INDEX(③女子申込!H:H,MATCH($B2067,③女子申込!$C:$C,0)),"")),"")</f>
        <v/>
      </c>
      <c r="U2067" t="str">
        <f t="shared" si="230"/>
        <v/>
      </c>
    </row>
    <row r="2068" spans="13:21">
      <c r="M2068" t="str">
        <f t="shared" si="225"/>
        <v/>
      </c>
      <c r="N2068" t="str">
        <f t="shared" si="226"/>
        <v/>
      </c>
      <c r="O2068" t="str">
        <f t="shared" si="227"/>
        <v/>
      </c>
      <c r="P2068" t="str">
        <f t="shared" si="228"/>
        <v/>
      </c>
      <c r="Q2068" t="str">
        <f>IF($F2068="","",DATEDIF($R2068,①申込書!$D$3,"Y"))</f>
        <v/>
      </c>
      <c r="R2068" t="str">
        <f t="shared" si="229"/>
        <v/>
      </c>
      <c r="S2068" t="str">
        <f t="shared" si="224"/>
        <v/>
      </c>
      <c r="T2068" t="str">
        <f>IFERROR(IF($G2068&lt;&gt;"",LEFT($G2068,11),IF(COUNTIF(③女子申込!$C:$C,$B2068)=1,INDEX(③女子申込!H:H,MATCH($B2068,③女子申込!$C:$C,0)),"")),"")</f>
        <v/>
      </c>
      <c r="U2068" t="str">
        <f t="shared" si="230"/>
        <v/>
      </c>
    </row>
    <row r="2069" spans="13:21">
      <c r="M2069" t="str">
        <f t="shared" si="225"/>
        <v/>
      </c>
      <c r="N2069" t="str">
        <f t="shared" si="226"/>
        <v/>
      </c>
      <c r="O2069" t="str">
        <f t="shared" si="227"/>
        <v/>
      </c>
      <c r="P2069" t="str">
        <f t="shared" si="228"/>
        <v/>
      </c>
      <c r="Q2069" t="str">
        <f>IF($F2069="","",DATEDIF($R2069,①申込書!$D$3,"Y"))</f>
        <v/>
      </c>
      <c r="R2069" t="str">
        <f t="shared" si="229"/>
        <v/>
      </c>
      <c r="S2069" t="str">
        <f t="shared" si="224"/>
        <v/>
      </c>
      <c r="T2069" t="str">
        <f>IFERROR(IF($G2069&lt;&gt;"",LEFT($G2069,11),IF(COUNTIF(③女子申込!$C:$C,$B2069)=1,INDEX(③女子申込!H:H,MATCH($B2069,③女子申込!$C:$C,0)),"")),"")</f>
        <v/>
      </c>
      <c r="U2069" t="str">
        <f t="shared" si="230"/>
        <v/>
      </c>
    </row>
    <row r="2070" spans="13:21">
      <c r="M2070" t="str">
        <f t="shared" si="225"/>
        <v/>
      </c>
      <c r="N2070" t="str">
        <f t="shared" si="226"/>
        <v/>
      </c>
      <c r="O2070" t="str">
        <f t="shared" si="227"/>
        <v/>
      </c>
      <c r="P2070" t="str">
        <f t="shared" si="228"/>
        <v/>
      </c>
      <c r="Q2070" t="str">
        <f>IF($F2070="","",DATEDIF($R2070,①申込書!$D$3,"Y"))</f>
        <v/>
      </c>
      <c r="R2070" t="str">
        <f t="shared" si="229"/>
        <v/>
      </c>
      <c r="S2070" t="str">
        <f t="shared" si="224"/>
        <v/>
      </c>
      <c r="T2070" t="str">
        <f>IFERROR(IF($G2070&lt;&gt;"",LEFT($G2070,11),IF(COUNTIF(③女子申込!$C:$C,$B2070)=1,INDEX(③女子申込!H:H,MATCH($B2070,③女子申込!$C:$C,0)),"")),"")</f>
        <v/>
      </c>
      <c r="U2070" t="str">
        <f t="shared" si="230"/>
        <v/>
      </c>
    </row>
    <row r="2071" spans="13:21">
      <c r="M2071" t="str">
        <f t="shared" si="225"/>
        <v/>
      </c>
      <c r="N2071" t="str">
        <f t="shared" si="226"/>
        <v/>
      </c>
      <c r="O2071" t="str">
        <f t="shared" si="227"/>
        <v/>
      </c>
      <c r="P2071" t="str">
        <f t="shared" si="228"/>
        <v/>
      </c>
      <c r="Q2071" t="str">
        <f>IF($F2071="","",DATEDIF($R2071,①申込書!$D$3,"Y"))</f>
        <v/>
      </c>
      <c r="R2071" t="str">
        <f t="shared" si="229"/>
        <v/>
      </c>
      <c r="S2071" t="str">
        <f t="shared" si="224"/>
        <v/>
      </c>
      <c r="T2071" t="str">
        <f>IFERROR(IF($G2071&lt;&gt;"",LEFT($G2071,11),IF(COUNTIF(③女子申込!$C:$C,$B2071)=1,INDEX(③女子申込!H:H,MATCH($B2071,③女子申込!$C:$C,0)),"")),"")</f>
        <v/>
      </c>
      <c r="U2071" t="str">
        <f t="shared" si="230"/>
        <v/>
      </c>
    </row>
    <row r="2072" spans="13:21">
      <c r="M2072" t="str">
        <f t="shared" si="225"/>
        <v/>
      </c>
      <c r="N2072" t="str">
        <f t="shared" si="226"/>
        <v/>
      </c>
      <c r="O2072" t="str">
        <f t="shared" si="227"/>
        <v/>
      </c>
      <c r="P2072" t="str">
        <f t="shared" si="228"/>
        <v/>
      </c>
      <c r="Q2072" t="str">
        <f>IF($F2072="","",DATEDIF($R2072,①申込書!$D$3,"Y"))</f>
        <v/>
      </c>
      <c r="R2072" t="str">
        <f t="shared" si="229"/>
        <v/>
      </c>
      <c r="S2072" t="str">
        <f t="shared" si="224"/>
        <v/>
      </c>
      <c r="T2072" t="str">
        <f>IFERROR(IF($G2072&lt;&gt;"",LEFT($G2072,11),IF(COUNTIF(③女子申込!$C:$C,$B2072)=1,INDEX(③女子申込!H:H,MATCH($B2072,③女子申込!$C:$C,0)),"")),"")</f>
        <v/>
      </c>
      <c r="U2072" t="str">
        <f t="shared" si="230"/>
        <v/>
      </c>
    </row>
    <row r="2073" spans="13:21">
      <c r="M2073" t="str">
        <f t="shared" si="225"/>
        <v/>
      </c>
      <c r="N2073" t="str">
        <f t="shared" si="226"/>
        <v/>
      </c>
      <c r="O2073" t="str">
        <f t="shared" si="227"/>
        <v/>
      </c>
      <c r="P2073" t="str">
        <f t="shared" si="228"/>
        <v/>
      </c>
      <c r="Q2073" t="str">
        <f>IF($F2073="","",DATEDIF($R2073,①申込書!$D$3,"Y"))</f>
        <v/>
      </c>
      <c r="R2073" t="str">
        <f t="shared" si="229"/>
        <v/>
      </c>
      <c r="S2073" t="str">
        <f t="shared" si="224"/>
        <v/>
      </c>
      <c r="T2073" t="str">
        <f>IFERROR(IF($G2073&lt;&gt;"",LEFT($G2073,11),IF(COUNTIF(③女子申込!$C:$C,$B2073)=1,INDEX(③女子申込!H:H,MATCH($B2073,③女子申込!$C:$C,0)),"")),"")</f>
        <v/>
      </c>
      <c r="U2073" t="str">
        <f t="shared" si="230"/>
        <v/>
      </c>
    </row>
    <row r="2074" spans="13:21">
      <c r="M2074" t="str">
        <f t="shared" si="225"/>
        <v/>
      </c>
      <c r="N2074" t="str">
        <f t="shared" si="226"/>
        <v/>
      </c>
      <c r="O2074" t="str">
        <f t="shared" si="227"/>
        <v/>
      </c>
      <c r="P2074" t="str">
        <f t="shared" si="228"/>
        <v/>
      </c>
      <c r="Q2074" t="str">
        <f>IF($F2074="","",DATEDIF($R2074,①申込書!$D$3,"Y"))</f>
        <v/>
      </c>
      <c r="R2074" t="str">
        <f t="shared" si="229"/>
        <v/>
      </c>
      <c r="S2074" t="str">
        <f t="shared" si="224"/>
        <v/>
      </c>
      <c r="T2074" t="str">
        <f>IFERROR(IF($G2074&lt;&gt;"",LEFT($G2074,11),IF(COUNTIF(③女子申込!$C:$C,$B2074)=1,INDEX(③女子申込!H:H,MATCH($B2074,③女子申込!$C:$C,0)),"")),"")</f>
        <v/>
      </c>
      <c r="U2074" t="str">
        <f t="shared" si="230"/>
        <v/>
      </c>
    </row>
    <row r="2075" spans="13:21">
      <c r="M2075" t="str">
        <f t="shared" si="225"/>
        <v/>
      </c>
      <c r="N2075" t="str">
        <f t="shared" si="226"/>
        <v/>
      </c>
      <c r="O2075" t="str">
        <f t="shared" si="227"/>
        <v/>
      </c>
      <c r="P2075" t="str">
        <f t="shared" si="228"/>
        <v/>
      </c>
      <c r="Q2075" t="str">
        <f>IF($F2075="","",DATEDIF($R2075,①申込書!$D$3,"Y"))</f>
        <v/>
      </c>
      <c r="R2075" t="str">
        <f t="shared" si="229"/>
        <v/>
      </c>
      <c r="S2075" t="str">
        <f t="shared" si="224"/>
        <v/>
      </c>
      <c r="T2075" t="str">
        <f>IFERROR(IF($G2075&lt;&gt;"",LEFT($G2075,11),IF(COUNTIF(③女子申込!$C:$C,$B2075)=1,INDEX(③女子申込!H:H,MATCH($B2075,③女子申込!$C:$C,0)),"")),"")</f>
        <v/>
      </c>
      <c r="U2075" t="str">
        <f t="shared" si="230"/>
        <v/>
      </c>
    </row>
    <row r="2076" spans="13:21">
      <c r="M2076" t="str">
        <f t="shared" si="225"/>
        <v/>
      </c>
      <c r="N2076" t="str">
        <f t="shared" si="226"/>
        <v/>
      </c>
      <c r="O2076" t="str">
        <f t="shared" si="227"/>
        <v/>
      </c>
      <c r="P2076" t="str">
        <f t="shared" si="228"/>
        <v/>
      </c>
      <c r="Q2076" t="str">
        <f>IF($F2076="","",DATEDIF($R2076,①申込書!$D$3,"Y"))</f>
        <v/>
      </c>
      <c r="R2076" t="str">
        <f t="shared" si="229"/>
        <v/>
      </c>
      <c r="S2076" t="str">
        <f t="shared" si="224"/>
        <v/>
      </c>
      <c r="T2076" t="str">
        <f>IFERROR(IF($G2076&lt;&gt;"",LEFT($G2076,11),IF(COUNTIF(③女子申込!$C:$C,$B2076)=1,INDEX(③女子申込!H:H,MATCH($B2076,③女子申込!$C:$C,0)),"")),"")</f>
        <v/>
      </c>
      <c r="U2076" t="str">
        <f t="shared" si="230"/>
        <v/>
      </c>
    </row>
    <row r="2077" spans="13:21">
      <c r="M2077" t="str">
        <f t="shared" si="225"/>
        <v/>
      </c>
      <c r="N2077" t="str">
        <f t="shared" si="226"/>
        <v/>
      </c>
      <c r="O2077" t="str">
        <f t="shared" si="227"/>
        <v/>
      </c>
      <c r="P2077" t="str">
        <f t="shared" si="228"/>
        <v/>
      </c>
      <c r="Q2077" t="str">
        <f>IF($F2077="","",DATEDIF($R2077,①申込書!$D$3,"Y"))</f>
        <v/>
      </c>
      <c r="R2077" t="str">
        <f t="shared" si="229"/>
        <v/>
      </c>
      <c r="S2077" t="str">
        <f t="shared" si="224"/>
        <v/>
      </c>
      <c r="T2077" t="str">
        <f>IFERROR(IF($G2077&lt;&gt;"",LEFT($G2077,11),IF(COUNTIF(③女子申込!$C:$C,$B2077)=1,INDEX(③女子申込!H:H,MATCH($B2077,③女子申込!$C:$C,0)),"")),"")</f>
        <v/>
      </c>
      <c r="U2077" t="str">
        <f t="shared" si="230"/>
        <v/>
      </c>
    </row>
    <row r="2078" spans="13:21">
      <c r="M2078" t="str">
        <f t="shared" si="225"/>
        <v/>
      </c>
      <c r="N2078" t="str">
        <f t="shared" si="226"/>
        <v/>
      </c>
      <c r="O2078" t="str">
        <f t="shared" si="227"/>
        <v/>
      </c>
      <c r="P2078" t="str">
        <f t="shared" si="228"/>
        <v/>
      </c>
      <c r="Q2078" t="str">
        <f>IF($F2078="","",DATEDIF($R2078,①申込書!$D$3,"Y"))</f>
        <v/>
      </c>
      <c r="R2078" t="str">
        <f t="shared" si="229"/>
        <v/>
      </c>
      <c r="S2078" t="str">
        <f t="shared" si="224"/>
        <v/>
      </c>
      <c r="T2078" t="str">
        <f>IFERROR(IF($G2078&lt;&gt;"",LEFT($G2078,11),IF(COUNTIF(③女子申込!$C:$C,$B2078)=1,INDEX(③女子申込!H:H,MATCH($B2078,③女子申込!$C:$C,0)),"")),"")</f>
        <v/>
      </c>
      <c r="U2078" t="str">
        <f t="shared" si="230"/>
        <v/>
      </c>
    </row>
    <row r="2079" spans="13:21">
      <c r="M2079" t="str">
        <f t="shared" si="225"/>
        <v/>
      </c>
      <c r="N2079" t="str">
        <f t="shared" si="226"/>
        <v/>
      </c>
      <c r="O2079" t="str">
        <f t="shared" si="227"/>
        <v/>
      </c>
      <c r="P2079" t="str">
        <f t="shared" si="228"/>
        <v/>
      </c>
      <c r="Q2079" t="str">
        <f>IF($F2079="","",DATEDIF($R2079,①申込書!$D$3,"Y"))</f>
        <v/>
      </c>
      <c r="R2079" t="str">
        <f t="shared" si="229"/>
        <v/>
      </c>
      <c r="S2079" t="str">
        <f t="shared" si="224"/>
        <v/>
      </c>
      <c r="T2079" t="str">
        <f>IFERROR(IF($G2079&lt;&gt;"",LEFT($G2079,11),IF(COUNTIF(③女子申込!$C:$C,$B2079)=1,INDEX(③女子申込!H:H,MATCH($B2079,③女子申込!$C:$C,0)),"")),"")</f>
        <v/>
      </c>
      <c r="U2079" t="str">
        <f t="shared" si="230"/>
        <v/>
      </c>
    </row>
    <row r="2080" spans="13:21">
      <c r="M2080" t="str">
        <f t="shared" si="225"/>
        <v/>
      </c>
      <c r="N2080" t="str">
        <f t="shared" si="226"/>
        <v/>
      </c>
      <c r="O2080" t="str">
        <f t="shared" si="227"/>
        <v/>
      </c>
      <c r="P2080" t="str">
        <f t="shared" si="228"/>
        <v/>
      </c>
      <c r="Q2080" t="str">
        <f>IF($F2080="","",DATEDIF($R2080,①申込書!$D$3,"Y"))</f>
        <v/>
      </c>
      <c r="R2080" t="str">
        <f t="shared" si="229"/>
        <v/>
      </c>
      <c r="S2080" t="str">
        <f t="shared" si="224"/>
        <v/>
      </c>
      <c r="T2080" t="str">
        <f>IFERROR(IF($G2080&lt;&gt;"",LEFT($G2080,11),IF(COUNTIF(③女子申込!$C:$C,$B2080)=1,INDEX(③女子申込!H:H,MATCH($B2080,③女子申込!$C:$C,0)),"")),"")</f>
        <v/>
      </c>
      <c r="U2080" t="str">
        <f t="shared" si="230"/>
        <v/>
      </c>
    </row>
    <row r="2081" spans="13:21">
      <c r="M2081" t="str">
        <f t="shared" si="225"/>
        <v/>
      </c>
      <c r="N2081" t="str">
        <f t="shared" si="226"/>
        <v/>
      </c>
      <c r="O2081" t="str">
        <f t="shared" si="227"/>
        <v/>
      </c>
      <c r="P2081" t="str">
        <f t="shared" si="228"/>
        <v/>
      </c>
      <c r="Q2081" t="str">
        <f>IF($F2081="","",DATEDIF($R2081,①申込書!$D$3,"Y"))</f>
        <v/>
      </c>
      <c r="R2081" t="str">
        <f t="shared" si="229"/>
        <v/>
      </c>
      <c r="S2081" t="str">
        <f t="shared" si="224"/>
        <v/>
      </c>
      <c r="T2081" t="str">
        <f>IFERROR(IF($G2081&lt;&gt;"",LEFT($G2081,11),IF(COUNTIF(③女子申込!$C:$C,$B2081)=1,INDEX(③女子申込!H:H,MATCH($B2081,③女子申込!$C:$C,0)),"")),"")</f>
        <v/>
      </c>
      <c r="U2081" t="str">
        <f t="shared" si="230"/>
        <v/>
      </c>
    </row>
    <row r="2082" spans="13:21">
      <c r="M2082" t="str">
        <f t="shared" si="225"/>
        <v/>
      </c>
      <c r="N2082" t="str">
        <f t="shared" si="226"/>
        <v/>
      </c>
      <c r="O2082" t="str">
        <f t="shared" si="227"/>
        <v/>
      </c>
      <c r="P2082" t="str">
        <f t="shared" si="228"/>
        <v/>
      </c>
      <c r="Q2082" t="str">
        <f>IF($F2082="","",DATEDIF($R2082,①申込書!$D$3,"Y"))</f>
        <v/>
      </c>
      <c r="R2082" t="str">
        <f t="shared" si="229"/>
        <v/>
      </c>
      <c r="S2082" t="str">
        <f t="shared" si="224"/>
        <v/>
      </c>
      <c r="T2082" t="str">
        <f>IFERROR(IF($G2082&lt;&gt;"",LEFT($G2082,11),IF(COUNTIF(③女子申込!$C:$C,$B2082)=1,INDEX(③女子申込!H:H,MATCH($B2082,③女子申込!$C:$C,0)),"")),"")</f>
        <v/>
      </c>
      <c r="U2082" t="str">
        <f t="shared" si="230"/>
        <v/>
      </c>
    </row>
    <row r="2083" spans="13:21">
      <c r="M2083" t="str">
        <f t="shared" si="225"/>
        <v/>
      </c>
      <c r="N2083" t="str">
        <f t="shared" si="226"/>
        <v/>
      </c>
      <c r="O2083" t="str">
        <f t="shared" si="227"/>
        <v/>
      </c>
      <c r="P2083" t="str">
        <f t="shared" si="228"/>
        <v/>
      </c>
      <c r="Q2083" t="str">
        <f>IF($F2083="","",DATEDIF($R2083,①申込書!$D$3,"Y"))</f>
        <v/>
      </c>
      <c r="R2083" t="str">
        <f t="shared" si="229"/>
        <v/>
      </c>
      <c r="S2083" t="str">
        <f t="shared" si="224"/>
        <v/>
      </c>
      <c r="T2083" t="str">
        <f>IFERROR(IF($G2083&lt;&gt;"",LEFT($G2083,11),IF(COUNTIF(③女子申込!$C:$C,$B2083)=1,INDEX(③女子申込!H:H,MATCH($B2083,③女子申込!$C:$C,0)),"")),"")</f>
        <v/>
      </c>
      <c r="U2083" t="str">
        <f t="shared" si="230"/>
        <v/>
      </c>
    </row>
    <row r="2084" spans="13:21">
      <c r="M2084" t="str">
        <f t="shared" si="225"/>
        <v/>
      </c>
      <c r="N2084" t="str">
        <f t="shared" si="226"/>
        <v/>
      </c>
      <c r="O2084" t="str">
        <f t="shared" si="227"/>
        <v/>
      </c>
      <c r="P2084" t="str">
        <f t="shared" si="228"/>
        <v/>
      </c>
      <c r="Q2084" t="str">
        <f>IF($F2084="","",DATEDIF($R2084,①申込書!$D$3,"Y"))</f>
        <v/>
      </c>
      <c r="R2084" t="str">
        <f t="shared" si="229"/>
        <v/>
      </c>
      <c r="S2084" t="str">
        <f t="shared" si="224"/>
        <v/>
      </c>
      <c r="T2084" t="str">
        <f>IFERROR(IF($G2084&lt;&gt;"",LEFT($G2084,11),IF(COUNTIF(③女子申込!$C:$C,$B2084)=1,INDEX(③女子申込!H:H,MATCH($B2084,③女子申込!$C:$C,0)),"")),"")</f>
        <v/>
      </c>
      <c r="U2084" t="str">
        <f t="shared" si="230"/>
        <v/>
      </c>
    </row>
    <row r="2085" spans="13:21">
      <c r="M2085" t="str">
        <f t="shared" si="225"/>
        <v/>
      </c>
      <c r="N2085" t="str">
        <f t="shared" si="226"/>
        <v/>
      </c>
      <c r="O2085" t="str">
        <f t="shared" si="227"/>
        <v/>
      </c>
      <c r="P2085" t="str">
        <f t="shared" si="228"/>
        <v/>
      </c>
      <c r="Q2085" t="str">
        <f>IF($F2085="","",DATEDIF($R2085,①申込書!$D$3,"Y"))</f>
        <v/>
      </c>
      <c r="R2085" t="str">
        <f t="shared" si="229"/>
        <v/>
      </c>
      <c r="S2085" t="str">
        <f t="shared" si="224"/>
        <v/>
      </c>
      <c r="T2085" t="str">
        <f>IFERROR(IF($G2085&lt;&gt;"",LEFT($G2085,11),IF(COUNTIF(③女子申込!$C:$C,$B2085)=1,INDEX(③女子申込!H:H,MATCH($B2085,③女子申込!$C:$C,0)),"")),"")</f>
        <v/>
      </c>
      <c r="U2085" t="str">
        <f t="shared" si="230"/>
        <v/>
      </c>
    </row>
    <row r="2086" spans="13:21">
      <c r="M2086" t="str">
        <f t="shared" si="225"/>
        <v/>
      </c>
      <c r="N2086" t="str">
        <f t="shared" si="226"/>
        <v/>
      </c>
      <c r="O2086" t="str">
        <f t="shared" si="227"/>
        <v/>
      </c>
      <c r="P2086" t="str">
        <f t="shared" si="228"/>
        <v/>
      </c>
      <c r="Q2086" t="str">
        <f>IF($F2086="","",DATEDIF($R2086,①申込書!$D$3,"Y"))</f>
        <v/>
      </c>
      <c r="R2086" t="str">
        <f t="shared" si="229"/>
        <v/>
      </c>
      <c r="S2086" t="str">
        <f t="shared" si="224"/>
        <v/>
      </c>
      <c r="T2086" t="str">
        <f>IFERROR(IF($G2086&lt;&gt;"",LEFT($G2086,11),IF(COUNTIF(③女子申込!$C:$C,$B2086)=1,INDEX(③女子申込!H:H,MATCH($B2086,③女子申込!$C:$C,0)),"")),"")</f>
        <v/>
      </c>
      <c r="U2086" t="str">
        <f t="shared" si="230"/>
        <v/>
      </c>
    </row>
    <row r="2087" spans="13:21">
      <c r="M2087" t="str">
        <f t="shared" si="225"/>
        <v/>
      </c>
      <c r="N2087" t="str">
        <f t="shared" si="226"/>
        <v/>
      </c>
      <c r="O2087" t="str">
        <f t="shared" si="227"/>
        <v/>
      </c>
      <c r="P2087" t="str">
        <f t="shared" si="228"/>
        <v/>
      </c>
      <c r="Q2087" t="str">
        <f>IF($F2087="","",DATEDIF($R2087,①申込書!$D$3,"Y"))</f>
        <v/>
      </c>
      <c r="R2087" t="str">
        <f t="shared" si="229"/>
        <v/>
      </c>
      <c r="S2087" t="str">
        <f t="shared" si="224"/>
        <v/>
      </c>
      <c r="T2087" t="str">
        <f>IFERROR(IF($G2087&lt;&gt;"",LEFT($G2087,11),IF(COUNTIF(③女子申込!$C:$C,$B2087)=1,INDEX(③女子申込!H:H,MATCH($B2087,③女子申込!$C:$C,0)),"")),"")</f>
        <v/>
      </c>
      <c r="U2087" t="str">
        <f t="shared" si="230"/>
        <v/>
      </c>
    </row>
    <row r="2088" spans="13:21">
      <c r="M2088" t="str">
        <f t="shared" si="225"/>
        <v/>
      </c>
      <c r="N2088" t="str">
        <f t="shared" si="226"/>
        <v/>
      </c>
      <c r="O2088" t="str">
        <f t="shared" si="227"/>
        <v/>
      </c>
      <c r="P2088" t="str">
        <f t="shared" si="228"/>
        <v/>
      </c>
      <c r="Q2088" t="str">
        <f>IF($F2088="","",DATEDIF($R2088,①申込書!$D$3,"Y"))</f>
        <v/>
      </c>
      <c r="R2088" t="str">
        <f t="shared" si="229"/>
        <v/>
      </c>
      <c r="S2088" t="str">
        <f t="shared" si="224"/>
        <v/>
      </c>
      <c r="T2088" t="str">
        <f>IFERROR(IF($G2088&lt;&gt;"",LEFT($G2088,11),IF(COUNTIF(③女子申込!$C:$C,$B2088)=1,INDEX(③女子申込!H:H,MATCH($B2088,③女子申込!$C:$C,0)),"")),"")</f>
        <v/>
      </c>
      <c r="U2088" t="str">
        <f t="shared" si="230"/>
        <v/>
      </c>
    </row>
    <row r="2089" spans="13:21">
      <c r="M2089" t="str">
        <f t="shared" si="225"/>
        <v/>
      </c>
      <c r="N2089" t="str">
        <f t="shared" si="226"/>
        <v/>
      </c>
      <c r="O2089" t="str">
        <f t="shared" si="227"/>
        <v/>
      </c>
      <c r="P2089" t="str">
        <f t="shared" si="228"/>
        <v/>
      </c>
      <c r="Q2089" t="str">
        <f>IF($F2089="","",DATEDIF($R2089,①申込書!$D$3,"Y"))</f>
        <v/>
      </c>
      <c r="R2089" t="str">
        <f t="shared" si="229"/>
        <v/>
      </c>
      <c r="S2089" t="str">
        <f t="shared" si="224"/>
        <v/>
      </c>
      <c r="T2089" t="str">
        <f>IFERROR(IF($G2089&lt;&gt;"",LEFT($G2089,11),IF(COUNTIF(③女子申込!$C:$C,$B2089)=1,INDEX(③女子申込!H:H,MATCH($B2089,③女子申込!$C:$C,0)),"")),"")</f>
        <v/>
      </c>
      <c r="U2089" t="str">
        <f t="shared" si="230"/>
        <v/>
      </c>
    </row>
    <row r="2090" spans="13:21">
      <c r="M2090" t="str">
        <f t="shared" si="225"/>
        <v/>
      </c>
      <c r="N2090" t="str">
        <f t="shared" si="226"/>
        <v/>
      </c>
      <c r="O2090" t="str">
        <f t="shared" si="227"/>
        <v/>
      </c>
      <c r="P2090" t="str">
        <f t="shared" si="228"/>
        <v/>
      </c>
      <c r="Q2090" t="str">
        <f>IF($F2090="","",DATEDIF($R2090,①申込書!$D$3,"Y"))</f>
        <v/>
      </c>
      <c r="R2090" t="str">
        <f t="shared" si="229"/>
        <v/>
      </c>
      <c r="S2090" t="str">
        <f t="shared" si="224"/>
        <v/>
      </c>
      <c r="T2090" t="str">
        <f>IFERROR(IF($G2090&lt;&gt;"",LEFT($G2090,11),IF(COUNTIF(③女子申込!$C:$C,$B2090)=1,INDEX(③女子申込!H:H,MATCH($B2090,③女子申込!$C:$C,0)),"")),"")</f>
        <v/>
      </c>
      <c r="U2090" t="str">
        <f t="shared" si="230"/>
        <v/>
      </c>
    </row>
    <row r="2091" spans="13:21">
      <c r="M2091" t="str">
        <f t="shared" si="225"/>
        <v/>
      </c>
      <c r="N2091" t="str">
        <f t="shared" si="226"/>
        <v/>
      </c>
      <c r="O2091" t="str">
        <f t="shared" si="227"/>
        <v/>
      </c>
      <c r="P2091" t="str">
        <f t="shared" si="228"/>
        <v/>
      </c>
      <c r="Q2091" t="str">
        <f>IF($F2091="","",DATEDIF($R2091,①申込書!$D$3,"Y"))</f>
        <v/>
      </c>
      <c r="R2091" t="str">
        <f t="shared" si="229"/>
        <v/>
      </c>
      <c r="S2091" t="str">
        <f t="shared" si="224"/>
        <v/>
      </c>
      <c r="T2091" t="str">
        <f>IFERROR(IF($G2091&lt;&gt;"",LEFT($G2091,11),IF(COUNTIF(③女子申込!$C:$C,$B2091)=1,INDEX(③女子申込!H:H,MATCH($B2091,③女子申込!$C:$C,0)),"")),"")</f>
        <v/>
      </c>
      <c r="U2091" t="str">
        <f t="shared" si="230"/>
        <v/>
      </c>
    </row>
    <row r="2092" spans="13:21">
      <c r="M2092" t="str">
        <f t="shared" si="225"/>
        <v/>
      </c>
      <c r="N2092" t="str">
        <f t="shared" si="226"/>
        <v/>
      </c>
      <c r="O2092" t="str">
        <f t="shared" si="227"/>
        <v/>
      </c>
      <c r="P2092" t="str">
        <f t="shared" si="228"/>
        <v/>
      </c>
      <c r="Q2092" t="str">
        <f>IF($F2092="","",DATEDIF($R2092,①申込書!$D$3,"Y"))</f>
        <v/>
      </c>
      <c r="R2092" t="str">
        <f t="shared" si="229"/>
        <v/>
      </c>
      <c r="S2092" t="str">
        <f t="shared" si="224"/>
        <v/>
      </c>
      <c r="T2092" t="str">
        <f>IFERROR(IF($G2092&lt;&gt;"",LEFT($G2092,11),IF(COUNTIF(③女子申込!$C:$C,$B2092)=1,INDEX(③女子申込!H:H,MATCH($B2092,③女子申込!$C:$C,0)),"")),"")</f>
        <v/>
      </c>
      <c r="U2092" t="str">
        <f t="shared" si="230"/>
        <v/>
      </c>
    </row>
    <row r="2093" spans="13:21">
      <c r="M2093" t="str">
        <f t="shared" si="225"/>
        <v/>
      </c>
      <c r="N2093" t="str">
        <f t="shared" si="226"/>
        <v/>
      </c>
      <c r="O2093" t="str">
        <f t="shared" si="227"/>
        <v/>
      </c>
      <c r="P2093" t="str">
        <f t="shared" si="228"/>
        <v/>
      </c>
      <c r="Q2093" t="str">
        <f>IF($F2093="","",DATEDIF($R2093,①申込書!$D$3,"Y"))</f>
        <v/>
      </c>
      <c r="R2093" t="str">
        <f t="shared" si="229"/>
        <v/>
      </c>
      <c r="S2093" t="str">
        <f t="shared" si="224"/>
        <v/>
      </c>
      <c r="T2093" t="str">
        <f>IFERROR(IF($G2093&lt;&gt;"",LEFT($G2093,11),IF(COUNTIF(③女子申込!$C:$C,$B2093)=1,INDEX(③女子申込!H:H,MATCH($B2093,③女子申込!$C:$C,0)),"")),"")</f>
        <v/>
      </c>
      <c r="U2093" t="str">
        <f t="shared" si="230"/>
        <v/>
      </c>
    </row>
    <row r="2094" spans="13:21">
      <c r="M2094" t="str">
        <f t="shared" si="225"/>
        <v/>
      </c>
      <c r="N2094" t="str">
        <f t="shared" si="226"/>
        <v/>
      </c>
      <c r="O2094" t="str">
        <f t="shared" si="227"/>
        <v/>
      </c>
      <c r="P2094" t="str">
        <f t="shared" si="228"/>
        <v/>
      </c>
      <c r="Q2094" t="str">
        <f>IF($F2094="","",DATEDIF($R2094,①申込書!$D$3,"Y"))</f>
        <v/>
      </c>
      <c r="R2094" t="str">
        <f t="shared" si="229"/>
        <v/>
      </c>
      <c r="S2094" t="str">
        <f t="shared" si="224"/>
        <v/>
      </c>
      <c r="T2094" t="str">
        <f>IFERROR(IF($G2094&lt;&gt;"",LEFT($G2094,11),IF(COUNTIF(③女子申込!$C:$C,$B2094)=1,INDEX(③女子申込!H:H,MATCH($B2094,③女子申込!$C:$C,0)),"")),"")</f>
        <v/>
      </c>
      <c r="U2094" t="str">
        <f t="shared" si="230"/>
        <v/>
      </c>
    </row>
    <row r="2095" spans="13:21">
      <c r="M2095" t="str">
        <f t="shared" si="225"/>
        <v/>
      </c>
      <c r="N2095" t="str">
        <f t="shared" si="226"/>
        <v/>
      </c>
      <c r="O2095" t="str">
        <f t="shared" si="227"/>
        <v/>
      </c>
      <c r="P2095" t="str">
        <f t="shared" si="228"/>
        <v/>
      </c>
      <c r="Q2095" t="str">
        <f>IF($F2095="","",DATEDIF($R2095,①申込書!$D$3,"Y"))</f>
        <v/>
      </c>
      <c r="R2095" t="str">
        <f t="shared" si="229"/>
        <v/>
      </c>
      <c r="S2095" t="str">
        <f t="shared" si="224"/>
        <v/>
      </c>
      <c r="T2095" t="str">
        <f>IFERROR(IF($G2095&lt;&gt;"",LEFT($G2095,11),IF(COUNTIF(③女子申込!$C:$C,$B2095)=1,INDEX(③女子申込!H:H,MATCH($B2095,③女子申込!$C:$C,0)),"")),"")</f>
        <v/>
      </c>
      <c r="U2095" t="str">
        <f t="shared" si="230"/>
        <v/>
      </c>
    </row>
    <row r="2096" spans="13:21">
      <c r="M2096" t="str">
        <f t="shared" si="225"/>
        <v/>
      </c>
      <c r="N2096" t="str">
        <f t="shared" si="226"/>
        <v/>
      </c>
      <c r="O2096" t="str">
        <f t="shared" si="227"/>
        <v/>
      </c>
      <c r="P2096" t="str">
        <f t="shared" si="228"/>
        <v/>
      </c>
      <c r="Q2096" t="str">
        <f>IF($F2096="","",DATEDIF($R2096,①申込書!$D$3,"Y"))</f>
        <v/>
      </c>
      <c r="R2096" t="str">
        <f t="shared" si="229"/>
        <v/>
      </c>
      <c r="S2096" t="str">
        <f t="shared" si="224"/>
        <v/>
      </c>
      <c r="T2096" t="str">
        <f>IFERROR(IF($G2096&lt;&gt;"",LEFT($G2096,11),IF(COUNTIF(③女子申込!$C:$C,$B2096)=1,INDEX(③女子申込!H:H,MATCH($B2096,③女子申込!$C:$C,0)),"")),"")</f>
        <v/>
      </c>
      <c r="U2096" t="str">
        <f t="shared" si="230"/>
        <v/>
      </c>
    </row>
    <row r="2097" spans="13:21">
      <c r="M2097" t="str">
        <f t="shared" si="225"/>
        <v/>
      </c>
      <c r="N2097" t="str">
        <f t="shared" si="226"/>
        <v/>
      </c>
      <c r="O2097" t="str">
        <f t="shared" si="227"/>
        <v/>
      </c>
      <c r="P2097" t="str">
        <f t="shared" si="228"/>
        <v/>
      </c>
      <c r="Q2097" t="str">
        <f>IF($F2097="","",DATEDIF($R2097,①申込書!$D$3,"Y"))</f>
        <v/>
      </c>
      <c r="R2097" t="str">
        <f t="shared" si="229"/>
        <v/>
      </c>
      <c r="S2097" t="str">
        <f t="shared" si="224"/>
        <v/>
      </c>
      <c r="T2097" t="str">
        <f>IFERROR(IF($G2097&lt;&gt;"",LEFT($G2097,11),IF(COUNTIF(③女子申込!$C:$C,$B2097)=1,INDEX(③女子申込!H:H,MATCH($B2097,③女子申込!$C:$C,0)),"")),"")</f>
        <v/>
      </c>
      <c r="U2097" t="str">
        <f t="shared" si="230"/>
        <v/>
      </c>
    </row>
    <row r="2098" spans="13:21">
      <c r="M2098" t="str">
        <f t="shared" si="225"/>
        <v/>
      </c>
      <c r="N2098" t="str">
        <f t="shared" si="226"/>
        <v/>
      </c>
      <c r="O2098" t="str">
        <f t="shared" si="227"/>
        <v/>
      </c>
      <c r="P2098" t="str">
        <f t="shared" si="228"/>
        <v/>
      </c>
      <c r="Q2098" t="str">
        <f>IF($F2098="","",DATEDIF($R2098,①申込書!$D$3,"Y"))</f>
        <v/>
      </c>
      <c r="R2098" t="str">
        <f t="shared" si="229"/>
        <v/>
      </c>
      <c r="S2098" t="str">
        <f t="shared" si="224"/>
        <v/>
      </c>
      <c r="T2098" t="str">
        <f>IFERROR(IF($G2098&lt;&gt;"",LEFT($G2098,11),IF(COUNTIF(③女子申込!$C:$C,$B2098)=1,INDEX(③女子申込!H:H,MATCH($B2098,③女子申込!$C:$C,0)),"")),"")</f>
        <v/>
      </c>
      <c r="U2098" t="str">
        <f t="shared" si="230"/>
        <v/>
      </c>
    </row>
    <row r="2099" spans="13:21">
      <c r="M2099" t="str">
        <f t="shared" si="225"/>
        <v/>
      </c>
      <c r="N2099" t="str">
        <f t="shared" si="226"/>
        <v/>
      </c>
      <c r="O2099" t="str">
        <f t="shared" si="227"/>
        <v/>
      </c>
      <c r="P2099" t="str">
        <f t="shared" si="228"/>
        <v/>
      </c>
      <c r="Q2099" t="str">
        <f>IF($F2099="","",DATEDIF($R2099,①申込書!$D$3,"Y"))</f>
        <v/>
      </c>
      <c r="R2099" t="str">
        <f t="shared" si="229"/>
        <v/>
      </c>
      <c r="S2099" t="str">
        <f t="shared" si="224"/>
        <v/>
      </c>
      <c r="T2099" t="str">
        <f>IFERROR(IF($G2099&lt;&gt;"",LEFT($G2099,11),IF(COUNTIF(③女子申込!$C:$C,$B2099)=1,INDEX(③女子申込!H:H,MATCH($B2099,③女子申込!$C:$C,0)),"")),"")</f>
        <v/>
      </c>
      <c r="U2099" t="str">
        <f t="shared" si="230"/>
        <v/>
      </c>
    </row>
    <row r="2100" spans="13:21">
      <c r="M2100" t="str">
        <f t="shared" si="225"/>
        <v/>
      </c>
      <c r="N2100" t="str">
        <f t="shared" si="226"/>
        <v/>
      </c>
      <c r="O2100" t="str">
        <f t="shared" si="227"/>
        <v/>
      </c>
      <c r="P2100" t="str">
        <f t="shared" si="228"/>
        <v/>
      </c>
      <c r="Q2100" t="str">
        <f>IF($F2100="","",DATEDIF($R2100,①申込書!$D$3,"Y"))</f>
        <v/>
      </c>
      <c r="R2100" t="str">
        <f t="shared" si="229"/>
        <v/>
      </c>
      <c r="S2100" t="str">
        <f t="shared" si="224"/>
        <v/>
      </c>
      <c r="T2100" t="str">
        <f>IFERROR(IF($G2100&lt;&gt;"",LEFT($G2100,11),IF(COUNTIF(③女子申込!$C:$C,$B2100)=1,INDEX(③女子申込!H:H,MATCH($B2100,③女子申込!$C:$C,0)),"")),"")</f>
        <v/>
      </c>
      <c r="U2100" t="str">
        <f t="shared" si="230"/>
        <v/>
      </c>
    </row>
    <row r="2101" spans="13:21">
      <c r="M2101" t="str">
        <f t="shared" si="225"/>
        <v/>
      </c>
      <c r="N2101" t="str">
        <f t="shared" si="226"/>
        <v/>
      </c>
      <c r="O2101" t="str">
        <f t="shared" si="227"/>
        <v/>
      </c>
      <c r="P2101" t="str">
        <f t="shared" si="228"/>
        <v/>
      </c>
      <c r="Q2101" t="str">
        <f>IF($F2101="","",DATEDIF($R2101,①申込書!$D$3,"Y"))</f>
        <v/>
      </c>
      <c r="R2101" t="str">
        <f t="shared" si="229"/>
        <v/>
      </c>
      <c r="S2101" t="str">
        <f t="shared" si="224"/>
        <v/>
      </c>
      <c r="T2101" t="str">
        <f>IFERROR(IF($G2101&lt;&gt;"",LEFT($G2101,11),IF(COUNTIF(③女子申込!$C:$C,$B2101)=1,INDEX(③女子申込!H:H,MATCH($B2101,③女子申込!$C:$C,0)),"")),"")</f>
        <v/>
      </c>
      <c r="U2101" t="str">
        <f t="shared" si="230"/>
        <v/>
      </c>
    </row>
    <row r="2102" spans="13:21">
      <c r="M2102" t="str">
        <f t="shared" si="225"/>
        <v/>
      </c>
      <c r="N2102" t="str">
        <f t="shared" si="226"/>
        <v/>
      </c>
      <c r="O2102" t="str">
        <f t="shared" si="227"/>
        <v/>
      </c>
      <c r="P2102" t="str">
        <f t="shared" si="228"/>
        <v/>
      </c>
      <c r="Q2102" t="str">
        <f>IF($F2102="","",DATEDIF($R2102,①申込書!$D$3,"Y"))</f>
        <v/>
      </c>
      <c r="R2102" t="str">
        <f t="shared" si="229"/>
        <v/>
      </c>
      <c r="S2102" t="str">
        <f t="shared" si="224"/>
        <v/>
      </c>
      <c r="T2102" t="str">
        <f>IFERROR(IF($G2102&lt;&gt;"",LEFT($G2102,11),IF(COUNTIF(③女子申込!$C:$C,$B2102)=1,INDEX(③女子申込!H:H,MATCH($B2102,③女子申込!$C:$C,0)),"")),"")</f>
        <v/>
      </c>
      <c r="U2102" t="str">
        <f t="shared" si="230"/>
        <v/>
      </c>
    </row>
    <row r="2103" spans="13:21">
      <c r="M2103" t="str">
        <f t="shared" si="225"/>
        <v/>
      </c>
      <c r="N2103" t="str">
        <f t="shared" si="226"/>
        <v/>
      </c>
      <c r="O2103" t="str">
        <f t="shared" si="227"/>
        <v/>
      </c>
      <c r="P2103" t="str">
        <f t="shared" si="228"/>
        <v/>
      </c>
      <c r="Q2103" t="str">
        <f>IF($F2103="","",DATEDIF($R2103,①申込書!$D$3,"Y"))</f>
        <v/>
      </c>
      <c r="R2103" t="str">
        <f t="shared" si="229"/>
        <v/>
      </c>
      <c r="S2103" t="str">
        <f t="shared" si="224"/>
        <v/>
      </c>
      <c r="T2103" t="str">
        <f>IFERROR(IF($G2103&lt;&gt;"",LEFT($G2103,11),IF(COUNTIF(③女子申込!$C:$C,$B2103)=1,INDEX(③女子申込!H:H,MATCH($B2103,③女子申込!$C:$C,0)),"")),"")</f>
        <v/>
      </c>
      <c r="U2103" t="str">
        <f t="shared" si="230"/>
        <v/>
      </c>
    </row>
    <row r="2104" spans="13:21">
      <c r="M2104" t="str">
        <f t="shared" si="225"/>
        <v/>
      </c>
      <c r="N2104" t="str">
        <f t="shared" si="226"/>
        <v/>
      </c>
      <c r="O2104" t="str">
        <f t="shared" si="227"/>
        <v/>
      </c>
      <c r="P2104" t="str">
        <f t="shared" si="228"/>
        <v/>
      </c>
      <c r="Q2104" t="str">
        <f>IF($F2104="","",DATEDIF($R2104,①申込書!$D$3,"Y"))</f>
        <v/>
      </c>
      <c r="R2104" t="str">
        <f t="shared" si="229"/>
        <v/>
      </c>
      <c r="S2104" t="str">
        <f t="shared" si="224"/>
        <v/>
      </c>
      <c r="T2104" t="str">
        <f>IFERROR(IF($G2104&lt;&gt;"",LEFT($G2104,11),IF(COUNTIF(③女子申込!$C:$C,$B2104)=1,INDEX(③女子申込!H:H,MATCH($B2104,③女子申込!$C:$C,0)),"")),"")</f>
        <v/>
      </c>
      <c r="U2104" t="str">
        <f t="shared" si="230"/>
        <v/>
      </c>
    </row>
    <row r="2105" spans="13:21">
      <c r="M2105" t="str">
        <f t="shared" si="225"/>
        <v/>
      </c>
      <c r="N2105" t="str">
        <f t="shared" si="226"/>
        <v/>
      </c>
      <c r="O2105" t="str">
        <f t="shared" si="227"/>
        <v/>
      </c>
      <c r="P2105" t="str">
        <f t="shared" si="228"/>
        <v/>
      </c>
      <c r="Q2105" t="str">
        <f>IF($F2105="","",DATEDIF($R2105,①申込書!$D$3,"Y"))</f>
        <v/>
      </c>
      <c r="R2105" t="str">
        <f t="shared" si="229"/>
        <v/>
      </c>
      <c r="S2105" t="str">
        <f t="shared" si="224"/>
        <v/>
      </c>
      <c r="T2105" t="str">
        <f>IFERROR(IF($G2105&lt;&gt;"",LEFT($G2105,11),IF(COUNTIF(③女子申込!$C:$C,$B2105)=1,INDEX(③女子申込!H:H,MATCH($B2105,③女子申込!$C:$C,0)),"")),"")</f>
        <v/>
      </c>
      <c r="U2105" t="str">
        <f t="shared" si="230"/>
        <v/>
      </c>
    </row>
    <row r="2106" spans="13:21">
      <c r="M2106" t="str">
        <f t="shared" si="225"/>
        <v/>
      </c>
      <c r="N2106" t="str">
        <f t="shared" si="226"/>
        <v/>
      </c>
      <c r="O2106" t="str">
        <f t="shared" si="227"/>
        <v/>
      </c>
      <c r="P2106" t="str">
        <f t="shared" si="228"/>
        <v/>
      </c>
      <c r="Q2106" t="str">
        <f>IF($F2106="","",DATEDIF($R2106,①申込書!$D$3,"Y"))</f>
        <v/>
      </c>
      <c r="R2106" t="str">
        <f t="shared" si="229"/>
        <v/>
      </c>
      <c r="S2106" t="str">
        <f t="shared" si="224"/>
        <v/>
      </c>
      <c r="T2106" t="str">
        <f>IFERROR(IF($G2106&lt;&gt;"",LEFT($G2106,11),IF(COUNTIF(③女子申込!$C:$C,$B2106)=1,INDEX(③女子申込!H:H,MATCH($B2106,③女子申込!$C:$C,0)),"")),"")</f>
        <v/>
      </c>
      <c r="U2106" t="str">
        <f t="shared" si="230"/>
        <v/>
      </c>
    </row>
    <row r="2107" spans="13:21">
      <c r="M2107" t="str">
        <f t="shared" si="225"/>
        <v/>
      </c>
      <c r="N2107" t="str">
        <f t="shared" si="226"/>
        <v/>
      </c>
      <c r="O2107" t="str">
        <f t="shared" si="227"/>
        <v/>
      </c>
      <c r="P2107" t="str">
        <f t="shared" si="228"/>
        <v/>
      </c>
      <c r="Q2107" t="str">
        <f>IF($F2107="","",DATEDIF($R2107,①申込書!$D$3,"Y"))</f>
        <v/>
      </c>
      <c r="R2107" t="str">
        <f t="shared" si="229"/>
        <v/>
      </c>
      <c r="S2107" t="str">
        <f t="shared" si="224"/>
        <v/>
      </c>
      <c r="T2107" t="str">
        <f>IFERROR(IF($G2107&lt;&gt;"",LEFT($G2107,11),IF(COUNTIF(③女子申込!$C:$C,$B2107)=1,INDEX(③女子申込!H:H,MATCH($B2107,③女子申込!$C:$C,0)),"")),"")</f>
        <v/>
      </c>
      <c r="U2107" t="str">
        <f t="shared" si="230"/>
        <v/>
      </c>
    </row>
    <row r="2108" spans="13:21">
      <c r="M2108" t="str">
        <f t="shared" si="225"/>
        <v/>
      </c>
      <c r="N2108" t="str">
        <f t="shared" si="226"/>
        <v/>
      </c>
      <c r="O2108" t="str">
        <f t="shared" si="227"/>
        <v/>
      </c>
      <c r="P2108" t="str">
        <f t="shared" si="228"/>
        <v/>
      </c>
      <c r="Q2108" t="str">
        <f>IF($F2108="","",DATEDIF($R2108,①申込書!$D$3,"Y"))</f>
        <v/>
      </c>
      <c r="R2108" t="str">
        <f t="shared" si="229"/>
        <v/>
      </c>
      <c r="S2108" t="str">
        <f t="shared" si="224"/>
        <v/>
      </c>
      <c r="T2108" t="str">
        <f>IFERROR(IF($G2108&lt;&gt;"",LEFT($G2108,11),IF(COUNTIF(③女子申込!$C:$C,$B2108)=1,INDEX(③女子申込!H:H,MATCH($B2108,③女子申込!$C:$C,0)),"")),"")</f>
        <v/>
      </c>
      <c r="U2108" t="str">
        <f t="shared" si="230"/>
        <v/>
      </c>
    </row>
    <row r="2109" spans="13:21">
      <c r="M2109" t="str">
        <f t="shared" si="225"/>
        <v/>
      </c>
      <c r="N2109" t="str">
        <f t="shared" si="226"/>
        <v/>
      </c>
      <c r="O2109" t="str">
        <f t="shared" si="227"/>
        <v/>
      </c>
      <c r="P2109" t="str">
        <f t="shared" si="228"/>
        <v/>
      </c>
      <c r="Q2109" t="str">
        <f>IF($F2109="","",DATEDIF($R2109,①申込書!$D$3,"Y"))</f>
        <v/>
      </c>
      <c r="R2109" t="str">
        <f t="shared" si="229"/>
        <v/>
      </c>
      <c r="S2109" t="str">
        <f t="shared" si="224"/>
        <v/>
      </c>
      <c r="T2109" t="str">
        <f>IFERROR(IF($G2109&lt;&gt;"",LEFT($G2109,11),IF(COUNTIF(③女子申込!$C:$C,$B2109)=1,INDEX(③女子申込!H:H,MATCH($B2109,③女子申込!$C:$C,0)),"")),"")</f>
        <v/>
      </c>
      <c r="U2109" t="str">
        <f t="shared" si="230"/>
        <v/>
      </c>
    </row>
    <row r="2110" spans="13:21">
      <c r="M2110" t="str">
        <f t="shared" si="225"/>
        <v/>
      </c>
      <c r="N2110" t="str">
        <f t="shared" si="226"/>
        <v/>
      </c>
      <c r="O2110" t="str">
        <f t="shared" si="227"/>
        <v/>
      </c>
      <c r="P2110" t="str">
        <f t="shared" si="228"/>
        <v/>
      </c>
      <c r="Q2110" t="str">
        <f>IF($F2110="","",DATEDIF($R2110,①申込書!$D$3,"Y"))</f>
        <v/>
      </c>
      <c r="R2110" t="str">
        <f t="shared" si="229"/>
        <v/>
      </c>
      <c r="S2110" t="str">
        <f t="shared" si="224"/>
        <v/>
      </c>
      <c r="T2110" t="str">
        <f>IFERROR(IF($G2110&lt;&gt;"",LEFT($G2110,11),IF(COUNTIF(③女子申込!$C:$C,$B2110)=1,INDEX(③女子申込!H:H,MATCH($B2110,③女子申込!$C:$C,0)),"")),"")</f>
        <v/>
      </c>
      <c r="U2110" t="str">
        <f t="shared" si="230"/>
        <v/>
      </c>
    </row>
    <row r="2111" spans="13:21">
      <c r="M2111" t="str">
        <f t="shared" si="225"/>
        <v/>
      </c>
      <c r="N2111" t="str">
        <f t="shared" si="226"/>
        <v/>
      </c>
      <c r="O2111" t="str">
        <f t="shared" si="227"/>
        <v/>
      </c>
      <c r="P2111" t="str">
        <f t="shared" si="228"/>
        <v/>
      </c>
      <c r="Q2111" t="str">
        <f>IF($F2111="","",DATEDIF($R2111,①申込書!$D$3,"Y"))</f>
        <v/>
      </c>
      <c r="R2111" t="str">
        <f t="shared" si="229"/>
        <v/>
      </c>
      <c r="S2111" t="str">
        <f t="shared" si="224"/>
        <v/>
      </c>
      <c r="T2111" t="str">
        <f>IFERROR(IF($G2111&lt;&gt;"",LEFT($G2111,11),IF(COUNTIF(③女子申込!$C:$C,$B2111)=1,INDEX(③女子申込!H:H,MATCH($B2111,③女子申込!$C:$C,0)),"")),"")</f>
        <v/>
      </c>
      <c r="U2111" t="str">
        <f t="shared" si="230"/>
        <v/>
      </c>
    </row>
    <row r="2112" spans="13:21">
      <c r="M2112" t="str">
        <f t="shared" si="225"/>
        <v/>
      </c>
      <c r="N2112" t="str">
        <f t="shared" si="226"/>
        <v/>
      </c>
      <c r="O2112" t="str">
        <f t="shared" si="227"/>
        <v/>
      </c>
      <c r="P2112" t="str">
        <f t="shared" si="228"/>
        <v/>
      </c>
      <c r="Q2112" t="str">
        <f>IF($F2112="","",DATEDIF($R2112,①申込書!$D$3,"Y"))</f>
        <v/>
      </c>
      <c r="R2112" t="str">
        <f t="shared" si="229"/>
        <v/>
      </c>
      <c r="S2112" t="str">
        <f t="shared" si="224"/>
        <v/>
      </c>
      <c r="T2112" t="str">
        <f>IFERROR(IF($G2112&lt;&gt;"",LEFT($G2112,11),IF(COUNTIF(③女子申込!$C:$C,$B2112)=1,INDEX(③女子申込!H:H,MATCH($B2112,③女子申込!$C:$C,0)),"")),"")</f>
        <v/>
      </c>
      <c r="U2112" t="str">
        <f t="shared" si="230"/>
        <v/>
      </c>
    </row>
    <row r="2113" spans="13:21">
      <c r="M2113" t="str">
        <f t="shared" si="225"/>
        <v/>
      </c>
      <c r="N2113" t="str">
        <f t="shared" si="226"/>
        <v/>
      </c>
      <c r="O2113" t="str">
        <f t="shared" si="227"/>
        <v/>
      </c>
      <c r="P2113" t="str">
        <f t="shared" si="228"/>
        <v/>
      </c>
      <c r="Q2113" t="str">
        <f>IF($F2113="","",DATEDIF($R2113,①申込書!$D$3,"Y"))</f>
        <v/>
      </c>
      <c r="R2113" t="str">
        <f t="shared" si="229"/>
        <v/>
      </c>
      <c r="S2113" t="str">
        <f t="shared" si="224"/>
        <v/>
      </c>
      <c r="T2113" t="str">
        <f>IFERROR(IF($G2113&lt;&gt;"",LEFT($G2113,11),IF(COUNTIF(③女子申込!$C:$C,$B2113)=1,INDEX(③女子申込!H:H,MATCH($B2113,③女子申込!$C:$C,0)),"")),"")</f>
        <v/>
      </c>
      <c r="U2113" t="str">
        <f t="shared" si="230"/>
        <v/>
      </c>
    </row>
    <row r="2114" spans="13:21">
      <c r="M2114" t="str">
        <f t="shared" si="225"/>
        <v/>
      </c>
      <c r="N2114" t="str">
        <f t="shared" si="226"/>
        <v/>
      </c>
      <c r="O2114" t="str">
        <f t="shared" si="227"/>
        <v/>
      </c>
      <c r="P2114" t="str">
        <f t="shared" si="228"/>
        <v/>
      </c>
      <c r="Q2114" t="str">
        <f>IF($F2114="","",DATEDIF($R2114,①申込書!$D$3,"Y"))</f>
        <v/>
      </c>
      <c r="R2114" t="str">
        <f t="shared" si="229"/>
        <v/>
      </c>
      <c r="S2114" t="str">
        <f t="shared" ref="S2114:S2177" si="231">IFERROR(IF(OR($E2114="北海道",$E2114="学連"),$E2114,LEFT($E2114,LEN($E2114)-1)),"")</f>
        <v/>
      </c>
      <c r="T2114" t="str">
        <f>IFERROR(IF($G2114&lt;&gt;"",LEFT($G2114,11),IF(COUNTIF(③女子申込!$C:$C,$B2114)=1,INDEX(③女子申込!H:H,MATCH($B2114,③女子申込!$C:$C,0)),"")),"")</f>
        <v/>
      </c>
      <c r="U2114" t="str">
        <f t="shared" si="230"/>
        <v/>
      </c>
    </row>
    <row r="2115" spans="13:21">
      <c r="M2115" t="str">
        <f t="shared" ref="M2115:M2178" si="232">IFERROR(LEFT($C2115,FIND("　",$C2115)-1),"")</f>
        <v/>
      </c>
      <c r="N2115" t="str">
        <f t="shared" ref="N2115:N2178" si="233">IFERROR(RIGHT($C2115,LEN($C2115)-FIND("　",$C2115)),"")</f>
        <v/>
      </c>
      <c r="O2115" t="str">
        <f t="shared" ref="O2115:O2178" si="234">IFERROR(DBCS(LEFT($D2115,FIND(" ",$D2115)-1)),"")</f>
        <v/>
      </c>
      <c r="P2115" t="str">
        <f t="shared" ref="P2115:P2178" si="235">IFERROR(DBCS(RIGHT($D2115,LEN($D2115)-FIND(" ",$D2115))),"")</f>
        <v/>
      </c>
      <c r="Q2115" t="str">
        <f>IF($F2115="","",DATEDIF($R2115,①申込書!$D$3,"Y"))</f>
        <v/>
      </c>
      <c r="R2115" t="str">
        <f t="shared" ref="R2115:R2178" si="236">IF($F2115="","",LEFT($F2115,4)&amp;"/"&amp;MID($F2115,5,2)&amp;"/"&amp;RIGHT($F2115,2))</f>
        <v/>
      </c>
      <c r="S2115" t="str">
        <f t="shared" si="231"/>
        <v/>
      </c>
      <c r="T2115" t="str">
        <f>IFERROR(IF($G2115&lt;&gt;"",LEFT($G2115,11),IF(COUNTIF(③女子申込!$C:$C,$B2115)=1,INDEX(③女子申込!H:H,MATCH($B2115,③女子申込!$C:$C,0)),"")),"")</f>
        <v/>
      </c>
      <c r="U2115" t="str">
        <f t="shared" ref="U2115:U2178" si="237">IFERROR(LEFT($A2115,FIND("大学",$A2115))&amp;RIGHT($A2115,LEN($A2115)-FIND("大学",$A2115)-1),"")</f>
        <v/>
      </c>
    </row>
    <row r="2116" spans="13:21">
      <c r="M2116" t="str">
        <f t="shared" si="232"/>
        <v/>
      </c>
      <c r="N2116" t="str">
        <f t="shared" si="233"/>
        <v/>
      </c>
      <c r="O2116" t="str">
        <f t="shared" si="234"/>
        <v/>
      </c>
      <c r="P2116" t="str">
        <f t="shared" si="235"/>
        <v/>
      </c>
      <c r="Q2116" t="str">
        <f>IF($F2116="","",DATEDIF($R2116,①申込書!$D$3,"Y"))</f>
        <v/>
      </c>
      <c r="R2116" t="str">
        <f t="shared" si="236"/>
        <v/>
      </c>
      <c r="S2116" t="str">
        <f t="shared" si="231"/>
        <v/>
      </c>
      <c r="T2116" t="str">
        <f>IFERROR(IF($G2116&lt;&gt;"",LEFT($G2116,11),IF(COUNTIF(③女子申込!$C:$C,$B2116)=1,INDEX(③女子申込!H:H,MATCH($B2116,③女子申込!$C:$C,0)),"")),"")</f>
        <v/>
      </c>
      <c r="U2116" t="str">
        <f t="shared" si="237"/>
        <v/>
      </c>
    </row>
    <row r="2117" spans="13:21">
      <c r="M2117" t="str">
        <f t="shared" si="232"/>
        <v/>
      </c>
      <c r="N2117" t="str">
        <f t="shared" si="233"/>
        <v/>
      </c>
      <c r="O2117" t="str">
        <f t="shared" si="234"/>
        <v/>
      </c>
      <c r="P2117" t="str">
        <f t="shared" si="235"/>
        <v/>
      </c>
      <c r="Q2117" t="str">
        <f>IF($F2117="","",DATEDIF($R2117,①申込書!$D$3,"Y"))</f>
        <v/>
      </c>
      <c r="R2117" t="str">
        <f t="shared" si="236"/>
        <v/>
      </c>
      <c r="S2117" t="str">
        <f t="shared" si="231"/>
        <v/>
      </c>
      <c r="T2117" t="str">
        <f>IFERROR(IF($G2117&lt;&gt;"",LEFT($G2117,11),IF(COUNTIF(③女子申込!$C:$C,$B2117)=1,INDEX(③女子申込!H:H,MATCH($B2117,③女子申込!$C:$C,0)),"")),"")</f>
        <v/>
      </c>
      <c r="U2117" t="str">
        <f t="shared" si="237"/>
        <v/>
      </c>
    </row>
    <row r="2118" spans="13:21">
      <c r="M2118" t="str">
        <f t="shared" si="232"/>
        <v/>
      </c>
      <c r="N2118" t="str">
        <f t="shared" si="233"/>
        <v/>
      </c>
      <c r="O2118" t="str">
        <f t="shared" si="234"/>
        <v/>
      </c>
      <c r="P2118" t="str">
        <f t="shared" si="235"/>
        <v/>
      </c>
      <c r="Q2118" t="str">
        <f>IF($F2118="","",DATEDIF($R2118,①申込書!$D$3,"Y"))</f>
        <v/>
      </c>
      <c r="R2118" t="str">
        <f t="shared" si="236"/>
        <v/>
      </c>
      <c r="S2118" t="str">
        <f t="shared" si="231"/>
        <v/>
      </c>
      <c r="T2118" t="str">
        <f>IFERROR(IF($G2118&lt;&gt;"",LEFT($G2118,11),IF(COUNTIF(③女子申込!$C:$C,$B2118)=1,INDEX(③女子申込!H:H,MATCH($B2118,③女子申込!$C:$C,0)),"")),"")</f>
        <v/>
      </c>
      <c r="U2118" t="str">
        <f t="shared" si="237"/>
        <v/>
      </c>
    </row>
    <row r="2119" spans="13:21">
      <c r="M2119" t="str">
        <f t="shared" si="232"/>
        <v/>
      </c>
      <c r="N2119" t="str">
        <f t="shared" si="233"/>
        <v/>
      </c>
      <c r="O2119" t="str">
        <f t="shared" si="234"/>
        <v/>
      </c>
      <c r="P2119" t="str">
        <f t="shared" si="235"/>
        <v/>
      </c>
      <c r="Q2119" t="str">
        <f>IF($F2119="","",DATEDIF($R2119,①申込書!$D$3,"Y"))</f>
        <v/>
      </c>
      <c r="R2119" t="str">
        <f t="shared" si="236"/>
        <v/>
      </c>
      <c r="S2119" t="str">
        <f t="shared" si="231"/>
        <v/>
      </c>
      <c r="T2119" t="str">
        <f>IFERROR(IF($G2119&lt;&gt;"",LEFT($G2119,11),IF(COUNTIF(③女子申込!$C:$C,$B2119)=1,INDEX(③女子申込!H:H,MATCH($B2119,③女子申込!$C:$C,0)),"")),"")</f>
        <v/>
      </c>
      <c r="U2119" t="str">
        <f t="shared" si="237"/>
        <v/>
      </c>
    </row>
    <row r="2120" spans="13:21">
      <c r="M2120" t="str">
        <f t="shared" si="232"/>
        <v/>
      </c>
      <c r="N2120" t="str">
        <f t="shared" si="233"/>
        <v/>
      </c>
      <c r="O2120" t="str">
        <f t="shared" si="234"/>
        <v/>
      </c>
      <c r="P2120" t="str">
        <f t="shared" si="235"/>
        <v/>
      </c>
      <c r="Q2120" t="str">
        <f>IF($F2120="","",DATEDIF($R2120,①申込書!$D$3,"Y"))</f>
        <v/>
      </c>
      <c r="R2120" t="str">
        <f t="shared" si="236"/>
        <v/>
      </c>
      <c r="S2120" t="str">
        <f t="shared" si="231"/>
        <v/>
      </c>
      <c r="T2120" t="str">
        <f>IFERROR(IF($G2120&lt;&gt;"",LEFT($G2120,11),IF(COUNTIF(③女子申込!$C:$C,$B2120)=1,INDEX(③女子申込!H:H,MATCH($B2120,③女子申込!$C:$C,0)),"")),"")</f>
        <v/>
      </c>
      <c r="U2120" t="str">
        <f t="shared" si="237"/>
        <v/>
      </c>
    </row>
    <row r="2121" spans="13:21">
      <c r="M2121" t="str">
        <f t="shared" si="232"/>
        <v/>
      </c>
      <c r="N2121" t="str">
        <f t="shared" si="233"/>
        <v/>
      </c>
      <c r="O2121" t="str">
        <f t="shared" si="234"/>
        <v/>
      </c>
      <c r="P2121" t="str">
        <f t="shared" si="235"/>
        <v/>
      </c>
      <c r="Q2121" t="str">
        <f>IF($F2121="","",DATEDIF($R2121,①申込書!$D$3,"Y"))</f>
        <v/>
      </c>
      <c r="R2121" t="str">
        <f t="shared" si="236"/>
        <v/>
      </c>
      <c r="S2121" t="str">
        <f t="shared" si="231"/>
        <v/>
      </c>
      <c r="T2121" t="str">
        <f>IFERROR(IF($G2121&lt;&gt;"",LEFT($G2121,11),IF(COUNTIF(③女子申込!$C:$C,$B2121)=1,INDEX(③女子申込!H:H,MATCH($B2121,③女子申込!$C:$C,0)),"")),"")</f>
        <v/>
      </c>
      <c r="U2121" t="str">
        <f t="shared" si="237"/>
        <v/>
      </c>
    </row>
    <row r="2122" spans="13:21">
      <c r="M2122" t="str">
        <f t="shared" si="232"/>
        <v/>
      </c>
      <c r="N2122" t="str">
        <f t="shared" si="233"/>
        <v/>
      </c>
      <c r="O2122" t="str">
        <f t="shared" si="234"/>
        <v/>
      </c>
      <c r="P2122" t="str">
        <f t="shared" si="235"/>
        <v/>
      </c>
      <c r="Q2122" t="str">
        <f>IF($F2122="","",DATEDIF($R2122,①申込書!$D$3,"Y"))</f>
        <v/>
      </c>
      <c r="R2122" t="str">
        <f t="shared" si="236"/>
        <v/>
      </c>
      <c r="S2122" t="str">
        <f t="shared" si="231"/>
        <v/>
      </c>
      <c r="T2122" t="str">
        <f>IFERROR(IF($G2122&lt;&gt;"",LEFT($G2122,11),IF(COUNTIF(③女子申込!$C:$C,$B2122)=1,INDEX(③女子申込!H:H,MATCH($B2122,③女子申込!$C:$C,0)),"")),"")</f>
        <v/>
      </c>
      <c r="U2122" t="str">
        <f t="shared" si="237"/>
        <v/>
      </c>
    </row>
    <row r="2123" spans="13:21">
      <c r="M2123" t="str">
        <f t="shared" si="232"/>
        <v/>
      </c>
      <c r="N2123" t="str">
        <f t="shared" si="233"/>
        <v/>
      </c>
      <c r="O2123" t="str">
        <f t="shared" si="234"/>
        <v/>
      </c>
      <c r="P2123" t="str">
        <f t="shared" si="235"/>
        <v/>
      </c>
      <c r="Q2123" t="str">
        <f>IF($F2123="","",DATEDIF($R2123,①申込書!$D$3,"Y"))</f>
        <v/>
      </c>
      <c r="R2123" t="str">
        <f t="shared" si="236"/>
        <v/>
      </c>
      <c r="S2123" t="str">
        <f t="shared" si="231"/>
        <v/>
      </c>
      <c r="T2123" t="str">
        <f>IFERROR(IF($G2123&lt;&gt;"",LEFT($G2123,11),IF(COUNTIF(③女子申込!$C:$C,$B2123)=1,INDEX(③女子申込!H:H,MATCH($B2123,③女子申込!$C:$C,0)),"")),"")</f>
        <v/>
      </c>
      <c r="U2123" t="str">
        <f t="shared" si="237"/>
        <v/>
      </c>
    </row>
    <row r="2124" spans="13:21">
      <c r="M2124" t="str">
        <f t="shared" si="232"/>
        <v/>
      </c>
      <c r="N2124" t="str">
        <f t="shared" si="233"/>
        <v/>
      </c>
      <c r="O2124" t="str">
        <f t="shared" si="234"/>
        <v/>
      </c>
      <c r="P2124" t="str">
        <f t="shared" si="235"/>
        <v/>
      </c>
      <c r="Q2124" t="str">
        <f>IF($F2124="","",DATEDIF($R2124,①申込書!$D$3,"Y"))</f>
        <v/>
      </c>
      <c r="R2124" t="str">
        <f t="shared" si="236"/>
        <v/>
      </c>
      <c r="S2124" t="str">
        <f t="shared" si="231"/>
        <v/>
      </c>
      <c r="T2124" t="str">
        <f>IFERROR(IF($G2124&lt;&gt;"",LEFT($G2124,11),IF(COUNTIF(③女子申込!$C:$C,$B2124)=1,INDEX(③女子申込!H:H,MATCH($B2124,③女子申込!$C:$C,0)),"")),"")</f>
        <v/>
      </c>
      <c r="U2124" t="str">
        <f t="shared" si="237"/>
        <v/>
      </c>
    </row>
    <row r="2125" spans="13:21">
      <c r="M2125" t="str">
        <f t="shared" si="232"/>
        <v/>
      </c>
      <c r="N2125" t="str">
        <f t="shared" si="233"/>
        <v/>
      </c>
      <c r="O2125" t="str">
        <f t="shared" si="234"/>
        <v/>
      </c>
      <c r="P2125" t="str">
        <f t="shared" si="235"/>
        <v/>
      </c>
      <c r="Q2125" t="str">
        <f>IF($F2125="","",DATEDIF($R2125,①申込書!$D$3,"Y"))</f>
        <v/>
      </c>
      <c r="R2125" t="str">
        <f t="shared" si="236"/>
        <v/>
      </c>
      <c r="S2125" t="str">
        <f t="shared" si="231"/>
        <v/>
      </c>
      <c r="T2125" t="str">
        <f>IFERROR(IF($G2125&lt;&gt;"",LEFT($G2125,11),IF(COUNTIF(③女子申込!$C:$C,$B2125)=1,INDEX(③女子申込!H:H,MATCH($B2125,③女子申込!$C:$C,0)),"")),"")</f>
        <v/>
      </c>
      <c r="U2125" t="str">
        <f t="shared" si="237"/>
        <v/>
      </c>
    </row>
    <row r="2126" spans="13:21">
      <c r="M2126" t="str">
        <f t="shared" si="232"/>
        <v/>
      </c>
      <c r="N2126" t="str">
        <f t="shared" si="233"/>
        <v/>
      </c>
      <c r="O2126" t="str">
        <f t="shared" si="234"/>
        <v/>
      </c>
      <c r="P2126" t="str">
        <f t="shared" si="235"/>
        <v/>
      </c>
      <c r="Q2126" t="str">
        <f>IF($F2126="","",DATEDIF($R2126,①申込書!$D$3,"Y"))</f>
        <v/>
      </c>
      <c r="R2126" t="str">
        <f t="shared" si="236"/>
        <v/>
      </c>
      <c r="S2126" t="str">
        <f t="shared" si="231"/>
        <v/>
      </c>
      <c r="T2126" t="str">
        <f>IFERROR(IF($G2126&lt;&gt;"",LEFT($G2126,11),IF(COUNTIF(③女子申込!$C:$C,$B2126)=1,INDEX(③女子申込!H:H,MATCH($B2126,③女子申込!$C:$C,0)),"")),"")</f>
        <v/>
      </c>
      <c r="U2126" t="str">
        <f t="shared" si="237"/>
        <v/>
      </c>
    </row>
    <row r="2127" spans="13:21">
      <c r="M2127" t="str">
        <f t="shared" si="232"/>
        <v/>
      </c>
      <c r="N2127" t="str">
        <f t="shared" si="233"/>
        <v/>
      </c>
      <c r="O2127" t="str">
        <f t="shared" si="234"/>
        <v/>
      </c>
      <c r="P2127" t="str">
        <f t="shared" si="235"/>
        <v/>
      </c>
      <c r="Q2127" t="str">
        <f>IF($F2127="","",DATEDIF($R2127,①申込書!$D$3,"Y"))</f>
        <v/>
      </c>
      <c r="R2127" t="str">
        <f t="shared" si="236"/>
        <v/>
      </c>
      <c r="S2127" t="str">
        <f t="shared" si="231"/>
        <v/>
      </c>
      <c r="T2127" t="str">
        <f>IFERROR(IF($G2127&lt;&gt;"",LEFT($G2127,11),IF(COUNTIF(③女子申込!$C:$C,$B2127)=1,INDEX(③女子申込!H:H,MATCH($B2127,③女子申込!$C:$C,0)),"")),"")</f>
        <v/>
      </c>
      <c r="U2127" t="str">
        <f t="shared" si="237"/>
        <v/>
      </c>
    </row>
    <row r="2128" spans="13:21">
      <c r="M2128" t="str">
        <f t="shared" si="232"/>
        <v/>
      </c>
      <c r="N2128" t="str">
        <f t="shared" si="233"/>
        <v/>
      </c>
      <c r="O2128" t="str">
        <f t="shared" si="234"/>
        <v/>
      </c>
      <c r="P2128" t="str">
        <f t="shared" si="235"/>
        <v/>
      </c>
      <c r="Q2128" t="str">
        <f>IF($F2128="","",DATEDIF($R2128,①申込書!$D$3,"Y"))</f>
        <v/>
      </c>
      <c r="R2128" t="str">
        <f t="shared" si="236"/>
        <v/>
      </c>
      <c r="S2128" t="str">
        <f t="shared" si="231"/>
        <v/>
      </c>
      <c r="T2128" t="str">
        <f>IFERROR(IF($G2128&lt;&gt;"",LEFT($G2128,11),IF(COUNTIF(③女子申込!$C:$C,$B2128)=1,INDEX(③女子申込!H:H,MATCH($B2128,③女子申込!$C:$C,0)),"")),"")</f>
        <v/>
      </c>
      <c r="U2128" t="str">
        <f t="shared" si="237"/>
        <v/>
      </c>
    </row>
    <row r="2129" spans="13:21">
      <c r="M2129" t="str">
        <f t="shared" si="232"/>
        <v/>
      </c>
      <c r="N2129" t="str">
        <f t="shared" si="233"/>
        <v/>
      </c>
      <c r="O2129" t="str">
        <f t="shared" si="234"/>
        <v/>
      </c>
      <c r="P2129" t="str">
        <f t="shared" si="235"/>
        <v/>
      </c>
      <c r="Q2129" t="str">
        <f>IF($F2129="","",DATEDIF($R2129,①申込書!$D$3,"Y"))</f>
        <v/>
      </c>
      <c r="R2129" t="str">
        <f t="shared" si="236"/>
        <v/>
      </c>
      <c r="S2129" t="str">
        <f t="shared" si="231"/>
        <v/>
      </c>
      <c r="T2129" t="str">
        <f>IFERROR(IF($G2129&lt;&gt;"",LEFT($G2129,11),IF(COUNTIF(③女子申込!$C:$C,$B2129)=1,INDEX(③女子申込!H:H,MATCH($B2129,③女子申込!$C:$C,0)),"")),"")</f>
        <v/>
      </c>
      <c r="U2129" t="str">
        <f t="shared" si="237"/>
        <v/>
      </c>
    </row>
    <row r="2130" spans="13:21">
      <c r="M2130" t="str">
        <f t="shared" si="232"/>
        <v/>
      </c>
      <c r="N2130" t="str">
        <f t="shared" si="233"/>
        <v/>
      </c>
      <c r="O2130" t="str">
        <f t="shared" si="234"/>
        <v/>
      </c>
      <c r="P2130" t="str">
        <f t="shared" si="235"/>
        <v/>
      </c>
      <c r="Q2130" t="str">
        <f>IF($F2130="","",DATEDIF($R2130,①申込書!$D$3,"Y"))</f>
        <v/>
      </c>
      <c r="R2130" t="str">
        <f t="shared" si="236"/>
        <v/>
      </c>
      <c r="S2130" t="str">
        <f t="shared" si="231"/>
        <v/>
      </c>
      <c r="T2130" t="str">
        <f>IFERROR(IF($G2130&lt;&gt;"",LEFT($G2130,11),IF(COUNTIF(③女子申込!$C:$C,$B2130)=1,INDEX(③女子申込!H:H,MATCH($B2130,③女子申込!$C:$C,0)),"")),"")</f>
        <v/>
      </c>
      <c r="U2130" t="str">
        <f t="shared" si="237"/>
        <v/>
      </c>
    </row>
    <row r="2131" spans="13:21">
      <c r="M2131" t="str">
        <f t="shared" si="232"/>
        <v/>
      </c>
      <c r="N2131" t="str">
        <f t="shared" si="233"/>
        <v/>
      </c>
      <c r="O2131" t="str">
        <f t="shared" si="234"/>
        <v/>
      </c>
      <c r="P2131" t="str">
        <f t="shared" si="235"/>
        <v/>
      </c>
      <c r="Q2131" t="str">
        <f>IF($F2131="","",DATEDIF($R2131,①申込書!$D$3,"Y"))</f>
        <v/>
      </c>
      <c r="R2131" t="str">
        <f t="shared" si="236"/>
        <v/>
      </c>
      <c r="S2131" t="str">
        <f t="shared" si="231"/>
        <v/>
      </c>
      <c r="T2131" t="str">
        <f>IFERROR(IF($G2131&lt;&gt;"",LEFT($G2131,11),IF(COUNTIF(③女子申込!$C:$C,$B2131)=1,INDEX(③女子申込!H:H,MATCH($B2131,③女子申込!$C:$C,0)),"")),"")</f>
        <v/>
      </c>
      <c r="U2131" t="str">
        <f t="shared" si="237"/>
        <v/>
      </c>
    </row>
    <row r="2132" spans="13:21">
      <c r="M2132" t="str">
        <f t="shared" si="232"/>
        <v/>
      </c>
      <c r="N2132" t="str">
        <f t="shared" si="233"/>
        <v/>
      </c>
      <c r="O2132" t="str">
        <f t="shared" si="234"/>
        <v/>
      </c>
      <c r="P2132" t="str">
        <f t="shared" si="235"/>
        <v/>
      </c>
      <c r="Q2132" t="str">
        <f>IF($F2132="","",DATEDIF($R2132,①申込書!$D$3,"Y"))</f>
        <v/>
      </c>
      <c r="R2132" t="str">
        <f t="shared" si="236"/>
        <v/>
      </c>
      <c r="S2132" t="str">
        <f t="shared" si="231"/>
        <v/>
      </c>
      <c r="T2132" t="str">
        <f>IFERROR(IF($G2132&lt;&gt;"",LEFT($G2132,11),IF(COUNTIF(③女子申込!$C:$C,$B2132)=1,INDEX(③女子申込!H:H,MATCH($B2132,③女子申込!$C:$C,0)),"")),"")</f>
        <v/>
      </c>
      <c r="U2132" t="str">
        <f t="shared" si="237"/>
        <v/>
      </c>
    </row>
    <row r="2133" spans="13:21">
      <c r="M2133" t="str">
        <f t="shared" si="232"/>
        <v/>
      </c>
      <c r="N2133" t="str">
        <f t="shared" si="233"/>
        <v/>
      </c>
      <c r="O2133" t="str">
        <f t="shared" si="234"/>
        <v/>
      </c>
      <c r="P2133" t="str">
        <f t="shared" si="235"/>
        <v/>
      </c>
      <c r="Q2133" t="str">
        <f>IF($F2133="","",DATEDIF($R2133,①申込書!$D$3,"Y"))</f>
        <v/>
      </c>
      <c r="R2133" t="str">
        <f t="shared" si="236"/>
        <v/>
      </c>
      <c r="S2133" t="str">
        <f t="shared" si="231"/>
        <v/>
      </c>
      <c r="T2133" t="str">
        <f>IFERROR(IF($G2133&lt;&gt;"",LEFT($G2133,11),IF(COUNTIF(③女子申込!$C:$C,$B2133)=1,INDEX(③女子申込!H:H,MATCH($B2133,③女子申込!$C:$C,0)),"")),"")</f>
        <v/>
      </c>
      <c r="U2133" t="str">
        <f t="shared" si="237"/>
        <v/>
      </c>
    </row>
    <row r="2134" spans="13:21">
      <c r="M2134" t="str">
        <f t="shared" si="232"/>
        <v/>
      </c>
      <c r="N2134" t="str">
        <f t="shared" si="233"/>
        <v/>
      </c>
      <c r="O2134" t="str">
        <f t="shared" si="234"/>
        <v/>
      </c>
      <c r="P2134" t="str">
        <f t="shared" si="235"/>
        <v/>
      </c>
      <c r="Q2134" t="str">
        <f>IF($F2134="","",DATEDIF($R2134,①申込書!$D$3,"Y"))</f>
        <v/>
      </c>
      <c r="R2134" t="str">
        <f t="shared" si="236"/>
        <v/>
      </c>
      <c r="S2134" t="str">
        <f t="shared" si="231"/>
        <v/>
      </c>
      <c r="T2134" t="str">
        <f>IFERROR(IF($G2134&lt;&gt;"",LEFT($G2134,11),IF(COUNTIF(③女子申込!$C:$C,$B2134)=1,INDEX(③女子申込!H:H,MATCH($B2134,③女子申込!$C:$C,0)),"")),"")</f>
        <v/>
      </c>
      <c r="U2134" t="str">
        <f t="shared" si="237"/>
        <v/>
      </c>
    </row>
    <row r="2135" spans="13:21">
      <c r="M2135" t="str">
        <f t="shared" si="232"/>
        <v/>
      </c>
      <c r="N2135" t="str">
        <f t="shared" si="233"/>
        <v/>
      </c>
      <c r="O2135" t="str">
        <f t="shared" si="234"/>
        <v/>
      </c>
      <c r="P2135" t="str">
        <f t="shared" si="235"/>
        <v/>
      </c>
      <c r="Q2135" t="str">
        <f>IF($F2135="","",DATEDIF($R2135,①申込書!$D$3,"Y"))</f>
        <v/>
      </c>
      <c r="R2135" t="str">
        <f t="shared" si="236"/>
        <v/>
      </c>
      <c r="S2135" t="str">
        <f t="shared" si="231"/>
        <v/>
      </c>
      <c r="T2135" t="str">
        <f>IFERROR(IF($G2135&lt;&gt;"",LEFT($G2135,11),IF(COUNTIF(③女子申込!$C:$C,$B2135)=1,INDEX(③女子申込!H:H,MATCH($B2135,③女子申込!$C:$C,0)),"")),"")</f>
        <v/>
      </c>
      <c r="U2135" t="str">
        <f t="shared" si="237"/>
        <v/>
      </c>
    </row>
    <row r="2136" spans="13:21">
      <c r="M2136" t="str">
        <f t="shared" si="232"/>
        <v/>
      </c>
      <c r="N2136" t="str">
        <f t="shared" si="233"/>
        <v/>
      </c>
      <c r="O2136" t="str">
        <f t="shared" si="234"/>
        <v/>
      </c>
      <c r="P2136" t="str">
        <f t="shared" si="235"/>
        <v/>
      </c>
      <c r="Q2136" t="str">
        <f>IF($F2136="","",DATEDIF($R2136,①申込書!$D$3,"Y"))</f>
        <v/>
      </c>
      <c r="R2136" t="str">
        <f t="shared" si="236"/>
        <v/>
      </c>
      <c r="S2136" t="str">
        <f t="shared" si="231"/>
        <v/>
      </c>
      <c r="T2136" t="str">
        <f>IFERROR(IF($G2136&lt;&gt;"",LEFT($G2136,11),IF(COUNTIF(③女子申込!$C:$C,$B2136)=1,INDEX(③女子申込!H:H,MATCH($B2136,③女子申込!$C:$C,0)),"")),"")</f>
        <v/>
      </c>
      <c r="U2136" t="str">
        <f t="shared" si="237"/>
        <v/>
      </c>
    </row>
    <row r="2137" spans="13:21">
      <c r="M2137" t="str">
        <f t="shared" si="232"/>
        <v/>
      </c>
      <c r="N2137" t="str">
        <f t="shared" si="233"/>
        <v/>
      </c>
      <c r="O2137" t="str">
        <f t="shared" si="234"/>
        <v/>
      </c>
      <c r="P2137" t="str">
        <f t="shared" si="235"/>
        <v/>
      </c>
      <c r="Q2137" t="str">
        <f>IF($F2137="","",DATEDIF($R2137,①申込書!$D$3,"Y"))</f>
        <v/>
      </c>
      <c r="R2137" t="str">
        <f t="shared" si="236"/>
        <v/>
      </c>
      <c r="S2137" t="str">
        <f t="shared" si="231"/>
        <v/>
      </c>
      <c r="T2137" t="str">
        <f>IFERROR(IF($G2137&lt;&gt;"",LEFT($G2137,11),IF(COUNTIF(③女子申込!$C:$C,$B2137)=1,INDEX(③女子申込!H:H,MATCH($B2137,③女子申込!$C:$C,0)),"")),"")</f>
        <v/>
      </c>
      <c r="U2137" t="str">
        <f t="shared" si="237"/>
        <v/>
      </c>
    </row>
    <row r="2138" spans="13:21">
      <c r="M2138" t="str">
        <f t="shared" si="232"/>
        <v/>
      </c>
      <c r="N2138" t="str">
        <f t="shared" si="233"/>
        <v/>
      </c>
      <c r="O2138" t="str">
        <f t="shared" si="234"/>
        <v/>
      </c>
      <c r="P2138" t="str">
        <f t="shared" si="235"/>
        <v/>
      </c>
      <c r="Q2138" t="str">
        <f>IF($F2138="","",DATEDIF($R2138,①申込書!$D$3,"Y"))</f>
        <v/>
      </c>
      <c r="R2138" t="str">
        <f t="shared" si="236"/>
        <v/>
      </c>
      <c r="S2138" t="str">
        <f t="shared" si="231"/>
        <v/>
      </c>
      <c r="T2138" t="str">
        <f>IFERROR(IF($G2138&lt;&gt;"",LEFT($G2138,11),IF(COUNTIF(③女子申込!$C:$C,$B2138)=1,INDEX(③女子申込!H:H,MATCH($B2138,③女子申込!$C:$C,0)),"")),"")</f>
        <v/>
      </c>
      <c r="U2138" t="str">
        <f t="shared" si="237"/>
        <v/>
      </c>
    </row>
    <row r="2139" spans="13:21">
      <c r="M2139" t="str">
        <f t="shared" si="232"/>
        <v/>
      </c>
      <c r="N2139" t="str">
        <f t="shared" si="233"/>
        <v/>
      </c>
      <c r="O2139" t="str">
        <f t="shared" si="234"/>
        <v/>
      </c>
      <c r="P2139" t="str">
        <f t="shared" si="235"/>
        <v/>
      </c>
      <c r="Q2139" t="str">
        <f>IF($F2139="","",DATEDIF($R2139,①申込書!$D$3,"Y"))</f>
        <v/>
      </c>
      <c r="R2139" t="str">
        <f t="shared" si="236"/>
        <v/>
      </c>
      <c r="S2139" t="str">
        <f t="shared" si="231"/>
        <v/>
      </c>
      <c r="T2139" t="str">
        <f>IFERROR(IF($G2139&lt;&gt;"",LEFT($G2139,11),IF(COUNTIF(③女子申込!$C:$C,$B2139)=1,INDEX(③女子申込!H:H,MATCH($B2139,③女子申込!$C:$C,0)),"")),"")</f>
        <v/>
      </c>
      <c r="U2139" t="str">
        <f t="shared" si="237"/>
        <v/>
      </c>
    </row>
    <row r="2140" spans="13:21">
      <c r="M2140" t="str">
        <f t="shared" si="232"/>
        <v/>
      </c>
      <c r="N2140" t="str">
        <f t="shared" si="233"/>
        <v/>
      </c>
      <c r="O2140" t="str">
        <f t="shared" si="234"/>
        <v/>
      </c>
      <c r="P2140" t="str">
        <f t="shared" si="235"/>
        <v/>
      </c>
      <c r="Q2140" t="str">
        <f>IF($F2140="","",DATEDIF($R2140,①申込書!$D$3,"Y"))</f>
        <v/>
      </c>
      <c r="R2140" t="str">
        <f t="shared" si="236"/>
        <v/>
      </c>
      <c r="S2140" t="str">
        <f t="shared" si="231"/>
        <v/>
      </c>
      <c r="T2140" t="str">
        <f>IFERROR(IF($G2140&lt;&gt;"",LEFT($G2140,11),IF(COUNTIF(③女子申込!$C:$C,$B2140)=1,INDEX(③女子申込!H:H,MATCH($B2140,③女子申込!$C:$C,0)),"")),"")</f>
        <v/>
      </c>
      <c r="U2140" t="str">
        <f t="shared" si="237"/>
        <v/>
      </c>
    </row>
    <row r="2141" spans="13:21">
      <c r="M2141" t="str">
        <f t="shared" si="232"/>
        <v/>
      </c>
      <c r="N2141" t="str">
        <f t="shared" si="233"/>
        <v/>
      </c>
      <c r="O2141" t="str">
        <f t="shared" si="234"/>
        <v/>
      </c>
      <c r="P2141" t="str">
        <f t="shared" si="235"/>
        <v/>
      </c>
      <c r="Q2141" t="str">
        <f>IF($F2141="","",DATEDIF($R2141,①申込書!$D$3,"Y"))</f>
        <v/>
      </c>
      <c r="R2141" t="str">
        <f t="shared" si="236"/>
        <v/>
      </c>
      <c r="S2141" t="str">
        <f t="shared" si="231"/>
        <v/>
      </c>
      <c r="T2141" t="str">
        <f>IFERROR(IF($G2141&lt;&gt;"",LEFT($G2141,11),IF(COUNTIF(③女子申込!$C:$C,$B2141)=1,INDEX(③女子申込!H:H,MATCH($B2141,③女子申込!$C:$C,0)),"")),"")</f>
        <v/>
      </c>
      <c r="U2141" t="str">
        <f t="shared" si="237"/>
        <v/>
      </c>
    </row>
    <row r="2142" spans="13:21">
      <c r="M2142" t="str">
        <f t="shared" si="232"/>
        <v/>
      </c>
      <c r="N2142" t="str">
        <f t="shared" si="233"/>
        <v/>
      </c>
      <c r="O2142" t="str">
        <f t="shared" si="234"/>
        <v/>
      </c>
      <c r="P2142" t="str">
        <f t="shared" si="235"/>
        <v/>
      </c>
      <c r="Q2142" t="str">
        <f>IF($F2142="","",DATEDIF($R2142,①申込書!$D$3,"Y"))</f>
        <v/>
      </c>
      <c r="R2142" t="str">
        <f t="shared" si="236"/>
        <v/>
      </c>
      <c r="S2142" t="str">
        <f t="shared" si="231"/>
        <v/>
      </c>
      <c r="T2142" t="str">
        <f>IFERROR(IF($G2142&lt;&gt;"",LEFT($G2142,11),IF(COUNTIF(③女子申込!$C:$C,$B2142)=1,INDEX(③女子申込!H:H,MATCH($B2142,③女子申込!$C:$C,0)),"")),"")</f>
        <v/>
      </c>
      <c r="U2142" t="str">
        <f t="shared" si="237"/>
        <v/>
      </c>
    </row>
    <row r="2143" spans="13:21">
      <c r="M2143" t="str">
        <f t="shared" si="232"/>
        <v/>
      </c>
      <c r="N2143" t="str">
        <f t="shared" si="233"/>
        <v/>
      </c>
      <c r="O2143" t="str">
        <f t="shared" si="234"/>
        <v/>
      </c>
      <c r="P2143" t="str">
        <f t="shared" si="235"/>
        <v/>
      </c>
      <c r="Q2143" t="str">
        <f>IF($F2143="","",DATEDIF($R2143,①申込書!$D$3,"Y"))</f>
        <v/>
      </c>
      <c r="R2143" t="str">
        <f t="shared" si="236"/>
        <v/>
      </c>
      <c r="S2143" t="str">
        <f t="shared" si="231"/>
        <v/>
      </c>
      <c r="T2143" t="str">
        <f>IFERROR(IF($G2143&lt;&gt;"",LEFT($G2143,11),IF(COUNTIF(③女子申込!$C:$C,$B2143)=1,INDEX(③女子申込!H:H,MATCH($B2143,③女子申込!$C:$C,0)),"")),"")</f>
        <v/>
      </c>
      <c r="U2143" t="str">
        <f t="shared" si="237"/>
        <v/>
      </c>
    </row>
    <row r="2144" spans="13:21">
      <c r="M2144" t="str">
        <f t="shared" si="232"/>
        <v/>
      </c>
      <c r="N2144" t="str">
        <f t="shared" si="233"/>
        <v/>
      </c>
      <c r="O2144" t="str">
        <f t="shared" si="234"/>
        <v/>
      </c>
      <c r="P2144" t="str">
        <f t="shared" si="235"/>
        <v/>
      </c>
      <c r="Q2144" t="str">
        <f>IF($F2144="","",DATEDIF($R2144,①申込書!$D$3,"Y"))</f>
        <v/>
      </c>
      <c r="R2144" t="str">
        <f t="shared" si="236"/>
        <v/>
      </c>
      <c r="S2144" t="str">
        <f t="shared" si="231"/>
        <v/>
      </c>
      <c r="T2144" t="str">
        <f>IFERROR(IF($G2144&lt;&gt;"",LEFT($G2144,11),IF(COUNTIF(③女子申込!$C:$C,$B2144)=1,INDEX(③女子申込!H:H,MATCH($B2144,③女子申込!$C:$C,0)),"")),"")</f>
        <v/>
      </c>
      <c r="U2144" t="str">
        <f t="shared" si="237"/>
        <v/>
      </c>
    </row>
    <row r="2145" spans="13:21">
      <c r="M2145" t="str">
        <f t="shared" si="232"/>
        <v/>
      </c>
      <c r="N2145" t="str">
        <f t="shared" si="233"/>
        <v/>
      </c>
      <c r="O2145" t="str">
        <f t="shared" si="234"/>
        <v/>
      </c>
      <c r="P2145" t="str">
        <f t="shared" si="235"/>
        <v/>
      </c>
      <c r="Q2145" t="str">
        <f>IF($F2145="","",DATEDIF($R2145,①申込書!$D$3,"Y"))</f>
        <v/>
      </c>
      <c r="R2145" t="str">
        <f t="shared" si="236"/>
        <v/>
      </c>
      <c r="S2145" t="str">
        <f t="shared" si="231"/>
        <v/>
      </c>
      <c r="T2145" t="str">
        <f>IFERROR(IF($G2145&lt;&gt;"",LEFT($G2145,11),IF(COUNTIF(③女子申込!$C:$C,$B2145)=1,INDEX(③女子申込!H:H,MATCH($B2145,③女子申込!$C:$C,0)),"")),"")</f>
        <v/>
      </c>
      <c r="U2145" t="str">
        <f t="shared" si="237"/>
        <v/>
      </c>
    </row>
    <row r="2146" spans="13:21">
      <c r="M2146" t="str">
        <f t="shared" si="232"/>
        <v/>
      </c>
      <c r="N2146" t="str">
        <f t="shared" si="233"/>
        <v/>
      </c>
      <c r="O2146" t="str">
        <f t="shared" si="234"/>
        <v/>
      </c>
      <c r="P2146" t="str">
        <f t="shared" si="235"/>
        <v/>
      </c>
      <c r="Q2146" t="str">
        <f>IF($F2146="","",DATEDIF($R2146,①申込書!$D$3,"Y"))</f>
        <v/>
      </c>
      <c r="R2146" t="str">
        <f t="shared" si="236"/>
        <v/>
      </c>
      <c r="S2146" t="str">
        <f t="shared" si="231"/>
        <v/>
      </c>
      <c r="T2146" t="str">
        <f>IFERROR(IF($G2146&lt;&gt;"",LEFT($G2146,11),IF(COUNTIF(③女子申込!$C:$C,$B2146)=1,INDEX(③女子申込!H:H,MATCH($B2146,③女子申込!$C:$C,0)),"")),"")</f>
        <v/>
      </c>
      <c r="U2146" t="str">
        <f t="shared" si="237"/>
        <v/>
      </c>
    </row>
    <row r="2147" spans="13:21">
      <c r="M2147" t="str">
        <f t="shared" si="232"/>
        <v/>
      </c>
      <c r="N2147" t="str">
        <f t="shared" si="233"/>
        <v/>
      </c>
      <c r="O2147" t="str">
        <f t="shared" si="234"/>
        <v/>
      </c>
      <c r="P2147" t="str">
        <f t="shared" si="235"/>
        <v/>
      </c>
      <c r="Q2147" t="str">
        <f>IF($F2147="","",DATEDIF($R2147,①申込書!$D$3,"Y"))</f>
        <v/>
      </c>
      <c r="R2147" t="str">
        <f t="shared" si="236"/>
        <v/>
      </c>
      <c r="S2147" t="str">
        <f t="shared" si="231"/>
        <v/>
      </c>
      <c r="T2147" t="str">
        <f>IFERROR(IF($G2147&lt;&gt;"",LEFT($G2147,11),IF(COUNTIF(③女子申込!$C:$C,$B2147)=1,INDEX(③女子申込!H:H,MATCH($B2147,③女子申込!$C:$C,0)),"")),"")</f>
        <v/>
      </c>
      <c r="U2147" t="str">
        <f t="shared" si="237"/>
        <v/>
      </c>
    </row>
    <row r="2148" spans="13:21">
      <c r="M2148" t="str">
        <f t="shared" si="232"/>
        <v/>
      </c>
      <c r="N2148" t="str">
        <f t="shared" si="233"/>
        <v/>
      </c>
      <c r="O2148" t="str">
        <f t="shared" si="234"/>
        <v/>
      </c>
      <c r="P2148" t="str">
        <f t="shared" si="235"/>
        <v/>
      </c>
      <c r="Q2148" t="str">
        <f>IF($F2148="","",DATEDIF($R2148,①申込書!$D$3,"Y"))</f>
        <v/>
      </c>
      <c r="R2148" t="str">
        <f t="shared" si="236"/>
        <v/>
      </c>
      <c r="S2148" t="str">
        <f t="shared" si="231"/>
        <v/>
      </c>
      <c r="T2148" t="str">
        <f>IFERROR(IF($G2148&lt;&gt;"",LEFT($G2148,11),IF(COUNTIF(③女子申込!$C:$C,$B2148)=1,INDEX(③女子申込!H:H,MATCH($B2148,③女子申込!$C:$C,0)),"")),"")</f>
        <v/>
      </c>
      <c r="U2148" t="str">
        <f t="shared" si="237"/>
        <v/>
      </c>
    </row>
    <row r="2149" spans="13:21">
      <c r="M2149" t="str">
        <f t="shared" si="232"/>
        <v/>
      </c>
      <c r="N2149" t="str">
        <f t="shared" si="233"/>
        <v/>
      </c>
      <c r="O2149" t="str">
        <f t="shared" si="234"/>
        <v/>
      </c>
      <c r="P2149" t="str">
        <f t="shared" si="235"/>
        <v/>
      </c>
      <c r="Q2149" t="str">
        <f>IF($F2149="","",DATEDIF($R2149,①申込書!$D$3,"Y"))</f>
        <v/>
      </c>
      <c r="R2149" t="str">
        <f t="shared" si="236"/>
        <v/>
      </c>
      <c r="S2149" t="str">
        <f t="shared" si="231"/>
        <v/>
      </c>
      <c r="T2149" t="str">
        <f>IFERROR(IF($G2149&lt;&gt;"",LEFT($G2149,11),IF(COUNTIF(③女子申込!$C:$C,$B2149)=1,INDEX(③女子申込!H:H,MATCH($B2149,③女子申込!$C:$C,0)),"")),"")</f>
        <v/>
      </c>
      <c r="U2149" t="str">
        <f t="shared" si="237"/>
        <v/>
      </c>
    </row>
    <row r="2150" spans="13:21">
      <c r="M2150" t="str">
        <f t="shared" si="232"/>
        <v/>
      </c>
      <c r="N2150" t="str">
        <f t="shared" si="233"/>
        <v/>
      </c>
      <c r="O2150" t="str">
        <f t="shared" si="234"/>
        <v/>
      </c>
      <c r="P2150" t="str">
        <f t="shared" si="235"/>
        <v/>
      </c>
      <c r="Q2150" t="str">
        <f>IF($F2150="","",DATEDIF($R2150,①申込書!$D$3,"Y"))</f>
        <v/>
      </c>
      <c r="R2150" t="str">
        <f t="shared" si="236"/>
        <v/>
      </c>
      <c r="S2150" t="str">
        <f t="shared" si="231"/>
        <v/>
      </c>
      <c r="T2150" t="str">
        <f>IFERROR(IF($G2150&lt;&gt;"",LEFT($G2150,11),IF(COUNTIF(③女子申込!$C:$C,$B2150)=1,INDEX(③女子申込!H:H,MATCH($B2150,③女子申込!$C:$C,0)),"")),"")</f>
        <v/>
      </c>
      <c r="U2150" t="str">
        <f t="shared" si="237"/>
        <v/>
      </c>
    </row>
    <row r="2151" spans="13:21">
      <c r="M2151" t="str">
        <f t="shared" si="232"/>
        <v/>
      </c>
      <c r="N2151" t="str">
        <f t="shared" si="233"/>
        <v/>
      </c>
      <c r="O2151" t="str">
        <f t="shared" si="234"/>
        <v/>
      </c>
      <c r="P2151" t="str">
        <f t="shared" si="235"/>
        <v/>
      </c>
      <c r="Q2151" t="str">
        <f>IF($F2151="","",DATEDIF($R2151,①申込書!$D$3,"Y"))</f>
        <v/>
      </c>
      <c r="R2151" t="str">
        <f t="shared" si="236"/>
        <v/>
      </c>
      <c r="S2151" t="str">
        <f t="shared" si="231"/>
        <v/>
      </c>
      <c r="T2151" t="str">
        <f>IFERROR(IF($G2151&lt;&gt;"",LEFT($G2151,11),IF(COUNTIF(③女子申込!$C:$C,$B2151)=1,INDEX(③女子申込!H:H,MATCH($B2151,③女子申込!$C:$C,0)),"")),"")</f>
        <v/>
      </c>
      <c r="U2151" t="str">
        <f t="shared" si="237"/>
        <v/>
      </c>
    </row>
    <row r="2152" spans="13:21">
      <c r="M2152" t="str">
        <f t="shared" si="232"/>
        <v/>
      </c>
      <c r="N2152" t="str">
        <f t="shared" si="233"/>
        <v/>
      </c>
      <c r="O2152" t="str">
        <f t="shared" si="234"/>
        <v/>
      </c>
      <c r="P2152" t="str">
        <f t="shared" si="235"/>
        <v/>
      </c>
      <c r="Q2152" t="str">
        <f>IF($F2152="","",DATEDIF($R2152,①申込書!$D$3,"Y"))</f>
        <v/>
      </c>
      <c r="R2152" t="str">
        <f t="shared" si="236"/>
        <v/>
      </c>
      <c r="S2152" t="str">
        <f t="shared" si="231"/>
        <v/>
      </c>
      <c r="T2152" t="str">
        <f>IFERROR(IF($G2152&lt;&gt;"",LEFT($G2152,11),IF(COUNTIF(③女子申込!$C:$C,$B2152)=1,INDEX(③女子申込!H:H,MATCH($B2152,③女子申込!$C:$C,0)),"")),"")</f>
        <v/>
      </c>
      <c r="U2152" t="str">
        <f t="shared" si="237"/>
        <v/>
      </c>
    </row>
    <row r="2153" spans="13:21">
      <c r="M2153" t="str">
        <f t="shared" si="232"/>
        <v/>
      </c>
      <c r="N2153" t="str">
        <f t="shared" si="233"/>
        <v/>
      </c>
      <c r="O2153" t="str">
        <f t="shared" si="234"/>
        <v/>
      </c>
      <c r="P2153" t="str">
        <f t="shared" si="235"/>
        <v/>
      </c>
      <c r="Q2153" t="str">
        <f>IF($F2153="","",DATEDIF($R2153,①申込書!$D$3,"Y"))</f>
        <v/>
      </c>
      <c r="R2153" t="str">
        <f t="shared" si="236"/>
        <v/>
      </c>
      <c r="S2153" t="str">
        <f t="shared" si="231"/>
        <v/>
      </c>
      <c r="T2153" t="str">
        <f>IFERROR(IF($G2153&lt;&gt;"",LEFT($G2153,11),IF(COUNTIF(③女子申込!$C:$C,$B2153)=1,INDEX(③女子申込!H:H,MATCH($B2153,③女子申込!$C:$C,0)),"")),"")</f>
        <v/>
      </c>
      <c r="U2153" t="str">
        <f t="shared" si="237"/>
        <v/>
      </c>
    </row>
    <row r="2154" spans="13:21">
      <c r="M2154" t="str">
        <f t="shared" si="232"/>
        <v/>
      </c>
      <c r="N2154" t="str">
        <f t="shared" si="233"/>
        <v/>
      </c>
      <c r="O2154" t="str">
        <f t="shared" si="234"/>
        <v/>
      </c>
      <c r="P2154" t="str">
        <f t="shared" si="235"/>
        <v/>
      </c>
      <c r="Q2154" t="str">
        <f>IF($F2154="","",DATEDIF($R2154,①申込書!$D$3,"Y"))</f>
        <v/>
      </c>
      <c r="R2154" t="str">
        <f t="shared" si="236"/>
        <v/>
      </c>
      <c r="S2154" t="str">
        <f t="shared" si="231"/>
        <v/>
      </c>
      <c r="T2154" t="str">
        <f>IFERROR(IF($G2154&lt;&gt;"",LEFT($G2154,11),IF(COUNTIF(③女子申込!$C:$C,$B2154)=1,INDEX(③女子申込!H:H,MATCH($B2154,③女子申込!$C:$C,0)),"")),"")</f>
        <v/>
      </c>
      <c r="U2154" t="str">
        <f t="shared" si="237"/>
        <v/>
      </c>
    </row>
    <row r="2155" spans="13:21">
      <c r="M2155" t="str">
        <f t="shared" si="232"/>
        <v/>
      </c>
      <c r="N2155" t="str">
        <f t="shared" si="233"/>
        <v/>
      </c>
      <c r="O2155" t="str">
        <f t="shared" si="234"/>
        <v/>
      </c>
      <c r="P2155" t="str">
        <f t="shared" si="235"/>
        <v/>
      </c>
      <c r="Q2155" t="str">
        <f>IF($F2155="","",DATEDIF($R2155,①申込書!$D$3,"Y"))</f>
        <v/>
      </c>
      <c r="R2155" t="str">
        <f t="shared" si="236"/>
        <v/>
      </c>
      <c r="S2155" t="str">
        <f t="shared" si="231"/>
        <v/>
      </c>
      <c r="T2155" t="str">
        <f>IFERROR(IF($G2155&lt;&gt;"",LEFT($G2155,11),IF(COUNTIF(③女子申込!$C:$C,$B2155)=1,INDEX(③女子申込!H:H,MATCH($B2155,③女子申込!$C:$C,0)),"")),"")</f>
        <v/>
      </c>
      <c r="U2155" t="str">
        <f t="shared" si="237"/>
        <v/>
      </c>
    </row>
    <row r="2156" spans="13:21">
      <c r="M2156" t="str">
        <f t="shared" si="232"/>
        <v/>
      </c>
      <c r="N2156" t="str">
        <f t="shared" si="233"/>
        <v/>
      </c>
      <c r="O2156" t="str">
        <f t="shared" si="234"/>
        <v/>
      </c>
      <c r="P2156" t="str">
        <f t="shared" si="235"/>
        <v/>
      </c>
      <c r="Q2156" t="str">
        <f>IF($F2156="","",DATEDIF($R2156,①申込書!$D$3,"Y"))</f>
        <v/>
      </c>
      <c r="R2156" t="str">
        <f t="shared" si="236"/>
        <v/>
      </c>
      <c r="S2156" t="str">
        <f t="shared" si="231"/>
        <v/>
      </c>
      <c r="T2156" t="str">
        <f>IFERROR(IF($G2156&lt;&gt;"",LEFT($G2156,11),IF(COUNTIF(③女子申込!$C:$C,$B2156)=1,INDEX(③女子申込!H:H,MATCH($B2156,③女子申込!$C:$C,0)),"")),"")</f>
        <v/>
      </c>
      <c r="U2156" t="str">
        <f t="shared" si="237"/>
        <v/>
      </c>
    </row>
    <row r="2157" spans="13:21">
      <c r="M2157" t="str">
        <f t="shared" si="232"/>
        <v/>
      </c>
      <c r="N2157" t="str">
        <f t="shared" si="233"/>
        <v/>
      </c>
      <c r="O2157" t="str">
        <f t="shared" si="234"/>
        <v/>
      </c>
      <c r="P2157" t="str">
        <f t="shared" si="235"/>
        <v/>
      </c>
      <c r="Q2157" t="str">
        <f>IF($F2157="","",DATEDIF($R2157,①申込書!$D$3,"Y"))</f>
        <v/>
      </c>
      <c r="R2157" t="str">
        <f t="shared" si="236"/>
        <v/>
      </c>
      <c r="S2157" t="str">
        <f t="shared" si="231"/>
        <v/>
      </c>
      <c r="T2157" t="str">
        <f>IFERROR(IF($G2157&lt;&gt;"",LEFT($G2157,11),IF(COUNTIF(③女子申込!$C:$C,$B2157)=1,INDEX(③女子申込!H:H,MATCH($B2157,③女子申込!$C:$C,0)),"")),"")</f>
        <v/>
      </c>
      <c r="U2157" t="str">
        <f t="shared" si="237"/>
        <v/>
      </c>
    </row>
    <row r="2158" spans="13:21">
      <c r="M2158" t="str">
        <f t="shared" si="232"/>
        <v/>
      </c>
      <c r="N2158" t="str">
        <f t="shared" si="233"/>
        <v/>
      </c>
      <c r="O2158" t="str">
        <f t="shared" si="234"/>
        <v/>
      </c>
      <c r="P2158" t="str">
        <f t="shared" si="235"/>
        <v/>
      </c>
      <c r="Q2158" t="str">
        <f>IF($F2158="","",DATEDIF($R2158,①申込書!$D$3,"Y"))</f>
        <v/>
      </c>
      <c r="R2158" t="str">
        <f t="shared" si="236"/>
        <v/>
      </c>
      <c r="S2158" t="str">
        <f t="shared" si="231"/>
        <v/>
      </c>
      <c r="T2158" t="str">
        <f>IFERROR(IF($G2158&lt;&gt;"",LEFT($G2158,11),IF(COUNTIF(③女子申込!$C:$C,$B2158)=1,INDEX(③女子申込!H:H,MATCH($B2158,③女子申込!$C:$C,0)),"")),"")</f>
        <v/>
      </c>
      <c r="U2158" t="str">
        <f t="shared" si="237"/>
        <v/>
      </c>
    </row>
    <row r="2159" spans="13:21">
      <c r="M2159" t="str">
        <f t="shared" si="232"/>
        <v/>
      </c>
      <c r="N2159" t="str">
        <f t="shared" si="233"/>
        <v/>
      </c>
      <c r="O2159" t="str">
        <f t="shared" si="234"/>
        <v/>
      </c>
      <c r="P2159" t="str">
        <f t="shared" si="235"/>
        <v/>
      </c>
      <c r="Q2159" t="str">
        <f>IF($F2159="","",DATEDIF($R2159,①申込書!$D$3,"Y"))</f>
        <v/>
      </c>
      <c r="R2159" t="str">
        <f t="shared" si="236"/>
        <v/>
      </c>
      <c r="S2159" t="str">
        <f t="shared" si="231"/>
        <v/>
      </c>
      <c r="T2159" t="str">
        <f>IFERROR(IF($G2159&lt;&gt;"",LEFT($G2159,11),IF(COUNTIF(③女子申込!$C:$C,$B2159)=1,INDEX(③女子申込!H:H,MATCH($B2159,③女子申込!$C:$C,0)),"")),"")</f>
        <v/>
      </c>
      <c r="U2159" t="str">
        <f t="shared" si="237"/>
        <v/>
      </c>
    </row>
    <row r="2160" spans="13:21">
      <c r="M2160" t="str">
        <f t="shared" si="232"/>
        <v/>
      </c>
      <c r="N2160" t="str">
        <f t="shared" si="233"/>
        <v/>
      </c>
      <c r="O2160" t="str">
        <f t="shared" si="234"/>
        <v/>
      </c>
      <c r="P2160" t="str">
        <f t="shared" si="235"/>
        <v/>
      </c>
      <c r="Q2160" t="str">
        <f>IF($F2160="","",DATEDIF($R2160,①申込書!$D$3,"Y"))</f>
        <v/>
      </c>
      <c r="R2160" t="str">
        <f t="shared" si="236"/>
        <v/>
      </c>
      <c r="S2160" t="str">
        <f t="shared" si="231"/>
        <v/>
      </c>
      <c r="T2160" t="str">
        <f>IFERROR(IF($G2160&lt;&gt;"",LEFT($G2160,11),IF(COUNTIF(③女子申込!$C:$C,$B2160)=1,INDEX(③女子申込!H:H,MATCH($B2160,③女子申込!$C:$C,0)),"")),"")</f>
        <v/>
      </c>
      <c r="U2160" t="str">
        <f t="shared" si="237"/>
        <v/>
      </c>
    </row>
    <row r="2161" spans="13:21">
      <c r="M2161" t="str">
        <f t="shared" si="232"/>
        <v/>
      </c>
      <c r="N2161" t="str">
        <f t="shared" si="233"/>
        <v/>
      </c>
      <c r="O2161" t="str">
        <f t="shared" si="234"/>
        <v/>
      </c>
      <c r="P2161" t="str">
        <f t="shared" si="235"/>
        <v/>
      </c>
      <c r="Q2161" t="str">
        <f>IF($F2161="","",DATEDIF($R2161,①申込書!$D$3,"Y"))</f>
        <v/>
      </c>
      <c r="R2161" t="str">
        <f t="shared" si="236"/>
        <v/>
      </c>
      <c r="S2161" t="str">
        <f t="shared" si="231"/>
        <v/>
      </c>
      <c r="T2161" t="str">
        <f>IFERROR(IF($G2161&lt;&gt;"",LEFT($G2161,11),IF(COUNTIF(③女子申込!$C:$C,$B2161)=1,INDEX(③女子申込!H:H,MATCH($B2161,③女子申込!$C:$C,0)),"")),"")</f>
        <v/>
      </c>
      <c r="U2161" t="str">
        <f t="shared" si="237"/>
        <v/>
      </c>
    </row>
    <row r="2162" spans="13:21">
      <c r="M2162" t="str">
        <f t="shared" si="232"/>
        <v/>
      </c>
      <c r="N2162" t="str">
        <f t="shared" si="233"/>
        <v/>
      </c>
      <c r="O2162" t="str">
        <f t="shared" si="234"/>
        <v/>
      </c>
      <c r="P2162" t="str">
        <f t="shared" si="235"/>
        <v/>
      </c>
      <c r="Q2162" t="str">
        <f>IF($F2162="","",DATEDIF($R2162,①申込書!$D$3,"Y"))</f>
        <v/>
      </c>
      <c r="R2162" t="str">
        <f t="shared" si="236"/>
        <v/>
      </c>
      <c r="S2162" t="str">
        <f t="shared" si="231"/>
        <v/>
      </c>
      <c r="T2162" t="str">
        <f>IFERROR(IF($G2162&lt;&gt;"",LEFT($G2162,11),IF(COUNTIF(③女子申込!$C:$C,$B2162)=1,INDEX(③女子申込!H:H,MATCH($B2162,③女子申込!$C:$C,0)),"")),"")</f>
        <v/>
      </c>
      <c r="U2162" t="str">
        <f t="shared" si="237"/>
        <v/>
      </c>
    </row>
    <row r="2163" spans="13:21">
      <c r="M2163" t="str">
        <f t="shared" si="232"/>
        <v/>
      </c>
      <c r="N2163" t="str">
        <f t="shared" si="233"/>
        <v/>
      </c>
      <c r="O2163" t="str">
        <f t="shared" si="234"/>
        <v/>
      </c>
      <c r="P2163" t="str">
        <f t="shared" si="235"/>
        <v/>
      </c>
      <c r="Q2163" t="str">
        <f>IF($F2163="","",DATEDIF($R2163,①申込書!$D$3,"Y"))</f>
        <v/>
      </c>
      <c r="R2163" t="str">
        <f t="shared" si="236"/>
        <v/>
      </c>
      <c r="S2163" t="str">
        <f t="shared" si="231"/>
        <v/>
      </c>
      <c r="T2163" t="str">
        <f>IFERROR(IF($G2163&lt;&gt;"",LEFT($G2163,11),IF(COUNTIF(③女子申込!$C:$C,$B2163)=1,INDEX(③女子申込!H:H,MATCH($B2163,③女子申込!$C:$C,0)),"")),"")</f>
        <v/>
      </c>
      <c r="U2163" t="str">
        <f t="shared" si="237"/>
        <v/>
      </c>
    </row>
    <row r="2164" spans="13:21">
      <c r="M2164" t="str">
        <f t="shared" si="232"/>
        <v/>
      </c>
      <c r="N2164" t="str">
        <f t="shared" si="233"/>
        <v/>
      </c>
      <c r="O2164" t="str">
        <f t="shared" si="234"/>
        <v/>
      </c>
      <c r="P2164" t="str">
        <f t="shared" si="235"/>
        <v/>
      </c>
      <c r="Q2164" t="str">
        <f>IF($F2164="","",DATEDIF($R2164,①申込書!$D$3,"Y"))</f>
        <v/>
      </c>
      <c r="R2164" t="str">
        <f t="shared" si="236"/>
        <v/>
      </c>
      <c r="S2164" t="str">
        <f t="shared" si="231"/>
        <v/>
      </c>
      <c r="T2164" t="str">
        <f>IFERROR(IF($G2164&lt;&gt;"",LEFT($G2164,11),IF(COUNTIF(③女子申込!$C:$C,$B2164)=1,INDEX(③女子申込!H:H,MATCH($B2164,③女子申込!$C:$C,0)),"")),"")</f>
        <v/>
      </c>
      <c r="U2164" t="str">
        <f t="shared" si="237"/>
        <v/>
      </c>
    </row>
    <row r="2165" spans="13:21">
      <c r="M2165" t="str">
        <f t="shared" si="232"/>
        <v/>
      </c>
      <c r="N2165" t="str">
        <f t="shared" si="233"/>
        <v/>
      </c>
      <c r="O2165" t="str">
        <f t="shared" si="234"/>
        <v/>
      </c>
      <c r="P2165" t="str">
        <f t="shared" si="235"/>
        <v/>
      </c>
      <c r="Q2165" t="str">
        <f>IF($F2165="","",DATEDIF($R2165,①申込書!$D$3,"Y"))</f>
        <v/>
      </c>
      <c r="R2165" t="str">
        <f t="shared" si="236"/>
        <v/>
      </c>
      <c r="S2165" t="str">
        <f t="shared" si="231"/>
        <v/>
      </c>
      <c r="T2165" t="str">
        <f>IFERROR(IF($G2165&lt;&gt;"",LEFT($G2165,11),IF(COUNTIF(③女子申込!$C:$C,$B2165)=1,INDEX(③女子申込!H:H,MATCH($B2165,③女子申込!$C:$C,0)),"")),"")</f>
        <v/>
      </c>
      <c r="U2165" t="str">
        <f t="shared" si="237"/>
        <v/>
      </c>
    </row>
    <row r="2166" spans="13:21">
      <c r="M2166" t="str">
        <f t="shared" si="232"/>
        <v/>
      </c>
      <c r="N2166" t="str">
        <f t="shared" si="233"/>
        <v/>
      </c>
      <c r="O2166" t="str">
        <f t="shared" si="234"/>
        <v/>
      </c>
      <c r="P2166" t="str">
        <f t="shared" si="235"/>
        <v/>
      </c>
      <c r="Q2166" t="str">
        <f>IF($F2166="","",DATEDIF($R2166,①申込書!$D$3,"Y"))</f>
        <v/>
      </c>
      <c r="R2166" t="str">
        <f t="shared" si="236"/>
        <v/>
      </c>
      <c r="S2166" t="str">
        <f t="shared" si="231"/>
        <v/>
      </c>
      <c r="T2166" t="str">
        <f>IFERROR(IF($G2166&lt;&gt;"",LEFT($G2166,11),IF(COUNTIF(③女子申込!$C:$C,$B2166)=1,INDEX(③女子申込!H:H,MATCH($B2166,③女子申込!$C:$C,0)),"")),"")</f>
        <v/>
      </c>
      <c r="U2166" t="str">
        <f t="shared" si="237"/>
        <v/>
      </c>
    </row>
    <row r="2167" spans="13:21">
      <c r="M2167" t="str">
        <f t="shared" si="232"/>
        <v/>
      </c>
      <c r="N2167" t="str">
        <f t="shared" si="233"/>
        <v/>
      </c>
      <c r="O2167" t="str">
        <f t="shared" si="234"/>
        <v/>
      </c>
      <c r="P2167" t="str">
        <f t="shared" si="235"/>
        <v/>
      </c>
      <c r="Q2167" t="str">
        <f>IF($F2167="","",DATEDIF($R2167,①申込書!$D$3,"Y"))</f>
        <v/>
      </c>
      <c r="R2167" t="str">
        <f t="shared" si="236"/>
        <v/>
      </c>
      <c r="S2167" t="str">
        <f t="shared" si="231"/>
        <v/>
      </c>
      <c r="T2167" t="str">
        <f>IFERROR(IF($G2167&lt;&gt;"",LEFT($G2167,11),IF(COUNTIF(③女子申込!$C:$C,$B2167)=1,INDEX(③女子申込!H:H,MATCH($B2167,③女子申込!$C:$C,0)),"")),"")</f>
        <v/>
      </c>
      <c r="U2167" t="str">
        <f t="shared" si="237"/>
        <v/>
      </c>
    </row>
    <row r="2168" spans="13:21">
      <c r="M2168" t="str">
        <f t="shared" si="232"/>
        <v/>
      </c>
      <c r="N2168" t="str">
        <f t="shared" si="233"/>
        <v/>
      </c>
      <c r="O2168" t="str">
        <f t="shared" si="234"/>
        <v/>
      </c>
      <c r="P2168" t="str">
        <f t="shared" si="235"/>
        <v/>
      </c>
      <c r="Q2168" t="str">
        <f>IF($F2168="","",DATEDIF($R2168,①申込書!$D$3,"Y"))</f>
        <v/>
      </c>
      <c r="R2168" t="str">
        <f t="shared" si="236"/>
        <v/>
      </c>
      <c r="S2168" t="str">
        <f t="shared" si="231"/>
        <v/>
      </c>
      <c r="T2168" t="str">
        <f>IFERROR(IF($G2168&lt;&gt;"",LEFT($G2168,11),IF(COUNTIF(③女子申込!$C:$C,$B2168)=1,INDEX(③女子申込!H:H,MATCH($B2168,③女子申込!$C:$C,0)),"")),"")</f>
        <v/>
      </c>
      <c r="U2168" t="str">
        <f t="shared" si="237"/>
        <v/>
      </c>
    </row>
    <row r="2169" spans="13:21">
      <c r="M2169" t="str">
        <f t="shared" si="232"/>
        <v/>
      </c>
      <c r="N2169" t="str">
        <f t="shared" si="233"/>
        <v/>
      </c>
      <c r="O2169" t="str">
        <f t="shared" si="234"/>
        <v/>
      </c>
      <c r="P2169" t="str">
        <f t="shared" si="235"/>
        <v/>
      </c>
      <c r="Q2169" t="str">
        <f>IF($F2169="","",DATEDIF($R2169,①申込書!$D$3,"Y"))</f>
        <v/>
      </c>
      <c r="R2169" t="str">
        <f t="shared" si="236"/>
        <v/>
      </c>
      <c r="S2169" t="str">
        <f t="shared" si="231"/>
        <v/>
      </c>
      <c r="T2169" t="str">
        <f>IFERROR(IF($G2169&lt;&gt;"",LEFT($G2169,11),IF(COUNTIF(③女子申込!$C:$C,$B2169)=1,INDEX(③女子申込!H:H,MATCH($B2169,③女子申込!$C:$C,0)),"")),"")</f>
        <v/>
      </c>
      <c r="U2169" t="str">
        <f t="shared" si="237"/>
        <v/>
      </c>
    </row>
    <row r="2170" spans="13:21">
      <c r="M2170" t="str">
        <f t="shared" si="232"/>
        <v/>
      </c>
      <c r="N2170" t="str">
        <f t="shared" si="233"/>
        <v/>
      </c>
      <c r="O2170" t="str">
        <f t="shared" si="234"/>
        <v/>
      </c>
      <c r="P2170" t="str">
        <f t="shared" si="235"/>
        <v/>
      </c>
      <c r="Q2170" t="str">
        <f>IF($F2170="","",DATEDIF($R2170,①申込書!$D$3,"Y"))</f>
        <v/>
      </c>
      <c r="R2170" t="str">
        <f t="shared" si="236"/>
        <v/>
      </c>
      <c r="S2170" t="str">
        <f t="shared" si="231"/>
        <v/>
      </c>
      <c r="T2170" t="str">
        <f>IFERROR(IF($G2170&lt;&gt;"",LEFT($G2170,11),IF(COUNTIF(③女子申込!$C:$C,$B2170)=1,INDEX(③女子申込!H:H,MATCH($B2170,③女子申込!$C:$C,0)),"")),"")</f>
        <v/>
      </c>
      <c r="U2170" t="str">
        <f t="shared" si="237"/>
        <v/>
      </c>
    </row>
    <row r="2171" spans="13:21">
      <c r="M2171" t="str">
        <f t="shared" si="232"/>
        <v/>
      </c>
      <c r="N2171" t="str">
        <f t="shared" si="233"/>
        <v/>
      </c>
      <c r="O2171" t="str">
        <f t="shared" si="234"/>
        <v/>
      </c>
      <c r="P2171" t="str">
        <f t="shared" si="235"/>
        <v/>
      </c>
      <c r="Q2171" t="str">
        <f>IF($F2171="","",DATEDIF($R2171,①申込書!$D$3,"Y"))</f>
        <v/>
      </c>
      <c r="R2171" t="str">
        <f t="shared" si="236"/>
        <v/>
      </c>
      <c r="S2171" t="str">
        <f t="shared" si="231"/>
        <v/>
      </c>
      <c r="T2171" t="str">
        <f>IFERROR(IF($G2171&lt;&gt;"",LEFT($G2171,11),IF(COUNTIF(③女子申込!$C:$C,$B2171)=1,INDEX(③女子申込!H:H,MATCH($B2171,③女子申込!$C:$C,0)),"")),"")</f>
        <v/>
      </c>
      <c r="U2171" t="str">
        <f t="shared" si="237"/>
        <v/>
      </c>
    </row>
    <row r="2172" spans="13:21">
      <c r="M2172" t="str">
        <f t="shared" si="232"/>
        <v/>
      </c>
      <c r="N2172" t="str">
        <f t="shared" si="233"/>
        <v/>
      </c>
      <c r="O2172" t="str">
        <f t="shared" si="234"/>
        <v/>
      </c>
      <c r="P2172" t="str">
        <f t="shared" si="235"/>
        <v/>
      </c>
      <c r="Q2172" t="str">
        <f>IF($F2172="","",DATEDIF($R2172,①申込書!$D$3,"Y"))</f>
        <v/>
      </c>
      <c r="R2172" t="str">
        <f t="shared" si="236"/>
        <v/>
      </c>
      <c r="S2172" t="str">
        <f t="shared" si="231"/>
        <v/>
      </c>
      <c r="T2172" t="str">
        <f>IFERROR(IF($G2172&lt;&gt;"",LEFT($G2172,11),IF(COUNTIF(③女子申込!$C:$C,$B2172)=1,INDEX(③女子申込!H:H,MATCH($B2172,③女子申込!$C:$C,0)),"")),"")</f>
        <v/>
      </c>
      <c r="U2172" t="str">
        <f t="shared" si="237"/>
        <v/>
      </c>
    </row>
    <row r="2173" spans="13:21">
      <c r="M2173" t="str">
        <f t="shared" si="232"/>
        <v/>
      </c>
      <c r="N2173" t="str">
        <f t="shared" si="233"/>
        <v/>
      </c>
      <c r="O2173" t="str">
        <f t="shared" si="234"/>
        <v/>
      </c>
      <c r="P2173" t="str">
        <f t="shared" si="235"/>
        <v/>
      </c>
      <c r="Q2173" t="str">
        <f>IF($F2173="","",DATEDIF($R2173,①申込書!$D$3,"Y"))</f>
        <v/>
      </c>
      <c r="R2173" t="str">
        <f t="shared" si="236"/>
        <v/>
      </c>
      <c r="S2173" t="str">
        <f t="shared" si="231"/>
        <v/>
      </c>
      <c r="T2173" t="str">
        <f>IFERROR(IF($G2173&lt;&gt;"",LEFT($G2173,11),IF(COUNTIF(③女子申込!$C:$C,$B2173)=1,INDEX(③女子申込!H:H,MATCH($B2173,③女子申込!$C:$C,0)),"")),"")</f>
        <v/>
      </c>
      <c r="U2173" t="str">
        <f t="shared" si="237"/>
        <v/>
      </c>
    </row>
    <row r="2174" spans="13:21">
      <c r="M2174" t="str">
        <f t="shared" si="232"/>
        <v/>
      </c>
      <c r="N2174" t="str">
        <f t="shared" si="233"/>
        <v/>
      </c>
      <c r="O2174" t="str">
        <f t="shared" si="234"/>
        <v/>
      </c>
      <c r="P2174" t="str">
        <f t="shared" si="235"/>
        <v/>
      </c>
      <c r="Q2174" t="str">
        <f>IF($F2174="","",DATEDIF($R2174,①申込書!$D$3,"Y"))</f>
        <v/>
      </c>
      <c r="R2174" t="str">
        <f t="shared" si="236"/>
        <v/>
      </c>
      <c r="S2174" t="str">
        <f t="shared" si="231"/>
        <v/>
      </c>
      <c r="T2174" t="str">
        <f>IFERROR(IF($G2174&lt;&gt;"",LEFT($G2174,11),IF(COUNTIF(③女子申込!$C:$C,$B2174)=1,INDEX(③女子申込!H:H,MATCH($B2174,③女子申込!$C:$C,0)),"")),"")</f>
        <v/>
      </c>
      <c r="U2174" t="str">
        <f t="shared" si="237"/>
        <v/>
      </c>
    </row>
    <row r="2175" spans="13:21">
      <c r="M2175" t="str">
        <f t="shared" si="232"/>
        <v/>
      </c>
      <c r="N2175" t="str">
        <f t="shared" si="233"/>
        <v/>
      </c>
      <c r="O2175" t="str">
        <f t="shared" si="234"/>
        <v/>
      </c>
      <c r="P2175" t="str">
        <f t="shared" si="235"/>
        <v/>
      </c>
      <c r="Q2175" t="str">
        <f>IF($F2175="","",DATEDIF($R2175,①申込書!$D$3,"Y"))</f>
        <v/>
      </c>
      <c r="R2175" t="str">
        <f t="shared" si="236"/>
        <v/>
      </c>
      <c r="S2175" t="str">
        <f t="shared" si="231"/>
        <v/>
      </c>
      <c r="T2175" t="str">
        <f>IFERROR(IF($G2175&lt;&gt;"",LEFT($G2175,11),IF(COUNTIF(③女子申込!$C:$C,$B2175)=1,INDEX(③女子申込!H:H,MATCH($B2175,③女子申込!$C:$C,0)),"")),"")</f>
        <v/>
      </c>
      <c r="U2175" t="str">
        <f t="shared" si="237"/>
        <v/>
      </c>
    </row>
    <row r="2176" spans="13:21">
      <c r="M2176" t="str">
        <f t="shared" si="232"/>
        <v/>
      </c>
      <c r="N2176" t="str">
        <f t="shared" si="233"/>
        <v/>
      </c>
      <c r="O2176" t="str">
        <f t="shared" si="234"/>
        <v/>
      </c>
      <c r="P2176" t="str">
        <f t="shared" si="235"/>
        <v/>
      </c>
      <c r="Q2176" t="str">
        <f>IF($F2176="","",DATEDIF($R2176,①申込書!$D$3,"Y"))</f>
        <v/>
      </c>
      <c r="R2176" t="str">
        <f t="shared" si="236"/>
        <v/>
      </c>
      <c r="S2176" t="str">
        <f t="shared" si="231"/>
        <v/>
      </c>
      <c r="T2176" t="str">
        <f>IFERROR(IF($G2176&lt;&gt;"",LEFT($G2176,11),IF(COUNTIF(③女子申込!$C:$C,$B2176)=1,INDEX(③女子申込!H:H,MATCH($B2176,③女子申込!$C:$C,0)),"")),"")</f>
        <v/>
      </c>
      <c r="U2176" t="str">
        <f t="shared" si="237"/>
        <v/>
      </c>
    </row>
    <row r="2177" spans="13:21">
      <c r="M2177" t="str">
        <f t="shared" si="232"/>
        <v/>
      </c>
      <c r="N2177" t="str">
        <f t="shared" si="233"/>
        <v/>
      </c>
      <c r="O2177" t="str">
        <f t="shared" si="234"/>
        <v/>
      </c>
      <c r="P2177" t="str">
        <f t="shared" si="235"/>
        <v/>
      </c>
      <c r="Q2177" t="str">
        <f>IF($F2177="","",DATEDIF($R2177,①申込書!$D$3,"Y"))</f>
        <v/>
      </c>
      <c r="R2177" t="str">
        <f t="shared" si="236"/>
        <v/>
      </c>
      <c r="S2177" t="str">
        <f t="shared" si="231"/>
        <v/>
      </c>
      <c r="T2177" t="str">
        <f>IFERROR(IF($G2177&lt;&gt;"",LEFT($G2177,11),IF(COUNTIF(③女子申込!$C:$C,$B2177)=1,INDEX(③女子申込!H:H,MATCH($B2177,③女子申込!$C:$C,0)),"")),"")</f>
        <v/>
      </c>
      <c r="U2177" t="str">
        <f t="shared" si="237"/>
        <v/>
      </c>
    </row>
    <row r="2178" spans="13:21">
      <c r="M2178" t="str">
        <f t="shared" si="232"/>
        <v/>
      </c>
      <c r="N2178" t="str">
        <f t="shared" si="233"/>
        <v/>
      </c>
      <c r="O2178" t="str">
        <f t="shared" si="234"/>
        <v/>
      </c>
      <c r="P2178" t="str">
        <f t="shared" si="235"/>
        <v/>
      </c>
      <c r="Q2178" t="str">
        <f>IF($F2178="","",DATEDIF($R2178,①申込書!$D$3,"Y"))</f>
        <v/>
      </c>
      <c r="R2178" t="str">
        <f t="shared" si="236"/>
        <v/>
      </c>
      <c r="S2178" t="str">
        <f t="shared" ref="S2178:S2241" si="238">IFERROR(IF(OR($E2178="北海道",$E2178="学連"),$E2178,LEFT($E2178,LEN($E2178)-1)),"")</f>
        <v/>
      </c>
      <c r="T2178" t="str">
        <f>IFERROR(IF($G2178&lt;&gt;"",LEFT($G2178,11),IF(COUNTIF(③女子申込!$C:$C,$B2178)=1,INDEX(③女子申込!H:H,MATCH($B2178,③女子申込!$C:$C,0)),"")),"")</f>
        <v/>
      </c>
      <c r="U2178" t="str">
        <f t="shared" si="237"/>
        <v/>
      </c>
    </row>
    <row r="2179" spans="13:21">
      <c r="M2179" t="str">
        <f t="shared" ref="M2179:M2242" si="239">IFERROR(LEFT($C2179,FIND("　",$C2179)-1),"")</f>
        <v/>
      </c>
      <c r="N2179" t="str">
        <f t="shared" ref="N2179:N2242" si="240">IFERROR(RIGHT($C2179,LEN($C2179)-FIND("　",$C2179)),"")</f>
        <v/>
      </c>
      <c r="O2179" t="str">
        <f t="shared" ref="O2179:O2242" si="241">IFERROR(DBCS(LEFT($D2179,FIND(" ",$D2179)-1)),"")</f>
        <v/>
      </c>
      <c r="P2179" t="str">
        <f t="shared" ref="P2179:P2242" si="242">IFERROR(DBCS(RIGHT($D2179,LEN($D2179)-FIND(" ",$D2179))),"")</f>
        <v/>
      </c>
      <c r="Q2179" t="str">
        <f>IF($F2179="","",DATEDIF($R2179,①申込書!$D$3,"Y"))</f>
        <v/>
      </c>
      <c r="R2179" t="str">
        <f t="shared" ref="R2179:R2242" si="243">IF($F2179="","",LEFT($F2179,4)&amp;"/"&amp;MID($F2179,5,2)&amp;"/"&amp;RIGHT($F2179,2))</f>
        <v/>
      </c>
      <c r="S2179" t="str">
        <f t="shared" si="238"/>
        <v/>
      </c>
      <c r="T2179" t="str">
        <f>IFERROR(IF($G2179&lt;&gt;"",LEFT($G2179,11),IF(COUNTIF(③女子申込!$C:$C,$B2179)=1,INDEX(③女子申込!H:H,MATCH($B2179,③女子申込!$C:$C,0)),"")),"")</f>
        <v/>
      </c>
      <c r="U2179" t="str">
        <f t="shared" ref="U2179:U2242" si="244">IFERROR(LEFT($A2179,FIND("大学",$A2179))&amp;RIGHT($A2179,LEN($A2179)-FIND("大学",$A2179)-1),"")</f>
        <v/>
      </c>
    </row>
    <row r="2180" spans="13:21">
      <c r="M2180" t="str">
        <f t="shared" si="239"/>
        <v/>
      </c>
      <c r="N2180" t="str">
        <f t="shared" si="240"/>
        <v/>
      </c>
      <c r="O2180" t="str">
        <f t="shared" si="241"/>
        <v/>
      </c>
      <c r="P2180" t="str">
        <f t="shared" si="242"/>
        <v/>
      </c>
      <c r="Q2180" t="str">
        <f>IF($F2180="","",DATEDIF($R2180,①申込書!$D$3,"Y"))</f>
        <v/>
      </c>
      <c r="R2180" t="str">
        <f t="shared" si="243"/>
        <v/>
      </c>
      <c r="S2180" t="str">
        <f t="shared" si="238"/>
        <v/>
      </c>
      <c r="T2180" t="str">
        <f>IFERROR(IF($G2180&lt;&gt;"",LEFT($G2180,11),IF(COUNTIF(③女子申込!$C:$C,$B2180)=1,INDEX(③女子申込!H:H,MATCH($B2180,③女子申込!$C:$C,0)),"")),"")</f>
        <v/>
      </c>
      <c r="U2180" t="str">
        <f t="shared" si="244"/>
        <v/>
      </c>
    </row>
    <row r="2181" spans="13:21">
      <c r="M2181" t="str">
        <f t="shared" si="239"/>
        <v/>
      </c>
      <c r="N2181" t="str">
        <f t="shared" si="240"/>
        <v/>
      </c>
      <c r="O2181" t="str">
        <f t="shared" si="241"/>
        <v/>
      </c>
      <c r="P2181" t="str">
        <f t="shared" si="242"/>
        <v/>
      </c>
      <c r="Q2181" t="str">
        <f>IF($F2181="","",DATEDIF($R2181,①申込書!$D$3,"Y"))</f>
        <v/>
      </c>
      <c r="R2181" t="str">
        <f t="shared" si="243"/>
        <v/>
      </c>
      <c r="S2181" t="str">
        <f t="shared" si="238"/>
        <v/>
      </c>
      <c r="T2181" t="str">
        <f>IFERROR(IF($G2181&lt;&gt;"",LEFT($G2181,11),IF(COUNTIF(③女子申込!$C:$C,$B2181)=1,INDEX(③女子申込!H:H,MATCH($B2181,③女子申込!$C:$C,0)),"")),"")</f>
        <v/>
      </c>
      <c r="U2181" t="str">
        <f t="shared" si="244"/>
        <v/>
      </c>
    </row>
    <row r="2182" spans="13:21">
      <c r="M2182" t="str">
        <f t="shared" si="239"/>
        <v/>
      </c>
      <c r="N2182" t="str">
        <f t="shared" si="240"/>
        <v/>
      </c>
      <c r="O2182" t="str">
        <f t="shared" si="241"/>
        <v/>
      </c>
      <c r="P2182" t="str">
        <f t="shared" si="242"/>
        <v/>
      </c>
      <c r="Q2182" t="str">
        <f>IF($F2182="","",DATEDIF($R2182,①申込書!$D$3,"Y"))</f>
        <v/>
      </c>
      <c r="R2182" t="str">
        <f t="shared" si="243"/>
        <v/>
      </c>
      <c r="S2182" t="str">
        <f t="shared" si="238"/>
        <v/>
      </c>
      <c r="T2182" t="str">
        <f>IFERROR(IF($G2182&lt;&gt;"",LEFT($G2182,11),IF(COUNTIF(③女子申込!$C:$C,$B2182)=1,INDEX(③女子申込!H:H,MATCH($B2182,③女子申込!$C:$C,0)),"")),"")</f>
        <v/>
      </c>
      <c r="U2182" t="str">
        <f t="shared" si="244"/>
        <v/>
      </c>
    </row>
    <row r="2183" spans="13:21">
      <c r="M2183" t="str">
        <f t="shared" si="239"/>
        <v/>
      </c>
      <c r="N2183" t="str">
        <f t="shared" si="240"/>
        <v/>
      </c>
      <c r="O2183" t="str">
        <f t="shared" si="241"/>
        <v/>
      </c>
      <c r="P2183" t="str">
        <f t="shared" si="242"/>
        <v/>
      </c>
      <c r="Q2183" t="str">
        <f>IF($F2183="","",DATEDIF($R2183,①申込書!$D$3,"Y"))</f>
        <v/>
      </c>
      <c r="R2183" t="str">
        <f t="shared" si="243"/>
        <v/>
      </c>
      <c r="S2183" t="str">
        <f t="shared" si="238"/>
        <v/>
      </c>
      <c r="T2183" t="str">
        <f>IFERROR(IF($G2183&lt;&gt;"",LEFT($G2183,11),IF(COUNTIF(③女子申込!$C:$C,$B2183)=1,INDEX(③女子申込!H:H,MATCH($B2183,③女子申込!$C:$C,0)),"")),"")</f>
        <v/>
      </c>
      <c r="U2183" t="str">
        <f t="shared" si="244"/>
        <v/>
      </c>
    </row>
    <row r="2184" spans="13:21">
      <c r="M2184" t="str">
        <f t="shared" si="239"/>
        <v/>
      </c>
      <c r="N2184" t="str">
        <f t="shared" si="240"/>
        <v/>
      </c>
      <c r="O2184" t="str">
        <f t="shared" si="241"/>
        <v/>
      </c>
      <c r="P2184" t="str">
        <f t="shared" si="242"/>
        <v/>
      </c>
      <c r="Q2184" t="str">
        <f>IF($F2184="","",DATEDIF($R2184,①申込書!$D$3,"Y"))</f>
        <v/>
      </c>
      <c r="R2184" t="str">
        <f t="shared" si="243"/>
        <v/>
      </c>
      <c r="S2184" t="str">
        <f t="shared" si="238"/>
        <v/>
      </c>
      <c r="T2184" t="str">
        <f>IFERROR(IF($G2184&lt;&gt;"",LEFT($G2184,11),IF(COUNTIF(③女子申込!$C:$C,$B2184)=1,INDEX(③女子申込!H:H,MATCH($B2184,③女子申込!$C:$C,0)),"")),"")</f>
        <v/>
      </c>
      <c r="U2184" t="str">
        <f t="shared" si="244"/>
        <v/>
      </c>
    </row>
    <row r="2185" spans="13:21">
      <c r="M2185" t="str">
        <f t="shared" si="239"/>
        <v/>
      </c>
      <c r="N2185" t="str">
        <f t="shared" si="240"/>
        <v/>
      </c>
      <c r="O2185" t="str">
        <f t="shared" si="241"/>
        <v/>
      </c>
      <c r="P2185" t="str">
        <f t="shared" si="242"/>
        <v/>
      </c>
      <c r="Q2185" t="str">
        <f>IF($F2185="","",DATEDIF($R2185,①申込書!$D$3,"Y"))</f>
        <v/>
      </c>
      <c r="R2185" t="str">
        <f t="shared" si="243"/>
        <v/>
      </c>
      <c r="S2185" t="str">
        <f t="shared" si="238"/>
        <v/>
      </c>
      <c r="T2185" t="str">
        <f>IFERROR(IF($G2185&lt;&gt;"",LEFT($G2185,11),IF(COUNTIF(③女子申込!$C:$C,$B2185)=1,INDEX(③女子申込!H:H,MATCH($B2185,③女子申込!$C:$C,0)),"")),"")</f>
        <v/>
      </c>
      <c r="U2185" t="str">
        <f t="shared" si="244"/>
        <v/>
      </c>
    </row>
    <row r="2186" spans="13:21">
      <c r="M2186" t="str">
        <f t="shared" si="239"/>
        <v/>
      </c>
      <c r="N2186" t="str">
        <f t="shared" si="240"/>
        <v/>
      </c>
      <c r="O2186" t="str">
        <f t="shared" si="241"/>
        <v/>
      </c>
      <c r="P2186" t="str">
        <f t="shared" si="242"/>
        <v/>
      </c>
      <c r="Q2186" t="str">
        <f>IF($F2186="","",DATEDIF($R2186,①申込書!$D$3,"Y"))</f>
        <v/>
      </c>
      <c r="R2186" t="str">
        <f t="shared" si="243"/>
        <v/>
      </c>
      <c r="S2186" t="str">
        <f t="shared" si="238"/>
        <v/>
      </c>
      <c r="T2186" t="str">
        <f>IFERROR(IF($G2186&lt;&gt;"",LEFT($G2186,11),IF(COUNTIF(③女子申込!$C:$C,$B2186)=1,INDEX(③女子申込!H:H,MATCH($B2186,③女子申込!$C:$C,0)),"")),"")</f>
        <v/>
      </c>
      <c r="U2186" t="str">
        <f t="shared" si="244"/>
        <v/>
      </c>
    </row>
    <row r="2187" spans="13:21">
      <c r="M2187" t="str">
        <f t="shared" si="239"/>
        <v/>
      </c>
      <c r="N2187" t="str">
        <f t="shared" si="240"/>
        <v/>
      </c>
      <c r="O2187" t="str">
        <f t="shared" si="241"/>
        <v/>
      </c>
      <c r="P2187" t="str">
        <f t="shared" si="242"/>
        <v/>
      </c>
      <c r="Q2187" t="str">
        <f>IF($F2187="","",DATEDIF($R2187,①申込書!$D$3,"Y"))</f>
        <v/>
      </c>
      <c r="R2187" t="str">
        <f t="shared" si="243"/>
        <v/>
      </c>
      <c r="S2187" t="str">
        <f t="shared" si="238"/>
        <v/>
      </c>
      <c r="T2187" t="str">
        <f>IFERROR(IF($G2187&lt;&gt;"",LEFT($G2187,11),IF(COUNTIF(③女子申込!$C:$C,$B2187)=1,INDEX(③女子申込!H:H,MATCH($B2187,③女子申込!$C:$C,0)),"")),"")</f>
        <v/>
      </c>
      <c r="U2187" t="str">
        <f t="shared" si="244"/>
        <v/>
      </c>
    </row>
    <row r="2188" spans="13:21">
      <c r="M2188" t="str">
        <f t="shared" si="239"/>
        <v/>
      </c>
      <c r="N2188" t="str">
        <f t="shared" si="240"/>
        <v/>
      </c>
      <c r="O2188" t="str">
        <f t="shared" si="241"/>
        <v/>
      </c>
      <c r="P2188" t="str">
        <f t="shared" si="242"/>
        <v/>
      </c>
      <c r="Q2188" t="str">
        <f>IF($F2188="","",DATEDIF($R2188,①申込書!$D$3,"Y"))</f>
        <v/>
      </c>
      <c r="R2188" t="str">
        <f t="shared" si="243"/>
        <v/>
      </c>
      <c r="S2188" t="str">
        <f t="shared" si="238"/>
        <v/>
      </c>
      <c r="T2188" t="str">
        <f>IFERROR(IF($G2188&lt;&gt;"",LEFT($G2188,11),IF(COUNTIF(③女子申込!$C:$C,$B2188)=1,INDEX(③女子申込!H:H,MATCH($B2188,③女子申込!$C:$C,0)),"")),"")</f>
        <v/>
      </c>
      <c r="U2188" t="str">
        <f t="shared" si="244"/>
        <v/>
      </c>
    </row>
    <row r="2189" spans="13:21">
      <c r="M2189" t="str">
        <f t="shared" si="239"/>
        <v/>
      </c>
      <c r="N2189" t="str">
        <f t="shared" si="240"/>
        <v/>
      </c>
      <c r="O2189" t="str">
        <f t="shared" si="241"/>
        <v/>
      </c>
      <c r="P2189" t="str">
        <f t="shared" si="242"/>
        <v/>
      </c>
      <c r="Q2189" t="str">
        <f>IF($F2189="","",DATEDIF($R2189,①申込書!$D$3,"Y"))</f>
        <v/>
      </c>
      <c r="R2189" t="str">
        <f t="shared" si="243"/>
        <v/>
      </c>
      <c r="S2189" t="str">
        <f t="shared" si="238"/>
        <v/>
      </c>
      <c r="T2189" t="str">
        <f>IFERROR(IF($G2189&lt;&gt;"",LEFT($G2189,11),IF(COUNTIF(③女子申込!$C:$C,$B2189)=1,INDEX(③女子申込!H:H,MATCH($B2189,③女子申込!$C:$C,0)),"")),"")</f>
        <v/>
      </c>
      <c r="U2189" t="str">
        <f t="shared" si="244"/>
        <v/>
      </c>
    </row>
    <row r="2190" spans="13:21">
      <c r="M2190" t="str">
        <f t="shared" si="239"/>
        <v/>
      </c>
      <c r="N2190" t="str">
        <f t="shared" si="240"/>
        <v/>
      </c>
      <c r="O2190" t="str">
        <f t="shared" si="241"/>
        <v/>
      </c>
      <c r="P2190" t="str">
        <f t="shared" si="242"/>
        <v/>
      </c>
      <c r="Q2190" t="str">
        <f>IF($F2190="","",DATEDIF($R2190,①申込書!$D$3,"Y"))</f>
        <v/>
      </c>
      <c r="R2190" t="str">
        <f t="shared" si="243"/>
        <v/>
      </c>
      <c r="S2190" t="str">
        <f t="shared" si="238"/>
        <v/>
      </c>
      <c r="T2190" t="str">
        <f>IFERROR(IF($G2190&lt;&gt;"",LEFT($G2190,11),IF(COUNTIF(③女子申込!$C:$C,$B2190)=1,INDEX(③女子申込!H:H,MATCH($B2190,③女子申込!$C:$C,0)),"")),"")</f>
        <v/>
      </c>
      <c r="U2190" t="str">
        <f t="shared" si="244"/>
        <v/>
      </c>
    </row>
    <row r="2191" spans="13:21">
      <c r="M2191" t="str">
        <f t="shared" si="239"/>
        <v/>
      </c>
      <c r="N2191" t="str">
        <f t="shared" si="240"/>
        <v/>
      </c>
      <c r="O2191" t="str">
        <f t="shared" si="241"/>
        <v/>
      </c>
      <c r="P2191" t="str">
        <f t="shared" si="242"/>
        <v/>
      </c>
      <c r="Q2191" t="str">
        <f>IF($F2191="","",DATEDIF($R2191,①申込書!$D$3,"Y"))</f>
        <v/>
      </c>
      <c r="R2191" t="str">
        <f t="shared" si="243"/>
        <v/>
      </c>
      <c r="S2191" t="str">
        <f t="shared" si="238"/>
        <v/>
      </c>
      <c r="T2191" t="str">
        <f>IFERROR(IF($G2191&lt;&gt;"",LEFT($G2191,11),IF(COUNTIF(③女子申込!$C:$C,$B2191)=1,INDEX(③女子申込!H:H,MATCH($B2191,③女子申込!$C:$C,0)),"")),"")</f>
        <v/>
      </c>
      <c r="U2191" t="str">
        <f t="shared" si="244"/>
        <v/>
      </c>
    </row>
    <row r="2192" spans="13:21">
      <c r="M2192" t="str">
        <f t="shared" si="239"/>
        <v/>
      </c>
      <c r="N2192" t="str">
        <f t="shared" si="240"/>
        <v/>
      </c>
      <c r="O2192" t="str">
        <f t="shared" si="241"/>
        <v/>
      </c>
      <c r="P2192" t="str">
        <f t="shared" si="242"/>
        <v/>
      </c>
      <c r="Q2192" t="str">
        <f>IF($F2192="","",DATEDIF($R2192,①申込書!$D$3,"Y"))</f>
        <v/>
      </c>
      <c r="R2192" t="str">
        <f t="shared" si="243"/>
        <v/>
      </c>
      <c r="S2192" t="str">
        <f t="shared" si="238"/>
        <v/>
      </c>
      <c r="T2192" t="str">
        <f>IFERROR(IF($G2192&lt;&gt;"",LEFT($G2192,11),IF(COUNTIF(③女子申込!$C:$C,$B2192)=1,INDEX(③女子申込!H:H,MATCH($B2192,③女子申込!$C:$C,0)),"")),"")</f>
        <v/>
      </c>
      <c r="U2192" t="str">
        <f t="shared" si="244"/>
        <v/>
      </c>
    </row>
    <row r="2193" spans="13:21">
      <c r="M2193" t="str">
        <f t="shared" si="239"/>
        <v/>
      </c>
      <c r="N2193" t="str">
        <f t="shared" si="240"/>
        <v/>
      </c>
      <c r="O2193" t="str">
        <f t="shared" si="241"/>
        <v/>
      </c>
      <c r="P2193" t="str">
        <f t="shared" si="242"/>
        <v/>
      </c>
      <c r="Q2193" t="str">
        <f>IF($F2193="","",DATEDIF($R2193,①申込書!$D$3,"Y"))</f>
        <v/>
      </c>
      <c r="R2193" t="str">
        <f t="shared" si="243"/>
        <v/>
      </c>
      <c r="S2193" t="str">
        <f t="shared" si="238"/>
        <v/>
      </c>
      <c r="T2193" t="str">
        <f>IFERROR(IF($G2193&lt;&gt;"",LEFT($G2193,11),IF(COUNTIF(③女子申込!$C:$C,$B2193)=1,INDEX(③女子申込!H:H,MATCH($B2193,③女子申込!$C:$C,0)),"")),"")</f>
        <v/>
      </c>
      <c r="U2193" t="str">
        <f t="shared" si="244"/>
        <v/>
      </c>
    </row>
    <row r="2194" spans="13:21">
      <c r="M2194" t="str">
        <f t="shared" si="239"/>
        <v/>
      </c>
      <c r="N2194" t="str">
        <f t="shared" si="240"/>
        <v/>
      </c>
      <c r="O2194" t="str">
        <f t="shared" si="241"/>
        <v/>
      </c>
      <c r="P2194" t="str">
        <f t="shared" si="242"/>
        <v/>
      </c>
      <c r="Q2194" t="str">
        <f>IF($F2194="","",DATEDIF($R2194,①申込書!$D$3,"Y"))</f>
        <v/>
      </c>
      <c r="R2194" t="str">
        <f t="shared" si="243"/>
        <v/>
      </c>
      <c r="S2194" t="str">
        <f t="shared" si="238"/>
        <v/>
      </c>
      <c r="T2194" t="str">
        <f>IFERROR(IF($G2194&lt;&gt;"",LEFT($G2194,11),IF(COUNTIF(③女子申込!$C:$C,$B2194)=1,INDEX(③女子申込!H:H,MATCH($B2194,③女子申込!$C:$C,0)),"")),"")</f>
        <v/>
      </c>
      <c r="U2194" t="str">
        <f t="shared" si="244"/>
        <v/>
      </c>
    </row>
    <row r="2195" spans="13:21">
      <c r="M2195" t="str">
        <f t="shared" si="239"/>
        <v/>
      </c>
      <c r="N2195" t="str">
        <f t="shared" si="240"/>
        <v/>
      </c>
      <c r="O2195" t="str">
        <f t="shared" si="241"/>
        <v/>
      </c>
      <c r="P2195" t="str">
        <f t="shared" si="242"/>
        <v/>
      </c>
      <c r="Q2195" t="str">
        <f>IF($F2195="","",DATEDIF($R2195,①申込書!$D$3,"Y"))</f>
        <v/>
      </c>
      <c r="R2195" t="str">
        <f t="shared" si="243"/>
        <v/>
      </c>
      <c r="S2195" t="str">
        <f t="shared" si="238"/>
        <v/>
      </c>
      <c r="T2195" t="str">
        <f>IFERROR(IF($G2195&lt;&gt;"",LEFT($G2195,11),IF(COUNTIF(③女子申込!$C:$C,$B2195)=1,INDEX(③女子申込!H:H,MATCH($B2195,③女子申込!$C:$C,0)),"")),"")</f>
        <v/>
      </c>
      <c r="U2195" t="str">
        <f t="shared" si="244"/>
        <v/>
      </c>
    </row>
    <row r="2196" spans="13:21">
      <c r="M2196" t="str">
        <f t="shared" si="239"/>
        <v/>
      </c>
      <c r="N2196" t="str">
        <f t="shared" si="240"/>
        <v/>
      </c>
      <c r="O2196" t="str">
        <f t="shared" si="241"/>
        <v/>
      </c>
      <c r="P2196" t="str">
        <f t="shared" si="242"/>
        <v/>
      </c>
      <c r="Q2196" t="str">
        <f>IF($F2196="","",DATEDIF($R2196,①申込書!$D$3,"Y"))</f>
        <v/>
      </c>
      <c r="R2196" t="str">
        <f t="shared" si="243"/>
        <v/>
      </c>
      <c r="S2196" t="str">
        <f t="shared" si="238"/>
        <v/>
      </c>
      <c r="T2196" t="str">
        <f>IFERROR(IF($G2196&lt;&gt;"",LEFT($G2196,11),IF(COUNTIF(③女子申込!$C:$C,$B2196)=1,INDEX(③女子申込!H:H,MATCH($B2196,③女子申込!$C:$C,0)),"")),"")</f>
        <v/>
      </c>
      <c r="U2196" t="str">
        <f t="shared" si="244"/>
        <v/>
      </c>
    </row>
    <row r="2197" spans="13:21">
      <c r="M2197" t="str">
        <f t="shared" si="239"/>
        <v/>
      </c>
      <c r="N2197" t="str">
        <f t="shared" si="240"/>
        <v/>
      </c>
      <c r="O2197" t="str">
        <f t="shared" si="241"/>
        <v/>
      </c>
      <c r="P2197" t="str">
        <f t="shared" si="242"/>
        <v/>
      </c>
      <c r="Q2197" t="str">
        <f>IF($F2197="","",DATEDIF($R2197,①申込書!$D$3,"Y"))</f>
        <v/>
      </c>
      <c r="R2197" t="str">
        <f t="shared" si="243"/>
        <v/>
      </c>
      <c r="S2197" t="str">
        <f t="shared" si="238"/>
        <v/>
      </c>
      <c r="T2197" t="str">
        <f>IFERROR(IF($G2197&lt;&gt;"",LEFT($G2197,11),IF(COUNTIF(③女子申込!$C:$C,$B2197)=1,INDEX(③女子申込!H:H,MATCH($B2197,③女子申込!$C:$C,0)),"")),"")</f>
        <v/>
      </c>
      <c r="U2197" t="str">
        <f t="shared" si="244"/>
        <v/>
      </c>
    </row>
    <row r="2198" spans="13:21">
      <c r="M2198" t="str">
        <f t="shared" si="239"/>
        <v/>
      </c>
      <c r="N2198" t="str">
        <f t="shared" si="240"/>
        <v/>
      </c>
      <c r="O2198" t="str">
        <f t="shared" si="241"/>
        <v/>
      </c>
      <c r="P2198" t="str">
        <f t="shared" si="242"/>
        <v/>
      </c>
      <c r="Q2198" t="str">
        <f>IF($F2198="","",DATEDIF($R2198,①申込書!$D$3,"Y"))</f>
        <v/>
      </c>
      <c r="R2198" t="str">
        <f t="shared" si="243"/>
        <v/>
      </c>
      <c r="S2198" t="str">
        <f t="shared" si="238"/>
        <v/>
      </c>
      <c r="T2198" t="str">
        <f>IFERROR(IF($G2198&lt;&gt;"",LEFT($G2198,11),IF(COUNTIF(③女子申込!$C:$C,$B2198)=1,INDEX(③女子申込!H:H,MATCH($B2198,③女子申込!$C:$C,0)),"")),"")</f>
        <v/>
      </c>
      <c r="U2198" t="str">
        <f t="shared" si="244"/>
        <v/>
      </c>
    </row>
    <row r="2199" spans="13:21">
      <c r="M2199" t="str">
        <f t="shared" si="239"/>
        <v/>
      </c>
      <c r="N2199" t="str">
        <f t="shared" si="240"/>
        <v/>
      </c>
      <c r="O2199" t="str">
        <f t="shared" si="241"/>
        <v/>
      </c>
      <c r="P2199" t="str">
        <f t="shared" si="242"/>
        <v/>
      </c>
      <c r="Q2199" t="str">
        <f>IF($F2199="","",DATEDIF($R2199,①申込書!$D$3,"Y"))</f>
        <v/>
      </c>
      <c r="R2199" t="str">
        <f t="shared" si="243"/>
        <v/>
      </c>
      <c r="S2199" t="str">
        <f t="shared" si="238"/>
        <v/>
      </c>
      <c r="T2199" t="str">
        <f>IFERROR(IF($G2199&lt;&gt;"",LEFT($G2199,11),IF(COUNTIF(③女子申込!$C:$C,$B2199)=1,INDEX(③女子申込!H:H,MATCH($B2199,③女子申込!$C:$C,0)),"")),"")</f>
        <v/>
      </c>
      <c r="U2199" t="str">
        <f t="shared" si="244"/>
        <v/>
      </c>
    </row>
    <row r="2200" spans="13:21">
      <c r="M2200" t="str">
        <f t="shared" si="239"/>
        <v/>
      </c>
      <c r="N2200" t="str">
        <f t="shared" si="240"/>
        <v/>
      </c>
      <c r="O2200" t="str">
        <f t="shared" si="241"/>
        <v/>
      </c>
      <c r="P2200" t="str">
        <f t="shared" si="242"/>
        <v/>
      </c>
      <c r="Q2200" t="str">
        <f>IF($F2200="","",DATEDIF($R2200,①申込書!$D$3,"Y"))</f>
        <v/>
      </c>
      <c r="R2200" t="str">
        <f t="shared" si="243"/>
        <v/>
      </c>
      <c r="S2200" t="str">
        <f t="shared" si="238"/>
        <v/>
      </c>
      <c r="T2200" t="str">
        <f>IFERROR(IF($G2200&lt;&gt;"",LEFT($G2200,11),IF(COUNTIF(③女子申込!$C:$C,$B2200)=1,INDEX(③女子申込!H:H,MATCH($B2200,③女子申込!$C:$C,0)),"")),"")</f>
        <v/>
      </c>
      <c r="U2200" t="str">
        <f t="shared" si="244"/>
        <v/>
      </c>
    </row>
    <row r="2201" spans="13:21">
      <c r="M2201" t="str">
        <f t="shared" si="239"/>
        <v/>
      </c>
      <c r="N2201" t="str">
        <f t="shared" si="240"/>
        <v/>
      </c>
      <c r="O2201" t="str">
        <f t="shared" si="241"/>
        <v/>
      </c>
      <c r="P2201" t="str">
        <f t="shared" si="242"/>
        <v/>
      </c>
      <c r="Q2201" t="str">
        <f>IF($F2201="","",DATEDIF($R2201,①申込書!$D$3,"Y"))</f>
        <v/>
      </c>
      <c r="R2201" t="str">
        <f t="shared" si="243"/>
        <v/>
      </c>
      <c r="S2201" t="str">
        <f t="shared" si="238"/>
        <v/>
      </c>
      <c r="T2201" t="str">
        <f>IFERROR(IF($G2201&lt;&gt;"",LEFT($G2201,11),IF(COUNTIF(③女子申込!$C:$C,$B2201)=1,INDEX(③女子申込!H:H,MATCH($B2201,③女子申込!$C:$C,0)),"")),"")</f>
        <v/>
      </c>
      <c r="U2201" t="str">
        <f t="shared" si="244"/>
        <v/>
      </c>
    </row>
    <row r="2202" spans="13:21">
      <c r="M2202" t="str">
        <f t="shared" si="239"/>
        <v/>
      </c>
      <c r="N2202" t="str">
        <f t="shared" si="240"/>
        <v/>
      </c>
      <c r="O2202" t="str">
        <f t="shared" si="241"/>
        <v/>
      </c>
      <c r="P2202" t="str">
        <f t="shared" si="242"/>
        <v/>
      </c>
      <c r="Q2202" t="str">
        <f>IF($F2202="","",DATEDIF($R2202,①申込書!$D$3,"Y"))</f>
        <v/>
      </c>
      <c r="R2202" t="str">
        <f t="shared" si="243"/>
        <v/>
      </c>
      <c r="S2202" t="str">
        <f t="shared" si="238"/>
        <v/>
      </c>
      <c r="T2202" t="str">
        <f>IFERROR(IF($G2202&lt;&gt;"",LEFT($G2202,11),IF(COUNTIF(③女子申込!$C:$C,$B2202)=1,INDEX(③女子申込!H:H,MATCH($B2202,③女子申込!$C:$C,0)),"")),"")</f>
        <v/>
      </c>
      <c r="U2202" t="str">
        <f t="shared" si="244"/>
        <v/>
      </c>
    </row>
    <row r="2203" spans="13:21">
      <c r="M2203" t="str">
        <f t="shared" si="239"/>
        <v/>
      </c>
      <c r="N2203" t="str">
        <f t="shared" si="240"/>
        <v/>
      </c>
      <c r="O2203" t="str">
        <f t="shared" si="241"/>
        <v/>
      </c>
      <c r="P2203" t="str">
        <f t="shared" si="242"/>
        <v/>
      </c>
      <c r="Q2203" t="str">
        <f>IF($F2203="","",DATEDIF($R2203,①申込書!$D$3,"Y"))</f>
        <v/>
      </c>
      <c r="R2203" t="str">
        <f t="shared" si="243"/>
        <v/>
      </c>
      <c r="S2203" t="str">
        <f t="shared" si="238"/>
        <v/>
      </c>
      <c r="T2203" t="str">
        <f>IFERROR(IF($G2203&lt;&gt;"",LEFT($G2203,11),IF(COUNTIF(③女子申込!$C:$C,$B2203)=1,INDEX(③女子申込!H:H,MATCH($B2203,③女子申込!$C:$C,0)),"")),"")</f>
        <v/>
      </c>
      <c r="U2203" t="str">
        <f t="shared" si="244"/>
        <v/>
      </c>
    </row>
    <row r="2204" spans="13:21">
      <c r="M2204" t="str">
        <f t="shared" si="239"/>
        <v/>
      </c>
      <c r="N2204" t="str">
        <f t="shared" si="240"/>
        <v/>
      </c>
      <c r="O2204" t="str">
        <f t="shared" si="241"/>
        <v/>
      </c>
      <c r="P2204" t="str">
        <f t="shared" si="242"/>
        <v/>
      </c>
      <c r="Q2204" t="str">
        <f>IF($F2204="","",DATEDIF($R2204,①申込書!$D$3,"Y"))</f>
        <v/>
      </c>
      <c r="R2204" t="str">
        <f t="shared" si="243"/>
        <v/>
      </c>
      <c r="S2204" t="str">
        <f t="shared" si="238"/>
        <v/>
      </c>
      <c r="T2204" t="str">
        <f>IFERROR(IF($G2204&lt;&gt;"",LEFT($G2204,11),IF(COUNTIF(③女子申込!$C:$C,$B2204)=1,INDEX(③女子申込!H:H,MATCH($B2204,③女子申込!$C:$C,0)),"")),"")</f>
        <v/>
      </c>
      <c r="U2204" t="str">
        <f t="shared" si="244"/>
        <v/>
      </c>
    </row>
    <row r="2205" spans="13:21">
      <c r="M2205" t="str">
        <f t="shared" si="239"/>
        <v/>
      </c>
      <c r="N2205" t="str">
        <f t="shared" si="240"/>
        <v/>
      </c>
      <c r="O2205" t="str">
        <f t="shared" si="241"/>
        <v/>
      </c>
      <c r="P2205" t="str">
        <f t="shared" si="242"/>
        <v/>
      </c>
      <c r="Q2205" t="str">
        <f>IF($F2205="","",DATEDIF($R2205,①申込書!$D$3,"Y"))</f>
        <v/>
      </c>
      <c r="R2205" t="str">
        <f t="shared" si="243"/>
        <v/>
      </c>
      <c r="S2205" t="str">
        <f t="shared" si="238"/>
        <v/>
      </c>
      <c r="T2205" t="str">
        <f>IFERROR(IF($G2205&lt;&gt;"",LEFT($G2205,11),IF(COUNTIF(③女子申込!$C:$C,$B2205)=1,INDEX(③女子申込!H:H,MATCH($B2205,③女子申込!$C:$C,0)),"")),"")</f>
        <v/>
      </c>
      <c r="U2205" t="str">
        <f t="shared" si="244"/>
        <v/>
      </c>
    </row>
    <row r="2206" spans="13:21">
      <c r="M2206" t="str">
        <f t="shared" si="239"/>
        <v/>
      </c>
      <c r="N2206" t="str">
        <f t="shared" si="240"/>
        <v/>
      </c>
      <c r="O2206" t="str">
        <f t="shared" si="241"/>
        <v/>
      </c>
      <c r="P2206" t="str">
        <f t="shared" si="242"/>
        <v/>
      </c>
      <c r="Q2206" t="str">
        <f>IF($F2206="","",DATEDIF($R2206,①申込書!$D$3,"Y"))</f>
        <v/>
      </c>
      <c r="R2206" t="str">
        <f t="shared" si="243"/>
        <v/>
      </c>
      <c r="S2206" t="str">
        <f t="shared" si="238"/>
        <v/>
      </c>
      <c r="T2206" t="str">
        <f>IFERROR(IF($G2206&lt;&gt;"",LEFT($G2206,11),IF(COUNTIF(③女子申込!$C:$C,$B2206)=1,INDEX(③女子申込!H:H,MATCH($B2206,③女子申込!$C:$C,0)),"")),"")</f>
        <v/>
      </c>
      <c r="U2206" t="str">
        <f t="shared" si="244"/>
        <v/>
      </c>
    </row>
    <row r="2207" spans="13:21">
      <c r="M2207" t="str">
        <f t="shared" si="239"/>
        <v/>
      </c>
      <c r="N2207" t="str">
        <f t="shared" si="240"/>
        <v/>
      </c>
      <c r="O2207" t="str">
        <f t="shared" si="241"/>
        <v/>
      </c>
      <c r="P2207" t="str">
        <f t="shared" si="242"/>
        <v/>
      </c>
      <c r="Q2207" t="str">
        <f>IF($F2207="","",DATEDIF($R2207,①申込書!$D$3,"Y"))</f>
        <v/>
      </c>
      <c r="R2207" t="str">
        <f t="shared" si="243"/>
        <v/>
      </c>
      <c r="S2207" t="str">
        <f t="shared" si="238"/>
        <v/>
      </c>
      <c r="T2207" t="str">
        <f>IFERROR(IF($G2207&lt;&gt;"",LEFT($G2207,11),IF(COUNTIF(③女子申込!$C:$C,$B2207)=1,INDEX(③女子申込!H:H,MATCH($B2207,③女子申込!$C:$C,0)),"")),"")</f>
        <v/>
      </c>
      <c r="U2207" t="str">
        <f t="shared" si="244"/>
        <v/>
      </c>
    </row>
    <row r="2208" spans="13:21">
      <c r="M2208" t="str">
        <f t="shared" si="239"/>
        <v/>
      </c>
      <c r="N2208" t="str">
        <f t="shared" si="240"/>
        <v/>
      </c>
      <c r="O2208" t="str">
        <f t="shared" si="241"/>
        <v/>
      </c>
      <c r="P2208" t="str">
        <f t="shared" si="242"/>
        <v/>
      </c>
      <c r="Q2208" t="str">
        <f>IF($F2208="","",DATEDIF($R2208,①申込書!$D$3,"Y"))</f>
        <v/>
      </c>
      <c r="R2208" t="str">
        <f t="shared" si="243"/>
        <v/>
      </c>
      <c r="S2208" t="str">
        <f t="shared" si="238"/>
        <v/>
      </c>
      <c r="T2208" t="str">
        <f>IFERROR(IF($G2208&lt;&gt;"",LEFT($G2208,11),IF(COUNTIF(③女子申込!$C:$C,$B2208)=1,INDEX(③女子申込!H:H,MATCH($B2208,③女子申込!$C:$C,0)),"")),"")</f>
        <v/>
      </c>
      <c r="U2208" t="str">
        <f t="shared" si="244"/>
        <v/>
      </c>
    </row>
    <row r="2209" spans="13:21">
      <c r="M2209" t="str">
        <f t="shared" si="239"/>
        <v/>
      </c>
      <c r="N2209" t="str">
        <f t="shared" si="240"/>
        <v/>
      </c>
      <c r="O2209" t="str">
        <f t="shared" si="241"/>
        <v/>
      </c>
      <c r="P2209" t="str">
        <f t="shared" si="242"/>
        <v/>
      </c>
      <c r="Q2209" t="str">
        <f>IF($F2209="","",DATEDIF($R2209,①申込書!$D$3,"Y"))</f>
        <v/>
      </c>
      <c r="R2209" t="str">
        <f t="shared" si="243"/>
        <v/>
      </c>
      <c r="S2209" t="str">
        <f t="shared" si="238"/>
        <v/>
      </c>
      <c r="T2209" t="str">
        <f>IFERROR(IF($G2209&lt;&gt;"",LEFT($G2209,11),IF(COUNTIF(③女子申込!$C:$C,$B2209)=1,INDEX(③女子申込!H:H,MATCH($B2209,③女子申込!$C:$C,0)),"")),"")</f>
        <v/>
      </c>
      <c r="U2209" t="str">
        <f t="shared" si="244"/>
        <v/>
      </c>
    </row>
    <row r="2210" spans="13:21">
      <c r="M2210" t="str">
        <f t="shared" si="239"/>
        <v/>
      </c>
      <c r="N2210" t="str">
        <f t="shared" si="240"/>
        <v/>
      </c>
      <c r="O2210" t="str">
        <f t="shared" si="241"/>
        <v/>
      </c>
      <c r="P2210" t="str">
        <f t="shared" si="242"/>
        <v/>
      </c>
      <c r="Q2210" t="str">
        <f>IF($F2210="","",DATEDIF($R2210,①申込書!$D$3,"Y"))</f>
        <v/>
      </c>
      <c r="R2210" t="str">
        <f t="shared" si="243"/>
        <v/>
      </c>
      <c r="S2210" t="str">
        <f t="shared" si="238"/>
        <v/>
      </c>
      <c r="T2210" t="str">
        <f>IFERROR(IF($G2210&lt;&gt;"",LEFT($G2210,11),IF(COUNTIF(③女子申込!$C:$C,$B2210)=1,INDEX(③女子申込!H:H,MATCH($B2210,③女子申込!$C:$C,0)),"")),"")</f>
        <v/>
      </c>
      <c r="U2210" t="str">
        <f t="shared" si="244"/>
        <v/>
      </c>
    </row>
    <row r="2211" spans="13:21">
      <c r="M2211" t="str">
        <f t="shared" si="239"/>
        <v/>
      </c>
      <c r="N2211" t="str">
        <f t="shared" si="240"/>
        <v/>
      </c>
      <c r="O2211" t="str">
        <f t="shared" si="241"/>
        <v/>
      </c>
      <c r="P2211" t="str">
        <f t="shared" si="242"/>
        <v/>
      </c>
      <c r="Q2211" t="str">
        <f>IF($F2211="","",DATEDIF($R2211,①申込書!$D$3,"Y"))</f>
        <v/>
      </c>
      <c r="R2211" t="str">
        <f t="shared" si="243"/>
        <v/>
      </c>
      <c r="S2211" t="str">
        <f t="shared" si="238"/>
        <v/>
      </c>
      <c r="T2211" t="str">
        <f>IFERROR(IF($G2211&lt;&gt;"",LEFT($G2211,11),IF(COUNTIF(③女子申込!$C:$C,$B2211)=1,INDEX(③女子申込!H:H,MATCH($B2211,③女子申込!$C:$C,0)),"")),"")</f>
        <v/>
      </c>
      <c r="U2211" t="str">
        <f t="shared" si="244"/>
        <v/>
      </c>
    </row>
    <row r="2212" spans="13:21">
      <c r="M2212" t="str">
        <f t="shared" si="239"/>
        <v/>
      </c>
      <c r="N2212" t="str">
        <f t="shared" si="240"/>
        <v/>
      </c>
      <c r="O2212" t="str">
        <f t="shared" si="241"/>
        <v/>
      </c>
      <c r="P2212" t="str">
        <f t="shared" si="242"/>
        <v/>
      </c>
      <c r="Q2212" t="str">
        <f>IF($F2212="","",DATEDIF($R2212,①申込書!$D$3,"Y"))</f>
        <v/>
      </c>
      <c r="R2212" t="str">
        <f t="shared" si="243"/>
        <v/>
      </c>
      <c r="S2212" t="str">
        <f t="shared" si="238"/>
        <v/>
      </c>
      <c r="T2212" t="str">
        <f>IFERROR(IF($G2212&lt;&gt;"",LEFT($G2212,11),IF(COUNTIF(③女子申込!$C:$C,$B2212)=1,INDEX(③女子申込!H:H,MATCH($B2212,③女子申込!$C:$C,0)),"")),"")</f>
        <v/>
      </c>
      <c r="U2212" t="str">
        <f t="shared" si="244"/>
        <v/>
      </c>
    </row>
    <row r="2213" spans="13:21">
      <c r="M2213" t="str">
        <f t="shared" si="239"/>
        <v/>
      </c>
      <c r="N2213" t="str">
        <f t="shared" si="240"/>
        <v/>
      </c>
      <c r="O2213" t="str">
        <f t="shared" si="241"/>
        <v/>
      </c>
      <c r="P2213" t="str">
        <f t="shared" si="242"/>
        <v/>
      </c>
      <c r="Q2213" t="str">
        <f>IF($F2213="","",DATEDIF($R2213,①申込書!$D$3,"Y"))</f>
        <v/>
      </c>
      <c r="R2213" t="str">
        <f t="shared" si="243"/>
        <v/>
      </c>
      <c r="S2213" t="str">
        <f t="shared" si="238"/>
        <v/>
      </c>
      <c r="T2213" t="str">
        <f>IFERROR(IF($G2213&lt;&gt;"",LEFT($G2213,11),IF(COUNTIF(③女子申込!$C:$C,$B2213)=1,INDEX(③女子申込!H:H,MATCH($B2213,③女子申込!$C:$C,0)),"")),"")</f>
        <v/>
      </c>
      <c r="U2213" t="str">
        <f t="shared" si="244"/>
        <v/>
      </c>
    </row>
    <row r="2214" spans="13:21">
      <c r="M2214" t="str">
        <f t="shared" si="239"/>
        <v/>
      </c>
      <c r="N2214" t="str">
        <f t="shared" si="240"/>
        <v/>
      </c>
      <c r="O2214" t="str">
        <f t="shared" si="241"/>
        <v/>
      </c>
      <c r="P2214" t="str">
        <f t="shared" si="242"/>
        <v/>
      </c>
      <c r="Q2214" t="str">
        <f>IF($F2214="","",DATEDIF($R2214,①申込書!$D$3,"Y"))</f>
        <v/>
      </c>
      <c r="R2214" t="str">
        <f t="shared" si="243"/>
        <v/>
      </c>
      <c r="S2214" t="str">
        <f t="shared" si="238"/>
        <v/>
      </c>
      <c r="T2214" t="str">
        <f>IFERROR(IF($G2214&lt;&gt;"",LEFT($G2214,11),IF(COUNTIF(③女子申込!$C:$C,$B2214)=1,INDEX(③女子申込!H:H,MATCH($B2214,③女子申込!$C:$C,0)),"")),"")</f>
        <v/>
      </c>
      <c r="U2214" t="str">
        <f t="shared" si="244"/>
        <v/>
      </c>
    </row>
    <row r="2215" spans="13:21">
      <c r="M2215" t="str">
        <f t="shared" si="239"/>
        <v/>
      </c>
      <c r="N2215" t="str">
        <f t="shared" si="240"/>
        <v/>
      </c>
      <c r="O2215" t="str">
        <f t="shared" si="241"/>
        <v/>
      </c>
      <c r="P2215" t="str">
        <f t="shared" si="242"/>
        <v/>
      </c>
      <c r="Q2215" t="str">
        <f>IF($F2215="","",DATEDIF($R2215,①申込書!$D$3,"Y"))</f>
        <v/>
      </c>
      <c r="R2215" t="str">
        <f t="shared" si="243"/>
        <v/>
      </c>
      <c r="S2215" t="str">
        <f t="shared" si="238"/>
        <v/>
      </c>
      <c r="T2215" t="str">
        <f>IFERROR(IF($G2215&lt;&gt;"",LEFT($G2215,11),IF(COUNTIF(③女子申込!$C:$C,$B2215)=1,INDEX(③女子申込!H:H,MATCH($B2215,③女子申込!$C:$C,0)),"")),"")</f>
        <v/>
      </c>
      <c r="U2215" t="str">
        <f t="shared" si="244"/>
        <v/>
      </c>
    </row>
    <row r="2216" spans="13:21">
      <c r="M2216" t="str">
        <f t="shared" si="239"/>
        <v/>
      </c>
      <c r="N2216" t="str">
        <f t="shared" si="240"/>
        <v/>
      </c>
      <c r="O2216" t="str">
        <f t="shared" si="241"/>
        <v/>
      </c>
      <c r="P2216" t="str">
        <f t="shared" si="242"/>
        <v/>
      </c>
      <c r="Q2216" t="str">
        <f>IF($F2216="","",DATEDIF($R2216,①申込書!$D$3,"Y"))</f>
        <v/>
      </c>
      <c r="R2216" t="str">
        <f t="shared" si="243"/>
        <v/>
      </c>
      <c r="S2216" t="str">
        <f t="shared" si="238"/>
        <v/>
      </c>
      <c r="T2216" t="str">
        <f>IFERROR(IF($G2216&lt;&gt;"",LEFT($G2216,11),IF(COUNTIF(③女子申込!$C:$C,$B2216)=1,INDEX(③女子申込!H:H,MATCH($B2216,③女子申込!$C:$C,0)),"")),"")</f>
        <v/>
      </c>
      <c r="U2216" t="str">
        <f t="shared" si="244"/>
        <v/>
      </c>
    </row>
    <row r="2217" spans="13:21">
      <c r="M2217" t="str">
        <f t="shared" si="239"/>
        <v/>
      </c>
      <c r="N2217" t="str">
        <f t="shared" si="240"/>
        <v/>
      </c>
      <c r="O2217" t="str">
        <f t="shared" si="241"/>
        <v/>
      </c>
      <c r="P2217" t="str">
        <f t="shared" si="242"/>
        <v/>
      </c>
      <c r="Q2217" t="str">
        <f>IF($F2217="","",DATEDIF($R2217,①申込書!$D$3,"Y"))</f>
        <v/>
      </c>
      <c r="R2217" t="str">
        <f t="shared" si="243"/>
        <v/>
      </c>
      <c r="S2217" t="str">
        <f t="shared" si="238"/>
        <v/>
      </c>
      <c r="T2217" t="str">
        <f>IFERROR(IF($G2217&lt;&gt;"",LEFT($G2217,11),IF(COUNTIF(③女子申込!$C:$C,$B2217)=1,INDEX(③女子申込!H:H,MATCH($B2217,③女子申込!$C:$C,0)),"")),"")</f>
        <v/>
      </c>
      <c r="U2217" t="str">
        <f t="shared" si="244"/>
        <v/>
      </c>
    </row>
    <row r="2218" spans="13:21">
      <c r="M2218" t="str">
        <f t="shared" si="239"/>
        <v/>
      </c>
      <c r="N2218" t="str">
        <f t="shared" si="240"/>
        <v/>
      </c>
      <c r="O2218" t="str">
        <f t="shared" si="241"/>
        <v/>
      </c>
      <c r="P2218" t="str">
        <f t="shared" si="242"/>
        <v/>
      </c>
      <c r="Q2218" t="str">
        <f>IF($F2218="","",DATEDIF($R2218,①申込書!$D$3,"Y"))</f>
        <v/>
      </c>
      <c r="R2218" t="str">
        <f t="shared" si="243"/>
        <v/>
      </c>
      <c r="S2218" t="str">
        <f t="shared" si="238"/>
        <v/>
      </c>
      <c r="T2218" t="str">
        <f>IFERROR(IF($G2218&lt;&gt;"",LEFT($G2218,11),IF(COUNTIF(③女子申込!$C:$C,$B2218)=1,INDEX(③女子申込!H:H,MATCH($B2218,③女子申込!$C:$C,0)),"")),"")</f>
        <v/>
      </c>
      <c r="U2218" t="str">
        <f t="shared" si="244"/>
        <v/>
      </c>
    </row>
    <row r="2219" spans="13:21">
      <c r="M2219" t="str">
        <f t="shared" si="239"/>
        <v/>
      </c>
      <c r="N2219" t="str">
        <f t="shared" si="240"/>
        <v/>
      </c>
      <c r="O2219" t="str">
        <f t="shared" si="241"/>
        <v/>
      </c>
      <c r="P2219" t="str">
        <f t="shared" si="242"/>
        <v/>
      </c>
      <c r="Q2219" t="str">
        <f>IF($F2219="","",DATEDIF($R2219,①申込書!$D$3,"Y"))</f>
        <v/>
      </c>
      <c r="R2219" t="str">
        <f t="shared" si="243"/>
        <v/>
      </c>
      <c r="S2219" t="str">
        <f t="shared" si="238"/>
        <v/>
      </c>
      <c r="T2219" t="str">
        <f>IFERROR(IF($G2219&lt;&gt;"",LEFT($G2219,11),IF(COUNTIF(③女子申込!$C:$C,$B2219)=1,INDEX(③女子申込!H:H,MATCH($B2219,③女子申込!$C:$C,0)),"")),"")</f>
        <v/>
      </c>
      <c r="U2219" t="str">
        <f t="shared" si="244"/>
        <v/>
      </c>
    </row>
    <row r="2220" spans="13:21">
      <c r="M2220" t="str">
        <f t="shared" si="239"/>
        <v/>
      </c>
      <c r="N2220" t="str">
        <f t="shared" si="240"/>
        <v/>
      </c>
      <c r="O2220" t="str">
        <f t="shared" si="241"/>
        <v/>
      </c>
      <c r="P2220" t="str">
        <f t="shared" si="242"/>
        <v/>
      </c>
      <c r="Q2220" t="str">
        <f>IF($F2220="","",DATEDIF($R2220,①申込書!$D$3,"Y"))</f>
        <v/>
      </c>
      <c r="R2220" t="str">
        <f t="shared" si="243"/>
        <v/>
      </c>
      <c r="S2220" t="str">
        <f t="shared" si="238"/>
        <v/>
      </c>
      <c r="T2220" t="str">
        <f>IFERROR(IF($G2220&lt;&gt;"",LEFT($G2220,11),IF(COUNTIF(③女子申込!$C:$C,$B2220)=1,INDEX(③女子申込!H:H,MATCH($B2220,③女子申込!$C:$C,0)),"")),"")</f>
        <v/>
      </c>
      <c r="U2220" t="str">
        <f t="shared" si="244"/>
        <v/>
      </c>
    </row>
    <row r="2221" spans="13:21">
      <c r="M2221" t="str">
        <f t="shared" si="239"/>
        <v/>
      </c>
      <c r="N2221" t="str">
        <f t="shared" si="240"/>
        <v/>
      </c>
      <c r="O2221" t="str">
        <f t="shared" si="241"/>
        <v/>
      </c>
      <c r="P2221" t="str">
        <f t="shared" si="242"/>
        <v/>
      </c>
      <c r="Q2221" t="str">
        <f>IF($F2221="","",DATEDIF($R2221,①申込書!$D$3,"Y"))</f>
        <v/>
      </c>
      <c r="R2221" t="str">
        <f t="shared" si="243"/>
        <v/>
      </c>
      <c r="S2221" t="str">
        <f t="shared" si="238"/>
        <v/>
      </c>
      <c r="T2221" t="str">
        <f>IFERROR(IF($G2221&lt;&gt;"",LEFT($G2221,11),IF(COUNTIF(③女子申込!$C:$C,$B2221)=1,INDEX(③女子申込!H:H,MATCH($B2221,③女子申込!$C:$C,0)),"")),"")</f>
        <v/>
      </c>
      <c r="U2221" t="str">
        <f t="shared" si="244"/>
        <v/>
      </c>
    </row>
    <row r="2222" spans="13:21">
      <c r="M2222" t="str">
        <f t="shared" si="239"/>
        <v/>
      </c>
      <c r="N2222" t="str">
        <f t="shared" si="240"/>
        <v/>
      </c>
      <c r="O2222" t="str">
        <f t="shared" si="241"/>
        <v/>
      </c>
      <c r="P2222" t="str">
        <f t="shared" si="242"/>
        <v/>
      </c>
      <c r="Q2222" t="str">
        <f>IF($F2222="","",DATEDIF($R2222,①申込書!$D$3,"Y"))</f>
        <v/>
      </c>
      <c r="R2222" t="str">
        <f t="shared" si="243"/>
        <v/>
      </c>
      <c r="S2222" t="str">
        <f t="shared" si="238"/>
        <v/>
      </c>
      <c r="T2222" t="str">
        <f>IFERROR(IF($G2222&lt;&gt;"",LEFT($G2222,11),IF(COUNTIF(③女子申込!$C:$C,$B2222)=1,INDEX(③女子申込!H:H,MATCH($B2222,③女子申込!$C:$C,0)),"")),"")</f>
        <v/>
      </c>
      <c r="U2222" t="str">
        <f t="shared" si="244"/>
        <v/>
      </c>
    </row>
    <row r="2223" spans="13:21">
      <c r="M2223" t="str">
        <f t="shared" si="239"/>
        <v/>
      </c>
      <c r="N2223" t="str">
        <f t="shared" si="240"/>
        <v/>
      </c>
      <c r="O2223" t="str">
        <f t="shared" si="241"/>
        <v/>
      </c>
      <c r="P2223" t="str">
        <f t="shared" si="242"/>
        <v/>
      </c>
      <c r="Q2223" t="str">
        <f>IF($F2223="","",DATEDIF($R2223,①申込書!$D$3,"Y"))</f>
        <v/>
      </c>
      <c r="R2223" t="str">
        <f t="shared" si="243"/>
        <v/>
      </c>
      <c r="S2223" t="str">
        <f t="shared" si="238"/>
        <v/>
      </c>
      <c r="T2223" t="str">
        <f>IFERROR(IF($G2223&lt;&gt;"",LEFT($G2223,11),IF(COUNTIF(③女子申込!$C:$C,$B2223)=1,INDEX(③女子申込!H:H,MATCH($B2223,③女子申込!$C:$C,0)),"")),"")</f>
        <v/>
      </c>
      <c r="U2223" t="str">
        <f t="shared" si="244"/>
        <v/>
      </c>
    </row>
    <row r="2224" spans="13:21">
      <c r="M2224" t="str">
        <f t="shared" si="239"/>
        <v/>
      </c>
      <c r="N2224" t="str">
        <f t="shared" si="240"/>
        <v/>
      </c>
      <c r="O2224" t="str">
        <f t="shared" si="241"/>
        <v/>
      </c>
      <c r="P2224" t="str">
        <f t="shared" si="242"/>
        <v/>
      </c>
      <c r="Q2224" t="str">
        <f>IF($F2224="","",DATEDIF($R2224,①申込書!$D$3,"Y"))</f>
        <v/>
      </c>
      <c r="R2224" t="str">
        <f t="shared" si="243"/>
        <v/>
      </c>
      <c r="S2224" t="str">
        <f t="shared" si="238"/>
        <v/>
      </c>
      <c r="T2224" t="str">
        <f>IFERROR(IF($G2224&lt;&gt;"",LEFT($G2224,11),IF(COUNTIF(③女子申込!$C:$C,$B2224)=1,INDEX(③女子申込!H:H,MATCH($B2224,③女子申込!$C:$C,0)),"")),"")</f>
        <v/>
      </c>
      <c r="U2224" t="str">
        <f t="shared" si="244"/>
        <v/>
      </c>
    </row>
    <row r="2225" spans="13:21">
      <c r="M2225" t="str">
        <f t="shared" si="239"/>
        <v/>
      </c>
      <c r="N2225" t="str">
        <f t="shared" si="240"/>
        <v/>
      </c>
      <c r="O2225" t="str">
        <f t="shared" si="241"/>
        <v/>
      </c>
      <c r="P2225" t="str">
        <f t="shared" si="242"/>
        <v/>
      </c>
      <c r="Q2225" t="str">
        <f>IF($F2225="","",DATEDIF($R2225,①申込書!$D$3,"Y"))</f>
        <v/>
      </c>
      <c r="R2225" t="str">
        <f t="shared" si="243"/>
        <v/>
      </c>
      <c r="S2225" t="str">
        <f t="shared" si="238"/>
        <v/>
      </c>
      <c r="T2225" t="str">
        <f>IFERROR(IF($G2225&lt;&gt;"",LEFT($G2225,11),IF(COUNTIF(③女子申込!$C:$C,$B2225)=1,INDEX(③女子申込!H:H,MATCH($B2225,③女子申込!$C:$C,0)),"")),"")</f>
        <v/>
      </c>
      <c r="U2225" t="str">
        <f t="shared" si="244"/>
        <v/>
      </c>
    </row>
    <row r="2226" spans="13:21">
      <c r="M2226" t="str">
        <f t="shared" si="239"/>
        <v/>
      </c>
      <c r="N2226" t="str">
        <f t="shared" si="240"/>
        <v/>
      </c>
      <c r="O2226" t="str">
        <f t="shared" si="241"/>
        <v/>
      </c>
      <c r="P2226" t="str">
        <f t="shared" si="242"/>
        <v/>
      </c>
      <c r="Q2226" t="str">
        <f>IF($F2226="","",DATEDIF($R2226,①申込書!$D$3,"Y"))</f>
        <v/>
      </c>
      <c r="R2226" t="str">
        <f t="shared" si="243"/>
        <v/>
      </c>
      <c r="S2226" t="str">
        <f t="shared" si="238"/>
        <v/>
      </c>
      <c r="T2226" t="str">
        <f>IFERROR(IF($G2226&lt;&gt;"",LEFT($G2226,11),IF(COUNTIF(③女子申込!$C:$C,$B2226)=1,INDEX(③女子申込!H:H,MATCH($B2226,③女子申込!$C:$C,0)),"")),"")</f>
        <v/>
      </c>
      <c r="U2226" t="str">
        <f t="shared" si="244"/>
        <v/>
      </c>
    </row>
    <row r="2227" spans="13:21">
      <c r="M2227" t="str">
        <f t="shared" si="239"/>
        <v/>
      </c>
      <c r="N2227" t="str">
        <f t="shared" si="240"/>
        <v/>
      </c>
      <c r="O2227" t="str">
        <f t="shared" si="241"/>
        <v/>
      </c>
      <c r="P2227" t="str">
        <f t="shared" si="242"/>
        <v/>
      </c>
      <c r="Q2227" t="str">
        <f>IF($F2227="","",DATEDIF($R2227,①申込書!$D$3,"Y"))</f>
        <v/>
      </c>
      <c r="R2227" t="str">
        <f t="shared" si="243"/>
        <v/>
      </c>
      <c r="S2227" t="str">
        <f t="shared" si="238"/>
        <v/>
      </c>
      <c r="T2227" t="str">
        <f>IFERROR(IF($G2227&lt;&gt;"",LEFT($G2227,11),IF(COUNTIF(③女子申込!$C:$C,$B2227)=1,INDEX(③女子申込!H:H,MATCH($B2227,③女子申込!$C:$C,0)),"")),"")</f>
        <v/>
      </c>
      <c r="U2227" t="str">
        <f t="shared" si="244"/>
        <v/>
      </c>
    </row>
    <row r="2228" spans="13:21">
      <c r="M2228" t="str">
        <f t="shared" si="239"/>
        <v/>
      </c>
      <c r="N2228" t="str">
        <f t="shared" si="240"/>
        <v/>
      </c>
      <c r="O2228" t="str">
        <f t="shared" si="241"/>
        <v/>
      </c>
      <c r="P2228" t="str">
        <f t="shared" si="242"/>
        <v/>
      </c>
      <c r="Q2228" t="str">
        <f>IF($F2228="","",DATEDIF($R2228,①申込書!$D$3,"Y"))</f>
        <v/>
      </c>
      <c r="R2228" t="str">
        <f t="shared" si="243"/>
        <v/>
      </c>
      <c r="S2228" t="str">
        <f t="shared" si="238"/>
        <v/>
      </c>
      <c r="T2228" t="str">
        <f>IFERROR(IF($G2228&lt;&gt;"",LEFT($G2228,11),IF(COUNTIF(③女子申込!$C:$C,$B2228)=1,INDEX(③女子申込!H:H,MATCH($B2228,③女子申込!$C:$C,0)),"")),"")</f>
        <v/>
      </c>
      <c r="U2228" t="str">
        <f t="shared" si="244"/>
        <v/>
      </c>
    </row>
    <row r="2229" spans="13:21">
      <c r="M2229" t="str">
        <f t="shared" si="239"/>
        <v/>
      </c>
      <c r="N2229" t="str">
        <f t="shared" si="240"/>
        <v/>
      </c>
      <c r="O2229" t="str">
        <f t="shared" si="241"/>
        <v/>
      </c>
      <c r="P2229" t="str">
        <f t="shared" si="242"/>
        <v/>
      </c>
      <c r="Q2229" t="str">
        <f>IF($F2229="","",DATEDIF($R2229,①申込書!$D$3,"Y"))</f>
        <v/>
      </c>
      <c r="R2229" t="str">
        <f t="shared" si="243"/>
        <v/>
      </c>
      <c r="S2229" t="str">
        <f t="shared" si="238"/>
        <v/>
      </c>
      <c r="T2229" t="str">
        <f>IFERROR(IF($G2229&lt;&gt;"",LEFT($G2229,11),IF(COUNTIF(③女子申込!$C:$C,$B2229)=1,INDEX(③女子申込!H:H,MATCH($B2229,③女子申込!$C:$C,0)),"")),"")</f>
        <v/>
      </c>
      <c r="U2229" t="str">
        <f t="shared" si="244"/>
        <v/>
      </c>
    </row>
    <row r="2230" spans="13:21">
      <c r="M2230" t="str">
        <f t="shared" si="239"/>
        <v/>
      </c>
      <c r="N2230" t="str">
        <f t="shared" si="240"/>
        <v/>
      </c>
      <c r="O2230" t="str">
        <f t="shared" si="241"/>
        <v/>
      </c>
      <c r="P2230" t="str">
        <f t="shared" si="242"/>
        <v/>
      </c>
      <c r="Q2230" t="str">
        <f>IF($F2230="","",DATEDIF($R2230,①申込書!$D$3,"Y"))</f>
        <v/>
      </c>
      <c r="R2230" t="str">
        <f t="shared" si="243"/>
        <v/>
      </c>
      <c r="S2230" t="str">
        <f t="shared" si="238"/>
        <v/>
      </c>
      <c r="T2230" t="str">
        <f>IFERROR(IF($G2230&lt;&gt;"",LEFT($G2230,11),IF(COUNTIF(③女子申込!$C:$C,$B2230)=1,INDEX(③女子申込!H:H,MATCH($B2230,③女子申込!$C:$C,0)),"")),"")</f>
        <v/>
      </c>
      <c r="U2230" t="str">
        <f t="shared" si="244"/>
        <v/>
      </c>
    </row>
    <row r="2231" spans="13:21">
      <c r="M2231" t="str">
        <f t="shared" si="239"/>
        <v/>
      </c>
      <c r="N2231" t="str">
        <f t="shared" si="240"/>
        <v/>
      </c>
      <c r="O2231" t="str">
        <f t="shared" si="241"/>
        <v/>
      </c>
      <c r="P2231" t="str">
        <f t="shared" si="242"/>
        <v/>
      </c>
      <c r="Q2231" t="str">
        <f>IF($F2231="","",DATEDIF($R2231,①申込書!$D$3,"Y"))</f>
        <v/>
      </c>
      <c r="R2231" t="str">
        <f t="shared" si="243"/>
        <v/>
      </c>
      <c r="S2231" t="str">
        <f t="shared" si="238"/>
        <v/>
      </c>
      <c r="T2231" t="str">
        <f>IFERROR(IF($G2231&lt;&gt;"",LEFT($G2231,11),IF(COUNTIF(③女子申込!$C:$C,$B2231)=1,INDEX(③女子申込!H:H,MATCH($B2231,③女子申込!$C:$C,0)),"")),"")</f>
        <v/>
      </c>
      <c r="U2231" t="str">
        <f t="shared" si="244"/>
        <v/>
      </c>
    </row>
    <row r="2232" spans="13:21">
      <c r="M2232" t="str">
        <f t="shared" si="239"/>
        <v/>
      </c>
      <c r="N2232" t="str">
        <f t="shared" si="240"/>
        <v/>
      </c>
      <c r="O2232" t="str">
        <f t="shared" si="241"/>
        <v/>
      </c>
      <c r="P2232" t="str">
        <f t="shared" si="242"/>
        <v/>
      </c>
      <c r="Q2232" t="str">
        <f>IF($F2232="","",DATEDIF($R2232,①申込書!$D$3,"Y"))</f>
        <v/>
      </c>
      <c r="R2232" t="str">
        <f t="shared" si="243"/>
        <v/>
      </c>
      <c r="S2232" t="str">
        <f t="shared" si="238"/>
        <v/>
      </c>
      <c r="T2232" t="str">
        <f>IFERROR(IF($G2232&lt;&gt;"",LEFT($G2232,11),IF(COUNTIF(③女子申込!$C:$C,$B2232)=1,INDEX(③女子申込!H:H,MATCH($B2232,③女子申込!$C:$C,0)),"")),"")</f>
        <v/>
      </c>
      <c r="U2232" t="str">
        <f t="shared" si="244"/>
        <v/>
      </c>
    </row>
    <row r="2233" spans="13:21">
      <c r="M2233" t="str">
        <f t="shared" si="239"/>
        <v/>
      </c>
      <c r="N2233" t="str">
        <f t="shared" si="240"/>
        <v/>
      </c>
      <c r="O2233" t="str">
        <f t="shared" si="241"/>
        <v/>
      </c>
      <c r="P2233" t="str">
        <f t="shared" si="242"/>
        <v/>
      </c>
      <c r="Q2233" t="str">
        <f>IF($F2233="","",DATEDIF($R2233,①申込書!$D$3,"Y"))</f>
        <v/>
      </c>
      <c r="R2233" t="str">
        <f t="shared" si="243"/>
        <v/>
      </c>
      <c r="S2233" t="str">
        <f t="shared" si="238"/>
        <v/>
      </c>
      <c r="T2233" t="str">
        <f>IFERROR(IF($G2233&lt;&gt;"",LEFT($G2233,11),IF(COUNTIF(③女子申込!$C:$C,$B2233)=1,INDEX(③女子申込!H:H,MATCH($B2233,③女子申込!$C:$C,0)),"")),"")</f>
        <v/>
      </c>
      <c r="U2233" t="str">
        <f t="shared" si="244"/>
        <v/>
      </c>
    </row>
    <row r="2234" spans="13:21">
      <c r="M2234" t="str">
        <f t="shared" si="239"/>
        <v/>
      </c>
      <c r="N2234" t="str">
        <f t="shared" si="240"/>
        <v/>
      </c>
      <c r="O2234" t="str">
        <f t="shared" si="241"/>
        <v/>
      </c>
      <c r="P2234" t="str">
        <f t="shared" si="242"/>
        <v/>
      </c>
      <c r="Q2234" t="str">
        <f>IF($F2234="","",DATEDIF($R2234,①申込書!$D$3,"Y"))</f>
        <v/>
      </c>
      <c r="R2234" t="str">
        <f t="shared" si="243"/>
        <v/>
      </c>
      <c r="S2234" t="str">
        <f t="shared" si="238"/>
        <v/>
      </c>
      <c r="T2234" t="str">
        <f>IFERROR(IF($G2234&lt;&gt;"",LEFT($G2234,11),IF(COUNTIF(③女子申込!$C:$C,$B2234)=1,INDEX(③女子申込!H:H,MATCH($B2234,③女子申込!$C:$C,0)),"")),"")</f>
        <v/>
      </c>
      <c r="U2234" t="str">
        <f t="shared" si="244"/>
        <v/>
      </c>
    </row>
    <row r="2235" spans="13:21">
      <c r="M2235" t="str">
        <f t="shared" si="239"/>
        <v/>
      </c>
      <c r="N2235" t="str">
        <f t="shared" si="240"/>
        <v/>
      </c>
      <c r="O2235" t="str">
        <f t="shared" si="241"/>
        <v/>
      </c>
      <c r="P2235" t="str">
        <f t="shared" si="242"/>
        <v/>
      </c>
      <c r="Q2235" t="str">
        <f>IF($F2235="","",DATEDIF($R2235,①申込書!$D$3,"Y"))</f>
        <v/>
      </c>
      <c r="R2235" t="str">
        <f t="shared" si="243"/>
        <v/>
      </c>
      <c r="S2235" t="str">
        <f t="shared" si="238"/>
        <v/>
      </c>
      <c r="T2235" t="str">
        <f>IFERROR(IF($G2235&lt;&gt;"",LEFT($G2235,11),IF(COUNTIF(③女子申込!$C:$C,$B2235)=1,INDEX(③女子申込!H:H,MATCH($B2235,③女子申込!$C:$C,0)),"")),"")</f>
        <v/>
      </c>
      <c r="U2235" t="str">
        <f t="shared" si="244"/>
        <v/>
      </c>
    </row>
    <row r="2236" spans="13:21">
      <c r="M2236" t="str">
        <f t="shared" si="239"/>
        <v/>
      </c>
      <c r="N2236" t="str">
        <f t="shared" si="240"/>
        <v/>
      </c>
      <c r="O2236" t="str">
        <f t="shared" si="241"/>
        <v/>
      </c>
      <c r="P2236" t="str">
        <f t="shared" si="242"/>
        <v/>
      </c>
      <c r="Q2236" t="str">
        <f>IF($F2236="","",DATEDIF($R2236,①申込書!$D$3,"Y"))</f>
        <v/>
      </c>
      <c r="R2236" t="str">
        <f t="shared" si="243"/>
        <v/>
      </c>
      <c r="S2236" t="str">
        <f t="shared" si="238"/>
        <v/>
      </c>
      <c r="T2236" t="str">
        <f>IFERROR(IF($G2236&lt;&gt;"",LEFT($G2236,11),IF(COUNTIF(③女子申込!$C:$C,$B2236)=1,INDEX(③女子申込!H:H,MATCH($B2236,③女子申込!$C:$C,0)),"")),"")</f>
        <v/>
      </c>
      <c r="U2236" t="str">
        <f t="shared" si="244"/>
        <v/>
      </c>
    </row>
    <row r="2237" spans="13:21">
      <c r="M2237" t="str">
        <f t="shared" si="239"/>
        <v/>
      </c>
      <c r="N2237" t="str">
        <f t="shared" si="240"/>
        <v/>
      </c>
      <c r="O2237" t="str">
        <f t="shared" si="241"/>
        <v/>
      </c>
      <c r="P2237" t="str">
        <f t="shared" si="242"/>
        <v/>
      </c>
      <c r="Q2237" t="str">
        <f>IF($F2237="","",DATEDIF($R2237,①申込書!$D$3,"Y"))</f>
        <v/>
      </c>
      <c r="R2237" t="str">
        <f t="shared" si="243"/>
        <v/>
      </c>
      <c r="S2237" t="str">
        <f t="shared" si="238"/>
        <v/>
      </c>
      <c r="T2237" t="str">
        <f>IFERROR(IF($G2237&lt;&gt;"",LEFT($G2237,11),IF(COUNTIF(③女子申込!$C:$C,$B2237)=1,INDEX(③女子申込!H:H,MATCH($B2237,③女子申込!$C:$C,0)),"")),"")</f>
        <v/>
      </c>
      <c r="U2237" t="str">
        <f t="shared" si="244"/>
        <v/>
      </c>
    </row>
    <row r="2238" spans="13:21">
      <c r="M2238" t="str">
        <f t="shared" si="239"/>
        <v/>
      </c>
      <c r="N2238" t="str">
        <f t="shared" si="240"/>
        <v/>
      </c>
      <c r="O2238" t="str">
        <f t="shared" si="241"/>
        <v/>
      </c>
      <c r="P2238" t="str">
        <f t="shared" si="242"/>
        <v/>
      </c>
      <c r="Q2238" t="str">
        <f>IF($F2238="","",DATEDIF($R2238,①申込書!$D$3,"Y"))</f>
        <v/>
      </c>
      <c r="R2238" t="str">
        <f t="shared" si="243"/>
        <v/>
      </c>
      <c r="S2238" t="str">
        <f t="shared" si="238"/>
        <v/>
      </c>
      <c r="T2238" t="str">
        <f>IFERROR(IF($G2238&lt;&gt;"",LEFT($G2238,11),IF(COUNTIF(③女子申込!$C:$C,$B2238)=1,INDEX(③女子申込!H:H,MATCH($B2238,③女子申込!$C:$C,0)),"")),"")</f>
        <v/>
      </c>
      <c r="U2238" t="str">
        <f t="shared" si="244"/>
        <v/>
      </c>
    </row>
    <row r="2239" spans="13:21">
      <c r="M2239" t="str">
        <f t="shared" si="239"/>
        <v/>
      </c>
      <c r="N2239" t="str">
        <f t="shared" si="240"/>
        <v/>
      </c>
      <c r="O2239" t="str">
        <f t="shared" si="241"/>
        <v/>
      </c>
      <c r="P2239" t="str">
        <f t="shared" si="242"/>
        <v/>
      </c>
      <c r="Q2239" t="str">
        <f>IF($F2239="","",DATEDIF($R2239,①申込書!$D$3,"Y"))</f>
        <v/>
      </c>
      <c r="R2239" t="str">
        <f t="shared" si="243"/>
        <v/>
      </c>
      <c r="S2239" t="str">
        <f t="shared" si="238"/>
        <v/>
      </c>
      <c r="T2239" t="str">
        <f>IFERROR(IF($G2239&lt;&gt;"",LEFT($G2239,11),IF(COUNTIF(③女子申込!$C:$C,$B2239)=1,INDEX(③女子申込!H:H,MATCH($B2239,③女子申込!$C:$C,0)),"")),"")</f>
        <v/>
      </c>
      <c r="U2239" t="str">
        <f t="shared" si="244"/>
        <v/>
      </c>
    </row>
    <row r="2240" spans="13:21">
      <c r="M2240" t="str">
        <f t="shared" si="239"/>
        <v/>
      </c>
      <c r="N2240" t="str">
        <f t="shared" si="240"/>
        <v/>
      </c>
      <c r="O2240" t="str">
        <f t="shared" si="241"/>
        <v/>
      </c>
      <c r="P2240" t="str">
        <f t="shared" si="242"/>
        <v/>
      </c>
      <c r="Q2240" t="str">
        <f>IF($F2240="","",DATEDIF($R2240,①申込書!$D$3,"Y"))</f>
        <v/>
      </c>
      <c r="R2240" t="str">
        <f t="shared" si="243"/>
        <v/>
      </c>
      <c r="S2240" t="str">
        <f t="shared" si="238"/>
        <v/>
      </c>
      <c r="T2240" t="str">
        <f>IFERROR(IF($G2240&lt;&gt;"",LEFT($G2240,11),IF(COUNTIF(③女子申込!$C:$C,$B2240)=1,INDEX(③女子申込!H:H,MATCH($B2240,③女子申込!$C:$C,0)),"")),"")</f>
        <v/>
      </c>
      <c r="U2240" t="str">
        <f t="shared" si="244"/>
        <v/>
      </c>
    </row>
    <row r="2241" spans="13:21">
      <c r="M2241" t="str">
        <f t="shared" si="239"/>
        <v/>
      </c>
      <c r="N2241" t="str">
        <f t="shared" si="240"/>
        <v/>
      </c>
      <c r="O2241" t="str">
        <f t="shared" si="241"/>
        <v/>
      </c>
      <c r="P2241" t="str">
        <f t="shared" si="242"/>
        <v/>
      </c>
      <c r="Q2241" t="str">
        <f>IF($F2241="","",DATEDIF($R2241,①申込書!$D$3,"Y"))</f>
        <v/>
      </c>
      <c r="R2241" t="str">
        <f t="shared" si="243"/>
        <v/>
      </c>
      <c r="S2241" t="str">
        <f t="shared" si="238"/>
        <v/>
      </c>
      <c r="T2241" t="str">
        <f>IFERROR(IF($G2241&lt;&gt;"",LEFT($G2241,11),IF(COUNTIF(③女子申込!$C:$C,$B2241)=1,INDEX(③女子申込!H:H,MATCH($B2241,③女子申込!$C:$C,0)),"")),"")</f>
        <v/>
      </c>
      <c r="U2241" t="str">
        <f t="shared" si="244"/>
        <v/>
      </c>
    </row>
    <row r="2242" spans="13:21">
      <c r="M2242" t="str">
        <f t="shared" si="239"/>
        <v/>
      </c>
      <c r="N2242" t="str">
        <f t="shared" si="240"/>
        <v/>
      </c>
      <c r="O2242" t="str">
        <f t="shared" si="241"/>
        <v/>
      </c>
      <c r="P2242" t="str">
        <f t="shared" si="242"/>
        <v/>
      </c>
      <c r="Q2242" t="str">
        <f>IF($F2242="","",DATEDIF($R2242,①申込書!$D$3,"Y"))</f>
        <v/>
      </c>
      <c r="R2242" t="str">
        <f t="shared" si="243"/>
        <v/>
      </c>
      <c r="S2242" t="str">
        <f t="shared" ref="S2242:S2305" si="245">IFERROR(IF(OR($E2242="北海道",$E2242="学連"),$E2242,LEFT($E2242,LEN($E2242)-1)),"")</f>
        <v/>
      </c>
      <c r="T2242" t="str">
        <f>IFERROR(IF($G2242&lt;&gt;"",LEFT($G2242,11),IF(COUNTIF(③女子申込!$C:$C,$B2242)=1,INDEX(③女子申込!H:H,MATCH($B2242,③女子申込!$C:$C,0)),"")),"")</f>
        <v/>
      </c>
      <c r="U2242" t="str">
        <f t="shared" si="244"/>
        <v/>
      </c>
    </row>
    <row r="2243" spans="13:21">
      <c r="M2243" t="str">
        <f t="shared" ref="M2243:M2306" si="246">IFERROR(LEFT($C2243,FIND("　",$C2243)-1),"")</f>
        <v/>
      </c>
      <c r="N2243" t="str">
        <f t="shared" ref="N2243:N2306" si="247">IFERROR(RIGHT($C2243,LEN($C2243)-FIND("　",$C2243)),"")</f>
        <v/>
      </c>
      <c r="O2243" t="str">
        <f t="shared" ref="O2243:O2306" si="248">IFERROR(DBCS(LEFT($D2243,FIND(" ",$D2243)-1)),"")</f>
        <v/>
      </c>
      <c r="P2243" t="str">
        <f t="shared" ref="P2243:P2306" si="249">IFERROR(DBCS(RIGHT($D2243,LEN($D2243)-FIND(" ",$D2243))),"")</f>
        <v/>
      </c>
      <c r="Q2243" t="str">
        <f>IF($F2243="","",DATEDIF($R2243,①申込書!$D$3,"Y"))</f>
        <v/>
      </c>
      <c r="R2243" t="str">
        <f t="shared" ref="R2243:R2306" si="250">IF($F2243="","",LEFT($F2243,4)&amp;"/"&amp;MID($F2243,5,2)&amp;"/"&amp;RIGHT($F2243,2))</f>
        <v/>
      </c>
      <c r="S2243" t="str">
        <f t="shared" si="245"/>
        <v/>
      </c>
      <c r="T2243" t="str">
        <f>IFERROR(IF($G2243&lt;&gt;"",LEFT($G2243,11),IF(COUNTIF(③女子申込!$C:$C,$B2243)=1,INDEX(③女子申込!H:H,MATCH($B2243,③女子申込!$C:$C,0)),"")),"")</f>
        <v/>
      </c>
      <c r="U2243" t="str">
        <f t="shared" ref="U2243:U2306" si="251">IFERROR(LEFT($A2243,FIND("大学",$A2243))&amp;RIGHT($A2243,LEN($A2243)-FIND("大学",$A2243)-1),"")</f>
        <v/>
      </c>
    </row>
    <row r="2244" spans="13:21">
      <c r="M2244" t="str">
        <f t="shared" si="246"/>
        <v/>
      </c>
      <c r="N2244" t="str">
        <f t="shared" si="247"/>
        <v/>
      </c>
      <c r="O2244" t="str">
        <f t="shared" si="248"/>
        <v/>
      </c>
      <c r="P2244" t="str">
        <f t="shared" si="249"/>
        <v/>
      </c>
      <c r="Q2244" t="str">
        <f>IF($F2244="","",DATEDIF($R2244,①申込書!$D$3,"Y"))</f>
        <v/>
      </c>
      <c r="R2244" t="str">
        <f t="shared" si="250"/>
        <v/>
      </c>
      <c r="S2244" t="str">
        <f t="shared" si="245"/>
        <v/>
      </c>
      <c r="T2244" t="str">
        <f>IFERROR(IF($G2244&lt;&gt;"",LEFT($G2244,11),IF(COUNTIF(③女子申込!$C:$C,$B2244)=1,INDEX(③女子申込!H:H,MATCH($B2244,③女子申込!$C:$C,0)),"")),"")</f>
        <v/>
      </c>
      <c r="U2244" t="str">
        <f t="shared" si="251"/>
        <v/>
      </c>
    </row>
    <row r="2245" spans="13:21">
      <c r="M2245" t="str">
        <f t="shared" si="246"/>
        <v/>
      </c>
      <c r="N2245" t="str">
        <f t="shared" si="247"/>
        <v/>
      </c>
      <c r="O2245" t="str">
        <f t="shared" si="248"/>
        <v/>
      </c>
      <c r="P2245" t="str">
        <f t="shared" si="249"/>
        <v/>
      </c>
      <c r="Q2245" t="str">
        <f>IF($F2245="","",DATEDIF($R2245,①申込書!$D$3,"Y"))</f>
        <v/>
      </c>
      <c r="R2245" t="str">
        <f t="shared" si="250"/>
        <v/>
      </c>
      <c r="S2245" t="str">
        <f t="shared" si="245"/>
        <v/>
      </c>
      <c r="T2245" t="str">
        <f>IFERROR(IF($G2245&lt;&gt;"",LEFT($G2245,11),IF(COUNTIF(③女子申込!$C:$C,$B2245)=1,INDEX(③女子申込!H:H,MATCH($B2245,③女子申込!$C:$C,0)),"")),"")</f>
        <v/>
      </c>
      <c r="U2245" t="str">
        <f t="shared" si="251"/>
        <v/>
      </c>
    </row>
    <row r="2246" spans="13:21">
      <c r="M2246" t="str">
        <f t="shared" si="246"/>
        <v/>
      </c>
      <c r="N2246" t="str">
        <f t="shared" si="247"/>
        <v/>
      </c>
      <c r="O2246" t="str">
        <f t="shared" si="248"/>
        <v/>
      </c>
      <c r="P2246" t="str">
        <f t="shared" si="249"/>
        <v/>
      </c>
      <c r="Q2246" t="str">
        <f>IF($F2246="","",DATEDIF($R2246,①申込書!$D$3,"Y"))</f>
        <v/>
      </c>
      <c r="R2246" t="str">
        <f t="shared" si="250"/>
        <v/>
      </c>
      <c r="S2246" t="str">
        <f t="shared" si="245"/>
        <v/>
      </c>
      <c r="T2246" t="str">
        <f>IFERROR(IF($G2246&lt;&gt;"",LEFT($G2246,11),IF(COUNTIF(③女子申込!$C:$C,$B2246)=1,INDEX(③女子申込!H:H,MATCH($B2246,③女子申込!$C:$C,0)),"")),"")</f>
        <v/>
      </c>
      <c r="U2246" t="str">
        <f t="shared" si="251"/>
        <v/>
      </c>
    </row>
    <row r="2247" spans="13:21">
      <c r="M2247" t="str">
        <f t="shared" si="246"/>
        <v/>
      </c>
      <c r="N2247" t="str">
        <f t="shared" si="247"/>
        <v/>
      </c>
      <c r="O2247" t="str">
        <f t="shared" si="248"/>
        <v/>
      </c>
      <c r="P2247" t="str">
        <f t="shared" si="249"/>
        <v/>
      </c>
      <c r="Q2247" t="str">
        <f>IF($F2247="","",DATEDIF($R2247,①申込書!$D$3,"Y"))</f>
        <v/>
      </c>
      <c r="R2247" t="str">
        <f t="shared" si="250"/>
        <v/>
      </c>
      <c r="S2247" t="str">
        <f t="shared" si="245"/>
        <v/>
      </c>
      <c r="T2247" t="str">
        <f>IFERROR(IF($G2247&lt;&gt;"",LEFT($G2247,11),IF(COUNTIF(③女子申込!$C:$C,$B2247)=1,INDEX(③女子申込!H:H,MATCH($B2247,③女子申込!$C:$C,0)),"")),"")</f>
        <v/>
      </c>
      <c r="U2247" t="str">
        <f t="shared" si="251"/>
        <v/>
      </c>
    </row>
    <row r="2248" spans="13:21">
      <c r="M2248" t="str">
        <f t="shared" si="246"/>
        <v/>
      </c>
      <c r="N2248" t="str">
        <f t="shared" si="247"/>
        <v/>
      </c>
      <c r="O2248" t="str">
        <f t="shared" si="248"/>
        <v/>
      </c>
      <c r="P2248" t="str">
        <f t="shared" si="249"/>
        <v/>
      </c>
      <c r="Q2248" t="str">
        <f>IF($F2248="","",DATEDIF($R2248,①申込書!$D$3,"Y"))</f>
        <v/>
      </c>
      <c r="R2248" t="str">
        <f t="shared" si="250"/>
        <v/>
      </c>
      <c r="S2248" t="str">
        <f t="shared" si="245"/>
        <v/>
      </c>
      <c r="T2248" t="str">
        <f>IFERROR(IF($G2248&lt;&gt;"",LEFT($G2248,11),IF(COUNTIF(③女子申込!$C:$C,$B2248)=1,INDEX(③女子申込!H:H,MATCH($B2248,③女子申込!$C:$C,0)),"")),"")</f>
        <v/>
      </c>
      <c r="U2248" t="str">
        <f t="shared" si="251"/>
        <v/>
      </c>
    </row>
    <row r="2249" spans="13:21">
      <c r="M2249" t="str">
        <f t="shared" si="246"/>
        <v/>
      </c>
      <c r="N2249" t="str">
        <f t="shared" si="247"/>
        <v/>
      </c>
      <c r="O2249" t="str">
        <f t="shared" si="248"/>
        <v/>
      </c>
      <c r="P2249" t="str">
        <f t="shared" si="249"/>
        <v/>
      </c>
      <c r="Q2249" t="str">
        <f>IF($F2249="","",DATEDIF($R2249,①申込書!$D$3,"Y"))</f>
        <v/>
      </c>
      <c r="R2249" t="str">
        <f t="shared" si="250"/>
        <v/>
      </c>
      <c r="S2249" t="str">
        <f t="shared" si="245"/>
        <v/>
      </c>
      <c r="T2249" t="str">
        <f>IFERROR(IF($G2249&lt;&gt;"",LEFT($G2249,11),IF(COUNTIF(③女子申込!$C:$C,$B2249)=1,INDEX(③女子申込!H:H,MATCH($B2249,③女子申込!$C:$C,0)),"")),"")</f>
        <v/>
      </c>
      <c r="U2249" t="str">
        <f t="shared" si="251"/>
        <v/>
      </c>
    </row>
    <row r="2250" spans="13:21">
      <c r="M2250" t="str">
        <f t="shared" si="246"/>
        <v/>
      </c>
      <c r="N2250" t="str">
        <f t="shared" si="247"/>
        <v/>
      </c>
      <c r="O2250" t="str">
        <f t="shared" si="248"/>
        <v/>
      </c>
      <c r="P2250" t="str">
        <f t="shared" si="249"/>
        <v/>
      </c>
      <c r="Q2250" t="str">
        <f>IF($F2250="","",DATEDIF($R2250,①申込書!$D$3,"Y"))</f>
        <v/>
      </c>
      <c r="R2250" t="str">
        <f t="shared" si="250"/>
        <v/>
      </c>
      <c r="S2250" t="str">
        <f t="shared" si="245"/>
        <v/>
      </c>
      <c r="T2250" t="str">
        <f>IFERROR(IF($G2250&lt;&gt;"",LEFT($G2250,11),IF(COUNTIF(③女子申込!$C:$C,$B2250)=1,INDEX(③女子申込!H:H,MATCH($B2250,③女子申込!$C:$C,0)),"")),"")</f>
        <v/>
      </c>
      <c r="U2250" t="str">
        <f t="shared" si="251"/>
        <v/>
      </c>
    </row>
    <row r="2251" spans="13:21">
      <c r="M2251" t="str">
        <f t="shared" si="246"/>
        <v/>
      </c>
      <c r="N2251" t="str">
        <f t="shared" si="247"/>
        <v/>
      </c>
      <c r="O2251" t="str">
        <f t="shared" si="248"/>
        <v/>
      </c>
      <c r="P2251" t="str">
        <f t="shared" si="249"/>
        <v/>
      </c>
      <c r="Q2251" t="str">
        <f>IF($F2251="","",DATEDIF($R2251,①申込書!$D$3,"Y"))</f>
        <v/>
      </c>
      <c r="R2251" t="str">
        <f t="shared" si="250"/>
        <v/>
      </c>
      <c r="S2251" t="str">
        <f t="shared" si="245"/>
        <v/>
      </c>
      <c r="T2251" t="str">
        <f>IFERROR(IF($G2251&lt;&gt;"",LEFT($G2251,11),IF(COUNTIF(③女子申込!$C:$C,$B2251)=1,INDEX(③女子申込!H:H,MATCH($B2251,③女子申込!$C:$C,0)),"")),"")</f>
        <v/>
      </c>
      <c r="U2251" t="str">
        <f t="shared" si="251"/>
        <v/>
      </c>
    </row>
    <row r="2252" spans="13:21">
      <c r="M2252" t="str">
        <f t="shared" si="246"/>
        <v/>
      </c>
      <c r="N2252" t="str">
        <f t="shared" si="247"/>
        <v/>
      </c>
      <c r="O2252" t="str">
        <f t="shared" si="248"/>
        <v/>
      </c>
      <c r="P2252" t="str">
        <f t="shared" si="249"/>
        <v/>
      </c>
      <c r="Q2252" t="str">
        <f>IF($F2252="","",DATEDIF($R2252,①申込書!$D$3,"Y"))</f>
        <v/>
      </c>
      <c r="R2252" t="str">
        <f t="shared" si="250"/>
        <v/>
      </c>
      <c r="S2252" t="str">
        <f t="shared" si="245"/>
        <v/>
      </c>
      <c r="T2252" t="str">
        <f>IFERROR(IF($G2252&lt;&gt;"",LEFT($G2252,11),IF(COUNTIF(③女子申込!$C:$C,$B2252)=1,INDEX(③女子申込!H:H,MATCH($B2252,③女子申込!$C:$C,0)),"")),"")</f>
        <v/>
      </c>
      <c r="U2252" t="str">
        <f t="shared" si="251"/>
        <v/>
      </c>
    </row>
    <row r="2253" spans="13:21">
      <c r="M2253" t="str">
        <f t="shared" si="246"/>
        <v/>
      </c>
      <c r="N2253" t="str">
        <f t="shared" si="247"/>
        <v/>
      </c>
      <c r="O2253" t="str">
        <f t="shared" si="248"/>
        <v/>
      </c>
      <c r="P2253" t="str">
        <f t="shared" si="249"/>
        <v/>
      </c>
      <c r="Q2253" t="str">
        <f>IF($F2253="","",DATEDIF($R2253,①申込書!$D$3,"Y"))</f>
        <v/>
      </c>
      <c r="R2253" t="str">
        <f t="shared" si="250"/>
        <v/>
      </c>
      <c r="S2253" t="str">
        <f t="shared" si="245"/>
        <v/>
      </c>
      <c r="T2253" t="str">
        <f>IFERROR(IF($G2253&lt;&gt;"",LEFT($G2253,11),IF(COUNTIF(③女子申込!$C:$C,$B2253)=1,INDEX(③女子申込!H:H,MATCH($B2253,③女子申込!$C:$C,0)),"")),"")</f>
        <v/>
      </c>
      <c r="U2253" t="str">
        <f t="shared" si="251"/>
        <v/>
      </c>
    </row>
    <row r="2254" spans="13:21">
      <c r="M2254" t="str">
        <f t="shared" si="246"/>
        <v/>
      </c>
      <c r="N2254" t="str">
        <f t="shared" si="247"/>
        <v/>
      </c>
      <c r="O2254" t="str">
        <f t="shared" si="248"/>
        <v/>
      </c>
      <c r="P2254" t="str">
        <f t="shared" si="249"/>
        <v/>
      </c>
      <c r="Q2254" t="str">
        <f>IF($F2254="","",DATEDIF($R2254,①申込書!$D$3,"Y"))</f>
        <v/>
      </c>
      <c r="R2254" t="str">
        <f t="shared" si="250"/>
        <v/>
      </c>
      <c r="S2254" t="str">
        <f t="shared" si="245"/>
        <v/>
      </c>
      <c r="T2254" t="str">
        <f>IFERROR(IF($G2254&lt;&gt;"",LEFT($G2254,11),IF(COUNTIF(③女子申込!$C:$C,$B2254)=1,INDEX(③女子申込!H:H,MATCH($B2254,③女子申込!$C:$C,0)),"")),"")</f>
        <v/>
      </c>
      <c r="U2254" t="str">
        <f t="shared" si="251"/>
        <v/>
      </c>
    </row>
    <row r="2255" spans="13:21">
      <c r="M2255" t="str">
        <f t="shared" si="246"/>
        <v/>
      </c>
      <c r="N2255" t="str">
        <f t="shared" si="247"/>
        <v/>
      </c>
      <c r="O2255" t="str">
        <f t="shared" si="248"/>
        <v/>
      </c>
      <c r="P2255" t="str">
        <f t="shared" si="249"/>
        <v/>
      </c>
      <c r="Q2255" t="str">
        <f>IF($F2255="","",DATEDIF($R2255,①申込書!$D$3,"Y"))</f>
        <v/>
      </c>
      <c r="R2255" t="str">
        <f t="shared" si="250"/>
        <v/>
      </c>
      <c r="S2255" t="str">
        <f t="shared" si="245"/>
        <v/>
      </c>
      <c r="T2255" t="str">
        <f>IFERROR(IF($G2255&lt;&gt;"",LEFT($G2255,11),IF(COUNTIF(③女子申込!$C:$C,$B2255)=1,INDEX(③女子申込!H:H,MATCH($B2255,③女子申込!$C:$C,0)),"")),"")</f>
        <v/>
      </c>
      <c r="U2255" t="str">
        <f t="shared" si="251"/>
        <v/>
      </c>
    </row>
    <row r="2256" spans="13:21">
      <c r="M2256" t="str">
        <f t="shared" si="246"/>
        <v/>
      </c>
      <c r="N2256" t="str">
        <f t="shared" si="247"/>
        <v/>
      </c>
      <c r="O2256" t="str">
        <f t="shared" si="248"/>
        <v/>
      </c>
      <c r="P2256" t="str">
        <f t="shared" si="249"/>
        <v/>
      </c>
      <c r="Q2256" t="str">
        <f>IF($F2256="","",DATEDIF($R2256,①申込書!$D$3,"Y"))</f>
        <v/>
      </c>
      <c r="R2256" t="str">
        <f t="shared" si="250"/>
        <v/>
      </c>
      <c r="S2256" t="str">
        <f t="shared" si="245"/>
        <v/>
      </c>
      <c r="T2256" t="str">
        <f>IFERROR(IF($G2256&lt;&gt;"",LEFT($G2256,11),IF(COUNTIF(③女子申込!$C:$C,$B2256)=1,INDEX(③女子申込!H:H,MATCH($B2256,③女子申込!$C:$C,0)),"")),"")</f>
        <v/>
      </c>
      <c r="U2256" t="str">
        <f t="shared" si="251"/>
        <v/>
      </c>
    </row>
    <row r="2257" spans="13:21">
      <c r="M2257" t="str">
        <f t="shared" si="246"/>
        <v/>
      </c>
      <c r="N2257" t="str">
        <f t="shared" si="247"/>
        <v/>
      </c>
      <c r="O2257" t="str">
        <f t="shared" si="248"/>
        <v/>
      </c>
      <c r="P2257" t="str">
        <f t="shared" si="249"/>
        <v/>
      </c>
      <c r="Q2257" t="str">
        <f>IF($F2257="","",DATEDIF($R2257,①申込書!$D$3,"Y"))</f>
        <v/>
      </c>
      <c r="R2257" t="str">
        <f t="shared" si="250"/>
        <v/>
      </c>
      <c r="S2257" t="str">
        <f t="shared" si="245"/>
        <v/>
      </c>
      <c r="T2257" t="str">
        <f>IFERROR(IF($G2257&lt;&gt;"",LEFT($G2257,11),IF(COUNTIF(③女子申込!$C:$C,$B2257)=1,INDEX(③女子申込!H:H,MATCH($B2257,③女子申込!$C:$C,0)),"")),"")</f>
        <v/>
      </c>
      <c r="U2257" t="str">
        <f t="shared" si="251"/>
        <v/>
      </c>
    </row>
    <row r="2258" spans="13:21">
      <c r="M2258" t="str">
        <f t="shared" si="246"/>
        <v/>
      </c>
      <c r="N2258" t="str">
        <f t="shared" si="247"/>
        <v/>
      </c>
      <c r="O2258" t="str">
        <f t="shared" si="248"/>
        <v/>
      </c>
      <c r="P2258" t="str">
        <f t="shared" si="249"/>
        <v/>
      </c>
      <c r="Q2258" t="str">
        <f>IF($F2258="","",DATEDIF($R2258,①申込書!$D$3,"Y"))</f>
        <v/>
      </c>
      <c r="R2258" t="str">
        <f t="shared" si="250"/>
        <v/>
      </c>
      <c r="S2258" t="str">
        <f t="shared" si="245"/>
        <v/>
      </c>
      <c r="T2258" t="str">
        <f>IFERROR(IF($G2258&lt;&gt;"",LEFT($G2258,11),IF(COUNTIF(③女子申込!$C:$C,$B2258)=1,INDEX(③女子申込!H:H,MATCH($B2258,③女子申込!$C:$C,0)),"")),"")</f>
        <v/>
      </c>
      <c r="U2258" t="str">
        <f t="shared" si="251"/>
        <v/>
      </c>
    </row>
    <row r="2259" spans="13:21">
      <c r="M2259" t="str">
        <f t="shared" si="246"/>
        <v/>
      </c>
      <c r="N2259" t="str">
        <f t="shared" si="247"/>
        <v/>
      </c>
      <c r="O2259" t="str">
        <f t="shared" si="248"/>
        <v/>
      </c>
      <c r="P2259" t="str">
        <f t="shared" si="249"/>
        <v/>
      </c>
      <c r="Q2259" t="str">
        <f>IF($F2259="","",DATEDIF($R2259,①申込書!$D$3,"Y"))</f>
        <v/>
      </c>
      <c r="R2259" t="str">
        <f t="shared" si="250"/>
        <v/>
      </c>
      <c r="S2259" t="str">
        <f t="shared" si="245"/>
        <v/>
      </c>
      <c r="T2259" t="str">
        <f>IFERROR(IF($G2259&lt;&gt;"",LEFT($G2259,11),IF(COUNTIF(③女子申込!$C:$C,$B2259)=1,INDEX(③女子申込!H:H,MATCH($B2259,③女子申込!$C:$C,0)),"")),"")</f>
        <v/>
      </c>
      <c r="U2259" t="str">
        <f t="shared" si="251"/>
        <v/>
      </c>
    </row>
    <row r="2260" spans="13:21">
      <c r="M2260" t="str">
        <f t="shared" si="246"/>
        <v/>
      </c>
      <c r="N2260" t="str">
        <f t="shared" si="247"/>
        <v/>
      </c>
      <c r="O2260" t="str">
        <f t="shared" si="248"/>
        <v/>
      </c>
      <c r="P2260" t="str">
        <f t="shared" si="249"/>
        <v/>
      </c>
      <c r="Q2260" t="str">
        <f>IF($F2260="","",DATEDIF($R2260,①申込書!$D$3,"Y"))</f>
        <v/>
      </c>
      <c r="R2260" t="str">
        <f t="shared" si="250"/>
        <v/>
      </c>
      <c r="S2260" t="str">
        <f t="shared" si="245"/>
        <v/>
      </c>
      <c r="T2260" t="str">
        <f>IFERROR(IF($G2260&lt;&gt;"",LEFT($G2260,11),IF(COUNTIF(③女子申込!$C:$C,$B2260)=1,INDEX(③女子申込!H:H,MATCH($B2260,③女子申込!$C:$C,0)),"")),"")</f>
        <v/>
      </c>
      <c r="U2260" t="str">
        <f t="shared" si="251"/>
        <v/>
      </c>
    </row>
    <row r="2261" spans="13:21">
      <c r="M2261" t="str">
        <f t="shared" si="246"/>
        <v/>
      </c>
      <c r="N2261" t="str">
        <f t="shared" si="247"/>
        <v/>
      </c>
      <c r="O2261" t="str">
        <f t="shared" si="248"/>
        <v/>
      </c>
      <c r="P2261" t="str">
        <f t="shared" si="249"/>
        <v/>
      </c>
      <c r="Q2261" t="str">
        <f>IF($F2261="","",DATEDIF($R2261,①申込書!$D$3,"Y"))</f>
        <v/>
      </c>
      <c r="R2261" t="str">
        <f t="shared" si="250"/>
        <v/>
      </c>
      <c r="S2261" t="str">
        <f t="shared" si="245"/>
        <v/>
      </c>
      <c r="T2261" t="str">
        <f>IFERROR(IF($G2261&lt;&gt;"",LEFT($G2261,11),IF(COUNTIF(③女子申込!$C:$C,$B2261)=1,INDEX(③女子申込!H:H,MATCH($B2261,③女子申込!$C:$C,0)),"")),"")</f>
        <v/>
      </c>
      <c r="U2261" t="str">
        <f t="shared" si="251"/>
        <v/>
      </c>
    </row>
    <row r="2262" spans="13:21">
      <c r="M2262" t="str">
        <f t="shared" si="246"/>
        <v/>
      </c>
      <c r="N2262" t="str">
        <f t="shared" si="247"/>
        <v/>
      </c>
      <c r="O2262" t="str">
        <f t="shared" si="248"/>
        <v/>
      </c>
      <c r="P2262" t="str">
        <f t="shared" si="249"/>
        <v/>
      </c>
      <c r="Q2262" t="str">
        <f>IF($F2262="","",DATEDIF($R2262,①申込書!$D$3,"Y"))</f>
        <v/>
      </c>
      <c r="R2262" t="str">
        <f t="shared" si="250"/>
        <v/>
      </c>
      <c r="S2262" t="str">
        <f t="shared" si="245"/>
        <v/>
      </c>
      <c r="T2262" t="str">
        <f>IFERROR(IF($G2262&lt;&gt;"",LEFT($G2262,11),IF(COUNTIF(③女子申込!$C:$C,$B2262)=1,INDEX(③女子申込!H:H,MATCH($B2262,③女子申込!$C:$C,0)),"")),"")</f>
        <v/>
      </c>
      <c r="U2262" t="str">
        <f t="shared" si="251"/>
        <v/>
      </c>
    </row>
    <row r="2263" spans="13:21">
      <c r="M2263" t="str">
        <f t="shared" si="246"/>
        <v/>
      </c>
      <c r="N2263" t="str">
        <f t="shared" si="247"/>
        <v/>
      </c>
      <c r="O2263" t="str">
        <f t="shared" si="248"/>
        <v/>
      </c>
      <c r="P2263" t="str">
        <f t="shared" si="249"/>
        <v/>
      </c>
      <c r="Q2263" t="str">
        <f>IF($F2263="","",DATEDIF($R2263,①申込書!$D$3,"Y"))</f>
        <v/>
      </c>
      <c r="R2263" t="str">
        <f t="shared" si="250"/>
        <v/>
      </c>
      <c r="S2263" t="str">
        <f t="shared" si="245"/>
        <v/>
      </c>
      <c r="T2263" t="str">
        <f>IFERROR(IF($G2263&lt;&gt;"",LEFT($G2263,11),IF(COUNTIF(③女子申込!$C:$C,$B2263)=1,INDEX(③女子申込!H:H,MATCH($B2263,③女子申込!$C:$C,0)),"")),"")</f>
        <v/>
      </c>
      <c r="U2263" t="str">
        <f t="shared" si="251"/>
        <v/>
      </c>
    </row>
    <row r="2264" spans="13:21">
      <c r="M2264" t="str">
        <f t="shared" si="246"/>
        <v/>
      </c>
      <c r="N2264" t="str">
        <f t="shared" si="247"/>
        <v/>
      </c>
      <c r="O2264" t="str">
        <f t="shared" si="248"/>
        <v/>
      </c>
      <c r="P2264" t="str">
        <f t="shared" si="249"/>
        <v/>
      </c>
      <c r="Q2264" t="str">
        <f>IF($F2264="","",DATEDIF($R2264,①申込書!$D$3,"Y"))</f>
        <v/>
      </c>
      <c r="R2264" t="str">
        <f t="shared" si="250"/>
        <v/>
      </c>
      <c r="S2264" t="str">
        <f t="shared" si="245"/>
        <v/>
      </c>
      <c r="T2264" t="str">
        <f>IFERROR(IF($G2264&lt;&gt;"",LEFT($G2264,11),IF(COUNTIF(③女子申込!$C:$C,$B2264)=1,INDEX(③女子申込!H:H,MATCH($B2264,③女子申込!$C:$C,0)),"")),"")</f>
        <v/>
      </c>
      <c r="U2264" t="str">
        <f t="shared" si="251"/>
        <v/>
      </c>
    </row>
    <row r="2265" spans="13:21">
      <c r="M2265" t="str">
        <f t="shared" si="246"/>
        <v/>
      </c>
      <c r="N2265" t="str">
        <f t="shared" si="247"/>
        <v/>
      </c>
      <c r="O2265" t="str">
        <f t="shared" si="248"/>
        <v/>
      </c>
      <c r="P2265" t="str">
        <f t="shared" si="249"/>
        <v/>
      </c>
      <c r="Q2265" t="str">
        <f>IF($F2265="","",DATEDIF($R2265,①申込書!$D$3,"Y"))</f>
        <v/>
      </c>
      <c r="R2265" t="str">
        <f t="shared" si="250"/>
        <v/>
      </c>
      <c r="S2265" t="str">
        <f t="shared" si="245"/>
        <v/>
      </c>
      <c r="T2265" t="str">
        <f>IFERROR(IF($G2265&lt;&gt;"",LEFT($G2265,11),IF(COUNTIF(③女子申込!$C:$C,$B2265)=1,INDEX(③女子申込!H:H,MATCH($B2265,③女子申込!$C:$C,0)),"")),"")</f>
        <v/>
      </c>
      <c r="U2265" t="str">
        <f t="shared" si="251"/>
        <v/>
      </c>
    </row>
    <row r="2266" spans="13:21">
      <c r="M2266" t="str">
        <f t="shared" si="246"/>
        <v/>
      </c>
      <c r="N2266" t="str">
        <f t="shared" si="247"/>
        <v/>
      </c>
      <c r="O2266" t="str">
        <f t="shared" si="248"/>
        <v/>
      </c>
      <c r="P2266" t="str">
        <f t="shared" si="249"/>
        <v/>
      </c>
      <c r="Q2266" t="str">
        <f>IF($F2266="","",DATEDIF($R2266,①申込書!$D$3,"Y"))</f>
        <v/>
      </c>
      <c r="R2266" t="str">
        <f t="shared" si="250"/>
        <v/>
      </c>
      <c r="S2266" t="str">
        <f t="shared" si="245"/>
        <v/>
      </c>
      <c r="T2266" t="str">
        <f>IFERROR(IF($G2266&lt;&gt;"",LEFT($G2266,11),IF(COUNTIF(③女子申込!$C:$C,$B2266)=1,INDEX(③女子申込!H:H,MATCH($B2266,③女子申込!$C:$C,0)),"")),"")</f>
        <v/>
      </c>
      <c r="U2266" t="str">
        <f t="shared" si="251"/>
        <v/>
      </c>
    </row>
    <row r="2267" spans="13:21">
      <c r="M2267" t="str">
        <f t="shared" si="246"/>
        <v/>
      </c>
      <c r="N2267" t="str">
        <f t="shared" si="247"/>
        <v/>
      </c>
      <c r="O2267" t="str">
        <f t="shared" si="248"/>
        <v/>
      </c>
      <c r="P2267" t="str">
        <f t="shared" si="249"/>
        <v/>
      </c>
      <c r="Q2267" t="str">
        <f>IF($F2267="","",DATEDIF($R2267,①申込書!$D$3,"Y"))</f>
        <v/>
      </c>
      <c r="R2267" t="str">
        <f t="shared" si="250"/>
        <v/>
      </c>
      <c r="S2267" t="str">
        <f t="shared" si="245"/>
        <v/>
      </c>
      <c r="T2267" t="str">
        <f>IFERROR(IF($G2267&lt;&gt;"",LEFT($G2267,11),IF(COUNTIF(③女子申込!$C:$C,$B2267)=1,INDEX(③女子申込!H:H,MATCH($B2267,③女子申込!$C:$C,0)),"")),"")</f>
        <v/>
      </c>
      <c r="U2267" t="str">
        <f t="shared" si="251"/>
        <v/>
      </c>
    </row>
    <row r="2268" spans="13:21">
      <c r="M2268" t="str">
        <f t="shared" si="246"/>
        <v/>
      </c>
      <c r="N2268" t="str">
        <f t="shared" si="247"/>
        <v/>
      </c>
      <c r="O2268" t="str">
        <f t="shared" si="248"/>
        <v/>
      </c>
      <c r="P2268" t="str">
        <f t="shared" si="249"/>
        <v/>
      </c>
      <c r="Q2268" t="str">
        <f>IF($F2268="","",DATEDIF($R2268,①申込書!$D$3,"Y"))</f>
        <v/>
      </c>
      <c r="R2268" t="str">
        <f t="shared" si="250"/>
        <v/>
      </c>
      <c r="S2268" t="str">
        <f t="shared" si="245"/>
        <v/>
      </c>
      <c r="T2268" t="str">
        <f>IFERROR(IF($G2268&lt;&gt;"",LEFT($G2268,11),IF(COUNTIF(③女子申込!$C:$C,$B2268)=1,INDEX(③女子申込!H:H,MATCH($B2268,③女子申込!$C:$C,0)),"")),"")</f>
        <v/>
      </c>
      <c r="U2268" t="str">
        <f t="shared" si="251"/>
        <v/>
      </c>
    </row>
    <row r="2269" spans="13:21">
      <c r="M2269" t="str">
        <f t="shared" si="246"/>
        <v/>
      </c>
      <c r="N2269" t="str">
        <f t="shared" si="247"/>
        <v/>
      </c>
      <c r="O2269" t="str">
        <f t="shared" si="248"/>
        <v/>
      </c>
      <c r="P2269" t="str">
        <f t="shared" si="249"/>
        <v/>
      </c>
      <c r="Q2269" t="str">
        <f>IF($F2269="","",DATEDIF($R2269,①申込書!$D$3,"Y"))</f>
        <v/>
      </c>
      <c r="R2269" t="str">
        <f t="shared" si="250"/>
        <v/>
      </c>
      <c r="S2269" t="str">
        <f t="shared" si="245"/>
        <v/>
      </c>
      <c r="T2269" t="str">
        <f>IFERROR(IF($G2269&lt;&gt;"",LEFT($G2269,11),IF(COUNTIF(③女子申込!$C:$C,$B2269)=1,INDEX(③女子申込!H:H,MATCH($B2269,③女子申込!$C:$C,0)),"")),"")</f>
        <v/>
      </c>
      <c r="U2269" t="str">
        <f t="shared" si="251"/>
        <v/>
      </c>
    </row>
    <row r="2270" spans="13:21">
      <c r="M2270" t="str">
        <f t="shared" si="246"/>
        <v/>
      </c>
      <c r="N2270" t="str">
        <f t="shared" si="247"/>
        <v/>
      </c>
      <c r="O2270" t="str">
        <f t="shared" si="248"/>
        <v/>
      </c>
      <c r="P2270" t="str">
        <f t="shared" si="249"/>
        <v/>
      </c>
      <c r="Q2270" t="str">
        <f>IF($F2270="","",DATEDIF($R2270,①申込書!$D$3,"Y"))</f>
        <v/>
      </c>
      <c r="R2270" t="str">
        <f t="shared" si="250"/>
        <v/>
      </c>
      <c r="S2270" t="str">
        <f t="shared" si="245"/>
        <v/>
      </c>
      <c r="T2270" t="str">
        <f>IFERROR(IF($G2270&lt;&gt;"",LEFT($G2270,11),IF(COUNTIF(③女子申込!$C:$C,$B2270)=1,INDEX(③女子申込!H:H,MATCH($B2270,③女子申込!$C:$C,0)),"")),"")</f>
        <v/>
      </c>
      <c r="U2270" t="str">
        <f t="shared" si="251"/>
        <v/>
      </c>
    </row>
    <row r="2271" spans="13:21">
      <c r="M2271" t="str">
        <f t="shared" si="246"/>
        <v/>
      </c>
      <c r="N2271" t="str">
        <f t="shared" si="247"/>
        <v/>
      </c>
      <c r="O2271" t="str">
        <f t="shared" si="248"/>
        <v/>
      </c>
      <c r="P2271" t="str">
        <f t="shared" si="249"/>
        <v/>
      </c>
      <c r="Q2271" t="str">
        <f>IF($F2271="","",DATEDIF($R2271,①申込書!$D$3,"Y"))</f>
        <v/>
      </c>
      <c r="R2271" t="str">
        <f t="shared" si="250"/>
        <v/>
      </c>
      <c r="S2271" t="str">
        <f t="shared" si="245"/>
        <v/>
      </c>
      <c r="T2271" t="str">
        <f>IFERROR(IF($G2271&lt;&gt;"",LEFT($G2271,11),IF(COUNTIF(③女子申込!$C:$C,$B2271)=1,INDEX(③女子申込!H:H,MATCH($B2271,③女子申込!$C:$C,0)),"")),"")</f>
        <v/>
      </c>
      <c r="U2271" t="str">
        <f t="shared" si="251"/>
        <v/>
      </c>
    </row>
    <row r="2272" spans="13:21">
      <c r="M2272" t="str">
        <f t="shared" si="246"/>
        <v/>
      </c>
      <c r="N2272" t="str">
        <f t="shared" si="247"/>
        <v/>
      </c>
      <c r="O2272" t="str">
        <f t="shared" si="248"/>
        <v/>
      </c>
      <c r="P2272" t="str">
        <f t="shared" si="249"/>
        <v/>
      </c>
      <c r="Q2272" t="str">
        <f>IF($F2272="","",DATEDIF($R2272,①申込書!$D$3,"Y"))</f>
        <v/>
      </c>
      <c r="R2272" t="str">
        <f t="shared" si="250"/>
        <v/>
      </c>
      <c r="S2272" t="str">
        <f t="shared" si="245"/>
        <v/>
      </c>
      <c r="T2272" t="str">
        <f>IFERROR(IF($G2272&lt;&gt;"",LEFT($G2272,11),IF(COUNTIF(③女子申込!$C:$C,$B2272)=1,INDEX(③女子申込!H:H,MATCH($B2272,③女子申込!$C:$C,0)),"")),"")</f>
        <v/>
      </c>
      <c r="U2272" t="str">
        <f t="shared" si="251"/>
        <v/>
      </c>
    </row>
    <row r="2273" spans="13:21">
      <c r="M2273" t="str">
        <f t="shared" si="246"/>
        <v/>
      </c>
      <c r="N2273" t="str">
        <f t="shared" si="247"/>
        <v/>
      </c>
      <c r="O2273" t="str">
        <f t="shared" si="248"/>
        <v/>
      </c>
      <c r="P2273" t="str">
        <f t="shared" si="249"/>
        <v/>
      </c>
      <c r="Q2273" t="str">
        <f>IF($F2273="","",DATEDIF($R2273,①申込書!$D$3,"Y"))</f>
        <v/>
      </c>
      <c r="R2273" t="str">
        <f t="shared" si="250"/>
        <v/>
      </c>
      <c r="S2273" t="str">
        <f t="shared" si="245"/>
        <v/>
      </c>
      <c r="T2273" t="str">
        <f>IFERROR(IF($G2273&lt;&gt;"",LEFT($G2273,11),IF(COUNTIF(③女子申込!$C:$C,$B2273)=1,INDEX(③女子申込!H:H,MATCH($B2273,③女子申込!$C:$C,0)),"")),"")</f>
        <v/>
      </c>
      <c r="U2273" t="str">
        <f t="shared" si="251"/>
        <v/>
      </c>
    </row>
    <row r="2274" spans="13:21">
      <c r="M2274" t="str">
        <f t="shared" si="246"/>
        <v/>
      </c>
      <c r="N2274" t="str">
        <f t="shared" si="247"/>
        <v/>
      </c>
      <c r="O2274" t="str">
        <f t="shared" si="248"/>
        <v/>
      </c>
      <c r="P2274" t="str">
        <f t="shared" si="249"/>
        <v/>
      </c>
      <c r="Q2274" t="str">
        <f>IF($F2274="","",DATEDIF($R2274,①申込書!$D$3,"Y"))</f>
        <v/>
      </c>
      <c r="R2274" t="str">
        <f t="shared" si="250"/>
        <v/>
      </c>
      <c r="S2274" t="str">
        <f t="shared" si="245"/>
        <v/>
      </c>
      <c r="T2274" t="str">
        <f>IFERROR(IF($G2274&lt;&gt;"",LEFT($G2274,11),IF(COUNTIF(③女子申込!$C:$C,$B2274)=1,INDEX(③女子申込!H:H,MATCH($B2274,③女子申込!$C:$C,0)),"")),"")</f>
        <v/>
      </c>
      <c r="U2274" t="str">
        <f t="shared" si="251"/>
        <v/>
      </c>
    </row>
    <row r="2275" spans="13:21">
      <c r="M2275" t="str">
        <f t="shared" si="246"/>
        <v/>
      </c>
      <c r="N2275" t="str">
        <f t="shared" si="247"/>
        <v/>
      </c>
      <c r="O2275" t="str">
        <f t="shared" si="248"/>
        <v/>
      </c>
      <c r="P2275" t="str">
        <f t="shared" si="249"/>
        <v/>
      </c>
      <c r="Q2275" t="str">
        <f>IF($F2275="","",DATEDIF($R2275,①申込書!$D$3,"Y"))</f>
        <v/>
      </c>
      <c r="R2275" t="str">
        <f t="shared" si="250"/>
        <v/>
      </c>
      <c r="S2275" t="str">
        <f t="shared" si="245"/>
        <v/>
      </c>
      <c r="T2275" t="str">
        <f>IFERROR(IF($G2275&lt;&gt;"",LEFT($G2275,11),IF(COUNTIF(③女子申込!$C:$C,$B2275)=1,INDEX(③女子申込!H:H,MATCH($B2275,③女子申込!$C:$C,0)),"")),"")</f>
        <v/>
      </c>
      <c r="U2275" t="str">
        <f t="shared" si="251"/>
        <v/>
      </c>
    </row>
    <row r="2276" spans="13:21">
      <c r="M2276" t="str">
        <f t="shared" si="246"/>
        <v/>
      </c>
      <c r="N2276" t="str">
        <f t="shared" si="247"/>
        <v/>
      </c>
      <c r="O2276" t="str">
        <f t="shared" si="248"/>
        <v/>
      </c>
      <c r="P2276" t="str">
        <f t="shared" si="249"/>
        <v/>
      </c>
      <c r="Q2276" t="str">
        <f>IF($F2276="","",DATEDIF($R2276,①申込書!$D$3,"Y"))</f>
        <v/>
      </c>
      <c r="R2276" t="str">
        <f t="shared" si="250"/>
        <v/>
      </c>
      <c r="S2276" t="str">
        <f t="shared" si="245"/>
        <v/>
      </c>
      <c r="T2276" t="str">
        <f>IFERROR(IF($G2276&lt;&gt;"",LEFT($G2276,11),IF(COUNTIF(③女子申込!$C:$C,$B2276)=1,INDEX(③女子申込!H:H,MATCH($B2276,③女子申込!$C:$C,0)),"")),"")</f>
        <v/>
      </c>
      <c r="U2276" t="str">
        <f t="shared" si="251"/>
        <v/>
      </c>
    </row>
    <row r="2277" spans="13:21">
      <c r="M2277" t="str">
        <f t="shared" si="246"/>
        <v/>
      </c>
      <c r="N2277" t="str">
        <f t="shared" si="247"/>
        <v/>
      </c>
      <c r="O2277" t="str">
        <f t="shared" si="248"/>
        <v/>
      </c>
      <c r="P2277" t="str">
        <f t="shared" si="249"/>
        <v/>
      </c>
      <c r="Q2277" t="str">
        <f>IF($F2277="","",DATEDIF($R2277,①申込書!$D$3,"Y"))</f>
        <v/>
      </c>
      <c r="R2277" t="str">
        <f t="shared" si="250"/>
        <v/>
      </c>
      <c r="S2277" t="str">
        <f t="shared" si="245"/>
        <v/>
      </c>
      <c r="T2277" t="str">
        <f>IFERROR(IF($G2277&lt;&gt;"",LEFT($G2277,11),IF(COUNTIF(③女子申込!$C:$C,$B2277)=1,INDEX(③女子申込!H:H,MATCH($B2277,③女子申込!$C:$C,0)),"")),"")</f>
        <v/>
      </c>
      <c r="U2277" t="str">
        <f t="shared" si="251"/>
        <v/>
      </c>
    </row>
    <row r="2278" spans="13:21">
      <c r="M2278" t="str">
        <f t="shared" si="246"/>
        <v/>
      </c>
      <c r="N2278" t="str">
        <f t="shared" si="247"/>
        <v/>
      </c>
      <c r="O2278" t="str">
        <f t="shared" si="248"/>
        <v/>
      </c>
      <c r="P2278" t="str">
        <f t="shared" si="249"/>
        <v/>
      </c>
      <c r="Q2278" t="str">
        <f>IF($F2278="","",DATEDIF($R2278,①申込書!$D$3,"Y"))</f>
        <v/>
      </c>
      <c r="R2278" t="str">
        <f t="shared" si="250"/>
        <v/>
      </c>
      <c r="S2278" t="str">
        <f t="shared" si="245"/>
        <v/>
      </c>
      <c r="T2278" t="str">
        <f>IFERROR(IF($G2278&lt;&gt;"",LEFT($G2278,11),IF(COUNTIF(③女子申込!$C:$C,$B2278)=1,INDEX(③女子申込!H:H,MATCH($B2278,③女子申込!$C:$C,0)),"")),"")</f>
        <v/>
      </c>
      <c r="U2278" t="str">
        <f t="shared" si="251"/>
        <v/>
      </c>
    </row>
    <row r="2279" spans="13:21">
      <c r="M2279" t="str">
        <f t="shared" si="246"/>
        <v/>
      </c>
      <c r="N2279" t="str">
        <f t="shared" si="247"/>
        <v/>
      </c>
      <c r="O2279" t="str">
        <f t="shared" si="248"/>
        <v/>
      </c>
      <c r="P2279" t="str">
        <f t="shared" si="249"/>
        <v/>
      </c>
      <c r="Q2279" t="str">
        <f>IF($F2279="","",DATEDIF($R2279,①申込書!$D$3,"Y"))</f>
        <v/>
      </c>
      <c r="R2279" t="str">
        <f t="shared" si="250"/>
        <v/>
      </c>
      <c r="S2279" t="str">
        <f t="shared" si="245"/>
        <v/>
      </c>
      <c r="T2279" t="str">
        <f>IFERROR(IF($G2279&lt;&gt;"",LEFT($G2279,11),IF(COUNTIF(③女子申込!$C:$C,$B2279)=1,INDEX(③女子申込!H:H,MATCH($B2279,③女子申込!$C:$C,0)),"")),"")</f>
        <v/>
      </c>
      <c r="U2279" t="str">
        <f t="shared" si="251"/>
        <v/>
      </c>
    </row>
    <row r="2280" spans="13:21">
      <c r="M2280" t="str">
        <f t="shared" si="246"/>
        <v/>
      </c>
      <c r="N2280" t="str">
        <f t="shared" si="247"/>
        <v/>
      </c>
      <c r="O2280" t="str">
        <f t="shared" si="248"/>
        <v/>
      </c>
      <c r="P2280" t="str">
        <f t="shared" si="249"/>
        <v/>
      </c>
      <c r="Q2280" t="str">
        <f>IF($F2280="","",DATEDIF($R2280,①申込書!$D$3,"Y"))</f>
        <v/>
      </c>
      <c r="R2280" t="str">
        <f t="shared" si="250"/>
        <v/>
      </c>
      <c r="S2280" t="str">
        <f t="shared" si="245"/>
        <v/>
      </c>
      <c r="T2280" t="str">
        <f>IFERROR(IF($G2280&lt;&gt;"",LEFT($G2280,11),IF(COUNTIF(③女子申込!$C:$C,$B2280)=1,INDEX(③女子申込!H:H,MATCH($B2280,③女子申込!$C:$C,0)),"")),"")</f>
        <v/>
      </c>
      <c r="U2280" t="str">
        <f t="shared" si="251"/>
        <v/>
      </c>
    </row>
    <row r="2281" spans="13:21">
      <c r="M2281" t="str">
        <f t="shared" si="246"/>
        <v/>
      </c>
      <c r="N2281" t="str">
        <f t="shared" si="247"/>
        <v/>
      </c>
      <c r="O2281" t="str">
        <f t="shared" si="248"/>
        <v/>
      </c>
      <c r="P2281" t="str">
        <f t="shared" si="249"/>
        <v/>
      </c>
      <c r="Q2281" t="str">
        <f>IF($F2281="","",DATEDIF($R2281,①申込書!$D$3,"Y"))</f>
        <v/>
      </c>
      <c r="R2281" t="str">
        <f t="shared" si="250"/>
        <v/>
      </c>
      <c r="S2281" t="str">
        <f t="shared" si="245"/>
        <v/>
      </c>
      <c r="T2281" t="str">
        <f>IFERROR(IF($G2281&lt;&gt;"",LEFT($G2281,11),IF(COUNTIF(③女子申込!$C:$C,$B2281)=1,INDEX(③女子申込!H:H,MATCH($B2281,③女子申込!$C:$C,0)),"")),"")</f>
        <v/>
      </c>
      <c r="U2281" t="str">
        <f t="shared" si="251"/>
        <v/>
      </c>
    </row>
    <row r="2282" spans="13:21">
      <c r="M2282" t="str">
        <f t="shared" si="246"/>
        <v/>
      </c>
      <c r="N2282" t="str">
        <f t="shared" si="247"/>
        <v/>
      </c>
      <c r="O2282" t="str">
        <f t="shared" si="248"/>
        <v/>
      </c>
      <c r="P2282" t="str">
        <f t="shared" si="249"/>
        <v/>
      </c>
      <c r="Q2282" t="str">
        <f>IF($F2282="","",DATEDIF($R2282,①申込書!$D$3,"Y"))</f>
        <v/>
      </c>
      <c r="R2282" t="str">
        <f t="shared" si="250"/>
        <v/>
      </c>
      <c r="S2282" t="str">
        <f t="shared" si="245"/>
        <v/>
      </c>
      <c r="T2282" t="str">
        <f>IFERROR(IF($G2282&lt;&gt;"",LEFT($G2282,11),IF(COUNTIF(③女子申込!$C:$C,$B2282)=1,INDEX(③女子申込!H:H,MATCH($B2282,③女子申込!$C:$C,0)),"")),"")</f>
        <v/>
      </c>
      <c r="U2282" t="str">
        <f t="shared" si="251"/>
        <v/>
      </c>
    </row>
    <row r="2283" spans="13:21">
      <c r="M2283" t="str">
        <f t="shared" si="246"/>
        <v/>
      </c>
      <c r="N2283" t="str">
        <f t="shared" si="247"/>
        <v/>
      </c>
      <c r="O2283" t="str">
        <f t="shared" si="248"/>
        <v/>
      </c>
      <c r="P2283" t="str">
        <f t="shared" si="249"/>
        <v/>
      </c>
      <c r="Q2283" t="str">
        <f>IF($F2283="","",DATEDIF($R2283,①申込書!$D$3,"Y"))</f>
        <v/>
      </c>
      <c r="R2283" t="str">
        <f t="shared" si="250"/>
        <v/>
      </c>
      <c r="S2283" t="str">
        <f t="shared" si="245"/>
        <v/>
      </c>
      <c r="T2283" t="str">
        <f>IFERROR(IF($G2283&lt;&gt;"",LEFT($G2283,11),IF(COUNTIF(③女子申込!$C:$C,$B2283)=1,INDEX(③女子申込!H:H,MATCH($B2283,③女子申込!$C:$C,0)),"")),"")</f>
        <v/>
      </c>
      <c r="U2283" t="str">
        <f t="shared" si="251"/>
        <v/>
      </c>
    </row>
    <row r="2284" spans="13:21">
      <c r="M2284" t="str">
        <f t="shared" si="246"/>
        <v/>
      </c>
      <c r="N2284" t="str">
        <f t="shared" si="247"/>
        <v/>
      </c>
      <c r="O2284" t="str">
        <f t="shared" si="248"/>
        <v/>
      </c>
      <c r="P2284" t="str">
        <f t="shared" si="249"/>
        <v/>
      </c>
      <c r="Q2284" t="str">
        <f>IF($F2284="","",DATEDIF($R2284,①申込書!$D$3,"Y"))</f>
        <v/>
      </c>
      <c r="R2284" t="str">
        <f t="shared" si="250"/>
        <v/>
      </c>
      <c r="S2284" t="str">
        <f t="shared" si="245"/>
        <v/>
      </c>
      <c r="T2284" t="str">
        <f>IFERROR(IF($G2284&lt;&gt;"",LEFT($G2284,11),IF(COUNTIF(③女子申込!$C:$C,$B2284)=1,INDEX(③女子申込!H:H,MATCH($B2284,③女子申込!$C:$C,0)),"")),"")</f>
        <v/>
      </c>
      <c r="U2284" t="str">
        <f t="shared" si="251"/>
        <v/>
      </c>
    </row>
    <row r="2285" spans="13:21">
      <c r="M2285" t="str">
        <f t="shared" si="246"/>
        <v/>
      </c>
      <c r="N2285" t="str">
        <f t="shared" si="247"/>
        <v/>
      </c>
      <c r="O2285" t="str">
        <f t="shared" si="248"/>
        <v/>
      </c>
      <c r="P2285" t="str">
        <f t="shared" si="249"/>
        <v/>
      </c>
      <c r="Q2285" t="str">
        <f>IF($F2285="","",DATEDIF($R2285,①申込書!$D$3,"Y"))</f>
        <v/>
      </c>
      <c r="R2285" t="str">
        <f t="shared" si="250"/>
        <v/>
      </c>
      <c r="S2285" t="str">
        <f t="shared" si="245"/>
        <v/>
      </c>
      <c r="T2285" t="str">
        <f>IFERROR(IF($G2285&lt;&gt;"",LEFT($G2285,11),IF(COUNTIF(③女子申込!$C:$C,$B2285)=1,INDEX(③女子申込!H:H,MATCH($B2285,③女子申込!$C:$C,0)),"")),"")</f>
        <v/>
      </c>
      <c r="U2285" t="str">
        <f t="shared" si="251"/>
        <v/>
      </c>
    </row>
    <row r="2286" spans="13:21">
      <c r="M2286" t="str">
        <f t="shared" si="246"/>
        <v/>
      </c>
      <c r="N2286" t="str">
        <f t="shared" si="247"/>
        <v/>
      </c>
      <c r="O2286" t="str">
        <f t="shared" si="248"/>
        <v/>
      </c>
      <c r="P2286" t="str">
        <f t="shared" si="249"/>
        <v/>
      </c>
      <c r="Q2286" t="str">
        <f>IF($F2286="","",DATEDIF($R2286,①申込書!$D$3,"Y"))</f>
        <v/>
      </c>
      <c r="R2286" t="str">
        <f t="shared" si="250"/>
        <v/>
      </c>
      <c r="S2286" t="str">
        <f t="shared" si="245"/>
        <v/>
      </c>
      <c r="T2286" t="str">
        <f>IFERROR(IF($G2286&lt;&gt;"",LEFT($G2286,11),IF(COUNTIF(③女子申込!$C:$C,$B2286)=1,INDEX(③女子申込!H:H,MATCH($B2286,③女子申込!$C:$C,0)),"")),"")</f>
        <v/>
      </c>
      <c r="U2286" t="str">
        <f t="shared" si="251"/>
        <v/>
      </c>
    </row>
    <row r="2287" spans="13:21">
      <c r="M2287" t="str">
        <f t="shared" si="246"/>
        <v/>
      </c>
      <c r="N2287" t="str">
        <f t="shared" si="247"/>
        <v/>
      </c>
      <c r="O2287" t="str">
        <f t="shared" si="248"/>
        <v/>
      </c>
      <c r="P2287" t="str">
        <f t="shared" si="249"/>
        <v/>
      </c>
      <c r="Q2287" t="str">
        <f>IF($F2287="","",DATEDIF($R2287,①申込書!$D$3,"Y"))</f>
        <v/>
      </c>
      <c r="R2287" t="str">
        <f t="shared" si="250"/>
        <v/>
      </c>
      <c r="S2287" t="str">
        <f t="shared" si="245"/>
        <v/>
      </c>
      <c r="T2287" t="str">
        <f>IFERROR(IF($G2287&lt;&gt;"",LEFT($G2287,11),IF(COUNTIF(③女子申込!$C:$C,$B2287)=1,INDEX(③女子申込!H:H,MATCH($B2287,③女子申込!$C:$C,0)),"")),"")</f>
        <v/>
      </c>
      <c r="U2287" t="str">
        <f t="shared" si="251"/>
        <v/>
      </c>
    </row>
    <row r="2288" spans="13:21">
      <c r="M2288" t="str">
        <f t="shared" si="246"/>
        <v/>
      </c>
      <c r="N2288" t="str">
        <f t="shared" si="247"/>
        <v/>
      </c>
      <c r="O2288" t="str">
        <f t="shared" si="248"/>
        <v/>
      </c>
      <c r="P2288" t="str">
        <f t="shared" si="249"/>
        <v/>
      </c>
      <c r="Q2288" t="str">
        <f>IF($F2288="","",DATEDIF($R2288,①申込書!$D$3,"Y"))</f>
        <v/>
      </c>
      <c r="R2288" t="str">
        <f t="shared" si="250"/>
        <v/>
      </c>
      <c r="S2288" t="str">
        <f t="shared" si="245"/>
        <v/>
      </c>
      <c r="T2288" t="str">
        <f>IFERROR(IF($G2288&lt;&gt;"",LEFT($G2288,11),IF(COUNTIF(③女子申込!$C:$C,$B2288)=1,INDEX(③女子申込!H:H,MATCH($B2288,③女子申込!$C:$C,0)),"")),"")</f>
        <v/>
      </c>
      <c r="U2288" t="str">
        <f t="shared" si="251"/>
        <v/>
      </c>
    </row>
    <row r="2289" spans="13:21">
      <c r="M2289" t="str">
        <f t="shared" si="246"/>
        <v/>
      </c>
      <c r="N2289" t="str">
        <f t="shared" si="247"/>
        <v/>
      </c>
      <c r="O2289" t="str">
        <f t="shared" si="248"/>
        <v/>
      </c>
      <c r="P2289" t="str">
        <f t="shared" si="249"/>
        <v/>
      </c>
      <c r="Q2289" t="str">
        <f>IF($F2289="","",DATEDIF($R2289,①申込書!$D$3,"Y"))</f>
        <v/>
      </c>
      <c r="R2289" t="str">
        <f t="shared" si="250"/>
        <v/>
      </c>
      <c r="S2289" t="str">
        <f t="shared" si="245"/>
        <v/>
      </c>
      <c r="T2289" t="str">
        <f>IFERROR(IF($G2289&lt;&gt;"",LEFT($G2289,11),IF(COUNTIF(③女子申込!$C:$C,$B2289)=1,INDEX(③女子申込!H:H,MATCH($B2289,③女子申込!$C:$C,0)),"")),"")</f>
        <v/>
      </c>
      <c r="U2289" t="str">
        <f t="shared" si="251"/>
        <v/>
      </c>
    </row>
    <row r="2290" spans="13:21">
      <c r="M2290" t="str">
        <f t="shared" si="246"/>
        <v/>
      </c>
      <c r="N2290" t="str">
        <f t="shared" si="247"/>
        <v/>
      </c>
      <c r="O2290" t="str">
        <f t="shared" si="248"/>
        <v/>
      </c>
      <c r="P2290" t="str">
        <f t="shared" si="249"/>
        <v/>
      </c>
      <c r="Q2290" t="str">
        <f>IF($F2290="","",DATEDIF($R2290,①申込書!$D$3,"Y"))</f>
        <v/>
      </c>
      <c r="R2290" t="str">
        <f t="shared" si="250"/>
        <v/>
      </c>
      <c r="S2290" t="str">
        <f t="shared" si="245"/>
        <v/>
      </c>
      <c r="T2290" t="str">
        <f>IFERROR(IF($G2290&lt;&gt;"",LEFT($G2290,11),IF(COUNTIF(③女子申込!$C:$C,$B2290)=1,INDEX(③女子申込!H:H,MATCH($B2290,③女子申込!$C:$C,0)),"")),"")</f>
        <v/>
      </c>
      <c r="U2290" t="str">
        <f t="shared" si="251"/>
        <v/>
      </c>
    </row>
    <row r="2291" spans="13:21">
      <c r="M2291" t="str">
        <f t="shared" si="246"/>
        <v/>
      </c>
      <c r="N2291" t="str">
        <f t="shared" si="247"/>
        <v/>
      </c>
      <c r="O2291" t="str">
        <f t="shared" si="248"/>
        <v/>
      </c>
      <c r="P2291" t="str">
        <f t="shared" si="249"/>
        <v/>
      </c>
      <c r="Q2291" t="str">
        <f>IF($F2291="","",DATEDIF($R2291,①申込書!$D$3,"Y"))</f>
        <v/>
      </c>
      <c r="R2291" t="str">
        <f t="shared" si="250"/>
        <v/>
      </c>
      <c r="S2291" t="str">
        <f t="shared" si="245"/>
        <v/>
      </c>
      <c r="T2291" t="str">
        <f>IFERROR(IF($G2291&lt;&gt;"",LEFT($G2291,11),IF(COUNTIF(③女子申込!$C:$C,$B2291)=1,INDEX(③女子申込!H:H,MATCH($B2291,③女子申込!$C:$C,0)),"")),"")</f>
        <v/>
      </c>
      <c r="U2291" t="str">
        <f t="shared" si="251"/>
        <v/>
      </c>
    </row>
    <row r="2292" spans="13:21">
      <c r="M2292" t="str">
        <f t="shared" si="246"/>
        <v/>
      </c>
      <c r="N2292" t="str">
        <f t="shared" si="247"/>
        <v/>
      </c>
      <c r="O2292" t="str">
        <f t="shared" si="248"/>
        <v/>
      </c>
      <c r="P2292" t="str">
        <f t="shared" si="249"/>
        <v/>
      </c>
      <c r="Q2292" t="str">
        <f>IF($F2292="","",DATEDIF($R2292,①申込書!$D$3,"Y"))</f>
        <v/>
      </c>
      <c r="R2292" t="str">
        <f t="shared" si="250"/>
        <v/>
      </c>
      <c r="S2292" t="str">
        <f t="shared" si="245"/>
        <v/>
      </c>
      <c r="T2292" t="str">
        <f>IFERROR(IF($G2292&lt;&gt;"",LEFT($G2292,11),IF(COUNTIF(③女子申込!$C:$C,$B2292)=1,INDEX(③女子申込!H:H,MATCH($B2292,③女子申込!$C:$C,0)),"")),"")</f>
        <v/>
      </c>
      <c r="U2292" t="str">
        <f t="shared" si="251"/>
        <v/>
      </c>
    </row>
    <row r="2293" spans="13:21">
      <c r="M2293" t="str">
        <f t="shared" si="246"/>
        <v/>
      </c>
      <c r="N2293" t="str">
        <f t="shared" si="247"/>
        <v/>
      </c>
      <c r="O2293" t="str">
        <f t="shared" si="248"/>
        <v/>
      </c>
      <c r="P2293" t="str">
        <f t="shared" si="249"/>
        <v/>
      </c>
      <c r="Q2293" t="str">
        <f>IF($F2293="","",DATEDIF($R2293,①申込書!$D$3,"Y"))</f>
        <v/>
      </c>
      <c r="R2293" t="str">
        <f t="shared" si="250"/>
        <v/>
      </c>
      <c r="S2293" t="str">
        <f t="shared" si="245"/>
        <v/>
      </c>
      <c r="T2293" t="str">
        <f>IFERROR(IF($G2293&lt;&gt;"",LEFT($G2293,11),IF(COUNTIF(③女子申込!$C:$C,$B2293)=1,INDEX(③女子申込!H:H,MATCH($B2293,③女子申込!$C:$C,0)),"")),"")</f>
        <v/>
      </c>
      <c r="U2293" t="str">
        <f t="shared" si="251"/>
        <v/>
      </c>
    </row>
    <row r="2294" spans="13:21">
      <c r="M2294" t="str">
        <f t="shared" si="246"/>
        <v/>
      </c>
      <c r="N2294" t="str">
        <f t="shared" si="247"/>
        <v/>
      </c>
      <c r="O2294" t="str">
        <f t="shared" si="248"/>
        <v/>
      </c>
      <c r="P2294" t="str">
        <f t="shared" si="249"/>
        <v/>
      </c>
      <c r="Q2294" t="str">
        <f>IF($F2294="","",DATEDIF($R2294,①申込書!$D$3,"Y"))</f>
        <v/>
      </c>
      <c r="R2294" t="str">
        <f t="shared" si="250"/>
        <v/>
      </c>
      <c r="S2294" t="str">
        <f t="shared" si="245"/>
        <v/>
      </c>
      <c r="T2294" t="str">
        <f>IFERROR(IF($G2294&lt;&gt;"",LEFT($G2294,11),IF(COUNTIF(③女子申込!$C:$C,$B2294)=1,INDEX(③女子申込!H:H,MATCH($B2294,③女子申込!$C:$C,0)),"")),"")</f>
        <v/>
      </c>
      <c r="U2294" t="str">
        <f t="shared" si="251"/>
        <v/>
      </c>
    </row>
    <row r="2295" spans="13:21">
      <c r="M2295" t="str">
        <f t="shared" si="246"/>
        <v/>
      </c>
      <c r="N2295" t="str">
        <f t="shared" si="247"/>
        <v/>
      </c>
      <c r="O2295" t="str">
        <f t="shared" si="248"/>
        <v/>
      </c>
      <c r="P2295" t="str">
        <f t="shared" si="249"/>
        <v/>
      </c>
      <c r="Q2295" t="str">
        <f>IF($F2295="","",DATEDIF($R2295,①申込書!$D$3,"Y"))</f>
        <v/>
      </c>
      <c r="R2295" t="str">
        <f t="shared" si="250"/>
        <v/>
      </c>
      <c r="S2295" t="str">
        <f t="shared" si="245"/>
        <v/>
      </c>
      <c r="T2295" t="str">
        <f>IFERROR(IF($G2295&lt;&gt;"",LEFT($G2295,11),IF(COUNTIF(③女子申込!$C:$C,$B2295)=1,INDEX(③女子申込!H:H,MATCH($B2295,③女子申込!$C:$C,0)),"")),"")</f>
        <v/>
      </c>
      <c r="U2295" t="str">
        <f t="shared" si="251"/>
        <v/>
      </c>
    </row>
    <row r="2296" spans="13:21">
      <c r="M2296" t="str">
        <f t="shared" si="246"/>
        <v/>
      </c>
      <c r="N2296" t="str">
        <f t="shared" si="247"/>
        <v/>
      </c>
      <c r="O2296" t="str">
        <f t="shared" si="248"/>
        <v/>
      </c>
      <c r="P2296" t="str">
        <f t="shared" si="249"/>
        <v/>
      </c>
      <c r="Q2296" t="str">
        <f>IF($F2296="","",DATEDIF($R2296,①申込書!$D$3,"Y"))</f>
        <v/>
      </c>
      <c r="R2296" t="str">
        <f t="shared" si="250"/>
        <v/>
      </c>
      <c r="S2296" t="str">
        <f t="shared" si="245"/>
        <v/>
      </c>
      <c r="T2296" t="str">
        <f>IFERROR(IF($G2296&lt;&gt;"",LEFT($G2296,11),IF(COUNTIF(③女子申込!$C:$C,$B2296)=1,INDEX(③女子申込!H:H,MATCH($B2296,③女子申込!$C:$C,0)),"")),"")</f>
        <v/>
      </c>
      <c r="U2296" t="str">
        <f t="shared" si="251"/>
        <v/>
      </c>
    </row>
    <row r="2297" spans="13:21">
      <c r="M2297" t="str">
        <f t="shared" si="246"/>
        <v/>
      </c>
      <c r="N2297" t="str">
        <f t="shared" si="247"/>
        <v/>
      </c>
      <c r="O2297" t="str">
        <f t="shared" si="248"/>
        <v/>
      </c>
      <c r="P2297" t="str">
        <f t="shared" si="249"/>
        <v/>
      </c>
      <c r="Q2297" t="str">
        <f>IF($F2297="","",DATEDIF($R2297,①申込書!$D$3,"Y"))</f>
        <v/>
      </c>
      <c r="R2297" t="str">
        <f t="shared" si="250"/>
        <v/>
      </c>
      <c r="S2297" t="str">
        <f t="shared" si="245"/>
        <v/>
      </c>
      <c r="T2297" t="str">
        <f>IFERROR(IF($G2297&lt;&gt;"",LEFT($G2297,11),IF(COUNTIF(③女子申込!$C:$C,$B2297)=1,INDEX(③女子申込!H:H,MATCH($B2297,③女子申込!$C:$C,0)),"")),"")</f>
        <v/>
      </c>
      <c r="U2297" t="str">
        <f t="shared" si="251"/>
        <v/>
      </c>
    </row>
    <row r="2298" spans="13:21">
      <c r="M2298" t="str">
        <f t="shared" si="246"/>
        <v/>
      </c>
      <c r="N2298" t="str">
        <f t="shared" si="247"/>
        <v/>
      </c>
      <c r="O2298" t="str">
        <f t="shared" si="248"/>
        <v/>
      </c>
      <c r="P2298" t="str">
        <f t="shared" si="249"/>
        <v/>
      </c>
      <c r="Q2298" t="str">
        <f>IF($F2298="","",DATEDIF($R2298,①申込書!$D$3,"Y"))</f>
        <v/>
      </c>
      <c r="R2298" t="str">
        <f t="shared" si="250"/>
        <v/>
      </c>
      <c r="S2298" t="str">
        <f t="shared" si="245"/>
        <v/>
      </c>
      <c r="T2298" t="str">
        <f>IFERROR(IF($G2298&lt;&gt;"",LEFT($G2298,11),IF(COUNTIF(③女子申込!$C:$C,$B2298)=1,INDEX(③女子申込!H:H,MATCH($B2298,③女子申込!$C:$C,0)),"")),"")</f>
        <v/>
      </c>
      <c r="U2298" t="str">
        <f t="shared" si="251"/>
        <v/>
      </c>
    </row>
    <row r="2299" spans="13:21">
      <c r="M2299" t="str">
        <f t="shared" si="246"/>
        <v/>
      </c>
      <c r="N2299" t="str">
        <f t="shared" si="247"/>
        <v/>
      </c>
      <c r="O2299" t="str">
        <f t="shared" si="248"/>
        <v/>
      </c>
      <c r="P2299" t="str">
        <f t="shared" si="249"/>
        <v/>
      </c>
      <c r="Q2299" t="str">
        <f>IF($F2299="","",DATEDIF($R2299,①申込書!$D$3,"Y"))</f>
        <v/>
      </c>
      <c r="R2299" t="str">
        <f t="shared" si="250"/>
        <v/>
      </c>
      <c r="S2299" t="str">
        <f t="shared" si="245"/>
        <v/>
      </c>
      <c r="T2299" t="str">
        <f>IFERROR(IF($G2299&lt;&gt;"",LEFT($G2299,11),IF(COUNTIF(③女子申込!$C:$C,$B2299)=1,INDEX(③女子申込!H:H,MATCH($B2299,③女子申込!$C:$C,0)),"")),"")</f>
        <v/>
      </c>
      <c r="U2299" t="str">
        <f t="shared" si="251"/>
        <v/>
      </c>
    </row>
    <row r="2300" spans="13:21">
      <c r="M2300" t="str">
        <f t="shared" si="246"/>
        <v/>
      </c>
      <c r="N2300" t="str">
        <f t="shared" si="247"/>
        <v/>
      </c>
      <c r="O2300" t="str">
        <f t="shared" si="248"/>
        <v/>
      </c>
      <c r="P2300" t="str">
        <f t="shared" si="249"/>
        <v/>
      </c>
      <c r="Q2300" t="str">
        <f>IF($F2300="","",DATEDIF($R2300,①申込書!$D$3,"Y"))</f>
        <v/>
      </c>
      <c r="R2300" t="str">
        <f t="shared" si="250"/>
        <v/>
      </c>
      <c r="S2300" t="str">
        <f t="shared" si="245"/>
        <v/>
      </c>
      <c r="T2300" t="str">
        <f>IFERROR(IF($G2300&lt;&gt;"",LEFT($G2300,11),IF(COUNTIF(③女子申込!$C:$C,$B2300)=1,INDEX(③女子申込!H:H,MATCH($B2300,③女子申込!$C:$C,0)),"")),"")</f>
        <v/>
      </c>
      <c r="U2300" t="str">
        <f t="shared" si="251"/>
        <v/>
      </c>
    </row>
    <row r="2301" spans="13:21">
      <c r="M2301" t="str">
        <f t="shared" si="246"/>
        <v/>
      </c>
      <c r="N2301" t="str">
        <f t="shared" si="247"/>
        <v/>
      </c>
      <c r="O2301" t="str">
        <f t="shared" si="248"/>
        <v/>
      </c>
      <c r="P2301" t="str">
        <f t="shared" si="249"/>
        <v/>
      </c>
      <c r="Q2301" t="str">
        <f>IF($F2301="","",DATEDIF($R2301,①申込書!$D$3,"Y"))</f>
        <v/>
      </c>
      <c r="R2301" t="str">
        <f t="shared" si="250"/>
        <v/>
      </c>
      <c r="S2301" t="str">
        <f t="shared" si="245"/>
        <v/>
      </c>
      <c r="T2301" t="str">
        <f>IFERROR(IF($G2301&lt;&gt;"",LEFT($G2301,11),IF(COUNTIF(③女子申込!$C:$C,$B2301)=1,INDEX(③女子申込!H:H,MATCH($B2301,③女子申込!$C:$C,0)),"")),"")</f>
        <v/>
      </c>
      <c r="U2301" t="str">
        <f t="shared" si="251"/>
        <v/>
      </c>
    </row>
    <row r="2302" spans="13:21">
      <c r="M2302" t="str">
        <f t="shared" si="246"/>
        <v/>
      </c>
      <c r="N2302" t="str">
        <f t="shared" si="247"/>
        <v/>
      </c>
      <c r="O2302" t="str">
        <f t="shared" si="248"/>
        <v/>
      </c>
      <c r="P2302" t="str">
        <f t="shared" si="249"/>
        <v/>
      </c>
      <c r="Q2302" t="str">
        <f>IF($F2302="","",DATEDIF($R2302,①申込書!$D$3,"Y"))</f>
        <v/>
      </c>
      <c r="R2302" t="str">
        <f t="shared" si="250"/>
        <v/>
      </c>
      <c r="S2302" t="str">
        <f t="shared" si="245"/>
        <v/>
      </c>
      <c r="T2302" t="str">
        <f>IFERROR(IF($G2302&lt;&gt;"",LEFT($G2302,11),IF(COUNTIF(③女子申込!$C:$C,$B2302)=1,INDEX(③女子申込!H:H,MATCH($B2302,③女子申込!$C:$C,0)),"")),"")</f>
        <v/>
      </c>
      <c r="U2302" t="str">
        <f t="shared" si="251"/>
        <v/>
      </c>
    </row>
    <row r="2303" spans="13:21">
      <c r="M2303" t="str">
        <f t="shared" si="246"/>
        <v/>
      </c>
      <c r="N2303" t="str">
        <f t="shared" si="247"/>
        <v/>
      </c>
      <c r="O2303" t="str">
        <f t="shared" si="248"/>
        <v/>
      </c>
      <c r="P2303" t="str">
        <f t="shared" si="249"/>
        <v/>
      </c>
      <c r="Q2303" t="str">
        <f>IF($F2303="","",DATEDIF($R2303,①申込書!$D$3,"Y"))</f>
        <v/>
      </c>
      <c r="R2303" t="str">
        <f t="shared" si="250"/>
        <v/>
      </c>
      <c r="S2303" t="str">
        <f t="shared" si="245"/>
        <v/>
      </c>
      <c r="T2303" t="str">
        <f>IFERROR(IF($G2303&lt;&gt;"",LEFT($G2303,11),IF(COUNTIF(③女子申込!$C:$C,$B2303)=1,INDEX(③女子申込!H:H,MATCH($B2303,③女子申込!$C:$C,0)),"")),"")</f>
        <v/>
      </c>
      <c r="U2303" t="str">
        <f t="shared" si="251"/>
        <v/>
      </c>
    </row>
    <row r="2304" spans="13:21">
      <c r="M2304" t="str">
        <f t="shared" si="246"/>
        <v/>
      </c>
      <c r="N2304" t="str">
        <f t="shared" si="247"/>
        <v/>
      </c>
      <c r="O2304" t="str">
        <f t="shared" si="248"/>
        <v/>
      </c>
      <c r="P2304" t="str">
        <f t="shared" si="249"/>
        <v/>
      </c>
      <c r="Q2304" t="str">
        <f>IF($F2304="","",DATEDIF($R2304,①申込書!$D$3,"Y"))</f>
        <v/>
      </c>
      <c r="R2304" t="str">
        <f t="shared" si="250"/>
        <v/>
      </c>
      <c r="S2304" t="str">
        <f t="shared" si="245"/>
        <v/>
      </c>
      <c r="T2304" t="str">
        <f>IFERROR(IF($G2304&lt;&gt;"",LEFT($G2304,11),IF(COUNTIF(③女子申込!$C:$C,$B2304)=1,INDEX(③女子申込!H:H,MATCH($B2304,③女子申込!$C:$C,0)),"")),"")</f>
        <v/>
      </c>
      <c r="U2304" t="str">
        <f t="shared" si="251"/>
        <v/>
      </c>
    </row>
    <row r="2305" spans="13:21">
      <c r="M2305" t="str">
        <f t="shared" si="246"/>
        <v/>
      </c>
      <c r="N2305" t="str">
        <f t="shared" si="247"/>
        <v/>
      </c>
      <c r="O2305" t="str">
        <f t="shared" si="248"/>
        <v/>
      </c>
      <c r="P2305" t="str">
        <f t="shared" si="249"/>
        <v/>
      </c>
      <c r="Q2305" t="str">
        <f>IF($F2305="","",DATEDIF($R2305,①申込書!$D$3,"Y"))</f>
        <v/>
      </c>
      <c r="R2305" t="str">
        <f t="shared" si="250"/>
        <v/>
      </c>
      <c r="S2305" t="str">
        <f t="shared" si="245"/>
        <v/>
      </c>
      <c r="T2305" t="str">
        <f>IFERROR(IF($G2305&lt;&gt;"",LEFT($G2305,11),IF(COUNTIF(③女子申込!$C:$C,$B2305)=1,INDEX(③女子申込!H:H,MATCH($B2305,③女子申込!$C:$C,0)),"")),"")</f>
        <v/>
      </c>
      <c r="U2305" t="str">
        <f t="shared" si="251"/>
        <v/>
      </c>
    </row>
    <row r="2306" spans="13:21">
      <c r="M2306" t="str">
        <f t="shared" si="246"/>
        <v/>
      </c>
      <c r="N2306" t="str">
        <f t="shared" si="247"/>
        <v/>
      </c>
      <c r="O2306" t="str">
        <f t="shared" si="248"/>
        <v/>
      </c>
      <c r="P2306" t="str">
        <f t="shared" si="249"/>
        <v/>
      </c>
      <c r="Q2306" t="str">
        <f>IF($F2306="","",DATEDIF($R2306,①申込書!$D$3,"Y"))</f>
        <v/>
      </c>
      <c r="R2306" t="str">
        <f t="shared" si="250"/>
        <v/>
      </c>
      <c r="S2306" t="str">
        <f t="shared" ref="S2306:S2369" si="252">IFERROR(IF(OR($E2306="北海道",$E2306="学連"),$E2306,LEFT($E2306,LEN($E2306)-1)),"")</f>
        <v/>
      </c>
      <c r="T2306" t="str">
        <f>IFERROR(IF($G2306&lt;&gt;"",LEFT($G2306,11),IF(COUNTIF(③女子申込!$C:$C,$B2306)=1,INDEX(③女子申込!H:H,MATCH($B2306,③女子申込!$C:$C,0)),"")),"")</f>
        <v/>
      </c>
      <c r="U2306" t="str">
        <f t="shared" si="251"/>
        <v/>
      </c>
    </row>
    <row r="2307" spans="13:21">
      <c r="M2307" t="str">
        <f t="shared" ref="M2307:M2370" si="253">IFERROR(LEFT($C2307,FIND("　",$C2307)-1),"")</f>
        <v/>
      </c>
      <c r="N2307" t="str">
        <f t="shared" ref="N2307:N2370" si="254">IFERROR(RIGHT($C2307,LEN($C2307)-FIND("　",$C2307)),"")</f>
        <v/>
      </c>
      <c r="O2307" t="str">
        <f t="shared" ref="O2307:O2370" si="255">IFERROR(DBCS(LEFT($D2307,FIND(" ",$D2307)-1)),"")</f>
        <v/>
      </c>
      <c r="P2307" t="str">
        <f t="shared" ref="P2307:P2370" si="256">IFERROR(DBCS(RIGHT($D2307,LEN($D2307)-FIND(" ",$D2307))),"")</f>
        <v/>
      </c>
      <c r="Q2307" t="str">
        <f>IF($F2307="","",DATEDIF($R2307,①申込書!$D$3,"Y"))</f>
        <v/>
      </c>
      <c r="R2307" t="str">
        <f t="shared" ref="R2307:R2370" si="257">IF($F2307="","",LEFT($F2307,4)&amp;"/"&amp;MID($F2307,5,2)&amp;"/"&amp;RIGHT($F2307,2))</f>
        <v/>
      </c>
      <c r="S2307" t="str">
        <f t="shared" si="252"/>
        <v/>
      </c>
      <c r="T2307" t="str">
        <f>IFERROR(IF($G2307&lt;&gt;"",LEFT($G2307,11),IF(COUNTIF(③女子申込!$C:$C,$B2307)=1,INDEX(③女子申込!H:H,MATCH($B2307,③女子申込!$C:$C,0)),"")),"")</f>
        <v/>
      </c>
      <c r="U2307" t="str">
        <f t="shared" ref="U2307:U2370" si="258">IFERROR(LEFT($A2307,FIND("大学",$A2307))&amp;RIGHT($A2307,LEN($A2307)-FIND("大学",$A2307)-1),"")</f>
        <v/>
      </c>
    </row>
    <row r="2308" spans="13:21">
      <c r="M2308" t="str">
        <f t="shared" si="253"/>
        <v/>
      </c>
      <c r="N2308" t="str">
        <f t="shared" si="254"/>
        <v/>
      </c>
      <c r="O2308" t="str">
        <f t="shared" si="255"/>
        <v/>
      </c>
      <c r="P2308" t="str">
        <f t="shared" si="256"/>
        <v/>
      </c>
      <c r="Q2308" t="str">
        <f>IF($F2308="","",DATEDIF($R2308,①申込書!$D$3,"Y"))</f>
        <v/>
      </c>
      <c r="R2308" t="str">
        <f t="shared" si="257"/>
        <v/>
      </c>
      <c r="S2308" t="str">
        <f t="shared" si="252"/>
        <v/>
      </c>
      <c r="T2308" t="str">
        <f>IFERROR(IF($G2308&lt;&gt;"",LEFT($G2308,11),IF(COUNTIF(③女子申込!$C:$C,$B2308)=1,INDEX(③女子申込!H:H,MATCH($B2308,③女子申込!$C:$C,0)),"")),"")</f>
        <v/>
      </c>
      <c r="U2308" t="str">
        <f t="shared" si="258"/>
        <v/>
      </c>
    </row>
    <row r="2309" spans="13:21">
      <c r="M2309" t="str">
        <f t="shared" si="253"/>
        <v/>
      </c>
      <c r="N2309" t="str">
        <f t="shared" si="254"/>
        <v/>
      </c>
      <c r="O2309" t="str">
        <f t="shared" si="255"/>
        <v/>
      </c>
      <c r="P2309" t="str">
        <f t="shared" si="256"/>
        <v/>
      </c>
      <c r="Q2309" t="str">
        <f>IF($F2309="","",DATEDIF($R2309,①申込書!$D$3,"Y"))</f>
        <v/>
      </c>
      <c r="R2309" t="str">
        <f t="shared" si="257"/>
        <v/>
      </c>
      <c r="S2309" t="str">
        <f t="shared" si="252"/>
        <v/>
      </c>
      <c r="T2309" t="str">
        <f>IFERROR(IF($G2309&lt;&gt;"",LEFT($G2309,11),IF(COUNTIF(③女子申込!$C:$C,$B2309)=1,INDEX(③女子申込!H:H,MATCH($B2309,③女子申込!$C:$C,0)),"")),"")</f>
        <v/>
      </c>
      <c r="U2309" t="str">
        <f t="shared" si="258"/>
        <v/>
      </c>
    </row>
    <row r="2310" spans="13:21">
      <c r="M2310" t="str">
        <f t="shared" si="253"/>
        <v/>
      </c>
      <c r="N2310" t="str">
        <f t="shared" si="254"/>
        <v/>
      </c>
      <c r="O2310" t="str">
        <f t="shared" si="255"/>
        <v/>
      </c>
      <c r="P2310" t="str">
        <f t="shared" si="256"/>
        <v/>
      </c>
      <c r="Q2310" t="str">
        <f>IF($F2310="","",DATEDIF($R2310,①申込書!$D$3,"Y"))</f>
        <v/>
      </c>
      <c r="R2310" t="str">
        <f t="shared" si="257"/>
        <v/>
      </c>
      <c r="S2310" t="str">
        <f t="shared" si="252"/>
        <v/>
      </c>
      <c r="T2310" t="str">
        <f>IFERROR(IF($G2310&lt;&gt;"",LEFT($G2310,11),IF(COUNTIF(③女子申込!$C:$C,$B2310)=1,INDEX(③女子申込!H:H,MATCH($B2310,③女子申込!$C:$C,0)),"")),"")</f>
        <v/>
      </c>
      <c r="U2310" t="str">
        <f t="shared" si="258"/>
        <v/>
      </c>
    </row>
    <row r="2311" spans="13:21">
      <c r="M2311" t="str">
        <f t="shared" si="253"/>
        <v/>
      </c>
      <c r="N2311" t="str">
        <f t="shared" si="254"/>
        <v/>
      </c>
      <c r="O2311" t="str">
        <f t="shared" si="255"/>
        <v/>
      </c>
      <c r="P2311" t="str">
        <f t="shared" si="256"/>
        <v/>
      </c>
      <c r="Q2311" t="str">
        <f>IF($F2311="","",DATEDIF($R2311,①申込書!$D$3,"Y"))</f>
        <v/>
      </c>
      <c r="R2311" t="str">
        <f t="shared" si="257"/>
        <v/>
      </c>
      <c r="S2311" t="str">
        <f t="shared" si="252"/>
        <v/>
      </c>
      <c r="T2311" t="str">
        <f>IFERROR(IF($G2311&lt;&gt;"",LEFT($G2311,11),IF(COUNTIF(③女子申込!$C:$C,$B2311)=1,INDEX(③女子申込!H:H,MATCH($B2311,③女子申込!$C:$C,0)),"")),"")</f>
        <v/>
      </c>
      <c r="U2311" t="str">
        <f t="shared" si="258"/>
        <v/>
      </c>
    </row>
    <row r="2312" spans="13:21">
      <c r="M2312" t="str">
        <f t="shared" si="253"/>
        <v/>
      </c>
      <c r="N2312" t="str">
        <f t="shared" si="254"/>
        <v/>
      </c>
      <c r="O2312" t="str">
        <f t="shared" si="255"/>
        <v/>
      </c>
      <c r="P2312" t="str">
        <f t="shared" si="256"/>
        <v/>
      </c>
      <c r="Q2312" t="str">
        <f>IF($F2312="","",DATEDIF($R2312,①申込書!$D$3,"Y"))</f>
        <v/>
      </c>
      <c r="R2312" t="str">
        <f t="shared" si="257"/>
        <v/>
      </c>
      <c r="S2312" t="str">
        <f t="shared" si="252"/>
        <v/>
      </c>
      <c r="T2312" t="str">
        <f>IFERROR(IF($G2312&lt;&gt;"",LEFT($G2312,11),IF(COUNTIF(③女子申込!$C:$C,$B2312)=1,INDEX(③女子申込!H:H,MATCH($B2312,③女子申込!$C:$C,0)),"")),"")</f>
        <v/>
      </c>
      <c r="U2312" t="str">
        <f t="shared" si="258"/>
        <v/>
      </c>
    </row>
    <row r="2313" spans="13:21">
      <c r="M2313" t="str">
        <f t="shared" si="253"/>
        <v/>
      </c>
      <c r="N2313" t="str">
        <f t="shared" si="254"/>
        <v/>
      </c>
      <c r="O2313" t="str">
        <f t="shared" si="255"/>
        <v/>
      </c>
      <c r="P2313" t="str">
        <f t="shared" si="256"/>
        <v/>
      </c>
      <c r="Q2313" t="str">
        <f>IF($F2313="","",DATEDIF($R2313,①申込書!$D$3,"Y"))</f>
        <v/>
      </c>
      <c r="R2313" t="str">
        <f t="shared" si="257"/>
        <v/>
      </c>
      <c r="S2313" t="str">
        <f t="shared" si="252"/>
        <v/>
      </c>
      <c r="T2313" t="str">
        <f>IFERROR(IF($G2313&lt;&gt;"",LEFT($G2313,11),IF(COUNTIF(③女子申込!$C:$C,$B2313)=1,INDEX(③女子申込!H:H,MATCH($B2313,③女子申込!$C:$C,0)),"")),"")</f>
        <v/>
      </c>
      <c r="U2313" t="str">
        <f t="shared" si="258"/>
        <v/>
      </c>
    </row>
    <row r="2314" spans="13:21">
      <c r="M2314" t="str">
        <f t="shared" si="253"/>
        <v/>
      </c>
      <c r="N2314" t="str">
        <f t="shared" si="254"/>
        <v/>
      </c>
      <c r="O2314" t="str">
        <f t="shared" si="255"/>
        <v/>
      </c>
      <c r="P2314" t="str">
        <f t="shared" si="256"/>
        <v/>
      </c>
      <c r="Q2314" t="str">
        <f>IF($F2314="","",DATEDIF($R2314,①申込書!$D$3,"Y"))</f>
        <v/>
      </c>
      <c r="R2314" t="str">
        <f t="shared" si="257"/>
        <v/>
      </c>
      <c r="S2314" t="str">
        <f t="shared" si="252"/>
        <v/>
      </c>
      <c r="T2314" t="str">
        <f>IFERROR(IF($G2314&lt;&gt;"",LEFT($G2314,11),IF(COUNTIF(③女子申込!$C:$C,$B2314)=1,INDEX(③女子申込!H:H,MATCH($B2314,③女子申込!$C:$C,0)),"")),"")</f>
        <v/>
      </c>
      <c r="U2314" t="str">
        <f t="shared" si="258"/>
        <v/>
      </c>
    </row>
    <row r="2315" spans="13:21">
      <c r="M2315" t="str">
        <f t="shared" si="253"/>
        <v/>
      </c>
      <c r="N2315" t="str">
        <f t="shared" si="254"/>
        <v/>
      </c>
      <c r="O2315" t="str">
        <f t="shared" si="255"/>
        <v/>
      </c>
      <c r="P2315" t="str">
        <f t="shared" si="256"/>
        <v/>
      </c>
      <c r="Q2315" t="str">
        <f>IF($F2315="","",DATEDIF($R2315,①申込書!$D$3,"Y"))</f>
        <v/>
      </c>
      <c r="R2315" t="str">
        <f t="shared" si="257"/>
        <v/>
      </c>
      <c r="S2315" t="str">
        <f t="shared" si="252"/>
        <v/>
      </c>
      <c r="T2315" t="str">
        <f>IFERROR(IF($G2315&lt;&gt;"",LEFT($G2315,11),IF(COUNTIF(③女子申込!$C:$C,$B2315)=1,INDEX(③女子申込!H:H,MATCH($B2315,③女子申込!$C:$C,0)),"")),"")</f>
        <v/>
      </c>
      <c r="U2315" t="str">
        <f t="shared" si="258"/>
        <v/>
      </c>
    </row>
    <row r="2316" spans="13:21">
      <c r="M2316" t="str">
        <f t="shared" si="253"/>
        <v/>
      </c>
      <c r="N2316" t="str">
        <f t="shared" si="254"/>
        <v/>
      </c>
      <c r="O2316" t="str">
        <f t="shared" si="255"/>
        <v/>
      </c>
      <c r="P2316" t="str">
        <f t="shared" si="256"/>
        <v/>
      </c>
      <c r="Q2316" t="str">
        <f>IF($F2316="","",DATEDIF($R2316,①申込書!$D$3,"Y"))</f>
        <v/>
      </c>
      <c r="R2316" t="str">
        <f t="shared" si="257"/>
        <v/>
      </c>
      <c r="S2316" t="str">
        <f t="shared" si="252"/>
        <v/>
      </c>
      <c r="T2316" t="str">
        <f>IFERROR(IF($G2316&lt;&gt;"",LEFT($G2316,11),IF(COUNTIF(③女子申込!$C:$C,$B2316)=1,INDEX(③女子申込!H:H,MATCH($B2316,③女子申込!$C:$C,0)),"")),"")</f>
        <v/>
      </c>
      <c r="U2316" t="str">
        <f t="shared" si="258"/>
        <v/>
      </c>
    </row>
    <row r="2317" spans="13:21">
      <c r="M2317" t="str">
        <f t="shared" si="253"/>
        <v/>
      </c>
      <c r="N2317" t="str">
        <f t="shared" si="254"/>
        <v/>
      </c>
      <c r="O2317" t="str">
        <f t="shared" si="255"/>
        <v/>
      </c>
      <c r="P2317" t="str">
        <f t="shared" si="256"/>
        <v/>
      </c>
      <c r="Q2317" t="str">
        <f>IF($F2317="","",DATEDIF($R2317,①申込書!$D$3,"Y"))</f>
        <v/>
      </c>
      <c r="R2317" t="str">
        <f t="shared" si="257"/>
        <v/>
      </c>
      <c r="S2317" t="str">
        <f t="shared" si="252"/>
        <v/>
      </c>
      <c r="T2317" t="str">
        <f>IFERROR(IF($G2317&lt;&gt;"",LEFT($G2317,11),IF(COUNTIF(③女子申込!$C:$C,$B2317)=1,INDEX(③女子申込!H:H,MATCH($B2317,③女子申込!$C:$C,0)),"")),"")</f>
        <v/>
      </c>
      <c r="U2317" t="str">
        <f t="shared" si="258"/>
        <v/>
      </c>
    </row>
    <row r="2318" spans="13:21">
      <c r="M2318" t="str">
        <f t="shared" si="253"/>
        <v/>
      </c>
      <c r="N2318" t="str">
        <f t="shared" si="254"/>
        <v/>
      </c>
      <c r="O2318" t="str">
        <f t="shared" si="255"/>
        <v/>
      </c>
      <c r="P2318" t="str">
        <f t="shared" si="256"/>
        <v/>
      </c>
      <c r="Q2318" t="str">
        <f>IF($F2318="","",DATEDIF($R2318,①申込書!$D$3,"Y"))</f>
        <v/>
      </c>
      <c r="R2318" t="str">
        <f t="shared" si="257"/>
        <v/>
      </c>
      <c r="S2318" t="str">
        <f t="shared" si="252"/>
        <v/>
      </c>
      <c r="T2318" t="str">
        <f>IFERROR(IF($G2318&lt;&gt;"",LEFT($G2318,11),IF(COUNTIF(③女子申込!$C:$C,$B2318)=1,INDEX(③女子申込!H:H,MATCH($B2318,③女子申込!$C:$C,0)),"")),"")</f>
        <v/>
      </c>
      <c r="U2318" t="str">
        <f t="shared" si="258"/>
        <v/>
      </c>
    </row>
    <row r="2319" spans="13:21">
      <c r="M2319" t="str">
        <f t="shared" si="253"/>
        <v/>
      </c>
      <c r="N2319" t="str">
        <f t="shared" si="254"/>
        <v/>
      </c>
      <c r="O2319" t="str">
        <f t="shared" si="255"/>
        <v/>
      </c>
      <c r="P2319" t="str">
        <f t="shared" si="256"/>
        <v/>
      </c>
      <c r="Q2319" t="str">
        <f>IF($F2319="","",DATEDIF($R2319,①申込書!$D$3,"Y"))</f>
        <v/>
      </c>
      <c r="R2319" t="str">
        <f t="shared" si="257"/>
        <v/>
      </c>
      <c r="S2319" t="str">
        <f t="shared" si="252"/>
        <v/>
      </c>
      <c r="T2319" t="str">
        <f>IFERROR(IF($G2319&lt;&gt;"",LEFT($G2319,11),IF(COUNTIF(③女子申込!$C:$C,$B2319)=1,INDEX(③女子申込!H:H,MATCH($B2319,③女子申込!$C:$C,0)),"")),"")</f>
        <v/>
      </c>
      <c r="U2319" t="str">
        <f t="shared" si="258"/>
        <v/>
      </c>
    </row>
    <row r="2320" spans="13:21">
      <c r="M2320" t="str">
        <f t="shared" si="253"/>
        <v/>
      </c>
      <c r="N2320" t="str">
        <f t="shared" si="254"/>
        <v/>
      </c>
      <c r="O2320" t="str">
        <f t="shared" si="255"/>
        <v/>
      </c>
      <c r="P2320" t="str">
        <f t="shared" si="256"/>
        <v/>
      </c>
      <c r="Q2320" t="str">
        <f>IF($F2320="","",DATEDIF($R2320,①申込書!$D$3,"Y"))</f>
        <v/>
      </c>
      <c r="R2320" t="str">
        <f t="shared" si="257"/>
        <v/>
      </c>
      <c r="S2320" t="str">
        <f t="shared" si="252"/>
        <v/>
      </c>
      <c r="T2320" t="str">
        <f>IFERROR(IF($G2320&lt;&gt;"",LEFT($G2320,11),IF(COUNTIF(③女子申込!$C:$C,$B2320)=1,INDEX(③女子申込!H:H,MATCH($B2320,③女子申込!$C:$C,0)),"")),"")</f>
        <v/>
      </c>
      <c r="U2320" t="str">
        <f t="shared" si="258"/>
        <v/>
      </c>
    </row>
    <row r="2321" spans="13:21">
      <c r="M2321" t="str">
        <f t="shared" si="253"/>
        <v/>
      </c>
      <c r="N2321" t="str">
        <f t="shared" si="254"/>
        <v/>
      </c>
      <c r="O2321" t="str">
        <f t="shared" si="255"/>
        <v/>
      </c>
      <c r="P2321" t="str">
        <f t="shared" si="256"/>
        <v/>
      </c>
      <c r="Q2321" t="str">
        <f>IF($F2321="","",DATEDIF($R2321,①申込書!$D$3,"Y"))</f>
        <v/>
      </c>
      <c r="R2321" t="str">
        <f t="shared" si="257"/>
        <v/>
      </c>
      <c r="S2321" t="str">
        <f t="shared" si="252"/>
        <v/>
      </c>
      <c r="T2321" t="str">
        <f>IFERROR(IF($G2321&lt;&gt;"",LEFT($G2321,11),IF(COUNTIF(③女子申込!$C:$C,$B2321)=1,INDEX(③女子申込!H:H,MATCH($B2321,③女子申込!$C:$C,0)),"")),"")</f>
        <v/>
      </c>
      <c r="U2321" t="str">
        <f t="shared" si="258"/>
        <v/>
      </c>
    </row>
    <row r="2322" spans="13:21">
      <c r="M2322" t="str">
        <f t="shared" si="253"/>
        <v/>
      </c>
      <c r="N2322" t="str">
        <f t="shared" si="254"/>
        <v/>
      </c>
      <c r="O2322" t="str">
        <f t="shared" si="255"/>
        <v/>
      </c>
      <c r="P2322" t="str">
        <f t="shared" si="256"/>
        <v/>
      </c>
      <c r="Q2322" t="str">
        <f>IF($F2322="","",DATEDIF($R2322,①申込書!$D$3,"Y"))</f>
        <v/>
      </c>
      <c r="R2322" t="str">
        <f t="shared" si="257"/>
        <v/>
      </c>
      <c r="S2322" t="str">
        <f t="shared" si="252"/>
        <v/>
      </c>
      <c r="T2322" t="str">
        <f>IFERROR(IF($G2322&lt;&gt;"",LEFT($G2322,11),IF(COUNTIF(③女子申込!$C:$C,$B2322)=1,INDEX(③女子申込!H:H,MATCH($B2322,③女子申込!$C:$C,0)),"")),"")</f>
        <v/>
      </c>
      <c r="U2322" t="str">
        <f t="shared" si="258"/>
        <v/>
      </c>
    </row>
    <row r="2323" spans="13:21">
      <c r="M2323" t="str">
        <f t="shared" si="253"/>
        <v/>
      </c>
      <c r="N2323" t="str">
        <f t="shared" si="254"/>
        <v/>
      </c>
      <c r="O2323" t="str">
        <f t="shared" si="255"/>
        <v/>
      </c>
      <c r="P2323" t="str">
        <f t="shared" si="256"/>
        <v/>
      </c>
      <c r="Q2323" t="str">
        <f>IF($F2323="","",DATEDIF($R2323,①申込書!$D$3,"Y"))</f>
        <v/>
      </c>
      <c r="R2323" t="str">
        <f t="shared" si="257"/>
        <v/>
      </c>
      <c r="S2323" t="str">
        <f t="shared" si="252"/>
        <v/>
      </c>
      <c r="T2323" t="str">
        <f>IFERROR(IF($G2323&lt;&gt;"",LEFT($G2323,11),IF(COUNTIF(③女子申込!$C:$C,$B2323)=1,INDEX(③女子申込!H:H,MATCH($B2323,③女子申込!$C:$C,0)),"")),"")</f>
        <v/>
      </c>
      <c r="U2323" t="str">
        <f t="shared" si="258"/>
        <v/>
      </c>
    </row>
    <row r="2324" spans="13:21">
      <c r="M2324" t="str">
        <f t="shared" si="253"/>
        <v/>
      </c>
      <c r="N2324" t="str">
        <f t="shared" si="254"/>
        <v/>
      </c>
      <c r="O2324" t="str">
        <f t="shared" si="255"/>
        <v/>
      </c>
      <c r="P2324" t="str">
        <f t="shared" si="256"/>
        <v/>
      </c>
      <c r="Q2324" t="str">
        <f>IF($F2324="","",DATEDIF($R2324,①申込書!$D$3,"Y"))</f>
        <v/>
      </c>
      <c r="R2324" t="str">
        <f t="shared" si="257"/>
        <v/>
      </c>
      <c r="S2324" t="str">
        <f t="shared" si="252"/>
        <v/>
      </c>
      <c r="T2324" t="str">
        <f>IFERROR(IF($G2324&lt;&gt;"",LEFT($G2324,11),IF(COUNTIF(③女子申込!$C:$C,$B2324)=1,INDEX(③女子申込!H:H,MATCH($B2324,③女子申込!$C:$C,0)),"")),"")</f>
        <v/>
      </c>
      <c r="U2324" t="str">
        <f t="shared" si="258"/>
        <v/>
      </c>
    </row>
    <row r="2325" spans="13:21">
      <c r="M2325" t="str">
        <f t="shared" si="253"/>
        <v/>
      </c>
      <c r="N2325" t="str">
        <f t="shared" si="254"/>
        <v/>
      </c>
      <c r="O2325" t="str">
        <f t="shared" si="255"/>
        <v/>
      </c>
      <c r="P2325" t="str">
        <f t="shared" si="256"/>
        <v/>
      </c>
      <c r="Q2325" t="str">
        <f>IF($F2325="","",DATEDIF($R2325,①申込書!$D$3,"Y"))</f>
        <v/>
      </c>
      <c r="R2325" t="str">
        <f t="shared" si="257"/>
        <v/>
      </c>
      <c r="S2325" t="str">
        <f t="shared" si="252"/>
        <v/>
      </c>
      <c r="T2325" t="str">
        <f>IFERROR(IF($G2325&lt;&gt;"",LEFT($G2325,11),IF(COUNTIF(③女子申込!$C:$C,$B2325)=1,INDEX(③女子申込!H:H,MATCH($B2325,③女子申込!$C:$C,0)),"")),"")</f>
        <v/>
      </c>
      <c r="U2325" t="str">
        <f t="shared" si="258"/>
        <v/>
      </c>
    </row>
    <row r="2326" spans="13:21">
      <c r="M2326" t="str">
        <f t="shared" si="253"/>
        <v/>
      </c>
      <c r="N2326" t="str">
        <f t="shared" si="254"/>
        <v/>
      </c>
      <c r="O2326" t="str">
        <f t="shared" si="255"/>
        <v/>
      </c>
      <c r="P2326" t="str">
        <f t="shared" si="256"/>
        <v/>
      </c>
      <c r="Q2326" t="str">
        <f>IF($F2326="","",DATEDIF($R2326,①申込書!$D$3,"Y"))</f>
        <v/>
      </c>
      <c r="R2326" t="str">
        <f t="shared" si="257"/>
        <v/>
      </c>
      <c r="S2326" t="str">
        <f t="shared" si="252"/>
        <v/>
      </c>
      <c r="T2326" t="str">
        <f>IFERROR(IF($G2326&lt;&gt;"",LEFT($G2326,11),IF(COUNTIF(③女子申込!$C:$C,$B2326)=1,INDEX(③女子申込!H:H,MATCH($B2326,③女子申込!$C:$C,0)),"")),"")</f>
        <v/>
      </c>
      <c r="U2326" t="str">
        <f t="shared" si="258"/>
        <v/>
      </c>
    </row>
    <row r="2327" spans="13:21">
      <c r="M2327" t="str">
        <f t="shared" si="253"/>
        <v/>
      </c>
      <c r="N2327" t="str">
        <f t="shared" si="254"/>
        <v/>
      </c>
      <c r="O2327" t="str">
        <f t="shared" si="255"/>
        <v/>
      </c>
      <c r="P2327" t="str">
        <f t="shared" si="256"/>
        <v/>
      </c>
      <c r="Q2327" t="str">
        <f>IF($F2327="","",DATEDIF($R2327,①申込書!$D$3,"Y"))</f>
        <v/>
      </c>
      <c r="R2327" t="str">
        <f t="shared" si="257"/>
        <v/>
      </c>
      <c r="S2327" t="str">
        <f t="shared" si="252"/>
        <v/>
      </c>
      <c r="T2327" t="str">
        <f>IFERROR(IF($G2327&lt;&gt;"",LEFT($G2327,11),IF(COUNTIF(③女子申込!$C:$C,$B2327)=1,INDEX(③女子申込!H:H,MATCH($B2327,③女子申込!$C:$C,0)),"")),"")</f>
        <v/>
      </c>
      <c r="U2327" t="str">
        <f t="shared" si="258"/>
        <v/>
      </c>
    </row>
    <row r="2328" spans="13:21">
      <c r="M2328" t="str">
        <f t="shared" si="253"/>
        <v/>
      </c>
      <c r="N2328" t="str">
        <f t="shared" si="254"/>
        <v/>
      </c>
      <c r="O2328" t="str">
        <f t="shared" si="255"/>
        <v/>
      </c>
      <c r="P2328" t="str">
        <f t="shared" si="256"/>
        <v/>
      </c>
      <c r="Q2328" t="str">
        <f>IF($F2328="","",DATEDIF($R2328,①申込書!$D$3,"Y"))</f>
        <v/>
      </c>
      <c r="R2328" t="str">
        <f t="shared" si="257"/>
        <v/>
      </c>
      <c r="S2328" t="str">
        <f t="shared" si="252"/>
        <v/>
      </c>
      <c r="T2328" t="str">
        <f>IFERROR(IF($G2328&lt;&gt;"",LEFT($G2328,11),IF(COUNTIF(③女子申込!$C:$C,$B2328)=1,INDEX(③女子申込!H:H,MATCH($B2328,③女子申込!$C:$C,0)),"")),"")</f>
        <v/>
      </c>
      <c r="U2328" t="str">
        <f t="shared" si="258"/>
        <v/>
      </c>
    </row>
    <row r="2329" spans="13:21">
      <c r="M2329" t="str">
        <f t="shared" si="253"/>
        <v/>
      </c>
      <c r="N2329" t="str">
        <f t="shared" si="254"/>
        <v/>
      </c>
      <c r="O2329" t="str">
        <f t="shared" si="255"/>
        <v/>
      </c>
      <c r="P2329" t="str">
        <f t="shared" si="256"/>
        <v/>
      </c>
      <c r="Q2329" t="str">
        <f>IF($F2329="","",DATEDIF($R2329,①申込書!$D$3,"Y"))</f>
        <v/>
      </c>
      <c r="R2329" t="str">
        <f t="shared" si="257"/>
        <v/>
      </c>
      <c r="S2329" t="str">
        <f t="shared" si="252"/>
        <v/>
      </c>
      <c r="T2329" t="str">
        <f>IFERROR(IF($G2329&lt;&gt;"",LEFT($G2329,11),IF(COUNTIF(③女子申込!$C:$C,$B2329)=1,INDEX(③女子申込!H:H,MATCH($B2329,③女子申込!$C:$C,0)),"")),"")</f>
        <v/>
      </c>
      <c r="U2329" t="str">
        <f t="shared" si="258"/>
        <v/>
      </c>
    </row>
    <row r="2330" spans="13:21">
      <c r="M2330" t="str">
        <f t="shared" si="253"/>
        <v/>
      </c>
      <c r="N2330" t="str">
        <f t="shared" si="254"/>
        <v/>
      </c>
      <c r="O2330" t="str">
        <f t="shared" si="255"/>
        <v/>
      </c>
      <c r="P2330" t="str">
        <f t="shared" si="256"/>
        <v/>
      </c>
      <c r="Q2330" t="str">
        <f>IF($F2330="","",DATEDIF($R2330,①申込書!$D$3,"Y"))</f>
        <v/>
      </c>
      <c r="R2330" t="str">
        <f t="shared" si="257"/>
        <v/>
      </c>
      <c r="S2330" t="str">
        <f t="shared" si="252"/>
        <v/>
      </c>
      <c r="T2330" t="str">
        <f>IFERROR(IF($G2330&lt;&gt;"",LEFT($G2330,11),IF(COUNTIF(③女子申込!$C:$C,$B2330)=1,INDEX(③女子申込!H:H,MATCH($B2330,③女子申込!$C:$C,0)),"")),"")</f>
        <v/>
      </c>
      <c r="U2330" t="str">
        <f t="shared" si="258"/>
        <v/>
      </c>
    </row>
    <row r="2331" spans="13:21">
      <c r="M2331" t="str">
        <f t="shared" si="253"/>
        <v/>
      </c>
      <c r="N2331" t="str">
        <f t="shared" si="254"/>
        <v/>
      </c>
      <c r="O2331" t="str">
        <f t="shared" si="255"/>
        <v/>
      </c>
      <c r="P2331" t="str">
        <f t="shared" si="256"/>
        <v/>
      </c>
      <c r="Q2331" t="str">
        <f>IF($F2331="","",DATEDIF($R2331,①申込書!$D$3,"Y"))</f>
        <v/>
      </c>
      <c r="R2331" t="str">
        <f t="shared" si="257"/>
        <v/>
      </c>
      <c r="S2331" t="str">
        <f t="shared" si="252"/>
        <v/>
      </c>
      <c r="T2331" t="str">
        <f>IFERROR(IF($G2331&lt;&gt;"",LEFT($G2331,11),IF(COUNTIF(③女子申込!$C:$C,$B2331)=1,INDEX(③女子申込!H:H,MATCH($B2331,③女子申込!$C:$C,0)),"")),"")</f>
        <v/>
      </c>
      <c r="U2331" t="str">
        <f t="shared" si="258"/>
        <v/>
      </c>
    </row>
    <row r="2332" spans="13:21">
      <c r="M2332" t="str">
        <f t="shared" si="253"/>
        <v/>
      </c>
      <c r="N2332" t="str">
        <f t="shared" si="254"/>
        <v/>
      </c>
      <c r="O2332" t="str">
        <f t="shared" si="255"/>
        <v/>
      </c>
      <c r="P2332" t="str">
        <f t="shared" si="256"/>
        <v/>
      </c>
      <c r="Q2332" t="str">
        <f>IF($F2332="","",DATEDIF($R2332,①申込書!$D$3,"Y"))</f>
        <v/>
      </c>
      <c r="R2332" t="str">
        <f t="shared" si="257"/>
        <v/>
      </c>
      <c r="S2332" t="str">
        <f t="shared" si="252"/>
        <v/>
      </c>
      <c r="T2332" t="str">
        <f>IFERROR(IF($G2332&lt;&gt;"",LEFT($G2332,11),IF(COUNTIF(③女子申込!$C:$C,$B2332)=1,INDEX(③女子申込!H:H,MATCH($B2332,③女子申込!$C:$C,0)),"")),"")</f>
        <v/>
      </c>
      <c r="U2332" t="str">
        <f t="shared" si="258"/>
        <v/>
      </c>
    </row>
    <row r="2333" spans="13:21">
      <c r="M2333" t="str">
        <f t="shared" si="253"/>
        <v/>
      </c>
      <c r="N2333" t="str">
        <f t="shared" si="254"/>
        <v/>
      </c>
      <c r="O2333" t="str">
        <f t="shared" si="255"/>
        <v/>
      </c>
      <c r="P2333" t="str">
        <f t="shared" si="256"/>
        <v/>
      </c>
      <c r="Q2333" t="str">
        <f>IF($F2333="","",DATEDIF($R2333,①申込書!$D$3,"Y"))</f>
        <v/>
      </c>
      <c r="R2333" t="str">
        <f t="shared" si="257"/>
        <v/>
      </c>
      <c r="S2333" t="str">
        <f t="shared" si="252"/>
        <v/>
      </c>
      <c r="T2333" t="str">
        <f>IFERROR(IF($G2333&lt;&gt;"",LEFT($G2333,11),IF(COUNTIF(③女子申込!$C:$C,$B2333)=1,INDEX(③女子申込!H:H,MATCH($B2333,③女子申込!$C:$C,0)),"")),"")</f>
        <v/>
      </c>
      <c r="U2333" t="str">
        <f t="shared" si="258"/>
        <v/>
      </c>
    </row>
    <row r="2334" spans="13:21">
      <c r="M2334" t="str">
        <f t="shared" si="253"/>
        <v/>
      </c>
      <c r="N2334" t="str">
        <f t="shared" si="254"/>
        <v/>
      </c>
      <c r="O2334" t="str">
        <f t="shared" si="255"/>
        <v/>
      </c>
      <c r="P2334" t="str">
        <f t="shared" si="256"/>
        <v/>
      </c>
      <c r="Q2334" t="str">
        <f>IF($F2334="","",DATEDIF($R2334,①申込書!$D$3,"Y"))</f>
        <v/>
      </c>
      <c r="R2334" t="str">
        <f t="shared" si="257"/>
        <v/>
      </c>
      <c r="S2334" t="str">
        <f t="shared" si="252"/>
        <v/>
      </c>
      <c r="T2334" t="str">
        <f>IFERROR(IF($G2334&lt;&gt;"",LEFT($G2334,11),IF(COUNTIF(③女子申込!$C:$C,$B2334)=1,INDEX(③女子申込!H:H,MATCH($B2334,③女子申込!$C:$C,0)),"")),"")</f>
        <v/>
      </c>
      <c r="U2334" t="str">
        <f t="shared" si="258"/>
        <v/>
      </c>
    </row>
    <row r="2335" spans="13:21">
      <c r="M2335" t="str">
        <f t="shared" si="253"/>
        <v/>
      </c>
      <c r="N2335" t="str">
        <f t="shared" si="254"/>
        <v/>
      </c>
      <c r="O2335" t="str">
        <f t="shared" si="255"/>
        <v/>
      </c>
      <c r="P2335" t="str">
        <f t="shared" si="256"/>
        <v/>
      </c>
      <c r="Q2335" t="str">
        <f>IF($F2335="","",DATEDIF($R2335,①申込書!$D$3,"Y"))</f>
        <v/>
      </c>
      <c r="R2335" t="str">
        <f t="shared" si="257"/>
        <v/>
      </c>
      <c r="S2335" t="str">
        <f t="shared" si="252"/>
        <v/>
      </c>
      <c r="T2335" t="str">
        <f>IFERROR(IF($G2335&lt;&gt;"",LEFT($G2335,11),IF(COUNTIF(③女子申込!$C:$C,$B2335)=1,INDEX(③女子申込!H:H,MATCH($B2335,③女子申込!$C:$C,0)),"")),"")</f>
        <v/>
      </c>
      <c r="U2335" t="str">
        <f t="shared" si="258"/>
        <v/>
      </c>
    </row>
    <row r="2336" spans="13:21">
      <c r="M2336" t="str">
        <f t="shared" si="253"/>
        <v/>
      </c>
      <c r="N2336" t="str">
        <f t="shared" si="254"/>
        <v/>
      </c>
      <c r="O2336" t="str">
        <f t="shared" si="255"/>
        <v/>
      </c>
      <c r="P2336" t="str">
        <f t="shared" si="256"/>
        <v/>
      </c>
      <c r="Q2336" t="str">
        <f>IF($F2336="","",DATEDIF($R2336,①申込書!$D$3,"Y"))</f>
        <v/>
      </c>
      <c r="R2336" t="str">
        <f t="shared" si="257"/>
        <v/>
      </c>
      <c r="S2336" t="str">
        <f t="shared" si="252"/>
        <v/>
      </c>
      <c r="T2336" t="str">
        <f>IFERROR(IF($G2336&lt;&gt;"",LEFT($G2336,11),IF(COUNTIF(③女子申込!$C:$C,$B2336)=1,INDEX(③女子申込!H:H,MATCH($B2336,③女子申込!$C:$C,0)),"")),"")</f>
        <v/>
      </c>
      <c r="U2336" t="str">
        <f t="shared" si="258"/>
        <v/>
      </c>
    </row>
    <row r="2337" spans="13:21">
      <c r="M2337" t="str">
        <f t="shared" si="253"/>
        <v/>
      </c>
      <c r="N2337" t="str">
        <f t="shared" si="254"/>
        <v/>
      </c>
      <c r="O2337" t="str">
        <f t="shared" si="255"/>
        <v/>
      </c>
      <c r="P2337" t="str">
        <f t="shared" si="256"/>
        <v/>
      </c>
      <c r="Q2337" t="str">
        <f>IF($F2337="","",DATEDIF($R2337,①申込書!$D$3,"Y"))</f>
        <v/>
      </c>
      <c r="R2337" t="str">
        <f t="shared" si="257"/>
        <v/>
      </c>
      <c r="S2337" t="str">
        <f t="shared" si="252"/>
        <v/>
      </c>
      <c r="T2337" t="str">
        <f>IFERROR(IF($G2337&lt;&gt;"",LEFT($G2337,11),IF(COUNTIF(③女子申込!$C:$C,$B2337)=1,INDEX(③女子申込!H:H,MATCH($B2337,③女子申込!$C:$C,0)),"")),"")</f>
        <v/>
      </c>
      <c r="U2337" t="str">
        <f t="shared" si="258"/>
        <v/>
      </c>
    </row>
    <row r="2338" spans="13:21">
      <c r="M2338" t="str">
        <f t="shared" si="253"/>
        <v/>
      </c>
      <c r="N2338" t="str">
        <f t="shared" si="254"/>
        <v/>
      </c>
      <c r="O2338" t="str">
        <f t="shared" si="255"/>
        <v/>
      </c>
      <c r="P2338" t="str">
        <f t="shared" si="256"/>
        <v/>
      </c>
      <c r="Q2338" t="str">
        <f>IF($F2338="","",DATEDIF($R2338,①申込書!$D$3,"Y"))</f>
        <v/>
      </c>
      <c r="R2338" t="str">
        <f t="shared" si="257"/>
        <v/>
      </c>
      <c r="S2338" t="str">
        <f t="shared" si="252"/>
        <v/>
      </c>
      <c r="T2338" t="str">
        <f>IFERROR(IF($G2338&lt;&gt;"",LEFT($G2338,11),IF(COUNTIF(③女子申込!$C:$C,$B2338)=1,INDEX(③女子申込!H:H,MATCH($B2338,③女子申込!$C:$C,0)),"")),"")</f>
        <v/>
      </c>
      <c r="U2338" t="str">
        <f t="shared" si="258"/>
        <v/>
      </c>
    </row>
    <row r="2339" spans="13:21">
      <c r="M2339" t="str">
        <f t="shared" si="253"/>
        <v/>
      </c>
      <c r="N2339" t="str">
        <f t="shared" si="254"/>
        <v/>
      </c>
      <c r="O2339" t="str">
        <f t="shared" si="255"/>
        <v/>
      </c>
      <c r="P2339" t="str">
        <f t="shared" si="256"/>
        <v/>
      </c>
      <c r="Q2339" t="str">
        <f>IF($F2339="","",DATEDIF($R2339,①申込書!$D$3,"Y"))</f>
        <v/>
      </c>
      <c r="R2339" t="str">
        <f t="shared" si="257"/>
        <v/>
      </c>
      <c r="S2339" t="str">
        <f t="shared" si="252"/>
        <v/>
      </c>
      <c r="T2339" t="str">
        <f>IFERROR(IF($G2339&lt;&gt;"",LEFT($G2339,11),IF(COUNTIF(③女子申込!$C:$C,$B2339)=1,INDEX(③女子申込!H:H,MATCH($B2339,③女子申込!$C:$C,0)),"")),"")</f>
        <v/>
      </c>
      <c r="U2339" t="str">
        <f t="shared" si="258"/>
        <v/>
      </c>
    </row>
    <row r="2340" spans="13:21">
      <c r="M2340" t="str">
        <f t="shared" si="253"/>
        <v/>
      </c>
      <c r="N2340" t="str">
        <f t="shared" si="254"/>
        <v/>
      </c>
      <c r="O2340" t="str">
        <f t="shared" si="255"/>
        <v/>
      </c>
      <c r="P2340" t="str">
        <f t="shared" si="256"/>
        <v/>
      </c>
      <c r="Q2340" t="str">
        <f>IF($F2340="","",DATEDIF($R2340,①申込書!$D$3,"Y"))</f>
        <v/>
      </c>
      <c r="R2340" t="str">
        <f t="shared" si="257"/>
        <v/>
      </c>
      <c r="S2340" t="str">
        <f t="shared" si="252"/>
        <v/>
      </c>
      <c r="T2340" t="str">
        <f>IFERROR(IF($G2340&lt;&gt;"",LEFT($G2340,11),IF(COUNTIF(③女子申込!$C:$C,$B2340)=1,INDEX(③女子申込!H:H,MATCH($B2340,③女子申込!$C:$C,0)),"")),"")</f>
        <v/>
      </c>
      <c r="U2340" t="str">
        <f t="shared" si="258"/>
        <v/>
      </c>
    </row>
    <row r="2341" spans="13:21">
      <c r="M2341" t="str">
        <f t="shared" si="253"/>
        <v/>
      </c>
      <c r="N2341" t="str">
        <f t="shared" si="254"/>
        <v/>
      </c>
      <c r="O2341" t="str">
        <f t="shared" si="255"/>
        <v/>
      </c>
      <c r="P2341" t="str">
        <f t="shared" si="256"/>
        <v/>
      </c>
      <c r="Q2341" t="str">
        <f>IF($F2341="","",DATEDIF($R2341,①申込書!$D$3,"Y"))</f>
        <v/>
      </c>
      <c r="R2341" t="str">
        <f t="shared" si="257"/>
        <v/>
      </c>
      <c r="S2341" t="str">
        <f t="shared" si="252"/>
        <v/>
      </c>
      <c r="T2341" t="str">
        <f>IFERROR(IF($G2341&lt;&gt;"",LEFT($G2341,11),IF(COUNTIF(③女子申込!$C:$C,$B2341)=1,INDEX(③女子申込!H:H,MATCH($B2341,③女子申込!$C:$C,0)),"")),"")</f>
        <v/>
      </c>
      <c r="U2341" t="str">
        <f t="shared" si="258"/>
        <v/>
      </c>
    </row>
    <row r="2342" spans="13:21">
      <c r="M2342" t="str">
        <f t="shared" si="253"/>
        <v/>
      </c>
      <c r="N2342" t="str">
        <f t="shared" si="254"/>
        <v/>
      </c>
      <c r="O2342" t="str">
        <f t="shared" si="255"/>
        <v/>
      </c>
      <c r="P2342" t="str">
        <f t="shared" si="256"/>
        <v/>
      </c>
      <c r="Q2342" t="str">
        <f>IF($F2342="","",DATEDIF($R2342,①申込書!$D$3,"Y"))</f>
        <v/>
      </c>
      <c r="R2342" t="str">
        <f t="shared" si="257"/>
        <v/>
      </c>
      <c r="S2342" t="str">
        <f t="shared" si="252"/>
        <v/>
      </c>
      <c r="T2342" t="str">
        <f>IFERROR(IF($G2342&lt;&gt;"",LEFT($G2342,11),IF(COUNTIF(③女子申込!$C:$C,$B2342)=1,INDEX(③女子申込!H:H,MATCH($B2342,③女子申込!$C:$C,0)),"")),"")</f>
        <v/>
      </c>
      <c r="U2342" t="str">
        <f t="shared" si="258"/>
        <v/>
      </c>
    </row>
    <row r="2343" spans="13:21">
      <c r="M2343" t="str">
        <f t="shared" si="253"/>
        <v/>
      </c>
      <c r="N2343" t="str">
        <f t="shared" si="254"/>
        <v/>
      </c>
      <c r="O2343" t="str">
        <f t="shared" si="255"/>
        <v/>
      </c>
      <c r="P2343" t="str">
        <f t="shared" si="256"/>
        <v/>
      </c>
      <c r="Q2343" t="str">
        <f>IF($F2343="","",DATEDIF($R2343,①申込書!$D$3,"Y"))</f>
        <v/>
      </c>
      <c r="R2343" t="str">
        <f t="shared" si="257"/>
        <v/>
      </c>
      <c r="S2343" t="str">
        <f t="shared" si="252"/>
        <v/>
      </c>
      <c r="T2343" t="str">
        <f>IFERROR(IF($G2343&lt;&gt;"",LEFT($G2343,11),IF(COUNTIF(③女子申込!$C:$C,$B2343)=1,INDEX(③女子申込!H:H,MATCH($B2343,③女子申込!$C:$C,0)),"")),"")</f>
        <v/>
      </c>
      <c r="U2343" t="str">
        <f t="shared" si="258"/>
        <v/>
      </c>
    </row>
    <row r="2344" spans="13:21">
      <c r="M2344" t="str">
        <f t="shared" si="253"/>
        <v/>
      </c>
      <c r="N2344" t="str">
        <f t="shared" si="254"/>
        <v/>
      </c>
      <c r="O2344" t="str">
        <f t="shared" si="255"/>
        <v/>
      </c>
      <c r="P2344" t="str">
        <f t="shared" si="256"/>
        <v/>
      </c>
      <c r="Q2344" t="str">
        <f>IF($F2344="","",DATEDIF($R2344,①申込書!$D$3,"Y"))</f>
        <v/>
      </c>
      <c r="R2344" t="str">
        <f t="shared" si="257"/>
        <v/>
      </c>
      <c r="S2344" t="str">
        <f t="shared" si="252"/>
        <v/>
      </c>
      <c r="T2344" t="str">
        <f>IFERROR(IF($G2344&lt;&gt;"",LEFT($G2344,11),IF(COUNTIF(③女子申込!$C:$C,$B2344)=1,INDEX(③女子申込!H:H,MATCH($B2344,③女子申込!$C:$C,0)),"")),"")</f>
        <v/>
      </c>
      <c r="U2344" t="str">
        <f t="shared" si="258"/>
        <v/>
      </c>
    </row>
    <row r="2345" spans="13:21">
      <c r="M2345" t="str">
        <f t="shared" si="253"/>
        <v/>
      </c>
      <c r="N2345" t="str">
        <f t="shared" si="254"/>
        <v/>
      </c>
      <c r="O2345" t="str">
        <f t="shared" si="255"/>
        <v/>
      </c>
      <c r="P2345" t="str">
        <f t="shared" si="256"/>
        <v/>
      </c>
      <c r="Q2345" t="str">
        <f>IF($F2345="","",DATEDIF($R2345,①申込書!$D$3,"Y"))</f>
        <v/>
      </c>
      <c r="R2345" t="str">
        <f t="shared" si="257"/>
        <v/>
      </c>
      <c r="S2345" t="str">
        <f t="shared" si="252"/>
        <v/>
      </c>
      <c r="T2345" t="str">
        <f>IFERROR(IF($G2345&lt;&gt;"",LEFT($G2345,11),IF(COUNTIF(③女子申込!$C:$C,$B2345)=1,INDEX(③女子申込!H:H,MATCH($B2345,③女子申込!$C:$C,0)),"")),"")</f>
        <v/>
      </c>
      <c r="U2345" t="str">
        <f t="shared" si="258"/>
        <v/>
      </c>
    </row>
    <row r="2346" spans="13:21">
      <c r="M2346" t="str">
        <f t="shared" si="253"/>
        <v/>
      </c>
      <c r="N2346" t="str">
        <f t="shared" si="254"/>
        <v/>
      </c>
      <c r="O2346" t="str">
        <f t="shared" si="255"/>
        <v/>
      </c>
      <c r="P2346" t="str">
        <f t="shared" si="256"/>
        <v/>
      </c>
      <c r="Q2346" t="str">
        <f>IF($F2346="","",DATEDIF($R2346,①申込書!$D$3,"Y"))</f>
        <v/>
      </c>
      <c r="R2346" t="str">
        <f t="shared" si="257"/>
        <v/>
      </c>
      <c r="S2346" t="str">
        <f t="shared" si="252"/>
        <v/>
      </c>
      <c r="T2346" t="str">
        <f>IFERROR(IF($G2346&lt;&gt;"",LEFT($G2346,11),IF(COUNTIF(③女子申込!$C:$C,$B2346)=1,INDEX(③女子申込!H:H,MATCH($B2346,③女子申込!$C:$C,0)),"")),"")</f>
        <v/>
      </c>
      <c r="U2346" t="str">
        <f t="shared" si="258"/>
        <v/>
      </c>
    </row>
    <row r="2347" spans="13:21">
      <c r="M2347" t="str">
        <f t="shared" si="253"/>
        <v/>
      </c>
      <c r="N2347" t="str">
        <f t="shared" si="254"/>
        <v/>
      </c>
      <c r="O2347" t="str">
        <f t="shared" si="255"/>
        <v/>
      </c>
      <c r="P2347" t="str">
        <f t="shared" si="256"/>
        <v/>
      </c>
      <c r="Q2347" t="str">
        <f>IF($F2347="","",DATEDIF($R2347,①申込書!$D$3,"Y"))</f>
        <v/>
      </c>
      <c r="R2347" t="str">
        <f t="shared" si="257"/>
        <v/>
      </c>
      <c r="S2347" t="str">
        <f t="shared" si="252"/>
        <v/>
      </c>
      <c r="T2347" t="str">
        <f>IFERROR(IF($G2347&lt;&gt;"",LEFT($G2347,11),IF(COUNTIF(③女子申込!$C:$C,$B2347)=1,INDEX(③女子申込!H:H,MATCH($B2347,③女子申込!$C:$C,0)),"")),"")</f>
        <v/>
      </c>
      <c r="U2347" t="str">
        <f t="shared" si="258"/>
        <v/>
      </c>
    </row>
    <row r="2348" spans="13:21">
      <c r="M2348" t="str">
        <f t="shared" si="253"/>
        <v/>
      </c>
      <c r="N2348" t="str">
        <f t="shared" si="254"/>
        <v/>
      </c>
      <c r="O2348" t="str">
        <f t="shared" si="255"/>
        <v/>
      </c>
      <c r="P2348" t="str">
        <f t="shared" si="256"/>
        <v/>
      </c>
      <c r="Q2348" t="str">
        <f>IF($F2348="","",DATEDIF($R2348,①申込書!$D$3,"Y"))</f>
        <v/>
      </c>
      <c r="R2348" t="str">
        <f t="shared" si="257"/>
        <v/>
      </c>
      <c r="S2348" t="str">
        <f t="shared" si="252"/>
        <v/>
      </c>
      <c r="T2348" t="str">
        <f>IFERROR(IF($G2348&lt;&gt;"",LEFT($G2348,11),IF(COUNTIF(③女子申込!$C:$C,$B2348)=1,INDEX(③女子申込!H:H,MATCH($B2348,③女子申込!$C:$C,0)),"")),"")</f>
        <v/>
      </c>
      <c r="U2348" t="str">
        <f t="shared" si="258"/>
        <v/>
      </c>
    </row>
    <row r="2349" spans="13:21">
      <c r="M2349" t="str">
        <f t="shared" si="253"/>
        <v/>
      </c>
      <c r="N2349" t="str">
        <f t="shared" si="254"/>
        <v/>
      </c>
      <c r="O2349" t="str">
        <f t="shared" si="255"/>
        <v/>
      </c>
      <c r="P2349" t="str">
        <f t="shared" si="256"/>
        <v/>
      </c>
      <c r="Q2349" t="str">
        <f>IF($F2349="","",DATEDIF($R2349,①申込書!$D$3,"Y"))</f>
        <v/>
      </c>
      <c r="R2349" t="str">
        <f t="shared" si="257"/>
        <v/>
      </c>
      <c r="S2349" t="str">
        <f t="shared" si="252"/>
        <v/>
      </c>
      <c r="T2349" t="str">
        <f>IFERROR(IF($G2349&lt;&gt;"",LEFT($G2349,11),IF(COUNTIF(③女子申込!$C:$C,$B2349)=1,INDEX(③女子申込!H:H,MATCH($B2349,③女子申込!$C:$C,0)),"")),"")</f>
        <v/>
      </c>
      <c r="U2349" t="str">
        <f t="shared" si="258"/>
        <v/>
      </c>
    </row>
    <row r="2350" spans="13:21">
      <c r="M2350" t="str">
        <f t="shared" si="253"/>
        <v/>
      </c>
      <c r="N2350" t="str">
        <f t="shared" si="254"/>
        <v/>
      </c>
      <c r="O2350" t="str">
        <f t="shared" si="255"/>
        <v/>
      </c>
      <c r="P2350" t="str">
        <f t="shared" si="256"/>
        <v/>
      </c>
      <c r="Q2350" t="str">
        <f>IF($F2350="","",DATEDIF($R2350,①申込書!$D$3,"Y"))</f>
        <v/>
      </c>
      <c r="R2350" t="str">
        <f t="shared" si="257"/>
        <v/>
      </c>
      <c r="S2350" t="str">
        <f t="shared" si="252"/>
        <v/>
      </c>
      <c r="T2350" t="str">
        <f>IFERROR(IF($G2350&lt;&gt;"",LEFT($G2350,11),IF(COUNTIF(③女子申込!$C:$C,$B2350)=1,INDEX(③女子申込!H:H,MATCH($B2350,③女子申込!$C:$C,0)),"")),"")</f>
        <v/>
      </c>
      <c r="U2350" t="str">
        <f t="shared" si="258"/>
        <v/>
      </c>
    </row>
    <row r="2351" spans="13:21">
      <c r="M2351" t="str">
        <f t="shared" si="253"/>
        <v/>
      </c>
      <c r="N2351" t="str">
        <f t="shared" si="254"/>
        <v/>
      </c>
      <c r="O2351" t="str">
        <f t="shared" si="255"/>
        <v/>
      </c>
      <c r="P2351" t="str">
        <f t="shared" si="256"/>
        <v/>
      </c>
      <c r="Q2351" t="str">
        <f>IF($F2351="","",DATEDIF($R2351,①申込書!$D$3,"Y"))</f>
        <v/>
      </c>
      <c r="R2351" t="str">
        <f t="shared" si="257"/>
        <v/>
      </c>
      <c r="S2351" t="str">
        <f t="shared" si="252"/>
        <v/>
      </c>
      <c r="T2351" t="str">
        <f>IFERROR(IF($G2351&lt;&gt;"",LEFT($G2351,11),IF(COUNTIF(③女子申込!$C:$C,$B2351)=1,INDEX(③女子申込!H:H,MATCH($B2351,③女子申込!$C:$C,0)),"")),"")</f>
        <v/>
      </c>
      <c r="U2351" t="str">
        <f t="shared" si="258"/>
        <v/>
      </c>
    </row>
    <row r="2352" spans="13:21">
      <c r="M2352" t="str">
        <f t="shared" si="253"/>
        <v/>
      </c>
      <c r="N2352" t="str">
        <f t="shared" si="254"/>
        <v/>
      </c>
      <c r="O2352" t="str">
        <f t="shared" si="255"/>
        <v/>
      </c>
      <c r="P2352" t="str">
        <f t="shared" si="256"/>
        <v/>
      </c>
      <c r="Q2352" t="str">
        <f>IF($F2352="","",DATEDIF($R2352,①申込書!$D$3,"Y"))</f>
        <v/>
      </c>
      <c r="R2352" t="str">
        <f t="shared" si="257"/>
        <v/>
      </c>
      <c r="S2352" t="str">
        <f t="shared" si="252"/>
        <v/>
      </c>
      <c r="T2352" t="str">
        <f>IFERROR(IF($G2352&lt;&gt;"",LEFT($G2352,11),IF(COUNTIF(③女子申込!$C:$C,$B2352)=1,INDEX(③女子申込!H:H,MATCH($B2352,③女子申込!$C:$C,0)),"")),"")</f>
        <v/>
      </c>
      <c r="U2352" t="str">
        <f t="shared" si="258"/>
        <v/>
      </c>
    </row>
    <row r="2353" spans="13:21">
      <c r="M2353" t="str">
        <f t="shared" si="253"/>
        <v/>
      </c>
      <c r="N2353" t="str">
        <f t="shared" si="254"/>
        <v/>
      </c>
      <c r="O2353" t="str">
        <f t="shared" si="255"/>
        <v/>
      </c>
      <c r="P2353" t="str">
        <f t="shared" si="256"/>
        <v/>
      </c>
      <c r="Q2353" t="str">
        <f>IF($F2353="","",DATEDIF($R2353,①申込書!$D$3,"Y"))</f>
        <v/>
      </c>
      <c r="R2353" t="str">
        <f t="shared" si="257"/>
        <v/>
      </c>
      <c r="S2353" t="str">
        <f t="shared" si="252"/>
        <v/>
      </c>
      <c r="T2353" t="str">
        <f>IFERROR(IF($G2353&lt;&gt;"",LEFT($G2353,11),IF(COUNTIF(③女子申込!$C:$C,$B2353)=1,INDEX(③女子申込!H:H,MATCH($B2353,③女子申込!$C:$C,0)),"")),"")</f>
        <v/>
      </c>
      <c r="U2353" t="str">
        <f t="shared" si="258"/>
        <v/>
      </c>
    </row>
    <row r="2354" spans="13:21">
      <c r="M2354" t="str">
        <f t="shared" si="253"/>
        <v/>
      </c>
      <c r="N2354" t="str">
        <f t="shared" si="254"/>
        <v/>
      </c>
      <c r="O2354" t="str">
        <f t="shared" si="255"/>
        <v/>
      </c>
      <c r="P2354" t="str">
        <f t="shared" si="256"/>
        <v/>
      </c>
      <c r="Q2354" t="str">
        <f>IF($F2354="","",DATEDIF($R2354,①申込書!$D$3,"Y"))</f>
        <v/>
      </c>
      <c r="R2354" t="str">
        <f t="shared" si="257"/>
        <v/>
      </c>
      <c r="S2354" t="str">
        <f t="shared" si="252"/>
        <v/>
      </c>
      <c r="T2354" t="str">
        <f>IFERROR(IF($G2354&lt;&gt;"",LEFT($G2354,11),IF(COUNTIF(③女子申込!$C:$C,$B2354)=1,INDEX(③女子申込!H:H,MATCH($B2354,③女子申込!$C:$C,0)),"")),"")</f>
        <v/>
      </c>
      <c r="U2354" t="str">
        <f t="shared" si="258"/>
        <v/>
      </c>
    </row>
    <row r="2355" spans="13:21">
      <c r="M2355" t="str">
        <f t="shared" si="253"/>
        <v/>
      </c>
      <c r="N2355" t="str">
        <f t="shared" si="254"/>
        <v/>
      </c>
      <c r="O2355" t="str">
        <f t="shared" si="255"/>
        <v/>
      </c>
      <c r="P2355" t="str">
        <f t="shared" si="256"/>
        <v/>
      </c>
      <c r="Q2355" t="str">
        <f>IF($F2355="","",DATEDIF($R2355,①申込書!$D$3,"Y"))</f>
        <v/>
      </c>
      <c r="R2355" t="str">
        <f t="shared" si="257"/>
        <v/>
      </c>
      <c r="S2355" t="str">
        <f t="shared" si="252"/>
        <v/>
      </c>
      <c r="T2355" t="str">
        <f>IFERROR(IF($G2355&lt;&gt;"",LEFT($G2355,11),IF(COUNTIF(③女子申込!$C:$C,$B2355)=1,INDEX(③女子申込!H:H,MATCH($B2355,③女子申込!$C:$C,0)),"")),"")</f>
        <v/>
      </c>
      <c r="U2355" t="str">
        <f t="shared" si="258"/>
        <v/>
      </c>
    </row>
    <row r="2356" spans="13:21">
      <c r="M2356" t="str">
        <f t="shared" si="253"/>
        <v/>
      </c>
      <c r="N2356" t="str">
        <f t="shared" si="254"/>
        <v/>
      </c>
      <c r="O2356" t="str">
        <f t="shared" si="255"/>
        <v/>
      </c>
      <c r="P2356" t="str">
        <f t="shared" si="256"/>
        <v/>
      </c>
      <c r="Q2356" t="str">
        <f>IF($F2356="","",DATEDIF($R2356,①申込書!$D$3,"Y"))</f>
        <v/>
      </c>
      <c r="R2356" t="str">
        <f t="shared" si="257"/>
        <v/>
      </c>
      <c r="S2356" t="str">
        <f t="shared" si="252"/>
        <v/>
      </c>
      <c r="T2356" t="str">
        <f>IFERROR(IF($G2356&lt;&gt;"",LEFT($G2356,11),IF(COUNTIF(③女子申込!$C:$C,$B2356)=1,INDEX(③女子申込!H:H,MATCH($B2356,③女子申込!$C:$C,0)),"")),"")</f>
        <v/>
      </c>
      <c r="U2356" t="str">
        <f t="shared" si="258"/>
        <v/>
      </c>
    </row>
    <row r="2357" spans="13:21">
      <c r="M2357" t="str">
        <f t="shared" si="253"/>
        <v/>
      </c>
      <c r="N2357" t="str">
        <f t="shared" si="254"/>
        <v/>
      </c>
      <c r="O2357" t="str">
        <f t="shared" si="255"/>
        <v/>
      </c>
      <c r="P2357" t="str">
        <f t="shared" si="256"/>
        <v/>
      </c>
      <c r="Q2357" t="str">
        <f>IF($F2357="","",DATEDIF($R2357,①申込書!$D$3,"Y"))</f>
        <v/>
      </c>
      <c r="R2357" t="str">
        <f t="shared" si="257"/>
        <v/>
      </c>
      <c r="S2357" t="str">
        <f t="shared" si="252"/>
        <v/>
      </c>
      <c r="T2357" t="str">
        <f>IFERROR(IF($G2357&lt;&gt;"",LEFT($G2357,11),IF(COUNTIF(③女子申込!$C:$C,$B2357)=1,INDEX(③女子申込!H:H,MATCH($B2357,③女子申込!$C:$C,0)),"")),"")</f>
        <v/>
      </c>
      <c r="U2357" t="str">
        <f t="shared" si="258"/>
        <v/>
      </c>
    </row>
    <row r="2358" spans="13:21">
      <c r="M2358" t="str">
        <f t="shared" si="253"/>
        <v/>
      </c>
      <c r="N2358" t="str">
        <f t="shared" si="254"/>
        <v/>
      </c>
      <c r="O2358" t="str">
        <f t="shared" si="255"/>
        <v/>
      </c>
      <c r="P2358" t="str">
        <f t="shared" si="256"/>
        <v/>
      </c>
      <c r="Q2358" t="str">
        <f>IF($F2358="","",DATEDIF($R2358,①申込書!$D$3,"Y"))</f>
        <v/>
      </c>
      <c r="R2358" t="str">
        <f t="shared" si="257"/>
        <v/>
      </c>
      <c r="S2358" t="str">
        <f t="shared" si="252"/>
        <v/>
      </c>
      <c r="T2358" t="str">
        <f>IFERROR(IF($G2358&lt;&gt;"",LEFT($G2358,11),IF(COUNTIF(③女子申込!$C:$C,$B2358)=1,INDEX(③女子申込!H:H,MATCH($B2358,③女子申込!$C:$C,0)),"")),"")</f>
        <v/>
      </c>
      <c r="U2358" t="str">
        <f t="shared" si="258"/>
        <v/>
      </c>
    </row>
    <row r="2359" spans="13:21">
      <c r="M2359" t="str">
        <f t="shared" si="253"/>
        <v/>
      </c>
      <c r="N2359" t="str">
        <f t="shared" si="254"/>
        <v/>
      </c>
      <c r="O2359" t="str">
        <f t="shared" si="255"/>
        <v/>
      </c>
      <c r="P2359" t="str">
        <f t="shared" si="256"/>
        <v/>
      </c>
      <c r="Q2359" t="str">
        <f>IF($F2359="","",DATEDIF($R2359,①申込書!$D$3,"Y"))</f>
        <v/>
      </c>
      <c r="R2359" t="str">
        <f t="shared" si="257"/>
        <v/>
      </c>
      <c r="S2359" t="str">
        <f t="shared" si="252"/>
        <v/>
      </c>
      <c r="T2359" t="str">
        <f>IFERROR(IF($G2359&lt;&gt;"",LEFT($G2359,11),IF(COUNTIF(③女子申込!$C:$C,$B2359)=1,INDEX(③女子申込!H:H,MATCH($B2359,③女子申込!$C:$C,0)),"")),"")</f>
        <v/>
      </c>
      <c r="U2359" t="str">
        <f t="shared" si="258"/>
        <v/>
      </c>
    </row>
    <row r="2360" spans="13:21">
      <c r="M2360" t="str">
        <f t="shared" si="253"/>
        <v/>
      </c>
      <c r="N2360" t="str">
        <f t="shared" si="254"/>
        <v/>
      </c>
      <c r="O2360" t="str">
        <f t="shared" si="255"/>
        <v/>
      </c>
      <c r="P2360" t="str">
        <f t="shared" si="256"/>
        <v/>
      </c>
      <c r="Q2360" t="str">
        <f>IF($F2360="","",DATEDIF($R2360,①申込書!$D$3,"Y"))</f>
        <v/>
      </c>
      <c r="R2360" t="str">
        <f t="shared" si="257"/>
        <v/>
      </c>
      <c r="S2360" t="str">
        <f t="shared" si="252"/>
        <v/>
      </c>
      <c r="T2360" t="str">
        <f>IFERROR(IF($G2360&lt;&gt;"",LEFT($G2360,11),IF(COUNTIF(③女子申込!$C:$C,$B2360)=1,INDEX(③女子申込!H:H,MATCH($B2360,③女子申込!$C:$C,0)),"")),"")</f>
        <v/>
      </c>
      <c r="U2360" t="str">
        <f t="shared" si="258"/>
        <v/>
      </c>
    </row>
    <row r="2361" spans="13:21">
      <c r="M2361" t="str">
        <f t="shared" si="253"/>
        <v/>
      </c>
      <c r="N2361" t="str">
        <f t="shared" si="254"/>
        <v/>
      </c>
      <c r="O2361" t="str">
        <f t="shared" si="255"/>
        <v/>
      </c>
      <c r="P2361" t="str">
        <f t="shared" si="256"/>
        <v/>
      </c>
      <c r="Q2361" t="str">
        <f>IF($F2361="","",DATEDIF($R2361,①申込書!$D$3,"Y"))</f>
        <v/>
      </c>
      <c r="R2361" t="str">
        <f t="shared" si="257"/>
        <v/>
      </c>
      <c r="S2361" t="str">
        <f t="shared" si="252"/>
        <v/>
      </c>
      <c r="T2361" t="str">
        <f>IFERROR(IF($G2361&lt;&gt;"",LEFT($G2361,11),IF(COUNTIF(③女子申込!$C:$C,$B2361)=1,INDEX(③女子申込!H:H,MATCH($B2361,③女子申込!$C:$C,0)),"")),"")</f>
        <v/>
      </c>
      <c r="U2361" t="str">
        <f t="shared" si="258"/>
        <v/>
      </c>
    </row>
    <row r="2362" spans="13:21">
      <c r="M2362" t="str">
        <f t="shared" si="253"/>
        <v/>
      </c>
      <c r="N2362" t="str">
        <f t="shared" si="254"/>
        <v/>
      </c>
      <c r="O2362" t="str">
        <f t="shared" si="255"/>
        <v/>
      </c>
      <c r="P2362" t="str">
        <f t="shared" si="256"/>
        <v/>
      </c>
      <c r="Q2362" t="str">
        <f>IF($F2362="","",DATEDIF($R2362,①申込書!$D$3,"Y"))</f>
        <v/>
      </c>
      <c r="R2362" t="str">
        <f t="shared" si="257"/>
        <v/>
      </c>
      <c r="S2362" t="str">
        <f t="shared" si="252"/>
        <v/>
      </c>
      <c r="T2362" t="str">
        <f>IFERROR(IF($G2362&lt;&gt;"",LEFT($G2362,11),IF(COUNTIF(③女子申込!$C:$C,$B2362)=1,INDEX(③女子申込!H:H,MATCH($B2362,③女子申込!$C:$C,0)),"")),"")</f>
        <v/>
      </c>
      <c r="U2362" t="str">
        <f t="shared" si="258"/>
        <v/>
      </c>
    </row>
    <row r="2363" spans="13:21">
      <c r="M2363" t="str">
        <f t="shared" si="253"/>
        <v/>
      </c>
      <c r="N2363" t="str">
        <f t="shared" si="254"/>
        <v/>
      </c>
      <c r="O2363" t="str">
        <f t="shared" si="255"/>
        <v/>
      </c>
      <c r="P2363" t="str">
        <f t="shared" si="256"/>
        <v/>
      </c>
      <c r="Q2363" t="str">
        <f>IF($F2363="","",DATEDIF($R2363,①申込書!$D$3,"Y"))</f>
        <v/>
      </c>
      <c r="R2363" t="str">
        <f t="shared" si="257"/>
        <v/>
      </c>
      <c r="S2363" t="str">
        <f t="shared" si="252"/>
        <v/>
      </c>
      <c r="T2363" t="str">
        <f>IFERROR(IF($G2363&lt;&gt;"",LEFT($G2363,11),IF(COUNTIF(③女子申込!$C:$C,$B2363)=1,INDEX(③女子申込!H:H,MATCH($B2363,③女子申込!$C:$C,0)),"")),"")</f>
        <v/>
      </c>
      <c r="U2363" t="str">
        <f t="shared" si="258"/>
        <v/>
      </c>
    </row>
    <row r="2364" spans="13:21">
      <c r="M2364" t="str">
        <f t="shared" si="253"/>
        <v/>
      </c>
      <c r="N2364" t="str">
        <f t="shared" si="254"/>
        <v/>
      </c>
      <c r="O2364" t="str">
        <f t="shared" si="255"/>
        <v/>
      </c>
      <c r="P2364" t="str">
        <f t="shared" si="256"/>
        <v/>
      </c>
      <c r="Q2364" t="str">
        <f>IF($F2364="","",DATEDIF($R2364,①申込書!$D$3,"Y"))</f>
        <v/>
      </c>
      <c r="R2364" t="str">
        <f t="shared" si="257"/>
        <v/>
      </c>
      <c r="S2364" t="str">
        <f t="shared" si="252"/>
        <v/>
      </c>
      <c r="T2364" t="str">
        <f>IFERROR(IF($G2364&lt;&gt;"",LEFT($G2364,11),IF(COUNTIF(③女子申込!$C:$C,$B2364)=1,INDEX(③女子申込!H:H,MATCH($B2364,③女子申込!$C:$C,0)),"")),"")</f>
        <v/>
      </c>
      <c r="U2364" t="str">
        <f t="shared" si="258"/>
        <v/>
      </c>
    </row>
    <row r="2365" spans="13:21">
      <c r="M2365" t="str">
        <f t="shared" si="253"/>
        <v/>
      </c>
      <c r="N2365" t="str">
        <f t="shared" si="254"/>
        <v/>
      </c>
      <c r="O2365" t="str">
        <f t="shared" si="255"/>
        <v/>
      </c>
      <c r="P2365" t="str">
        <f t="shared" si="256"/>
        <v/>
      </c>
      <c r="Q2365" t="str">
        <f>IF($F2365="","",DATEDIF($R2365,①申込書!$D$3,"Y"))</f>
        <v/>
      </c>
      <c r="R2365" t="str">
        <f t="shared" si="257"/>
        <v/>
      </c>
      <c r="S2365" t="str">
        <f t="shared" si="252"/>
        <v/>
      </c>
      <c r="T2365" t="str">
        <f>IFERROR(IF($G2365&lt;&gt;"",LEFT($G2365,11),IF(COUNTIF(③女子申込!$C:$C,$B2365)=1,INDEX(③女子申込!H:H,MATCH($B2365,③女子申込!$C:$C,0)),"")),"")</f>
        <v/>
      </c>
      <c r="U2365" t="str">
        <f t="shared" si="258"/>
        <v/>
      </c>
    </row>
    <row r="2366" spans="13:21">
      <c r="M2366" t="str">
        <f t="shared" si="253"/>
        <v/>
      </c>
      <c r="N2366" t="str">
        <f t="shared" si="254"/>
        <v/>
      </c>
      <c r="O2366" t="str">
        <f t="shared" si="255"/>
        <v/>
      </c>
      <c r="P2366" t="str">
        <f t="shared" si="256"/>
        <v/>
      </c>
      <c r="Q2366" t="str">
        <f>IF($F2366="","",DATEDIF($R2366,①申込書!$D$3,"Y"))</f>
        <v/>
      </c>
      <c r="R2366" t="str">
        <f t="shared" si="257"/>
        <v/>
      </c>
      <c r="S2366" t="str">
        <f t="shared" si="252"/>
        <v/>
      </c>
      <c r="T2366" t="str">
        <f>IFERROR(IF($G2366&lt;&gt;"",LEFT($G2366,11),IF(COUNTIF(③女子申込!$C:$C,$B2366)=1,INDEX(③女子申込!H:H,MATCH($B2366,③女子申込!$C:$C,0)),"")),"")</f>
        <v/>
      </c>
      <c r="U2366" t="str">
        <f t="shared" si="258"/>
        <v/>
      </c>
    </row>
    <row r="2367" spans="13:21">
      <c r="M2367" t="str">
        <f t="shared" si="253"/>
        <v/>
      </c>
      <c r="N2367" t="str">
        <f t="shared" si="254"/>
        <v/>
      </c>
      <c r="O2367" t="str">
        <f t="shared" si="255"/>
        <v/>
      </c>
      <c r="P2367" t="str">
        <f t="shared" si="256"/>
        <v/>
      </c>
      <c r="Q2367" t="str">
        <f>IF($F2367="","",DATEDIF($R2367,①申込書!$D$3,"Y"))</f>
        <v/>
      </c>
      <c r="R2367" t="str">
        <f t="shared" si="257"/>
        <v/>
      </c>
      <c r="S2367" t="str">
        <f t="shared" si="252"/>
        <v/>
      </c>
      <c r="T2367" t="str">
        <f>IFERROR(IF($G2367&lt;&gt;"",LEFT($G2367,11),IF(COUNTIF(③女子申込!$C:$C,$B2367)=1,INDEX(③女子申込!H:H,MATCH($B2367,③女子申込!$C:$C,0)),"")),"")</f>
        <v/>
      </c>
      <c r="U2367" t="str">
        <f t="shared" si="258"/>
        <v/>
      </c>
    </row>
    <row r="2368" spans="13:21">
      <c r="M2368" t="str">
        <f t="shared" si="253"/>
        <v/>
      </c>
      <c r="N2368" t="str">
        <f t="shared" si="254"/>
        <v/>
      </c>
      <c r="O2368" t="str">
        <f t="shared" si="255"/>
        <v/>
      </c>
      <c r="P2368" t="str">
        <f t="shared" si="256"/>
        <v/>
      </c>
      <c r="Q2368" t="str">
        <f>IF($F2368="","",DATEDIF($R2368,①申込書!$D$3,"Y"))</f>
        <v/>
      </c>
      <c r="R2368" t="str">
        <f t="shared" si="257"/>
        <v/>
      </c>
      <c r="S2368" t="str">
        <f t="shared" si="252"/>
        <v/>
      </c>
      <c r="T2368" t="str">
        <f>IFERROR(IF($G2368&lt;&gt;"",LEFT($G2368,11),IF(COUNTIF(③女子申込!$C:$C,$B2368)=1,INDEX(③女子申込!H:H,MATCH($B2368,③女子申込!$C:$C,0)),"")),"")</f>
        <v/>
      </c>
      <c r="U2368" t="str">
        <f t="shared" si="258"/>
        <v/>
      </c>
    </row>
    <row r="2369" spans="13:21">
      <c r="M2369" t="str">
        <f t="shared" si="253"/>
        <v/>
      </c>
      <c r="N2369" t="str">
        <f t="shared" si="254"/>
        <v/>
      </c>
      <c r="O2369" t="str">
        <f t="shared" si="255"/>
        <v/>
      </c>
      <c r="P2369" t="str">
        <f t="shared" si="256"/>
        <v/>
      </c>
      <c r="Q2369" t="str">
        <f>IF($F2369="","",DATEDIF($R2369,①申込書!$D$3,"Y"))</f>
        <v/>
      </c>
      <c r="R2369" t="str">
        <f t="shared" si="257"/>
        <v/>
      </c>
      <c r="S2369" t="str">
        <f t="shared" si="252"/>
        <v/>
      </c>
      <c r="T2369" t="str">
        <f>IFERROR(IF($G2369&lt;&gt;"",LEFT($G2369,11),IF(COUNTIF(③女子申込!$C:$C,$B2369)=1,INDEX(③女子申込!H:H,MATCH($B2369,③女子申込!$C:$C,0)),"")),"")</f>
        <v/>
      </c>
      <c r="U2369" t="str">
        <f t="shared" si="258"/>
        <v/>
      </c>
    </row>
    <row r="2370" spans="13:21">
      <c r="M2370" t="str">
        <f t="shared" si="253"/>
        <v/>
      </c>
      <c r="N2370" t="str">
        <f t="shared" si="254"/>
        <v/>
      </c>
      <c r="O2370" t="str">
        <f t="shared" si="255"/>
        <v/>
      </c>
      <c r="P2370" t="str">
        <f t="shared" si="256"/>
        <v/>
      </c>
      <c r="Q2370" t="str">
        <f>IF($F2370="","",DATEDIF($R2370,①申込書!$D$3,"Y"))</f>
        <v/>
      </c>
      <c r="R2370" t="str">
        <f t="shared" si="257"/>
        <v/>
      </c>
      <c r="S2370" t="str">
        <f t="shared" ref="S2370:S2433" si="259">IFERROR(IF(OR($E2370="北海道",$E2370="学連"),$E2370,LEFT($E2370,LEN($E2370)-1)),"")</f>
        <v/>
      </c>
      <c r="T2370" t="str">
        <f>IFERROR(IF($G2370&lt;&gt;"",LEFT($G2370,11),IF(COUNTIF(③女子申込!$C:$C,$B2370)=1,INDEX(③女子申込!H:H,MATCH($B2370,③女子申込!$C:$C,0)),"")),"")</f>
        <v/>
      </c>
      <c r="U2370" t="str">
        <f t="shared" si="258"/>
        <v/>
      </c>
    </row>
    <row r="2371" spans="13:21">
      <c r="M2371" t="str">
        <f t="shared" ref="M2371:M2434" si="260">IFERROR(LEFT($C2371,FIND("　",$C2371)-1),"")</f>
        <v/>
      </c>
      <c r="N2371" t="str">
        <f t="shared" ref="N2371:N2434" si="261">IFERROR(RIGHT($C2371,LEN($C2371)-FIND("　",$C2371)),"")</f>
        <v/>
      </c>
      <c r="O2371" t="str">
        <f t="shared" ref="O2371:O2434" si="262">IFERROR(DBCS(LEFT($D2371,FIND(" ",$D2371)-1)),"")</f>
        <v/>
      </c>
      <c r="P2371" t="str">
        <f t="shared" ref="P2371:P2434" si="263">IFERROR(DBCS(RIGHT($D2371,LEN($D2371)-FIND(" ",$D2371))),"")</f>
        <v/>
      </c>
      <c r="Q2371" t="str">
        <f>IF($F2371="","",DATEDIF($R2371,①申込書!$D$3,"Y"))</f>
        <v/>
      </c>
      <c r="R2371" t="str">
        <f t="shared" ref="R2371:R2434" si="264">IF($F2371="","",LEFT($F2371,4)&amp;"/"&amp;MID($F2371,5,2)&amp;"/"&amp;RIGHT($F2371,2))</f>
        <v/>
      </c>
      <c r="S2371" t="str">
        <f t="shared" si="259"/>
        <v/>
      </c>
      <c r="T2371" t="str">
        <f>IFERROR(IF($G2371&lt;&gt;"",LEFT($G2371,11),IF(COUNTIF(③女子申込!$C:$C,$B2371)=1,INDEX(③女子申込!H:H,MATCH($B2371,③女子申込!$C:$C,0)),"")),"")</f>
        <v/>
      </c>
      <c r="U2371" t="str">
        <f t="shared" ref="U2371:U2434" si="265">IFERROR(LEFT($A2371,FIND("大学",$A2371))&amp;RIGHT($A2371,LEN($A2371)-FIND("大学",$A2371)-1),"")</f>
        <v/>
      </c>
    </row>
    <row r="2372" spans="13:21">
      <c r="M2372" t="str">
        <f t="shared" si="260"/>
        <v/>
      </c>
      <c r="N2372" t="str">
        <f t="shared" si="261"/>
        <v/>
      </c>
      <c r="O2372" t="str">
        <f t="shared" si="262"/>
        <v/>
      </c>
      <c r="P2372" t="str">
        <f t="shared" si="263"/>
        <v/>
      </c>
      <c r="Q2372" t="str">
        <f>IF($F2372="","",DATEDIF($R2372,①申込書!$D$3,"Y"))</f>
        <v/>
      </c>
      <c r="R2372" t="str">
        <f t="shared" si="264"/>
        <v/>
      </c>
      <c r="S2372" t="str">
        <f t="shared" si="259"/>
        <v/>
      </c>
      <c r="T2372" t="str">
        <f>IFERROR(IF($G2372&lt;&gt;"",LEFT($G2372,11),IF(COUNTIF(③女子申込!$C:$C,$B2372)=1,INDEX(③女子申込!H:H,MATCH($B2372,③女子申込!$C:$C,0)),"")),"")</f>
        <v/>
      </c>
      <c r="U2372" t="str">
        <f t="shared" si="265"/>
        <v/>
      </c>
    </row>
    <row r="2373" spans="13:21">
      <c r="M2373" t="str">
        <f t="shared" si="260"/>
        <v/>
      </c>
      <c r="N2373" t="str">
        <f t="shared" si="261"/>
        <v/>
      </c>
      <c r="O2373" t="str">
        <f t="shared" si="262"/>
        <v/>
      </c>
      <c r="P2373" t="str">
        <f t="shared" si="263"/>
        <v/>
      </c>
      <c r="Q2373" t="str">
        <f>IF($F2373="","",DATEDIF($R2373,①申込書!$D$3,"Y"))</f>
        <v/>
      </c>
      <c r="R2373" t="str">
        <f t="shared" si="264"/>
        <v/>
      </c>
      <c r="S2373" t="str">
        <f t="shared" si="259"/>
        <v/>
      </c>
      <c r="T2373" t="str">
        <f>IFERROR(IF($G2373&lt;&gt;"",LEFT($G2373,11),IF(COUNTIF(③女子申込!$C:$C,$B2373)=1,INDEX(③女子申込!H:H,MATCH($B2373,③女子申込!$C:$C,0)),"")),"")</f>
        <v/>
      </c>
      <c r="U2373" t="str">
        <f t="shared" si="265"/>
        <v/>
      </c>
    </row>
    <row r="2374" spans="13:21">
      <c r="M2374" t="str">
        <f t="shared" si="260"/>
        <v/>
      </c>
      <c r="N2374" t="str">
        <f t="shared" si="261"/>
        <v/>
      </c>
      <c r="O2374" t="str">
        <f t="shared" si="262"/>
        <v/>
      </c>
      <c r="P2374" t="str">
        <f t="shared" si="263"/>
        <v/>
      </c>
      <c r="Q2374" t="str">
        <f>IF($F2374="","",DATEDIF($R2374,①申込書!$D$3,"Y"))</f>
        <v/>
      </c>
      <c r="R2374" t="str">
        <f t="shared" si="264"/>
        <v/>
      </c>
      <c r="S2374" t="str">
        <f t="shared" si="259"/>
        <v/>
      </c>
      <c r="T2374" t="str">
        <f>IFERROR(IF($G2374&lt;&gt;"",LEFT($G2374,11),IF(COUNTIF(③女子申込!$C:$C,$B2374)=1,INDEX(③女子申込!H:H,MATCH($B2374,③女子申込!$C:$C,0)),"")),"")</f>
        <v/>
      </c>
      <c r="U2374" t="str">
        <f t="shared" si="265"/>
        <v/>
      </c>
    </row>
    <row r="2375" spans="13:21">
      <c r="M2375" t="str">
        <f t="shared" si="260"/>
        <v/>
      </c>
      <c r="N2375" t="str">
        <f t="shared" si="261"/>
        <v/>
      </c>
      <c r="O2375" t="str">
        <f t="shared" si="262"/>
        <v/>
      </c>
      <c r="P2375" t="str">
        <f t="shared" si="263"/>
        <v/>
      </c>
      <c r="Q2375" t="str">
        <f>IF($F2375="","",DATEDIF($R2375,①申込書!$D$3,"Y"))</f>
        <v/>
      </c>
      <c r="R2375" t="str">
        <f t="shared" si="264"/>
        <v/>
      </c>
      <c r="S2375" t="str">
        <f t="shared" si="259"/>
        <v/>
      </c>
      <c r="T2375" t="str">
        <f>IFERROR(IF($G2375&lt;&gt;"",LEFT($G2375,11),IF(COUNTIF(③女子申込!$C:$C,$B2375)=1,INDEX(③女子申込!H:H,MATCH($B2375,③女子申込!$C:$C,0)),"")),"")</f>
        <v/>
      </c>
      <c r="U2375" t="str">
        <f t="shared" si="265"/>
        <v/>
      </c>
    </row>
    <row r="2376" spans="13:21">
      <c r="M2376" t="str">
        <f t="shared" si="260"/>
        <v/>
      </c>
      <c r="N2376" t="str">
        <f t="shared" si="261"/>
        <v/>
      </c>
      <c r="O2376" t="str">
        <f t="shared" si="262"/>
        <v/>
      </c>
      <c r="P2376" t="str">
        <f t="shared" si="263"/>
        <v/>
      </c>
      <c r="Q2376" t="str">
        <f>IF($F2376="","",DATEDIF($R2376,①申込書!$D$3,"Y"))</f>
        <v/>
      </c>
      <c r="R2376" t="str">
        <f t="shared" si="264"/>
        <v/>
      </c>
      <c r="S2376" t="str">
        <f t="shared" si="259"/>
        <v/>
      </c>
      <c r="T2376" t="str">
        <f>IFERROR(IF($G2376&lt;&gt;"",LEFT($G2376,11),IF(COUNTIF(③女子申込!$C:$C,$B2376)=1,INDEX(③女子申込!H:H,MATCH($B2376,③女子申込!$C:$C,0)),"")),"")</f>
        <v/>
      </c>
      <c r="U2376" t="str">
        <f t="shared" si="265"/>
        <v/>
      </c>
    </row>
    <row r="2377" spans="13:21">
      <c r="M2377" t="str">
        <f t="shared" si="260"/>
        <v/>
      </c>
      <c r="N2377" t="str">
        <f t="shared" si="261"/>
        <v/>
      </c>
      <c r="O2377" t="str">
        <f t="shared" si="262"/>
        <v/>
      </c>
      <c r="P2377" t="str">
        <f t="shared" si="263"/>
        <v/>
      </c>
      <c r="Q2377" t="str">
        <f>IF($F2377="","",DATEDIF($R2377,①申込書!$D$3,"Y"))</f>
        <v/>
      </c>
      <c r="R2377" t="str">
        <f t="shared" si="264"/>
        <v/>
      </c>
      <c r="S2377" t="str">
        <f t="shared" si="259"/>
        <v/>
      </c>
      <c r="T2377" t="str">
        <f>IFERROR(IF($G2377&lt;&gt;"",LEFT($G2377,11),IF(COUNTIF(③女子申込!$C:$C,$B2377)=1,INDEX(③女子申込!H:H,MATCH($B2377,③女子申込!$C:$C,0)),"")),"")</f>
        <v/>
      </c>
      <c r="U2377" t="str">
        <f t="shared" si="265"/>
        <v/>
      </c>
    </row>
    <row r="2378" spans="13:21">
      <c r="M2378" t="str">
        <f t="shared" si="260"/>
        <v/>
      </c>
      <c r="N2378" t="str">
        <f t="shared" si="261"/>
        <v/>
      </c>
      <c r="O2378" t="str">
        <f t="shared" si="262"/>
        <v/>
      </c>
      <c r="P2378" t="str">
        <f t="shared" si="263"/>
        <v/>
      </c>
      <c r="Q2378" t="str">
        <f>IF($F2378="","",DATEDIF($R2378,①申込書!$D$3,"Y"))</f>
        <v/>
      </c>
      <c r="R2378" t="str">
        <f t="shared" si="264"/>
        <v/>
      </c>
      <c r="S2378" t="str">
        <f t="shared" si="259"/>
        <v/>
      </c>
      <c r="T2378" t="str">
        <f>IFERROR(IF($G2378&lt;&gt;"",LEFT($G2378,11),IF(COUNTIF(③女子申込!$C:$C,$B2378)=1,INDEX(③女子申込!H:H,MATCH($B2378,③女子申込!$C:$C,0)),"")),"")</f>
        <v/>
      </c>
      <c r="U2378" t="str">
        <f t="shared" si="265"/>
        <v/>
      </c>
    </row>
    <row r="2379" spans="13:21">
      <c r="M2379" t="str">
        <f t="shared" si="260"/>
        <v/>
      </c>
      <c r="N2379" t="str">
        <f t="shared" si="261"/>
        <v/>
      </c>
      <c r="O2379" t="str">
        <f t="shared" si="262"/>
        <v/>
      </c>
      <c r="P2379" t="str">
        <f t="shared" si="263"/>
        <v/>
      </c>
      <c r="Q2379" t="str">
        <f>IF($F2379="","",DATEDIF($R2379,①申込書!$D$3,"Y"))</f>
        <v/>
      </c>
      <c r="R2379" t="str">
        <f t="shared" si="264"/>
        <v/>
      </c>
      <c r="S2379" t="str">
        <f t="shared" si="259"/>
        <v/>
      </c>
      <c r="T2379" t="str">
        <f>IFERROR(IF($G2379&lt;&gt;"",LEFT($G2379,11),IF(COUNTIF(③女子申込!$C:$C,$B2379)=1,INDEX(③女子申込!H:H,MATCH($B2379,③女子申込!$C:$C,0)),"")),"")</f>
        <v/>
      </c>
      <c r="U2379" t="str">
        <f t="shared" si="265"/>
        <v/>
      </c>
    </row>
    <row r="2380" spans="13:21">
      <c r="M2380" t="str">
        <f t="shared" si="260"/>
        <v/>
      </c>
      <c r="N2380" t="str">
        <f t="shared" si="261"/>
        <v/>
      </c>
      <c r="O2380" t="str">
        <f t="shared" si="262"/>
        <v/>
      </c>
      <c r="P2380" t="str">
        <f t="shared" si="263"/>
        <v/>
      </c>
      <c r="Q2380" t="str">
        <f>IF($F2380="","",DATEDIF($R2380,①申込書!$D$3,"Y"))</f>
        <v/>
      </c>
      <c r="R2380" t="str">
        <f t="shared" si="264"/>
        <v/>
      </c>
      <c r="S2380" t="str">
        <f t="shared" si="259"/>
        <v/>
      </c>
      <c r="T2380" t="str">
        <f>IFERROR(IF($G2380&lt;&gt;"",LEFT($G2380,11),IF(COUNTIF(③女子申込!$C:$C,$B2380)=1,INDEX(③女子申込!H:H,MATCH($B2380,③女子申込!$C:$C,0)),"")),"")</f>
        <v/>
      </c>
      <c r="U2380" t="str">
        <f t="shared" si="265"/>
        <v/>
      </c>
    </row>
    <row r="2381" spans="13:21">
      <c r="M2381" t="str">
        <f t="shared" si="260"/>
        <v/>
      </c>
      <c r="N2381" t="str">
        <f t="shared" si="261"/>
        <v/>
      </c>
      <c r="O2381" t="str">
        <f t="shared" si="262"/>
        <v/>
      </c>
      <c r="P2381" t="str">
        <f t="shared" si="263"/>
        <v/>
      </c>
      <c r="Q2381" t="str">
        <f>IF($F2381="","",DATEDIF($R2381,①申込書!$D$3,"Y"))</f>
        <v/>
      </c>
      <c r="R2381" t="str">
        <f t="shared" si="264"/>
        <v/>
      </c>
      <c r="S2381" t="str">
        <f t="shared" si="259"/>
        <v/>
      </c>
      <c r="T2381" t="str">
        <f>IFERROR(IF($G2381&lt;&gt;"",LEFT($G2381,11),IF(COUNTIF(③女子申込!$C:$C,$B2381)=1,INDEX(③女子申込!H:H,MATCH($B2381,③女子申込!$C:$C,0)),"")),"")</f>
        <v/>
      </c>
      <c r="U2381" t="str">
        <f t="shared" si="265"/>
        <v/>
      </c>
    </row>
    <row r="2382" spans="13:21">
      <c r="M2382" t="str">
        <f t="shared" si="260"/>
        <v/>
      </c>
      <c r="N2382" t="str">
        <f t="shared" si="261"/>
        <v/>
      </c>
      <c r="O2382" t="str">
        <f t="shared" si="262"/>
        <v/>
      </c>
      <c r="P2382" t="str">
        <f t="shared" si="263"/>
        <v/>
      </c>
      <c r="Q2382" t="str">
        <f>IF($F2382="","",DATEDIF($R2382,①申込書!$D$3,"Y"))</f>
        <v/>
      </c>
      <c r="R2382" t="str">
        <f t="shared" si="264"/>
        <v/>
      </c>
      <c r="S2382" t="str">
        <f t="shared" si="259"/>
        <v/>
      </c>
      <c r="T2382" t="str">
        <f>IFERROR(IF($G2382&lt;&gt;"",LEFT($G2382,11),IF(COUNTIF(③女子申込!$C:$C,$B2382)=1,INDEX(③女子申込!H:H,MATCH($B2382,③女子申込!$C:$C,0)),"")),"")</f>
        <v/>
      </c>
      <c r="U2382" t="str">
        <f t="shared" si="265"/>
        <v/>
      </c>
    </row>
    <row r="2383" spans="13:21">
      <c r="M2383" t="str">
        <f t="shared" si="260"/>
        <v/>
      </c>
      <c r="N2383" t="str">
        <f t="shared" si="261"/>
        <v/>
      </c>
      <c r="O2383" t="str">
        <f t="shared" si="262"/>
        <v/>
      </c>
      <c r="P2383" t="str">
        <f t="shared" si="263"/>
        <v/>
      </c>
      <c r="Q2383" t="str">
        <f>IF($F2383="","",DATEDIF($R2383,①申込書!$D$3,"Y"))</f>
        <v/>
      </c>
      <c r="R2383" t="str">
        <f t="shared" si="264"/>
        <v/>
      </c>
      <c r="S2383" t="str">
        <f t="shared" si="259"/>
        <v/>
      </c>
      <c r="T2383" t="str">
        <f>IFERROR(IF($G2383&lt;&gt;"",LEFT($G2383,11),IF(COUNTIF(③女子申込!$C:$C,$B2383)=1,INDEX(③女子申込!H:H,MATCH($B2383,③女子申込!$C:$C,0)),"")),"")</f>
        <v/>
      </c>
      <c r="U2383" t="str">
        <f t="shared" si="265"/>
        <v/>
      </c>
    </row>
    <row r="2384" spans="13:21">
      <c r="M2384" t="str">
        <f t="shared" si="260"/>
        <v/>
      </c>
      <c r="N2384" t="str">
        <f t="shared" si="261"/>
        <v/>
      </c>
      <c r="O2384" t="str">
        <f t="shared" si="262"/>
        <v/>
      </c>
      <c r="P2384" t="str">
        <f t="shared" si="263"/>
        <v/>
      </c>
      <c r="Q2384" t="str">
        <f>IF($F2384="","",DATEDIF($R2384,①申込書!$D$3,"Y"))</f>
        <v/>
      </c>
      <c r="R2384" t="str">
        <f t="shared" si="264"/>
        <v/>
      </c>
      <c r="S2384" t="str">
        <f t="shared" si="259"/>
        <v/>
      </c>
      <c r="T2384" t="str">
        <f>IFERROR(IF($G2384&lt;&gt;"",LEFT($G2384,11),IF(COUNTIF(③女子申込!$C:$C,$B2384)=1,INDEX(③女子申込!H:H,MATCH($B2384,③女子申込!$C:$C,0)),"")),"")</f>
        <v/>
      </c>
      <c r="U2384" t="str">
        <f t="shared" si="265"/>
        <v/>
      </c>
    </row>
    <row r="2385" spans="13:21">
      <c r="M2385" t="str">
        <f t="shared" si="260"/>
        <v/>
      </c>
      <c r="N2385" t="str">
        <f t="shared" si="261"/>
        <v/>
      </c>
      <c r="O2385" t="str">
        <f t="shared" si="262"/>
        <v/>
      </c>
      <c r="P2385" t="str">
        <f t="shared" si="263"/>
        <v/>
      </c>
      <c r="Q2385" t="str">
        <f>IF($F2385="","",DATEDIF($R2385,①申込書!$D$3,"Y"))</f>
        <v/>
      </c>
      <c r="R2385" t="str">
        <f t="shared" si="264"/>
        <v/>
      </c>
      <c r="S2385" t="str">
        <f t="shared" si="259"/>
        <v/>
      </c>
      <c r="T2385" t="str">
        <f>IFERROR(IF($G2385&lt;&gt;"",LEFT($G2385,11),IF(COUNTIF(③女子申込!$C:$C,$B2385)=1,INDEX(③女子申込!H:H,MATCH($B2385,③女子申込!$C:$C,0)),"")),"")</f>
        <v/>
      </c>
      <c r="U2385" t="str">
        <f t="shared" si="265"/>
        <v/>
      </c>
    </row>
    <row r="2386" spans="13:21">
      <c r="M2386" t="str">
        <f t="shared" si="260"/>
        <v/>
      </c>
      <c r="N2386" t="str">
        <f t="shared" si="261"/>
        <v/>
      </c>
      <c r="O2386" t="str">
        <f t="shared" si="262"/>
        <v/>
      </c>
      <c r="P2386" t="str">
        <f t="shared" si="263"/>
        <v/>
      </c>
      <c r="Q2386" t="str">
        <f>IF($F2386="","",DATEDIF($R2386,①申込書!$D$3,"Y"))</f>
        <v/>
      </c>
      <c r="R2386" t="str">
        <f t="shared" si="264"/>
        <v/>
      </c>
      <c r="S2386" t="str">
        <f t="shared" si="259"/>
        <v/>
      </c>
      <c r="T2386" t="str">
        <f>IFERROR(IF($G2386&lt;&gt;"",LEFT($G2386,11),IF(COUNTIF(③女子申込!$C:$C,$B2386)=1,INDEX(③女子申込!H:H,MATCH($B2386,③女子申込!$C:$C,0)),"")),"")</f>
        <v/>
      </c>
      <c r="U2386" t="str">
        <f t="shared" si="265"/>
        <v/>
      </c>
    </row>
    <row r="2387" spans="13:21">
      <c r="M2387" t="str">
        <f t="shared" si="260"/>
        <v/>
      </c>
      <c r="N2387" t="str">
        <f t="shared" si="261"/>
        <v/>
      </c>
      <c r="O2387" t="str">
        <f t="shared" si="262"/>
        <v/>
      </c>
      <c r="P2387" t="str">
        <f t="shared" si="263"/>
        <v/>
      </c>
      <c r="Q2387" t="str">
        <f>IF($F2387="","",DATEDIF($R2387,①申込書!$D$3,"Y"))</f>
        <v/>
      </c>
      <c r="R2387" t="str">
        <f t="shared" si="264"/>
        <v/>
      </c>
      <c r="S2387" t="str">
        <f t="shared" si="259"/>
        <v/>
      </c>
      <c r="T2387" t="str">
        <f>IFERROR(IF($G2387&lt;&gt;"",LEFT($G2387,11),IF(COUNTIF(③女子申込!$C:$C,$B2387)=1,INDEX(③女子申込!H:H,MATCH($B2387,③女子申込!$C:$C,0)),"")),"")</f>
        <v/>
      </c>
      <c r="U2387" t="str">
        <f t="shared" si="265"/>
        <v/>
      </c>
    </row>
    <row r="2388" spans="13:21">
      <c r="M2388" t="str">
        <f t="shared" si="260"/>
        <v/>
      </c>
      <c r="N2388" t="str">
        <f t="shared" si="261"/>
        <v/>
      </c>
      <c r="O2388" t="str">
        <f t="shared" si="262"/>
        <v/>
      </c>
      <c r="P2388" t="str">
        <f t="shared" si="263"/>
        <v/>
      </c>
      <c r="Q2388" t="str">
        <f>IF($F2388="","",DATEDIF($R2388,①申込書!$D$3,"Y"))</f>
        <v/>
      </c>
      <c r="R2388" t="str">
        <f t="shared" si="264"/>
        <v/>
      </c>
      <c r="S2388" t="str">
        <f t="shared" si="259"/>
        <v/>
      </c>
      <c r="T2388" t="str">
        <f>IFERROR(IF($G2388&lt;&gt;"",LEFT($G2388,11),IF(COUNTIF(③女子申込!$C:$C,$B2388)=1,INDEX(③女子申込!H:H,MATCH($B2388,③女子申込!$C:$C,0)),"")),"")</f>
        <v/>
      </c>
      <c r="U2388" t="str">
        <f t="shared" si="265"/>
        <v/>
      </c>
    </row>
    <row r="2389" spans="13:21">
      <c r="M2389" t="str">
        <f t="shared" si="260"/>
        <v/>
      </c>
      <c r="N2389" t="str">
        <f t="shared" si="261"/>
        <v/>
      </c>
      <c r="O2389" t="str">
        <f t="shared" si="262"/>
        <v/>
      </c>
      <c r="P2389" t="str">
        <f t="shared" si="263"/>
        <v/>
      </c>
      <c r="Q2389" t="str">
        <f>IF($F2389="","",DATEDIF($R2389,①申込書!$D$3,"Y"))</f>
        <v/>
      </c>
      <c r="R2389" t="str">
        <f t="shared" si="264"/>
        <v/>
      </c>
      <c r="S2389" t="str">
        <f t="shared" si="259"/>
        <v/>
      </c>
      <c r="T2389" t="str">
        <f>IFERROR(IF($G2389&lt;&gt;"",LEFT($G2389,11),IF(COUNTIF(③女子申込!$C:$C,$B2389)=1,INDEX(③女子申込!H:H,MATCH($B2389,③女子申込!$C:$C,0)),"")),"")</f>
        <v/>
      </c>
      <c r="U2389" t="str">
        <f t="shared" si="265"/>
        <v/>
      </c>
    </row>
    <row r="2390" spans="13:21">
      <c r="M2390" t="str">
        <f t="shared" si="260"/>
        <v/>
      </c>
      <c r="N2390" t="str">
        <f t="shared" si="261"/>
        <v/>
      </c>
      <c r="O2390" t="str">
        <f t="shared" si="262"/>
        <v/>
      </c>
      <c r="P2390" t="str">
        <f t="shared" si="263"/>
        <v/>
      </c>
      <c r="Q2390" t="str">
        <f>IF($F2390="","",DATEDIF($R2390,①申込書!$D$3,"Y"))</f>
        <v/>
      </c>
      <c r="R2390" t="str">
        <f t="shared" si="264"/>
        <v/>
      </c>
      <c r="S2390" t="str">
        <f t="shared" si="259"/>
        <v/>
      </c>
      <c r="T2390" t="str">
        <f>IFERROR(IF($G2390&lt;&gt;"",LEFT($G2390,11),IF(COUNTIF(③女子申込!$C:$C,$B2390)=1,INDEX(③女子申込!H:H,MATCH($B2390,③女子申込!$C:$C,0)),"")),"")</f>
        <v/>
      </c>
      <c r="U2390" t="str">
        <f t="shared" si="265"/>
        <v/>
      </c>
    </row>
    <row r="2391" spans="13:21">
      <c r="M2391" t="str">
        <f t="shared" si="260"/>
        <v/>
      </c>
      <c r="N2391" t="str">
        <f t="shared" si="261"/>
        <v/>
      </c>
      <c r="O2391" t="str">
        <f t="shared" si="262"/>
        <v/>
      </c>
      <c r="P2391" t="str">
        <f t="shared" si="263"/>
        <v/>
      </c>
      <c r="Q2391" t="str">
        <f>IF($F2391="","",DATEDIF($R2391,①申込書!$D$3,"Y"))</f>
        <v/>
      </c>
      <c r="R2391" t="str">
        <f t="shared" si="264"/>
        <v/>
      </c>
      <c r="S2391" t="str">
        <f t="shared" si="259"/>
        <v/>
      </c>
      <c r="T2391" t="str">
        <f>IFERROR(IF($G2391&lt;&gt;"",LEFT($G2391,11),IF(COUNTIF(③女子申込!$C:$C,$B2391)=1,INDEX(③女子申込!H:H,MATCH($B2391,③女子申込!$C:$C,0)),"")),"")</f>
        <v/>
      </c>
      <c r="U2391" t="str">
        <f t="shared" si="265"/>
        <v/>
      </c>
    </row>
    <row r="2392" spans="13:21">
      <c r="M2392" t="str">
        <f t="shared" si="260"/>
        <v/>
      </c>
      <c r="N2392" t="str">
        <f t="shared" si="261"/>
        <v/>
      </c>
      <c r="O2392" t="str">
        <f t="shared" si="262"/>
        <v/>
      </c>
      <c r="P2392" t="str">
        <f t="shared" si="263"/>
        <v/>
      </c>
      <c r="Q2392" t="str">
        <f>IF($F2392="","",DATEDIF($R2392,①申込書!$D$3,"Y"))</f>
        <v/>
      </c>
      <c r="R2392" t="str">
        <f t="shared" si="264"/>
        <v/>
      </c>
      <c r="S2392" t="str">
        <f t="shared" si="259"/>
        <v/>
      </c>
      <c r="T2392" t="str">
        <f>IFERROR(IF($G2392&lt;&gt;"",LEFT($G2392,11),IF(COUNTIF(③女子申込!$C:$C,$B2392)=1,INDEX(③女子申込!H:H,MATCH($B2392,③女子申込!$C:$C,0)),"")),"")</f>
        <v/>
      </c>
      <c r="U2392" t="str">
        <f t="shared" si="265"/>
        <v/>
      </c>
    </row>
    <row r="2393" spans="13:21">
      <c r="M2393" t="str">
        <f t="shared" si="260"/>
        <v/>
      </c>
      <c r="N2393" t="str">
        <f t="shared" si="261"/>
        <v/>
      </c>
      <c r="O2393" t="str">
        <f t="shared" si="262"/>
        <v/>
      </c>
      <c r="P2393" t="str">
        <f t="shared" si="263"/>
        <v/>
      </c>
      <c r="Q2393" t="str">
        <f>IF($F2393="","",DATEDIF($R2393,①申込書!$D$3,"Y"))</f>
        <v/>
      </c>
      <c r="R2393" t="str">
        <f t="shared" si="264"/>
        <v/>
      </c>
      <c r="S2393" t="str">
        <f t="shared" si="259"/>
        <v/>
      </c>
      <c r="T2393" t="str">
        <f>IFERROR(IF($G2393&lt;&gt;"",LEFT($G2393,11),IF(COUNTIF(③女子申込!$C:$C,$B2393)=1,INDEX(③女子申込!H:H,MATCH($B2393,③女子申込!$C:$C,0)),"")),"")</f>
        <v/>
      </c>
      <c r="U2393" t="str">
        <f t="shared" si="265"/>
        <v/>
      </c>
    </row>
    <row r="2394" spans="13:21">
      <c r="M2394" t="str">
        <f t="shared" si="260"/>
        <v/>
      </c>
      <c r="N2394" t="str">
        <f t="shared" si="261"/>
        <v/>
      </c>
      <c r="O2394" t="str">
        <f t="shared" si="262"/>
        <v/>
      </c>
      <c r="P2394" t="str">
        <f t="shared" si="263"/>
        <v/>
      </c>
      <c r="Q2394" t="str">
        <f>IF($F2394="","",DATEDIF($R2394,①申込書!$D$3,"Y"))</f>
        <v/>
      </c>
      <c r="R2394" t="str">
        <f t="shared" si="264"/>
        <v/>
      </c>
      <c r="S2394" t="str">
        <f t="shared" si="259"/>
        <v/>
      </c>
      <c r="T2394" t="str">
        <f>IFERROR(IF($G2394&lt;&gt;"",LEFT($G2394,11),IF(COUNTIF(③女子申込!$C:$C,$B2394)=1,INDEX(③女子申込!H:H,MATCH($B2394,③女子申込!$C:$C,0)),"")),"")</f>
        <v/>
      </c>
      <c r="U2394" t="str">
        <f t="shared" si="265"/>
        <v/>
      </c>
    </row>
    <row r="2395" spans="13:21">
      <c r="M2395" t="str">
        <f t="shared" si="260"/>
        <v/>
      </c>
      <c r="N2395" t="str">
        <f t="shared" si="261"/>
        <v/>
      </c>
      <c r="O2395" t="str">
        <f t="shared" si="262"/>
        <v/>
      </c>
      <c r="P2395" t="str">
        <f t="shared" si="263"/>
        <v/>
      </c>
      <c r="Q2395" t="str">
        <f>IF($F2395="","",DATEDIF($R2395,①申込書!$D$3,"Y"))</f>
        <v/>
      </c>
      <c r="R2395" t="str">
        <f t="shared" si="264"/>
        <v/>
      </c>
      <c r="S2395" t="str">
        <f t="shared" si="259"/>
        <v/>
      </c>
      <c r="T2395" t="str">
        <f>IFERROR(IF($G2395&lt;&gt;"",LEFT($G2395,11),IF(COUNTIF(③女子申込!$C:$C,$B2395)=1,INDEX(③女子申込!H:H,MATCH($B2395,③女子申込!$C:$C,0)),"")),"")</f>
        <v/>
      </c>
      <c r="U2395" t="str">
        <f t="shared" si="265"/>
        <v/>
      </c>
    </row>
    <row r="2396" spans="13:21">
      <c r="M2396" t="str">
        <f t="shared" si="260"/>
        <v/>
      </c>
      <c r="N2396" t="str">
        <f t="shared" si="261"/>
        <v/>
      </c>
      <c r="O2396" t="str">
        <f t="shared" si="262"/>
        <v/>
      </c>
      <c r="P2396" t="str">
        <f t="shared" si="263"/>
        <v/>
      </c>
      <c r="Q2396" t="str">
        <f>IF($F2396="","",DATEDIF($R2396,①申込書!$D$3,"Y"))</f>
        <v/>
      </c>
      <c r="R2396" t="str">
        <f t="shared" si="264"/>
        <v/>
      </c>
      <c r="S2396" t="str">
        <f t="shared" si="259"/>
        <v/>
      </c>
      <c r="T2396" t="str">
        <f>IFERROR(IF($G2396&lt;&gt;"",LEFT($G2396,11),IF(COUNTIF(③女子申込!$C:$C,$B2396)=1,INDEX(③女子申込!H:H,MATCH($B2396,③女子申込!$C:$C,0)),"")),"")</f>
        <v/>
      </c>
      <c r="U2396" t="str">
        <f t="shared" si="265"/>
        <v/>
      </c>
    </row>
    <row r="2397" spans="13:21">
      <c r="M2397" t="str">
        <f t="shared" si="260"/>
        <v/>
      </c>
      <c r="N2397" t="str">
        <f t="shared" si="261"/>
        <v/>
      </c>
      <c r="O2397" t="str">
        <f t="shared" si="262"/>
        <v/>
      </c>
      <c r="P2397" t="str">
        <f t="shared" si="263"/>
        <v/>
      </c>
      <c r="Q2397" t="str">
        <f>IF($F2397="","",DATEDIF($R2397,①申込書!$D$3,"Y"))</f>
        <v/>
      </c>
      <c r="R2397" t="str">
        <f t="shared" si="264"/>
        <v/>
      </c>
      <c r="S2397" t="str">
        <f t="shared" si="259"/>
        <v/>
      </c>
      <c r="T2397" t="str">
        <f>IFERROR(IF($G2397&lt;&gt;"",LEFT($G2397,11),IF(COUNTIF(③女子申込!$C:$C,$B2397)=1,INDEX(③女子申込!H:H,MATCH($B2397,③女子申込!$C:$C,0)),"")),"")</f>
        <v/>
      </c>
      <c r="U2397" t="str">
        <f t="shared" si="265"/>
        <v/>
      </c>
    </row>
    <row r="2398" spans="13:21">
      <c r="M2398" t="str">
        <f t="shared" si="260"/>
        <v/>
      </c>
      <c r="N2398" t="str">
        <f t="shared" si="261"/>
        <v/>
      </c>
      <c r="O2398" t="str">
        <f t="shared" si="262"/>
        <v/>
      </c>
      <c r="P2398" t="str">
        <f t="shared" si="263"/>
        <v/>
      </c>
      <c r="Q2398" t="str">
        <f>IF($F2398="","",DATEDIF($R2398,①申込書!$D$3,"Y"))</f>
        <v/>
      </c>
      <c r="R2398" t="str">
        <f t="shared" si="264"/>
        <v/>
      </c>
      <c r="S2398" t="str">
        <f t="shared" si="259"/>
        <v/>
      </c>
      <c r="T2398" t="str">
        <f>IFERROR(IF($G2398&lt;&gt;"",LEFT($G2398,11),IF(COUNTIF(③女子申込!$C:$C,$B2398)=1,INDEX(③女子申込!H:H,MATCH($B2398,③女子申込!$C:$C,0)),"")),"")</f>
        <v/>
      </c>
      <c r="U2398" t="str">
        <f t="shared" si="265"/>
        <v/>
      </c>
    </row>
    <row r="2399" spans="13:21">
      <c r="M2399" t="str">
        <f t="shared" si="260"/>
        <v/>
      </c>
      <c r="N2399" t="str">
        <f t="shared" si="261"/>
        <v/>
      </c>
      <c r="O2399" t="str">
        <f t="shared" si="262"/>
        <v/>
      </c>
      <c r="P2399" t="str">
        <f t="shared" si="263"/>
        <v/>
      </c>
      <c r="Q2399" t="str">
        <f>IF($F2399="","",DATEDIF($R2399,①申込書!$D$3,"Y"))</f>
        <v/>
      </c>
      <c r="R2399" t="str">
        <f t="shared" si="264"/>
        <v/>
      </c>
      <c r="S2399" t="str">
        <f t="shared" si="259"/>
        <v/>
      </c>
      <c r="T2399" t="str">
        <f>IFERROR(IF($G2399&lt;&gt;"",LEFT($G2399,11),IF(COUNTIF(③女子申込!$C:$C,$B2399)=1,INDEX(③女子申込!H:H,MATCH($B2399,③女子申込!$C:$C,0)),"")),"")</f>
        <v/>
      </c>
      <c r="U2399" t="str">
        <f t="shared" si="265"/>
        <v/>
      </c>
    </row>
    <row r="2400" spans="13:21">
      <c r="M2400" t="str">
        <f t="shared" si="260"/>
        <v/>
      </c>
      <c r="N2400" t="str">
        <f t="shared" si="261"/>
        <v/>
      </c>
      <c r="O2400" t="str">
        <f t="shared" si="262"/>
        <v/>
      </c>
      <c r="P2400" t="str">
        <f t="shared" si="263"/>
        <v/>
      </c>
      <c r="Q2400" t="str">
        <f>IF($F2400="","",DATEDIF($R2400,①申込書!$D$3,"Y"))</f>
        <v/>
      </c>
      <c r="R2400" t="str">
        <f t="shared" si="264"/>
        <v/>
      </c>
      <c r="S2400" t="str">
        <f t="shared" si="259"/>
        <v/>
      </c>
      <c r="T2400" t="str">
        <f>IFERROR(IF($G2400&lt;&gt;"",LEFT($G2400,11),IF(COUNTIF(③女子申込!$C:$C,$B2400)=1,INDEX(③女子申込!H:H,MATCH($B2400,③女子申込!$C:$C,0)),"")),"")</f>
        <v/>
      </c>
      <c r="U2400" t="str">
        <f t="shared" si="265"/>
        <v/>
      </c>
    </row>
    <row r="2401" spans="13:21">
      <c r="M2401" t="str">
        <f t="shared" si="260"/>
        <v/>
      </c>
      <c r="N2401" t="str">
        <f t="shared" si="261"/>
        <v/>
      </c>
      <c r="O2401" t="str">
        <f t="shared" si="262"/>
        <v/>
      </c>
      <c r="P2401" t="str">
        <f t="shared" si="263"/>
        <v/>
      </c>
      <c r="Q2401" t="str">
        <f>IF($F2401="","",DATEDIF($R2401,①申込書!$D$3,"Y"))</f>
        <v/>
      </c>
      <c r="R2401" t="str">
        <f t="shared" si="264"/>
        <v/>
      </c>
      <c r="S2401" t="str">
        <f t="shared" si="259"/>
        <v/>
      </c>
      <c r="T2401" t="str">
        <f>IFERROR(IF($G2401&lt;&gt;"",LEFT($G2401,11),IF(COUNTIF(③女子申込!$C:$C,$B2401)=1,INDEX(③女子申込!H:H,MATCH($B2401,③女子申込!$C:$C,0)),"")),"")</f>
        <v/>
      </c>
      <c r="U2401" t="str">
        <f t="shared" si="265"/>
        <v/>
      </c>
    </row>
    <row r="2402" spans="13:21">
      <c r="M2402" t="str">
        <f t="shared" si="260"/>
        <v/>
      </c>
      <c r="N2402" t="str">
        <f t="shared" si="261"/>
        <v/>
      </c>
      <c r="O2402" t="str">
        <f t="shared" si="262"/>
        <v/>
      </c>
      <c r="P2402" t="str">
        <f t="shared" si="263"/>
        <v/>
      </c>
      <c r="Q2402" t="str">
        <f>IF($F2402="","",DATEDIF($R2402,①申込書!$D$3,"Y"))</f>
        <v/>
      </c>
      <c r="R2402" t="str">
        <f t="shared" si="264"/>
        <v/>
      </c>
      <c r="S2402" t="str">
        <f t="shared" si="259"/>
        <v/>
      </c>
      <c r="T2402" t="str">
        <f>IFERROR(IF($G2402&lt;&gt;"",LEFT($G2402,11),IF(COUNTIF(③女子申込!$C:$C,$B2402)=1,INDEX(③女子申込!H:H,MATCH($B2402,③女子申込!$C:$C,0)),"")),"")</f>
        <v/>
      </c>
      <c r="U2402" t="str">
        <f t="shared" si="265"/>
        <v/>
      </c>
    </row>
    <row r="2403" spans="13:21">
      <c r="M2403" t="str">
        <f t="shared" si="260"/>
        <v/>
      </c>
      <c r="N2403" t="str">
        <f t="shared" si="261"/>
        <v/>
      </c>
      <c r="O2403" t="str">
        <f t="shared" si="262"/>
        <v/>
      </c>
      <c r="P2403" t="str">
        <f t="shared" si="263"/>
        <v/>
      </c>
      <c r="Q2403" t="str">
        <f>IF($F2403="","",DATEDIF($R2403,①申込書!$D$3,"Y"))</f>
        <v/>
      </c>
      <c r="R2403" t="str">
        <f t="shared" si="264"/>
        <v/>
      </c>
      <c r="S2403" t="str">
        <f t="shared" si="259"/>
        <v/>
      </c>
      <c r="T2403" t="str">
        <f>IFERROR(IF($G2403&lt;&gt;"",LEFT($G2403,11),IF(COUNTIF(③女子申込!$C:$C,$B2403)=1,INDEX(③女子申込!H:H,MATCH($B2403,③女子申込!$C:$C,0)),"")),"")</f>
        <v/>
      </c>
      <c r="U2403" t="str">
        <f t="shared" si="265"/>
        <v/>
      </c>
    </row>
    <row r="2404" spans="13:21">
      <c r="M2404" t="str">
        <f t="shared" si="260"/>
        <v/>
      </c>
      <c r="N2404" t="str">
        <f t="shared" si="261"/>
        <v/>
      </c>
      <c r="O2404" t="str">
        <f t="shared" si="262"/>
        <v/>
      </c>
      <c r="P2404" t="str">
        <f t="shared" si="263"/>
        <v/>
      </c>
      <c r="Q2404" t="str">
        <f>IF($F2404="","",DATEDIF($R2404,①申込書!$D$3,"Y"))</f>
        <v/>
      </c>
      <c r="R2404" t="str">
        <f t="shared" si="264"/>
        <v/>
      </c>
      <c r="S2404" t="str">
        <f t="shared" si="259"/>
        <v/>
      </c>
      <c r="T2404" t="str">
        <f>IFERROR(IF($G2404&lt;&gt;"",LEFT($G2404,11),IF(COUNTIF(③女子申込!$C:$C,$B2404)=1,INDEX(③女子申込!H:H,MATCH($B2404,③女子申込!$C:$C,0)),"")),"")</f>
        <v/>
      </c>
      <c r="U2404" t="str">
        <f t="shared" si="265"/>
        <v/>
      </c>
    </row>
    <row r="2405" spans="13:21">
      <c r="M2405" t="str">
        <f t="shared" si="260"/>
        <v/>
      </c>
      <c r="N2405" t="str">
        <f t="shared" si="261"/>
        <v/>
      </c>
      <c r="O2405" t="str">
        <f t="shared" si="262"/>
        <v/>
      </c>
      <c r="P2405" t="str">
        <f t="shared" si="263"/>
        <v/>
      </c>
      <c r="Q2405" t="str">
        <f>IF($F2405="","",DATEDIF($R2405,①申込書!$D$3,"Y"))</f>
        <v/>
      </c>
      <c r="R2405" t="str">
        <f t="shared" si="264"/>
        <v/>
      </c>
      <c r="S2405" t="str">
        <f t="shared" si="259"/>
        <v/>
      </c>
      <c r="T2405" t="str">
        <f>IFERROR(IF($G2405&lt;&gt;"",LEFT($G2405,11),IF(COUNTIF(③女子申込!$C:$C,$B2405)=1,INDEX(③女子申込!H:H,MATCH($B2405,③女子申込!$C:$C,0)),"")),"")</f>
        <v/>
      </c>
      <c r="U2405" t="str">
        <f t="shared" si="265"/>
        <v/>
      </c>
    </row>
    <row r="2406" spans="13:21">
      <c r="M2406" t="str">
        <f t="shared" si="260"/>
        <v/>
      </c>
      <c r="N2406" t="str">
        <f t="shared" si="261"/>
        <v/>
      </c>
      <c r="O2406" t="str">
        <f t="shared" si="262"/>
        <v/>
      </c>
      <c r="P2406" t="str">
        <f t="shared" si="263"/>
        <v/>
      </c>
      <c r="Q2406" t="str">
        <f>IF($F2406="","",DATEDIF($R2406,①申込書!$D$3,"Y"))</f>
        <v/>
      </c>
      <c r="R2406" t="str">
        <f t="shared" si="264"/>
        <v/>
      </c>
      <c r="S2406" t="str">
        <f t="shared" si="259"/>
        <v/>
      </c>
      <c r="T2406" t="str">
        <f>IFERROR(IF($G2406&lt;&gt;"",LEFT($G2406,11),IF(COUNTIF(③女子申込!$C:$C,$B2406)=1,INDEX(③女子申込!H:H,MATCH($B2406,③女子申込!$C:$C,0)),"")),"")</f>
        <v/>
      </c>
      <c r="U2406" t="str">
        <f t="shared" si="265"/>
        <v/>
      </c>
    </row>
    <row r="2407" spans="13:21">
      <c r="M2407" t="str">
        <f t="shared" si="260"/>
        <v/>
      </c>
      <c r="N2407" t="str">
        <f t="shared" si="261"/>
        <v/>
      </c>
      <c r="O2407" t="str">
        <f t="shared" si="262"/>
        <v/>
      </c>
      <c r="P2407" t="str">
        <f t="shared" si="263"/>
        <v/>
      </c>
      <c r="Q2407" t="str">
        <f>IF($F2407="","",DATEDIF($R2407,①申込書!$D$3,"Y"))</f>
        <v/>
      </c>
      <c r="R2407" t="str">
        <f t="shared" si="264"/>
        <v/>
      </c>
      <c r="S2407" t="str">
        <f t="shared" si="259"/>
        <v/>
      </c>
      <c r="T2407" t="str">
        <f>IFERROR(IF($G2407&lt;&gt;"",LEFT($G2407,11),IF(COUNTIF(③女子申込!$C:$C,$B2407)=1,INDEX(③女子申込!H:H,MATCH($B2407,③女子申込!$C:$C,0)),"")),"")</f>
        <v/>
      </c>
      <c r="U2407" t="str">
        <f t="shared" si="265"/>
        <v/>
      </c>
    </row>
    <row r="2408" spans="13:21">
      <c r="M2408" t="str">
        <f t="shared" si="260"/>
        <v/>
      </c>
      <c r="N2408" t="str">
        <f t="shared" si="261"/>
        <v/>
      </c>
      <c r="O2408" t="str">
        <f t="shared" si="262"/>
        <v/>
      </c>
      <c r="P2408" t="str">
        <f t="shared" si="263"/>
        <v/>
      </c>
      <c r="Q2408" t="str">
        <f>IF($F2408="","",DATEDIF($R2408,①申込書!$D$3,"Y"))</f>
        <v/>
      </c>
      <c r="R2408" t="str">
        <f t="shared" si="264"/>
        <v/>
      </c>
      <c r="S2408" t="str">
        <f t="shared" si="259"/>
        <v/>
      </c>
      <c r="T2408" t="str">
        <f>IFERROR(IF($G2408&lt;&gt;"",LEFT($G2408,11),IF(COUNTIF(③女子申込!$C:$C,$B2408)=1,INDEX(③女子申込!H:H,MATCH($B2408,③女子申込!$C:$C,0)),"")),"")</f>
        <v/>
      </c>
      <c r="U2408" t="str">
        <f t="shared" si="265"/>
        <v/>
      </c>
    </row>
    <row r="2409" spans="13:21">
      <c r="M2409" t="str">
        <f t="shared" si="260"/>
        <v/>
      </c>
      <c r="N2409" t="str">
        <f t="shared" si="261"/>
        <v/>
      </c>
      <c r="O2409" t="str">
        <f t="shared" si="262"/>
        <v/>
      </c>
      <c r="P2409" t="str">
        <f t="shared" si="263"/>
        <v/>
      </c>
      <c r="Q2409" t="str">
        <f>IF($F2409="","",DATEDIF($R2409,①申込書!$D$3,"Y"))</f>
        <v/>
      </c>
      <c r="R2409" t="str">
        <f t="shared" si="264"/>
        <v/>
      </c>
      <c r="S2409" t="str">
        <f t="shared" si="259"/>
        <v/>
      </c>
      <c r="T2409" t="str">
        <f>IFERROR(IF($G2409&lt;&gt;"",LEFT($G2409,11),IF(COUNTIF(③女子申込!$C:$C,$B2409)=1,INDEX(③女子申込!H:H,MATCH($B2409,③女子申込!$C:$C,0)),"")),"")</f>
        <v/>
      </c>
      <c r="U2409" t="str">
        <f t="shared" si="265"/>
        <v/>
      </c>
    </row>
    <row r="2410" spans="13:21">
      <c r="M2410" t="str">
        <f t="shared" si="260"/>
        <v/>
      </c>
      <c r="N2410" t="str">
        <f t="shared" si="261"/>
        <v/>
      </c>
      <c r="O2410" t="str">
        <f t="shared" si="262"/>
        <v/>
      </c>
      <c r="P2410" t="str">
        <f t="shared" si="263"/>
        <v/>
      </c>
      <c r="Q2410" t="str">
        <f>IF($F2410="","",DATEDIF($R2410,①申込書!$D$3,"Y"))</f>
        <v/>
      </c>
      <c r="R2410" t="str">
        <f t="shared" si="264"/>
        <v/>
      </c>
      <c r="S2410" t="str">
        <f t="shared" si="259"/>
        <v/>
      </c>
      <c r="T2410" t="str">
        <f>IFERROR(IF($G2410&lt;&gt;"",LEFT($G2410,11),IF(COUNTIF(③女子申込!$C:$C,$B2410)=1,INDEX(③女子申込!H:H,MATCH($B2410,③女子申込!$C:$C,0)),"")),"")</f>
        <v/>
      </c>
      <c r="U2410" t="str">
        <f t="shared" si="265"/>
        <v/>
      </c>
    </row>
    <row r="2411" spans="13:21">
      <c r="M2411" t="str">
        <f t="shared" si="260"/>
        <v/>
      </c>
      <c r="N2411" t="str">
        <f t="shared" si="261"/>
        <v/>
      </c>
      <c r="O2411" t="str">
        <f t="shared" si="262"/>
        <v/>
      </c>
      <c r="P2411" t="str">
        <f t="shared" si="263"/>
        <v/>
      </c>
      <c r="Q2411" t="str">
        <f>IF($F2411="","",DATEDIF($R2411,①申込書!$D$3,"Y"))</f>
        <v/>
      </c>
      <c r="R2411" t="str">
        <f t="shared" si="264"/>
        <v/>
      </c>
      <c r="S2411" t="str">
        <f t="shared" si="259"/>
        <v/>
      </c>
      <c r="T2411" t="str">
        <f>IFERROR(IF($G2411&lt;&gt;"",LEFT($G2411,11),IF(COUNTIF(③女子申込!$C:$C,$B2411)=1,INDEX(③女子申込!H:H,MATCH($B2411,③女子申込!$C:$C,0)),"")),"")</f>
        <v/>
      </c>
      <c r="U2411" t="str">
        <f t="shared" si="265"/>
        <v/>
      </c>
    </row>
    <row r="2412" spans="13:21">
      <c r="M2412" t="str">
        <f t="shared" si="260"/>
        <v/>
      </c>
      <c r="N2412" t="str">
        <f t="shared" si="261"/>
        <v/>
      </c>
      <c r="O2412" t="str">
        <f t="shared" si="262"/>
        <v/>
      </c>
      <c r="P2412" t="str">
        <f t="shared" si="263"/>
        <v/>
      </c>
      <c r="Q2412" t="str">
        <f>IF($F2412="","",DATEDIF($R2412,①申込書!$D$3,"Y"))</f>
        <v/>
      </c>
      <c r="R2412" t="str">
        <f t="shared" si="264"/>
        <v/>
      </c>
      <c r="S2412" t="str">
        <f t="shared" si="259"/>
        <v/>
      </c>
      <c r="T2412" t="str">
        <f>IFERROR(IF($G2412&lt;&gt;"",LEFT($G2412,11),IF(COUNTIF(③女子申込!$C:$C,$B2412)=1,INDEX(③女子申込!H:H,MATCH($B2412,③女子申込!$C:$C,0)),"")),"")</f>
        <v/>
      </c>
      <c r="U2412" t="str">
        <f t="shared" si="265"/>
        <v/>
      </c>
    </row>
    <row r="2413" spans="13:21">
      <c r="M2413" t="str">
        <f t="shared" si="260"/>
        <v/>
      </c>
      <c r="N2413" t="str">
        <f t="shared" si="261"/>
        <v/>
      </c>
      <c r="O2413" t="str">
        <f t="shared" si="262"/>
        <v/>
      </c>
      <c r="P2413" t="str">
        <f t="shared" si="263"/>
        <v/>
      </c>
      <c r="Q2413" t="str">
        <f>IF($F2413="","",DATEDIF($R2413,①申込書!$D$3,"Y"))</f>
        <v/>
      </c>
      <c r="R2413" t="str">
        <f t="shared" si="264"/>
        <v/>
      </c>
      <c r="S2413" t="str">
        <f t="shared" si="259"/>
        <v/>
      </c>
      <c r="T2413" t="str">
        <f>IFERROR(IF($G2413&lt;&gt;"",LEFT($G2413,11),IF(COUNTIF(③女子申込!$C:$C,$B2413)=1,INDEX(③女子申込!H:H,MATCH($B2413,③女子申込!$C:$C,0)),"")),"")</f>
        <v/>
      </c>
      <c r="U2413" t="str">
        <f t="shared" si="265"/>
        <v/>
      </c>
    </row>
    <row r="2414" spans="13:21">
      <c r="M2414" t="str">
        <f t="shared" si="260"/>
        <v/>
      </c>
      <c r="N2414" t="str">
        <f t="shared" si="261"/>
        <v/>
      </c>
      <c r="O2414" t="str">
        <f t="shared" si="262"/>
        <v/>
      </c>
      <c r="P2414" t="str">
        <f t="shared" si="263"/>
        <v/>
      </c>
      <c r="Q2414" t="str">
        <f>IF($F2414="","",DATEDIF($R2414,①申込書!$D$3,"Y"))</f>
        <v/>
      </c>
      <c r="R2414" t="str">
        <f t="shared" si="264"/>
        <v/>
      </c>
      <c r="S2414" t="str">
        <f t="shared" si="259"/>
        <v/>
      </c>
      <c r="T2414" t="str">
        <f>IFERROR(IF($G2414&lt;&gt;"",LEFT($G2414,11),IF(COUNTIF(③女子申込!$C:$C,$B2414)=1,INDEX(③女子申込!H:H,MATCH($B2414,③女子申込!$C:$C,0)),"")),"")</f>
        <v/>
      </c>
      <c r="U2414" t="str">
        <f t="shared" si="265"/>
        <v/>
      </c>
    </row>
    <row r="2415" spans="13:21">
      <c r="M2415" t="str">
        <f t="shared" si="260"/>
        <v/>
      </c>
      <c r="N2415" t="str">
        <f t="shared" si="261"/>
        <v/>
      </c>
      <c r="O2415" t="str">
        <f t="shared" si="262"/>
        <v/>
      </c>
      <c r="P2415" t="str">
        <f t="shared" si="263"/>
        <v/>
      </c>
      <c r="Q2415" t="str">
        <f>IF($F2415="","",DATEDIF($R2415,①申込書!$D$3,"Y"))</f>
        <v/>
      </c>
      <c r="R2415" t="str">
        <f t="shared" si="264"/>
        <v/>
      </c>
      <c r="S2415" t="str">
        <f t="shared" si="259"/>
        <v/>
      </c>
      <c r="T2415" t="str">
        <f>IFERROR(IF($G2415&lt;&gt;"",LEFT($G2415,11),IF(COUNTIF(③女子申込!$C:$C,$B2415)=1,INDEX(③女子申込!H:H,MATCH($B2415,③女子申込!$C:$C,0)),"")),"")</f>
        <v/>
      </c>
      <c r="U2415" t="str">
        <f t="shared" si="265"/>
        <v/>
      </c>
    </row>
    <row r="2416" spans="13:21">
      <c r="M2416" t="str">
        <f t="shared" si="260"/>
        <v/>
      </c>
      <c r="N2416" t="str">
        <f t="shared" si="261"/>
        <v/>
      </c>
      <c r="O2416" t="str">
        <f t="shared" si="262"/>
        <v/>
      </c>
      <c r="P2416" t="str">
        <f t="shared" si="263"/>
        <v/>
      </c>
      <c r="Q2416" t="str">
        <f>IF($F2416="","",DATEDIF($R2416,①申込書!$D$3,"Y"))</f>
        <v/>
      </c>
      <c r="R2416" t="str">
        <f t="shared" si="264"/>
        <v/>
      </c>
      <c r="S2416" t="str">
        <f t="shared" si="259"/>
        <v/>
      </c>
      <c r="T2416" t="str">
        <f>IFERROR(IF($G2416&lt;&gt;"",LEFT($G2416,11),IF(COUNTIF(③女子申込!$C:$C,$B2416)=1,INDEX(③女子申込!H:H,MATCH($B2416,③女子申込!$C:$C,0)),"")),"")</f>
        <v/>
      </c>
      <c r="U2416" t="str">
        <f t="shared" si="265"/>
        <v/>
      </c>
    </row>
    <row r="2417" spans="13:21">
      <c r="M2417" t="str">
        <f t="shared" si="260"/>
        <v/>
      </c>
      <c r="N2417" t="str">
        <f t="shared" si="261"/>
        <v/>
      </c>
      <c r="O2417" t="str">
        <f t="shared" si="262"/>
        <v/>
      </c>
      <c r="P2417" t="str">
        <f t="shared" si="263"/>
        <v/>
      </c>
      <c r="Q2417" t="str">
        <f>IF($F2417="","",DATEDIF($R2417,①申込書!$D$3,"Y"))</f>
        <v/>
      </c>
      <c r="R2417" t="str">
        <f t="shared" si="264"/>
        <v/>
      </c>
      <c r="S2417" t="str">
        <f t="shared" si="259"/>
        <v/>
      </c>
      <c r="T2417" t="str">
        <f>IFERROR(IF($G2417&lt;&gt;"",LEFT($G2417,11),IF(COUNTIF(③女子申込!$C:$C,$B2417)=1,INDEX(③女子申込!H:H,MATCH($B2417,③女子申込!$C:$C,0)),"")),"")</f>
        <v/>
      </c>
      <c r="U2417" t="str">
        <f t="shared" si="265"/>
        <v/>
      </c>
    </row>
    <row r="2418" spans="13:21">
      <c r="M2418" t="str">
        <f t="shared" si="260"/>
        <v/>
      </c>
      <c r="N2418" t="str">
        <f t="shared" si="261"/>
        <v/>
      </c>
      <c r="O2418" t="str">
        <f t="shared" si="262"/>
        <v/>
      </c>
      <c r="P2418" t="str">
        <f t="shared" si="263"/>
        <v/>
      </c>
      <c r="Q2418" t="str">
        <f>IF($F2418="","",DATEDIF($R2418,①申込書!$D$3,"Y"))</f>
        <v/>
      </c>
      <c r="R2418" t="str">
        <f t="shared" si="264"/>
        <v/>
      </c>
      <c r="S2418" t="str">
        <f t="shared" si="259"/>
        <v/>
      </c>
      <c r="T2418" t="str">
        <f>IFERROR(IF($G2418&lt;&gt;"",LEFT($G2418,11),IF(COUNTIF(③女子申込!$C:$C,$B2418)=1,INDEX(③女子申込!H:H,MATCH($B2418,③女子申込!$C:$C,0)),"")),"")</f>
        <v/>
      </c>
      <c r="U2418" t="str">
        <f t="shared" si="265"/>
        <v/>
      </c>
    </row>
    <row r="2419" spans="13:21">
      <c r="M2419" t="str">
        <f t="shared" si="260"/>
        <v/>
      </c>
      <c r="N2419" t="str">
        <f t="shared" si="261"/>
        <v/>
      </c>
      <c r="O2419" t="str">
        <f t="shared" si="262"/>
        <v/>
      </c>
      <c r="P2419" t="str">
        <f t="shared" si="263"/>
        <v/>
      </c>
      <c r="Q2419" t="str">
        <f>IF($F2419="","",DATEDIF($R2419,①申込書!$D$3,"Y"))</f>
        <v/>
      </c>
      <c r="R2419" t="str">
        <f t="shared" si="264"/>
        <v/>
      </c>
      <c r="S2419" t="str">
        <f t="shared" si="259"/>
        <v/>
      </c>
      <c r="T2419" t="str">
        <f>IFERROR(IF($G2419&lt;&gt;"",LEFT($G2419,11),IF(COUNTIF(③女子申込!$C:$C,$B2419)=1,INDEX(③女子申込!H:H,MATCH($B2419,③女子申込!$C:$C,0)),"")),"")</f>
        <v/>
      </c>
      <c r="U2419" t="str">
        <f t="shared" si="265"/>
        <v/>
      </c>
    </row>
    <row r="2420" spans="13:21">
      <c r="M2420" t="str">
        <f t="shared" si="260"/>
        <v/>
      </c>
      <c r="N2420" t="str">
        <f t="shared" si="261"/>
        <v/>
      </c>
      <c r="O2420" t="str">
        <f t="shared" si="262"/>
        <v/>
      </c>
      <c r="P2420" t="str">
        <f t="shared" si="263"/>
        <v/>
      </c>
      <c r="Q2420" t="str">
        <f>IF($F2420="","",DATEDIF($R2420,①申込書!$D$3,"Y"))</f>
        <v/>
      </c>
      <c r="R2420" t="str">
        <f t="shared" si="264"/>
        <v/>
      </c>
      <c r="S2420" t="str">
        <f t="shared" si="259"/>
        <v/>
      </c>
      <c r="T2420" t="str">
        <f>IFERROR(IF($G2420&lt;&gt;"",LEFT($G2420,11),IF(COUNTIF(③女子申込!$C:$C,$B2420)=1,INDEX(③女子申込!H:H,MATCH($B2420,③女子申込!$C:$C,0)),"")),"")</f>
        <v/>
      </c>
      <c r="U2420" t="str">
        <f t="shared" si="265"/>
        <v/>
      </c>
    </row>
    <row r="2421" spans="13:21">
      <c r="M2421" t="str">
        <f t="shared" si="260"/>
        <v/>
      </c>
      <c r="N2421" t="str">
        <f t="shared" si="261"/>
        <v/>
      </c>
      <c r="O2421" t="str">
        <f t="shared" si="262"/>
        <v/>
      </c>
      <c r="P2421" t="str">
        <f t="shared" si="263"/>
        <v/>
      </c>
      <c r="Q2421" t="str">
        <f>IF($F2421="","",DATEDIF($R2421,①申込書!$D$3,"Y"))</f>
        <v/>
      </c>
      <c r="R2421" t="str">
        <f t="shared" si="264"/>
        <v/>
      </c>
      <c r="S2421" t="str">
        <f t="shared" si="259"/>
        <v/>
      </c>
      <c r="T2421" t="str">
        <f>IFERROR(IF($G2421&lt;&gt;"",LEFT($G2421,11),IF(COUNTIF(③女子申込!$C:$C,$B2421)=1,INDEX(③女子申込!H:H,MATCH($B2421,③女子申込!$C:$C,0)),"")),"")</f>
        <v/>
      </c>
      <c r="U2421" t="str">
        <f t="shared" si="265"/>
        <v/>
      </c>
    </row>
    <row r="2422" spans="13:21">
      <c r="M2422" t="str">
        <f t="shared" si="260"/>
        <v/>
      </c>
      <c r="N2422" t="str">
        <f t="shared" si="261"/>
        <v/>
      </c>
      <c r="O2422" t="str">
        <f t="shared" si="262"/>
        <v/>
      </c>
      <c r="P2422" t="str">
        <f t="shared" si="263"/>
        <v/>
      </c>
      <c r="Q2422" t="str">
        <f>IF($F2422="","",DATEDIF($R2422,①申込書!$D$3,"Y"))</f>
        <v/>
      </c>
      <c r="R2422" t="str">
        <f t="shared" si="264"/>
        <v/>
      </c>
      <c r="S2422" t="str">
        <f t="shared" si="259"/>
        <v/>
      </c>
      <c r="T2422" t="str">
        <f>IFERROR(IF($G2422&lt;&gt;"",LEFT($G2422,11),IF(COUNTIF(③女子申込!$C:$C,$B2422)=1,INDEX(③女子申込!H:H,MATCH($B2422,③女子申込!$C:$C,0)),"")),"")</f>
        <v/>
      </c>
      <c r="U2422" t="str">
        <f t="shared" si="265"/>
        <v/>
      </c>
    </row>
    <row r="2423" spans="13:21">
      <c r="M2423" t="str">
        <f t="shared" si="260"/>
        <v/>
      </c>
      <c r="N2423" t="str">
        <f t="shared" si="261"/>
        <v/>
      </c>
      <c r="O2423" t="str">
        <f t="shared" si="262"/>
        <v/>
      </c>
      <c r="P2423" t="str">
        <f t="shared" si="263"/>
        <v/>
      </c>
      <c r="Q2423" t="str">
        <f>IF($F2423="","",DATEDIF($R2423,①申込書!$D$3,"Y"))</f>
        <v/>
      </c>
      <c r="R2423" t="str">
        <f t="shared" si="264"/>
        <v/>
      </c>
      <c r="S2423" t="str">
        <f t="shared" si="259"/>
        <v/>
      </c>
      <c r="T2423" t="str">
        <f>IFERROR(IF($G2423&lt;&gt;"",LEFT($G2423,11),IF(COUNTIF(③女子申込!$C:$C,$B2423)=1,INDEX(③女子申込!H:H,MATCH($B2423,③女子申込!$C:$C,0)),"")),"")</f>
        <v/>
      </c>
      <c r="U2423" t="str">
        <f t="shared" si="265"/>
        <v/>
      </c>
    </row>
    <row r="2424" spans="13:21">
      <c r="M2424" t="str">
        <f t="shared" si="260"/>
        <v/>
      </c>
      <c r="N2424" t="str">
        <f t="shared" si="261"/>
        <v/>
      </c>
      <c r="O2424" t="str">
        <f t="shared" si="262"/>
        <v/>
      </c>
      <c r="P2424" t="str">
        <f t="shared" si="263"/>
        <v/>
      </c>
      <c r="Q2424" t="str">
        <f>IF($F2424="","",DATEDIF($R2424,①申込書!$D$3,"Y"))</f>
        <v/>
      </c>
      <c r="R2424" t="str">
        <f t="shared" si="264"/>
        <v/>
      </c>
      <c r="S2424" t="str">
        <f t="shared" si="259"/>
        <v/>
      </c>
      <c r="T2424" t="str">
        <f>IFERROR(IF($G2424&lt;&gt;"",LEFT($G2424,11),IF(COUNTIF(③女子申込!$C:$C,$B2424)=1,INDEX(③女子申込!H:H,MATCH($B2424,③女子申込!$C:$C,0)),"")),"")</f>
        <v/>
      </c>
      <c r="U2424" t="str">
        <f t="shared" si="265"/>
        <v/>
      </c>
    </row>
    <row r="2425" spans="13:21">
      <c r="M2425" t="str">
        <f t="shared" si="260"/>
        <v/>
      </c>
      <c r="N2425" t="str">
        <f t="shared" si="261"/>
        <v/>
      </c>
      <c r="O2425" t="str">
        <f t="shared" si="262"/>
        <v/>
      </c>
      <c r="P2425" t="str">
        <f t="shared" si="263"/>
        <v/>
      </c>
      <c r="Q2425" t="str">
        <f>IF($F2425="","",DATEDIF($R2425,①申込書!$D$3,"Y"))</f>
        <v/>
      </c>
      <c r="R2425" t="str">
        <f t="shared" si="264"/>
        <v/>
      </c>
      <c r="S2425" t="str">
        <f t="shared" si="259"/>
        <v/>
      </c>
      <c r="T2425" t="str">
        <f>IFERROR(IF($G2425&lt;&gt;"",LEFT($G2425,11),IF(COUNTIF(③女子申込!$C:$C,$B2425)=1,INDEX(③女子申込!H:H,MATCH($B2425,③女子申込!$C:$C,0)),"")),"")</f>
        <v/>
      </c>
      <c r="U2425" t="str">
        <f t="shared" si="265"/>
        <v/>
      </c>
    </row>
    <row r="2426" spans="13:21">
      <c r="M2426" t="str">
        <f t="shared" si="260"/>
        <v/>
      </c>
      <c r="N2426" t="str">
        <f t="shared" si="261"/>
        <v/>
      </c>
      <c r="O2426" t="str">
        <f t="shared" si="262"/>
        <v/>
      </c>
      <c r="P2426" t="str">
        <f t="shared" si="263"/>
        <v/>
      </c>
      <c r="Q2426" t="str">
        <f>IF($F2426="","",DATEDIF($R2426,①申込書!$D$3,"Y"))</f>
        <v/>
      </c>
      <c r="R2426" t="str">
        <f t="shared" si="264"/>
        <v/>
      </c>
      <c r="S2426" t="str">
        <f t="shared" si="259"/>
        <v/>
      </c>
      <c r="T2426" t="str">
        <f>IFERROR(IF($G2426&lt;&gt;"",LEFT($G2426,11),IF(COUNTIF(③女子申込!$C:$C,$B2426)=1,INDEX(③女子申込!H:H,MATCH($B2426,③女子申込!$C:$C,0)),"")),"")</f>
        <v/>
      </c>
      <c r="U2426" t="str">
        <f t="shared" si="265"/>
        <v/>
      </c>
    </row>
    <row r="2427" spans="13:21">
      <c r="M2427" t="str">
        <f t="shared" si="260"/>
        <v/>
      </c>
      <c r="N2427" t="str">
        <f t="shared" si="261"/>
        <v/>
      </c>
      <c r="O2427" t="str">
        <f t="shared" si="262"/>
        <v/>
      </c>
      <c r="P2427" t="str">
        <f t="shared" si="263"/>
        <v/>
      </c>
      <c r="Q2427" t="str">
        <f>IF($F2427="","",DATEDIF($R2427,①申込書!$D$3,"Y"))</f>
        <v/>
      </c>
      <c r="R2427" t="str">
        <f t="shared" si="264"/>
        <v/>
      </c>
      <c r="S2427" t="str">
        <f t="shared" si="259"/>
        <v/>
      </c>
      <c r="T2427" t="str">
        <f>IFERROR(IF($G2427&lt;&gt;"",LEFT($G2427,11),IF(COUNTIF(③女子申込!$C:$C,$B2427)=1,INDEX(③女子申込!H:H,MATCH($B2427,③女子申込!$C:$C,0)),"")),"")</f>
        <v/>
      </c>
      <c r="U2427" t="str">
        <f t="shared" si="265"/>
        <v/>
      </c>
    </row>
    <row r="2428" spans="13:21">
      <c r="M2428" t="str">
        <f t="shared" si="260"/>
        <v/>
      </c>
      <c r="N2428" t="str">
        <f t="shared" si="261"/>
        <v/>
      </c>
      <c r="O2428" t="str">
        <f t="shared" si="262"/>
        <v/>
      </c>
      <c r="P2428" t="str">
        <f t="shared" si="263"/>
        <v/>
      </c>
      <c r="Q2428" t="str">
        <f>IF($F2428="","",DATEDIF($R2428,①申込書!$D$3,"Y"))</f>
        <v/>
      </c>
      <c r="R2428" t="str">
        <f t="shared" si="264"/>
        <v/>
      </c>
      <c r="S2428" t="str">
        <f t="shared" si="259"/>
        <v/>
      </c>
      <c r="T2428" t="str">
        <f>IFERROR(IF($G2428&lt;&gt;"",LEFT($G2428,11),IF(COUNTIF(③女子申込!$C:$C,$B2428)=1,INDEX(③女子申込!H:H,MATCH($B2428,③女子申込!$C:$C,0)),"")),"")</f>
        <v/>
      </c>
      <c r="U2428" t="str">
        <f t="shared" si="265"/>
        <v/>
      </c>
    </row>
    <row r="2429" spans="13:21">
      <c r="M2429" t="str">
        <f t="shared" si="260"/>
        <v/>
      </c>
      <c r="N2429" t="str">
        <f t="shared" si="261"/>
        <v/>
      </c>
      <c r="O2429" t="str">
        <f t="shared" si="262"/>
        <v/>
      </c>
      <c r="P2429" t="str">
        <f t="shared" si="263"/>
        <v/>
      </c>
      <c r="Q2429" t="str">
        <f>IF($F2429="","",DATEDIF($R2429,①申込書!$D$3,"Y"))</f>
        <v/>
      </c>
      <c r="R2429" t="str">
        <f t="shared" si="264"/>
        <v/>
      </c>
      <c r="S2429" t="str">
        <f t="shared" si="259"/>
        <v/>
      </c>
      <c r="T2429" t="str">
        <f>IFERROR(IF($G2429&lt;&gt;"",LEFT($G2429,11),IF(COUNTIF(③女子申込!$C:$C,$B2429)=1,INDEX(③女子申込!H:H,MATCH($B2429,③女子申込!$C:$C,0)),"")),"")</f>
        <v/>
      </c>
      <c r="U2429" t="str">
        <f t="shared" si="265"/>
        <v/>
      </c>
    </row>
    <row r="2430" spans="13:21">
      <c r="M2430" t="str">
        <f t="shared" si="260"/>
        <v/>
      </c>
      <c r="N2430" t="str">
        <f t="shared" si="261"/>
        <v/>
      </c>
      <c r="O2430" t="str">
        <f t="shared" si="262"/>
        <v/>
      </c>
      <c r="P2430" t="str">
        <f t="shared" si="263"/>
        <v/>
      </c>
      <c r="Q2430" t="str">
        <f>IF($F2430="","",DATEDIF($R2430,①申込書!$D$3,"Y"))</f>
        <v/>
      </c>
      <c r="R2430" t="str">
        <f t="shared" si="264"/>
        <v/>
      </c>
      <c r="S2430" t="str">
        <f t="shared" si="259"/>
        <v/>
      </c>
      <c r="T2430" t="str">
        <f>IFERROR(IF($G2430&lt;&gt;"",LEFT($G2430,11),IF(COUNTIF(③女子申込!$C:$C,$B2430)=1,INDEX(③女子申込!H:H,MATCH($B2430,③女子申込!$C:$C,0)),"")),"")</f>
        <v/>
      </c>
      <c r="U2430" t="str">
        <f t="shared" si="265"/>
        <v/>
      </c>
    </row>
    <row r="2431" spans="13:21">
      <c r="M2431" t="str">
        <f t="shared" si="260"/>
        <v/>
      </c>
      <c r="N2431" t="str">
        <f t="shared" si="261"/>
        <v/>
      </c>
      <c r="O2431" t="str">
        <f t="shared" si="262"/>
        <v/>
      </c>
      <c r="P2431" t="str">
        <f t="shared" si="263"/>
        <v/>
      </c>
      <c r="Q2431" t="str">
        <f>IF($F2431="","",DATEDIF($R2431,①申込書!$D$3,"Y"))</f>
        <v/>
      </c>
      <c r="R2431" t="str">
        <f t="shared" si="264"/>
        <v/>
      </c>
      <c r="S2431" t="str">
        <f t="shared" si="259"/>
        <v/>
      </c>
      <c r="T2431" t="str">
        <f>IFERROR(IF($G2431&lt;&gt;"",LEFT($G2431,11),IF(COUNTIF(③女子申込!$C:$C,$B2431)=1,INDEX(③女子申込!H:H,MATCH($B2431,③女子申込!$C:$C,0)),"")),"")</f>
        <v/>
      </c>
      <c r="U2431" t="str">
        <f t="shared" si="265"/>
        <v/>
      </c>
    </row>
    <row r="2432" spans="13:21">
      <c r="M2432" t="str">
        <f t="shared" si="260"/>
        <v/>
      </c>
      <c r="N2432" t="str">
        <f t="shared" si="261"/>
        <v/>
      </c>
      <c r="O2432" t="str">
        <f t="shared" si="262"/>
        <v/>
      </c>
      <c r="P2432" t="str">
        <f t="shared" si="263"/>
        <v/>
      </c>
      <c r="Q2432" t="str">
        <f>IF($F2432="","",DATEDIF($R2432,①申込書!$D$3,"Y"))</f>
        <v/>
      </c>
      <c r="R2432" t="str">
        <f t="shared" si="264"/>
        <v/>
      </c>
      <c r="S2432" t="str">
        <f t="shared" si="259"/>
        <v/>
      </c>
      <c r="T2432" t="str">
        <f>IFERROR(IF($G2432&lt;&gt;"",LEFT($G2432,11),IF(COUNTIF(③女子申込!$C:$C,$B2432)=1,INDEX(③女子申込!H:H,MATCH($B2432,③女子申込!$C:$C,0)),"")),"")</f>
        <v/>
      </c>
      <c r="U2432" t="str">
        <f t="shared" si="265"/>
        <v/>
      </c>
    </row>
    <row r="2433" spans="13:21">
      <c r="M2433" t="str">
        <f t="shared" si="260"/>
        <v/>
      </c>
      <c r="N2433" t="str">
        <f t="shared" si="261"/>
        <v/>
      </c>
      <c r="O2433" t="str">
        <f t="shared" si="262"/>
        <v/>
      </c>
      <c r="P2433" t="str">
        <f t="shared" si="263"/>
        <v/>
      </c>
      <c r="Q2433" t="str">
        <f>IF($F2433="","",DATEDIF($R2433,①申込書!$D$3,"Y"))</f>
        <v/>
      </c>
      <c r="R2433" t="str">
        <f t="shared" si="264"/>
        <v/>
      </c>
      <c r="S2433" t="str">
        <f t="shared" si="259"/>
        <v/>
      </c>
      <c r="T2433" t="str">
        <f>IFERROR(IF($G2433&lt;&gt;"",LEFT($G2433,11),IF(COUNTIF(③女子申込!$C:$C,$B2433)=1,INDEX(③女子申込!H:H,MATCH($B2433,③女子申込!$C:$C,0)),"")),"")</f>
        <v/>
      </c>
      <c r="U2433" t="str">
        <f t="shared" si="265"/>
        <v/>
      </c>
    </row>
    <row r="2434" spans="13:21">
      <c r="M2434" t="str">
        <f t="shared" si="260"/>
        <v/>
      </c>
      <c r="N2434" t="str">
        <f t="shared" si="261"/>
        <v/>
      </c>
      <c r="O2434" t="str">
        <f t="shared" si="262"/>
        <v/>
      </c>
      <c r="P2434" t="str">
        <f t="shared" si="263"/>
        <v/>
      </c>
      <c r="Q2434" t="str">
        <f>IF($F2434="","",DATEDIF($R2434,①申込書!$D$3,"Y"))</f>
        <v/>
      </c>
      <c r="R2434" t="str">
        <f t="shared" si="264"/>
        <v/>
      </c>
      <c r="S2434" t="str">
        <f t="shared" ref="S2434:S2497" si="266">IFERROR(IF(OR($E2434="北海道",$E2434="学連"),$E2434,LEFT($E2434,LEN($E2434)-1)),"")</f>
        <v/>
      </c>
      <c r="T2434" t="str">
        <f>IFERROR(IF($G2434&lt;&gt;"",LEFT($G2434,11),IF(COUNTIF(③女子申込!$C:$C,$B2434)=1,INDEX(③女子申込!H:H,MATCH($B2434,③女子申込!$C:$C,0)),"")),"")</f>
        <v/>
      </c>
      <c r="U2434" t="str">
        <f t="shared" si="265"/>
        <v/>
      </c>
    </row>
    <row r="2435" spans="13:21">
      <c r="M2435" t="str">
        <f t="shared" ref="M2435:M2498" si="267">IFERROR(LEFT($C2435,FIND("　",$C2435)-1),"")</f>
        <v/>
      </c>
      <c r="N2435" t="str">
        <f t="shared" ref="N2435:N2498" si="268">IFERROR(RIGHT($C2435,LEN($C2435)-FIND("　",$C2435)),"")</f>
        <v/>
      </c>
      <c r="O2435" t="str">
        <f t="shared" ref="O2435:O2498" si="269">IFERROR(DBCS(LEFT($D2435,FIND(" ",$D2435)-1)),"")</f>
        <v/>
      </c>
      <c r="P2435" t="str">
        <f t="shared" ref="P2435:P2498" si="270">IFERROR(DBCS(RIGHT($D2435,LEN($D2435)-FIND(" ",$D2435))),"")</f>
        <v/>
      </c>
      <c r="Q2435" t="str">
        <f>IF($F2435="","",DATEDIF($R2435,①申込書!$D$3,"Y"))</f>
        <v/>
      </c>
      <c r="R2435" t="str">
        <f t="shared" ref="R2435:R2498" si="271">IF($F2435="","",LEFT($F2435,4)&amp;"/"&amp;MID($F2435,5,2)&amp;"/"&amp;RIGHT($F2435,2))</f>
        <v/>
      </c>
      <c r="S2435" t="str">
        <f t="shared" si="266"/>
        <v/>
      </c>
      <c r="T2435" t="str">
        <f>IFERROR(IF($G2435&lt;&gt;"",LEFT($G2435,11),IF(COUNTIF(③女子申込!$C:$C,$B2435)=1,INDEX(③女子申込!H:H,MATCH($B2435,③女子申込!$C:$C,0)),"")),"")</f>
        <v/>
      </c>
      <c r="U2435" t="str">
        <f t="shared" ref="U2435:U2498" si="272">IFERROR(LEFT($A2435,FIND("大学",$A2435))&amp;RIGHT($A2435,LEN($A2435)-FIND("大学",$A2435)-1),"")</f>
        <v/>
      </c>
    </row>
    <row r="2436" spans="13:21">
      <c r="M2436" t="str">
        <f t="shared" si="267"/>
        <v/>
      </c>
      <c r="N2436" t="str">
        <f t="shared" si="268"/>
        <v/>
      </c>
      <c r="O2436" t="str">
        <f t="shared" si="269"/>
        <v/>
      </c>
      <c r="P2436" t="str">
        <f t="shared" si="270"/>
        <v/>
      </c>
      <c r="Q2436" t="str">
        <f>IF($F2436="","",DATEDIF($R2436,①申込書!$D$3,"Y"))</f>
        <v/>
      </c>
      <c r="R2436" t="str">
        <f t="shared" si="271"/>
        <v/>
      </c>
      <c r="S2436" t="str">
        <f t="shared" si="266"/>
        <v/>
      </c>
      <c r="T2436" t="str">
        <f>IFERROR(IF($G2436&lt;&gt;"",LEFT($G2436,11),IF(COUNTIF(③女子申込!$C:$C,$B2436)=1,INDEX(③女子申込!H:H,MATCH($B2436,③女子申込!$C:$C,0)),"")),"")</f>
        <v/>
      </c>
      <c r="U2436" t="str">
        <f t="shared" si="272"/>
        <v/>
      </c>
    </row>
    <row r="2437" spans="13:21">
      <c r="M2437" t="str">
        <f t="shared" si="267"/>
        <v/>
      </c>
      <c r="N2437" t="str">
        <f t="shared" si="268"/>
        <v/>
      </c>
      <c r="O2437" t="str">
        <f t="shared" si="269"/>
        <v/>
      </c>
      <c r="P2437" t="str">
        <f t="shared" si="270"/>
        <v/>
      </c>
      <c r="Q2437" t="str">
        <f>IF($F2437="","",DATEDIF($R2437,①申込書!$D$3,"Y"))</f>
        <v/>
      </c>
      <c r="R2437" t="str">
        <f t="shared" si="271"/>
        <v/>
      </c>
      <c r="S2437" t="str">
        <f t="shared" si="266"/>
        <v/>
      </c>
      <c r="T2437" t="str">
        <f>IFERROR(IF($G2437&lt;&gt;"",LEFT($G2437,11),IF(COUNTIF(③女子申込!$C:$C,$B2437)=1,INDEX(③女子申込!H:H,MATCH($B2437,③女子申込!$C:$C,0)),"")),"")</f>
        <v/>
      </c>
      <c r="U2437" t="str">
        <f t="shared" si="272"/>
        <v/>
      </c>
    </row>
    <row r="2438" spans="13:21">
      <c r="M2438" t="str">
        <f t="shared" si="267"/>
        <v/>
      </c>
      <c r="N2438" t="str">
        <f t="shared" si="268"/>
        <v/>
      </c>
      <c r="O2438" t="str">
        <f t="shared" si="269"/>
        <v/>
      </c>
      <c r="P2438" t="str">
        <f t="shared" si="270"/>
        <v/>
      </c>
      <c r="Q2438" t="str">
        <f>IF($F2438="","",DATEDIF($R2438,①申込書!$D$3,"Y"))</f>
        <v/>
      </c>
      <c r="R2438" t="str">
        <f t="shared" si="271"/>
        <v/>
      </c>
      <c r="S2438" t="str">
        <f t="shared" si="266"/>
        <v/>
      </c>
      <c r="T2438" t="str">
        <f>IFERROR(IF($G2438&lt;&gt;"",LEFT($G2438,11),IF(COUNTIF(③女子申込!$C:$C,$B2438)=1,INDEX(③女子申込!H:H,MATCH($B2438,③女子申込!$C:$C,0)),"")),"")</f>
        <v/>
      </c>
      <c r="U2438" t="str">
        <f t="shared" si="272"/>
        <v/>
      </c>
    </row>
    <row r="2439" spans="13:21">
      <c r="M2439" t="str">
        <f t="shared" si="267"/>
        <v/>
      </c>
      <c r="N2439" t="str">
        <f t="shared" si="268"/>
        <v/>
      </c>
      <c r="O2439" t="str">
        <f t="shared" si="269"/>
        <v/>
      </c>
      <c r="P2439" t="str">
        <f t="shared" si="270"/>
        <v/>
      </c>
      <c r="Q2439" t="str">
        <f>IF($F2439="","",DATEDIF($R2439,①申込書!$D$3,"Y"))</f>
        <v/>
      </c>
      <c r="R2439" t="str">
        <f t="shared" si="271"/>
        <v/>
      </c>
      <c r="S2439" t="str">
        <f t="shared" si="266"/>
        <v/>
      </c>
      <c r="T2439" t="str">
        <f>IFERROR(IF($G2439&lt;&gt;"",LEFT($G2439,11),IF(COUNTIF(③女子申込!$C:$C,$B2439)=1,INDEX(③女子申込!H:H,MATCH($B2439,③女子申込!$C:$C,0)),"")),"")</f>
        <v/>
      </c>
      <c r="U2439" t="str">
        <f t="shared" si="272"/>
        <v/>
      </c>
    </row>
    <row r="2440" spans="13:21">
      <c r="M2440" t="str">
        <f t="shared" si="267"/>
        <v/>
      </c>
      <c r="N2440" t="str">
        <f t="shared" si="268"/>
        <v/>
      </c>
      <c r="O2440" t="str">
        <f t="shared" si="269"/>
        <v/>
      </c>
      <c r="P2440" t="str">
        <f t="shared" si="270"/>
        <v/>
      </c>
      <c r="Q2440" t="str">
        <f>IF($F2440="","",DATEDIF($R2440,①申込書!$D$3,"Y"))</f>
        <v/>
      </c>
      <c r="R2440" t="str">
        <f t="shared" si="271"/>
        <v/>
      </c>
      <c r="S2440" t="str">
        <f t="shared" si="266"/>
        <v/>
      </c>
      <c r="T2440" t="str">
        <f>IFERROR(IF($G2440&lt;&gt;"",LEFT($G2440,11),IF(COUNTIF(③女子申込!$C:$C,$B2440)=1,INDEX(③女子申込!H:H,MATCH($B2440,③女子申込!$C:$C,0)),"")),"")</f>
        <v/>
      </c>
      <c r="U2440" t="str">
        <f t="shared" si="272"/>
        <v/>
      </c>
    </row>
    <row r="2441" spans="13:21">
      <c r="M2441" t="str">
        <f t="shared" si="267"/>
        <v/>
      </c>
      <c r="N2441" t="str">
        <f t="shared" si="268"/>
        <v/>
      </c>
      <c r="O2441" t="str">
        <f t="shared" si="269"/>
        <v/>
      </c>
      <c r="P2441" t="str">
        <f t="shared" si="270"/>
        <v/>
      </c>
      <c r="Q2441" t="str">
        <f>IF($F2441="","",DATEDIF($R2441,①申込書!$D$3,"Y"))</f>
        <v/>
      </c>
      <c r="R2441" t="str">
        <f t="shared" si="271"/>
        <v/>
      </c>
      <c r="S2441" t="str">
        <f t="shared" si="266"/>
        <v/>
      </c>
      <c r="T2441" t="str">
        <f>IFERROR(IF($G2441&lt;&gt;"",LEFT($G2441,11),IF(COUNTIF(③女子申込!$C:$C,$B2441)=1,INDEX(③女子申込!H:H,MATCH($B2441,③女子申込!$C:$C,0)),"")),"")</f>
        <v/>
      </c>
      <c r="U2441" t="str">
        <f t="shared" si="272"/>
        <v/>
      </c>
    </row>
    <row r="2442" spans="13:21">
      <c r="M2442" t="str">
        <f t="shared" si="267"/>
        <v/>
      </c>
      <c r="N2442" t="str">
        <f t="shared" si="268"/>
        <v/>
      </c>
      <c r="O2442" t="str">
        <f t="shared" si="269"/>
        <v/>
      </c>
      <c r="P2442" t="str">
        <f t="shared" si="270"/>
        <v/>
      </c>
      <c r="Q2442" t="str">
        <f>IF($F2442="","",DATEDIF($R2442,①申込書!$D$3,"Y"))</f>
        <v/>
      </c>
      <c r="R2442" t="str">
        <f t="shared" si="271"/>
        <v/>
      </c>
      <c r="S2442" t="str">
        <f t="shared" si="266"/>
        <v/>
      </c>
      <c r="T2442" t="str">
        <f>IFERROR(IF($G2442&lt;&gt;"",LEFT($G2442,11),IF(COUNTIF(③女子申込!$C:$C,$B2442)=1,INDEX(③女子申込!H:H,MATCH($B2442,③女子申込!$C:$C,0)),"")),"")</f>
        <v/>
      </c>
      <c r="U2442" t="str">
        <f t="shared" si="272"/>
        <v/>
      </c>
    </row>
    <row r="2443" spans="13:21">
      <c r="M2443" t="str">
        <f t="shared" si="267"/>
        <v/>
      </c>
      <c r="N2443" t="str">
        <f t="shared" si="268"/>
        <v/>
      </c>
      <c r="O2443" t="str">
        <f t="shared" si="269"/>
        <v/>
      </c>
      <c r="P2443" t="str">
        <f t="shared" si="270"/>
        <v/>
      </c>
      <c r="Q2443" t="str">
        <f>IF($F2443="","",DATEDIF($R2443,①申込書!$D$3,"Y"))</f>
        <v/>
      </c>
      <c r="R2443" t="str">
        <f t="shared" si="271"/>
        <v/>
      </c>
      <c r="S2443" t="str">
        <f t="shared" si="266"/>
        <v/>
      </c>
      <c r="T2443" t="str">
        <f>IFERROR(IF($G2443&lt;&gt;"",LEFT($G2443,11),IF(COUNTIF(③女子申込!$C:$C,$B2443)=1,INDEX(③女子申込!H:H,MATCH($B2443,③女子申込!$C:$C,0)),"")),"")</f>
        <v/>
      </c>
      <c r="U2443" t="str">
        <f t="shared" si="272"/>
        <v/>
      </c>
    </row>
    <row r="2444" spans="13:21">
      <c r="M2444" t="str">
        <f t="shared" si="267"/>
        <v/>
      </c>
      <c r="N2444" t="str">
        <f t="shared" si="268"/>
        <v/>
      </c>
      <c r="O2444" t="str">
        <f t="shared" si="269"/>
        <v/>
      </c>
      <c r="P2444" t="str">
        <f t="shared" si="270"/>
        <v/>
      </c>
      <c r="Q2444" t="str">
        <f>IF($F2444="","",DATEDIF($R2444,①申込書!$D$3,"Y"))</f>
        <v/>
      </c>
      <c r="R2444" t="str">
        <f t="shared" si="271"/>
        <v/>
      </c>
      <c r="S2444" t="str">
        <f t="shared" si="266"/>
        <v/>
      </c>
      <c r="T2444" t="str">
        <f>IFERROR(IF($G2444&lt;&gt;"",LEFT($G2444,11),IF(COUNTIF(③女子申込!$C:$C,$B2444)=1,INDEX(③女子申込!H:H,MATCH($B2444,③女子申込!$C:$C,0)),"")),"")</f>
        <v/>
      </c>
      <c r="U2444" t="str">
        <f t="shared" si="272"/>
        <v/>
      </c>
    </row>
    <row r="2445" spans="13:21">
      <c r="M2445" t="str">
        <f t="shared" si="267"/>
        <v/>
      </c>
      <c r="N2445" t="str">
        <f t="shared" si="268"/>
        <v/>
      </c>
      <c r="O2445" t="str">
        <f t="shared" si="269"/>
        <v/>
      </c>
      <c r="P2445" t="str">
        <f t="shared" si="270"/>
        <v/>
      </c>
      <c r="Q2445" t="str">
        <f>IF($F2445="","",DATEDIF($R2445,①申込書!$D$3,"Y"))</f>
        <v/>
      </c>
      <c r="R2445" t="str">
        <f t="shared" si="271"/>
        <v/>
      </c>
      <c r="S2445" t="str">
        <f t="shared" si="266"/>
        <v/>
      </c>
      <c r="T2445" t="str">
        <f>IFERROR(IF($G2445&lt;&gt;"",LEFT($G2445,11),IF(COUNTIF(③女子申込!$C:$C,$B2445)=1,INDEX(③女子申込!H:H,MATCH($B2445,③女子申込!$C:$C,0)),"")),"")</f>
        <v/>
      </c>
      <c r="U2445" t="str">
        <f t="shared" si="272"/>
        <v/>
      </c>
    </row>
    <row r="2446" spans="13:21">
      <c r="M2446" t="str">
        <f t="shared" si="267"/>
        <v/>
      </c>
      <c r="N2446" t="str">
        <f t="shared" si="268"/>
        <v/>
      </c>
      <c r="O2446" t="str">
        <f t="shared" si="269"/>
        <v/>
      </c>
      <c r="P2446" t="str">
        <f t="shared" si="270"/>
        <v/>
      </c>
      <c r="Q2446" t="str">
        <f>IF($F2446="","",DATEDIF($R2446,①申込書!$D$3,"Y"))</f>
        <v/>
      </c>
      <c r="R2446" t="str">
        <f t="shared" si="271"/>
        <v/>
      </c>
      <c r="S2446" t="str">
        <f t="shared" si="266"/>
        <v/>
      </c>
      <c r="T2446" t="str">
        <f>IFERROR(IF($G2446&lt;&gt;"",LEFT($G2446,11),IF(COUNTIF(③女子申込!$C:$C,$B2446)=1,INDEX(③女子申込!H:H,MATCH($B2446,③女子申込!$C:$C,0)),"")),"")</f>
        <v/>
      </c>
      <c r="U2446" t="str">
        <f t="shared" si="272"/>
        <v/>
      </c>
    </row>
    <row r="2447" spans="13:21">
      <c r="M2447" t="str">
        <f t="shared" si="267"/>
        <v/>
      </c>
      <c r="N2447" t="str">
        <f t="shared" si="268"/>
        <v/>
      </c>
      <c r="O2447" t="str">
        <f t="shared" si="269"/>
        <v/>
      </c>
      <c r="P2447" t="str">
        <f t="shared" si="270"/>
        <v/>
      </c>
      <c r="Q2447" t="str">
        <f>IF($F2447="","",DATEDIF($R2447,①申込書!$D$3,"Y"))</f>
        <v/>
      </c>
      <c r="R2447" t="str">
        <f t="shared" si="271"/>
        <v/>
      </c>
      <c r="S2447" t="str">
        <f t="shared" si="266"/>
        <v/>
      </c>
      <c r="T2447" t="str">
        <f>IFERROR(IF($G2447&lt;&gt;"",LEFT($G2447,11),IF(COUNTIF(③女子申込!$C:$C,$B2447)=1,INDEX(③女子申込!H:H,MATCH($B2447,③女子申込!$C:$C,0)),"")),"")</f>
        <v/>
      </c>
      <c r="U2447" t="str">
        <f t="shared" si="272"/>
        <v/>
      </c>
    </row>
    <row r="2448" spans="13:21">
      <c r="M2448" t="str">
        <f t="shared" si="267"/>
        <v/>
      </c>
      <c r="N2448" t="str">
        <f t="shared" si="268"/>
        <v/>
      </c>
      <c r="O2448" t="str">
        <f t="shared" si="269"/>
        <v/>
      </c>
      <c r="P2448" t="str">
        <f t="shared" si="270"/>
        <v/>
      </c>
      <c r="Q2448" t="str">
        <f>IF($F2448="","",DATEDIF($R2448,①申込書!$D$3,"Y"))</f>
        <v/>
      </c>
      <c r="R2448" t="str">
        <f t="shared" si="271"/>
        <v/>
      </c>
      <c r="S2448" t="str">
        <f t="shared" si="266"/>
        <v/>
      </c>
      <c r="T2448" t="str">
        <f>IFERROR(IF($G2448&lt;&gt;"",LEFT($G2448,11),IF(COUNTIF(③女子申込!$C:$C,$B2448)=1,INDEX(③女子申込!H:H,MATCH($B2448,③女子申込!$C:$C,0)),"")),"")</f>
        <v/>
      </c>
      <c r="U2448" t="str">
        <f t="shared" si="272"/>
        <v/>
      </c>
    </row>
    <row r="2449" spans="13:21">
      <c r="M2449" t="str">
        <f t="shared" si="267"/>
        <v/>
      </c>
      <c r="N2449" t="str">
        <f t="shared" si="268"/>
        <v/>
      </c>
      <c r="O2449" t="str">
        <f t="shared" si="269"/>
        <v/>
      </c>
      <c r="P2449" t="str">
        <f t="shared" si="270"/>
        <v/>
      </c>
      <c r="Q2449" t="str">
        <f>IF($F2449="","",DATEDIF($R2449,①申込書!$D$3,"Y"))</f>
        <v/>
      </c>
      <c r="R2449" t="str">
        <f t="shared" si="271"/>
        <v/>
      </c>
      <c r="S2449" t="str">
        <f t="shared" si="266"/>
        <v/>
      </c>
      <c r="T2449" t="str">
        <f>IFERROR(IF($G2449&lt;&gt;"",LEFT($G2449,11),IF(COUNTIF(③女子申込!$C:$C,$B2449)=1,INDEX(③女子申込!H:H,MATCH($B2449,③女子申込!$C:$C,0)),"")),"")</f>
        <v/>
      </c>
      <c r="U2449" t="str">
        <f t="shared" si="272"/>
        <v/>
      </c>
    </row>
    <row r="2450" spans="13:21">
      <c r="M2450" t="str">
        <f t="shared" si="267"/>
        <v/>
      </c>
      <c r="N2450" t="str">
        <f t="shared" si="268"/>
        <v/>
      </c>
      <c r="O2450" t="str">
        <f t="shared" si="269"/>
        <v/>
      </c>
      <c r="P2450" t="str">
        <f t="shared" si="270"/>
        <v/>
      </c>
      <c r="Q2450" t="str">
        <f>IF($F2450="","",DATEDIF($R2450,①申込書!$D$3,"Y"))</f>
        <v/>
      </c>
      <c r="R2450" t="str">
        <f t="shared" si="271"/>
        <v/>
      </c>
      <c r="S2450" t="str">
        <f t="shared" si="266"/>
        <v/>
      </c>
      <c r="T2450" t="str">
        <f>IFERROR(IF($G2450&lt;&gt;"",LEFT($G2450,11),IF(COUNTIF(③女子申込!$C:$C,$B2450)=1,INDEX(③女子申込!H:H,MATCH($B2450,③女子申込!$C:$C,0)),"")),"")</f>
        <v/>
      </c>
      <c r="U2450" t="str">
        <f t="shared" si="272"/>
        <v/>
      </c>
    </row>
    <row r="2451" spans="13:21">
      <c r="M2451" t="str">
        <f t="shared" si="267"/>
        <v/>
      </c>
      <c r="N2451" t="str">
        <f t="shared" si="268"/>
        <v/>
      </c>
      <c r="O2451" t="str">
        <f t="shared" si="269"/>
        <v/>
      </c>
      <c r="P2451" t="str">
        <f t="shared" si="270"/>
        <v/>
      </c>
      <c r="Q2451" t="str">
        <f>IF($F2451="","",DATEDIF($R2451,①申込書!$D$3,"Y"))</f>
        <v/>
      </c>
      <c r="R2451" t="str">
        <f t="shared" si="271"/>
        <v/>
      </c>
      <c r="S2451" t="str">
        <f t="shared" si="266"/>
        <v/>
      </c>
      <c r="T2451" t="str">
        <f>IFERROR(IF($G2451&lt;&gt;"",LEFT($G2451,11),IF(COUNTIF(③女子申込!$C:$C,$B2451)=1,INDEX(③女子申込!H:H,MATCH($B2451,③女子申込!$C:$C,0)),"")),"")</f>
        <v/>
      </c>
      <c r="U2451" t="str">
        <f t="shared" si="272"/>
        <v/>
      </c>
    </row>
    <row r="2452" spans="13:21">
      <c r="M2452" t="str">
        <f t="shared" si="267"/>
        <v/>
      </c>
      <c r="N2452" t="str">
        <f t="shared" si="268"/>
        <v/>
      </c>
      <c r="O2452" t="str">
        <f t="shared" si="269"/>
        <v/>
      </c>
      <c r="P2452" t="str">
        <f t="shared" si="270"/>
        <v/>
      </c>
      <c r="Q2452" t="str">
        <f>IF($F2452="","",DATEDIF($R2452,①申込書!$D$3,"Y"))</f>
        <v/>
      </c>
      <c r="R2452" t="str">
        <f t="shared" si="271"/>
        <v/>
      </c>
      <c r="S2452" t="str">
        <f t="shared" si="266"/>
        <v/>
      </c>
      <c r="T2452" t="str">
        <f>IFERROR(IF($G2452&lt;&gt;"",LEFT($G2452,11),IF(COUNTIF(③女子申込!$C:$C,$B2452)=1,INDEX(③女子申込!H:H,MATCH($B2452,③女子申込!$C:$C,0)),"")),"")</f>
        <v/>
      </c>
      <c r="U2452" t="str">
        <f t="shared" si="272"/>
        <v/>
      </c>
    </row>
    <row r="2453" spans="13:21">
      <c r="M2453" t="str">
        <f t="shared" si="267"/>
        <v/>
      </c>
      <c r="N2453" t="str">
        <f t="shared" si="268"/>
        <v/>
      </c>
      <c r="O2453" t="str">
        <f t="shared" si="269"/>
        <v/>
      </c>
      <c r="P2453" t="str">
        <f t="shared" si="270"/>
        <v/>
      </c>
      <c r="Q2453" t="str">
        <f>IF($F2453="","",DATEDIF($R2453,①申込書!$D$3,"Y"))</f>
        <v/>
      </c>
      <c r="R2453" t="str">
        <f t="shared" si="271"/>
        <v/>
      </c>
      <c r="S2453" t="str">
        <f t="shared" si="266"/>
        <v/>
      </c>
      <c r="T2453" t="str">
        <f>IFERROR(IF($G2453&lt;&gt;"",LEFT($G2453,11),IF(COUNTIF(③女子申込!$C:$C,$B2453)=1,INDEX(③女子申込!H:H,MATCH($B2453,③女子申込!$C:$C,0)),"")),"")</f>
        <v/>
      </c>
      <c r="U2453" t="str">
        <f t="shared" si="272"/>
        <v/>
      </c>
    </row>
    <row r="2454" spans="13:21">
      <c r="M2454" t="str">
        <f t="shared" si="267"/>
        <v/>
      </c>
      <c r="N2454" t="str">
        <f t="shared" si="268"/>
        <v/>
      </c>
      <c r="O2454" t="str">
        <f t="shared" si="269"/>
        <v/>
      </c>
      <c r="P2454" t="str">
        <f t="shared" si="270"/>
        <v/>
      </c>
      <c r="Q2454" t="str">
        <f>IF($F2454="","",DATEDIF($R2454,①申込書!$D$3,"Y"))</f>
        <v/>
      </c>
      <c r="R2454" t="str">
        <f t="shared" si="271"/>
        <v/>
      </c>
      <c r="S2454" t="str">
        <f t="shared" si="266"/>
        <v/>
      </c>
      <c r="T2454" t="str">
        <f>IFERROR(IF($G2454&lt;&gt;"",LEFT($G2454,11),IF(COUNTIF(③女子申込!$C:$C,$B2454)=1,INDEX(③女子申込!H:H,MATCH($B2454,③女子申込!$C:$C,0)),"")),"")</f>
        <v/>
      </c>
      <c r="U2454" t="str">
        <f t="shared" si="272"/>
        <v/>
      </c>
    </row>
    <row r="2455" spans="13:21">
      <c r="M2455" t="str">
        <f t="shared" si="267"/>
        <v/>
      </c>
      <c r="N2455" t="str">
        <f t="shared" si="268"/>
        <v/>
      </c>
      <c r="O2455" t="str">
        <f t="shared" si="269"/>
        <v/>
      </c>
      <c r="P2455" t="str">
        <f t="shared" si="270"/>
        <v/>
      </c>
      <c r="Q2455" t="str">
        <f>IF($F2455="","",DATEDIF($R2455,①申込書!$D$3,"Y"))</f>
        <v/>
      </c>
      <c r="R2455" t="str">
        <f t="shared" si="271"/>
        <v/>
      </c>
      <c r="S2455" t="str">
        <f t="shared" si="266"/>
        <v/>
      </c>
      <c r="T2455" t="str">
        <f>IFERROR(IF($G2455&lt;&gt;"",LEFT($G2455,11),IF(COUNTIF(③女子申込!$C:$C,$B2455)=1,INDEX(③女子申込!H:H,MATCH($B2455,③女子申込!$C:$C,0)),"")),"")</f>
        <v/>
      </c>
      <c r="U2455" t="str">
        <f t="shared" si="272"/>
        <v/>
      </c>
    </row>
    <row r="2456" spans="13:21">
      <c r="M2456" t="str">
        <f t="shared" si="267"/>
        <v/>
      </c>
      <c r="N2456" t="str">
        <f t="shared" si="268"/>
        <v/>
      </c>
      <c r="O2456" t="str">
        <f t="shared" si="269"/>
        <v/>
      </c>
      <c r="P2456" t="str">
        <f t="shared" si="270"/>
        <v/>
      </c>
      <c r="Q2456" t="str">
        <f>IF($F2456="","",DATEDIF($R2456,①申込書!$D$3,"Y"))</f>
        <v/>
      </c>
      <c r="R2456" t="str">
        <f t="shared" si="271"/>
        <v/>
      </c>
      <c r="S2456" t="str">
        <f t="shared" si="266"/>
        <v/>
      </c>
      <c r="T2456" t="str">
        <f>IFERROR(IF($G2456&lt;&gt;"",LEFT($G2456,11),IF(COUNTIF(③女子申込!$C:$C,$B2456)=1,INDEX(③女子申込!H:H,MATCH($B2456,③女子申込!$C:$C,0)),"")),"")</f>
        <v/>
      </c>
      <c r="U2456" t="str">
        <f t="shared" si="272"/>
        <v/>
      </c>
    </row>
    <row r="2457" spans="13:21">
      <c r="M2457" t="str">
        <f t="shared" si="267"/>
        <v/>
      </c>
      <c r="N2457" t="str">
        <f t="shared" si="268"/>
        <v/>
      </c>
      <c r="O2457" t="str">
        <f t="shared" si="269"/>
        <v/>
      </c>
      <c r="P2457" t="str">
        <f t="shared" si="270"/>
        <v/>
      </c>
      <c r="Q2457" t="str">
        <f>IF($F2457="","",DATEDIF($R2457,①申込書!$D$3,"Y"))</f>
        <v/>
      </c>
      <c r="R2457" t="str">
        <f t="shared" si="271"/>
        <v/>
      </c>
      <c r="S2457" t="str">
        <f t="shared" si="266"/>
        <v/>
      </c>
      <c r="T2457" t="str">
        <f>IFERROR(IF($G2457&lt;&gt;"",LEFT($G2457,11),IF(COUNTIF(③女子申込!$C:$C,$B2457)=1,INDEX(③女子申込!H:H,MATCH($B2457,③女子申込!$C:$C,0)),"")),"")</f>
        <v/>
      </c>
      <c r="U2457" t="str">
        <f t="shared" si="272"/>
        <v/>
      </c>
    </row>
    <row r="2458" spans="13:21">
      <c r="M2458" t="str">
        <f t="shared" si="267"/>
        <v/>
      </c>
      <c r="N2458" t="str">
        <f t="shared" si="268"/>
        <v/>
      </c>
      <c r="O2458" t="str">
        <f t="shared" si="269"/>
        <v/>
      </c>
      <c r="P2458" t="str">
        <f t="shared" si="270"/>
        <v/>
      </c>
      <c r="Q2458" t="str">
        <f>IF($F2458="","",DATEDIF($R2458,①申込書!$D$3,"Y"))</f>
        <v/>
      </c>
      <c r="R2458" t="str">
        <f t="shared" si="271"/>
        <v/>
      </c>
      <c r="S2458" t="str">
        <f t="shared" si="266"/>
        <v/>
      </c>
      <c r="T2458" t="str">
        <f>IFERROR(IF($G2458&lt;&gt;"",LEFT($G2458,11),IF(COUNTIF(③女子申込!$C:$C,$B2458)=1,INDEX(③女子申込!H:H,MATCH($B2458,③女子申込!$C:$C,0)),"")),"")</f>
        <v/>
      </c>
      <c r="U2458" t="str">
        <f t="shared" si="272"/>
        <v/>
      </c>
    </row>
    <row r="2459" spans="13:21">
      <c r="M2459" t="str">
        <f t="shared" si="267"/>
        <v/>
      </c>
      <c r="N2459" t="str">
        <f t="shared" si="268"/>
        <v/>
      </c>
      <c r="O2459" t="str">
        <f t="shared" si="269"/>
        <v/>
      </c>
      <c r="P2459" t="str">
        <f t="shared" si="270"/>
        <v/>
      </c>
      <c r="Q2459" t="str">
        <f>IF($F2459="","",DATEDIF($R2459,①申込書!$D$3,"Y"))</f>
        <v/>
      </c>
      <c r="R2459" t="str">
        <f t="shared" si="271"/>
        <v/>
      </c>
      <c r="S2459" t="str">
        <f t="shared" si="266"/>
        <v/>
      </c>
      <c r="T2459" t="str">
        <f>IFERROR(IF($G2459&lt;&gt;"",LEFT($G2459,11),IF(COUNTIF(③女子申込!$C:$C,$B2459)=1,INDEX(③女子申込!H:H,MATCH($B2459,③女子申込!$C:$C,0)),"")),"")</f>
        <v/>
      </c>
      <c r="U2459" t="str">
        <f t="shared" si="272"/>
        <v/>
      </c>
    </row>
    <row r="2460" spans="13:21">
      <c r="M2460" t="str">
        <f t="shared" si="267"/>
        <v/>
      </c>
      <c r="N2460" t="str">
        <f t="shared" si="268"/>
        <v/>
      </c>
      <c r="O2460" t="str">
        <f t="shared" si="269"/>
        <v/>
      </c>
      <c r="P2460" t="str">
        <f t="shared" si="270"/>
        <v/>
      </c>
      <c r="Q2460" t="str">
        <f>IF($F2460="","",DATEDIF($R2460,①申込書!$D$3,"Y"))</f>
        <v/>
      </c>
      <c r="R2460" t="str">
        <f t="shared" si="271"/>
        <v/>
      </c>
      <c r="S2460" t="str">
        <f t="shared" si="266"/>
        <v/>
      </c>
      <c r="T2460" t="str">
        <f>IFERROR(IF($G2460&lt;&gt;"",LEFT($G2460,11),IF(COUNTIF(③女子申込!$C:$C,$B2460)=1,INDEX(③女子申込!H:H,MATCH($B2460,③女子申込!$C:$C,0)),"")),"")</f>
        <v/>
      </c>
      <c r="U2460" t="str">
        <f t="shared" si="272"/>
        <v/>
      </c>
    </row>
    <row r="2461" spans="13:21">
      <c r="M2461" t="str">
        <f t="shared" si="267"/>
        <v/>
      </c>
      <c r="N2461" t="str">
        <f t="shared" si="268"/>
        <v/>
      </c>
      <c r="O2461" t="str">
        <f t="shared" si="269"/>
        <v/>
      </c>
      <c r="P2461" t="str">
        <f t="shared" si="270"/>
        <v/>
      </c>
      <c r="Q2461" t="str">
        <f>IF($F2461="","",DATEDIF($R2461,①申込書!$D$3,"Y"))</f>
        <v/>
      </c>
      <c r="R2461" t="str">
        <f t="shared" si="271"/>
        <v/>
      </c>
      <c r="S2461" t="str">
        <f t="shared" si="266"/>
        <v/>
      </c>
      <c r="T2461" t="str">
        <f>IFERROR(IF($G2461&lt;&gt;"",LEFT($G2461,11),IF(COUNTIF(③女子申込!$C:$C,$B2461)=1,INDEX(③女子申込!H:H,MATCH($B2461,③女子申込!$C:$C,0)),"")),"")</f>
        <v/>
      </c>
      <c r="U2461" t="str">
        <f t="shared" si="272"/>
        <v/>
      </c>
    </row>
    <row r="2462" spans="13:21">
      <c r="M2462" t="str">
        <f t="shared" si="267"/>
        <v/>
      </c>
      <c r="N2462" t="str">
        <f t="shared" si="268"/>
        <v/>
      </c>
      <c r="O2462" t="str">
        <f t="shared" si="269"/>
        <v/>
      </c>
      <c r="P2462" t="str">
        <f t="shared" si="270"/>
        <v/>
      </c>
      <c r="Q2462" t="str">
        <f>IF($F2462="","",DATEDIF($R2462,①申込書!$D$3,"Y"))</f>
        <v/>
      </c>
      <c r="R2462" t="str">
        <f t="shared" si="271"/>
        <v/>
      </c>
      <c r="S2462" t="str">
        <f t="shared" si="266"/>
        <v/>
      </c>
      <c r="T2462" t="str">
        <f>IFERROR(IF($G2462&lt;&gt;"",LEFT($G2462,11),IF(COUNTIF(③女子申込!$C:$C,$B2462)=1,INDEX(③女子申込!H:H,MATCH($B2462,③女子申込!$C:$C,0)),"")),"")</f>
        <v/>
      </c>
      <c r="U2462" t="str">
        <f t="shared" si="272"/>
        <v/>
      </c>
    </row>
    <row r="2463" spans="13:21">
      <c r="M2463" t="str">
        <f t="shared" si="267"/>
        <v/>
      </c>
      <c r="N2463" t="str">
        <f t="shared" si="268"/>
        <v/>
      </c>
      <c r="O2463" t="str">
        <f t="shared" si="269"/>
        <v/>
      </c>
      <c r="P2463" t="str">
        <f t="shared" si="270"/>
        <v/>
      </c>
      <c r="Q2463" t="str">
        <f>IF($F2463="","",DATEDIF($R2463,①申込書!$D$3,"Y"))</f>
        <v/>
      </c>
      <c r="R2463" t="str">
        <f t="shared" si="271"/>
        <v/>
      </c>
      <c r="S2463" t="str">
        <f t="shared" si="266"/>
        <v/>
      </c>
      <c r="T2463" t="str">
        <f>IFERROR(IF($G2463&lt;&gt;"",LEFT($G2463,11),IF(COUNTIF(③女子申込!$C:$C,$B2463)=1,INDEX(③女子申込!H:H,MATCH($B2463,③女子申込!$C:$C,0)),"")),"")</f>
        <v/>
      </c>
      <c r="U2463" t="str">
        <f t="shared" si="272"/>
        <v/>
      </c>
    </row>
    <row r="2464" spans="13:21">
      <c r="M2464" t="str">
        <f t="shared" si="267"/>
        <v/>
      </c>
      <c r="N2464" t="str">
        <f t="shared" si="268"/>
        <v/>
      </c>
      <c r="O2464" t="str">
        <f t="shared" si="269"/>
        <v/>
      </c>
      <c r="P2464" t="str">
        <f t="shared" si="270"/>
        <v/>
      </c>
      <c r="Q2464" t="str">
        <f>IF($F2464="","",DATEDIF($R2464,①申込書!$D$3,"Y"))</f>
        <v/>
      </c>
      <c r="R2464" t="str">
        <f t="shared" si="271"/>
        <v/>
      </c>
      <c r="S2464" t="str">
        <f t="shared" si="266"/>
        <v/>
      </c>
      <c r="T2464" t="str">
        <f>IFERROR(IF($G2464&lt;&gt;"",LEFT($G2464,11),IF(COUNTIF(③女子申込!$C:$C,$B2464)=1,INDEX(③女子申込!H:H,MATCH($B2464,③女子申込!$C:$C,0)),"")),"")</f>
        <v/>
      </c>
      <c r="U2464" t="str">
        <f t="shared" si="272"/>
        <v/>
      </c>
    </row>
    <row r="2465" spans="13:21">
      <c r="M2465" t="str">
        <f t="shared" si="267"/>
        <v/>
      </c>
      <c r="N2465" t="str">
        <f t="shared" si="268"/>
        <v/>
      </c>
      <c r="O2465" t="str">
        <f t="shared" si="269"/>
        <v/>
      </c>
      <c r="P2465" t="str">
        <f t="shared" si="270"/>
        <v/>
      </c>
      <c r="Q2465" t="str">
        <f>IF($F2465="","",DATEDIF($R2465,①申込書!$D$3,"Y"))</f>
        <v/>
      </c>
      <c r="R2465" t="str">
        <f t="shared" si="271"/>
        <v/>
      </c>
      <c r="S2465" t="str">
        <f t="shared" si="266"/>
        <v/>
      </c>
      <c r="T2465" t="str">
        <f>IFERROR(IF($G2465&lt;&gt;"",LEFT($G2465,11),IF(COUNTIF(③女子申込!$C:$C,$B2465)=1,INDEX(③女子申込!H:H,MATCH($B2465,③女子申込!$C:$C,0)),"")),"")</f>
        <v/>
      </c>
      <c r="U2465" t="str">
        <f t="shared" si="272"/>
        <v/>
      </c>
    </row>
    <row r="2466" spans="13:21">
      <c r="M2466" t="str">
        <f t="shared" si="267"/>
        <v/>
      </c>
      <c r="N2466" t="str">
        <f t="shared" si="268"/>
        <v/>
      </c>
      <c r="O2466" t="str">
        <f t="shared" si="269"/>
        <v/>
      </c>
      <c r="P2466" t="str">
        <f t="shared" si="270"/>
        <v/>
      </c>
      <c r="Q2466" t="str">
        <f>IF($F2466="","",DATEDIF($R2466,①申込書!$D$3,"Y"))</f>
        <v/>
      </c>
      <c r="R2466" t="str">
        <f t="shared" si="271"/>
        <v/>
      </c>
      <c r="S2466" t="str">
        <f t="shared" si="266"/>
        <v/>
      </c>
      <c r="T2466" t="str">
        <f>IFERROR(IF($G2466&lt;&gt;"",LEFT($G2466,11),IF(COUNTIF(③女子申込!$C:$C,$B2466)=1,INDEX(③女子申込!H:H,MATCH($B2466,③女子申込!$C:$C,0)),"")),"")</f>
        <v/>
      </c>
      <c r="U2466" t="str">
        <f t="shared" si="272"/>
        <v/>
      </c>
    </row>
    <row r="2467" spans="13:21">
      <c r="M2467" t="str">
        <f t="shared" si="267"/>
        <v/>
      </c>
      <c r="N2467" t="str">
        <f t="shared" si="268"/>
        <v/>
      </c>
      <c r="O2467" t="str">
        <f t="shared" si="269"/>
        <v/>
      </c>
      <c r="P2467" t="str">
        <f t="shared" si="270"/>
        <v/>
      </c>
      <c r="Q2467" t="str">
        <f>IF($F2467="","",DATEDIF($R2467,①申込書!$D$3,"Y"))</f>
        <v/>
      </c>
      <c r="R2467" t="str">
        <f t="shared" si="271"/>
        <v/>
      </c>
      <c r="S2467" t="str">
        <f t="shared" si="266"/>
        <v/>
      </c>
      <c r="T2467" t="str">
        <f>IFERROR(IF($G2467&lt;&gt;"",LEFT($G2467,11),IF(COUNTIF(③女子申込!$C:$C,$B2467)=1,INDEX(③女子申込!H:H,MATCH($B2467,③女子申込!$C:$C,0)),"")),"")</f>
        <v/>
      </c>
      <c r="U2467" t="str">
        <f t="shared" si="272"/>
        <v/>
      </c>
    </row>
    <row r="2468" spans="13:21">
      <c r="M2468" t="str">
        <f t="shared" si="267"/>
        <v/>
      </c>
      <c r="N2468" t="str">
        <f t="shared" si="268"/>
        <v/>
      </c>
      <c r="O2468" t="str">
        <f t="shared" si="269"/>
        <v/>
      </c>
      <c r="P2468" t="str">
        <f t="shared" si="270"/>
        <v/>
      </c>
      <c r="Q2468" t="str">
        <f>IF($F2468="","",DATEDIF($R2468,①申込書!$D$3,"Y"))</f>
        <v/>
      </c>
      <c r="R2468" t="str">
        <f t="shared" si="271"/>
        <v/>
      </c>
      <c r="S2468" t="str">
        <f t="shared" si="266"/>
        <v/>
      </c>
      <c r="T2468" t="str">
        <f>IFERROR(IF($G2468&lt;&gt;"",LEFT($G2468,11),IF(COUNTIF(③女子申込!$C:$C,$B2468)=1,INDEX(③女子申込!H:H,MATCH($B2468,③女子申込!$C:$C,0)),"")),"")</f>
        <v/>
      </c>
      <c r="U2468" t="str">
        <f t="shared" si="272"/>
        <v/>
      </c>
    </row>
    <row r="2469" spans="13:21">
      <c r="M2469" t="str">
        <f t="shared" si="267"/>
        <v/>
      </c>
      <c r="N2469" t="str">
        <f t="shared" si="268"/>
        <v/>
      </c>
      <c r="O2469" t="str">
        <f t="shared" si="269"/>
        <v/>
      </c>
      <c r="P2469" t="str">
        <f t="shared" si="270"/>
        <v/>
      </c>
      <c r="Q2469" t="str">
        <f>IF($F2469="","",DATEDIF($R2469,①申込書!$D$3,"Y"))</f>
        <v/>
      </c>
      <c r="R2469" t="str">
        <f t="shared" si="271"/>
        <v/>
      </c>
      <c r="S2469" t="str">
        <f t="shared" si="266"/>
        <v/>
      </c>
      <c r="T2469" t="str">
        <f>IFERROR(IF($G2469&lt;&gt;"",LEFT($G2469,11),IF(COUNTIF(③女子申込!$C:$C,$B2469)=1,INDEX(③女子申込!H:H,MATCH($B2469,③女子申込!$C:$C,0)),"")),"")</f>
        <v/>
      </c>
      <c r="U2469" t="str">
        <f t="shared" si="272"/>
        <v/>
      </c>
    </row>
    <row r="2470" spans="13:21">
      <c r="M2470" t="str">
        <f t="shared" si="267"/>
        <v/>
      </c>
      <c r="N2470" t="str">
        <f t="shared" si="268"/>
        <v/>
      </c>
      <c r="O2470" t="str">
        <f t="shared" si="269"/>
        <v/>
      </c>
      <c r="P2470" t="str">
        <f t="shared" si="270"/>
        <v/>
      </c>
      <c r="Q2470" t="str">
        <f>IF($F2470="","",DATEDIF($R2470,①申込書!$D$3,"Y"))</f>
        <v/>
      </c>
      <c r="R2470" t="str">
        <f t="shared" si="271"/>
        <v/>
      </c>
      <c r="S2470" t="str">
        <f t="shared" si="266"/>
        <v/>
      </c>
      <c r="T2470" t="str">
        <f>IFERROR(IF($G2470&lt;&gt;"",LEFT($G2470,11),IF(COUNTIF(③女子申込!$C:$C,$B2470)=1,INDEX(③女子申込!H:H,MATCH($B2470,③女子申込!$C:$C,0)),"")),"")</f>
        <v/>
      </c>
      <c r="U2470" t="str">
        <f t="shared" si="272"/>
        <v/>
      </c>
    </row>
    <row r="2471" spans="13:21">
      <c r="M2471" t="str">
        <f t="shared" si="267"/>
        <v/>
      </c>
      <c r="N2471" t="str">
        <f t="shared" si="268"/>
        <v/>
      </c>
      <c r="O2471" t="str">
        <f t="shared" si="269"/>
        <v/>
      </c>
      <c r="P2471" t="str">
        <f t="shared" si="270"/>
        <v/>
      </c>
      <c r="Q2471" t="str">
        <f>IF($F2471="","",DATEDIF($R2471,①申込書!$D$3,"Y"))</f>
        <v/>
      </c>
      <c r="R2471" t="str">
        <f t="shared" si="271"/>
        <v/>
      </c>
      <c r="S2471" t="str">
        <f t="shared" si="266"/>
        <v/>
      </c>
      <c r="T2471" t="str">
        <f>IFERROR(IF($G2471&lt;&gt;"",LEFT($G2471,11),IF(COUNTIF(③女子申込!$C:$C,$B2471)=1,INDEX(③女子申込!H:H,MATCH($B2471,③女子申込!$C:$C,0)),"")),"")</f>
        <v/>
      </c>
      <c r="U2471" t="str">
        <f t="shared" si="272"/>
        <v/>
      </c>
    </row>
    <row r="2472" spans="13:21">
      <c r="M2472" t="str">
        <f t="shared" si="267"/>
        <v/>
      </c>
      <c r="N2472" t="str">
        <f t="shared" si="268"/>
        <v/>
      </c>
      <c r="O2472" t="str">
        <f t="shared" si="269"/>
        <v/>
      </c>
      <c r="P2472" t="str">
        <f t="shared" si="270"/>
        <v/>
      </c>
      <c r="Q2472" t="str">
        <f>IF($F2472="","",DATEDIF($R2472,①申込書!$D$3,"Y"))</f>
        <v/>
      </c>
      <c r="R2472" t="str">
        <f t="shared" si="271"/>
        <v/>
      </c>
      <c r="S2472" t="str">
        <f t="shared" si="266"/>
        <v/>
      </c>
      <c r="T2472" t="str">
        <f>IFERROR(IF($G2472&lt;&gt;"",LEFT($G2472,11),IF(COUNTIF(③女子申込!$C:$C,$B2472)=1,INDEX(③女子申込!H:H,MATCH($B2472,③女子申込!$C:$C,0)),"")),"")</f>
        <v/>
      </c>
      <c r="U2472" t="str">
        <f t="shared" si="272"/>
        <v/>
      </c>
    </row>
    <row r="2473" spans="13:21">
      <c r="M2473" t="str">
        <f t="shared" si="267"/>
        <v/>
      </c>
      <c r="N2473" t="str">
        <f t="shared" si="268"/>
        <v/>
      </c>
      <c r="O2473" t="str">
        <f t="shared" si="269"/>
        <v/>
      </c>
      <c r="P2473" t="str">
        <f t="shared" si="270"/>
        <v/>
      </c>
      <c r="Q2473" t="str">
        <f>IF($F2473="","",DATEDIF($R2473,①申込書!$D$3,"Y"))</f>
        <v/>
      </c>
      <c r="R2473" t="str">
        <f t="shared" si="271"/>
        <v/>
      </c>
      <c r="S2473" t="str">
        <f t="shared" si="266"/>
        <v/>
      </c>
      <c r="T2473" t="str">
        <f>IFERROR(IF($G2473&lt;&gt;"",LEFT($G2473,11),IF(COUNTIF(③女子申込!$C:$C,$B2473)=1,INDEX(③女子申込!H:H,MATCH($B2473,③女子申込!$C:$C,0)),"")),"")</f>
        <v/>
      </c>
      <c r="U2473" t="str">
        <f t="shared" si="272"/>
        <v/>
      </c>
    </row>
    <row r="2474" spans="13:21">
      <c r="M2474" t="str">
        <f t="shared" si="267"/>
        <v/>
      </c>
      <c r="N2474" t="str">
        <f t="shared" si="268"/>
        <v/>
      </c>
      <c r="O2474" t="str">
        <f t="shared" si="269"/>
        <v/>
      </c>
      <c r="P2474" t="str">
        <f t="shared" si="270"/>
        <v/>
      </c>
      <c r="Q2474" t="str">
        <f>IF($F2474="","",DATEDIF($R2474,①申込書!$D$3,"Y"))</f>
        <v/>
      </c>
      <c r="R2474" t="str">
        <f t="shared" si="271"/>
        <v/>
      </c>
      <c r="S2474" t="str">
        <f t="shared" si="266"/>
        <v/>
      </c>
      <c r="T2474" t="str">
        <f>IFERROR(IF($G2474&lt;&gt;"",LEFT($G2474,11),IF(COUNTIF(③女子申込!$C:$C,$B2474)=1,INDEX(③女子申込!H:H,MATCH($B2474,③女子申込!$C:$C,0)),"")),"")</f>
        <v/>
      </c>
      <c r="U2474" t="str">
        <f t="shared" si="272"/>
        <v/>
      </c>
    </row>
    <row r="2475" spans="13:21">
      <c r="M2475" t="str">
        <f t="shared" si="267"/>
        <v/>
      </c>
      <c r="N2475" t="str">
        <f t="shared" si="268"/>
        <v/>
      </c>
      <c r="O2475" t="str">
        <f t="shared" si="269"/>
        <v/>
      </c>
      <c r="P2475" t="str">
        <f t="shared" si="270"/>
        <v/>
      </c>
      <c r="Q2475" t="str">
        <f>IF($F2475="","",DATEDIF($R2475,①申込書!$D$3,"Y"))</f>
        <v/>
      </c>
      <c r="R2475" t="str">
        <f t="shared" si="271"/>
        <v/>
      </c>
      <c r="S2475" t="str">
        <f t="shared" si="266"/>
        <v/>
      </c>
      <c r="T2475" t="str">
        <f>IFERROR(IF($G2475&lt;&gt;"",LEFT($G2475,11),IF(COUNTIF(③女子申込!$C:$C,$B2475)=1,INDEX(③女子申込!H:H,MATCH($B2475,③女子申込!$C:$C,0)),"")),"")</f>
        <v/>
      </c>
      <c r="U2475" t="str">
        <f t="shared" si="272"/>
        <v/>
      </c>
    </row>
    <row r="2476" spans="13:21">
      <c r="M2476" t="str">
        <f t="shared" si="267"/>
        <v/>
      </c>
      <c r="N2476" t="str">
        <f t="shared" si="268"/>
        <v/>
      </c>
      <c r="O2476" t="str">
        <f t="shared" si="269"/>
        <v/>
      </c>
      <c r="P2476" t="str">
        <f t="shared" si="270"/>
        <v/>
      </c>
      <c r="Q2476" t="str">
        <f>IF($F2476="","",DATEDIF($R2476,①申込書!$D$3,"Y"))</f>
        <v/>
      </c>
      <c r="R2476" t="str">
        <f t="shared" si="271"/>
        <v/>
      </c>
      <c r="S2476" t="str">
        <f t="shared" si="266"/>
        <v/>
      </c>
      <c r="T2476" t="str">
        <f>IFERROR(IF($G2476&lt;&gt;"",LEFT($G2476,11),IF(COUNTIF(③女子申込!$C:$C,$B2476)=1,INDEX(③女子申込!H:H,MATCH($B2476,③女子申込!$C:$C,0)),"")),"")</f>
        <v/>
      </c>
      <c r="U2476" t="str">
        <f t="shared" si="272"/>
        <v/>
      </c>
    </row>
    <row r="2477" spans="13:21">
      <c r="M2477" t="str">
        <f t="shared" si="267"/>
        <v/>
      </c>
      <c r="N2477" t="str">
        <f t="shared" si="268"/>
        <v/>
      </c>
      <c r="O2477" t="str">
        <f t="shared" si="269"/>
        <v/>
      </c>
      <c r="P2477" t="str">
        <f t="shared" si="270"/>
        <v/>
      </c>
      <c r="Q2477" t="str">
        <f>IF($F2477="","",DATEDIF($R2477,①申込書!$D$3,"Y"))</f>
        <v/>
      </c>
      <c r="R2477" t="str">
        <f t="shared" si="271"/>
        <v/>
      </c>
      <c r="S2477" t="str">
        <f t="shared" si="266"/>
        <v/>
      </c>
      <c r="T2477" t="str">
        <f>IFERROR(IF($G2477&lt;&gt;"",LEFT($G2477,11),IF(COUNTIF(③女子申込!$C:$C,$B2477)=1,INDEX(③女子申込!H:H,MATCH($B2477,③女子申込!$C:$C,0)),"")),"")</f>
        <v/>
      </c>
      <c r="U2477" t="str">
        <f t="shared" si="272"/>
        <v/>
      </c>
    </row>
    <row r="2478" spans="13:21">
      <c r="M2478" t="str">
        <f t="shared" si="267"/>
        <v/>
      </c>
      <c r="N2478" t="str">
        <f t="shared" si="268"/>
        <v/>
      </c>
      <c r="O2478" t="str">
        <f t="shared" si="269"/>
        <v/>
      </c>
      <c r="P2478" t="str">
        <f t="shared" si="270"/>
        <v/>
      </c>
      <c r="Q2478" t="str">
        <f>IF($F2478="","",DATEDIF($R2478,①申込書!$D$3,"Y"))</f>
        <v/>
      </c>
      <c r="R2478" t="str">
        <f t="shared" si="271"/>
        <v/>
      </c>
      <c r="S2478" t="str">
        <f t="shared" si="266"/>
        <v/>
      </c>
      <c r="T2478" t="str">
        <f>IFERROR(IF($G2478&lt;&gt;"",LEFT($G2478,11),IF(COUNTIF(③女子申込!$C:$C,$B2478)=1,INDEX(③女子申込!H:H,MATCH($B2478,③女子申込!$C:$C,0)),"")),"")</f>
        <v/>
      </c>
      <c r="U2478" t="str">
        <f t="shared" si="272"/>
        <v/>
      </c>
    </row>
    <row r="2479" spans="13:21">
      <c r="M2479" t="str">
        <f t="shared" si="267"/>
        <v/>
      </c>
      <c r="N2479" t="str">
        <f t="shared" si="268"/>
        <v/>
      </c>
      <c r="O2479" t="str">
        <f t="shared" si="269"/>
        <v/>
      </c>
      <c r="P2479" t="str">
        <f t="shared" si="270"/>
        <v/>
      </c>
      <c r="Q2479" t="str">
        <f>IF($F2479="","",DATEDIF($R2479,①申込書!$D$3,"Y"))</f>
        <v/>
      </c>
      <c r="R2479" t="str">
        <f t="shared" si="271"/>
        <v/>
      </c>
      <c r="S2479" t="str">
        <f t="shared" si="266"/>
        <v/>
      </c>
      <c r="T2479" t="str">
        <f>IFERROR(IF($G2479&lt;&gt;"",LEFT($G2479,11),IF(COUNTIF(③女子申込!$C:$C,$B2479)=1,INDEX(③女子申込!H:H,MATCH($B2479,③女子申込!$C:$C,0)),"")),"")</f>
        <v/>
      </c>
      <c r="U2479" t="str">
        <f t="shared" si="272"/>
        <v/>
      </c>
    </row>
    <row r="2480" spans="13:21">
      <c r="M2480" t="str">
        <f t="shared" si="267"/>
        <v/>
      </c>
      <c r="N2480" t="str">
        <f t="shared" si="268"/>
        <v/>
      </c>
      <c r="O2480" t="str">
        <f t="shared" si="269"/>
        <v/>
      </c>
      <c r="P2480" t="str">
        <f t="shared" si="270"/>
        <v/>
      </c>
      <c r="Q2480" t="str">
        <f>IF($F2480="","",DATEDIF($R2480,①申込書!$D$3,"Y"))</f>
        <v/>
      </c>
      <c r="R2480" t="str">
        <f t="shared" si="271"/>
        <v/>
      </c>
      <c r="S2480" t="str">
        <f t="shared" si="266"/>
        <v/>
      </c>
      <c r="T2480" t="str">
        <f>IFERROR(IF($G2480&lt;&gt;"",LEFT($G2480,11),IF(COUNTIF(③女子申込!$C:$C,$B2480)=1,INDEX(③女子申込!H:H,MATCH($B2480,③女子申込!$C:$C,0)),"")),"")</f>
        <v/>
      </c>
      <c r="U2480" t="str">
        <f t="shared" si="272"/>
        <v/>
      </c>
    </row>
    <row r="2481" spans="13:21">
      <c r="M2481" t="str">
        <f t="shared" si="267"/>
        <v/>
      </c>
      <c r="N2481" t="str">
        <f t="shared" si="268"/>
        <v/>
      </c>
      <c r="O2481" t="str">
        <f t="shared" si="269"/>
        <v/>
      </c>
      <c r="P2481" t="str">
        <f t="shared" si="270"/>
        <v/>
      </c>
      <c r="Q2481" t="str">
        <f>IF($F2481="","",DATEDIF($R2481,①申込書!$D$3,"Y"))</f>
        <v/>
      </c>
      <c r="R2481" t="str">
        <f t="shared" si="271"/>
        <v/>
      </c>
      <c r="S2481" t="str">
        <f t="shared" si="266"/>
        <v/>
      </c>
      <c r="T2481" t="str">
        <f>IFERROR(IF($G2481&lt;&gt;"",LEFT($G2481,11),IF(COUNTIF(③女子申込!$C:$C,$B2481)=1,INDEX(③女子申込!H:H,MATCH($B2481,③女子申込!$C:$C,0)),"")),"")</f>
        <v/>
      </c>
      <c r="U2481" t="str">
        <f t="shared" si="272"/>
        <v/>
      </c>
    </row>
    <row r="2482" spans="13:21">
      <c r="M2482" t="str">
        <f t="shared" si="267"/>
        <v/>
      </c>
      <c r="N2482" t="str">
        <f t="shared" si="268"/>
        <v/>
      </c>
      <c r="O2482" t="str">
        <f t="shared" si="269"/>
        <v/>
      </c>
      <c r="P2482" t="str">
        <f t="shared" si="270"/>
        <v/>
      </c>
      <c r="Q2482" t="str">
        <f>IF($F2482="","",DATEDIF($R2482,①申込書!$D$3,"Y"))</f>
        <v/>
      </c>
      <c r="R2482" t="str">
        <f t="shared" si="271"/>
        <v/>
      </c>
      <c r="S2482" t="str">
        <f t="shared" si="266"/>
        <v/>
      </c>
      <c r="T2482" t="str">
        <f>IFERROR(IF($G2482&lt;&gt;"",LEFT($G2482,11),IF(COUNTIF(③女子申込!$C:$C,$B2482)=1,INDEX(③女子申込!H:H,MATCH($B2482,③女子申込!$C:$C,0)),"")),"")</f>
        <v/>
      </c>
      <c r="U2482" t="str">
        <f t="shared" si="272"/>
        <v/>
      </c>
    </row>
    <row r="2483" spans="13:21">
      <c r="M2483" t="str">
        <f t="shared" si="267"/>
        <v/>
      </c>
      <c r="N2483" t="str">
        <f t="shared" si="268"/>
        <v/>
      </c>
      <c r="O2483" t="str">
        <f t="shared" si="269"/>
        <v/>
      </c>
      <c r="P2483" t="str">
        <f t="shared" si="270"/>
        <v/>
      </c>
      <c r="Q2483" t="str">
        <f>IF($F2483="","",DATEDIF($R2483,①申込書!$D$3,"Y"))</f>
        <v/>
      </c>
      <c r="R2483" t="str">
        <f t="shared" si="271"/>
        <v/>
      </c>
      <c r="S2483" t="str">
        <f t="shared" si="266"/>
        <v/>
      </c>
      <c r="T2483" t="str">
        <f>IFERROR(IF($G2483&lt;&gt;"",LEFT($G2483,11),IF(COUNTIF(③女子申込!$C:$C,$B2483)=1,INDEX(③女子申込!H:H,MATCH($B2483,③女子申込!$C:$C,0)),"")),"")</f>
        <v/>
      </c>
      <c r="U2483" t="str">
        <f t="shared" si="272"/>
        <v/>
      </c>
    </row>
    <row r="2484" spans="13:21">
      <c r="M2484" t="str">
        <f t="shared" si="267"/>
        <v/>
      </c>
      <c r="N2484" t="str">
        <f t="shared" si="268"/>
        <v/>
      </c>
      <c r="O2484" t="str">
        <f t="shared" si="269"/>
        <v/>
      </c>
      <c r="P2484" t="str">
        <f t="shared" si="270"/>
        <v/>
      </c>
      <c r="Q2484" t="str">
        <f>IF($F2484="","",DATEDIF($R2484,①申込書!$D$3,"Y"))</f>
        <v/>
      </c>
      <c r="R2484" t="str">
        <f t="shared" si="271"/>
        <v/>
      </c>
      <c r="S2484" t="str">
        <f t="shared" si="266"/>
        <v/>
      </c>
      <c r="T2484" t="str">
        <f>IFERROR(IF($G2484&lt;&gt;"",LEFT($G2484,11),IF(COUNTIF(③女子申込!$C:$C,$B2484)=1,INDEX(③女子申込!H:H,MATCH($B2484,③女子申込!$C:$C,0)),"")),"")</f>
        <v/>
      </c>
      <c r="U2484" t="str">
        <f t="shared" si="272"/>
        <v/>
      </c>
    </row>
    <row r="2485" spans="13:21">
      <c r="M2485" t="str">
        <f t="shared" si="267"/>
        <v/>
      </c>
      <c r="N2485" t="str">
        <f t="shared" si="268"/>
        <v/>
      </c>
      <c r="O2485" t="str">
        <f t="shared" si="269"/>
        <v/>
      </c>
      <c r="P2485" t="str">
        <f t="shared" si="270"/>
        <v/>
      </c>
      <c r="Q2485" t="str">
        <f>IF($F2485="","",DATEDIF($R2485,①申込書!$D$3,"Y"))</f>
        <v/>
      </c>
      <c r="R2485" t="str">
        <f t="shared" si="271"/>
        <v/>
      </c>
      <c r="S2485" t="str">
        <f t="shared" si="266"/>
        <v/>
      </c>
      <c r="T2485" t="str">
        <f>IFERROR(IF($G2485&lt;&gt;"",LEFT($G2485,11),IF(COUNTIF(③女子申込!$C:$C,$B2485)=1,INDEX(③女子申込!H:H,MATCH($B2485,③女子申込!$C:$C,0)),"")),"")</f>
        <v/>
      </c>
      <c r="U2485" t="str">
        <f t="shared" si="272"/>
        <v/>
      </c>
    </row>
    <row r="2486" spans="13:21">
      <c r="M2486" t="str">
        <f t="shared" si="267"/>
        <v/>
      </c>
      <c r="N2486" t="str">
        <f t="shared" si="268"/>
        <v/>
      </c>
      <c r="O2486" t="str">
        <f t="shared" si="269"/>
        <v/>
      </c>
      <c r="P2486" t="str">
        <f t="shared" si="270"/>
        <v/>
      </c>
      <c r="Q2486" t="str">
        <f>IF($F2486="","",DATEDIF($R2486,①申込書!$D$3,"Y"))</f>
        <v/>
      </c>
      <c r="R2486" t="str">
        <f t="shared" si="271"/>
        <v/>
      </c>
      <c r="S2486" t="str">
        <f t="shared" si="266"/>
        <v/>
      </c>
      <c r="T2486" t="str">
        <f>IFERROR(IF($G2486&lt;&gt;"",LEFT($G2486,11),IF(COUNTIF(③女子申込!$C:$C,$B2486)=1,INDEX(③女子申込!H:H,MATCH($B2486,③女子申込!$C:$C,0)),"")),"")</f>
        <v/>
      </c>
      <c r="U2486" t="str">
        <f t="shared" si="272"/>
        <v/>
      </c>
    </row>
    <row r="2487" spans="13:21">
      <c r="M2487" t="str">
        <f t="shared" si="267"/>
        <v/>
      </c>
      <c r="N2487" t="str">
        <f t="shared" si="268"/>
        <v/>
      </c>
      <c r="O2487" t="str">
        <f t="shared" si="269"/>
        <v/>
      </c>
      <c r="P2487" t="str">
        <f t="shared" si="270"/>
        <v/>
      </c>
      <c r="Q2487" t="str">
        <f>IF($F2487="","",DATEDIF($R2487,①申込書!$D$3,"Y"))</f>
        <v/>
      </c>
      <c r="R2487" t="str">
        <f t="shared" si="271"/>
        <v/>
      </c>
      <c r="S2487" t="str">
        <f t="shared" si="266"/>
        <v/>
      </c>
      <c r="T2487" t="str">
        <f>IFERROR(IF($G2487&lt;&gt;"",LEFT($G2487,11),IF(COUNTIF(③女子申込!$C:$C,$B2487)=1,INDEX(③女子申込!H:H,MATCH($B2487,③女子申込!$C:$C,0)),"")),"")</f>
        <v/>
      </c>
      <c r="U2487" t="str">
        <f t="shared" si="272"/>
        <v/>
      </c>
    </row>
    <row r="2488" spans="13:21">
      <c r="M2488" t="str">
        <f t="shared" si="267"/>
        <v/>
      </c>
      <c r="N2488" t="str">
        <f t="shared" si="268"/>
        <v/>
      </c>
      <c r="O2488" t="str">
        <f t="shared" si="269"/>
        <v/>
      </c>
      <c r="P2488" t="str">
        <f t="shared" si="270"/>
        <v/>
      </c>
      <c r="Q2488" t="str">
        <f>IF($F2488="","",DATEDIF($R2488,①申込書!$D$3,"Y"))</f>
        <v/>
      </c>
      <c r="R2488" t="str">
        <f t="shared" si="271"/>
        <v/>
      </c>
      <c r="S2488" t="str">
        <f t="shared" si="266"/>
        <v/>
      </c>
      <c r="T2488" t="str">
        <f>IFERROR(IF($G2488&lt;&gt;"",LEFT($G2488,11),IF(COUNTIF(③女子申込!$C:$C,$B2488)=1,INDEX(③女子申込!H:H,MATCH($B2488,③女子申込!$C:$C,0)),"")),"")</f>
        <v/>
      </c>
      <c r="U2488" t="str">
        <f t="shared" si="272"/>
        <v/>
      </c>
    </row>
    <row r="2489" spans="13:21">
      <c r="M2489" t="str">
        <f t="shared" si="267"/>
        <v/>
      </c>
      <c r="N2489" t="str">
        <f t="shared" si="268"/>
        <v/>
      </c>
      <c r="O2489" t="str">
        <f t="shared" si="269"/>
        <v/>
      </c>
      <c r="P2489" t="str">
        <f t="shared" si="270"/>
        <v/>
      </c>
      <c r="Q2489" t="str">
        <f>IF($F2489="","",DATEDIF($R2489,①申込書!$D$3,"Y"))</f>
        <v/>
      </c>
      <c r="R2489" t="str">
        <f t="shared" si="271"/>
        <v/>
      </c>
      <c r="S2489" t="str">
        <f t="shared" si="266"/>
        <v/>
      </c>
      <c r="T2489" t="str">
        <f>IFERROR(IF($G2489&lt;&gt;"",LEFT($G2489,11),IF(COUNTIF(③女子申込!$C:$C,$B2489)=1,INDEX(③女子申込!H:H,MATCH($B2489,③女子申込!$C:$C,0)),"")),"")</f>
        <v/>
      </c>
      <c r="U2489" t="str">
        <f t="shared" si="272"/>
        <v/>
      </c>
    </row>
    <row r="2490" spans="13:21">
      <c r="M2490" t="str">
        <f t="shared" si="267"/>
        <v/>
      </c>
      <c r="N2490" t="str">
        <f t="shared" si="268"/>
        <v/>
      </c>
      <c r="O2490" t="str">
        <f t="shared" si="269"/>
        <v/>
      </c>
      <c r="P2490" t="str">
        <f t="shared" si="270"/>
        <v/>
      </c>
      <c r="Q2490" t="str">
        <f>IF($F2490="","",DATEDIF($R2490,①申込書!$D$3,"Y"))</f>
        <v/>
      </c>
      <c r="R2490" t="str">
        <f t="shared" si="271"/>
        <v/>
      </c>
      <c r="S2490" t="str">
        <f t="shared" si="266"/>
        <v/>
      </c>
      <c r="T2490" t="str">
        <f>IFERROR(IF($G2490&lt;&gt;"",LEFT($G2490,11),IF(COUNTIF(③女子申込!$C:$C,$B2490)=1,INDEX(③女子申込!H:H,MATCH($B2490,③女子申込!$C:$C,0)),"")),"")</f>
        <v/>
      </c>
      <c r="U2490" t="str">
        <f t="shared" si="272"/>
        <v/>
      </c>
    </row>
    <row r="2491" spans="13:21">
      <c r="M2491" t="str">
        <f t="shared" si="267"/>
        <v/>
      </c>
      <c r="N2491" t="str">
        <f t="shared" si="268"/>
        <v/>
      </c>
      <c r="O2491" t="str">
        <f t="shared" si="269"/>
        <v/>
      </c>
      <c r="P2491" t="str">
        <f t="shared" si="270"/>
        <v/>
      </c>
      <c r="Q2491" t="str">
        <f>IF($F2491="","",DATEDIF($R2491,①申込書!$D$3,"Y"))</f>
        <v/>
      </c>
      <c r="R2491" t="str">
        <f t="shared" si="271"/>
        <v/>
      </c>
      <c r="S2491" t="str">
        <f t="shared" si="266"/>
        <v/>
      </c>
      <c r="T2491" t="str">
        <f>IFERROR(IF($G2491&lt;&gt;"",LEFT($G2491,11),IF(COUNTIF(③女子申込!$C:$C,$B2491)=1,INDEX(③女子申込!H:H,MATCH($B2491,③女子申込!$C:$C,0)),"")),"")</f>
        <v/>
      </c>
      <c r="U2491" t="str">
        <f t="shared" si="272"/>
        <v/>
      </c>
    </row>
    <row r="2492" spans="13:21">
      <c r="M2492" t="str">
        <f t="shared" si="267"/>
        <v/>
      </c>
      <c r="N2492" t="str">
        <f t="shared" si="268"/>
        <v/>
      </c>
      <c r="O2492" t="str">
        <f t="shared" si="269"/>
        <v/>
      </c>
      <c r="P2492" t="str">
        <f t="shared" si="270"/>
        <v/>
      </c>
      <c r="Q2492" t="str">
        <f>IF($F2492="","",DATEDIF($R2492,①申込書!$D$3,"Y"))</f>
        <v/>
      </c>
      <c r="R2492" t="str">
        <f t="shared" si="271"/>
        <v/>
      </c>
      <c r="S2492" t="str">
        <f t="shared" si="266"/>
        <v/>
      </c>
      <c r="T2492" t="str">
        <f>IFERROR(IF($G2492&lt;&gt;"",LEFT($G2492,11),IF(COUNTIF(③女子申込!$C:$C,$B2492)=1,INDEX(③女子申込!H:H,MATCH($B2492,③女子申込!$C:$C,0)),"")),"")</f>
        <v/>
      </c>
      <c r="U2492" t="str">
        <f t="shared" si="272"/>
        <v/>
      </c>
    </row>
    <row r="2493" spans="13:21">
      <c r="M2493" t="str">
        <f t="shared" si="267"/>
        <v/>
      </c>
      <c r="N2493" t="str">
        <f t="shared" si="268"/>
        <v/>
      </c>
      <c r="O2493" t="str">
        <f t="shared" si="269"/>
        <v/>
      </c>
      <c r="P2493" t="str">
        <f t="shared" si="270"/>
        <v/>
      </c>
      <c r="Q2493" t="str">
        <f>IF($F2493="","",DATEDIF($R2493,①申込書!$D$3,"Y"))</f>
        <v/>
      </c>
      <c r="R2493" t="str">
        <f t="shared" si="271"/>
        <v/>
      </c>
      <c r="S2493" t="str">
        <f t="shared" si="266"/>
        <v/>
      </c>
      <c r="T2493" t="str">
        <f>IFERROR(IF($G2493&lt;&gt;"",LEFT($G2493,11),IF(COUNTIF(③女子申込!$C:$C,$B2493)=1,INDEX(③女子申込!H:H,MATCH($B2493,③女子申込!$C:$C,0)),"")),"")</f>
        <v/>
      </c>
      <c r="U2493" t="str">
        <f t="shared" si="272"/>
        <v/>
      </c>
    </row>
    <row r="2494" spans="13:21">
      <c r="M2494" t="str">
        <f t="shared" si="267"/>
        <v/>
      </c>
      <c r="N2494" t="str">
        <f t="shared" si="268"/>
        <v/>
      </c>
      <c r="O2494" t="str">
        <f t="shared" si="269"/>
        <v/>
      </c>
      <c r="P2494" t="str">
        <f t="shared" si="270"/>
        <v/>
      </c>
      <c r="Q2494" t="str">
        <f>IF($F2494="","",DATEDIF($R2494,①申込書!$D$3,"Y"))</f>
        <v/>
      </c>
      <c r="R2494" t="str">
        <f t="shared" si="271"/>
        <v/>
      </c>
      <c r="S2494" t="str">
        <f t="shared" si="266"/>
        <v/>
      </c>
      <c r="T2494" t="str">
        <f>IFERROR(IF($G2494&lt;&gt;"",LEFT($G2494,11),IF(COUNTIF(③女子申込!$C:$C,$B2494)=1,INDEX(③女子申込!H:H,MATCH($B2494,③女子申込!$C:$C,0)),"")),"")</f>
        <v/>
      </c>
      <c r="U2494" t="str">
        <f t="shared" si="272"/>
        <v/>
      </c>
    </row>
    <row r="2495" spans="13:21">
      <c r="M2495" t="str">
        <f t="shared" si="267"/>
        <v/>
      </c>
      <c r="N2495" t="str">
        <f t="shared" si="268"/>
        <v/>
      </c>
      <c r="O2495" t="str">
        <f t="shared" si="269"/>
        <v/>
      </c>
      <c r="P2495" t="str">
        <f t="shared" si="270"/>
        <v/>
      </c>
      <c r="Q2495" t="str">
        <f>IF($F2495="","",DATEDIF($R2495,①申込書!$D$3,"Y"))</f>
        <v/>
      </c>
      <c r="R2495" t="str">
        <f t="shared" si="271"/>
        <v/>
      </c>
      <c r="S2495" t="str">
        <f t="shared" si="266"/>
        <v/>
      </c>
      <c r="T2495" t="str">
        <f>IFERROR(IF($G2495&lt;&gt;"",LEFT($G2495,11),IF(COUNTIF(③女子申込!$C:$C,$B2495)=1,INDEX(③女子申込!H:H,MATCH($B2495,③女子申込!$C:$C,0)),"")),"")</f>
        <v/>
      </c>
      <c r="U2495" t="str">
        <f t="shared" si="272"/>
        <v/>
      </c>
    </row>
    <row r="2496" spans="13:21">
      <c r="M2496" t="str">
        <f t="shared" si="267"/>
        <v/>
      </c>
      <c r="N2496" t="str">
        <f t="shared" si="268"/>
        <v/>
      </c>
      <c r="O2496" t="str">
        <f t="shared" si="269"/>
        <v/>
      </c>
      <c r="P2496" t="str">
        <f t="shared" si="270"/>
        <v/>
      </c>
      <c r="Q2496" t="str">
        <f>IF($F2496="","",DATEDIF($R2496,①申込書!$D$3,"Y"))</f>
        <v/>
      </c>
      <c r="R2496" t="str">
        <f t="shared" si="271"/>
        <v/>
      </c>
      <c r="S2496" t="str">
        <f t="shared" si="266"/>
        <v/>
      </c>
      <c r="T2496" t="str">
        <f>IFERROR(IF($G2496&lt;&gt;"",LEFT($G2496,11),IF(COUNTIF(③女子申込!$C:$C,$B2496)=1,INDEX(③女子申込!H:H,MATCH($B2496,③女子申込!$C:$C,0)),"")),"")</f>
        <v/>
      </c>
      <c r="U2496" t="str">
        <f t="shared" si="272"/>
        <v/>
      </c>
    </row>
    <row r="2497" spans="13:21">
      <c r="M2497" t="str">
        <f t="shared" si="267"/>
        <v/>
      </c>
      <c r="N2497" t="str">
        <f t="shared" si="268"/>
        <v/>
      </c>
      <c r="O2497" t="str">
        <f t="shared" si="269"/>
        <v/>
      </c>
      <c r="P2497" t="str">
        <f t="shared" si="270"/>
        <v/>
      </c>
      <c r="Q2497" t="str">
        <f>IF($F2497="","",DATEDIF($R2497,①申込書!$D$3,"Y"))</f>
        <v/>
      </c>
      <c r="R2497" t="str">
        <f t="shared" si="271"/>
        <v/>
      </c>
      <c r="S2497" t="str">
        <f t="shared" si="266"/>
        <v/>
      </c>
      <c r="T2497" t="str">
        <f>IFERROR(IF($G2497&lt;&gt;"",LEFT($G2497,11),IF(COUNTIF(③女子申込!$C:$C,$B2497)=1,INDEX(③女子申込!H:H,MATCH($B2497,③女子申込!$C:$C,0)),"")),"")</f>
        <v/>
      </c>
      <c r="U2497" t="str">
        <f t="shared" si="272"/>
        <v/>
      </c>
    </row>
    <row r="2498" spans="13:21">
      <c r="M2498" t="str">
        <f t="shared" si="267"/>
        <v/>
      </c>
      <c r="N2498" t="str">
        <f t="shared" si="268"/>
        <v/>
      </c>
      <c r="O2498" t="str">
        <f t="shared" si="269"/>
        <v/>
      </c>
      <c r="P2498" t="str">
        <f t="shared" si="270"/>
        <v/>
      </c>
      <c r="Q2498" t="str">
        <f>IF($F2498="","",DATEDIF($R2498,①申込書!$D$3,"Y"))</f>
        <v/>
      </c>
      <c r="R2498" t="str">
        <f t="shared" si="271"/>
        <v/>
      </c>
      <c r="S2498" t="str">
        <f t="shared" ref="S2498:S2561" si="273">IFERROR(IF(OR($E2498="北海道",$E2498="学連"),$E2498,LEFT($E2498,LEN($E2498)-1)),"")</f>
        <v/>
      </c>
      <c r="T2498" t="str">
        <f>IFERROR(IF($G2498&lt;&gt;"",LEFT($G2498,11),IF(COUNTIF(③女子申込!$C:$C,$B2498)=1,INDEX(③女子申込!H:H,MATCH($B2498,③女子申込!$C:$C,0)),"")),"")</f>
        <v/>
      </c>
      <c r="U2498" t="str">
        <f t="shared" si="272"/>
        <v/>
      </c>
    </row>
    <row r="2499" spans="13:21">
      <c r="M2499" t="str">
        <f t="shared" ref="M2499:M2562" si="274">IFERROR(LEFT($C2499,FIND("　",$C2499)-1),"")</f>
        <v/>
      </c>
      <c r="N2499" t="str">
        <f t="shared" ref="N2499:N2562" si="275">IFERROR(RIGHT($C2499,LEN($C2499)-FIND("　",$C2499)),"")</f>
        <v/>
      </c>
      <c r="O2499" t="str">
        <f t="shared" ref="O2499:O2562" si="276">IFERROR(DBCS(LEFT($D2499,FIND(" ",$D2499)-1)),"")</f>
        <v/>
      </c>
      <c r="P2499" t="str">
        <f t="shared" ref="P2499:P2562" si="277">IFERROR(DBCS(RIGHT($D2499,LEN($D2499)-FIND(" ",$D2499))),"")</f>
        <v/>
      </c>
      <c r="Q2499" t="str">
        <f>IF($F2499="","",DATEDIF($R2499,①申込書!$D$3,"Y"))</f>
        <v/>
      </c>
      <c r="R2499" t="str">
        <f t="shared" ref="R2499:R2562" si="278">IF($F2499="","",LEFT($F2499,4)&amp;"/"&amp;MID($F2499,5,2)&amp;"/"&amp;RIGHT($F2499,2))</f>
        <v/>
      </c>
      <c r="S2499" t="str">
        <f t="shared" si="273"/>
        <v/>
      </c>
      <c r="T2499" t="str">
        <f>IFERROR(IF($G2499&lt;&gt;"",LEFT($G2499,11),IF(COUNTIF(③女子申込!$C:$C,$B2499)=1,INDEX(③女子申込!H:H,MATCH($B2499,③女子申込!$C:$C,0)),"")),"")</f>
        <v/>
      </c>
      <c r="U2499" t="str">
        <f t="shared" ref="U2499:U2562" si="279">IFERROR(LEFT($A2499,FIND("大学",$A2499))&amp;RIGHT($A2499,LEN($A2499)-FIND("大学",$A2499)-1),"")</f>
        <v/>
      </c>
    </row>
    <row r="2500" spans="13:21">
      <c r="M2500" t="str">
        <f t="shared" si="274"/>
        <v/>
      </c>
      <c r="N2500" t="str">
        <f t="shared" si="275"/>
        <v/>
      </c>
      <c r="O2500" t="str">
        <f t="shared" si="276"/>
        <v/>
      </c>
      <c r="P2500" t="str">
        <f t="shared" si="277"/>
        <v/>
      </c>
      <c r="Q2500" t="str">
        <f>IF($F2500="","",DATEDIF($R2500,①申込書!$D$3,"Y"))</f>
        <v/>
      </c>
      <c r="R2500" t="str">
        <f t="shared" si="278"/>
        <v/>
      </c>
      <c r="S2500" t="str">
        <f t="shared" si="273"/>
        <v/>
      </c>
      <c r="T2500" t="str">
        <f>IFERROR(IF($G2500&lt;&gt;"",LEFT($G2500,11),IF(COUNTIF(③女子申込!$C:$C,$B2500)=1,INDEX(③女子申込!H:H,MATCH($B2500,③女子申込!$C:$C,0)),"")),"")</f>
        <v/>
      </c>
      <c r="U2500" t="str">
        <f t="shared" si="279"/>
        <v/>
      </c>
    </row>
    <row r="2501" spans="13:21">
      <c r="M2501" t="str">
        <f t="shared" si="274"/>
        <v/>
      </c>
      <c r="N2501" t="str">
        <f t="shared" si="275"/>
        <v/>
      </c>
      <c r="O2501" t="str">
        <f t="shared" si="276"/>
        <v/>
      </c>
      <c r="P2501" t="str">
        <f t="shared" si="277"/>
        <v/>
      </c>
      <c r="Q2501" t="str">
        <f>IF($F2501="","",DATEDIF($R2501,①申込書!$D$3,"Y"))</f>
        <v/>
      </c>
      <c r="R2501" t="str">
        <f t="shared" si="278"/>
        <v/>
      </c>
      <c r="S2501" t="str">
        <f t="shared" si="273"/>
        <v/>
      </c>
      <c r="T2501" t="str">
        <f>IFERROR(IF($G2501&lt;&gt;"",LEFT($G2501,11),IF(COUNTIF(③女子申込!$C:$C,$B2501)=1,INDEX(③女子申込!H:H,MATCH($B2501,③女子申込!$C:$C,0)),"")),"")</f>
        <v/>
      </c>
      <c r="U2501" t="str">
        <f t="shared" si="279"/>
        <v/>
      </c>
    </row>
    <row r="2502" spans="13:21">
      <c r="M2502" t="str">
        <f t="shared" si="274"/>
        <v/>
      </c>
      <c r="N2502" t="str">
        <f t="shared" si="275"/>
        <v/>
      </c>
      <c r="O2502" t="str">
        <f t="shared" si="276"/>
        <v/>
      </c>
      <c r="P2502" t="str">
        <f t="shared" si="277"/>
        <v/>
      </c>
      <c r="Q2502" t="str">
        <f>IF($F2502="","",DATEDIF($R2502,①申込書!$D$3,"Y"))</f>
        <v/>
      </c>
      <c r="R2502" t="str">
        <f t="shared" si="278"/>
        <v/>
      </c>
      <c r="S2502" t="str">
        <f t="shared" si="273"/>
        <v/>
      </c>
      <c r="T2502" t="str">
        <f>IFERROR(IF($G2502&lt;&gt;"",LEFT($G2502,11),IF(COUNTIF(③女子申込!$C:$C,$B2502)=1,INDEX(③女子申込!H:H,MATCH($B2502,③女子申込!$C:$C,0)),"")),"")</f>
        <v/>
      </c>
      <c r="U2502" t="str">
        <f t="shared" si="279"/>
        <v/>
      </c>
    </row>
    <row r="2503" spans="13:21">
      <c r="M2503" t="str">
        <f t="shared" si="274"/>
        <v/>
      </c>
      <c r="N2503" t="str">
        <f t="shared" si="275"/>
        <v/>
      </c>
      <c r="O2503" t="str">
        <f t="shared" si="276"/>
        <v/>
      </c>
      <c r="P2503" t="str">
        <f t="shared" si="277"/>
        <v/>
      </c>
      <c r="Q2503" t="str">
        <f>IF($F2503="","",DATEDIF($R2503,①申込書!$D$3,"Y"))</f>
        <v/>
      </c>
      <c r="R2503" t="str">
        <f t="shared" si="278"/>
        <v/>
      </c>
      <c r="S2503" t="str">
        <f t="shared" si="273"/>
        <v/>
      </c>
      <c r="T2503" t="str">
        <f>IFERROR(IF($G2503&lt;&gt;"",LEFT($G2503,11),IF(COUNTIF(③女子申込!$C:$C,$B2503)=1,INDEX(③女子申込!H:H,MATCH($B2503,③女子申込!$C:$C,0)),"")),"")</f>
        <v/>
      </c>
      <c r="U2503" t="str">
        <f t="shared" si="279"/>
        <v/>
      </c>
    </row>
    <row r="2504" spans="13:21">
      <c r="M2504" t="str">
        <f t="shared" si="274"/>
        <v/>
      </c>
      <c r="N2504" t="str">
        <f t="shared" si="275"/>
        <v/>
      </c>
      <c r="O2504" t="str">
        <f t="shared" si="276"/>
        <v/>
      </c>
      <c r="P2504" t="str">
        <f t="shared" si="277"/>
        <v/>
      </c>
      <c r="Q2504" t="str">
        <f>IF($F2504="","",DATEDIF($R2504,①申込書!$D$3,"Y"))</f>
        <v/>
      </c>
      <c r="R2504" t="str">
        <f t="shared" si="278"/>
        <v/>
      </c>
      <c r="S2504" t="str">
        <f t="shared" si="273"/>
        <v/>
      </c>
      <c r="T2504" t="str">
        <f>IFERROR(IF($G2504&lt;&gt;"",LEFT($G2504,11),IF(COUNTIF(③女子申込!$C:$C,$B2504)=1,INDEX(③女子申込!H:H,MATCH($B2504,③女子申込!$C:$C,0)),"")),"")</f>
        <v/>
      </c>
      <c r="U2504" t="str">
        <f t="shared" si="279"/>
        <v/>
      </c>
    </row>
    <row r="2505" spans="13:21">
      <c r="M2505" t="str">
        <f t="shared" si="274"/>
        <v/>
      </c>
      <c r="N2505" t="str">
        <f t="shared" si="275"/>
        <v/>
      </c>
      <c r="O2505" t="str">
        <f t="shared" si="276"/>
        <v/>
      </c>
      <c r="P2505" t="str">
        <f t="shared" si="277"/>
        <v/>
      </c>
      <c r="Q2505" t="str">
        <f>IF($F2505="","",DATEDIF($R2505,①申込書!$D$3,"Y"))</f>
        <v/>
      </c>
      <c r="R2505" t="str">
        <f t="shared" si="278"/>
        <v/>
      </c>
      <c r="S2505" t="str">
        <f t="shared" si="273"/>
        <v/>
      </c>
      <c r="T2505" t="str">
        <f>IFERROR(IF($G2505&lt;&gt;"",LEFT($G2505,11),IF(COUNTIF(③女子申込!$C:$C,$B2505)=1,INDEX(③女子申込!H:H,MATCH($B2505,③女子申込!$C:$C,0)),"")),"")</f>
        <v/>
      </c>
      <c r="U2505" t="str">
        <f t="shared" si="279"/>
        <v/>
      </c>
    </row>
    <row r="2506" spans="13:21">
      <c r="M2506" t="str">
        <f t="shared" si="274"/>
        <v/>
      </c>
      <c r="N2506" t="str">
        <f t="shared" si="275"/>
        <v/>
      </c>
      <c r="O2506" t="str">
        <f t="shared" si="276"/>
        <v/>
      </c>
      <c r="P2506" t="str">
        <f t="shared" si="277"/>
        <v/>
      </c>
      <c r="Q2506" t="str">
        <f>IF($F2506="","",DATEDIF($R2506,①申込書!$D$3,"Y"))</f>
        <v/>
      </c>
      <c r="R2506" t="str">
        <f t="shared" si="278"/>
        <v/>
      </c>
      <c r="S2506" t="str">
        <f t="shared" si="273"/>
        <v/>
      </c>
      <c r="T2506" t="str">
        <f>IFERROR(IF($G2506&lt;&gt;"",LEFT($G2506,11),IF(COUNTIF(③女子申込!$C:$C,$B2506)=1,INDEX(③女子申込!H:H,MATCH($B2506,③女子申込!$C:$C,0)),"")),"")</f>
        <v/>
      </c>
      <c r="U2506" t="str">
        <f t="shared" si="279"/>
        <v/>
      </c>
    </row>
    <row r="2507" spans="13:21">
      <c r="M2507" t="str">
        <f t="shared" si="274"/>
        <v/>
      </c>
      <c r="N2507" t="str">
        <f t="shared" si="275"/>
        <v/>
      </c>
      <c r="O2507" t="str">
        <f t="shared" si="276"/>
        <v/>
      </c>
      <c r="P2507" t="str">
        <f t="shared" si="277"/>
        <v/>
      </c>
      <c r="Q2507" t="str">
        <f>IF($F2507="","",DATEDIF($R2507,①申込書!$D$3,"Y"))</f>
        <v/>
      </c>
      <c r="R2507" t="str">
        <f t="shared" si="278"/>
        <v/>
      </c>
      <c r="S2507" t="str">
        <f t="shared" si="273"/>
        <v/>
      </c>
      <c r="T2507" t="str">
        <f>IFERROR(IF($G2507&lt;&gt;"",LEFT($G2507,11),IF(COUNTIF(③女子申込!$C:$C,$B2507)=1,INDEX(③女子申込!H:H,MATCH($B2507,③女子申込!$C:$C,0)),"")),"")</f>
        <v/>
      </c>
      <c r="U2507" t="str">
        <f t="shared" si="279"/>
        <v/>
      </c>
    </row>
    <row r="2508" spans="13:21">
      <c r="M2508" t="str">
        <f t="shared" si="274"/>
        <v/>
      </c>
      <c r="N2508" t="str">
        <f t="shared" si="275"/>
        <v/>
      </c>
      <c r="O2508" t="str">
        <f t="shared" si="276"/>
        <v/>
      </c>
      <c r="P2508" t="str">
        <f t="shared" si="277"/>
        <v/>
      </c>
      <c r="Q2508" t="str">
        <f>IF($F2508="","",DATEDIF($R2508,①申込書!$D$3,"Y"))</f>
        <v/>
      </c>
      <c r="R2508" t="str">
        <f t="shared" si="278"/>
        <v/>
      </c>
      <c r="S2508" t="str">
        <f t="shared" si="273"/>
        <v/>
      </c>
      <c r="T2508" t="str">
        <f>IFERROR(IF($G2508&lt;&gt;"",LEFT($G2508,11),IF(COUNTIF(③女子申込!$C:$C,$B2508)=1,INDEX(③女子申込!H:H,MATCH($B2508,③女子申込!$C:$C,0)),"")),"")</f>
        <v/>
      </c>
      <c r="U2508" t="str">
        <f t="shared" si="279"/>
        <v/>
      </c>
    </row>
    <row r="2509" spans="13:21">
      <c r="M2509" t="str">
        <f t="shared" si="274"/>
        <v/>
      </c>
      <c r="N2509" t="str">
        <f t="shared" si="275"/>
        <v/>
      </c>
      <c r="O2509" t="str">
        <f t="shared" si="276"/>
        <v/>
      </c>
      <c r="P2509" t="str">
        <f t="shared" si="277"/>
        <v/>
      </c>
      <c r="Q2509" t="str">
        <f>IF($F2509="","",DATEDIF($R2509,①申込書!$D$3,"Y"))</f>
        <v/>
      </c>
      <c r="R2509" t="str">
        <f t="shared" si="278"/>
        <v/>
      </c>
      <c r="S2509" t="str">
        <f t="shared" si="273"/>
        <v/>
      </c>
      <c r="T2509" t="str">
        <f>IFERROR(IF($G2509&lt;&gt;"",LEFT($G2509,11),IF(COUNTIF(③女子申込!$C:$C,$B2509)=1,INDEX(③女子申込!H:H,MATCH($B2509,③女子申込!$C:$C,0)),"")),"")</f>
        <v/>
      </c>
      <c r="U2509" t="str">
        <f t="shared" si="279"/>
        <v/>
      </c>
    </row>
    <row r="2510" spans="13:21">
      <c r="M2510" t="str">
        <f t="shared" si="274"/>
        <v/>
      </c>
      <c r="N2510" t="str">
        <f t="shared" si="275"/>
        <v/>
      </c>
      <c r="O2510" t="str">
        <f t="shared" si="276"/>
        <v/>
      </c>
      <c r="P2510" t="str">
        <f t="shared" si="277"/>
        <v/>
      </c>
      <c r="Q2510" t="str">
        <f>IF($F2510="","",DATEDIF($R2510,①申込書!$D$3,"Y"))</f>
        <v/>
      </c>
      <c r="R2510" t="str">
        <f t="shared" si="278"/>
        <v/>
      </c>
      <c r="S2510" t="str">
        <f t="shared" si="273"/>
        <v/>
      </c>
      <c r="T2510" t="str">
        <f>IFERROR(IF($G2510&lt;&gt;"",LEFT($G2510,11),IF(COUNTIF(③女子申込!$C:$C,$B2510)=1,INDEX(③女子申込!H:H,MATCH($B2510,③女子申込!$C:$C,0)),"")),"")</f>
        <v/>
      </c>
      <c r="U2510" t="str">
        <f t="shared" si="279"/>
        <v/>
      </c>
    </row>
    <row r="2511" spans="13:21">
      <c r="M2511" t="str">
        <f t="shared" si="274"/>
        <v/>
      </c>
      <c r="N2511" t="str">
        <f t="shared" si="275"/>
        <v/>
      </c>
      <c r="O2511" t="str">
        <f t="shared" si="276"/>
        <v/>
      </c>
      <c r="P2511" t="str">
        <f t="shared" si="277"/>
        <v/>
      </c>
      <c r="Q2511" t="str">
        <f>IF($F2511="","",DATEDIF($R2511,①申込書!$D$3,"Y"))</f>
        <v/>
      </c>
      <c r="R2511" t="str">
        <f t="shared" si="278"/>
        <v/>
      </c>
      <c r="S2511" t="str">
        <f t="shared" si="273"/>
        <v/>
      </c>
      <c r="T2511" t="str">
        <f>IFERROR(IF($G2511&lt;&gt;"",LEFT($G2511,11),IF(COUNTIF(③女子申込!$C:$C,$B2511)=1,INDEX(③女子申込!H:H,MATCH($B2511,③女子申込!$C:$C,0)),"")),"")</f>
        <v/>
      </c>
      <c r="U2511" t="str">
        <f t="shared" si="279"/>
        <v/>
      </c>
    </row>
    <row r="2512" spans="13:21">
      <c r="M2512" t="str">
        <f t="shared" si="274"/>
        <v/>
      </c>
      <c r="N2512" t="str">
        <f t="shared" si="275"/>
        <v/>
      </c>
      <c r="O2512" t="str">
        <f t="shared" si="276"/>
        <v/>
      </c>
      <c r="P2512" t="str">
        <f t="shared" si="277"/>
        <v/>
      </c>
      <c r="Q2512" t="str">
        <f>IF($F2512="","",DATEDIF($R2512,①申込書!$D$3,"Y"))</f>
        <v/>
      </c>
      <c r="R2512" t="str">
        <f t="shared" si="278"/>
        <v/>
      </c>
      <c r="S2512" t="str">
        <f t="shared" si="273"/>
        <v/>
      </c>
      <c r="T2512" t="str">
        <f>IFERROR(IF($G2512&lt;&gt;"",LEFT($G2512,11),IF(COUNTIF(③女子申込!$C:$C,$B2512)=1,INDEX(③女子申込!H:H,MATCH($B2512,③女子申込!$C:$C,0)),"")),"")</f>
        <v/>
      </c>
      <c r="U2512" t="str">
        <f t="shared" si="279"/>
        <v/>
      </c>
    </row>
    <row r="2513" spans="13:21">
      <c r="M2513" t="str">
        <f t="shared" si="274"/>
        <v/>
      </c>
      <c r="N2513" t="str">
        <f t="shared" si="275"/>
        <v/>
      </c>
      <c r="O2513" t="str">
        <f t="shared" si="276"/>
        <v/>
      </c>
      <c r="P2513" t="str">
        <f t="shared" si="277"/>
        <v/>
      </c>
      <c r="Q2513" t="str">
        <f>IF($F2513="","",DATEDIF($R2513,①申込書!$D$3,"Y"))</f>
        <v/>
      </c>
      <c r="R2513" t="str">
        <f t="shared" si="278"/>
        <v/>
      </c>
      <c r="S2513" t="str">
        <f t="shared" si="273"/>
        <v/>
      </c>
      <c r="T2513" t="str">
        <f>IFERROR(IF($G2513&lt;&gt;"",LEFT($G2513,11),IF(COUNTIF(③女子申込!$C:$C,$B2513)=1,INDEX(③女子申込!H:H,MATCH($B2513,③女子申込!$C:$C,0)),"")),"")</f>
        <v/>
      </c>
      <c r="U2513" t="str">
        <f t="shared" si="279"/>
        <v/>
      </c>
    </row>
    <row r="2514" spans="13:21">
      <c r="M2514" t="str">
        <f t="shared" si="274"/>
        <v/>
      </c>
      <c r="N2514" t="str">
        <f t="shared" si="275"/>
        <v/>
      </c>
      <c r="O2514" t="str">
        <f t="shared" si="276"/>
        <v/>
      </c>
      <c r="P2514" t="str">
        <f t="shared" si="277"/>
        <v/>
      </c>
      <c r="Q2514" t="str">
        <f>IF($F2514="","",DATEDIF($R2514,①申込書!$D$3,"Y"))</f>
        <v/>
      </c>
      <c r="R2514" t="str">
        <f t="shared" si="278"/>
        <v/>
      </c>
      <c r="S2514" t="str">
        <f t="shared" si="273"/>
        <v/>
      </c>
      <c r="T2514" t="str">
        <f>IFERROR(IF($G2514&lt;&gt;"",LEFT($G2514,11),IF(COUNTIF(③女子申込!$C:$C,$B2514)=1,INDEX(③女子申込!H:H,MATCH($B2514,③女子申込!$C:$C,0)),"")),"")</f>
        <v/>
      </c>
      <c r="U2514" t="str">
        <f t="shared" si="279"/>
        <v/>
      </c>
    </row>
    <row r="2515" spans="13:21">
      <c r="M2515" t="str">
        <f t="shared" si="274"/>
        <v/>
      </c>
      <c r="N2515" t="str">
        <f t="shared" si="275"/>
        <v/>
      </c>
      <c r="O2515" t="str">
        <f t="shared" si="276"/>
        <v/>
      </c>
      <c r="P2515" t="str">
        <f t="shared" si="277"/>
        <v/>
      </c>
      <c r="Q2515" t="str">
        <f>IF($F2515="","",DATEDIF($R2515,①申込書!$D$3,"Y"))</f>
        <v/>
      </c>
      <c r="R2515" t="str">
        <f t="shared" si="278"/>
        <v/>
      </c>
      <c r="S2515" t="str">
        <f t="shared" si="273"/>
        <v/>
      </c>
      <c r="T2515" t="str">
        <f>IFERROR(IF($G2515&lt;&gt;"",LEFT($G2515,11),IF(COUNTIF(③女子申込!$C:$C,$B2515)=1,INDEX(③女子申込!H:H,MATCH($B2515,③女子申込!$C:$C,0)),"")),"")</f>
        <v/>
      </c>
      <c r="U2515" t="str">
        <f t="shared" si="279"/>
        <v/>
      </c>
    </row>
    <row r="2516" spans="13:21">
      <c r="M2516" t="str">
        <f t="shared" si="274"/>
        <v/>
      </c>
      <c r="N2516" t="str">
        <f t="shared" si="275"/>
        <v/>
      </c>
      <c r="O2516" t="str">
        <f t="shared" si="276"/>
        <v/>
      </c>
      <c r="P2516" t="str">
        <f t="shared" si="277"/>
        <v/>
      </c>
      <c r="Q2516" t="str">
        <f>IF($F2516="","",DATEDIF($R2516,①申込書!$D$3,"Y"))</f>
        <v/>
      </c>
      <c r="R2516" t="str">
        <f t="shared" si="278"/>
        <v/>
      </c>
      <c r="S2516" t="str">
        <f t="shared" si="273"/>
        <v/>
      </c>
      <c r="T2516" t="str">
        <f>IFERROR(IF($G2516&lt;&gt;"",LEFT($G2516,11),IF(COUNTIF(③女子申込!$C:$C,$B2516)=1,INDEX(③女子申込!H:H,MATCH($B2516,③女子申込!$C:$C,0)),"")),"")</f>
        <v/>
      </c>
      <c r="U2516" t="str">
        <f t="shared" si="279"/>
        <v/>
      </c>
    </row>
    <row r="2517" spans="13:21">
      <c r="M2517" t="str">
        <f t="shared" si="274"/>
        <v/>
      </c>
      <c r="N2517" t="str">
        <f t="shared" si="275"/>
        <v/>
      </c>
      <c r="O2517" t="str">
        <f t="shared" si="276"/>
        <v/>
      </c>
      <c r="P2517" t="str">
        <f t="shared" si="277"/>
        <v/>
      </c>
      <c r="Q2517" t="str">
        <f>IF($F2517="","",DATEDIF($R2517,①申込書!$D$3,"Y"))</f>
        <v/>
      </c>
      <c r="R2517" t="str">
        <f t="shared" si="278"/>
        <v/>
      </c>
      <c r="S2517" t="str">
        <f t="shared" si="273"/>
        <v/>
      </c>
      <c r="T2517" t="str">
        <f>IFERROR(IF($G2517&lt;&gt;"",LEFT($G2517,11),IF(COUNTIF(③女子申込!$C:$C,$B2517)=1,INDEX(③女子申込!H:H,MATCH($B2517,③女子申込!$C:$C,0)),"")),"")</f>
        <v/>
      </c>
      <c r="U2517" t="str">
        <f t="shared" si="279"/>
        <v/>
      </c>
    </row>
    <row r="2518" spans="13:21">
      <c r="M2518" t="str">
        <f t="shared" si="274"/>
        <v/>
      </c>
      <c r="N2518" t="str">
        <f t="shared" si="275"/>
        <v/>
      </c>
      <c r="O2518" t="str">
        <f t="shared" si="276"/>
        <v/>
      </c>
      <c r="P2518" t="str">
        <f t="shared" si="277"/>
        <v/>
      </c>
      <c r="Q2518" t="str">
        <f>IF($F2518="","",DATEDIF($R2518,①申込書!$D$3,"Y"))</f>
        <v/>
      </c>
      <c r="R2518" t="str">
        <f t="shared" si="278"/>
        <v/>
      </c>
      <c r="S2518" t="str">
        <f t="shared" si="273"/>
        <v/>
      </c>
      <c r="T2518" t="str">
        <f>IFERROR(IF($G2518&lt;&gt;"",LEFT($G2518,11),IF(COUNTIF(③女子申込!$C:$C,$B2518)=1,INDEX(③女子申込!H:H,MATCH($B2518,③女子申込!$C:$C,0)),"")),"")</f>
        <v/>
      </c>
      <c r="U2518" t="str">
        <f t="shared" si="279"/>
        <v/>
      </c>
    </row>
    <row r="2519" spans="13:21">
      <c r="M2519" t="str">
        <f t="shared" si="274"/>
        <v/>
      </c>
      <c r="N2519" t="str">
        <f t="shared" si="275"/>
        <v/>
      </c>
      <c r="O2519" t="str">
        <f t="shared" si="276"/>
        <v/>
      </c>
      <c r="P2519" t="str">
        <f t="shared" si="277"/>
        <v/>
      </c>
      <c r="Q2519" t="str">
        <f>IF($F2519="","",DATEDIF($R2519,①申込書!$D$3,"Y"))</f>
        <v/>
      </c>
      <c r="R2519" t="str">
        <f t="shared" si="278"/>
        <v/>
      </c>
      <c r="S2519" t="str">
        <f t="shared" si="273"/>
        <v/>
      </c>
      <c r="T2519" t="str">
        <f>IFERROR(IF($G2519&lt;&gt;"",LEFT($G2519,11),IF(COUNTIF(③女子申込!$C:$C,$B2519)=1,INDEX(③女子申込!H:H,MATCH($B2519,③女子申込!$C:$C,0)),"")),"")</f>
        <v/>
      </c>
      <c r="U2519" t="str">
        <f t="shared" si="279"/>
        <v/>
      </c>
    </row>
    <row r="2520" spans="13:21">
      <c r="M2520" t="str">
        <f t="shared" si="274"/>
        <v/>
      </c>
      <c r="N2520" t="str">
        <f t="shared" si="275"/>
        <v/>
      </c>
      <c r="O2520" t="str">
        <f t="shared" si="276"/>
        <v/>
      </c>
      <c r="P2520" t="str">
        <f t="shared" si="277"/>
        <v/>
      </c>
      <c r="Q2520" t="str">
        <f>IF($F2520="","",DATEDIF($R2520,①申込書!$D$3,"Y"))</f>
        <v/>
      </c>
      <c r="R2520" t="str">
        <f t="shared" si="278"/>
        <v/>
      </c>
      <c r="S2520" t="str">
        <f t="shared" si="273"/>
        <v/>
      </c>
      <c r="T2520" t="str">
        <f>IFERROR(IF($G2520&lt;&gt;"",LEFT($G2520,11),IF(COUNTIF(③女子申込!$C:$C,$B2520)=1,INDEX(③女子申込!H:H,MATCH($B2520,③女子申込!$C:$C,0)),"")),"")</f>
        <v/>
      </c>
      <c r="U2520" t="str">
        <f t="shared" si="279"/>
        <v/>
      </c>
    </row>
    <row r="2521" spans="13:21">
      <c r="M2521" t="str">
        <f t="shared" si="274"/>
        <v/>
      </c>
      <c r="N2521" t="str">
        <f t="shared" si="275"/>
        <v/>
      </c>
      <c r="O2521" t="str">
        <f t="shared" si="276"/>
        <v/>
      </c>
      <c r="P2521" t="str">
        <f t="shared" si="277"/>
        <v/>
      </c>
      <c r="Q2521" t="str">
        <f>IF($F2521="","",DATEDIF($R2521,①申込書!$D$3,"Y"))</f>
        <v/>
      </c>
      <c r="R2521" t="str">
        <f t="shared" si="278"/>
        <v/>
      </c>
      <c r="S2521" t="str">
        <f t="shared" si="273"/>
        <v/>
      </c>
      <c r="T2521" t="str">
        <f>IFERROR(IF($G2521&lt;&gt;"",LEFT($G2521,11),IF(COUNTIF(③女子申込!$C:$C,$B2521)=1,INDEX(③女子申込!H:H,MATCH($B2521,③女子申込!$C:$C,0)),"")),"")</f>
        <v/>
      </c>
      <c r="U2521" t="str">
        <f t="shared" si="279"/>
        <v/>
      </c>
    </row>
    <row r="2522" spans="13:21">
      <c r="M2522" t="str">
        <f t="shared" si="274"/>
        <v/>
      </c>
      <c r="N2522" t="str">
        <f t="shared" si="275"/>
        <v/>
      </c>
      <c r="O2522" t="str">
        <f t="shared" si="276"/>
        <v/>
      </c>
      <c r="P2522" t="str">
        <f t="shared" si="277"/>
        <v/>
      </c>
      <c r="Q2522" t="str">
        <f>IF($F2522="","",DATEDIF($R2522,①申込書!$D$3,"Y"))</f>
        <v/>
      </c>
      <c r="R2522" t="str">
        <f t="shared" si="278"/>
        <v/>
      </c>
      <c r="S2522" t="str">
        <f t="shared" si="273"/>
        <v/>
      </c>
      <c r="T2522" t="str">
        <f>IFERROR(IF($G2522&lt;&gt;"",LEFT($G2522,11),IF(COUNTIF(③女子申込!$C:$C,$B2522)=1,INDEX(③女子申込!H:H,MATCH($B2522,③女子申込!$C:$C,0)),"")),"")</f>
        <v/>
      </c>
      <c r="U2522" t="str">
        <f t="shared" si="279"/>
        <v/>
      </c>
    </row>
    <row r="2523" spans="13:21">
      <c r="M2523" t="str">
        <f t="shared" si="274"/>
        <v/>
      </c>
      <c r="N2523" t="str">
        <f t="shared" si="275"/>
        <v/>
      </c>
      <c r="O2523" t="str">
        <f t="shared" si="276"/>
        <v/>
      </c>
      <c r="P2523" t="str">
        <f t="shared" si="277"/>
        <v/>
      </c>
      <c r="Q2523" t="str">
        <f>IF($F2523="","",DATEDIF($R2523,①申込書!$D$3,"Y"))</f>
        <v/>
      </c>
      <c r="R2523" t="str">
        <f t="shared" si="278"/>
        <v/>
      </c>
      <c r="S2523" t="str">
        <f t="shared" si="273"/>
        <v/>
      </c>
      <c r="T2523" t="str">
        <f>IFERROR(IF($G2523&lt;&gt;"",LEFT($G2523,11),IF(COUNTIF(③女子申込!$C:$C,$B2523)=1,INDEX(③女子申込!H:H,MATCH($B2523,③女子申込!$C:$C,0)),"")),"")</f>
        <v/>
      </c>
      <c r="U2523" t="str">
        <f t="shared" si="279"/>
        <v/>
      </c>
    </row>
    <row r="2524" spans="13:21">
      <c r="M2524" t="str">
        <f t="shared" si="274"/>
        <v/>
      </c>
      <c r="N2524" t="str">
        <f t="shared" si="275"/>
        <v/>
      </c>
      <c r="O2524" t="str">
        <f t="shared" si="276"/>
        <v/>
      </c>
      <c r="P2524" t="str">
        <f t="shared" si="277"/>
        <v/>
      </c>
      <c r="Q2524" t="str">
        <f>IF($F2524="","",DATEDIF($R2524,①申込書!$D$3,"Y"))</f>
        <v/>
      </c>
      <c r="R2524" t="str">
        <f t="shared" si="278"/>
        <v/>
      </c>
      <c r="S2524" t="str">
        <f t="shared" si="273"/>
        <v/>
      </c>
      <c r="T2524" t="str">
        <f>IFERROR(IF($G2524&lt;&gt;"",LEFT($G2524,11),IF(COUNTIF(③女子申込!$C:$C,$B2524)=1,INDEX(③女子申込!H:H,MATCH($B2524,③女子申込!$C:$C,0)),"")),"")</f>
        <v/>
      </c>
      <c r="U2524" t="str">
        <f t="shared" si="279"/>
        <v/>
      </c>
    </row>
    <row r="2525" spans="13:21">
      <c r="M2525" t="str">
        <f t="shared" si="274"/>
        <v/>
      </c>
      <c r="N2525" t="str">
        <f t="shared" si="275"/>
        <v/>
      </c>
      <c r="O2525" t="str">
        <f t="shared" si="276"/>
        <v/>
      </c>
      <c r="P2525" t="str">
        <f t="shared" si="277"/>
        <v/>
      </c>
      <c r="Q2525" t="str">
        <f>IF($F2525="","",DATEDIF($R2525,①申込書!$D$3,"Y"))</f>
        <v/>
      </c>
      <c r="R2525" t="str">
        <f t="shared" si="278"/>
        <v/>
      </c>
      <c r="S2525" t="str">
        <f t="shared" si="273"/>
        <v/>
      </c>
      <c r="T2525" t="str">
        <f>IFERROR(IF($G2525&lt;&gt;"",LEFT($G2525,11),IF(COUNTIF(③女子申込!$C:$C,$B2525)=1,INDEX(③女子申込!H:H,MATCH($B2525,③女子申込!$C:$C,0)),"")),"")</f>
        <v/>
      </c>
      <c r="U2525" t="str">
        <f t="shared" si="279"/>
        <v/>
      </c>
    </row>
    <row r="2526" spans="13:21">
      <c r="M2526" t="str">
        <f t="shared" si="274"/>
        <v/>
      </c>
      <c r="N2526" t="str">
        <f t="shared" si="275"/>
        <v/>
      </c>
      <c r="O2526" t="str">
        <f t="shared" si="276"/>
        <v/>
      </c>
      <c r="P2526" t="str">
        <f t="shared" si="277"/>
        <v/>
      </c>
      <c r="Q2526" t="str">
        <f>IF($F2526="","",DATEDIF($R2526,①申込書!$D$3,"Y"))</f>
        <v/>
      </c>
      <c r="R2526" t="str">
        <f t="shared" si="278"/>
        <v/>
      </c>
      <c r="S2526" t="str">
        <f t="shared" si="273"/>
        <v/>
      </c>
      <c r="T2526" t="str">
        <f>IFERROR(IF($G2526&lt;&gt;"",LEFT($G2526,11),IF(COUNTIF(③女子申込!$C:$C,$B2526)=1,INDEX(③女子申込!H:H,MATCH($B2526,③女子申込!$C:$C,0)),"")),"")</f>
        <v/>
      </c>
      <c r="U2526" t="str">
        <f t="shared" si="279"/>
        <v/>
      </c>
    </row>
    <row r="2527" spans="13:21">
      <c r="M2527" t="str">
        <f t="shared" si="274"/>
        <v/>
      </c>
      <c r="N2527" t="str">
        <f t="shared" si="275"/>
        <v/>
      </c>
      <c r="O2527" t="str">
        <f t="shared" si="276"/>
        <v/>
      </c>
      <c r="P2527" t="str">
        <f t="shared" si="277"/>
        <v/>
      </c>
      <c r="Q2527" t="str">
        <f>IF($F2527="","",DATEDIF($R2527,①申込書!$D$3,"Y"))</f>
        <v/>
      </c>
      <c r="R2527" t="str">
        <f t="shared" si="278"/>
        <v/>
      </c>
      <c r="S2527" t="str">
        <f t="shared" si="273"/>
        <v/>
      </c>
      <c r="T2527" t="str">
        <f>IFERROR(IF($G2527&lt;&gt;"",LEFT($G2527,11),IF(COUNTIF(③女子申込!$C:$C,$B2527)=1,INDEX(③女子申込!H:H,MATCH($B2527,③女子申込!$C:$C,0)),"")),"")</f>
        <v/>
      </c>
      <c r="U2527" t="str">
        <f t="shared" si="279"/>
        <v/>
      </c>
    </row>
    <row r="2528" spans="13:21">
      <c r="M2528" t="str">
        <f t="shared" si="274"/>
        <v/>
      </c>
      <c r="N2528" t="str">
        <f t="shared" si="275"/>
        <v/>
      </c>
      <c r="O2528" t="str">
        <f t="shared" si="276"/>
        <v/>
      </c>
      <c r="P2528" t="str">
        <f t="shared" si="277"/>
        <v/>
      </c>
      <c r="Q2528" t="str">
        <f>IF($F2528="","",DATEDIF($R2528,①申込書!$D$3,"Y"))</f>
        <v/>
      </c>
      <c r="R2528" t="str">
        <f t="shared" si="278"/>
        <v/>
      </c>
      <c r="S2528" t="str">
        <f t="shared" si="273"/>
        <v/>
      </c>
      <c r="T2528" t="str">
        <f>IFERROR(IF($G2528&lt;&gt;"",LEFT($G2528,11),IF(COUNTIF(③女子申込!$C:$C,$B2528)=1,INDEX(③女子申込!H:H,MATCH($B2528,③女子申込!$C:$C,0)),"")),"")</f>
        <v/>
      </c>
      <c r="U2528" t="str">
        <f t="shared" si="279"/>
        <v/>
      </c>
    </row>
    <row r="2529" spans="13:21">
      <c r="M2529" t="str">
        <f t="shared" si="274"/>
        <v/>
      </c>
      <c r="N2529" t="str">
        <f t="shared" si="275"/>
        <v/>
      </c>
      <c r="O2529" t="str">
        <f t="shared" si="276"/>
        <v/>
      </c>
      <c r="P2529" t="str">
        <f t="shared" si="277"/>
        <v/>
      </c>
      <c r="Q2529" t="str">
        <f>IF($F2529="","",DATEDIF($R2529,①申込書!$D$3,"Y"))</f>
        <v/>
      </c>
      <c r="R2529" t="str">
        <f t="shared" si="278"/>
        <v/>
      </c>
      <c r="S2529" t="str">
        <f t="shared" si="273"/>
        <v/>
      </c>
      <c r="T2529" t="str">
        <f>IFERROR(IF($G2529&lt;&gt;"",LEFT($G2529,11),IF(COUNTIF(③女子申込!$C:$C,$B2529)=1,INDEX(③女子申込!H:H,MATCH($B2529,③女子申込!$C:$C,0)),"")),"")</f>
        <v/>
      </c>
      <c r="U2529" t="str">
        <f t="shared" si="279"/>
        <v/>
      </c>
    </row>
    <row r="2530" spans="13:21">
      <c r="M2530" t="str">
        <f t="shared" si="274"/>
        <v/>
      </c>
      <c r="N2530" t="str">
        <f t="shared" si="275"/>
        <v/>
      </c>
      <c r="O2530" t="str">
        <f t="shared" si="276"/>
        <v/>
      </c>
      <c r="P2530" t="str">
        <f t="shared" si="277"/>
        <v/>
      </c>
      <c r="Q2530" t="str">
        <f>IF($F2530="","",DATEDIF($R2530,①申込書!$D$3,"Y"))</f>
        <v/>
      </c>
      <c r="R2530" t="str">
        <f t="shared" si="278"/>
        <v/>
      </c>
      <c r="S2530" t="str">
        <f t="shared" si="273"/>
        <v/>
      </c>
      <c r="T2530" t="str">
        <f>IFERROR(IF($G2530&lt;&gt;"",LEFT($G2530,11),IF(COUNTIF(③女子申込!$C:$C,$B2530)=1,INDEX(③女子申込!H:H,MATCH($B2530,③女子申込!$C:$C,0)),"")),"")</f>
        <v/>
      </c>
      <c r="U2530" t="str">
        <f t="shared" si="279"/>
        <v/>
      </c>
    </row>
    <row r="2531" spans="13:21">
      <c r="M2531" t="str">
        <f t="shared" si="274"/>
        <v/>
      </c>
      <c r="N2531" t="str">
        <f t="shared" si="275"/>
        <v/>
      </c>
      <c r="O2531" t="str">
        <f t="shared" si="276"/>
        <v/>
      </c>
      <c r="P2531" t="str">
        <f t="shared" si="277"/>
        <v/>
      </c>
      <c r="Q2531" t="str">
        <f>IF($F2531="","",DATEDIF($R2531,①申込書!$D$3,"Y"))</f>
        <v/>
      </c>
      <c r="R2531" t="str">
        <f t="shared" si="278"/>
        <v/>
      </c>
      <c r="S2531" t="str">
        <f t="shared" si="273"/>
        <v/>
      </c>
      <c r="T2531" t="str">
        <f>IFERROR(IF($G2531&lt;&gt;"",LEFT($G2531,11),IF(COUNTIF(③女子申込!$C:$C,$B2531)=1,INDEX(③女子申込!H:H,MATCH($B2531,③女子申込!$C:$C,0)),"")),"")</f>
        <v/>
      </c>
      <c r="U2531" t="str">
        <f t="shared" si="279"/>
        <v/>
      </c>
    </row>
    <row r="2532" spans="13:21">
      <c r="M2532" t="str">
        <f t="shared" si="274"/>
        <v/>
      </c>
      <c r="N2532" t="str">
        <f t="shared" si="275"/>
        <v/>
      </c>
      <c r="O2532" t="str">
        <f t="shared" si="276"/>
        <v/>
      </c>
      <c r="P2532" t="str">
        <f t="shared" si="277"/>
        <v/>
      </c>
      <c r="Q2532" t="str">
        <f>IF($F2532="","",DATEDIF($R2532,①申込書!$D$3,"Y"))</f>
        <v/>
      </c>
      <c r="R2532" t="str">
        <f t="shared" si="278"/>
        <v/>
      </c>
      <c r="S2532" t="str">
        <f t="shared" si="273"/>
        <v/>
      </c>
      <c r="T2532" t="str">
        <f>IFERROR(IF($G2532&lt;&gt;"",LEFT($G2532,11),IF(COUNTIF(③女子申込!$C:$C,$B2532)=1,INDEX(③女子申込!H:H,MATCH($B2532,③女子申込!$C:$C,0)),"")),"")</f>
        <v/>
      </c>
      <c r="U2532" t="str">
        <f t="shared" si="279"/>
        <v/>
      </c>
    </row>
    <row r="2533" spans="13:21">
      <c r="M2533" t="str">
        <f t="shared" si="274"/>
        <v/>
      </c>
      <c r="N2533" t="str">
        <f t="shared" si="275"/>
        <v/>
      </c>
      <c r="O2533" t="str">
        <f t="shared" si="276"/>
        <v/>
      </c>
      <c r="P2533" t="str">
        <f t="shared" si="277"/>
        <v/>
      </c>
      <c r="Q2533" t="str">
        <f>IF($F2533="","",DATEDIF($R2533,①申込書!$D$3,"Y"))</f>
        <v/>
      </c>
      <c r="R2533" t="str">
        <f t="shared" si="278"/>
        <v/>
      </c>
      <c r="S2533" t="str">
        <f t="shared" si="273"/>
        <v/>
      </c>
      <c r="T2533" t="str">
        <f>IFERROR(IF($G2533&lt;&gt;"",LEFT($G2533,11),IF(COUNTIF(③女子申込!$C:$C,$B2533)=1,INDEX(③女子申込!H:H,MATCH($B2533,③女子申込!$C:$C,0)),"")),"")</f>
        <v/>
      </c>
      <c r="U2533" t="str">
        <f t="shared" si="279"/>
        <v/>
      </c>
    </row>
    <row r="2534" spans="13:21">
      <c r="M2534" t="str">
        <f t="shared" si="274"/>
        <v/>
      </c>
      <c r="N2534" t="str">
        <f t="shared" si="275"/>
        <v/>
      </c>
      <c r="O2534" t="str">
        <f t="shared" si="276"/>
        <v/>
      </c>
      <c r="P2534" t="str">
        <f t="shared" si="277"/>
        <v/>
      </c>
      <c r="Q2534" t="str">
        <f>IF($F2534="","",DATEDIF($R2534,①申込書!$D$3,"Y"))</f>
        <v/>
      </c>
      <c r="R2534" t="str">
        <f t="shared" si="278"/>
        <v/>
      </c>
      <c r="S2534" t="str">
        <f t="shared" si="273"/>
        <v/>
      </c>
      <c r="T2534" t="str">
        <f>IFERROR(IF($G2534&lt;&gt;"",LEFT($G2534,11),IF(COUNTIF(③女子申込!$C:$C,$B2534)=1,INDEX(③女子申込!H:H,MATCH($B2534,③女子申込!$C:$C,0)),"")),"")</f>
        <v/>
      </c>
      <c r="U2534" t="str">
        <f t="shared" si="279"/>
        <v/>
      </c>
    </row>
    <row r="2535" spans="13:21">
      <c r="M2535" t="str">
        <f t="shared" si="274"/>
        <v/>
      </c>
      <c r="N2535" t="str">
        <f t="shared" si="275"/>
        <v/>
      </c>
      <c r="O2535" t="str">
        <f t="shared" si="276"/>
        <v/>
      </c>
      <c r="P2535" t="str">
        <f t="shared" si="277"/>
        <v/>
      </c>
      <c r="Q2535" t="str">
        <f>IF($F2535="","",DATEDIF($R2535,①申込書!$D$3,"Y"))</f>
        <v/>
      </c>
      <c r="R2535" t="str">
        <f t="shared" si="278"/>
        <v/>
      </c>
      <c r="S2535" t="str">
        <f t="shared" si="273"/>
        <v/>
      </c>
      <c r="T2535" t="str">
        <f>IFERROR(IF($G2535&lt;&gt;"",LEFT($G2535,11),IF(COUNTIF(③女子申込!$C:$C,$B2535)=1,INDEX(③女子申込!H:H,MATCH($B2535,③女子申込!$C:$C,0)),"")),"")</f>
        <v/>
      </c>
      <c r="U2535" t="str">
        <f t="shared" si="279"/>
        <v/>
      </c>
    </row>
    <row r="2536" spans="13:21">
      <c r="M2536" t="str">
        <f t="shared" si="274"/>
        <v/>
      </c>
      <c r="N2536" t="str">
        <f t="shared" si="275"/>
        <v/>
      </c>
      <c r="O2536" t="str">
        <f t="shared" si="276"/>
        <v/>
      </c>
      <c r="P2536" t="str">
        <f t="shared" si="277"/>
        <v/>
      </c>
      <c r="Q2536" t="str">
        <f>IF($F2536="","",DATEDIF($R2536,①申込書!$D$3,"Y"))</f>
        <v/>
      </c>
      <c r="R2536" t="str">
        <f t="shared" si="278"/>
        <v/>
      </c>
      <c r="S2536" t="str">
        <f t="shared" si="273"/>
        <v/>
      </c>
      <c r="T2536" t="str">
        <f>IFERROR(IF($G2536&lt;&gt;"",LEFT($G2536,11),IF(COUNTIF(③女子申込!$C:$C,$B2536)=1,INDEX(③女子申込!H:H,MATCH($B2536,③女子申込!$C:$C,0)),"")),"")</f>
        <v/>
      </c>
      <c r="U2536" t="str">
        <f t="shared" si="279"/>
        <v/>
      </c>
    </row>
    <row r="2537" spans="13:21">
      <c r="M2537" t="str">
        <f t="shared" si="274"/>
        <v/>
      </c>
      <c r="N2537" t="str">
        <f t="shared" si="275"/>
        <v/>
      </c>
      <c r="O2537" t="str">
        <f t="shared" si="276"/>
        <v/>
      </c>
      <c r="P2537" t="str">
        <f t="shared" si="277"/>
        <v/>
      </c>
      <c r="Q2537" t="str">
        <f>IF($F2537="","",DATEDIF($R2537,①申込書!$D$3,"Y"))</f>
        <v/>
      </c>
      <c r="R2537" t="str">
        <f t="shared" si="278"/>
        <v/>
      </c>
      <c r="S2537" t="str">
        <f t="shared" si="273"/>
        <v/>
      </c>
      <c r="T2537" t="str">
        <f>IFERROR(IF($G2537&lt;&gt;"",LEFT($G2537,11),IF(COUNTIF(③女子申込!$C:$C,$B2537)=1,INDEX(③女子申込!H:H,MATCH($B2537,③女子申込!$C:$C,0)),"")),"")</f>
        <v/>
      </c>
      <c r="U2537" t="str">
        <f t="shared" si="279"/>
        <v/>
      </c>
    </row>
    <row r="2538" spans="13:21">
      <c r="M2538" t="str">
        <f t="shared" si="274"/>
        <v/>
      </c>
      <c r="N2538" t="str">
        <f t="shared" si="275"/>
        <v/>
      </c>
      <c r="O2538" t="str">
        <f t="shared" si="276"/>
        <v/>
      </c>
      <c r="P2538" t="str">
        <f t="shared" si="277"/>
        <v/>
      </c>
      <c r="Q2538" t="str">
        <f>IF($F2538="","",DATEDIF($R2538,①申込書!$D$3,"Y"))</f>
        <v/>
      </c>
      <c r="R2538" t="str">
        <f t="shared" si="278"/>
        <v/>
      </c>
      <c r="S2538" t="str">
        <f t="shared" si="273"/>
        <v/>
      </c>
      <c r="T2538" t="str">
        <f>IFERROR(IF($G2538&lt;&gt;"",LEFT($G2538,11),IF(COUNTIF(③女子申込!$C:$C,$B2538)=1,INDEX(③女子申込!H:H,MATCH($B2538,③女子申込!$C:$C,0)),"")),"")</f>
        <v/>
      </c>
      <c r="U2538" t="str">
        <f t="shared" si="279"/>
        <v/>
      </c>
    </row>
    <row r="2539" spans="13:21">
      <c r="M2539" t="str">
        <f t="shared" si="274"/>
        <v/>
      </c>
      <c r="N2539" t="str">
        <f t="shared" si="275"/>
        <v/>
      </c>
      <c r="O2539" t="str">
        <f t="shared" si="276"/>
        <v/>
      </c>
      <c r="P2539" t="str">
        <f t="shared" si="277"/>
        <v/>
      </c>
      <c r="Q2539" t="str">
        <f>IF($F2539="","",DATEDIF($R2539,①申込書!$D$3,"Y"))</f>
        <v/>
      </c>
      <c r="R2539" t="str">
        <f t="shared" si="278"/>
        <v/>
      </c>
      <c r="S2539" t="str">
        <f t="shared" si="273"/>
        <v/>
      </c>
      <c r="T2539" t="str">
        <f>IFERROR(IF($G2539&lt;&gt;"",LEFT($G2539,11),IF(COUNTIF(③女子申込!$C:$C,$B2539)=1,INDEX(③女子申込!H:H,MATCH($B2539,③女子申込!$C:$C,0)),"")),"")</f>
        <v/>
      </c>
      <c r="U2539" t="str">
        <f t="shared" si="279"/>
        <v/>
      </c>
    </row>
    <row r="2540" spans="13:21">
      <c r="M2540" t="str">
        <f t="shared" si="274"/>
        <v/>
      </c>
      <c r="N2540" t="str">
        <f t="shared" si="275"/>
        <v/>
      </c>
      <c r="O2540" t="str">
        <f t="shared" si="276"/>
        <v/>
      </c>
      <c r="P2540" t="str">
        <f t="shared" si="277"/>
        <v/>
      </c>
      <c r="Q2540" t="str">
        <f>IF($F2540="","",DATEDIF($R2540,①申込書!$D$3,"Y"))</f>
        <v/>
      </c>
      <c r="R2540" t="str">
        <f t="shared" si="278"/>
        <v/>
      </c>
      <c r="S2540" t="str">
        <f t="shared" si="273"/>
        <v/>
      </c>
      <c r="T2540" t="str">
        <f>IFERROR(IF($G2540&lt;&gt;"",LEFT($G2540,11),IF(COUNTIF(③女子申込!$C:$C,$B2540)=1,INDEX(③女子申込!H:H,MATCH($B2540,③女子申込!$C:$C,0)),"")),"")</f>
        <v/>
      </c>
      <c r="U2540" t="str">
        <f t="shared" si="279"/>
        <v/>
      </c>
    </row>
    <row r="2541" spans="13:21">
      <c r="M2541" t="str">
        <f t="shared" si="274"/>
        <v/>
      </c>
      <c r="N2541" t="str">
        <f t="shared" si="275"/>
        <v/>
      </c>
      <c r="O2541" t="str">
        <f t="shared" si="276"/>
        <v/>
      </c>
      <c r="P2541" t="str">
        <f t="shared" si="277"/>
        <v/>
      </c>
      <c r="Q2541" t="str">
        <f>IF($F2541="","",DATEDIF($R2541,①申込書!$D$3,"Y"))</f>
        <v/>
      </c>
      <c r="R2541" t="str">
        <f t="shared" si="278"/>
        <v/>
      </c>
      <c r="S2541" t="str">
        <f t="shared" si="273"/>
        <v/>
      </c>
      <c r="T2541" t="str">
        <f>IFERROR(IF($G2541&lt;&gt;"",LEFT($G2541,11),IF(COUNTIF(③女子申込!$C:$C,$B2541)=1,INDEX(③女子申込!H:H,MATCH($B2541,③女子申込!$C:$C,0)),"")),"")</f>
        <v/>
      </c>
      <c r="U2541" t="str">
        <f t="shared" si="279"/>
        <v/>
      </c>
    </row>
    <row r="2542" spans="13:21">
      <c r="M2542" t="str">
        <f t="shared" si="274"/>
        <v/>
      </c>
      <c r="N2542" t="str">
        <f t="shared" si="275"/>
        <v/>
      </c>
      <c r="O2542" t="str">
        <f t="shared" si="276"/>
        <v/>
      </c>
      <c r="P2542" t="str">
        <f t="shared" si="277"/>
        <v/>
      </c>
      <c r="Q2542" t="str">
        <f>IF($F2542="","",DATEDIF($R2542,①申込書!$D$3,"Y"))</f>
        <v/>
      </c>
      <c r="R2542" t="str">
        <f t="shared" si="278"/>
        <v/>
      </c>
      <c r="S2542" t="str">
        <f t="shared" si="273"/>
        <v/>
      </c>
      <c r="T2542" t="str">
        <f>IFERROR(IF($G2542&lt;&gt;"",LEFT($G2542,11),IF(COUNTIF(③女子申込!$C:$C,$B2542)=1,INDEX(③女子申込!H:H,MATCH($B2542,③女子申込!$C:$C,0)),"")),"")</f>
        <v/>
      </c>
      <c r="U2542" t="str">
        <f t="shared" si="279"/>
        <v/>
      </c>
    </row>
    <row r="2543" spans="13:21">
      <c r="M2543" t="str">
        <f t="shared" si="274"/>
        <v/>
      </c>
      <c r="N2543" t="str">
        <f t="shared" si="275"/>
        <v/>
      </c>
      <c r="O2543" t="str">
        <f t="shared" si="276"/>
        <v/>
      </c>
      <c r="P2543" t="str">
        <f t="shared" si="277"/>
        <v/>
      </c>
      <c r="Q2543" t="str">
        <f>IF($F2543="","",DATEDIF($R2543,①申込書!$D$3,"Y"))</f>
        <v/>
      </c>
      <c r="R2543" t="str">
        <f t="shared" si="278"/>
        <v/>
      </c>
      <c r="S2543" t="str">
        <f t="shared" si="273"/>
        <v/>
      </c>
      <c r="T2543" t="str">
        <f>IFERROR(IF($G2543&lt;&gt;"",LEFT($G2543,11),IF(COUNTIF(③女子申込!$C:$C,$B2543)=1,INDEX(③女子申込!H:H,MATCH($B2543,③女子申込!$C:$C,0)),"")),"")</f>
        <v/>
      </c>
      <c r="U2543" t="str">
        <f t="shared" si="279"/>
        <v/>
      </c>
    </row>
    <row r="2544" spans="13:21">
      <c r="M2544" t="str">
        <f t="shared" si="274"/>
        <v/>
      </c>
      <c r="N2544" t="str">
        <f t="shared" si="275"/>
        <v/>
      </c>
      <c r="O2544" t="str">
        <f t="shared" si="276"/>
        <v/>
      </c>
      <c r="P2544" t="str">
        <f t="shared" si="277"/>
        <v/>
      </c>
      <c r="Q2544" t="str">
        <f>IF($F2544="","",DATEDIF($R2544,①申込書!$D$3,"Y"))</f>
        <v/>
      </c>
      <c r="R2544" t="str">
        <f t="shared" si="278"/>
        <v/>
      </c>
      <c r="S2544" t="str">
        <f t="shared" si="273"/>
        <v/>
      </c>
      <c r="T2544" t="str">
        <f>IFERROR(IF($G2544&lt;&gt;"",LEFT($G2544,11),IF(COUNTIF(③女子申込!$C:$C,$B2544)=1,INDEX(③女子申込!H:H,MATCH($B2544,③女子申込!$C:$C,0)),"")),"")</f>
        <v/>
      </c>
      <c r="U2544" t="str">
        <f t="shared" si="279"/>
        <v/>
      </c>
    </row>
    <row r="2545" spans="13:21">
      <c r="M2545" t="str">
        <f t="shared" si="274"/>
        <v/>
      </c>
      <c r="N2545" t="str">
        <f t="shared" si="275"/>
        <v/>
      </c>
      <c r="O2545" t="str">
        <f t="shared" si="276"/>
        <v/>
      </c>
      <c r="P2545" t="str">
        <f t="shared" si="277"/>
        <v/>
      </c>
      <c r="Q2545" t="str">
        <f>IF($F2545="","",DATEDIF($R2545,①申込書!$D$3,"Y"))</f>
        <v/>
      </c>
      <c r="R2545" t="str">
        <f t="shared" si="278"/>
        <v/>
      </c>
      <c r="S2545" t="str">
        <f t="shared" si="273"/>
        <v/>
      </c>
      <c r="T2545" t="str">
        <f>IFERROR(IF($G2545&lt;&gt;"",LEFT($G2545,11),IF(COUNTIF(③女子申込!$C:$C,$B2545)=1,INDEX(③女子申込!H:H,MATCH($B2545,③女子申込!$C:$C,0)),"")),"")</f>
        <v/>
      </c>
      <c r="U2545" t="str">
        <f t="shared" si="279"/>
        <v/>
      </c>
    </row>
    <row r="2546" spans="13:21">
      <c r="M2546" t="str">
        <f t="shared" si="274"/>
        <v/>
      </c>
      <c r="N2546" t="str">
        <f t="shared" si="275"/>
        <v/>
      </c>
      <c r="O2546" t="str">
        <f t="shared" si="276"/>
        <v/>
      </c>
      <c r="P2546" t="str">
        <f t="shared" si="277"/>
        <v/>
      </c>
      <c r="Q2546" t="str">
        <f>IF($F2546="","",DATEDIF($R2546,①申込書!$D$3,"Y"))</f>
        <v/>
      </c>
      <c r="R2546" t="str">
        <f t="shared" si="278"/>
        <v/>
      </c>
      <c r="S2546" t="str">
        <f t="shared" si="273"/>
        <v/>
      </c>
      <c r="T2546" t="str">
        <f>IFERROR(IF($G2546&lt;&gt;"",LEFT($G2546,11),IF(COUNTIF(③女子申込!$C:$C,$B2546)=1,INDEX(③女子申込!H:H,MATCH($B2546,③女子申込!$C:$C,0)),"")),"")</f>
        <v/>
      </c>
      <c r="U2546" t="str">
        <f t="shared" si="279"/>
        <v/>
      </c>
    </row>
    <row r="2547" spans="13:21">
      <c r="M2547" t="str">
        <f t="shared" si="274"/>
        <v/>
      </c>
      <c r="N2547" t="str">
        <f t="shared" si="275"/>
        <v/>
      </c>
      <c r="O2547" t="str">
        <f t="shared" si="276"/>
        <v/>
      </c>
      <c r="P2547" t="str">
        <f t="shared" si="277"/>
        <v/>
      </c>
      <c r="Q2547" t="str">
        <f>IF($F2547="","",DATEDIF($R2547,①申込書!$D$3,"Y"))</f>
        <v/>
      </c>
      <c r="R2547" t="str">
        <f t="shared" si="278"/>
        <v/>
      </c>
      <c r="S2547" t="str">
        <f t="shared" si="273"/>
        <v/>
      </c>
      <c r="T2547" t="str">
        <f>IFERROR(IF($G2547&lt;&gt;"",LEFT($G2547,11),IF(COUNTIF(③女子申込!$C:$C,$B2547)=1,INDEX(③女子申込!H:H,MATCH($B2547,③女子申込!$C:$C,0)),"")),"")</f>
        <v/>
      </c>
      <c r="U2547" t="str">
        <f t="shared" si="279"/>
        <v/>
      </c>
    </row>
    <row r="2548" spans="13:21">
      <c r="M2548" t="str">
        <f t="shared" si="274"/>
        <v/>
      </c>
      <c r="N2548" t="str">
        <f t="shared" si="275"/>
        <v/>
      </c>
      <c r="O2548" t="str">
        <f t="shared" si="276"/>
        <v/>
      </c>
      <c r="P2548" t="str">
        <f t="shared" si="277"/>
        <v/>
      </c>
      <c r="Q2548" t="str">
        <f>IF($F2548="","",DATEDIF($R2548,①申込書!$D$3,"Y"))</f>
        <v/>
      </c>
      <c r="R2548" t="str">
        <f t="shared" si="278"/>
        <v/>
      </c>
      <c r="S2548" t="str">
        <f t="shared" si="273"/>
        <v/>
      </c>
      <c r="T2548" t="str">
        <f>IFERROR(IF($G2548&lt;&gt;"",LEFT($G2548,11),IF(COUNTIF(③女子申込!$C:$C,$B2548)=1,INDEX(③女子申込!H:H,MATCH($B2548,③女子申込!$C:$C,0)),"")),"")</f>
        <v/>
      </c>
      <c r="U2548" t="str">
        <f t="shared" si="279"/>
        <v/>
      </c>
    </row>
    <row r="2549" spans="13:21">
      <c r="M2549" t="str">
        <f t="shared" si="274"/>
        <v/>
      </c>
      <c r="N2549" t="str">
        <f t="shared" si="275"/>
        <v/>
      </c>
      <c r="O2549" t="str">
        <f t="shared" si="276"/>
        <v/>
      </c>
      <c r="P2549" t="str">
        <f t="shared" si="277"/>
        <v/>
      </c>
      <c r="Q2549" t="str">
        <f>IF($F2549="","",DATEDIF($R2549,①申込書!$D$3,"Y"))</f>
        <v/>
      </c>
      <c r="R2549" t="str">
        <f t="shared" si="278"/>
        <v/>
      </c>
      <c r="S2549" t="str">
        <f t="shared" si="273"/>
        <v/>
      </c>
      <c r="T2549" t="str">
        <f>IFERROR(IF($G2549&lt;&gt;"",LEFT($G2549,11),IF(COUNTIF(③女子申込!$C:$C,$B2549)=1,INDEX(③女子申込!H:H,MATCH($B2549,③女子申込!$C:$C,0)),"")),"")</f>
        <v/>
      </c>
      <c r="U2549" t="str">
        <f t="shared" si="279"/>
        <v/>
      </c>
    </row>
    <row r="2550" spans="13:21">
      <c r="M2550" t="str">
        <f t="shared" si="274"/>
        <v/>
      </c>
      <c r="N2550" t="str">
        <f t="shared" si="275"/>
        <v/>
      </c>
      <c r="O2550" t="str">
        <f t="shared" si="276"/>
        <v/>
      </c>
      <c r="P2550" t="str">
        <f t="shared" si="277"/>
        <v/>
      </c>
      <c r="Q2550" t="str">
        <f>IF($F2550="","",DATEDIF($R2550,①申込書!$D$3,"Y"))</f>
        <v/>
      </c>
      <c r="R2550" t="str">
        <f t="shared" si="278"/>
        <v/>
      </c>
      <c r="S2550" t="str">
        <f t="shared" si="273"/>
        <v/>
      </c>
      <c r="T2550" t="str">
        <f>IFERROR(IF($G2550&lt;&gt;"",LEFT($G2550,11),IF(COUNTIF(③女子申込!$C:$C,$B2550)=1,INDEX(③女子申込!H:H,MATCH($B2550,③女子申込!$C:$C,0)),"")),"")</f>
        <v/>
      </c>
      <c r="U2550" t="str">
        <f t="shared" si="279"/>
        <v/>
      </c>
    </row>
    <row r="2551" spans="13:21">
      <c r="M2551" t="str">
        <f t="shared" si="274"/>
        <v/>
      </c>
      <c r="N2551" t="str">
        <f t="shared" si="275"/>
        <v/>
      </c>
      <c r="O2551" t="str">
        <f t="shared" si="276"/>
        <v/>
      </c>
      <c r="P2551" t="str">
        <f t="shared" si="277"/>
        <v/>
      </c>
      <c r="Q2551" t="str">
        <f>IF($F2551="","",DATEDIF($R2551,①申込書!$D$3,"Y"))</f>
        <v/>
      </c>
      <c r="R2551" t="str">
        <f t="shared" si="278"/>
        <v/>
      </c>
      <c r="S2551" t="str">
        <f t="shared" si="273"/>
        <v/>
      </c>
      <c r="T2551" t="str">
        <f>IFERROR(IF($G2551&lt;&gt;"",LEFT($G2551,11),IF(COUNTIF(③女子申込!$C:$C,$B2551)=1,INDEX(③女子申込!H:H,MATCH($B2551,③女子申込!$C:$C,0)),"")),"")</f>
        <v/>
      </c>
      <c r="U2551" t="str">
        <f t="shared" si="279"/>
        <v/>
      </c>
    </row>
    <row r="2552" spans="13:21">
      <c r="M2552" t="str">
        <f t="shared" si="274"/>
        <v/>
      </c>
      <c r="N2552" t="str">
        <f t="shared" si="275"/>
        <v/>
      </c>
      <c r="O2552" t="str">
        <f t="shared" si="276"/>
        <v/>
      </c>
      <c r="P2552" t="str">
        <f t="shared" si="277"/>
        <v/>
      </c>
      <c r="Q2552" t="str">
        <f>IF($F2552="","",DATEDIF($R2552,①申込書!$D$3,"Y"))</f>
        <v/>
      </c>
      <c r="R2552" t="str">
        <f t="shared" si="278"/>
        <v/>
      </c>
      <c r="S2552" t="str">
        <f t="shared" si="273"/>
        <v/>
      </c>
      <c r="T2552" t="str">
        <f>IFERROR(IF($G2552&lt;&gt;"",LEFT($G2552,11),IF(COUNTIF(③女子申込!$C:$C,$B2552)=1,INDEX(③女子申込!H:H,MATCH($B2552,③女子申込!$C:$C,0)),"")),"")</f>
        <v/>
      </c>
      <c r="U2552" t="str">
        <f t="shared" si="279"/>
        <v/>
      </c>
    </row>
    <row r="2553" spans="13:21">
      <c r="M2553" t="str">
        <f t="shared" si="274"/>
        <v/>
      </c>
      <c r="N2553" t="str">
        <f t="shared" si="275"/>
        <v/>
      </c>
      <c r="O2553" t="str">
        <f t="shared" si="276"/>
        <v/>
      </c>
      <c r="P2553" t="str">
        <f t="shared" si="277"/>
        <v/>
      </c>
      <c r="Q2553" t="str">
        <f>IF($F2553="","",DATEDIF($R2553,①申込書!$D$3,"Y"))</f>
        <v/>
      </c>
      <c r="R2553" t="str">
        <f t="shared" si="278"/>
        <v/>
      </c>
      <c r="S2553" t="str">
        <f t="shared" si="273"/>
        <v/>
      </c>
      <c r="T2553" t="str">
        <f>IFERROR(IF($G2553&lt;&gt;"",LEFT($G2553,11),IF(COUNTIF(③女子申込!$C:$C,$B2553)=1,INDEX(③女子申込!H:H,MATCH($B2553,③女子申込!$C:$C,0)),"")),"")</f>
        <v/>
      </c>
      <c r="U2553" t="str">
        <f t="shared" si="279"/>
        <v/>
      </c>
    </row>
    <row r="2554" spans="13:21">
      <c r="M2554" t="str">
        <f t="shared" si="274"/>
        <v/>
      </c>
      <c r="N2554" t="str">
        <f t="shared" si="275"/>
        <v/>
      </c>
      <c r="O2554" t="str">
        <f t="shared" si="276"/>
        <v/>
      </c>
      <c r="P2554" t="str">
        <f t="shared" si="277"/>
        <v/>
      </c>
      <c r="Q2554" t="str">
        <f>IF($F2554="","",DATEDIF($R2554,①申込書!$D$3,"Y"))</f>
        <v/>
      </c>
      <c r="R2554" t="str">
        <f t="shared" si="278"/>
        <v/>
      </c>
      <c r="S2554" t="str">
        <f t="shared" si="273"/>
        <v/>
      </c>
      <c r="T2554" t="str">
        <f>IFERROR(IF($G2554&lt;&gt;"",LEFT($G2554,11),IF(COUNTIF(③女子申込!$C:$C,$B2554)=1,INDEX(③女子申込!H:H,MATCH($B2554,③女子申込!$C:$C,0)),"")),"")</f>
        <v/>
      </c>
      <c r="U2554" t="str">
        <f t="shared" si="279"/>
        <v/>
      </c>
    </row>
    <row r="2555" spans="13:21">
      <c r="M2555" t="str">
        <f t="shared" si="274"/>
        <v/>
      </c>
      <c r="N2555" t="str">
        <f t="shared" si="275"/>
        <v/>
      </c>
      <c r="O2555" t="str">
        <f t="shared" si="276"/>
        <v/>
      </c>
      <c r="P2555" t="str">
        <f t="shared" si="277"/>
        <v/>
      </c>
      <c r="Q2555" t="str">
        <f>IF($F2555="","",DATEDIF($R2555,①申込書!$D$3,"Y"))</f>
        <v/>
      </c>
      <c r="R2555" t="str">
        <f t="shared" si="278"/>
        <v/>
      </c>
      <c r="S2555" t="str">
        <f t="shared" si="273"/>
        <v/>
      </c>
      <c r="T2555" t="str">
        <f>IFERROR(IF($G2555&lt;&gt;"",LEFT($G2555,11),IF(COUNTIF(③女子申込!$C:$C,$B2555)=1,INDEX(③女子申込!H:H,MATCH($B2555,③女子申込!$C:$C,0)),"")),"")</f>
        <v/>
      </c>
      <c r="U2555" t="str">
        <f t="shared" si="279"/>
        <v/>
      </c>
    </row>
    <row r="2556" spans="13:21">
      <c r="M2556" t="str">
        <f t="shared" si="274"/>
        <v/>
      </c>
      <c r="N2556" t="str">
        <f t="shared" si="275"/>
        <v/>
      </c>
      <c r="O2556" t="str">
        <f t="shared" si="276"/>
        <v/>
      </c>
      <c r="P2556" t="str">
        <f t="shared" si="277"/>
        <v/>
      </c>
      <c r="Q2556" t="str">
        <f>IF($F2556="","",DATEDIF($R2556,①申込書!$D$3,"Y"))</f>
        <v/>
      </c>
      <c r="R2556" t="str">
        <f t="shared" si="278"/>
        <v/>
      </c>
      <c r="S2556" t="str">
        <f t="shared" si="273"/>
        <v/>
      </c>
      <c r="T2556" t="str">
        <f>IFERROR(IF($G2556&lt;&gt;"",LEFT($G2556,11),IF(COUNTIF(③女子申込!$C:$C,$B2556)=1,INDEX(③女子申込!H:H,MATCH($B2556,③女子申込!$C:$C,0)),"")),"")</f>
        <v/>
      </c>
      <c r="U2556" t="str">
        <f t="shared" si="279"/>
        <v/>
      </c>
    </row>
    <row r="2557" spans="13:21">
      <c r="M2557" t="str">
        <f t="shared" si="274"/>
        <v/>
      </c>
      <c r="N2557" t="str">
        <f t="shared" si="275"/>
        <v/>
      </c>
      <c r="O2557" t="str">
        <f t="shared" si="276"/>
        <v/>
      </c>
      <c r="P2557" t="str">
        <f t="shared" si="277"/>
        <v/>
      </c>
      <c r="Q2557" t="str">
        <f>IF($F2557="","",DATEDIF($R2557,①申込書!$D$3,"Y"))</f>
        <v/>
      </c>
      <c r="R2557" t="str">
        <f t="shared" si="278"/>
        <v/>
      </c>
      <c r="S2557" t="str">
        <f t="shared" si="273"/>
        <v/>
      </c>
      <c r="T2557" t="str">
        <f>IFERROR(IF($G2557&lt;&gt;"",LEFT($G2557,11),IF(COUNTIF(③女子申込!$C:$C,$B2557)=1,INDEX(③女子申込!H:H,MATCH($B2557,③女子申込!$C:$C,0)),"")),"")</f>
        <v/>
      </c>
      <c r="U2557" t="str">
        <f t="shared" si="279"/>
        <v/>
      </c>
    </row>
    <row r="2558" spans="13:21">
      <c r="M2558" t="str">
        <f t="shared" si="274"/>
        <v/>
      </c>
      <c r="N2558" t="str">
        <f t="shared" si="275"/>
        <v/>
      </c>
      <c r="O2558" t="str">
        <f t="shared" si="276"/>
        <v/>
      </c>
      <c r="P2558" t="str">
        <f t="shared" si="277"/>
        <v/>
      </c>
      <c r="Q2558" t="str">
        <f>IF($F2558="","",DATEDIF($R2558,①申込書!$D$3,"Y"))</f>
        <v/>
      </c>
      <c r="R2558" t="str">
        <f t="shared" si="278"/>
        <v/>
      </c>
      <c r="S2558" t="str">
        <f t="shared" si="273"/>
        <v/>
      </c>
      <c r="T2558" t="str">
        <f>IFERROR(IF($G2558&lt;&gt;"",LEFT($G2558,11),IF(COUNTIF(③女子申込!$C:$C,$B2558)=1,INDEX(③女子申込!H:H,MATCH($B2558,③女子申込!$C:$C,0)),"")),"")</f>
        <v/>
      </c>
      <c r="U2558" t="str">
        <f t="shared" si="279"/>
        <v/>
      </c>
    </row>
    <row r="2559" spans="13:21">
      <c r="M2559" t="str">
        <f t="shared" si="274"/>
        <v/>
      </c>
      <c r="N2559" t="str">
        <f t="shared" si="275"/>
        <v/>
      </c>
      <c r="O2559" t="str">
        <f t="shared" si="276"/>
        <v/>
      </c>
      <c r="P2559" t="str">
        <f t="shared" si="277"/>
        <v/>
      </c>
      <c r="Q2559" t="str">
        <f>IF($F2559="","",DATEDIF($R2559,①申込書!$D$3,"Y"))</f>
        <v/>
      </c>
      <c r="R2559" t="str">
        <f t="shared" si="278"/>
        <v/>
      </c>
      <c r="S2559" t="str">
        <f t="shared" si="273"/>
        <v/>
      </c>
      <c r="T2559" t="str">
        <f>IFERROR(IF($G2559&lt;&gt;"",LEFT($G2559,11),IF(COUNTIF(③女子申込!$C:$C,$B2559)=1,INDEX(③女子申込!H:H,MATCH($B2559,③女子申込!$C:$C,0)),"")),"")</f>
        <v/>
      </c>
      <c r="U2559" t="str">
        <f t="shared" si="279"/>
        <v/>
      </c>
    </row>
    <row r="2560" spans="13:21">
      <c r="M2560" t="str">
        <f t="shared" si="274"/>
        <v/>
      </c>
      <c r="N2560" t="str">
        <f t="shared" si="275"/>
        <v/>
      </c>
      <c r="O2560" t="str">
        <f t="shared" si="276"/>
        <v/>
      </c>
      <c r="P2560" t="str">
        <f t="shared" si="277"/>
        <v/>
      </c>
      <c r="Q2560" t="str">
        <f>IF($F2560="","",DATEDIF($R2560,①申込書!$D$3,"Y"))</f>
        <v/>
      </c>
      <c r="R2560" t="str">
        <f t="shared" si="278"/>
        <v/>
      </c>
      <c r="S2560" t="str">
        <f t="shared" si="273"/>
        <v/>
      </c>
      <c r="T2560" t="str">
        <f>IFERROR(IF($G2560&lt;&gt;"",LEFT($G2560,11),IF(COUNTIF(③女子申込!$C:$C,$B2560)=1,INDEX(③女子申込!H:H,MATCH($B2560,③女子申込!$C:$C,0)),"")),"")</f>
        <v/>
      </c>
      <c r="U2560" t="str">
        <f t="shared" si="279"/>
        <v/>
      </c>
    </row>
    <row r="2561" spans="13:21">
      <c r="M2561" t="str">
        <f t="shared" si="274"/>
        <v/>
      </c>
      <c r="N2561" t="str">
        <f t="shared" si="275"/>
        <v/>
      </c>
      <c r="O2561" t="str">
        <f t="shared" si="276"/>
        <v/>
      </c>
      <c r="P2561" t="str">
        <f t="shared" si="277"/>
        <v/>
      </c>
      <c r="Q2561" t="str">
        <f>IF($F2561="","",DATEDIF($R2561,①申込書!$D$3,"Y"))</f>
        <v/>
      </c>
      <c r="R2561" t="str">
        <f t="shared" si="278"/>
        <v/>
      </c>
      <c r="S2561" t="str">
        <f t="shared" si="273"/>
        <v/>
      </c>
      <c r="T2561" t="str">
        <f>IFERROR(IF($G2561&lt;&gt;"",LEFT($G2561,11),IF(COUNTIF(③女子申込!$C:$C,$B2561)=1,INDEX(③女子申込!H:H,MATCH($B2561,③女子申込!$C:$C,0)),"")),"")</f>
        <v/>
      </c>
      <c r="U2561" t="str">
        <f t="shared" si="279"/>
        <v/>
      </c>
    </row>
    <row r="2562" spans="13:21">
      <c r="M2562" t="str">
        <f t="shared" si="274"/>
        <v/>
      </c>
      <c r="N2562" t="str">
        <f t="shared" si="275"/>
        <v/>
      </c>
      <c r="O2562" t="str">
        <f t="shared" si="276"/>
        <v/>
      </c>
      <c r="P2562" t="str">
        <f t="shared" si="277"/>
        <v/>
      </c>
      <c r="Q2562" t="str">
        <f>IF($F2562="","",DATEDIF($R2562,①申込書!$D$3,"Y"))</f>
        <v/>
      </c>
      <c r="R2562" t="str">
        <f t="shared" si="278"/>
        <v/>
      </c>
      <c r="S2562" t="str">
        <f t="shared" ref="S2562:S2625" si="280">IFERROR(IF(OR($E2562="北海道",$E2562="学連"),$E2562,LEFT($E2562,LEN($E2562)-1)),"")</f>
        <v/>
      </c>
      <c r="T2562" t="str">
        <f>IFERROR(IF($G2562&lt;&gt;"",LEFT($G2562,11),IF(COUNTIF(③女子申込!$C:$C,$B2562)=1,INDEX(③女子申込!H:H,MATCH($B2562,③女子申込!$C:$C,0)),"")),"")</f>
        <v/>
      </c>
      <c r="U2562" t="str">
        <f t="shared" si="279"/>
        <v/>
      </c>
    </row>
    <row r="2563" spans="13:21">
      <c r="M2563" t="str">
        <f t="shared" ref="M2563:M2626" si="281">IFERROR(LEFT($C2563,FIND("　",$C2563)-1),"")</f>
        <v/>
      </c>
      <c r="N2563" t="str">
        <f t="shared" ref="N2563:N2626" si="282">IFERROR(RIGHT($C2563,LEN($C2563)-FIND("　",$C2563)),"")</f>
        <v/>
      </c>
      <c r="O2563" t="str">
        <f t="shared" ref="O2563:O2626" si="283">IFERROR(DBCS(LEFT($D2563,FIND(" ",$D2563)-1)),"")</f>
        <v/>
      </c>
      <c r="P2563" t="str">
        <f t="shared" ref="P2563:P2626" si="284">IFERROR(DBCS(RIGHT($D2563,LEN($D2563)-FIND(" ",$D2563))),"")</f>
        <v/>
      </c>
      <c r="Q2563" t="str">
        <f>IF($F2563="","",DATEDIF($R2563,①申込書!$D$3,"Y"))</f>
        <v/>
      </c>
      <c r="R2563" t="str">
        <f t="shared" ref="R2563:R2626" si="285">IF($F2563="","",LEFT($F2563,4)&amp;"/"&amp;MID($F2563,5,2)&amp;"/"&amp;RIGHT($F2563,2))</f>
        <v/>
      </c>
      <c r="S2563" t="str">
        <f t="shared" si="280"/>
        <v/>
      </c>
      <c r="T2563" t="str">
        <f>IFERROR(IF($G2563&lt;&gt;"",LEFT($G2563,11),IF(COUNTIF(③女子申込!$C:$C,$B2563)=1,INDEX(③女子申込!H:H,MATCH($B2563,③女子申込!$C:$C,0)),"")),"")</f>
        <v/>
      </c>
      <c r="U2563" t="str">
        <f t="shared" ref="U2563:U2626" si="286">IFERROR(LEFT($A2563,FIND("大学",$A2563))&amp;RIGHT($A2563,LEN($A2563)-FIND("大学",$A2563)-1),"")</f>
        <v/>
      </c>
    </row>
    <row r="2564" spans="13:21">
      <c r="M2564" t="str">
        <f t="shared" si="281"/>
        <v/>
      </c>
      <c r="N2564" t="str">
        <f t="shared" si="282"/>
        <v/>
      </c>
      <c r="O2564" t="str">
        <f t="shared" si="283"/>
        <v/>
      </c>
      <c r="P2564" t="str">
        <f t="shared" si="284"/>
        <v/>
      </c>
      <c r="Q2564" t="str">
        <f>IF($F2564="","",DATEDIF($R2564,①申込書!$D$3,"Y"))</f>
        <v/>
      </c>
      <c r="R2564" t="str">
        <f t="shared" si="285"/>
        <v/>
      </c>
      <c r="S2564" t="str">
        <f t="shared" si="280"/>
        <v/>
      </c>
      <c r="T2564" t="str">
        <f>IFERROR(IF($G2564&lt;&gt;"",LEFT($G2564,11),IF(COUNTIF(③女子申込!$C:$C,$B2564)=1,INDEX(③女子申込!H:H,MATCH($B2564,③女子申込!$C:$C,0)),"")),"")</f>
        <v/>
      </c>
      <c r="U2564" t="str">
        <f t="shared" si="286"/>
        <v/>
      </c>
    </row>
    <row r="2565" spans="13:21">
      <c r="M2565" t="str">
        <f t="shared" si="281"/>
        <v/>
      </c>
      <c r="N2565" t="str">
        <f t="shared" si="282"/>
        <v/>
      </c>
      <c r="O2565" t="str">
        <f t="shared" si="283"/>
        <v/>
      </c>
      <c r="P2565" t="str">
        <f t="shared" si="284"/>
        <v/>
      </c>
      <c r="Q2565" t="str">
        <f>IF($F2565="","",DATEDIF($R2565,①申込書!$D$3,"Y"))</f>
        <v/>
      </c>
      <c r="R2565" t="str">
        <f t="shared" si="285"/>
        <v/>
      </c>
      <c r="S2565" t="str">
        <f t="shared" si="280"/>
        <v/>
      </c>
      <c r="T2565" t="str">
        <f>IFERROR(IF($G2565&lt;&gt;"",LEFT($G2565,11),IF(COUNTIF(③女子申込!$C:$C,$B2565)=1,INDEX(③女子申込!H:H,MATCH($B2565,③女子申込!$C:$C,0)),"")),"")</f>
        <v/>
      </c>
      <c r="U2565" t="str">
        <f t="shared" si="286"/>
        <v/>
      </c>
    </row>
    <row r="2566" spans="13:21">
      <c r="M2566" t="str">
        <f t="shared" si="281"/>
        <v/>
      </c>
      <c r="N2566" t="str">
        <f t="shared" si="282"/>
        <v/>
      </c>
      <c r="O2566" t="str">
        <f t="shared" si="283"/>
        <v/>
      </c>
      <c r="P2566" t="str">
        <f t="shared" si="284"/>
        <v/>
      </c>
      <c r="Q2566" t="str">
        <f>IF($F2566="","",DATEDIF($R2566,①申込書!$D$3,"Y"))</f>
        <v/>
      </c>
      <c r="R2566" t="str">
        <f t="shared" si="285"/>
        <v/>
      </c>
      <c r="S2566" t="str">
        <f t="shared" si="280"/>
        <v/>
      </c>
      <c r="T2566" t="str">
        <f>IFERROR(IF($G2566&lt;&gt;"",LEFT($G2566,11),IF(COUNTIF(③女子申込!$C:$C,$B2566)=1,INDEX(③女子申込!H:H,MATCH($B2566,③女子申込!$C:$C,0)),"")),"")</f>
        <v/>
      </c>
      <c r="U2566" t="str">
        <f t="shared" si="286"/>
        <v/>
      </c>
    </row>
    <row r="2567" spans="13:21">
      <c r="M2567" t="str">
        <f t="shared" si="281"/>
        <v/>
      </c>
      <c r="N2567" t="str">
        <f t="shared" si="282"/>
        <v/>
      </c>
      <c r="O2567" t="str">
        <f t="shared" si="283"/>
        <v/>
      </c>
      <c r="P2567" t="str">
        <f t="shared" si="284"/>
        <v/>
      </c>
      <c r="Q2567" t="str">
        <f>IF($F2567="","",DATEDIF($R2567,①申込書!$D$3,"Y"))</f>
        <v/>
      </c>
      <c r="R2567" t="str">
        <f t="shared" si="285"/>
        <v/>
      </c>
      <c r="S2567" t="str">
        <f t="shared" si="280"/>
        <v/>
      </c>
      <c r="T2567" t="str">
        <f>IFERROR(IF($G2567&lt;&gt;"",LEFT($G2567,11),IF(COUNTIF(③女子申込!$C:$C,$B2567)=1,INDEX(③女子申込!H:H,MATCH($B2567,③女子申込!$C:$C,0)),"")),"")</f>
        <v/>
      </c>
      <c r="U2567" t="str">
        <f t="shared" si="286"/>
        <v/>
      </c>
    </row>
    <row r="2568" spans="13:21">
      <c r="M2568" t="str">
        <f t="shared" si="281"/>
        <v/>
      </c>
      <c r="N2568" t="str">
        <f t="shared" si="282"/>
        <v/>
      </c>
      <c r="O2568" t="str">
        <f t="shared" si="283"/>
        <v/>
      </c>
      <c r="P2568" t="str">
        <f t="shared" si="284"/>
        <v/>
      </c>
      <c r="Q2568" t="str">
        <f>IF($F2568="","",DATEDIF($R2568,①申込書!$D$3,"Y"))</f>
        <v/>
      </c>
      <c r="R2568" t="str">
        <f t="shared" si="285"/>
        <v/>
      </c>
      <c r="S2568" t="str">
        <f t="shared" si="280"/>
        <v/>
      </c>
      <c r="T2568" t="str">
        <f>IFERROR(IF($G2568&lt;&gt;"",LEFT($G2568,11),IF(COUNTIF(③女子申込!$C:$C,$B2568)=1,INDEX(③女子申込!H:H,MATCH($B2568,③女子申込!$C:$C,0)),"")),"")</f>
        <v/>
      </c>
      <c r="U2568" t="str">
        <f t="shared" si="286"/>
        <v/>
      </c>
    </row>
    <row r="2569" spans="13:21">
      <c r="M2569" t="str">
        <f t="shared" si="281"/>
        <v/>
      </c>
      <c r="N2569" t="str">
        <f t="shared" si="282"/>
        <v/>
      </c>
      <c r="O2569" t="str">
        <f t="shared" si="283"/>
        <v/>
      </c>
      <c r="P2569" t="str">
        <f t="shared" si="284"/>
        <v/>
      </c>
      <c r="Q2569" t="str">
        <f>IF($F2569="","",DATEDIF($R2569,①申込書!$D$3,"Y"))</f>
        <v/>
      </c>
      <c r="R2569" t="str">
        <f t="shared" si="285"/>
        <v/>
      </c>
      <c r="S2569" t="str">
        <f t="shared" si="280"/>
        <v/>
      </c>
      <c r="T2569" t="str">
        <f>IFERROR(IF($G2569&lt;&gt;"",LEFT($G2569,11),IF(COUNTIF(③女子申込!$C:$C,$B2569)=1,INDEX(③女子申込!H:H,MATCH($B2569,③女子申込!$C:$C,0)),"")),"")</f>
        <v/>
      </c>
      <c r="U2569" t="str">
        <f t="shared" si="286"/>
        <v/>
      </c>
    </row>
    <row r="2570" spans="13:21">
      <c r="M2570" t="str">
        <f t="shared" si="281"/>
        <v/>
      </c>
      <c r="N2570" t="str">
        <f t="shared" si="282"/>
        <v/>
      </c>
      <c r="O2570" t="str">
        <f t="shared" si="283"/>
        <v/>
      </c>
      <c r="P2570" t="str">
        <f t="shared" si="284"/>
        <v/>
      </c>
      <c r="Q2570" t="str">
        <f>IF($F2570="","",DATEDIF($R2570,①申込書!$D$3,"Y"))</f>
        <v/>
      </c>
      <c r="R2570" t="str">
        <f t="shared" si="285"/>
        <v/>
      </c>
      <c r="S2570" t="str">
        <f t="shared" si="280"/>
        <v/>
      </c>
      <c r="T2570" t="str">
        <f>IFERROR(IF($G2570&lt;&gt;"",LEFT($G2570,11),IF(COUNTIF(③女子申込!$C:$C,$B2570)=1,INDEX(③女子申込!H:H,MATCH($B2570,③女子申込!$C:$C,0)),"")),"")</f>
        <v/>
      </c>
      <c r="U2570" t="str">
        <f t="shared" si="286"/>
        <v/>
      </c>
    </row>
    <row r="2571" spans="13:21">
      <c r="M2571" t="str">
        <f t="shared" si="281"/>
        <v/>
      </c>
      <c r="N2571" t="str">
        <f t="shared" si="282"/>
        <v/>
      </c>
      <c r="O2571" t="str">
        <f t="shared" si="283"/>
        <v/>
      </c>
      <c r="P2571" t="str">
        <f t="shared" si="284"/>
        <v/>
      </c>
      <c r="Q2571" t="str">
        <f>IF($F2571="","",DATEDIF($R2571,①申込書!$D$3,"Y"))</f>
        <v/>
      </c>
      <c r="R2571" t="str">
        <f t="shared" si="285"/>
        <v/>
      </c>
      <c r="S2571" t="str">
        <f t="shared" si="280"/>
        <v/>
      </c>
      <c r="T2571" t="str">
        <f>IFERROR(IF($G2571&lt;&gt;"",LEFT($G2571,11),IF(COUNTIF(③女子申込!$C:$C,$B2571)=1,INDEX(③女子申込!H:H,MATCH($B2571,③女子申込!$C:$C,0)),"")),"")</f>
        <v/>
      </c>
      <c r="U2571" t="str">
        <f t="shared" si="286"/>
        <v/>
      </c>
    </row>
    <row r="2572" spans="13:21">
      <c r="M2572" t="str">
        <f t="shared" si="281"/>
        <v/>
      </c>
      <c r="N2572" t="str">
        <f t="shared" si="282"/>
        <v/>
      </c>
      <c r="O2572" t="str">
        <f t="shared" si="283"/>
        <v/>
      </c>
      <c r="P2572" t="str">
        <f t="shared" si="284"/>
        <v/>
      </c>
      <c r="Q2572" t="str">
        <f>IF($F2572="","",DATEDIF($R2572,①申込書!$D$3,"Y"))</f>
        <v/>
      </c>
      <c r="R2572" t="str">
        <f t="shared" si="285"/>
        <v/>
      </c>
      <c r="S2572" t="str">
        <f t="shared" si="280"/>
        <v/>
      </c>
      <c r="T2572" t="str">
        <f>IFERROR(IF($G2572&lt;&gt;"",LEFT($G2572,11),IF(COUNTIF(③女子申込!$C:$C,$B2572)=1,INDEX(③女子申込!H:H,MATCH($B2572,③女子申込!$C:$C,0)),"")),"")</f>
        <v/>
      </c>
      <c r="U2572" t="str">
        <f t="shared" si="286"/>
        <v/>
      </c>
    </row>
    <row r="2573" spans="13:21">
      <c r="M2573" t="str">
        <f t="shared" si="281"/>
        <v/>
      </c>
      <c r="N2573" t="str">
        <f t="shared" si="282"/>
        <v/>
      </c>
      <c r="O2573" t="str">
        <f t="shared" si="283"/>
        <v/>
      </c>
      <c r="P2573" t="str">
        <f t="shared" si="284"/>
        <v/>
      </c>
      <c r="Q2573" t="str">
        <f>IF($F2573="","",DATEDIF($R2573,①申込書!$D$3,"Y"))</f>
        <v/>
      </c>
      <c r="R2573" t="str">
        <f t="shared" si="285"/>
        <v/>
      </c>
      <c r="S2573" t="str">
        <f t="shared" si="280"/>
        <v/>
      </c>
      <c r="T2573" t="str">
        <f>IFERROR(IF($G2573&lt;&gt;"",LEFT($G2573,11),IF(COUNTIF(③女子申込!$C:$C,$B2573)=1,INDEX(③女子申込!H:H,MATCH($B2573,③女子申込!$C:$C,0)),"")),"")</f>
        <v/>
      </c>
      <c r="U2573" t="str">
        <f t="shared" si="286"/>
        <v/>
      </c>
    </row>
    <row r="2574" spans="13:21">
      <c r="M2574" t="str">
        <f t="shared" si="281"/>
        <v/>
      </c>
      <c r="N2574" t="str">
        <f t="shared" si="282"/>
        <v/>
      </c>
      <c r="O2574" t="str">
        <f t="shared" si="283"/>
        <v/>
      </c>
      <c r="P2574" t="str">
        <f t="shared" si="284"/>
        <v/>
      </c>
      <c r="Q2574" t="str">
        <f>IF($F2574="","",DATEDIF($R2574,①申込書!$D$3,"Y"))</f>
        <v/>
      </c>
      <c r="R2574" t="str">
        <f t="shared" si="285"/>
        <v/>
      </c>
      <c r="S2574" t="str">
        <f t="shared" si="280"/>
        <v/>
      </c>
      <c r="T2574" t="str">
        <f>IFERROR(IF($G2574&lt;&gt;"",LEFT($G2574,11),IF(COUNTIF(③女子申込!$C:$C,$B2574)=1,INDEX(③女子申込!H:H,MATCH($B2574,③女子申込!$C:$C,0)),"")),"")</f>
        <v/>
      </c>
      <c r="U2574" t="str">
        <f t="shared" si="286"/>
        <v/>
      </c>
    </row>
    <row r="2575" spans="13:21">
      <c r="M2575" t="str">
        <f t="shared" si="281"/>
        <v/>
      </c>
      <c r="N2575" t="str">
        <f t="shared" si="282"/>
        <v/>
      </c>
      <c r="O2575" t="str">
        <f t="shared" si="283"/>
        <v/>
      </c>
      <c r="P2575" t="str">
        <f t="shared" si="284"/>
        <v/>
      </c>
      <c r="Q2575" t="str">
        <f>IF($F2575="","",DATEDIF($R2575,①申込書!$D$3,"Y"))</f>
        <v/>
      </c>
      <c r="R2575" t="str">
        <f t="shared" si="285"/>
        <v/>
      </c>
      <c r="S2575" t="str">
        <f t="shared" si="280"/>
        <v/>
      </c>
      <c r="T2575" t="str">
        <f>IFERROR(IF($G2575&lt;&gt;"",LEFT($G2575,11),IF(COUNTIF(③女子申込!$C:$C,$B2575)=1,INDEX(③女子申込!H:H,MATCH($B2575,③女子申込!$C:$C,0)),"")),"")</f>
        <v/>
      </c>
      <c r="U2575" t="str">
        <f t="shared" si="286"/>
        <v/>
      </c>
    </row>
    <row r="2576" spans="13:21">
      <c r="M2576" t="str">
        <f t="shared" si="281"/>
        <v/>
      </c>
      <c r="N2576" t="str">
        <f t="shared" si="282"/>
        <v/>
      </c>
      <c r="O2576" t="str">
        <f t="shared" si="283"/>
        <v/>
      </c>
      <c r="P2576" t="str">
        <f t="shared" si="284"/>
        <v/>
      </c>
      <c r="Q2576" t="str">
        <f>IF($F2576="","",DATEDIF($R2576,①申込書!$D$3,"Y"))</f>
        <v/>
      </c>
      <c r="R2576" t="str">
        <f t="shared" si="285"/>
        <v/>
      </c>
      <c r="S2576" t="str">
        <f t="shared" si="280"/>
        <v/>
      </c>
      <c r="T2576" t="str">
        <f>IFERROR(IF($G2576&lt;&gt;"",LEFT($G2576,11),IF(COUNTIF(③女子申込!$C:$C,$B2576)=1,INDEX(③女子申込!H:H,MATCH($B2576,③女子申込!$C:$C,0)),"")),"")</f>
        <v/>
      </c>
      <c r="U2576" t="str">
        <f t="shared" si="286"/>
        <v/>
      </c>
    </row>
    <row r="2577" spans="13:21">
      <c r="M2577" t="str">
        <f t="shared" si="281"/>
        <v/>
      </c>
      <c r="N2577" t="str">
        <f t="shared" si="282"/>
        <v/>
      </c>
      <c r="O2577" t="str">
        <f t="shared" si="283"/>
        <v/>
      </c>
      <c r="P2577" t="str">
        <f t="shared" si="284"/>
        <v/>
      </c>
      <c r="Q2577" t="str">
        <f>IF($F2577="","",DATEDIF($R2577,①申込書!$D$3,"Y"))</f>
        <v/>
      </c>
      <c r="R2577" t="str">
        <f t="shared" si="285"/>
        <v/>
      </c>
      <c r="S2577" t="str">
        <f t="shared" si="280"/>
        <v/>
      </c>
      <c r="T2577" t="str">
        <f>IFERROR(IF($G2577&lt;&gt;"",LEFT($G2577,11),IF(COUNTIF(③女子申込!$C:$C,$B2577)=1,INDEX(③女子申込!H:H,MATCH($B2577,③女子申込!$C:$C,0)),"")),"")</f>
        <v/>
      </c>
      <c r="U2577" t="str">
        <f t="shared" si="286"/>
        <v/>
      </c>
    </row>
    <row r="2578" spans="13:21">
      <c r="M2578" t="str">
        <f t="shared" si="281"/>
        <v/>
      </c>
      <c r="N2578" t="str">
        <f t="shared" si="282"/>
        <v/>
      </c>
      <c r="O2578" t="str">
        <f t="shared" si="283"/>
        <v/>
      </c>
      <c r="P2578" t="str">
        <f t="shared" si="284"/>
        <v/>
      </c>
      <c r="Q2578" t="str">
        <f>IF($F2578="","",DATEDIF($R2578,①申込書!$D$3,"Y"))</f>
        <v/>
      </c>
      <c r="R2578" t="str">
        <f t="shared" si="285"/>
        <v/>
      </c>
      <c r="S2578" t="str">
        <f t="shared" si="280"/>
        <v/>
      </c>
      <c r="T2578" t="str">
        <f>IFERROR(IF($G2578&lt;&gt;"",LEFT($G2578,11),IF(COUNTIF(③女子申込!$C:$C,$B2578)=1,INDEX(③女子申込!H:H,MATCH($B2578,③女子申込!$C:$C,0)),"")),"")</f>
        <v/>
      </c>
      <c r="U2578" t="str">
        <f t="shared" si="286"/>
        <v/>
      </c>
    </row>
    <row r="2579" spans="13:21">
      <c r="M2579" t="str">
        <f t="shared" si="281"/>
        <v/>
      </c>
      <c r="N2579" t="str">
        <f t="shared" si="282"/>
        <v/>
      </c>
      <c r="O2579" t="str">
        <f t="shared" si="283"/>
        <v/>
      </c>
      <c r="P2579" t="str">
        <f t="shared" si="284"/>
        <v/>
      </c>
      <c r="Q2579" t="str">
        <f>IF($F2579="","",DATEDIF($R2579,①申込書!$D$3,"Y"))</f>
        <v/>
      </c>
      <c r="R2579" t="str">
        <f t="shared" si="285"/>
        <v/>
      </c>
      <c r="S2579" t="str">
        <f t="shared" si="280"/>
        <v/>
      </c>
      <c r="T2579" t="str">
        <f>IFERROR(IF($G2579&lt;&gt;"",LEFT($G2579,11),IF(COUNTIF(③女子申込!$C:$C,$B2579)=1,INDEX(③女子申込!H:H,MATCH($B2579,③女子申込!$C:$C,0)),"")),"")</f>
        <v/>
      </c>
      <c r="U2579" t="str">
        <f t="shared" si="286"/>
        <v/>
      </c>
    </row>
    <row r="2580" spans="13:21">
      <c r="M2580" t="str">
        <f t="shared" si="281"/>
        <v/>
      </c>
      <c r="N2580" t="str">
        <f t="shared" si="282"/>
        <v/>
      </c>
      <c r="O2580" t="str">
        <f t="shared" si="283"/>
        <v/>
      </c>
      <c r="P2580" t="str">
        <f t="shared" si="284"/>
        <v/>
      </c>
      <c r="Q2580" t="str">
        <f>IF($F2580="","",DATEDIF($R2580,①申込書!$D$3,"Y"))</f>
        <v/>
      </c>
      <c r="R2580" t="str">
        <f t="shared" si="285"/>
        <v/>
      </c>
      <c r="S2580" t="str">
        <f t="shared" si="280"/>
        <v/>
      </c>
      <c r="T2580" t="str">
        <f>IFERROR(IF($G2580&lt;&gt;"",LEFT($G2580,11),IF(COUNTIF(③女子申込!$C:$C,$B2580)=1,INDEX(③女子申込!H:H,MATCH($B2580,③女子申込!$C:$C,0)),"")),"")</f>
        <v/>
      </c>
      <c r="U2580" t="str">
        <f t="shared" si="286"/>
        <v/>
      </c>
    </row>
    <row r="2581" spans="13:21">
      <c r="M2581" t="str">
        <f t="shared" si="281"/>
        <v/>
      </c>
      <c r="N2581" t="str">
        <f t="shared" si="282"/>
        <v/>
      </c>
      <c r="O2581" t="str">
        <f t="shared" si="283"/>
        <v/>
      </c>
      <c r="P2581" t="str">
        <f t="shared" si="284"/>
        <v/>
      </c>
      <c r="Q2581" t="str">
        <f>IF($F2581="","",DATEDIF($R2581,①申込書!$D$3,"Y"))</f>
        <v/>
      </c>
      <c r="R2581" t="str">
        <f t="shared" si="285"/>
        <v/>
      </c>
      <c r="S2581" t="str">
        <f t="shared" si="280"/>
        <v/>
      </c>
      <c r="T2581" t="str">
        <f>IFERROR(IF($G2581&lt;&gt;"",LEFT($G2581,11),IF(COUNTIF(③女子申込!$C:$C,$B2581)=1,INDEX(③女子申込!H:H,MATCH($B2581,③女子申込!$C:$C,0)),"")),"")</f>
        <v/>
      </c>
      <c r="U2581" t="str">
        <f t="shared" si="286"/>
        <v/>
      </c>
    </row>
    <row r="2582" spans="13:21">
      <c r="M2582" t="str">
        <f t="shared" si="281"/>
        <v/>
      </c>
      <c r="N2582" t="str">
        <f t="shared" si="282"/>
        <v/>
      </c>
      <c r="O2582" t="str">
        <f t="shared" si="283"/>
        <v/>
      </c>
      <c r="P2582" t="str">
        <f t="shared" si="284"/>
        <v/>
      </c>
      <c r="Q2582" t="str">
        <f>IF($F2582="","",DATEDIF($R2582,①申込書!$D$3,"Y"))</f>
        <v/>
      </c>
      <c r="R2582" t="str">
        <f t="shared" si="285"/>
        <v/>
      </c>
      <c r="S2582" t="str">
        <f t="shared" si="280"/>
        <v/>
      </c>
      <c r="T2582" t="str">
        <f>IFERROR(IF($G2582&lt;&gt;"",LEFT($G2582,11),IF(COUNTIF(③女子申込!$C:$C,$B2582)=1,INDEX(③女子申込!H:H,MATCH($B2582,③女子申込!$C:$C,0)),"")),"")</f>
        <v/>
      </c>
      <c r="U2582" t="str">
        <f t="shared" si="286"/>
        <v/>
      </c>
    </row>
    <row r="2583" spans="13:21">
      <c r="M2583" t="str">
        <f t="shared" si="281"/>
        <v/>
      </c>
      <c r="N2583" t="str">
        <f t="shared" si="282"/>
        <v/>
      </c>
      <c r="O2583" t="str">
        <f t="shared" si="283"/>
        <v/>
      </c>
      <c r="P2583" t="str">
        <f t="shared" si="284"/>
        <v/>
      </c>
      <c r="Q2583" t="str">
        <f>IF($F2583="","",DATEDIF($R2583,①申込書!$D$3,"Y"))</f>
        <v/>
      </c>
      <c r="R2583" t="str">
        <f t="shared" si="285"/>
        <v/>
      </c>
      <c r="S2583" t="str">
        <f t="shared" si="280"/>
        <v/>
      </c>
      <c r="T2583" t="str">
        <f>IFERROR(IF($G2583&lt;&gt;"",LEFT($G2583,11),IF(COUNTIF(③女子申込!$C:$C,$B2583)=1,INDEX(③女子申込!H:H,MATCH($B2583,③女子申込!$C:$C,0)),"")),"")</f>
        <v/>
      </c>
      <c r="U2583" t="str">
        <f t="shared" si="286"/>
        <v/>
      </c>
    </row>
    <row r="2584" spans="13:21">
      <c r="M2584" t="str">
        <f t="shared" si="281"/>
        <v/>
      </c>
      <c r="N2584" t="str">
        <f t="shared" si="282"/>
        <v/>
      </c>
      <c r="O2584" t="str">
        <f t="shared" si="283"/>
        <v/>
      </c>
      <c r="P2584" t="str">
        <f t="shared" si="284"/>
        <v/>
      </c>
      <c r="Q2584" t="str">
        <f>IF($F2584="","",DATEDIF($R2584,①申込書!$D$3,"Y"))</f>
        <v/>
      </c>
      <c r="R2584" t="str">
        <f t="shared" si="285"/>
        <v/>
      </c>
      <c r="S2584" t="str">
        <f t="shared" si="280"/>
        <v/>
      </c>
      <c r="T2584" t="str">
        <f>IFERROR(IF($G2584&lt;&gt;"",LEFT($G2584,11),IF(COUNTIF(③女子申込!$C:$C,$B2584)=1,INDEX(③女子申込!H:H,MATCH($B2584,③女子申込!$C:$C,0)),"")),"")</f>
        <v/>
      </c>
      <c r="U2584" t="str">
        <f t="shared" si="286"/>
        <v/>
      </c>
    </row>
    <row r="2585" spans="13:21">
      <c r="M2585" t="str">
        <f t="shared" si="281"/>
        <v/>
      </c>
      <c r="N2585" t="str">
        <f t="shared" si="282"/>
        <v/>
      </c>
      <c r="O2585" t="str">
        <f t="shared" si="283"/>
        <v/>
      </c>
      <c r="P2585" t="str">
        <f t="shared" si="284"/>
        <v/>
      </c>
      <c r="Q2585" t="str">
        <f>IF($F2585="","",DATEDIF($R2585,①申込書!$D$3,"Y"))</f>
        <v/>
      </c>
      <c r="R2585" t="str">
        <f t="shared" si="285"/>
        <v/>
      </c>
      <c r="S2585" t="str">
        <f t="shared" si="280"/>
        <v/>
      </c>
      <c r="T2585" t="str">
        <f>IFERROR(IF($G2585&lt;&gt;"",LEFT($G2585,11),IF(COUNTIF(③女子申込!$C:$C,$B2585)=1,INDEX(③女子申込!H:H,MATCH($B2585,③女子申込!$C:$C,0)),"")),"")</f>
        <v/>
      </c>
      <c r="U2585" t="str">
        <f t="shared" si="286"/>
        <v/>
      </c>
    </row>
    <row r="2586" spans="13:21">
      <c r="M2586" t="str">
        <f t="shared" si="281"/>
        <v/>
      </c>
      <c r="N2586" t="str">
        <f t="shared" si="282"/>
        <v/>
      </c>
      <c r="O2586" t="str">
        <f t="shared" si="283"/>
        <v/>
      </c>
      <c r="P2586" t="str">
        <f t="shared" si="284"/>
        <v/>
      </c>
      <c r="Q2586" t="str">
        <f>IF($F2586="","",DATEDIF($R2586,①申込書!$D$3,"Y"))</f>
        <v/>
      </c>
      <c r="R2586" t="str">
        <f t="shared" si="285"/>
        <v/>
      </c>
      <c r="S2586" t="str">
        <f t="shared" si="280"/>
        <v/>
      </c>
      <c r="T2586" t="str">
        <f>IFERROR(IF($G2586&lt;&gt;"",LEFT($G2586,11),IF(COUNTIF(③女子申込!$C:$C,$B2586)=1,INDEX(③女子申込!H:H,MATCH($B2586,③女子申込!$C:$C,0)),"")),"")</f>
        <v/>
      </c>
      <c r="U2586" t="str">
        <f t="shared" si="286"/>
        <v/>
      </c>
    </row>
    <row r="2587" spans="13:21">
      <c r="M2587" t="str">
        <f t="shared" si="281"/>
        <v/>
      </c>
      <c r="N2587" t="str">
        <f t="shared" si="282"/>
        <v/>
      </c>
      <c r="O2587" t="str">
        <f t="shared" si="283"/>
        <v/>
      </c>
      <c r="P2587" t="str">
        <f t="shared" si="284"/>
        <v/>
      </c>
      <c r="Q2587" t="str">
        <f>IF($F2587="","",DATEDIF($R2587,①申込書!$D$3,"Y"))</f>
        <v/>
      </c>
      <c r="R2587" t="str">
        <f t="shared" si="285"/>
        <v/>
      </c>
      <c r="S2587" t="str">
        <f t="shared" si="280"/>
        <v/>
      </c>
      <c r="T2587" t="str">
        <f>IFERROR(IF($G2587&lt;&gt;"",LEFT($G2587,11),IF(COUNTIF(③女子申込!$C:$C,$B2587)=1,INDEX(③女子申込!H:H,MATCH($B2587,③女子申込!$C:$C,0)),"")),"")</f>
        <v/>
      </c>
      <c r="U2587" t="str">
        <f t="shared" si="286"/>
        <v/>
      </c>
    </row>
    <row r="2588" spans="13:21">
      <c r="M2588" t="str">
        <f t="shared" si="281"/>
        <v/>
      </c>
      <c r="N2588" t="str">
        <f t="shared" si="282"/>
        <v/>
      </c>
      <c r="O2588" t="str">
        <f t="shared" si="283"/>
        <v/>
      </c>
      <c r="P2588" t="str">
        <f t="shared" si="284"/>
        <v/>
      </c>
      <c r="Q2588" t="str">
        <f>IF($F2588="","",DATEDIF($R2588,①申込書!$D$3,"Y"))</f>
        <v/>
      </c>
      <c r="R2588" t="str">
        <f t="shared" si="285"/>
        <v/>
      </c>
      <c r="S2588" t="str">
        <f t="shared" si="280"/>
        <v/>
      </c>
      <c r="T2588" t="str">
        <f>IFERROR(IF($G2588&lt;&gt;"",LEFT($G2588,11),IF(COUNTIF(③女子申込!$C:$C,$B2588)=1,INDEX(③女子申込!H:H,MATCH($B2588,③女子申込!$C:$C,0)),"")),"")</f>
        <v/>
      </c>
      <c r="U2588" t="str">
        <f t="shared" si="286"/>
        <v/>
      </c>
    </row>
    <row r="2589" spans="13:21">
      <c r="M2589" t="str">
        <f t="shared" si="281"/>
        <v/>
      </c>
      <c r="N2589" t="str">
        <f t="shared" si="282"/>
        <v/>
      </c>
      <c r="O2589" t="str">
        <f t="shared" si="283"/>
        <v/>
      </c>
      <c r="P2589" t="str">
        <f t="shared" si="284"/>
        <v/>
      </c>
      <c r="Q2589" t="str">
        <f>IF($F2589="","",DATEDIF($R2589,①申込書!$D$3,"Y"))</f>
        <v/>
      </c>
      <c r="R2589" t="str">
        <f t="shared" si="285"/>
        <v/>
      </c>
      <c r="S2589" t="str">
        <f t="shared" si="280"/>
        <v/>
      </c>
      <c r="T2589" t="str">
        <f>IFERROR(IF($G2589&lt;&gt;"",LEFT($G2589,11),IF(COUNTIF(③女子申込!$C:$C,$B2589)=1,INDEX(③女子申込!H:H,MATCH($B2589,③女子申込!$C:$C,0)),"")),"")</f>
        <v/>
      </c>
      <c r="U2589" t="str">
        <f t="shared" si="286"/>
        <v/>
      </c>
    </row>
    <row r="2590" spans="13:21">
      <c r="M2590" t="str">
        <f t="shared" si="281"/>
        <v/>
      </c>
      <c r="N2590" t="str">
        <f t="shared" si="282"/>
        <v/>
      </c>
      <c r="O2590" t="str">
        <f t="shared" si="283"/>
        <v/>
      </c>
      <c r="P2590" t="str">
        <f t="shared" si="284"/>
        <v/>
      </c>
      <c r="Q2590" t="str">
        <f>IF($F2590="","",DATEDIF($R2590,①申込書!$D$3,"Y"))</f>
        <v/>
      </c>
      <c r="R2590" t="str">
        <f t="shared" si="285"/>
        <v/>
      </c>
      <c r="S2590" t="str">
        <f t="shared" si="280"/>
        <v/>
      </c>
      <c r="T2590" t="str">
        <f>IFERROR(IF($G2590&lt;&gt;"",LEFT($G2590,11),IF(COUNTIF(③女子申込!$C:$C,$B2590)=1,INDEX(③女子申込!H:H,MATCH($B2590,③女子申込!$C:$C,0)),"")),"")</f>
        <v/>
      </c>
      <c r="U2590" t="str">
        <f t="shared" si="286"/>
        <v/>
      </c>
    </row>
    <row r="2591" spans="13:21">
      <c r="M2591" t="str">
        <f t="shared" si="281"/>
        <v/>
      </c>
      <c r="N2591" t="str">
        <f t="shared" si="282"/>
        <v/>
      </c>
      <c r="O2591" t="str">
        <f t="shared" si="283"/>
        <v/>
      </c>
      <c r="P2591" t="str">
        <f t="shared" si="284"/>
        <v/>
      </c>
      <c r="Q2591" t="str">
        <f>IF($F2591="","",DATEDIF($R2591,①申込書!$D$3,"Y"))</f>
        <v/>
      </c>
      <c r="R2591" t="str">
        <f t="shared" si="285"/>
        <v/>
      </c>
      <c r="S2591" t="str">
        <f t="shared" si="280"/>
        <v/>
      </c>
      <c r="T2591" t="str">
        <f>IFERROR(IF($G2591&lt;&gt;"",LEFT($G2591,11),IF(COUNTIF(③女子申込!$C:$C,$B2591)=1,INDEX(③女子申込!H:H,MATCH($B2591,③女子申込!$C:$C,0)),"")),"")</f>
        <v/>
      </c>
      <c r="U2591" t="str">
        <f t="shared" si="286"/>
        <v/>
      </c>
    </row>
    <row r="2592" spans="13:21">
      <c r="M2592" t="str">
        <f t="shared" si="281"/>
        <v/>
      </c>
      <c r="N2592" t="str">
        <f t="shared" si="282"/>
        <v/>
      </c>
      <c r="O2592" t="str">
        <f t="shared" si="283"/>
        <v/>
      </c>
      <c r="P2592" t="str">
        <f t="shared" si="284"/>
        <v/>
      </c>
      <c r="Q2592" t="str">
        <f>IF($F2592="","",DATEDIF($R2592,①申込書!$D$3,"Y"))</f>
        <v/>
      </c>
      <c r="R2592" t="str">
        <f t="shared" si="285"/>
        <v/>
      </c>
      <c r="S2592" t="str">
        <f t="shared" si="280"/>
        <v/>
      </c>
      <c r="T2592" t="str">
        <f>IFERROR(IF($G2592&lt;&gt;"",LEFT($G2592,11),IF(COUNTIF(③女子申込!$C:$C,$B2592)=1,INDEX(③女子申込!H:H,MATCH($B2592,③女子申込!$C:$C,0)),"")),"")</f>
        <v/>
      </c>
      <c r="U2592" t="str">
        <f t="shared" si="286"/>
        <v/>
      </c>
    </row>
    <row r="2593" spans="13:21">
      <c r="M2593" t="str">
        <f t="shared" si="281"/>
        <v/>
      </c>
      <c r="N2593" t="str">
        <f t="shared" si="282"/>
        <v/>
      </c>
      <c r="O2593" t="str">
        <f t="shared" si="283"/>
        <v/>
      </c>
      <c r="P2593" t="str">
        <f t="shared" si="284"/>
        <v/>
      </c>
      <c r="Q2593" t="str">
        <f>IF($F2593="","",DATEDIF($R2593,①申込書!$D$3,"Y"))</f>
        <v/>
      </c>
      <c r="R2593" t="str">
        <f t="shared" si="285"/>
        <v/>
      </c>
      <c r="S2593" t="str">
        <f t="shared" si="280"/>
        <v/>
      </c>
      <c r="T2593" t="str">
        <f>IFERROR(IF($G2593&lt;&gt;"",LEFT($G2593,11),IF(COUNTIF(③女子申込!$C:$C,$B2593)=1,INDEX(③女子申込!H:H,MATCH($B2593,③女子申込!$C:$C,0)),"")),"")</f>
        <v/>
      </c>
      <c r="U2593" t="str">
        <f t="shared" si="286"/>
        <v/>
      </c>
    </row>
    <row r="2594" spans="13:21">
      <c r="M2594" t="str">
        <f t="shared" si="281"/>
        <v/>
      </c>
      <c r="N2594" t="str">
        <f t="shared" si="282"/>
        <v/>
      </c>
      <c r="O2594" t="str">
        <f t="shared" si="283"/>
        <v/>
      </c>
      <c r="P2594" t="str">
        <f t="shared" si="284"/>
        <v/>
      </c>
      <c r="Q2594" t="str">
        <f>IF($F2594="","",DATEDIF($R2594,①申込書!$D$3,"Y"))</f>
        <v/>
      </c>
      <c r="R2594" t="str">
        <f t="shared" si="285"/>
        <v/>
      </c>
      <c r="S2594" t="str">
        <f t="shared" si="280"/>
        <v/>
      </c>
      <c r="T2594" t="str">
        <f>IFERROR(IF($G2594&lt;&gt;"",LEFT($G2594,11),IF(COUNTIF(③女子申込!$C:$C,$B2594)=1,INDEX(③女子申込!H:H,MATCH($B2594,③女子申込!$C:$C,0)),"")),"")</f>
        <v/>
      </c>
      <c r="U2594" t="str">
        <f t="shared" si="286"/>
        <v/>
      </c>
    </row>
    <row r="2595" spans="13:21">
      <c r="M2595" t="str">
        <f t="shared" si="281"/>
        <v/>
      </c>
      <c r="N2595" t="str">
        <f t="shared" si="282"/>
        <v/>
      </c>
      <c r="O2595" t="str">
        <f t="shared" si="283"/>
        <v/>
      </c>
      <c r="P2595" t="str">
        <f t="shared" si="284"/>
        <v/>
      </c>
      <c r="Q2595" t="str">
        <f>IF($F2595="","",DATEDIF($R2595,①申込書!$D$3,"Y"))</f>
        <v/>
      </c>
      <c r="R2595" t="str">
        <f t="shared" si="285"/>
        <v/>
      </c>
      <c r="S2595" t="str">
        <f t="shared" si="280"/>
        <v/>
      </c>
      <c r="T2595" t="str">
        <f>IFERROR(IF($G2595&lt;&gt;"",LEFT($G2595,11),IF(COUNTIF(③女子申込!$C:$C,$B2595)=1,INDEX(③女子申込!H:H,MATCH($B2595,③女子申込!$C:$C,0)),"")),"")</f>
        <v/>
      </c>
      <c r="U2595" t="str">
        <f t="shared" si="286"/>
        <v/>
      </c>
    </row>
    <row r="2596" spans="13:21">
      <c r="M2596" t="str">
        <f t="shared" si="281"/>
        <v/>
      </c>
      <c r="N2596" t="str">
        <f t="shared" si="282"/>
        <v/>
      </c>
      <c r="O2596" t="str">
        <f t="shared" si="283"/>
        <v/>
      </c>
      <c r="P2596" t="str">
        <f t="shared" si="284"/>
        <v/>
      </c>
      <c r="Q2596" t="str">
        <f>IF($F2596="","",DATEDIF($R2596,①申込書!$D$3,"Y"))</f>
        <v/>
      </c>
      <c r="R2596" t="str">
        <f t="shared" si="285"/>
        <v/>
      </c>
      <c r="S2596" t="str">
        <f t="shared" si="280"/>
        <v/>
      </c>
      <c r="T2596" t="str">
        <f>IFERROR(IF($G2596&lt;&gt;"",LEFT($G2596,11),IF(COUNTIF(③女子申込!$C:$C,$B2596)=1,INDEX(③女子申込!H:H,MATCH($B2596,③女子申込!$C:$C,0)),"")),"")</f>
        <v/>
      </c>
      <c r="U2596" t="str">
        <f t="shared" si="286"/>
        <v/>
      </c>
    </row>
    <row r="2597" spans="13:21">
      <c r="M2597" t="str">
        <f t="shared" si="281"/>
        <v/>
      </c>
      <c r="N2597" t="str">
        <f t="shared" si="282"/>
        <v/>
      </c>
      <c r="O2597" t="str">
        <f t="shared" si="283"/>
        <v/>
      </c>
      <c r="P2597" t="str">
        <f t="shared" si="284"/>
        <v/>
      </c>
      <c r="Q2597" t="str">
        <f>IF($F2597="","",DATEDIF($R2597,①申込書!$D$3,"Y"))</f>
        <v/>
      </c>
      <c r="R2597" t="str">
        <f t="shared" si="285"/>
        <v/>
      </c>
      <c r="S2597" t="str">
        <f t="shared" si="280"/>
        <v/>
      </c>
      <c r="T2597" t="str">
        <f>IFERROR(IF($G2597&lt;&gt;"",LEFT($G2597,11),IF(COUNTIF(③女子申込!$C:$C,$B2597)=1,INDEX(③女子申込!H:H,MATCH($B2597,③女子申込!$C:$C,0)),"")),"")</f>
        <v/>
      </c>
      <c r="U2597" t="str">
        <f t="shared" si="286"/>
        <v/>
      </c>
    </row>
    <row r="2598" spans="13:21">
      <c r="M2598" t="str">
        <f t="shared" si="281"/>
        <v/>
      </c>
      <c r="N2598" t="str">
        <f t="shared" si="282"/>
        <v/>
      </c>
      <c r="O2598" t="str">
        <f t="shared" si="283"/>
        <v/>
      </c>
      <c r="P2598" t="str">
        <f t="shared" si="284"/>
        <v/>
      </c>
      <c r="Q2598" t="str">
        <f>IF($F2598="","",DATEDIF($R2598,①申込書!$D$3,"Y"))</f>
        <v/>
      </c>
      <c r="R2598" t="str">
        <f t="shared" si="285"/>
        <v/>
      </c>
      <c r="S2598" t="str">
        <f t="shared" si="280"/>
        <v/>
      </c>
      <c r="T2598" t="str">
        <f>IFERROR(IF($G2598&lt;&gt;"",LEFT($G2598,11),IF(COUNTIF(③女子申込!$C:$C,$B2598)=1,INDEX(③女子申込!H:H,MATCH($B2598,③女子申込!$C:$C,0)),"")),"")</f>
        <v/>
      </c>
      <c r="U2598" t="str">
        <f t="shared" si="286"/>
        <v/>
      </c>
    </row>
    <row r="2599" spans="13:21">
      <c r="M2599" t="str">
        <f t="shared" si="281"/>
        <v/>
      </c>
      <c r="N2599" t="str">
        <f t="shared" si="282"/>
        <v/>
      </c>
      <c r="O2599" t="str">
        <f t="shared" si="283"/>
        <v/>
      </c>
      <c r="P2599" t="str">
        <f t="shared" si="284"/>
        <v/>
      </c>
      <c r="Q2599" t="str">
        <f>IF($F2599="","",DATEDIF($R2599,①申込書!$D$3,"Y"))</f>
        <v/>
      </c>
      <c r="R2599" t="str">
        <f t="shared" si="285"/>
        <v/>
      </c>
      <c r="S2599" t="str">
        <f t="shared" si="280"/>
        <v/>
      </c>
      <c r="T2599" t="str">
        <f>IFERROR(IF($G2599&lt;&gt;"",LEFT($G2599,11),IF(COUNTIF(③女子申込!$C:$C,$B2599)=1,INDEX(③女子申込!H:H,MATCH($B2599,③女子申込!$C:$C,0)),"")),"")</f>
        <v/>
      </c>
      <c r="U2599" t="str">
        <f t="shared" si="286"/>
        <v/>
      </c>
    </row>
    <row r="2600" spans="13:21">
      <c r="M2600" t="str">
        <f t="shared" si="281"/>
        <v/>
      </c>
      <c r="N2600" t="str">
        <f t="shared" si="282"/>
        <v/>
      </c>
      <c r="O2600" t="str">
        <f t="shared" si="283"/>
        <v/>
      </c>
      <c r="P2600" t="str">
        <f t="shared" si="284"/>
        <v/>
      </c>
      <c r="Q2600" t="str">
        <f>IF($F2600="","",DATEDIF($R2600,①申込書!$D$3,"Y"))</f>
        <v/>
      </c>
      <c r="R2600" t="str">
        <f t="shared" si="285"/>
        <v/>
      </c>
      <c r="S2600" t="str">
        <f t="shared" si="280"/>
        <v/>
      </c>
      <c r="T2600" t="str">
        <f>IFERROR(IF($G2600&lt;&gt;"",LEFT($G2600,11),IF(COUNTIF(③女子申込!$C:$C,$B2600)=1,INDEX(③女子申込!H:H,MATCH($B2600,③女子申込!$C:$C,0)),"")),"")</f>
        <v/>
      </c>
      <c r="U2600" t="str">
        <f t="shared" si="286"/>
        <v/>
      </c>
    </row>
    <row r="2601" spans="13:21">
      <c r="M2601" t="str">
        <f t="shared" si="281"/>
        <v/>
      </c>
      <c r="N2601" t="str">
        <f t="shared" si="282"/>
        <v/>
      </c>
      <c r="O2601" t="str">
        <f t="shared" si="283"/>
        <v/>
      </c>
      <c r="P2601" t="str">
        <f t="shared" si="284"/>
        <v/>
      </c>
      <c r="Q2601" t="str">
        <f>IF($F2601="","",DATEDIF($R2601,①申込書!$D$3,"Y"))</f>
        <v/>
      </c>
      <c r="R2601" t="str">
        <f t="shared" si="285"/>
        <v/>
      </c>
      <c r="S2601" t="str">
        <f t="shared" si="280"/>
        <v/>
      </c>
      <c r="T2601" t="str">
        <f>IFERROR(IF($G2601&lt;&gt;"",LEFT($G2601,11),IF(COUNTIF(③女子申込!$C:$C,$B2601)=1,INDEX(③女子申込!H:H,MATCH($B2601,③女子申込!$C:$C,0)),"")),"")</f>
        <v/>
      </c>
      <c r="U2601" t="str">
        <f t="shared" si="286"/>
        <v/>
      </c>
    </row>
    <row r="2602" spans="13:21">
      <c r="M2602" t="str">
        <f t="shared" si="281"/>
        <v/>
      </c>
      <c r="N2602" t="str">
        <f t="shared" si="282"/>
        <v/>
      </c>
      <c r="O2602" t="str">
        <f t="shared" si="283"/>
        <v/>
      </c>
      <c r="P2602" t="str">
        <f t="shared" si="284"/>
        <v/>
      </c>
      <c r="Q2602" t="str">
        <f>IF($F2602="","",DATEDIF($R2602,①申込書!$D$3,"Y"))</f>
        <v/>
      </c>
      <c r="R2602" t="str">
        <f t="shared" si="285"/>
        <v/>
      </c>
      <c r="S2602" t="str">
        <f t="shared" si="280"/>
        <v/>
      </c>
      <c r="T2602" t="str">
        <f>IFERROR(IF($G2602&lt;&gt;"",LEFT($G2602,11),IF(COUNTIF(③女子申込!$C:$C,$B2602)=1,INDEX(③女子申込!H:H,MATCH($B2602,③女子申込!$C:$C,0)),"")),"")</f>
        <v/>
      </c>
      <c r="U2602" t="str">
        <f t="shared" si="286"/>
        <v/>
      </c>
    </row>
    <row r="2603" spans="13:21">
      <c r="M2603" t="str">
        <f t="shared" si="281"/>
        <v/>
      </c>
      <c r="N2603" t="str">
        <f t="shared" si="282"/>
        <v/>
      </c>
      <c r="O2603" t="str">
        <f t="shared" si="283"/>
        <v/>
      </c>
      <c r="P2603" t="str">
        <f t="shared" si="284"/>
        <v/>
      </c>
      <c r="Q2603" t="str">
        <f>IF($F2603="","",DATEDIF($R2603,①申込書!$D$3,"Y"))</f>
        <v/>
      </c>
      <c r="R2603" t="str">
        <f t="shared" si="285"/>
        <v/>
      </c>
      <c r="S2603" t="str">
        <f t="shared" si="280"/>
        <v/>
      </c>
      <c r="T2603" t="str">
        <f>IFERROR(IF($G2603&lt;&gt;"",LEFT($G2603,11),IF(COUNTIF(③女子申込!$C:$C,$B2603)=1,INDEX(③女子申込!H:H,MATCH($B2603,③女子申込!$C:$C,0)),"")),"")</f>
        <v/>
      </c>
      <c r="U2603" t="str">
        <f t="shared" si="286"/>
        <v/>
      </c>
    </row>
    <row r="2604" spans="13:21">
      <c r="M2604" t="str">
        <f t="shared" si="281"/>
        <v/>
      </c>
      <c r="N2604" t="str">
        <f t="shared" si="282"/>
        <v/>
      </c>
      <c r="O2604" t="str">
        <f t="shared" si="283"/>
        <v/>
      </c>
      <c r="P2604" t="str">
        <f t="shared" si="284"/>
        <v/>
      </c>
      <c r="Q2604" t="str">
        <f>IF($F2604="","",DATEDIF($R2604,①申込書!$D$3,"Y"))</f>
        <v/>
      </c>
      <c r="R2604" t="str">
        <f t="shared" si="285"/>
        <v/>
      </c>
      <c r="S2604" t="str">
        <f t="shared" si="280"/>
        <v/>
      </c>
      <c r="T2604" t="str">
        <f>IFERROR(IF($G2604&lt;&gt;"",LEFT($G2604,11),IF(COUNTIF(③女子申込!$C:$C,$B2604)=1,INDEX(③女子申込!H:H,MATCH($B2604,③女子申込!$C:$C,0)),"")),"")</f>
        <v/>
      </c>
      <c r="U2604" t="str">
        <f t="shared" si="286"/>
        <v/>
      </c>
    </row>
    <row r="2605" spans="13:21">
      <c r="M2605" t="str">
        <f t="shared" si="281"/>
        <v/>
      </c>
      <c r="N2605" t="str">
        <f t="shared" si="282"/>
        <v/>
      </c>
      <c r="O2605" t="str">
        <f t="shared" si="283"/>
        <v/>
      </c>
      <c r="P2605" t="str">
        <f t="shared" si="284"/>
        <v/>
      </c>
      <c r="Q2605" t="str">
        <f>IF($F2605="","",DATEDIF($R2605,①申込書!$D$3,"Y"))</f>
        <v/>
      </c>
      <c r="R2605" t="str">
        <f t="shared" si="285"/>
        <v/>
      </c>
      <c r="S2605" t="str">
        <f t="shared" si="280"/>
        <v/>
      </c>
      <c r="T2605" t="str">
        <f>IFERROR(IF($G2605&lt;&gt;"",LEFT($G2605,11),IF(COUNTIF(③女子申込!$C:$C,$B2605)=1,INDEX(③女子申込!H:H,MATCH($B2605,③女子申込!$C:$C,0)),"")),"")</f>
        <v/>
      </c>
      <c r="U2605" t="str">
        <f t="shared" si="286"/>
        <v/>
      </c>
    </row>
    <row r="2606" spans="13:21">
      <c r="M2606" t="str">
        <f t="shared" si="281"/>
        <v/>
      </c>
      <c r="N2606" t="str">
        <f t="shared" si="282"/>
        <v/>
      </c>
      <c r="O2606" t="str">
        <f t="shared" si="283"/>
        <v/>
      </c>
      <c r="P2606" t="str">
        <f t="shared" si="284"/>
        <v/>
      </c>
      <c r="Q2606" t="str">
        <f>IF($F2606="","",DATEDIF($R2606,①申込書!$D$3,"Y"))</f>
        <v/>
      </c>
      <c r="R2606" t="str">
        <f t="shared" si="285"/>
        <v/>
      </c>
      <c r="S2606" t="str">
        <f t="shared" si="280"/>
        <v/>
      </c>
      <c r="T2606" t="str">
        <f>IFERROR(IF($G2606&lt;&gt;"",LEFT($G2606,11),IF(COUNTIF(③女子申込!$C:$C,$B2606)=1,INDEX(③女子申込!H:H,MATCH($B2606,③女子申込!$C:$C,0)),"")),"")</f>
        <v/>
      </c>
      <c r="U2606" t="str">
        <f t="shared" si="286"/>
        <v/>
      </c>
    </row>
    <row r="2607" spans="13:21">
      <c r="M2607" t="str">
        <f t="shared" si="281"/>
        <v/>
      </c>
      <c r="N2607" t="str">
        <f t="shared" si="282"/>
        <v/>
      </c>
      <c r="O2607" t="str">
        <f t="shared" si="283"/>
        <v/>
      </c>
      <c r="P2607" t="str">
        <f t="shared" si="284"/>
        <v/>
      </c>
      <c r="Q2607" t="str">
        <f>IF($F2607="","",DATEDIF($R2607,①申込書!$D$3,"Y"))</f>
        <v/>
      </c>
      <c r="R2607" t="str">
        <f t="shared" si="285"/>
        <v/>
      </c>
      <c r="S2607" t="str">
        <f t="shared" si="280"/>
        <v/>
      </c>
      <c r="T2607" t="str">
        <f>IFERROR(IF($G2607&lt;&gt;"",LEFT($G2607,11),IF(COUNTIF(③女子申込!$C:$C,$B2607)=1,INDEX(③女子申込!H:H,MATCH($B2607,③女子申込!$C:$C,0)),"")),"")</f>
        <v/>
      </c>
      <c r="U2607" t="str">
        <f t="shared" si="286"/>
        <v/>
      </c>
    </row>
    <row r="2608" spans="13:21">
      <c r="M2608" t="str">
        <f t="shared" si="281"/>
        <v/>
      </c>
      <c r="N2608" t="str">
        <f t="shared" si="282"/>
        <v/>
      </c>
      <c r="O2608" t="str">
        <f t="shared" si="283"/>
        <v/>
      </c>
      <c r="P2608" t="str">
        <f t="shared" si="284"/>
        <v/>
      </c>
      <c r="Q2608" t="str">
        <f>IF($F2608="","",DATEDIF($R2608,①申込書!$D$3,"Y"))</f>
        <v/>
      </c>
      <c r="R2608" t="str">
        <f t="shared" si="285"/>
        <v/>
      </c>
      <c r="S2608" t="str">
        <f t="shared" si="280"/>
        <v/>
      </c>
      <c r="T2608" t="str">
        <f>IFERROR(IF($G2608&lt;&gt;"",LEFT($G2608,11),IF(COUNTIF(③女子申込!$C:$C,$B2608)=1,INDEX(③女子申込!H:H,MATCH($B2608,③女子申込!$C:$C,0)),"")),"")</f>
        <v/>
      </c>
      <c r="U2608" t="str">
        <f t="shared" si="286"/>
        <v/>
      </c>
    </row>
    <row r="2609" spans="13:21">
      <c r="M2609" t="str">
        <f t="shared" si="281"/>
        <v/>
      </c>
      <c r="N2609" t="str">
        <f t="shared" si="282"/>
        <v/>
      </c>
      <c r="O2609" t="str">
        <f t="shared" si="283"/>
        <v/>
      </c>
      <c r="P2609" t="str">
        <f t="shared" si="284"/>
        <v/>
      </c>
      <c r="Q2609" t="str">
        <f>IF($F2609="","",DATEDIF($R2609,①申込書!$D$3,"Y"))</f>
        <v/>
      </c>
      <c r="R2609" t="str">
        <f t="shared" si="285"/>
        <v/>
      </c>
      <c r="S2609" t="str">
        <f t="shared" si="280"/>
        <v/>
      </c>
      <c r="T2609" t="str">
        <f>IFERROR(IF($G2609&lt;&gt;"",LEFT($G2609,11),IF(COUNTIF(③女子申込!$C:$C,$B2609)=1,INDEX(③女子申込!H:H,MATCH($B2609,③女子申込!$C:$C,0)),"")),"")</f>
        <v/>
      </c>
      <c r="U2609" t="str">
        <f t="shared" si="286"/>
        <v/>
      </c>
    </row>
    <row r="2610" spans="13:21">
      <c r="M2610" t="str">
        <f t="shared" si="281"/>
        <v/>
      </c>
      <c r="N2610" t="str">
        <f t="shared" si="282"/>
        <v/>
      </c>
      <c r="O2610" t="str">
        <f t="shared" si="283"/>
        <v/>
      </c>
      <c r="P2610" t="str">
        <f t="shared" si="284"/>
        <v/>
      </c>
      <c r="Q2610" t="str">
        <f>IF($F2610="","",DATEDIF($R2610,①申込書!$D$3,"Y"))</f>
        <v/>
      </c>
      <c r="R2610" t="str">
        <f t="shared" si="285"/>
        <v/>
      </c>
      <c r="S2610" t="str">
        <f t="shared" si="280"/>
        <v/>
      </c>
      <c r="T2610" t="str">
        <f>IFERROR(IF($G2610&lt;&gt;"",LEFT($G2610,11),IF(COUNTIF(③女子申込!$C:$C,$B2610)=1,INDEX(③女子申込!H:H,MATCH($B2610,③女子申込!$C:$C,0)),"")),"")</f>
        <v/>
      </c>
      <c r="U2610" t="str">
        <f t="shared" si="286"/>
        <v/>
      </c>
    </row>
    <row r="2611" spans="13:21">
      <c r="M2611" t="str">
        <f t="shared" si="281"/>
        <v/>
      </c>
      <c r="N2611" t="str">
        <f t="shared" si="282"/>
        <v/>
      </c>
      <c r="O2611" t="str">
        <f t="shared" si="283"/>
        <v/>
      </c>
      <c r="P2611" t="str">
        <f t="shared" si="284"/>
        <v/>
      </c>
      <c r="Q2611" t="str">
        <f>IF($F2611="","",DATEDIF($R2611,①申込書!$D$3,"Y"))</f>
        <v/>
      </c>
      <c r="R2611" t="str">
        <f t="shared" si="285"/>
        <v/>
      </c>
      <c r="S2611" t="str">
        <f t="shared" si="280"/>
        <v/>
      </c>
      <c r="T2611" t="str">
        <f>IFERROR(IF($G2611&lt;&gt;"",LEFT($G2611,11),IF(COUNTIF(③女子申込!$C:$C,$B2611)=1,INDEX(③女子申込!H:H,MATCH($B2611,③女子申込!$C:$C,0)),"")),"")</f>
        <v/>
      </c>
      <c r="U2611" t="str">
        <f t="shared" si="286"/>
        <v/>
      </c>
    </row>
    <row r="2612" spans="13:21">
      <c r="M2612" t="str">
        <f t="shared" si="281"/>
        <v/>
      </c>
      <c r="N2612" t="str">
        <f t="shared" si="282"/>
        <v/>
      </c>
      <c r="O2612" t="str">
        <f t="shared" si="283"/>
        <v/>
      </c>
      <c r="P2612" t="str">
        <f t="shared" si="284"/>
        <v/>
      </c>
      <c r="Q2612" t="str">
        <f>IF($F2612="","",DATEDIF($R2612,①申込書!$D$3,"Y"))</f>
        <v/>
      </c>
      <c r="R2612" t="str">
        <f t="shared" si="285"/>
        <v/>
      </c>
      <c r="S2612" t="str">
        <f t="shared" si="280"/>
        <v/>
      </c>
      <c r="T2612" t="str">
        <f>IFERROR(IF($G2612&lt;&gt;"",LEFT($G2612,11),IF(COUNTIF(③女子申込!$C:$C,$B2612)=1,INDEX(③女子申込!H:H,MATCH($B2612,③女子申込!$C:$C,0)),"")),"")</f>
        <v/>
      </c>
      <c r="U2612" t="str">
        <f t="shared" si="286"/>
        <v/>
      </c>
    </row>
    <row r="2613" spans="13:21">
      <c r="M2613" t="str">
        <f t="shared" si="281"/>
        <v/>
      </c>
      <c r="N2613" t="str">
        <f t="shared" si="282"/>
        <v/>
      </c>
      <c r="O2613" t="str">
        <f t="shared" si="283"/>
        <v/>
      </c>
      <c r="P2613" t="str">
        <f t="shared" si="284"/>
        <v/>
      </c>
      <c r="Q2613" t="str">
        <f>IF($F2613="","",DATEDIF($R2613,①申込書!$D$3,"Y"))</f>
        <v/>
      </c>
      <c r="R2613" t="str">
        <f t="shared" si="285"/>
        <v/>
      </c>
      <c r="S2613" t="str">
        <f t="shared" si="280"/>
        <v/>
      </c>
      <c r="T2613" t="str">
        <f>IFERROR(IF($G2613&lt;&gt;"",LEFT($G2613,11),IF(COUNTIF(③女子申込!$C:$C,$B2613)=1,INDEX(③女子申込!H:H,MATCH($B2613,③女子申込!$C:$C,0)),"")),"")</f>
        <v/>
      </c>
      <c r="U2613" t="str">
        <f t="shared" si="286"/>
        <v/>
      </c>
    </row>
    <row r="2614" spans="13:21">
      <c r="M2614" t="str">
        <f t="shared" si="281"/>
        <v/>
      </c>
      <c r="N2614" t="str">
        <f t="shared" si="282"/>
        <v/>
      </c>
      <c r="O2614" t="str">
        <f t="shared" si="283"/>
        <v/>
      </c>
      <c r="P2614" t="str">
        <f t="shared" si="284"/>
        <v/>
      </c>
      <c r="Q2614" t="str">
        <f>IF($F2614="","",DATEDIF($R2614,①申込書!$D$3,"Y"))</f>
        <v/>
      </c>
      <c r="R2614" t="str">
        <f t="shared" si="285"/>
        <v/>
      </c>
      <c r="S2614" t="str">
        <f t="shared" si="280"/>
        <v/>
      </c>
      <c r="T2614" t="str">
        <f>IFERROR(IF($G2614&lt;&gt;"",LEFT($G2614,11),IF(COUNTIF(③女子申込!$C:$C,$B2614)=1,INDEX(③女子申込!H:H,MATCH($B2614,③女子申込!$C:$C,0)),"")),"")</f>
        <v/>
      </c>
      <c r="U2614" t="str">
        <f t="shared" si="286"/>
        <v/>
      </c>
    </row>
    <row r="2615" spans="13:21">
      <c r="M2615" t="str">
        <f t="shared" si="281"/>
        <v/>
      </c>
      <c r="N2615" t="str">
        <f t="shared" si="282"/>
        <v/>
      </c>
      <c r="O2615" t="str">
        <f t="shared" si="283"/>
        <v/>
      </c>
      <c r="P2615" t="str">
        <f t="shared" si="284"/>
        <v/>
      </c>
      <c r="Q2615" t="str">
        <f>IF($F2615="","",DATEDIF($R2615,①申込書!$D$3,"Y"))</f>
        <v/>
      </c>
      <c r="R2615" t="str">
        <f t="shared" si="285"/>
        <v/>
      </c>
      <c r="S2615" t="str">
        <f t="shared" si="280"/>
        <v/>
      </c>
      <c r="T2615" t="str">
        <f>IFERROR(IF($G2615&lt;&gt;"",LEFT($G2615,11),IF(COUNTIF(③女子申込!$C:$C,$B2615)=1,INDEX(③女子申込!H:H,MATCH($B2615,③女子申込!$C:$C,0)),"")),"")</f>
        <v/>
      </c>
      <c r="U2615" t="str">
        <f t="shared" si="286"/>
        <v/>
      </c>
    </row>
    <row r="2616" spans="13:21">
      <c r="M2616" t="str">
        <f t="shared" si="281"/>
        <v/>
      </c>
      <c r="N2616" t="str">
        <f t="shared" si="282"/>
        <v/>
      </c>
      <c r="O2616" t="str">
        <f t="shared" si="283"/>
        <v/>
      </c>
      <c r="P2616" t="str">
        <f t="shared" si="284"/>
        <v/>
      </c>
      <c r="Q2616" t="str">
        <f>IF($F2616="","",DATEDIF($R2616,①申込書!$D$3,"Y"))</f>
        <v/>
      </c>
      <c r="R2616" t="str">
        <f t="shared" si="285"/>
        <v/>
      </c>
      <c r="S2616" t="str">
        <f t="shared" si="280"/>
        <v/>
      </c>
      <c r="T2616" t="str">
        <f>IFERROR(IF($G2616&lt;&gt;"",LEFT($G2616,11),IF(COUNTIF(③女子申込!$C:$C,$B2616)=1,INDEX(③女子申込!H:H,MATCH($B2616,③女子申込!$C:$C,0)),"")),"")</f>
        <v/>
      </c>
      <c r="U2616" t="str">
        <f t="shared" si="286"/>
        <v/>
      </c>
    </row>
    <row r="2617" spans="13:21">
      <c r="M2617" t="str">
        <f t="shared" si="281"/>
        <v/>
      </c>
      <c r="N2617" t="str">
        <f t="shared" si="282"/>
        <v/>
      </c>
      <c r="O2617" t="str">
        <f t="shared" si="283"/>
        <v/>
      </c>
      <c r="P2617" t="str">
        <f t="shared" si="284"/>
        <v/>
      </c>
      <c r="Q2617" t="str">
        <f>IF($F2617="","",DATEDIF($R2617,①申込書!$D$3,"Y"))</f>
        <v/>
      </c>
      <c r="R2617" t="str">
        <f t="shared" si="285"/>
        <v/>
      </c>
      <c r="S2617" t="str">
        <f t="shared" si="280"/>
        <v/>
      </c>
      <c r="T2617" t="str">
        <f>IFERROR(IF($G2617&lt;&gt;"",LEFT($G2617,11),IF(COUNTIF(③女子申込!$C:$C,$B2617)=1,INDEX(③女子申込!H:H,MATCH($B2617,③女子申込!$C:$C,0)),"")),"")</f>
        <v/>
      </c>
      <c r="U2617" t="str">
        <f t="shared" si="286"/>
        <v/>
      </c>
    </row>
    <row r="2618" spans="13:21">
      <c r="M2618" t="str">
        <f t="shared" si="281"/>
        <v/>
      </c>
      <c r="N2618" t="str">
        <f t="shared" si="282"/>
        <v/>
      </c>
      <c r="O2618" t="str">
        <f t="shared" si="283"/>
        <v/>
      </c>
      <c r="P2618" t="str">
        <f t="shared" si="284"/>
        <v/>
      </c>
      <c r="Q2618" t="str">
        <f>IF($F2618="","",DATEDIF($R2618,①申込書!$D$3,"Y"))</f>
        <v/>
      </c>
      <c r="R2618" t="str">
        <f t="shared" si="285"/>
        <v/>
      </c>
      <c r="S2618" t="str">
        <f t="shared" si="280"/>
        <v/>
      </c>
      <c r="T2618" t="str">
        <f>IFERROR(IF($G2618&lt;&gt;"",LEFT($G2618,11),IF(COUNTIF(③女子申込!$C:$C,$B2618)=1,INDEX(③女子申込!H:H,MATCH($B2618,③女子申込!$C:$C,0)),"")),"")</f>
        <v/>
      </c>
      <c r="U2618" t="str">
        <f t="shared" si="286"/>
        <v/>
      </c>
    </row>
    <row r="2619" spans="13:21">
      <c r="M2619" t="str">
        <f t="shared" si="281"/>
        <v/>
      </c>
      <c r="N2619" t="str">
        <f t="shared" si="282"/>
        <v/>
      </c>
      <c r="O2619" t="str">
        <f t="shared" si="283"/>
        <v/>
      </c>
      <c r="P2619" t="str">
        <f t="shared" si="284"/>
        <v/>
      </c>
      <c r="Q2619" t="str">
        <f>IF($F2619="","",DATEDIF($R2619,①申込書!$D$3,"Y"))</f>
        <v/>
      </c>
      <c r="R2619" t="str">
        <f t="shared" si="285"/>
        <v/>
      </c>
      <c r="S2619" t="str">
        <f t="shared" si="280"/>
        <v/>
      </c>
      <c r="T2619" t="str">
        <f>IFERROR(IF($G2619&lt;&gt;"",LEFT($G2619,11),IF(COUNTIF(③女子申込!$C:$C,$B2619)=1,INDEX(③女子申込!H:H,MATCH($B2619,③女子申込!$C:$C,0)),"")),"")</f>
        <v/>
      </c>
      <c r="U2619" t="str">
        <f t="shared" si="286"/>
        <v/>
      </c>
    </row>
    <row r="2620" spans="13:21">
      <c r="M2620" t="str">
        <f t="shared" si="281"/>
        <v/>
      </c>
      <c r="N2620" t="str">
        <f t="shared" si="282"/>
        <v/>
      </c>
      <c r="O2620" t="str">
        <f t="shared" si="283"/>
        <v/>
      </c>
      <c r="P2620" t="str">
        <f t="shared" si="284"/>
        <v/>
      </c>
      <c r="Q2620" t="str">
        <f>IF($F2620="","",DATEDIF($R2620,①申込書!$D$3,"Y"))</f>
        <v/>
      </c>
      <c r="R2620" t="str">
        <f t="shared" si="285"/>
        <v/>
      </c>
      <c r="S2620" t="str">
        <f t="shared" si="280"/>
        <v/>
      </c>
      <c r="T2620" t="str">
        <f>IFERROR(IF($G2620&lt;&gt;"",LEFT($G2620,11),IF(COUNTIF(③女子申込!$C:$C,$B2620)=1,INDEX(③女子申込!H:H,MATCH($B2620,③女子申込!$C:$C,0)),"")),"")</f>
        <v/>
      </c>
      <c r="U2620" t="str">
        <f t="shared" si="286"/>
        <v/>
      </c>
    </row>
    <row r="2621" spans="13:21">
      <c r="M2621" t="str">
        <f t="shared" si="281"/>
        <v/>
      </c>
      <c r="N2621" t="str">
        <f t="shared" si="282"/>
        <v/>
      </c>
      <c r="O2621" t="str">
        <f t="shared" si="283"/>
        <v/>
      </c>
      <c r="P2621" t="str">
        <f t="shared" si="284"/>
        <v/>
      </c>
      <c r="Q2621" t="str">
        <f>IF($F2621="","",DATEDIF($R2621,①申込書!$D$3,"Y"))</f>
        <v/>
      </c>
      <c r="R2621" t="str">
        <f t="shared" si="285"/>
        <v/>
      </c>
      <c r="S2621" t="str">
        <f t="shared" si="280"/>
        <v/>
      </c>
      <c r="T2621" t="str">
        <f>IFERROR(IF($G2621&lt;&gt;"",LEFT($G2621,11),IF(COUNTIF(③女子申込!$C:$C,$B2621)=1,INDEX(③女子申込!H:H,MATCH($B2621,③女子申込!$C:$C,0)),"")),"")</f>
        <v/>
      </c>
      <c r="U2621" t="str">
        <f t="shared" si="286"/>
        <v/>
      </c>
    </row>
    <row r="2622" spans="13:21">
      <c r="M2622" t="str">
        <f t="shared" si="281"/>
        <v/>
      </c>
      <c r="N2622" t="str">
        <f t="shared" si="282"/>
        <v/>
      </c>
      <c r="O2622" t="str">
        <f t="shared" si="283"/>
        <v/>
      </c>
      <c r="P2622" t="str">
        <f t="shared" si="284"/>
        <v/>
      </c>
      <c r="Q2622" t="str">
        <f>IF($F2622="","",DATEDIF($R2622,①申込書!$D$3,"Y"))</f>
        <v/>
      </c>
      <c r="R2622" t="str">
        <f t="shared" si="285"/>
        <v/>
      </c>
      <c r="S2622" t="str">
        <f t="shared" si="280"/>
        <v/>
      </c>
      <c r="T2622" t="str">
        <f>IFERROR(IF($G2622&lt;&gt;"",LEFT($G2622,11),IF(COUNTIF(③女子申込!$C:$C,$B2622)=1,INDEX(③女子申込!H:H,MATCH($B2622,③女子申込!$C:$C,0)),"")),"")</f>
        <v/>
      </c>
      <c r="U2622" t="str">
        <f t="shared" si="286"/>
        <v/>
      </c>
    </row>
    <row r="2623" spans="13:21">
      <c r="M2623" t="str">
        <f t="shared" si="281"/>
        <v/>
      </c>
      <c r="N2623" t="str">
        <f t="shared" si="282"/>
        <v/>
      </c>
      <c r="O2623" t="str">
        <f t="shared" si="283"/>
        <v/>
      </c>
      <c r="P2623" t="str">
        <f t="shared" si="284"/>
        <v/>
      </c>
      <c r="Q2623" t="str">
        <f>IF($F2623="","",DATEDIF($R2623,①申込書!$D$3,"Y"))</f>
        <v/>
      </c>
      <c r="R2623" t="str">
        <f t="shared" si="285"/>
        <v/>
      </c>
      <c r="S2623" t="str">
        <f t="shared" si="280"/>
        <v/>
      </c>
      <c r="T2623" t="str">
        <f>IFERROR(IF($G2623&lt;&gt;"",LEFT($G2623,11),IF(COUNTIF(③女子申込!$C:$C,$B2623)=1,INDEX(③女子申込!H:H,MATCH($B2623,③女子申込!$C:$C,0)),"")),"")</f>
        <v/>
      </c>
      <c r="U2623" t="str">
        <f t="shared" si="286"/>
        <v/>
      </c>
    </row>
    <row r="2624" spans="13:21">
      <c r="M2624" t="str">
        <f t="shared" si="281"/>
        <v/>
      </c>
      <c r="N2624" t="str">
        <f t="shared" si="282"/>
        <v/>
      </c>
      <c r="O2624" t="str">
        <f t="shared" si="283"/>
        <v/>
      </c>
      <c r="P2624" t="str">
        <f t="shared" si="284"/>
        <v/>
      </c>
      <c r="Q2624" t="str">
        <f>IF($F2624="","",DATEDIF($R2624,①申込書!$D$3,"Y"))</f>
        <v/>
      </c>
      <c r="R2624" t="str">
        <f t="shared" si="285"/>
        <v/>
      </c>
      <c r="S2624" t="str">
        <f t="shared" si="280"/>
        <v/>
      </c>
      <c r="T2624" t="str">
        <f>IFERROR(IF($G2624&lt;&gt;"",LEFT($G2624,11),IF(COUNTIF(③女子申込!$C:$C,$B2624)=1,INDEX(③女子申込!H:H,MATCH($B2624,③女子申込!$C:$C,0)),"")),"")</f>
        <v/>
      </c>
      <c r="U2624" t="str">
        <f t="shared" si="286"/>
        <v/>
      </c>
    </row>
    <row r="2625" spans="13:21">
      <c r="M2625" t="str">
        <f t="shared" si="281"/>
        <v/>
      </c>
      <c r="N2625" t="str">
        <f t="shared" si="282"/>
        <v/>
      </c>
      <c r="O2625" t="str">
        <f t="shared" si="283"/>
        <v/>
      </c>
      <c r="P2625" t="str">
        <f t="shared" si="284"/>
        <v/>
      </c>
      <c r="Q2625" t="str">
        <f>IF($F2625="","",DATEDIF($R2625,①申込書!$D$3,"Y"))</f>
        <v/>
      </c>
      <c r="R2625" t="str">
        <f t="shared" si="285"/>
        <v/>
      </c>
      <c r="S2625" t="str">
        <f t="shared" si="280"/>
        <v/>
      </c>
      <c r="T2625" t="str">
        <f>IFERROR(IF($G2625&lt;&gt;"",LEFT($G2625,11),IF(COUNTIF(③女子申込!$C:$C,$B2625)=1,INDEX(③女子申込!H:H,MATCH($B2625,③女子申込!$C:$C,0)),"")),"")</f>
        <v/>
      </c>
      <c r="U2625" t="str">
        <f t="shared" si="286"/>
        <v/>
      </c>
    </row>
    <row r="2626" spans="13:21">
      <c r="M2626" t="str">
        <f t="shared" si="281"/>
        <v/>
      </c>
      <c r="N2626" t="str">
        <f t="shared" si="282"/>
        <v/>
      </c>
      <c r="O2626" t="str">
        <f t="shared" si="283"/>
        <v/>
      </c>
      <c r="P2626" t="str">
        <f t="shared" si="284"/>
        <v/>
      </c>
      <c r="Q2626" t="str">
        <f>IF($F2626="","",DATEDIF($R2626,①申込書!$D$3,"Y"))</f>
        <v/>
      </c>
      <c r="R2626" t="str">
        <f t="shared" si="285"/>
        <v/>
      </c>
      <c r="S2626" t="str">
        <f t="shared" ref="S2626:S2689" si="287">IFERROR(IF(OR($E2626="北海道",$E2626="学連"),$E2626,LEFT($E2626,LEN($E2626)-1)),"")</f>
        <v/>
      </c>
      <c r="T2626" t="str">
        <f>IFERROR(IF($G2626&lt;&gt;"",LEFT($G2626,11),IF(COUNTIF(③女子申込!$C:$C,$B2626)=1,INDEX(③女子申込!H:H,MATCH($B2626,③女子申込!$C:$C,0)),"")),"")</f>
        <v/>
      </c>
      <c r="U2626" t="str">
        <f t="shared" si="286"/>
        <v/>
      </c>
    </row>
    <row r="2627" spans="13:21">
      <c r="M2627" t="str">
        <f t="shared" ref="M2627:M2690" si="288">IFERROR(LEFT($C2627,FIND("　",$C2627)-1),"")</f>
        <v/>
      </c>
      <c r="N2627" t="str">
        <f t="shared" ref="N2627:N2690" si="289">IFERROR(RIGHT($C2627,LEN($C2627)-FIND("　",$C2627)),"")</f>
        <v/>
      </c>
      <c r="O2627" t="str">
        <f t="shared" ref="O2627:O2690" si="290">IFERROR(DBCS(LEFT($D2627,FIND(" ",$D2627)-1)),"")</f>
        <v/>
      </c>
      <c r="P2627" t="str">
        <f t="shared" ref="P2627:P2690" si="291">IFERROR(DBCS(RIGHT($D2627,LEN($D2627)-FIND(" ",$D2627))),"")</f>
        <v/>
      </c>
      <c r="Q2627" t="str">
        <f>IF($F2627="","",DATEDIF($R2627,①申込書!$D$3,"Y"))</f>
        <v/>
      </c>
      <c r="R2627" t="str">
        <f t="shared" ref="R2627:R2690" si="292">IF($F2627="","",LEFT($F2627,4)&amp;"/"&amp;MID($F2627,5,2)&amp;"/"&amp;RIGHT($F2627,2))</f>
        <v/>
      </c>
      <c r="S2627" t="str">
        <f t="shared" si="287"/>
        <v/>
      </c>
      <c r="T2627" t="str">
        <f>IFERROR(IF($G2627&lt;&gt;"",LEFT($G2627,11),IF(COUNTIF(③女子申込!$C:$C,$B2627)=1,INDEX(③女子申込!H:H,MATCH($B2627,③女子申込!$C:$C,0)),"")),"")</f>
        <v/>
      </c>
      <c r="U2627" t="str">
        <f t="shared" ref="U2627:U2690" si="293">IFERROR(LEFT($A2627,FIND("大学",$A2627))&amp;RIGHT($A2627,LEN($A2627)-FIND("大学",$A2627)-1),"")</f>
        <v/>
      </c>
    </row>
    <row r="2628" spans="13:21">
      <c r="M2628" t="str">
        <f t="shared" si="288"/>
        <v/>
      </c>
      <c r="N2628" t="str">
        <f t="shared" si="289"/>
        <v/>
      </c>
      <c r="O2628" t="str">
        <f t="shared" si="290"/>
        <v/>
      </c>
      <c r="P2628" t="str">
        <f t="shared" si="291"/>
        <v/>
      </c>
      <c r="Q2628" t="str">
        <f>IF($F2628="","",DATEDIF($R2628,①申込書!$D$3,"Y"))</f>
        <v/>
      </c>
      <c r="R2628" t="str">
        <f t="shared" si="292"/>
        <v/>
      </c>
      <c r="S2628" t="str">
        <f t="shared" si="287"/>
        <v/>
      </c>
      <c r="T2628" t="str">
        <f>IFERROR(IF($G2628&lt;&gt;"",LEFT($G2628,11),IF(COUNTIF(③女子申込!$C:$C,$B2628)=1,INDEX(③女子申込!H:H,MATCH($B2628,③女子申込!$C:$C,0)),"")),"")</f>
        <v/>
      </c>
      <c r="U2628" t="str">
        <f t="shared" si="293"/>
        <v/>
      </c>
    </row>
    <row r="2629" spans="13:21">
      <c r="M2629" t="str">
        <f t="shared" si="288"/>
        <v/>
      </c>
      <c r="N2629" t="str">
        <f t="shared" si="289"/>
        <v/>
      </c>
      <c r="O2629" t="str">
        <f t="shared" si="290"/>
        <v/>
      </c>
      <c r="P2629" t="str">
        <f t="shared" si="291"/>
        <v/>
      </c>
      <c r="Q2629" t="str">
        <f>IF($F2629="","",DATEDIF($R2629,①申込書!$D$3,"Y"))</f>
        <v/>
      </c>
      <c r="R2629" t="str">
        <f t="shared" si="292"/>
        <v/>
      </c>
      <c r="S2629" t="str">
        <f t="shared" si="287"/>
        <v/>
      </c>
      <c r="T2629" t="str">
        <f>IFERROR(IF($G2629&lt;&gt;"",LEFT($G2629,11),IF(COUNTIF(③女子申込!$C:$C,$B2629)=1,INDEX(③女子申込!H:H,MATCH($B2629,③女子申込!$C:$C,0)),"")),"")</f>
        <v/>
      </c>
      <c r="U2629" t="str">
        <f t="shared" si="293"/>
        <v/>
      </c>
    </row>
    <row r="2630" spans="13:21">
      <c r="M2630" t="str">
        <f t="shared" si="288"/>
        <v/>
      </c>
      <c r="N2630" t="str">
        <f t="shared" si="289"/>
        <v/>
      </c>
      <c r="O2630" t="str">
        <f t="shared" si="290"/>
        <v/>
      </c>
      <c r="P2630" t="str">
        <f t="shared" si="291"/>
        <v/>
      </c>
      <c r="Q2630" t="str">
        <f>IF($F2630="","",DATEDIF($R2630,①申込書!$D$3,"Y"))</f>
        <v/>
      </c>
      <c r="R2630" t="str">
        <f t="shared" si="292"/>
        <v/>
      </c>
      <c r="S2630" t="str">
        <f t="shared" si="287"/>
        <v/>
      </c>
      <c r="T2630" t="str">
        <f>IFERROR(IF($G2630&lt;&gt;"",LEFT($G2630,11),IF(COUNTIF(③女子申込!$C:$C,$B2630)=1,INDEX(③女子申込!H:H,MATCH($B2630,③女子申込!$C:$C,0)),"")),"")</f>
        <v/>
      </c>
      <c r="U2630" t="str">
        <f t="shared" si="293"/>
        <v/>
      </c>
    </row>
    <row r="2631" spans="13:21">
      <c r="M2631" t="str">
        <f t="shared" si="288"/>
        <v/>
      </c>
      <c r="N2631" t="str">
        <f t="shared" si="289"/>
        <v/>
      </c>
      <c r="O2631" t="str">
        <f t="shared" si="290"/>
        <v/>
      </c>
      <c r="P2631" t="str">
        <f t="shared" si="291"/>
        <v/>
      </c>
      <c r="Q2631" t="str">
        <f>IF($F2631="","",DATEDIF($R2631,①申込書!$D$3,"Y"))</f>
        <v/>
      </c>
      <c r="R2631" t="str">
        <f t="shared" si="292"/>
        <v/>
      </c>
      <c r="S2631" t="str">
        <f t="shared" si="287"/>
        <v/>
      </c>
      <c r="T2631" t="str">
        <f>IFERROR(IF($G2631&lt;&gt;"",LEFT($G2631,11),IF(COUNTIF(③女子申込!$C:$C,$B2631)=1,INDEX(③女子申込!H:H,MATCH($B2631,③女子申込!$C:$C,0)),"")),"")</f>
        <v/>
      </c>
      <c r="U2631" t="str">
        <f t="shared" si="293"/>
        <v/>
      </c>
    </row>
    <row r="2632" spans="13:21">
      <c r="M2632" t="str">
        <f t="shared" si="288"/>
        <v/>
      </c>
      <c r="N2632" t="str">
        <f t="shared" si="289"/>
        <v/>
      </c>
      <c r="O2632" t="str">
        <f t="shared" si="290"/>
        <v/>
      </c>
      <c r="P2632" t="str">
        <f t="shared" si="291"/>
        <v/>
      </c>
      <c r="Q2632" t="str">
        <f>IF($F2632="","",DATEDIF($R2632,①申込書!$D$3,"Y"))</f>
        <v/>
      </c>
      <c r="R2632" t="str">
        <f t="shared" si="292"/>
        <v/>
      </c>
      <c r="S2632" t="str">
        <f t="shared" si="287"/>
        <v/>
      </c>
      <c r="T2632" t="str">
        <f>IFERROR(IF($G2632&lt;&gt;"",LEFT($G2632,11),IF(COUNTIF(③女子申込!$C:$C,$B2632)=1,INDEX(③女子申込!H:H,MATCH($B2632,③女子申込!$C:$C,0)),"")),"")</f>
        <v/>
      </c>
      <c r="U2632" t="str">
        <f t="shared" si="293"/>
        <v/>
      </c>
    </row>
    <row r="2633" spans="13:21">
      <c r="M2633" t="str">
        <f t="shared" si="288"/>
        <v/>
      </c>
      <c r="N2633" t="str">
        <f t="shared" si="289"/>
        <v/>
      </c>
      <c r="O2633" t="str">
        <f t="shared" si="290"/>
        <v/>
      </c>
      <c r="P2633" t="str">
        <f t="shared" si="291"/>
        <v/>
      </c>
      <c r="Q2633" t="str">
        <f>IF($F2633="","",DATEDIF($R2633,①申込書!$D$3,"Y"))</f>
        <v/>
      </c>
      <c r="R2633" t="str">
        <f t="shared" si="292"/>
        <v/>
      </c>
      <c r="S2633" t="str">
        <f t="shared" si="287"/>
        <v/>
      </c>
      <c r="T2633" t="str">
        <f>IFERROR(IF($G2633&lt;&gt;"",LEFT($G2633,11),IF(COUNTIF(③女子申込!$C:$C,$B2633)=1,INDEX(③女子申込!H:H,MATCH($B2633,③女子申込!$C:$C,0)),"")),"")</f>
        <v/>
      </c>
      <c r="U2633" t="str">
        <f t="shared" si="293"/>
        <v/>
      </c>
    </row>
    <row r="2634" spans="13:21">
      <c r="M2634" t="str">
        <f t="shared" si="288"/>
        <v/>
      </c>
      <c r="N2634" t="str">
        <f t="shared" si="289"/>
        <v/>
      </c>
      <c r="O2634" t="str">
        <f t="shared" si="290"/>
        <v/>
      </c>
      <c r="P2634" t="str">
        <f t="shared" si="291"/>
        <v/>
      </c>
      <c r="Q2634" t="str">
        <f>IF($F2634="","",DATEDIF($R2634,①申込書!$D$3,"Y"))</f>
        <v/>
      </c>
      <c r="R2634" t="str">
        <f t="shared" si="292"/>
        <v/>
      </c>
      <c r="S2634" t="str">
        <f t="shared" si="287"/>
        <v/>
      </c>
      <c r="T2634" t="str">
        <f>IFERROR(IF($G2634&lt;&gt;"",LEFT($G2634,11),IF(COUNTIF(③女子申込!$C:$C,$B2634)=1,INDEX(③女子申込!H:H,MATCH($B2634,③女子申込!$C:$C,0)),"")),"")</f>
        <v/>
      </c>
      <c r="U2634" t="str">
        <f t="shared" si="293"/>
        <v/>
      </c>
    </row>
    <row r="2635" spans="13:21">
      <c r="M2635" t="str">
        <f t="shared" si="288"/>
        <v/>
      </c>
      <c r="N2635" t="str">
        <f t="shared" si="289"/>
        <v/>
      </c>
      <c r="O2635" t="str">
        <f t="shared" si="290"/>
        <v/>
      </c>
      <c r="P2635" t="str">
        <f t="shared" si="291"/>
        <v/>
      </c>
      <c r="Q2635" t="str">
        <f>IF($F2635="","",DATEDIF($R2635,①申込書!$D$3,"Y"))</f>
        <v/>
      </c>
      <c r="R2635" t="str">
        <f t="shared" si="292"/>
        <v/>
      </c>
      <c r="S2635" t="str">
        <f t="shared" si="287"/>
        <v/>
      </c>
      <c r="T2635" t="str">
        <f>IFERROR(IF($G2635&lt;&gt;"",LEFT($G2635,11),IF(COUNTIF(③女子申込!$C:$C,$B2635)=1,INDEX(③女子申込!H:H,MATCH($B2635,③女子申込!$C:$C,0)),"")),"")</f>
        <v/>
      </c>
      <c r="U2635" t="str">
        <f t="shared" si="293"/>
        <v/>
      </c>
    </row>
    <row r="2636" spans="13:21">
      <c r="M2636" t="str">
        <f t="shared" si="288"/>
        <v/>
      </c>
      <c r="N2636" t="str">
        <f t="shared" si="289"/>
        <v/>
      </c>
      <c r="O2636" t="str">
        <f t="shared" si="290"/>
        <v/>
      </c>
      <c r="P2636" t="str">
        <f t="shared" si="291"/>
        <v/>
      </c>
      <c r="Q2636" t="str">
        <f>IF($F2636="","",DATEDIF($R2636,①申込書!$D$3,"Y"))</f>
        <v/>
      </c>
      <c r="R2636" t="str">
        <f t="shared" si="292"/>
        <v/>
      </c>
      <c r="S2636" t="str">
        <f t="shared" si="287"/>
        <v/>
      </c>
      <c r="T2636" t="str">
        <f>IFERROR(IF($G2636&lt;&gt;"",LEFT($G2636,11),IF(COUNTIF(③女子申込!$C:$C,$B2636)=1,INDEX(③女子申込!H:H,MATCH($B2636,③女子申込!$C:$C,0)),"")),"")</f>
        <v/>
      </c>
      <c r="U2636" t="str">
        <f t="shared" si="293"/>
        <v/>
      </c>
    </row>
    <row r="2637" spans="13:21">
      <c r="M2637" t="str">
        <f t="shared" si="288"/>
        <v/>
      </c>
      <c r="N2637" t="str">
        <f t="shared" si="289"/>
        <v/>
      </c>
      <c r="O2637" t="str">
        <f t="shared" si="290"/>
        <v/>
      </c>
      <c r="P2637" t="str">
        <f t="shared" si="291"/>
        <v/>
      </c>
      <c r="Q2637" t="str">
        <f>IF($F2637="","",DATEDIF($R2637,①申込書!$D$3,"Y"))</f>
        <v/>
      </c>
      <c r="R2637" t="str">
        <f t="shared" si="292"/>
        <v/>
      </c>
      <c r="S2637" t="str">
        <f t="shared" si="287"/>
        <v/>
      </c>
      <c r="T2637" t="str">
        <f>IFERROR(IF($G2637&lt;&gt;"",LEFT($G2637,11),IF(COUNTIF(③女子申込!$C:$C,$B2637)=1,INDEX(③女子申込!H:H,MATCH($B2637,③女子申込!$C:$C,0)),"")),"")</f>
        <v/>
      </c>
      <c r="U2637" t="str">
        <f t="shared" si="293"/>
        <v/>
      </c>
    </row>
    <row r="2638" spans="13:21">
      <c r="M2638" t="str">
        <f t="shared" si="288"/>
        <v/>
      </c>
      <c r="N2638" t="str">
        <f t="shared" si="289"/>
        <v/>
      </c>
      <c r="O2638" t="str">
        <f t="shared" si="290"/>
        <v/>
      </c>
      <c r="P2638" t="str">
        <f t="shared" si="291"/>
        <v/>
      </c>
      <c r="Q2638" t="str">
        <f>IF($F2638="","",DATEDIF($R2638,①申込書!$D$3,"Y"))</f>
        <v/>
      </c>
      <c r="R2638" t="str">
        <f t="shared" si="292"/>
        <v/>
      </c>
      <c r="S2638" t="str">
        <f t="shared" si="287"/>
        <v/>
      </c>
      <c r="T2638" t="str">
        <f>IFERROR(IF($G2638&lt;&gt;"",LEFT($G2638,11),IF(COUNTIF(③女子申込!$C:$C,$B2638)=1,INDEX(③女子申込!H:H,MATCH($B2638,③女子申込!$C:$C,0)),"")),"")</f>
        <v/>
      </c>
      <c r="U2638" t="str">
        <f t="shared" si="293"/>
        <v/>
      </c>
    </row>
    <row r="2639" spans="13:21">
      <c r="M2639" t="str">
        <f t="shared" si="288"/>
        <v/>
      </c>
      <c r="N2639" t="str">
        <f t="shared" si="289"/>
        <v/>
      </c>
      <c r="O2639" t="str">
        <f t="shared" si="290"/>
        <v/>
      </c>
      <c r="P2639" t="str">
        <f t="shared" si="291"/>
        <v/>
      </c>
      <c r="Q2639" t="str">
        <f>IF($F2639="","",DATEDIF($R2639,①申込書!$D$3,"Y"))</f>
        <v/>
      </c>
      <c r="R2639" t="str">
        <f t="shared" si="292"/>
        <v/>
      </c>
      <c r="S2639" t="str">
        <f t="shared" si="287"/>
        <v/>
      </c>
      <c r="T2639" t="str">
        <f>IFERROR(IF($G2639&lt;&gt;"",LEFT($G2639,11),IF(COUNTIF(③女子申込!$C:$C,$B2639)=1,INDEX(③女子申込!H:H,MATCH($B2639,③女子申込!$C:$C,0)),"")),"")</f>
        <v/>
      </c>
      <c r="U2639" t="str">
        <f t="shared" si="293"/>
        <v/>
      </c>
    </row>
    <row r="2640" spans="13:21">
      <c r="M2640" t="str">
        <f t="shared" si="288"/>
        <v/>
      </c>
      <c r="N2640" t="str">
        <f t="shared" si="289"/>
        <v/>
      </c>
      <c r="O2640" t="str">
        <f t="shared" si="290"/>
        <v/>
      </c>
      <c r="P2640" t="str">
        <f t="shared" si="291"/>
        <v/>
      </c>
      <c r="Q2640" t="str">
        <f>IF($F2640="","",DATEDIF($R2640,①申込書!$D$3,"Y"))</f>
        <v/>
      </c>
      <c r="R2640" t="str">
        <f t="shared" si="292"/>
        <v/>
      </c>
      <c r="S2640" t="str">
        <f t="shared" si="287"/>
        <v/>
      </c>
      <c r="T2640" t="str">
        <f>IFERROR(IF($G2640&lt;&gt;"",LEFT($G2640,11),IF(COUNTIF(③女子申込!$C:$C,$B2640)=1,INDEX(③女子申込!H:H,MATCH($B2640,③女子申込!$C:$C,0)),"")),"")</f>
        <v/>
      </c>
      <c r="U2640" t="str">
        <f t="shared" si="293"/>
        <v/>
      </c>
    </row>
    <row r="2641" spans="13:21">
      <c r="M2641" t="str">
        <f t="shared" si="288"/>
        <v/>
      </c>
      <c r="N2641" t="str">
        <f t="shared" si="289"/>
        <v/>
      </c>
      <c r="O2641" t="str">
        <f t="shared" si="290"/>
        <v/>
      </c>
      <c r="P2641" t="str">
        <f t="shared" si="291"/>
        <v/>
      </c>
      <c r="Q2641" t="str">
        <f>IF($F2641="","",DATEDIF($R2641,①申込書!$D$3,"Y"))</f>
        <v/>
      </c>
      <c r="R2641" t="str">
        <f t="shared" si="292"/>
        <v/>
      </c>
      <c r="S2641" t="str">
        <f t="shared" si="287"/>
        <v/>
      </c>
      <c r="T2641" t="str">
        <f>IFERROR(IF($G2641&lt;&gt;"",LEFT($G2641,11),IF(COUNTIF(③女子申込!$C:$C,$B2641)=1,INDEX(③女子申込!H:H,MATCH($B2641,③女子申込!$C:$C,0)),"")),"")</f>
        <v/>
      </c>
      <c r="U2641" t="str">
        <f t="shared" si="293"/>
        <v/>
      </c>
    </row>
    <row r="2642" spans="13:21">
      <c r="M2642" t="str">
        <f t="shared" si="288"/>
        <v/>
      </c>
      <c r="N2642" t="str">
        <f t="shared" si="289"/>
        <v/>
      </c>
      <c r="O2642" t="str">
        <f t="shared" si="290"/>
        <v/>
      </c>
      <c r="P2642" t="str">
        <f t="shared" si="291"/>
        <v/>
      </c>
      <c r="Q2642" t="str">
        <f>IF($F2642="","",DATEDIF($R2642,①申込書!$D$3,"Y"))</f>
        <v/>
      </c>
      <c r="R2642" t="str">
        <f t="shared" si="292"/>
        <v/>
      </c>
      <c r="S2642" t="str">
        <f t="shared" si="287"/>
        <v/>
      </c>
      <c r="T2642" t="str">
        <f>IFERROR(IF($G2642&lt;&gt;"",LEFT($G2642,11),IF(COUNTIF(③女子申込!$C:$C,$B2642)=1,INDEX(③女子申込!H:H,MATCH($B2642,③女子申込!$C:$C,0)),"")),"")</f>
        <v/>
      </c>
      <c r="U2642" t="str">
        <f t="shared" si="293"/>
        <v/>
      </c>
    </row>
    <row r="2643" spans="13:21">
      <c r="M2643" t="str">
        <f t="shared" si="288"/>
        <v/>
      </c>
      <c r="N2643" t="str">
        <f t="shared" si="289"/>
        <v/>
      </c>
      <c r="O2643" t="str">
        <f t="shared" si="290"/>
        <v/>
      </c>
      <c r="P2643" t="str">
        <f t="shared" si="291"/>
        <v/>
      </c>
      <c r="Q2643" t="str">
        <f>IF($F2643="","",DATEDIF($R2643,①申込書!$D$3,"Y"))</f>
        <v/>
      </c>
      <c r="R2643" t="str">
        <f t="shared" si="292"/>
        <v/>
      </c>
      <c r="S2643" t="str">
        <f t="shared" si="287"/>
        <v/>
      </c>
      <c r="T2643" t="str">
        <f>IFERROR(IF($G2643&lt;&gt;"",LEFT($G2643,11),IF(COUNTIF(③女子申込!$C:$C,$B2643)=1,INDEX(③女子申込!H:H,MATCH($B2643,③女子申込!$C:$C,0)),"")),"")</f>
        <v/>
      </c>
      <c r="U2643" t="str">
        <f t="shared" si="293"/>
        <v/>
      </c>
    </row>
    <row r="2644" spans="13:21">
      <c r="M2644" t="str">
        <f t="shared" si="288"/>
        <v/>
      </c>
      <c r="N2644" t="str">
        <f t="shared" si="289"/>
        <v/>
      </c>
      <c r="O2644" t="str">
        <f t="shared" si="290"/>
        <v/>
      </c>
      <c r="P2644" t="str">
        <f t="shared" si="291"/>
        <v/>
      </c>
      <c r="Q2644" t="str">
        <f>IF($F2644="","",DATEDIF($R2644,①申込書!$D$3,"Y"))</f>
        <v/>
      </c>
      <c r="R2644" t="str">
        <f t="shared" si="292"/>
        <v/>
      </c>
      <c r="S2644" t="str">
        <f t="shared" si="287"/>
        <v/>
      </c>
      <c r="T2644" t="str">
        <f>IFERROR(IF($G2644&lt;&gt;"",LEFT($G2644,11),IF(COUNTIF(③女子申込!$C:$C,$B2644)=1,INDEX(③女子申込!H:H,MATCH($B2644,③女子申込!$C:$C,0)),"")),"")</f>
        <v/>
      </c>
      <c r="U2644" t="str">
        <f t="shared" si="293"/>
        <v/>
      </c>
    </row>
    <row r="2645" spans="13:21">
      <c r="M2645" t="str">
        <f t="shared" si="288"/>
        <v/>
      </c>
      <c r="N2645" t="str">
        <f t="shared" si="289"/>
        <v/>
      </c>
      <c r="O2645" t="str">
        <f t="shared" si="290"/>
        <v/>
      </c>
      <c r="P2645" t="str">
        <f t="shared" si="291"/>
        <v/>
      </c>
      <c r="Q2645" t="str">
        <f>IF($F2645="","",DATEDIF($R2645,①申込書!$D$3,"Y"))</f>
        <v/>
      </c>
      <c r="R2645" t="str">
        <f t="shared" si="292"/>
        <v/>
      </c>
      <c r="S2645" t="str">
        <f t="shared" si="287"/>
        <v/>
      </c>
      <c r="T2645" t="str">
        <f>IFERROR(IF($G2645&lt;&gt;"",LEFT($G2645,11),IF(COUNTIF(③女子申込!$C:$C,$B2645)=1,INDEX(③女子申込!H:H,MATCH($B2645,③女子申込!$C:$C,0)),"")),"")</f>
        <v/>
      </c>
      <c r="U2645" t="str">
        <f t="shared" si="293"/>
        <v/>
      </c>
    </row>
    <row r="2646" spans="13:21">
      <c r="M2646" t="str">
        <f t="shared" si="288"/>
        <v/>
      </c>
      <c r="N2646" t="str">
        <f t="shared" si="289"/>
        <v/>
      </c>
      <c r="O2646" t="str">
        <f t="shared" si="290"/>
        <v/>
      </c>
      <c r="P2646" t="str">
        <f t="shared" si="291"/>
        <v/>
      </c>
      <c r="Q2646" t="str">
        <f>IF($F2646="","",DATEDIF($R2646,①申込書!$D$3,"Y"))</f>
        <v/>
      </c>
      <c r="R2646" t="str">
        <f t="shared" si="292"/>
        <v/>
      </c>
      <c r="S2646" t="str">
        <f t="shared" si="287"/>
        <v/>
      </c>
      <c r="T2646" t="str">
        <f>IFERROR(IF($G2646&lt;&gt;"",LEFT($G2646,11),IF(COUNTIF(③女子申込!$C:$C,$B2646)=1,INDEX(③女子申込!H:H,MATCH($B2646,③女子申込!$C:$C,0)),"")),"")</f>
        <v/>
      </c>
      <c r="U2646" t="str">
        <f t="shared" si="293"/>
        <v/>
      </c>
    </row>
    <row r="2647" spans="13:21">
      <c r="M2647" t="str">
        <f t="shared" si="288"/>
        <v/>
      </c>
      <c r="N2647" t="str">
        <f t="shared" si="289"/>
        <v/>
      </c>
      <c r="O2647" t="str">
        <f t="shared" si="290"/>
        <v/>
      </c>
      <c r="P2647" t="str">
        <f t="shared" si="291"/>
        <v/>
      </c>
      <c r="Q2647" t="str">
        <f>IF($F2647="","",DATEDIF($R2647,①申込書!$D$3,"Y"))</f>
        <v/>
      </c>
      <c r="R2647" t="str">
        <f t="shared" si="292"/>
        <v/>
      </c>
      <c r="S2647" t="str">
        <f t="shared" si="287"/>
        <v/>
      </c>
      <c r="T2647" t="str">
        <f>IFERROR(IF($G2647&lt;&gt;"",LEFT($G2647,11),IF(COUNTIF(③女子申込!$C:$C,$B2647)=1,INDEX(③女子申込!H:H,MATCH($B2647,③女子申込!$C:$C,0)),"")),"")</f>
        <v/>
      </c>
      <c r="U2647" t="str">
        <f t="shared" si="293"/>
        <v/>
      </c>
    </row>
    <row r="2648" spans="13:21">
      <c r="M2648" t="str">
        <f t="shared" si="288"/>
        <v/>
      </c>
      <c r="N2648" t="str">
        <f t="shared" si="289"/>
        <v/>
      </c>
      <c r="O2648" t="str">
        <f t="shared" si="290"/>
        <v/>
      </c>
      <c r="P2648" t="str">
        <f t="shared" si="291"/>
        <v/>
      </c>
      <c r="Q2648" t="str">
        <f>IF($F2648="","",DATEDIF($R2648,①申込書!$D$3,"Y"))</f>
        <v/>
      </c>
      <c r="R2648" t="str">
        <f t="shared" si="292"/>
        <v/>
      </c>
      <c r="S2648" t="str">
        <f t="shared" si="287"/>
        <v/>
      </c>
      <c r="T2648" t="str">
        <f>IFERROR(IF($G2648&lt;&gt;"",LEFT($G2648,11),IF(COUNTIF(③女子申込!$C:$C,$B2648)=1,INDEX(③女子申込!H:H,MATCH($B2648,③女子申込!$C:$C,0)),"")),"")</f>
        <v/>
      </c>
      <c r="U2648" t="str">
        <f t="shared" si="293"/>
        <v/>
      </c>
    </row>
    <row r="2649" spans="13:21">
      <c r="M2649" t="str">
        <f t="shared" si="288"/>
        <v/>
      </c>
      <c r="N2649" t="str">
        <f t="shared" si="289"/>
        <v/>
      </c>
      <c r="O2649" t="str">
        <f t="shared" si="290"/>
        <v/>
      </c>
      <c r="P2649" t="str">
        <f t="shared" si="291"/>
        <v/>
      </c>
      <c r="Q2649" t="str">
        <f>IF($F2649="","",DATEDIF($R2649,①申込書!$D$3,"Y"))</f>
        <v/>
      </c>
      <c r="R2649" t="str">
        <f t="shared" si="292"/>
        <v/>
      </c>
      <c r="S2649" t="str">
        <f t="shared" si="287"/>
        <v/>
      </c>
      <c r="T2649" t="str">
        <f>IFERROR(IF($G2649&lt;&gt;"",LEFT($G2649,11),IF(COUNTIF(③女子申込!$C:$C,$B2649)=1,INDEX(③女子申込!H:H,MATCH($B2649,③女子申込!$C:$C,0)),"")),"")</f>
        <v/>
      </c>
      <c r="U2649" t="str">
        <f t="shared" si="293"/>
        <v/>
      </c>
    </row>
    <row r="2650" spans="13:21">
      <c r="M2650" t="str">
        <f t="shared" si="288"/>
        <v/>
      </c>
      <c r="N2650" t="str">
        <f t="shared" si="289"/>
        <v/>
      </c>
      <c r="O2650" t="str">
        <f t="shared" si="290"/>
        <v/>
      </c>
      <c r="P2650" t="str">
        <f t="shared" si="291"/>
        <v/>
      </c>
      <c r="Q2650" t="str">
        <f>IF($F2650="","",DATEDIF($R2650,①申込書!$D$3,"Y"))</f>
        <v/>
      </c>
      <c r="R2650" t="str">
        <f t="shared" si="292"/>
        <v/>
      </c>
      <c r="S2650" t="str">
        <f t="shared" si="287"/>
        <v/>
      </c>
      <c r="T2650" t="str">
        <f>IFERROR(IF($G2650&lt;&gt;"",LEFT($G2650,11),IF(COUNTIF(③女子申込!$C:$C,$B2650)=1,INDEX(③女子申込!H:H,MATCH($B2650,③女子申込!$C:$C,0)),"")),"")</f>
        <v/>
      </c>
      <c r="U2650" t="str">
        <f t="shared" si="293"/>
        <v/>
      </c>
    </row>
    <row r="2651" spans="13:21">
      <c r="M2651" t="str">
        <f t="shared" si="288"/>
        <v/>
      </c>
      <c r="N2651" t="str">
        <f t="shared" si="289"/>
        <v/>
      </c>
      <c r="O2651" t="str">
        <f t="shared" si="290"/>
        <v/>
      </c>
      <c r="P2651" t="str">
        <f t="shared" si="291"/>
        <v/>
      </c>
      <c r="Q2651" t="str">
        <f>IF($F2651="","",DATEDIF($R2651,①申込書!$D$3,"Y"))</f>
        <v/>
      </c>
      <c r="R2651" t="str">
        <f t="shared" si="292"/>
        <v/>
      </c>
      <c r="S2651" t="str">
        <f t="shared" si="287"/>
        <v/>
      </c>
      <c r="T2651" t="str">
        <f>IFERROR(IF($G2651&lt;&gt;"",LEFT($G2651,11),IF(COUNTIF(③女子申込!$C:$C,$B2651)=1,INDEX(③女子申込!H:H,MATCH($B2651,③女子申込!$C:$C,0)),"")),"")</f>
        <v/>
      </c>
      <c r="U2651" t="str">
        <f t="shared" si="293"/>
        <v/>
      </c>
    </row>
    <row r="2652" spans="13:21">
      <c r="M2652" t="str">
        <f t="shared" si="288"/>
        <v/>
      </c>
      <c r="N2652" t="str">
        <f t="shared" si="289"/>
        <v/>
      </c>
      <c r="O2652" t="str">
        <f t="shared" si="290"/>
        <v/>
      </c>
      <c r="P2652" t="str">
        <f t="shared" si="291"/>
        <v/>
      </c>
      <c r="Q2652" t="str">
        <f>IF($F2652="","",DATEDIF($R2652,①申込書!$D$3,"Y"))</f>
        <v/>
      </c>
      <c r="R2652" t="str">
        <f t="shared" si="292"/>
        <v/>
      </c>
      <c r="S2652" t="str">
        <f t="shared" si="287"/>
        <v/>
      </c>
      <c r="T2652" t="str">
        <f>IFERROR(IF($G2652&lt;&gt;"",LEFT($G2652,11),IF(COUNTIF(③女子申込!$C:$C,$B2652)=1,INDEX(③女子申込!H:H,MATCH($B2652,③女子申込!$C:$C,0)),"")),"")</f>
        <v/>
      </c>
      <c r="U2652" t="str">
        <f t="shared" si="293"/>
        <v/>
      </c>
    </row>
    <row r="2653" spans="13:21">
      <c r="M2653" t="str">
        <f t="shared" si="288"/>
        <v/>
      </c>
      <c r="N2653" t="str">
        <f t="shared" si="289"/>
        <v/>
      </c>
      <c r="O2653" t="str">
        <f t="shared" si="290"/>
        <v/>
      </c>
      <c r="P2653" t="str">
        <f t="shared" si="291"/>
        <v/>
      </c>
      <c r="Q2653" t="str">
        <f>IF($F2653="","",DATEDIF($R2653,①申込書!$D$3,"Y"))</f>
        <v/>
      </c>
      <c r="R2653" t="str">
        <f t="shared" si="292"/>
        <v/>
      </c>
      <c r="S2653" t="str">
        <f t="shared" si="287"/>
        <v/>
      </c>
      <c r="T2653" t="str">
        <f>IFERROR(IF($G2653&lt;&gt;"",LEFT($G2653,11),IF(COUNTIF(③女子申込!$C:$C,$B2653)=1,INDEX(③女子申込!H:H,MATCH($B2653,③女子申込!$C:$C,0)),"")),"")</f>
        <v/>
      </c>
      <c r="U2653" t="str">
        <f t="shared" si="293"/>
        <v/>
      </c>
    </row>
    <row r="2654" spans="13:21">
      <c r="M2654" t="str">
        <f t="shared" si="288"/>
        <v/>
      </c>
      <c r="N2654" t="str">
        <f t="shared" si="289"/>
        <v/>
      </c>
      <c r="O2654" t="str">
        <f t="shared" si="290"/>
        <v/>
      </c>
      <c r="P2654" t="str">
        <f t="shared" si="291"/>
        <v/>
      </c>
      <c r="Q2654" t="str">
        <f>IF($F2654="","",DATEDIF($R2654,①申込書!$D$3,"Y"))</f>
        <v/>
      </c>
      <c r="R2654" t="str">
        <f t="shared" si="292"/>
        <v/>
      </c>
      <c r="S2654" t="str">
        <f t="shared" si="287"/>
        <v/>
      </c>
      <c r="T2654" t="str">
        <f>IFERROR(IF($G2654&lt;&gt;"",LEFT($G2654,11),IF(COUNTIF(③女子申込!$C:$C,$B2654)=1,INDEX(③女子申込!H:H,MATCH($B2654,③女子申込!$C:$C,0)),"")),"")</f>
        <v/>
      </c>
      <c r="U2654" t="str">
        <f t="shared" si="293"/>
        <v/>
      </c>
    </row>
    <row r="2655" spans="13:21">
      <c r="M2655" t="str">
        <f t="shared" si="288"/>
        <v/>
      </c>
      <c r="N2655" t="str">
        <f t="shared" si="289"/>
        <v/>
      </c>
      <c r="O2655" t="str">
        <f t="shared" si="290"/>
        <v/>
      </c>
      <c r="P2655" t="str">
        <f t="shared" si="291"/>
        <v/>
      </c>
      <c r="Q2655" t="str">
        <f>IF($F2655="","",DATEDIF($R2655,①申込書!$D$3,"Y"))</f>
        <v/>
      </c>
      <c r="R2655" t="str">
        <f t="shared" si="292"/>
        <v/>
      </c>
      <c r="S2655" t="str">
        <f t="shared" si="287"/>
        <v/>
      </c>
      <c r="T2655" t="str">
        <f>IFERROR(IF($G2655&lt;&gt;"",LEFT($G2655,11),IF(COUNTIF(③女子申込!$C:$C,$B2655)=1,INDEX(③女子申込!H:H,MATCH($B2655,③女子申込!$C:$C,0)),"")),"")</f>
        <v/>
      </c>
      <c r="U2655" t="str">
        <f t="shared" si="293"/>
        <v/>
      </c>
    </row>
    <row r="2656" spans="13:21">
      <c r="M2656" t="str">
        <f t="shared" si="288"/>
        <v/>
      </c>
      <c r="N2656" t="str">
        <f t="shared" si="289"/>
        <v/>
      </c>
      <c r="O2656" t="str">
        <f t="shared" si="290"/>
        <v/>
      </c>
      <c r="P2656" t="str">
        <f t="shared" si="291"/>
        <v/>
      </c>
      <c r="Q2656" t="str">
        <f>IF($F2656="","",DATEDIF($R2656,①申込書!$D$3,"Y"))</f>
        <v/>
      </c>
      <c r="R2656" t="str">
        <f t="shared" si="292"/>
        <v/>
      </c>
      <c r="S2656" t="str">
        <f t="shared" si="287"/>
        <v/>
      </c>
      <c r="T2656" t="str">
        <f>IFERROR(IF($G2656&lt;&gt;"",LEFT($G2656,11),IF(COUNTIF(③女子申込!$C:$C,$B2656)=1,INDEX(③女子申込!H:H,MATCH($B2656,③女子申込!$C:$C,0)),"")),"")</f>
        <v/>
      </c>
      <c r="U2656" t="str">
        <f t="shared" si="293"/>
        <v/>
      </c>
    </row>
    <row r="2657" spans="13:21">
      <c r="M2657" t="str">
        <f t="shared" si="288"/>
        <v/>
      </c>
      <c r="N2657" t="str">
        <f t="shared" si="289"/>
        <v/>
      </c>
      <c r="O2657" t="str">
        <f t="shared" si="290"/>
        <v/>
      </c>
      <c r="P2657" t="str">
        <f t="shared" si="291"/>
        <v/>
      </c>
      <c r="Q2657" t="str">
        <f>IF($F2657="","",DATEDIF($R2657,①申込書!$D$3,"Y"))</f>
        <v/>
      </c>
      <c r="R2657" t="str">
        <f t="shared" si="292"/>
        <v/>
      </c>
      <c r="S2657" t="str">
        <f t="shared" si="287"/>
        <v/>
      </c>
      <c r="T2657" t="str">
        <f>IFERROR(IF($G2657&lt;&gt;"",LEFT($G2657,11),IF(COUNTIF(③女子申込!$C:$C,$B2657)=1,INDEX(③女子申込!H:H,MATCH($B2657,③女子申込!$C:$C,0)),"")),"")</f>
        <v/>
      </c>
      <c r="U2657" t="str">
        <f t="shared" si="293"/>
        <v/>
      </c>
    </row>
    <row r="2658" spans="13:21">
      <c r="M2658" t="str">
        <f t="shared" si="288"/>
        <v/>
      </c>
      <c r="N2658" t="str">
        <f t="shared" si="289"/>
        <v/>
      </c>
      <c r="O2658" t="str">
        <f t="shared" si="290"/>
        <v/>
      </c>
      <c r="P2658" t="str">
        <f t="shared" si="291"/>
        <v/>
      </c>
      <c r="Q2658" t="str">
        <f>IF($F2658="","",DATEDIF($R2658,①申込書!$D$3,"Y"))</f>
        <v/>
      </c>
      <c r="R2658" t="str">
        <f t="shared" si="292"/>
        <v/>
      </c>
      <c r="S2658" t="str">
        <f t="shared" si="287"/>
        <v/>
      </c>
      <c r="T2658" t="str">
        <f>IFERROR(IF($G2658&lt;&gt;"",LEFT($G2658,11),IF(COUNTIF(③女子申込!$C:$C,$B2658)=1,INDEX(③女子申込!H:H,MATCH($B2658,③女子申込!$C:$C,0)),"")),"")</f>
        <v/>
      </c>
      <c r="U2658" t="str">
        <f t="shared" si="293"/>
        <v/>
      </c>
    </row>
    <row r="2659" spans="13:21">
      <c r="M2659" t="str">
        <f t="shared" si="288"/>
        <v/>
      </c>
      <c r="N2659" t="str">
        <f t="shared" si="289"/>
        <v/>
      </c>
      <c r="O2659" t="str">
        <f t="shared" si="290"/>
        <v/>
      </c>
      <c r="P2659" t="str">
        <f t="shared" si="291"/>
        <v/>
      </c>
      <c r="Q2659" t="str">
        <f>IF($F2659="","",DATEDIF($R2659,①申込書!$D$3,"Y"))</f>
        <v/>
      </c>
      <c r="R2659" t="str">
        <f t="shared" si="292"/>
        <v/>
      </c>
      <c r="S2659" t="str">
        <f t="shared" si="287"/>
        <v/>
      </c>
      <c r="T2659" t="str">
        <f>IFERROR(IF($G2659&lt;&gt;"",LEFT($G2659,11),IF(COUNTIF(③女子申込!$C:$C,$B2659)=1,INDEX(③女子申込!H:H,MATCH($B2659,③女子申込!$C:$C,0)),"")),"")</f>
        <v/>
      </c>
      <c r="U2659" t="str">
        <f t="shared" si="293"/>
        <v/>
      </c>
    </row>
    <row r="2660" spans="13:21">
      <c r="M2660" t="str">
        <f t="shared" si="288"/>
        <v/>
      </c>
      <c r="N2660" t="str">
        <f t="shared" si="289"/>
        <v/>
      </c>
      <c r="O2660" t="str">
        <f t="shared" si="290"/>
        <v/>
      </c>
      <c r="P2660" t="str">
        <f t="shared" si="291"/>
        <v/>
      </c>
      <c r="Q2660" t="str">
        <f>IF($F2660="","",DATEDIF($R2660,①申込書!$D$3,"Y"))</f>
        <v/>
      </c>
      <c r="R2660" t="str">
        <f t="shared" si="292"/>
        <v/>
      </c>
      <c r="S2660" t="str">
        <f t="shared" si="287"/>
        <v/>
      </c>
      <c r="T2660" t="str">
        <f>IFERROR(IF($G2660&lt;&gt;"",LEFT($G2660,11),IF(COUNTIF(③女子申込!$C:$C,$B2660)=1,INDEX(③女子申込!H:H,MATCH($B2660,③女子申込!$C:$C,0)),"")),"")</f>
        <v/>
      </c>
      <c r="U2660" t="str">
        <f t="shared" si="293"/>
        <v/>
      </c>
    </row>
    <row r="2661" spans="13:21">
      <c r="M2661" t="str">
        <f t="shared" si="288"/>
        <v/>
      </c>
      <c r="N2661" t="str">
        <f t="shared" si="289"/>
        <v/>
      </c>
      <c r="O2661" t="str">
        <f t="shared" si="290"/>
        <v/>
      </c>
      <c r="P2661" t="str">
        <f t="shared" si="291"/>
        <v/>
      </c>
      <c r="Q2661" t="str">
        <f>IF($F2661="","",DATEDIF($R2661,①申込書!$D$3,"Y"))</f>
        <v/>
      </c>
      <c r="R2661" t="str">
        <f t="shared" si="292"/>
        <v/>
      </c>
      <c r="S2661" t="str">
        <f t="shared" si="287"/>
        <v/>
      </c>
      <c r="T2661" t="str">
        <f>IFERROR(IF($G2661&lt;&gt;"",LEFT($G2661,11),IF(COUNTIF(③女子申込!$C:$C,$B2661)=1,INDEX(③女子申込!H:H,MATCH($B2661,③女子申込!$C:$C,0)),"")),"")</f>
        <v/>
      </c>
      <c r="U2661" t="str">
        <f t="shared" si="293"/>
        <v/>
      </c>
    </row>
    <row r="2662" spans="13:21">
      <c r="M2662" t="str">
        <f t="shared" si="288"/>
        <v/>
      </c>
      <c r="N2662" t="str">
        <f t="shared" si="289"/>
        <v/>
      </c>
      <c r="O2662" t="str">
        <f t="shared" si="290"/>
        <v/>
      </c>
      <c r="P2662" t="str">
        <f t="shared" si="291"/>
        <v/>
      </c>
      <c r="Q2662" t="str">
        <f>IF($F2662="","",DATEDIF($R2662,①申込書!$D$3,"Y"))</f>
        <v/>
      </c>
      <c r="R2662" t="str">
        <f t="shared" si="292"/>
        <v/>
      </c>
      <c r="S2662" t="str">
        <f t="shared" si="287"/>
        <v/>
      </c>
      <c r="T2662" t="str">
        <f>IFERROR(IF($G2662&lt;&gt;"",LEFT($G2662,11),IF(COUNTIF(③女子申込!$C:$C,$B2662)=1,INDEX(③女子申込!H:H,MATCH($B2662,③女子申込!$C:$C,0)),"")),"")</f>
        <v/>
      </c>
      <c r="U2662" t="str">
        <f t="shared" si="293"/>
        <v/>
      </c>
    </row>
    <row r="2663" spans="13:21">
      <c r="M2663" t="str">
        <f t="shared" si="288"/>
        <v/>
      </c>
      <c r="N2663" t="str">
        <f t="shared" si="289"/>
        <v/>
      </c>
      <c r="O2663" t="str">
        <f t="shared" si="290"/>
        <v/>
      </c>
      <c r="P2663" t="str">
        <f t="shared" si="291"/>
        <v/>
      </c>
      <c r="Q2663" t="str">
        <f>IF($F2663="","",DATEDIF($R2663,①申込書!$D$3,"Y"))</f>
        <v/>
      </c>
      <c r="R2663" t="str">
        <f t="shared" si="292"/>
        <v/>
      </c>
      <c r="S2663" t="str">
        <f t="shared" si="287"/>
        <v/>
      </c>
      <c r="T2663" t="str">
        <f>IFERROR(IF($G2663&lt;&gt;"",LEFT($G2663,11),IF(COUNTIF(③女子申込!$C:$C,$B2663)=1,INDEX(③女子申込!H:H,MATCH($B2663,③女子申込!$C:$C,0)),"")),"")</f>
        <v/>
      </c>
      <c r="U2663" t="str">
        <f t="shared" si="293"/>
        <v/>
      </c>
    </row>
    <row r="2664" spans="13:21">
      <c r="M2664" t="str">
        <f t="shared" si="288"/>
        <v/>
      </c>
      <c r="N2664" t="str">
        <f t="shared" si="289"/>
        <v/>
      </c>
      <c r="O2664" t="str">
        <f t="shared" si="290"/>
        <v/>
      </c>
      <c r="P2664" t="str">
        <f t="shared" si="291"/>
        <v/>
      </c>
      <c r="Q2664" t="str">
        <f>IF($F2664="","",DATEDIF($R2664,①申込書!$D$3,"Y"))</f>
        <v/>
      </c>
      <c r="R2664" t="str">
        <f t="shared" si="292"/>
        <v/>
      </c>
      <c r="S2664" t="str">
        <f t="shared" si="287"/>
        <v/>
      </c>
      <c r="T2664" t="str">
        <f>IFERROR(IF($G2664&lt;&gt;"",LEFT($G2664,11),IF(COUNTIF(③女子申込!$C:$C,$B2664)=1,INDEX(③女子申込!H:H,MATCH($B2664,③女子申込!$C:$C,0)),"")),"")</f>
        <v/>
      </c>
      <c r="U2664" t="str">
        <f t="shared" si="293"/>
        <v/>
      </c>
    </row>
    <row r="2665" spans="13:21">
      <c r="M2665" t="str">
        <f t="shared" si="288"/>
        <v/>
      </c>
      <c r="N2665" t="str">
        <f t="shared" si="289"/>
        <v/>
      </c>
      <c r="O2665" t="str">
        <f t="shared" si="290"/>
        <v/>
      </c>
      <c r="P2665" t="str">
        <f t="shared" si="291"/>
        <v/>
      </c>
      <c r="Q2665" t="str">
        <f>IF($F2665="","",DATEDIF($R2665,①申込書!$D$3,"Y"))</f>
        <v/>
      </c>
      <c r="R2665" t="str">
        <f t="shared" si="292"/>
        <v/>
      </c>
      <c r="S2665" t="str">
        <f t="shared" si="287"/>
        <v/>
      </c>
      <c r="T2665" t="str">
        <f>IFERROR(IF($G2665&lt;&gt;"",LEFT($G2665,11),IF(COUNTIF(③女子申込!$C:$C,$B2665)=1,INDEX(③女子申込!H:H,MATCH($B2665,③女子申込!$C:$C,0)),"")),"")</f>
        <v/>
      </c>
      <c r="U2665" t="str">
        <f t="shared" si="293"/>
        <v/>
      </c>
    </row>
    <row r="2666" spans="13:21">
      <c r="M2666" t="str">
        <f t="shared" si="288"/>
        <v/>
      </c>
      <c r="N2666" t="str">
        <f t="shared" si="289"/>
        <v/>
      </c>
      <c r="O2666" t="str">
        <f t="shared" si="290"/>
        <v/>
      </c>
      <c r="P2666" t="str">
        <f t="shared" si="291"/>
        <v/>
      </c>
      <c r="Q2666" t="str">
        <f>IF($F2666="","",DATEDIF($R2666,①申込書!$D$3,"Y"))</f>
        <v/>
      </c>
      <c r="R2666" t="str">
        <f t="shared" si="292"/>
        <v/>
      </c>
      <c r="S2666" t="str">
        <f t="shared" si="287"/>
        <v/>
      </c>
      <c r="T2666" t="str">
        <f>IFERROR(IF($G2666&lt;&gt;"",LEFT($G2666,11),IF(COUNTIF(③女子申込!$C:$C,$B2666)=1,INDEX(③女子申込!H:H,MATCH($B2666,③女子申込!$C:$C,0)),"")),"")</f>
        <v/>
      </c>
      <c r="U2666" t="str">
        <f t="shared" si="293"/>
        <v/>
      </c>
    </row>
    <row r="2667" spans="13:21">
      <c r="M2667" t="str">
        <f t="shared" si="288"/>
        <v/>
      </c>
      <c r="N2667" t="str">
        <f t="shared" si="289"/>
        <v/>
      </c>
      <c r="O2667" t="str">
        <f t="shared" si="290"/>
        <v/>
      </c>
      <c r="P2667" t="str">
        <f t="shared" si="291"/>
        <v/>
      </c>
      <c r="Q2667" t="str">
        <f>IF($F2667="","",DATEDIF($R2667,①申込書!$D$3,"Y"))</f>
        <v/>
      </c>
      <c r="R2667" t="str">
        <f t="shared" si="292"/>
        <v/>
      </c>
      <c r="S2667" t="str">
        <f t="shared" si="287"/>
        <v/>
      </c>
      <c r="T2667" t="str">
        <f>IFERROR(IF($G2667&lt;&gt;"",LEFT($G2667,11),IF(COUNTIF(③女子申込!$C:$C,$B2667)=1,INDEX(③女子申込!H:H,MATCH($B2667,③女子申込!$C:$C,0)),"")),"")</f>
        <v/>
      </c>
      <c r="U2667" t="str">
        <f t="shared" si="293"/>
        <v/>
      </c>
    </row>
    <row r="2668" spans="13:21">
      <c r="M2668" t="str">
        <f t="shared" si="288"/>
        <v/>
      </c>
      <c r="N2668" t="str">
        <f t="shared" si="289"/>
        <v/>
      </c>
      <c r="O2668" t="str">
        <f t="shared" si="290"/>
        <v/>
      </c>
      <c r="P2668" t="str">
        <f t="shared" si="291"/>
        <v/>
      </c>
      <c r="Q2668" t="str">
        <f>IF($F2668="","",DATEDIF($R2668,①申込書!$D$3,"Y"))</f>
        <v/>
      </c>
      <c r="R2668" t="str">
        <f t="shared" si="292"/>
        <v/>
      </c>
      <c r="S2668" t="str">
        <f t="shared" si="287"/>
        <v/>
      </c>
      <c r="T2668" t="str">
        <f>IFERROR(IF($G2668&lt;&gt;"",LEFT($G2668,11),IF(COUNTIF(③女子申込!$C:$C,$B2668)=1,INDEX(③女子申込!H:H,MATCH($B2668,③女子申込!$C:$C,0)),"")),"")</f>
        <v/>
      </c>
      <c r="U2668" t="str">
        <f t="shared" si="293"/>
        <v/>
      </c>
    </row>
    <row r="2669" spans="13:21">
      <c r="M2669" t="str">
        <f t="shared" si="288"/>
        <v/>
      </c>
      <c r="N2669" t="str">
        <f t="shared" si="289"/>
        <v/>
      </c>
      <c r="O2669" t="str">
        <f t="shared" si="290"/>
        <v/>
      </c>
      <c r="P2669" t="str">
        <f t="shared" si="291"/>
        <v/>
      </c>
      <c r="Q2669" t="str">
        <f>IF($F2669="","",DATEDIF($R2669,①申込書!$D$3,"Y"))</f>
        <v/>
      </c>
      <c r="R2669" t="str">
        <f t="shared" si="292"/>
        <v/>
      </c>
      <c r="S2669" t="str">
        <f t="shared" si="287"/>
        <v/>
      </c>
      <c r="T2669" t="str">
        <f>IFERROR(IF($G2669&lt;&gt;"",LEFT($G2669,11),IF(COUNTIF(③女子申込!$C:$C,$B2669)=1,INDEX(③女子申込!H:H,MATCH($B2669,③女子申込!$C:$C,0)),"")),"")</f>
        <v/>
      </c>
      <c r="U2669" t="str">
        <f t="shared" si="293"/>
        <v/>
      </c>
    </row>
    <row r="2670" spans="13:21">
      <c r="M2670" t="str">
        <f t="shared" si="288"/>
        <v/>
      </c>
      <c r="N2670" t="str">
        <f t="shared" si="289"/>
        <v/>
      </c>
      <c r="O2670" t="str">
        <f t="shared" si="290"/>
        <v/>
      </c>
      <c r="P2670" t="str">
        <f t="shared" si="291"/>
        <v/>
      </c>
      <c r="Q2670" t="str">
        <f>IF($F2670="","",DATEDIF($R2670,①申込書!$D$3,"Y"))</f>
        <v/>
      </c>
      <c r="R2670" t="str">
        <f t="shared" si="292"/>
        <v/>
      </c>
      <c r="S2670" t="str">
        <f t="shared" si="287"/>
        <v/>
      </c>
      <c r="T2670" t="str">
        <f>IFERROR(IF($G2670&lt;&gt;"",LEFT($G2670,11),IF(COUNTIF(③女子申込!$C:$C,$B2670)=1,INDEX(③女子申込!H:H,MATCH($B2670,③女子申込!$C:$C,0)),"")),"")</f>
        <v/>
      </c>
      <c r="U2670" t="str">
        <f t="shared" si="293"/>
        <v/>
      </c>
    </row>
    <row r="2671" spans="13:21">
      <c r="M2671" t="str">
        <f t="shared" si="288"/>
        <v/>
      </c>
      <c r="N2671" t="str">
        <f t="shared" si="289"/>
        <v/>
      </c>
      <c r="O2671" t="str">
        <f t="shared" si="290"/>
        <v/>
      </c>
      <c r="P2671" t="str">
        <f t="shared" si="291"/>
        <v/>
      </c>
      <c r="Q2671" t="str">
        <f>IF($F2671="","",DATEDIF($R2671,①申込書!$D$3,"Y"))</f>
        <v/>
      </c>
      <c r="R2671" t="str">
        <f t="shared" si="292"/>
        <v/>
      </c>
      <c r="S2671" t="str">
        <f t="shared" si="287"/>
        <v/>
      </c>
      <c r="T2671" t="str">
        <f>IFERROR(IF($G2671&lt;&gt;"",LEFT($G2671,11),IF(COUNTIF(③女子申込!$C:$C,$B2671)=1,INDEX(③女子申込!H:H,MATCH($B2671,③女子申込!$C:$C,0)),"")),"")</f>
        <v/>
      </c>
      <c r="U2671" t="str">
        <f t="shared" si="293"/>
        <v/>
      </c>
    </row>
    <row r="2672" spans="13:21">
      <c r="M2672" t="str">
        <f t="shared" si="288"/>
        <v/>
      </c>
      <c r="N2672" t="str">
        <f t="shared" si="289"/>
        <v/>
      </c>
      <c r="O2672" t="str">
        <f t="shared" si="290"/>
        <v/>
      </c>
      <c r="P2672" t="str">
        <f t="shared" si="291"/>
        <v/>
      </c>
      <c r="Q2672" t="str">
        <f>IF($F2672="","",DATEDIF($R2672,①申込書!$D$3,"Y"))</f>
        <v/>
      </c>
      <c r="R2672" t="str">
        <f t="shared" si="292"/>
        <v/>
      </c>
      <c r="S2672" t="str">
        <f t="shared" si="287"/>
        <v/>
      </c>
      <c r="T2672" t="str">
        <f>IFERROR(IF($G2672&lt;&gt;"",LEFT($G2672,11),IF(COUNTIF(③女子申込!$C:$C,$B2672)=1,INDEX(③女子申込!H:H,MATCH($B2672,③女子申込!$C:$C,0)),"")),"")</f>
        <v/>
      </c>
      <c r="U2672" t="str">
        <f t="shared" si="293"/>
        <v/>
      </c>
    </row>
    <row r="2673" spans="13:21">
      <c r="M2673" t="str">
        <f t="shared" si="288"/>
        <v/>
      </c>
      <c r="N2673" t="str">
        <f t="shared" si="289"/>
        <v/>
      </c>
      <c r="O2673" t="str">
        <f t="shared" si="290"/>
        <v/>
      </c>
      <c r="P2673" t="str">
        <f t="shared" si="291"/>
        <v/>
      </c>
      <c r="Q2673" t="str">
        <f>IF($F2673="","",DATEDIF($R2673,①申込書!$D$3,"Y"))</f>
        <v/>
      </c>
      <c r="R2673" t="str">
        <f t="shared" si="292"/>
        <v/>
      </c>
      <c r="S2673" t="str">
        <f t="shared" si="287"/>
        <v/>
      </c>
      <c r="T2673" t="str">
        <f>IFERROR(IF($G2673&lt;&gt;"",LEFT($G2673,11),IF(COUNTIF(③女子申込!$C:$C,$B2673)=1,INDEX(③女子申込!H:H,MATCH($B2673,③女子申込!$C:$C,0)),"")),"")</f>
        <v/>
      </c>
      <c r="U2673" t="str">
        <f t="shared" si="293"/>
        <v/>
      </c>
    </row>
    <row r="2674" spans="13:21">
      <c r="M2674" t="str">
        <f t="shared" si="288"/>
        <v/>
      </c>
      <c r="N2674" t="str">
        <f t="shared" si="289"/>
        <v/>
      </c>
      <c r="O2674" t="str">
        <f t="shared" si="290"/>
        <v/>
      </c>
      <c r="P2674" t="str">
        <f t="shared" si="291"/>
        <v/>
      </c>
      <c r="Q2674" t="str">
        <f>IF($F2674="","",DATEDIF($R2674,①申込書!$D$3,"Y"))</f>
        <v/>
      </c>
      <c r="R2674" t="str">
        <f t="shared" si="292"/>
        <v/>
      </c>
      <c r="S2674" t="str">
        <f t="shared" si="287"/>
        <v/>
      </c>
      <c r="T2674" t="str">
        <f>IFERROR(IF($G2674&lt;&gt;"",LEFT($G2674,11),IF(COUNTIF(③女子申込!$C:$C,$B2674)=1,INDEX(③女子申込!H:H,MATCH($B2674,③女子申込!$C:$C,0)),"")),"")</f>
        <v/>
      </c>
      <c r="U2674" t="str">
        <f t="shared" si="293"/>
        <v/>
      </c>
    </row>
    <row r="2675" spans="13:21">
      <c r="M2675" t="str">
        <f t="shared" si="288"/>
        <v/>
      </c>
      <c r="N2675" t="str">
        <f t="shared" si="289"/>
        <v/>
      </c>
      <c r="O2675" t="str">
        <f t="shared" si="290"/>
        <v/>
      </c>
      <c r="P2675" t="str">
        <f t="shared" si="291"/>
        <v/>
      </c>
      <c r="Q2675" t="str">
        <f>IF($F2675="","",DATEDIF($R2675,①申込書!$D$3,"Y"))</f>
        <v/>
      </c>
      <c r="R2675" t="str">
        <f t="shared" si="292"/>
        <v/>
      </c>
      <c r="S2675" t="str">
        <f t="shared" si="287"/>
        <v/>
      </c>
      <c r="T2675" t="str">
        <f>IFERROR(IF($G2675&lt;&gt;"",LEFT($G2675,11),IF(COUNTIF(③女子申込!$C:$C,$B2675)=1,INDEX(③女子申込!H:H,MATCH($B2675,③女子申込!$C:$C,0)),"")),"")</f>
        <v/>
      </c>
      <c r="U2675" t="str">
        <f t="shared" si="293"/>
        <v/>
      </c>
    </row>
    <row r="2676" spans="13:21">
      <c r="M2676" t="str">
        <f t="shared" si="288"/>
        <v/>
      </c>
      <c r="N2676" t="str">
        <f t="shared" si="289"/>
        <v/>
      </c>
      <c r="O2676" t="str">
        <f t="shared" si="290"/>
        <v/>
      </c>
      <c r="P2676" t="str">
        <f t="shared" si="291"/>
        <v/>
      </c>
      <c r="Q2676" t="str">
        <f>IF($F2676="","",DATEDIF($R2676,①申込書!$D$3,"Y"))</f>
        <v/>
      </c>
      <c r="R2676" t="str">
        <f t="shared" si="292"/>
        <v/>
      </c>
      <c r="S2676" t="str">
        <f t="shared" si="287"/>
        <v/>
      </c>
      <c r="T2676" t="str">
        <f>IFERROR(IF($G2676&lt;&gt;"",LEFT($G2676,11),IF(COUNTIF(③女子申込!$C:$C,$B2676)=1,INDEX(③女子申込!H:H,MATCH($B2676,③女子申込!$C:$C,0)),"")),"")</f>
        <v/>
      </c>
      <c r="U2676" t="str">
        <f t="shared" si="293"/>
        <v/>
      </c>
    </row>
    <row r="2677" spans="13:21">
      <c r="M2677" t="str">
        <f t="shared" si="288"/>
        <v/>
      </c>
      <c r="N2677" t="str">
        <f t="shared" si="289"/>
        <v/>
      </c>
      <c r="O2677" t="str">
        <f t="shared" si="290"/>
        <v/>
      </c>
      <c r="P2677" t="str">
        <f t="shared" si="291"/>
        <v/>
      </c>
      <c r="Q2677" t="str">
        <f>IF($F2677="","",DATEDIF($R2677,①申込書!$D$3,"Y"))</f>
        <v/>
      </c>
      <c r="R2677" t="str">
        <f t="shared" si="292"/>
        <v/>
      </c>
      <c r="S2677" t="str">
        <f t="shared" si="287"/>
        <v/>
      </c>
      <c r="T2677" t="str">
        <f>IFERROR(IF($G2677&lt;&gt;"",LEFT($G2677,11),IF(COUNTIF(③女子申込!$C:$C,$B2677)=1,INDEX(③女子申込!H:H,MATCH($B2677,③女子申込!$C:$C,0)),"")),"")</f>
        <v/>
      </c>
      <c r="U2677" t="str">
        <f t="shared" si="293"/>
        <v/>
      </c>
    </row>
    <row r="2678" spans="13:21">
      <c r="M2678" t="str">
        <f t="shared" si="288"/>
        <v/>
      </c>
      <c r="N2678" t="str">
        <f t="shared" si="289"/>
        <v/>
      </c>
      <c r="O2678" t="str">
        <f t="shared" si="290"/>
        <v/>
      </c>
      <c r="P2678" t="str">
        <f t="shared" si="291"/>
        <v/>
      </c>
      <c r="Q2678" t="str">
        <f>IF($F2678="","",DATEDIF($R2678,①申込書!$D$3,"Y"))</f>
        <v/>
      </c>
      <c r="R2678" t="str">
        <f t="shared" si="292"/>
        <v/>
      </c>
      <c r="S2678" t="str">
        <f t="shared" si="287"/>
        <v/>
      </c>
      <c r="T2678" t="str">
        <f>IFERROR(IF($G2678&lt;&gt;"",LEFT($G2678,11),IF(COUNTIF(③女子申込!$C:$C,$B2678)=1,INDEX(③女子申込!H:H,MATCH($B2678,③女子申込!$C:$C,0)),"")),"")</f>
        <v/>
      </c>
      <c r="U2678" t="str">
        <f t="shared" si="293"/>
        <v/>
      </c>
    </row>
    <row r="2679" spans="13:21">
      <c r="M2679" t="str">
        <f t="shared" si="288"/>
        <v/>
      </c>
      <c r="N2679" t="str">
        <f t="shared" si="289"/>
        <v/>
      </c>
      <c r="O2679" t="str">
        <f t="shared" si="290"/>
        <v/>
      </c>
      <c r="P2679" t="str">
        <f t="shared" si="291"/>
        <v/>
      </c>
      <c r="Q2679" t="str">
        <f>IF($F2679="","",DATEDIF($R2679,①申込書!$D$3,"Y"))</f>
        <v/>
      </c>
      <c r="R2679" t="str">
        <f t="shared" si="292"/>
        <v/>
      </c>
      <c r="S2679" t="str">
        <f t="shared" si="287"/>
        <v/>
      </c>
      <c r="T2679" t="str">
        <f>IFERROR(IF($G2679&lt;&gt;"",LEFT($G2679,11),IF(COUNTIF(③女子申込!$C:$C,$B2679)=1,INDEX(③女子申込!H:H,MATCH($B2679,③女子申込!$C:$C,0)),"")),"")</f>
        <v/>
      </c>
      <c r="U2679" t="str">
        <f t="shared" si="293"/>
        <v/>
      </c>
    </row>
    <row r="2680" spans="13:21">
      <c r="M2680" t="str">
        <f t="shared" si="288"/>
        <v/>
      </c>
      <c r="N2680" t="str">
        <f t="shared" si="289"/>
        <v/>
      </c>
      <c r="O2680" t="str">
        <f t="shared" si="290"/>
        <v/>
      </c>
      <c r="P2680" t="str">
        <f t="shared" si="291"/>
        <v/>
      </c>
      <c r="Q2680" t="str">
        <f>IF($F2680="","",DATEDIF($R2680,①申込書!$D$3,"Y"))</f>
        <v/>
      </c>
      <c r="R2680" t="str">
        <f t="shared" si="292"/>
        <v/>
      </c>
      <c r="S2680" t="str">
        <f t="shared" si="287"/>
        <v/>
      </c>
      <c r="T2680" t="str">
        <f>IFERROR(IF($G2680&lt;&gt;"",LEFT($G2680,11),IF(COUNTIF(③女子申込!$C:$C,$B2680)=1,INDEX(③女子申込!H:H,MATCH($B2680,③女子申込!$C:$C,0)),"")),"")</f>
        <v/>
      </c>
      <c r="U2680" t="str">
        <f t="shared" si="293"/>
        <v/>
      </c>
    </row>
    <row r="2681" spans="13:21">
      <c r="M2681" t="str">
        <f t="shared" si="288"/>
        <v/>
      </c>
      <c r="N2681" t="str">
        <f t="shared" si="289"/>
        <v/>
      </c>
      <c r="O2681" t="str">
        <f t="shared" si="290"/>
        <v/>
      </c>
      <c r="P2681" t="str">
        <f t="shared" si="291"/>
        <v/>
      </c>
      <c r="Q2681" t="str">
        <f>IF($F2681="","",DATEDIF($R2681,①申込書!$D$3,"Y"))</f>
        <v/>
      </c>
      <c r="R2681" t="str">
        <f t="shared" si="292"/>
        <v/>
      </c>
      <c r="S2681" t="str">
        <f t="shared" si="287"/>
        <v/>
      </c>
      <c r="T2681" t="str">
        <f>IFERROR(IF($G2681&lt;&gt;"",LEFT($G2681,11),IF(COUNTIF(③女子申込!$C:$C,$B2681)=1,INDEX(③女子申込!H:H,MATCH($B2681,③女子申込!$C:$C,0)),"")),"")</f>
        <v/>
      </c>
      <c r="U2681" t="str">
        <f t="shared" si="293"/>
        <v/>
      </c>
    </row>
    <row r="2682" spans="13:21">
      <c r="M2682" t="str">
        <f t="shared" si="288"/>
        <v/>
      </c>
      <c r="N2682" t="str">
        <f t="shared" si="289"/>
        <v/>
      </c>
      <c r="O2682" t="str">
        <f t="shared" si="290"/>
        <v/>
      </c>
      <c r="P2682" t="str">
        <f t="shared" si="291"/>
        <v/>
      </c>
      <c r="Q2682" t="str">
        <f>IF($F2682="","",DATEDIF($R2682,①申込書!$D$3,"Y"))</f>
        <v/>
      </c>
      <c r="R2682" t="str">
        <f t="shared" si="292"/>
        <v/>
      </c>
      <c r="S2682" t="str">
        <f t="shared" si="287"/>
        <v/>
      </c>
      <c r="T2682" t="str">
        <f>IFERROR(IF($G2682&lt;&gt;"",LEFT($G2682,11),IF(COUNTIF(③女子申込!$C:$C,$B2682)=1,INDEX(③女子申込!H:H,MATCH($B2682,③女子申込!$C:$C,0)),"")),"")</f>
        <v/>
      </c>
      <c r="U2682" t="str">
        <f t="shared" si="293"/>
        <v/>
      </c>
    </row>
    <row r="2683" spans="13:21">
      <c r="M2683" t="str">
        <f t="shared" si="288"/>
        <v/>
      </c>
      <c r="N2683" t="str">
        <f t="shared" si="289"/>
        <v/>
      </c>
      <c r="O2683" t="str">
        <f t="shared" si="290"/>
        <v/>
      </c>
      <c r="P2683" t="str">
        <f t="shared" si="291"/>
        <v/>
      </c>
      <c r="Q2683" t="str">
        <f>IF($F2683="","",DATEDIF($R2683,①申込書!$D$3,"Y"))</f>
        <v/>
      </c>
      <c r="R2683" t="str">
        <f t="shared" si="292"/>
        <v/>
      </c>
      <c r="S2683" t="str">
        <f t="shared" si="287"/>
        <v/>
      </c>
      <c r="T2683" t="str">
        <f>IFERROR(IF($G2683&lt;&gt;"",LEFT($G2683,11),IF(COUNTIF(③女子申込!$C:$C,$B2683)=1,INDEX(③女子申込!H:H,MATCH($B2683,③女子申込!$C:$C,0)),"")),"")</f>
        <v/>
      </c>
      <c r="U2683" t="str">
        <f t="shared" si="293"/>
        <v/>
      </c>
    </row>
    <row r="2684" spans="13:21">
      <c r="M2684" t="str">
        <f t="shared" si="288"/>
        <v/>
      </c>
      <c r="N2684" t="str">
        <f t="shared" si="289"/>
        <v/>
      </c>
      <c r="O2684" t="str">
        <f t="shared" si="290"/>
        <v/>
      </c>
      <c r="P2684" t="str">
        <f t="shared" si="291"/>
        <v/>
      </c>
      <c r="Q2684" t="str">
        <f>IF($F2684="","",DATEDIF($R2684,①申込書!$D$3,"Y"))</f>
        <v/>
      </c>
      <c r="R2684" t="str">
        <f t="shared" si="292"/>
        <v/>
      </c>
      <c r="S2684" t="str">
        <f t="shared" si="287"/>
        <v/>
      </c>
      <c r="T2684" t="str">
        <f>IFERROR(IF($G2684&lt;&gt;"",LEFT($G2684,11),IF(COUNTIF(③女子申込!$C:$C,$B2684)=1,INDEX(③女子申込!H:H,MATCH($B2684,③女子申込!$C:$C,0)),"")),"")</f>
        <v/>
      </c>
      <c r="U2684" t="str">
        <f t="shared" si="293"/>
        <v/>
      </c>
    </row>
    <row r="2685" spans="13:21">
      <c r="M2685" t="str">
        <f t="shared" si="288"/>
        <v/>
      </c>
      <c r="N2685" t="str">
        <f t="shared" si="289"/>
        <v/>
      </c>
      <c r="O2685" t="str">
        <f t="shared" si="290"/>
        <v/>
      </c>
      <c r="P2685" t="str">
        <f t="shared" si="291"/>
        <v/>
      </c>
      <c r="Q2685" t="str">
        <f>IF($F2685="","",DATEDIF($R2685,①申込書!$D$3,"Y"))</f>
        <v/>
      </c>
      <c r="R2685" t="str">
        <f t="shared" si="292"/>
        <v/>
      </c>
      <c r="S2685" t="str">
        <f t="shared" si="287"/>
        <v/>
      </c>
      <c r="T2685" t="str">
        <f>IFERROR(IF($G2685&lt;&gt;"",LEFT($G2685,11),IF(COUNTIF(③女子申込!$C:$C,$B2685)=1,INDEX(③女子申込!H:H,MATCH($B2685,③女子申込!$C:$C,0)),"")),"")</f>
        <v/>
      </c>
      <c r="U2685" t="str">
        <f t="shared" si="293"/>
        <v/>
      </c>
    </row>
    <row r="2686" spans="13:21">
      <c r="M2686" t="str">
        <f t="shared" si="288"/>
        <v/>
      </c>
      <c r="N2686" t="str">
        <f t="shared" si="289"/>
        <v/>
      </c>
      <c r="O2686" t="str">
        <f t="shared" si="290"/>
        <v/>
      </c>
      <c r="P2686" t="str">
        <f t="shared" si="291"/>
        <v/>
      </c>
      <c r="Q2686" t="str">
        <f>IF($F2686="","",DATEDIF($R2686,①申込書!$D$3,"Y"))</f>
        <v/>
      </c>
      <c r="R2686" t="str">
        <f t="shared" si="292"/>
        <v/>
      </c>
      <c r="S2686" t="str">
        <f t="shared" si="287"/>
        <v/>
      </c>
      <c r="T2686" t="str">
        <f>IFERROR(IF($G2686&lt;&gt;"",LEFT($G2686,11),IF(COUNTIF(③女子申込!$C:$C,$B2686)=1,INDEX(③女子申込!H:H,MATCH($B2686,③女子申込!$C:$C,0)),"")),"")</f>
        <v/>
      </c>
      <c r="U2686" t="str">
        <f t="shared" si="293"/>
        <v/>
      </c>
    </row>
    <row r="2687" spans="13:21">
      <c r="M2687" t="str">
        <f t="shared" si="288"/>
        <v/>
      </c>
      <c r="N2687" t="str">
        <f t="shared" si="289"/>
        <v/>
      </c>
      <c r="O2687" t="str">
        <f t="shared" si="290"/>
        <v/>
      </c>
      <c r="P2687" t="str">
        <f t="shared" si="291"/>
        <v/>
      </c>
      <c r="Q2687" t="str">
        <f>IF($F2687="","",DATEDIF($R2687,①申込書!$D$3,"Y"))</f>
        <v/>
      </c>
      <c r="R2687" t="str">
        <f t="shared" si="292"/>
        <v/>
      </c>
      <c r="S2687" t="str">
        <f t="shared" si="287"/>
        <v/>
      </c>
      <c r="T2687" t="str">
        <f>IFERROR(IF($G2687&lt;&gt;"",LEFT($G2687,11),IF(COUNTIF(③女子申込!$C:$C,$B2687)=1,INDEX(③女子申込!H:H,MATCH($B2687,③女子申込!$C:$C,0)),"")),"")</f>
        <v/>
      </c>
      <c r="U2687" t="str">
        <f t="shared" si="293"/>
        <v/>
      </c>
    </row>
    <row r="2688" spans="13:21">
      <c r="M2688" t="str">
        <f t="shared" si="288"/>
        <v/>
      </c>
      <c r="N2688" t="str">
        <f t="shared" si="289"/>
        <v/>
      </c>
      <c r="O2688" t="str">
        <f t="shared" si="290"/>
        <v/>
      </c>
      <c r="P2688" t="str">
        <f t="shared" si="291"/>
        <v/>
      </c>
      <c r="Q2688" t="str">
        <f>IF($F2688="","",DATEDIF($R2688,①申込書!$D$3,"Y"))</f>
        <v/>
      </c>
      <c r="R2688" t="str">
        <f t="shared" si="292"/>
        <v/>
      </c>
      <c r="S2688" t="str">
        <f t="shared" si="287"/>
        <v/>
      </c>
      <c r="T2688" t="str">
        <f>IFERROR(IF($G2688&lt;&gt;"",LEFT($G2688,11),IF(COUNTIF(③女子申込!$C:$C,$B2688)=1,INDEX(③女子申込!H:H,MATCH($B2688,③女子申込!$C:$C,0)),"")),"")</f>
        <v/>
      </c>
      <c r="U2688" t="str">
        <f t="shared" si="293"/>
        <v/>
      </c>
    </row>
    <row r="2689" spans="13:21">
      <c r="M2689" t="str">
        <f t="shared" si="288"/>
        <v/>
      </c>
      <c r="N2689" t="str">
        <f t="shared" si="289"/>
        <v/>
      </c>
      <c r="O2689" t="str">
        <f t="shared" si="290"/>
        <v/>
      </c>
      <c r="P2689" t="str">
        <f t="shared" si="291"/>
        <v/>
      </c>
      <c r="Q2689" t="str">
        <f>IF($F2689="","",DATEDIF($R2689,①申込書!$D$3,"Y"))</f>
        <v/>
      </c>
      <c r="R2689" t="str">
        <f t="shared" si="292"/>
        <v/>
      </c>
      <c r="S2689" t="str">
        <f t="shared" si="287"/>
        <v/>
      </c>
      <c r="T2689" t="str">
        <f>IFERROR(IF($G2689&lt;&gt;"",LEFT($G2689,11),IF(COUNTIF(③女子申込!$C:$C,$B2689)=1,INDEX(③女子申込!H:H,MATCH($B2689,③女子申込!$C:$C,0)),"")),"")</f>
        <v/>
      </c>
      <c r="U2689" t="str">
        <f t="shared" si="293"/>
        <v/>
      </c>
    </row>
    <row r="2690" spans="13:21">
      <c r="M2690" t="str">
        <f t="shared" si="288"/>
        <v/>
      </c>
      <c r="N2690" t="str">
        <f t="shared" si="289"/>
        <v/>
      </c>
      <c r="O2690" t="str">
        <f t="shared" si="290"/>
        <v/>
      </c>
      <c r="P2690" t="str">
        <f t="shared" si="291"/>
        <v/>
      </c>
      <c r="Q2690" t="str">
        <f>IF($F2690="","",DATEDIF($R2690,①申込書!$D$3,"Y"))</f>
        <v/>
      </c>
      <c r="R2690" t="str">
        <f t="shared" si="292"/>
        <v/>
      </c>
      <c r="S2690" t="str">
        <f t="shared" ref="S2690:S2753" si="294">IFERROR(IF(OR($E2690="北海道",$E2690="学連"),$E2690,LEFT($E2690,LEN($E2690)-1)),"")</f>
        <v/>
      </c>
      <c r="T2690" t="str">
        <f>IFERROR(IF($G2690&lt;&gt;"",LEFT($G2690,11),IF(COUNTIF(③女子申込!$C:$C,$B2690)=1,INDEX(③女子申込!H:H,MATCH($B2690,③女子申込!$C:$C,0)),"")),"")</f>
        <v/>
      </c>
      <c r="U2690" t="str">
        <f t="shared" si="293"/>
        <v/>
      </c>
    </row>
    <row r="2691" spans="13:21">
      <c r="M2691" t="str">
        <f t="shared" ref="M2691:M2754" si="295">IFERROR(LEFT($C2691,FIND("　",$C2691)-1),"")</f>
        <v/>
      </c>
      <c r="N2691" t="str">
        <f t="shared" ref="N2691:N2754" si="296">IFERROR(RIGHT($C2691,LEN($C2691)-FIND("　",$C2691)),"")</f>
        <v/>
      </c>
      <c r="O2691" t="str">
        <f t="shared" ref="O2691:O2754" si="297">IFERROR(DBCS(LEFT($D2691,FIND(" ",$D2691)-1)),"")</f>
        <v/>
      </c>
      <c r="P2691" t="str">
        <f t="shared" ref="P2691:P2754" si="298">IFERROR(DBCS(RIGHT($D2691,LEN($D2691)-FIND(" ",$D2691))),"")</f>
        <v/>
      </c>
      <c r="Q2691" t="str">
        <f>IF($F2691="","",DATEDIF($R2691,①申込書!$D$3,"Y"))</f>
        <v/>
      </c>
      <c r="R2691" t="str">
        <f t="shared" ref="R2691:R2754" si="299">IF($F2691="","",LEFT($F2691,4)&amp;"/"&amp;MID($F2691,5,2)&amp;"/"&amp;RIGHT($F2691,2))</f>
        <v/>
      </c>
      <c r="S2691" t="str">
        <f t="shared" si="294"/>
        <v/>
      </c>
      <c r="T2691" t="str">
        <f>IFERROR(IF($G2691&lt;&gt;"",LEFT($G2691,11),IF(COUNTIF(③女子申込!$C:$C,$B2691)=1,INDEX(③女子申込!H:H,MATCH($B2691,③女子申込!$C:$C,0)),"")),"")</f>
        <v/>
      </c>
      <c r="U2691" t="str">
        <f t="shared" ref="U2691:U2754" si="300">IFERROR(LEFT($A2691,FIND("大学",$A2691))&amp;RIGHT($A2691,LEN($A2691)-FIND("大学",$A2691)-1),"")</f>
        <v/>
      </c>
    </row>
    <row r="2692" spans="13:21">
      <c r="M2692" t="str">
        <f t="shared" si="295"/>
        <v/>
      </c>
      <c r="N2692" t="str">
        <f t="shared" si="296"/>
        <v/>
      </c>
      <c r="O2692" t="str">
        <f t="shared" si="297"/>
        <v/>
      </c>
      <c r="P2692" t="str">
        <f t="shared" si="298"/>
        <v/>
      </c>
      <c r="Q2692" t="str">
        <f>IF($F2692="","",DATEDIF($R2692,①申込書!$D$3,"Y"))</f>
        <v/>
      </c>
      <c r="R2692" t="str">
        <f t="shared" si="299"/>
        <v/>
      </c>
      <c r="S2692" t="str">
        <f t="shared" si="294"/>
        <v/>
      </c>
      <c r="T2692" t="str">
        <f>IFERROR(IF($G2692&lt;&gt;"",LEFT($G2692,11),IF(COUNTIF(③女子申込!$C:$C,$B2692)=1,INDEX(③女子申込!H:H,MATCH($B2692,③女子申込!$C:$C,0)),"")),"")</f>
        <v/>
      </c>
      <c r="U2692" t="str">
        <f t="shared" si="300"/>
        <v/>
      </c>
    </row>
    <row r="2693" spans="13:21">
      <c r="M2693" t="str">
        <f t="shared" si="295"/>
        <v/>
      </c>
      <c r="N2693" t="str">
        <f t="shared" si="296"/>
        <v/>
      </c>
      <c r="O2693" t="str">
        <f t="shared" si="297"/>
        <v/>
      </c>
      <c r="P2693" t="str">
        <f t="shared" si="298"/>
        <v/>
      </c>
      <c r="Q2693" t="str">
        <f>IF($F2693="","",DATEDIF($R2693,①申込書!$D$3,"Y"))</f>
        <v/>
      </c>
      <c r="R2693" t="str">
        <f t="shared" si="299"/>
        <v/>
      </c>
      <c r="S2693" t="str">
        <f t="shared" si="294"/>
        <v/>
      </c>
      <c r="T2693" t="str">
        <f>IFERROR(IF($G2693&lt;&gt;"",LEFT($G2693,11),IF(COUNTIF(③女子申込!$C:$C,$B2693)=1,INDEX(③女子申込!H:H,MATCH($B2693,③女子申込!$C:$C,0)),"")),"")</f>
        <v/>
      </c>
      <c r="U2693" t="str">
        <f t="shared" si="300"/>
        <v/>
      </c>
    </row>
    <row r="2694" spans="13:21">
      <c r="M2694" t="str">
        <f t="shared" si="295"/>
        <v/>
      </c>
      <c r="N2694" t="str">
        <f t="shared" si="296"/>
        <v/>
      </c>
      <c r="O2694" t="str">
        <f t="shared" si="297"/>
        <v/>
      </c>
      <c r="P2694" t="str">
        <f t="shared" si="298"/>
        <v/>
      </c>
      <c r="Q2694" t="str">
        <f>IF($F2694="","",DATEDIF($R2694,①申込書!$D$3,"Y"))</f>
        <v/>
      </c>
      <c r="R2694" t="str">
        <f t="shared" si="299"/>
        <v/>
      </c>
      <c r="S2694" t="str">
        <f t="shared" si="294"/>
        <v/>
      </c>
      <c r="T2694" t="str">
        <f>IFERROR(IF($G2694&lt;&gt;"",LEFT($G2694,11),IF(COUNTIF(③女子申込!$C:$C,$B2694)=1,INDEX(③女子申込!H:H,MATCH($B2694,③女子申込!$C:$C,0)),"")),"")</f>
        <v/>
      </c>
      <c r="U2694" t="str">
        <f t="shared" si="300"/>
        <v/>
      </c>
    </row>
    <row r="2695" spans="13:21">
      <c r="M2695" t="str">
        <f t="shared" si="295"/>
        <v/>
      </c>
      <c r="N2695" t="str">
        <f t="shared" si="296"/>
        <v/>
      </c>
      <c r="O2695" t="str">
        <f t="shared" si="297"/>
        <v/>
      </c>
      <c r="P2695" t="str">
        <f t="shared" si="298"/>
        <v/>
      </c>
      <c r="Q2695" t="str">
        <f>IF($F2695="","",DATEDIF($R2695,①申込書!$D$3,"Y"))</f>
        <v/>
      </c>
      <c r="R2695" t="str">
        <f t="shared" si="299"/>
        <v/>
      </c>
      <c r="S2695" t="str">
        <f t="shared" si="294"/>
        <v/>
      </c>
      <c r="T2695" t="str">
        <f>IFERROR(IF($G2695&lt;&gt;"",LEFT($G2695,11),IF(COUNTIF(③女子申込!$C:$C,$B2695)=1,INDEX(③女子申込!H:H,MATCH($B2695,③女子申込!$C:$C,0)),"")),"")</f>
        <v/>
      </c>
      <c r="U2695" t="str">
        <f t="shared" si="300"/>
        <v/>
      </c>
    </row>
    <row r="2696" spans="13:21">
      <c r="M2696" t="str">
        <f t="shared" si="295"/>
        <v/>
      </c>
      <c r="N2696" t="str">
        <f t="shared" si="296"/>
        <v/>
      </c>
      <c r="O2696" t="str">
        <f t="shared" si="297"/>
        <v/>
      </c>
      <c r="P2696" t="str">
        <f t="shared" si="298"/>
        <v/>
      </c>
      <c r="Q2696" t="str">
        <f>IF($F2696="","",DATEDIF($R2696,①申込書!$D$3,"Y"))</f>
        <v/>
      </c>
      <c r="R2696" t="str">
        <f t="shared" si="299"/>
        <v/>
      </c>
      <c r="S2696" t="str">
        <f t="shared" si="294"/>
        <v/>
      </c>
      <c r="T2696" t="str">
        <f>IFERROR(IF($G2696&lt;&gt;"",LEFT($G2696,11),IF(COUNTIF(③女子申込!$C:$C,$B2696)=1,INDEX(③女子申込!H:H,MATCH($B2696,③女子申込!$C:$C,0)),"")),"")</f>
        <v/>
      </c>
      <c r="U2696" t="str">
        <f t="shared" si="300"/>
        <v/>
      </c>
    </row>
    <row r="2697" spans="13:21">
      <c r="M2697" t="str">
        <f t="shared" si="295"/>
        <v/>
      </c>
      <c r="N2697" t="str">
        <f t="shared" si="296"/>
        <v/>
      </c>
      <c r="O2697" t="str">
        <f t="shared" si="297"/>
        <v/>
      </c>
      <c r="P2697" t="str">
        <f t="shared" si="298"/>
        <v/>
      </c>
      <c r="Q2697" t="str">
        <f>IF($F2697="","",DATEDIF($R2697,①申込書!$D$3,"Y"))</f>
        <v/>
      </c>
      <c r="R2697" t="str">
        <f t="shared" si="299"/>
        <v/>
      </c>
      <c r="S2697" t="str">
        <f t="shared" si="294"/>
        <v/>
      </c>
      <c r="T2697" t="str">
        <f>IFERROR(IF($G2697&lt;&gt;"",LEFT($G2697,11),IF(COUNTIF(③女子申込!$C:$C,$B2697)=1,INDEX(③女子申込!H:H,MATCH($B2697,③女子申込!$C:$C,0)),"")),"")</f>
        <v/>
      </c>
      <c r="U2697" t="str">
        <f t="shared" si="300"/>
        <v/>
      </c>
    </row>
    <row r="2698" spans="13:21">
      <c r="M2698" t="str">
        <f t="shared" si="295"/>
        <v/>
      </c>
      <c r="N2698" t="str">
        <f t="shared" si="296"/>
        <v/>
      </c>
      <c r="O2698" t="str">
        <f t="shared" si="297"/>
        <v/>
      </c>
      <c r="P2698" t="str">
        <f t="shared" si="298"/>
        <v/>
      </c>
      <c r="Q2698" t="str">
        <f>IF($F2698="","",DATEDIF($R2698,①申込書!$D$3,"Y"))</f>
        <v/>
      </c>
      <c r="R2698" t="str">
        <f t="shared" si="299"/>
        <v/>
      </c>
      <c r="S2698" t="str">
        <f t="shared" si="294"/>
        <v/>
      </c>
      <c r="T2698" t="str">
        <f>IFERROR(IF($G2698&lt;&gt;"",LEFT($G2698,11),IF(COUNTIF(③女子申込!$C:$C,$B2698)=1,INDEX(③女子申込!H:H,MATCH($B2698,③女子申込!$C:$C,0)),"")),"")</f>
        <v/>
      </c>
      <c r="U2698" t="str">
        <f t="shared" si="300"/>
        <v/>
      </c>
    </row>
    <row r="2699" spans="13:21">
      <c r="M2699" t="str">
        <f t="shared" si="295"/>
        <v/>
      </c>
      <c r="N2699" t="str">
        <f t="shared" si="296"/>
        <v/>
      </c>
      <c r="O2699" t="str">
        <f t="shared" si="297"/>
        <v/>
      </c>
      <c r="P2699" t="str">
        <f t="shared" si="298"/>
        <v/>
      </c>
      <c r="Q2699" t="str">
        <f>IF($F2699="","",DATEDIF($R2699,①申込書!$D$3,"Y"))</f>
        <v/>
      </c>
      <c r="R2699" t="str">
        <f t="shared" si="299"/>
        <v/>
      </c>
      <c r="S2699" t="str">
        <f t="shared" si="294"/>
        <v/>
      </c>
      <c r="T2699" t="str">
        <f>IFERROR(IF($G2699&lt;&gt;"",LEFT($G2699,11),IF(COUNTIF(③女子申込!$C:$C,$B2699)=1,INDEX(③女子申込!H:H,MATCH($B2699,③女子申込!$C:$C,0)),"")),"")</f>
        <v/>
      </c>
      <c r="U2699" t="str">
        <f t="shared" si="300"/>
        <v/>
      </c>
    </row>
    <row r="2700" spans="13:21">
      <c r="M2700" t="str">
        <f t="shared" si="295"/>
        <v/>
      </c>
      <c r="N2700" t="str">
        <f t="shared" si="296"/>
        <v/>
      </c>
      <c r="O2700" t="str">
        <f t="shared" si="297"/>
        <v/>
      </c>
      <c r="P2700" t="str">
        <f t="shared" si="298"/>
        <v/>
      </c>
      <c r="Q2700" t="str">
        <f>IF($F2700="","",DATEDIF($R2700,①申込書!$D$3,"Y"))</f>
        <v/>
      </c>
      <c r="R2700" t="str">
        <f t="shared" si="299"/>
        <v/>
      </c>
      <c r="S2700" t="str">
        <f t="shared" si="294"/>
        <v/>
      </c>
      <c r="T2700" t="str">
        <f>IFERROR(IF($G2700&lt;&gt;"",LEFT($G2700,11),IF(COUNTIF(③女子申込!$C:$C,$B2700)=1,INDEX(③女子申込!H:H,MATCH($B2700,③女子申込!$C:$C,0)),"")),"")</f>
        <v/>
      </c>
      <c r="U2700" t="str">
        <f t="shared" si="300"/>
        <v/>
      </c>
    </row>
    <row r="2701" spans="13:21">
      <c r="M2701" t="str">
        <f t="shared" si="295"/>
        <v/>
      </c>
      <c r="N2701" t="str">
        <f t="shared" si="296"/>
        <v/>
      </c>
      <c r="O2701" t="str">
        <f t="shared" si="297"/>
        <v/>
      </c>
      <c r="P2701" t="str">
        <f t="shared" si="298"/>
        <v/>
      </c>
      <c r="Q2701" t="str">
        <f>IF($F2701="","",DATEDIF($R2701,①申込書!$D$3,"Y"))</f>
        <v/>
      </c>
      <c r="R2701" t="str">
        <f t="shared" si="299"/>
        <v/>
      </c>
      <c r="S2701" t="str">
        <f t="shared" si="294"/>
        <v/>
      </c>
      <c r="T2701" t="str">
        <f>IFERROR(IF($G2701&lt;&gt;"",LEFT($G2701,11),IF(COUNTIF(③女子申込!$C:$C,$B2701)=1,INDEX(③女子申込!H:H,MATCH($B2701,③女子申込!$C:$C,0)),"")),"")</f>
        <v/>
      </c>
      <c r="U2701" t="str">
        <f t="shared" si="300"/>
        <v/>
      </c>
    </row>
    <row r="2702" spans="13:21">
      <c r="M2702" t="str">
        <f t="shared" si="295"/>
        <v/>
      </c>
      <c r="N2702" t="str">
        <f t="shared" si="296"/>
        <v/>
      </c>
      <c r="O2702" t="str">
        <f t="shared" si="297"/>
        <v/>
      </c>
      <c r="P2702" t="str">
        <f t="shared" si="298"/>
        <v/>
      </c>
      <c r="Q2702" t="str">
        <f>IF($F2702="","",DATEDIF($R2702,①申込書!$D$3,"Y"))</f>
        <v/>
      </c>
      <c r="R2702" t="str">
        <f t="shared" si="299"/>
        <v/>
      </c>
      <c r="S2702" t="str">
        <f t="shared" si="294"/>
        <v/>
      </c>
      <c r="T2702" t="str">
        <f>IFERROR(IF($G2702&lt;&gt;"",LEFT($G2702,11),IF(COUNTIF(③女子申込!$C:$C,$B2702)=1,INDEX(③女子申込!H:H,MATCH($B2702,③女子申込!$C:$C,0)),"")),"")</f>
        <v/>
      </c>
      <c r="U2702" t="str">
        <f t="shared" si="300"/>
        <v/>
      </c>
    </row>
    <row r="2703" spans="13:21">
      <c r="M2703" t="str">
        <f t="shared" si="295"/>
        <v/>
      </c>
      <c r="N2703" t="str">
        <f t="shared" si="296"/>
        <v/>
      </c>
      <c r="O2703" t="str">
        <f t="shared" si="297"/>
        <v/>
      </c>
      <c r="P2703" t="str">
        <f t="shared" si="298"/>
        <v/>
      </c>
      <c r="Q2703" t="str">
        <f>IF($F2703="","",DATEDIF($R2703,①申込書!$D$3,"Y"))</f>
        <v/>
      </c>
      <c r="R2703" t="str">
        <f t="shared" si="299"/>
        <v/>
      </c>
      <c r="S2703" t="str">
        <f t="shared" si="294"/>
        <v/>
      </c>
      <c r="T2703" t="str">
        <f>IFERROR(IF($G2703&lt;&gt;"",LEFT($G2703,11),IF(COUNTIF(③女子申込!$C:$C,$B2703)=1,INDEX(③女子申込!H:H,MATCH($B2703,③女子申込!$C:$C,0)),"")),"")</f>
        <v/>
      </c>
      <c r="U2703" t="str">
        <f t="shared" si="300"/>
        <v/>
      </c>
    </row>
    <row r="2704" spans="13:21">
      <c r="M2704" t="str">
        <f t="shared" si="295"/>
        <v/>
      </c>
      <c r="N2704" t="str">
        <f t="shared" si="296"/>
        <v/>
      </c>
      <c r="O2704" t="str">
        <f t="shared" si="297"/>
        <v/>
      </c>
      <c r="P2704" t="str">
        <f t="shared" si="298"/>
        <v/>
      </c>
      <c r="Q2704" t="str">
        <f>IF($F2704="","",DATEDIF($R2704,①申込書!$D$3,"Y"))</f>
        <v/>
      </c>
      <c r="R2704" t="str">
        <f t="shared" si="299"/>
        <v/>
      </c>
      <c r="S2704" t="str">
        <f t="shared" si="294"/>
        <v/>
      </c>
      <c r="T2704" t="str">
        <f>IFERROR(IF($G2704&lt;&gt;"",LEFT($G2704,11),IF(COUNTIF(③女子申込!$C:$C,$B2704)=1,INDEX(③女子申込!H:H,MATCH($B2704,③女子申込!$C:$C,0)),"")),"")</f>
        <v/>
      </c>
      <c r="U2704" t="str">
        <f t="shared" si="300"/>
        <v/>
      </c>
    </row>
    <row r="2705" spans="13:21">
      <c r="M2705" t="str">
        <f t="shared" si="295"/>
        <v/>
      </c>
      <c r="N2705" t="str">
        <f t="shared" si="296"/>
        <v/>
      </c>
      <c r="O2705" t="str">
        <f t="shared" si="297"/>
        <v/>
      </c>
      <c r="P2705" t="str">
        <f t="shared" si="298"/>
        <v/>
      </c>
      <c r="Q2705" t="str">
        <f>IF($F2705="","",DATEDIF($R2705,①申込書!$D$3,"Y"))</f>
        <v/>
      </c>
      <c r="R2705" t="str">
        <f t="shared" si="299"/>
        <v/>
      </c>
      <c r="S2705" t="str">
        <f t="shared" si="294"/>
        <v/>
      </c>
      <c r="T2705" t="str">
        <f>IFERROR(IF($G2705&lt;&gt;"",LEFT($G2705,11),IF(COUNTIF(③女子申込!$C:$C,$B2705)=1,INDEX(③女子申込!H:H,MATCH($B2705,③女子申込!$C:$C,0)),"")),"")</f>
        <v/>
      </c>
      <c r="U2705" t="str">
        <f t="shared" si="300"/>
        <v/>
      </c>
    </row>
    <row r="2706" spans="13:21">
      <c r="M2706" t="str">
        <f t="shared" si="295"/>
        <v/>
      </c>
      <c r="N2706" t="str">
        <f t="shared" si="296"/>
        <v/>
      </c>
      <c r="O2706" t="str">
        <f t="shared" si="297"/>
        <v/>
      </c>
      <c r="P2706" t="str">
        <f t="shared" si="298"/>
        <v/>
      </c>
      <c r="Q2706" t="str">
        <f>IF($F2706="","",DATEDIF($R2706,①申込書!$D$3,"Y"))</f>
        <v/>
      </c>
      <c r="R2706" t="str">
        <f t="shared" si="299"/>
        <v/>
      </c>
      <c r="S2706" t="str">
        <f t="shared" si="294"/>
        <v/>
      </c>
      <c r="T2706" t="str">
        <f>IFERROR(IF($G2706&lt;&gt;"",LEFT($G2706,11),IF(COUNTIF(③女子申込!$C:$C,$B2706)=1,INDEX(③女子申込!H:H,MATCH($B2706,③女子申込!$C:$C,0)),"")),"")</f>
        <v/>
      </c>
      <c r="U2706" t="str">
        <f t="shared" si="300"/>
        <v/>
      </c>
    </row>
    <row r="2707" spans="13:21">
      <c r="M2707" t="str">
        <f t="shared" si="295"/>
        <v/>
      </c>
      <c r="N2707" t="str">
        <f t="shared" si="296"/>
        <v/>
      </c>
      <c r="O2707" t="str">
        <f t="shared" si="297"/>
        <v/>
      </c>
      <c r="P2707" t="str">
        <f t="shared" si="298"/>
        <v/>
      </c>
      <c r="Q2707" t="str">
        <f>IF($F2707="","",DATEDIF($R2707,①申込書!$D$3,"Y"))</f>
        <v/>
      </c>
      <c r="R2707" t="str">
        <f t="shared" si="299"/>
        <v/>
      </c>
      <c r="S2707" t="str">
        <f t="shared" si="294"/>
        <v/>
      </c>
      <c r="T2707" t="str">
        <f>IFERROR(IF($G2707&lt;&gt;"",LEFT($G2707,11),IF(COUNTIF(③女子申込!$C:$C,$B2707)=1,INDEX(③女子申込!H:H,MATCH($B2707,③女子申込!$C:$C,0)),"")),"")</f>
        <v/>
      </c>
      <c r="U2707" t="str">
        <f t="shared" si="300"/>
        <v/>
      </c>
    </row>
    <row r="2708" spans="13:21">
      <c r="M2708" t="str">
        <f t="shared" si="295"/>
        <v/>
      </c>
      <c r="N2708" t="str">
        <f t="shared" si="296"/>
        <v/>
      </c>
      <c r="O2708" t="str">
        <f t="shared" si="297"/>
        <v/>
      </c>
      <c r="P2708" t="str">
        <f t="shared" si="298"/>
        <v/>
      </c>
      <c r="Q2708" t="str">
        <f>IF($F2708="","",DATEDIF($R2708,①申込書!$D$3,"Y"))</f>
        <v/>
      </c>
      <c r="R2708" t="str">
        <f t="shared" si="299"/>
        <v/>
      </c>
      <c r="S2708" t="str">
        <f t="shared" si="294"/>
        <v/>
      </c>
      <c r="T2708" t="str">
        <f>IFERROR(IF($G2708&lt;&gt;"",LEFT($G2708,11),IF(COUNTIF(③女子申込!$C:$C,$B2708)=1,INDEX(③女子申込!H:H,MATCH($B2708,③女子申込!$C:$C,0)),"")),"")</f>
        <v/>
      </c>
      <c r="U2708" t="str">
        <f t="shared" si="300"/>
        <v/>
      </c>
    </row>
    <row r="2709" spans="13:21">
      <c r="M2709" t="str">
        <f t="shared" si="295"/>
        <v/>
      </c>
      <c r="N2709" t="str">
        <f t="shared" si="296"/>
        <v/>
      </c>
      <c r="O2709" t="str">
        <f t="shared" si="297"/>
        <v/>
      </c>
      <c r="P2709" t="str">
        <f t="shared" si="298"/>
        <v/>
      </c>
      <c r="Q2709" t="str">
        <f>IF($F2709="","",DATEDIF($R2709,①申込書!$D$3,"Y"))</f>
        <v/>
      </c>
      <c r="R2709" t="str">
        <f t="shared" si="299"/>
        <v/>
      </c>
      <c r="S2709" t="str">
        <f t="shared" si="294"/>
        <v/>
      </c>
      <c r="T2709" t="str">
        <f>IFERROR(IF($G2709&lt;&gt;"",LEFT($G2709,11),IF(COUNTIF(③女子申込!$C:$C,$B2709)=1,INDEX(③女子申込!H:H,MATCH($B2709,③女子申込!$C:$C,0)),"")),"")</f>
        <v/>
      </c>
      <c r="U2709" t="str">
        <f t="shared" si="300"/>
        <v/>
      </c>
    </row>
    <row r="2710" spans="13:21">
      <c r="M2710" t="str">
        <f t="shared" si="295"/>
        <v/>
      </c>
      <c r="N2710" t="str">
        <f t="shared" si="296"/>
        <v/>
      </c>
      <c r="O2710" t="str">
        <f t="shared" si="297"/>
        <v/>
      </c>
      <c r="P2710" t="str">
        <f t="shared" si="298"/>
        <v/>
      </c>
      <c r="Q2710" t="str">
        <f>IF($F2710="","",DATEDIF($R2710,①申込書!$D$3,"Y"))</f>
        <v/>
      </c>
      <c r="R2710" t="str">
        <f t="shared" si="299"/>
        <v/>
      </c>
      <c r="S2710" t="str">
        <f t="shared" si="294"/>
        <v/>
      </c>
      <c r="T2710" t="str">
        <f>IFERROR(IF($G2710&lt;&gt;"",LEFT($G2710,11),IF(COUNTIF(③女子申込!$C:$C,$B2710)=1,INDEX(③女子申込!H:H,MATCH($B2710,③女子申込!$C:$C,0)),"")),"")</f>
        <v/>
      </c>
      <c r="U2710" t="str">
        <f t="shared" si="300"/>
        <v/>
      </c>
    </row>
    <row r="2711" spans="13:21">
      <c r="M2711" t="str">
        <f t="shared" si="295"/>
        <v/>
      </c>
      <c r="N2711" t="str">
        <f t="shared" si="296"/>
        <v/>
      </c>
      <c r="O2711" t="str">
        <f t="shared" si="297"/>
        <v/>
      </c>
      <c r="P2711" t="str">
        <f t="shared" si="298"/>
        <v/>
      </c>
      <c r="Q2711" t="str">
        <f>IF($F2711="","",DATEDIF($R2711,①申込書!$D$3,"Y"))</f>
        <v/>
      </c>
      <c r="R2711" t="str">
        <f t="shared" si="299"/>
        <v/>
      </c>
      <c r="S2711" t="str">
        <f t="shared" si="294"/>
        <v/>
      </c>
      <c r="T2711" t="str">
        <f>IFERROR(IF($G2711&lt;&gt;"",LEFT($G2711,11),IF(COUNTIF(③女子申込!$C:$C,$B2711)=1,INDEX(③女子申込!H:H,MATCH($B2711,③女子申込!$C:$C,0)),"")),"")</f>
        <v/>
      </c>
      <c r="U2711" t="str">
        <f t="shared" si="300"/>
        <v/>
      </c>
    </row>
    <row r="2712" spans="13:21">
      <c r="M2712" t="str">
        <f t="shared" si="295"/>
        <v/>
      </c>
      <c r="N2712" t="str">
        <f t="shared" si="296"/>
        <v/>
      </c>
      <c r="O2712" t="str">
        <f t="shared" si="297"/>
        <v/>
      </c>
      <c r="P2712" t="str">
        <f t="shared" si="298"/>
        <v/>
      </c>
      <c r="Q2712" t="str">
        <f>IF($F2712="","",DATEDIF($R2712,①申込書!$D$3,"Y"))</f>
        <v/>
      </c>
      <c r="R2712" t="str">
        <f t="shared" si="299"/>
        <v/>
      </c>
      <c r="S2712" t="str">
        <f t="shared" si="294"/>
        <v/>
      </c>
      <c r="T2712" t="str">
        <f>IFERROR(IF($G2712&lt;&gt;"",LEFT($G2712,11),IF(COUNTIF(③女子申込!$C:$C,$B2712)=1,INDEX(③女子申込!H:H,MATCH($B2712,③女子申込!$C:$C,0)),"")),"")</f>
        <v/>
      </c>
      <c r="U2712" t="str">
        <f t="shared" si="300"/>
        <v/>
      </c>
    </row>
    <row r="2713" spans="13:21">
      <c r="M2713" t="str">
        <f t="shared" si="295"/>
        <v/>
      </c>
      <c r="N2713" t="str">
        <f t="shared" si="296"/>
        <v/>
      </c>
      <c r="O2713" t="str">
        <f t="shared" si="297"/>
        <v/>
      </c>
      <c r="P2713" t="str">
        <f t="shared" si="298"/>
        <v/>
      </c>
      <c r="Q2713" t="str">
        <f>IF($F2713="","",DATEDIF($R2713,①申込書!$D$3,"Y"))</f>
        <v/>
      </c>
      <c r="R2713" t="str">
        <f t="shared" si="299"/>
        <v/>
      </c>
      <c r="S2713" t="str">
        <f t="shared" si="294"/>
        <v/>
      </c>
      <c r="T2713" t="str">
        <f>IFERROR(IF($G2713&lt;&gt;"",LEFT($G2713,11),IF(COUNTIF(③女子申込!$C:$C,$B2713)=1,INDEX(③女子申込!H:H,MATCH($B2713,③女子申込!$C:$C,0)),"")),"")</f>
        <v/>
      </c>
      <c r="U2713" t="str">
        <f t="shared" si="300"/>
        <v/>
      </c>
    </row>
    <row r="2714" spans="13:21">
      <c r="M2714" t="str">
        <f t="shared" si="295"/>
        <v/>
      </c>
      <c r="N2714" t="str">
        <f t="shared" si="296"/>
        <v/>
      </c>
      <c r="O2714" t="str">
        <f t="shared" si="297"/>
        <v/>
      </c>
      <c r="P2714" t="str">
        <f t="shared" si="298"/>
        <v/>
      </c>
      <c r="Q2714" t="str">
        <f>IF($F2714="","",DATEDIF($R2714,①申込書!$D$3,"Y"))</f>
        <v/>
      </c>
      <c r="R2714" t="str">
        <f t="shared" si="299"/>
        <v/>
      </c>
      <c r="S2714" t="str">
        <f t="shared" si="294"/>
        <v/>
      </c>
      <c r="T2714" t="str">
        <f>IFERROR(IF($G2714&lt;&gt;"",LEFT($G2714,11),IF(COUNTIF(③女子申込!$C:$C,$B2714)=1,INDEX(③女子申込!H:H,MATCH($B2714,③女子申込!$C:$C,0)),"")),"")</f>
        <v/>
      </c>
      <c r="U2714" t="str">
        <f t="shared" si="300"/>
        <v/>
      </c>
    </row>
    <row r="2715" spans="13:21">
      <c r="M2715" t="str">
        <f t="shared" si="295"/>
        <v/>
      </c>
      <c r="N2715" t="str">
        <f t="shared" si="296"/>
        <v/>
      </c>
      <c r="O2715" t="str">
        <f t="shared" si="297"/>
        <v/>
      </c>
      <c r="P2715" t="str">
        <f t="shared" si="298"/>
        <v/>
      </c>
      <c r="Q2715" t="str">
        <f>IF($F2715="","",DATEDIF($R2715,①申込書!$D$3,"Y"))</f>
        <v/>
      </c>
      <c r="R2715" t="str">
        <f t="shared" si="299"/>
        <v/>
      </c>
      <c r="S2715" t="str">
        <f t="shared" si="294"/>
        <v/>
      </c>
      <c r="T2715" t="str">
        <f>IFERROR(IF($G2715&lt;&gt;"",LEFT($G2715,11),IF(COUNTIF(③女子申込!$C:$C,$B2715)=1,INDEX(③女子申込!H:H,MATCH($B2715,③女子申込!$C:$C,0)),"")),"")</f>
        <v/>
      </c>
      <c r="U2715" t="str">
        <f t="shared" si="300"/>
        <v/>
      </c>
    </row>
    <row r="2716" spans="13:21">
      <c r="M2716" t="str">
        <f t="shared" si="295"/>
        <v/>
      </c>
      <c r="N2716" t="str">
        <f t="shared" si="296"/>
        <v/>
      </c>
      <c r="O2716" t="str">
        <f t="shared" si="297"/>
        <v/>
      </c>
      <c r="P2716" t="str">
        <f t="shared" si="298"/>
        <v/>
      </c>
      <c r="Q2716" t="str">
        <f>IF($F2716="","",DATEDIF($R2716,①申込書!$D$3,"Y"))</f>
        <v/>
      </c>
      <c r="R2716" t="str">
        <f t="shared" si="299"/>
        <v/>
      </c>
      <c r="S2716" t="str">
        <f t="shared" si="294"/>
        <v/>
      </c>
      <c r="T2716" t="str">
        <f>IFERROR(IF($G2716&lt;&gt;"",LEFT($G2716,11),IF(COUNTIF(③女子申込!$C:$C,$B2716)=1,INDEX(③女子申込!H:H,MATCH($B2716,③女子申込!$C:$C,0)),"")),"")</f>
        <v/>
      </c>
      <c r="U2716" t="str">
        <f t="shared" si="300"/>
        <v/>
      </c>
    </row>
    <row r="2717" spans="13:21">
      <c r="M2717" t="str">
        <f t="shared" si="295"/>
        <v/>
      </c>
      <c r="N2717" t="str">
        <f t="shared" si="296"/>
        <v/>
      </c>
      <c r="O2717" t="str">
        <f t="shared" si="297"/>
        <v/>
      </c>
      <c r="P2717" t="str">
        <f t="shared" si="298"/>
        <v/>
      </c>
      <c r="Q2717" t="str">
        <f>IF($F2717="","",DATEDIF($R2717,①申込書!$D$3,"Y"))</f>
        <v/>
      </c>
      <c r="R2717" t="str">
        <f t="shared" si="299"/>
        <v/>
      </c>
      <c r="S2717" t="str">
        <f t="shared" si="294"/>
        <v/>
      </c>
      <c r="T2717" t="str">
        <f>IFERROR(IF($G2717&lt;&gt;"",LEFT($G2717,11),IF(COUNTIF(③女子申込!$C:$C,$B2717)=1,INDEX(③女子申込!H:H,MATCH($B2717,③女子申込!$C:$C,0)),"")),"")</f>
        <v/>
      </c>
      <c r="U2717" t="str">
        <f t="shared" si="300"/>
        <v/>
      </c>
    </row>
    <row r="2718" spans="13:21">
      <c r="M2718" t="str">
        <f t="shared" si="295"/>
        <v/>
      </c>
      <c r="N2718" t="str">
        <f t="shared" si="296"/>
        <v/>
      </c>
      <c r="O2718" t="str">
        <f t="shared" si="297"/>
        <v/>
      </c>
      <c r="P2718" t="str">
        <f t="shared" si="298"/>
        <v/>
      </c>
      <c r="Q2718" t="str">
        <f>IF($F2718="","",DATEDIF($R2718,①申込書!$D$3,"Y"))</f>
        <v/>
      </c>
      <c r="R2718" t="str">
        <f t="shared" si="299"/>
        <v/>
      </c>
      <c r="S2718" t="str">
        <f t="shared" si="294"/>
        <v/>
      </c>
      <c r="T2718" t="str">
        <f>IFERROR(IF($G2718&lt;&gt;"",LEFT($G2718,11),IF(COUNTIF(③女子申込!$C:$C,$B2718)=1,INDEX(③女子申込!H:H,MATCH($B2718,③女子申込!$C:$C,0)),"")),"")</f>
        <v/>
      </c>
      <c r="U2718" t="str">
        <f t="shared" si="300"/>
        <v/>
      </c>
    </row>
    <row r="2719" spans="13:21">
      <c r="M2719" t="str">
        <f t="shared" si="295"/>
        <v/>
      </c>
      <c r="N2719" t="str">
        <f t="shared" si="296"/>
        <v/>
      </c>
      <c r="O2719" t="str">
        <f t="shared" si="297"/>
        <v/>
      </c>
      <c r="P2719" t="str">
        <f t="shared" si="298"/>
        <v/>
      </c>
      <c r="Q2719" t="str">
        <f>IF($F2719="","",DATEDIF($R2719,①申込書!$D$3,"Y"))</f>
        <v/>
      </c>
      <c r="R2719" t="str">
        <f t="shared" si="299"/>
        <v/>
      </c>
      <c r="S2719" t="str">
        <f t="shared" si="294"/>
        <v/>
      </c>
      <c r="T2719" t="str">
        <f>IFERROR(IF($G2719&lt;&gt;"",LEFT($G2719,11),IF(COUNTIF(③女子申込!$C:$C,$B2719)=1,INDEX(③女子申込!H:H,MATCH($B2719,③女子申込!$C:$C,0)),"")),"")</f>
        <v/>
      </c>
      <c r="U2719" t="str">
        <f t="shared" si="300"/>
        <v/>
      </c>
    </row>
    <row r="2720" spans="13:21">
      <c r="M2720" t="str">
        <f t="shared" si="295"/>
        <v/>
      </c>
      <c r="N2720" t="str">
        <f t="shared" si="296"/>
        <v/>
      </c>
      <c r="O2720" t="str">
        <f t="shared" si="297"/>
        <v/>
      </c>
      <c r="P2720" t="str">
        <f t="shared" si="298"/>
        <v/>
      </c>
      <c r="Q2720" t="str">
        <f>IF($F2720="","",DATEDIF($R2720,①申込書!$D$3,"Y"))</f>
        <v/>
      </c>
      <c r="R2720" t="str">
        <f t="shared" si="299"/>
        <v/>
      </c>
      <c r="S2720" t="str">
        <f t="shared" si="294"/>
        <v/>
      </c>
      <c r="T2720" t="str">
        <f>IFERROR(IF($G2720&lt;&gt;"",LEFT($G2720,11),IF(COUNTIF(③女子申込!$C:$C,$B2720)=1,INDEX(③女子申込!H:H,MATCH($B2720,③女子申込!$C:$C,0)),"")),"")</f>
        <v/>
      </c>
      <c r="U2720" t="str">
        <f t="shared" si="300"/>
        <v/>
      </c>
    </row>
    <row r="2721" spans="13:21">
      <c r="M2721" t="str">
        <f t="shared" si="295"/>
        <v/>
      </c>
      <c r="N2721" t="str">
        <f t="shared" si="296"/>
        <v/>
      </c>
      <c r="O2721" t="str">
        <f t="shared" si="297"/>
        <v/>
      </c>
      <c r="P2721" t="str">
        <f t="shared" si="298"/>
        <v/>
      </c>
      <c r="Q2721" t="str">
        <f>IF($F2721="","",DATEDIF($R2721,①申込書!$D$3,"Y"))</f>
        <v/>
      </c>
      <c r="R2721" t="str">
        <f t="shared" si="299"/>
        <v/>
      </c>
      <c r="S2721" t="str">
        <f t="shared" si="294"/>
        <v/>
      </c>
      <c r="T2721" t="str">
        <f>IFERROR(IF($G2721&lt;&gt;"",LEFT($G2721,11),IF(COUNTIF(③女子申込!$C:$C,$B2721)=1,INDEX(③女子申込!H:H,MATCH($B2721,③女子申込!$C:$C,0)),"")),"")</f>
        <v/>
      </c>
      <c r="U2721" t="str">
        <f t="shared" si="300"/>
        <v/>
      </c>
    </row>
    <row r="2722" spans="13:21">
      <c r="M2722" t="str">
        <f t="shared" si="295"/>
        <v/>
      </c>
      <c r="N2722" t="str">
        <f t="shared" si="296"/>
        <v/>
      </c>
      <c r="O2722" t="str">
        <f t="shared" si="297"/>
        <v/>
      </c>
      <c r="P2722" t="str">
        <f t="shared" si="298"/>
        <v/>
      </c>
      <c r="Q2722" t="str">
        <f>IF($F2722="","",DATEDIF($R2722,①申込書!$D$3,"Y"))</f>
        <v/>
      </c>
      <c r="R2722" t="str">
        <f t="shared" si="299"/>
        <v/>
      </c>
      <c r="S2722" t="str">
        <f t="shared" si="294"/>
        <v/>
      </c>
      <c r="T2722" t="str">
        <f>IFERROR(IF($G2722&lt;&gt;"",LEFT($G2722,11),IF(COUNTIF(③女子申込!$C:$C,$B2722)=1,INDEX(③女子申込!H:H,MATCH($B2722,③女子申込!$C:$C,0)),"")),"")</f>
        <v/>
      </c>
      <c r="U2722" t="str">
        <f t="shared" si="300"/>
        <v/>
      </c>
    </row>
    <row r="2723" spans="13:21">
      <c r="M2723" t="str">
        <f t="shared" si="295"/>
        <v/>
      </c>
      <c r="N2723" t="str">
        <f t="shared" si="296"/>
        <v/>
      </c>
      <c r="O2723" t="str">
        <f t="shared" si="297"/>
        <v/>
      </c>
      <c r="P2723" t="str">
        <f t="shared" si="298"/>
        <v/>
      </c>
      <c r="Q2723" t="str">
        <f>IF($F2723="","",DATEDIF($R2723,①申込書!$D$3,"Y"))</f>
        <v/>
      </c>
      <c r="R2723" t="str">
        <f t="shared" si="299"/>
        <v/>
      </c>
      <c r="S2723" t="str">
        <f t="shared" si="294"/>
        <v/>
      </c>
      <c r="T2723" t="str">
        <f>IFERROR(IF($G2723&lt;&gt;"",LEFT($G2723,11),IF(COUNTIF(③女子申込!$C:$C,$B2723)=1,INDEX(③女子申込!H:H,MATCH($B2723,③女子申込!$C:$C,0)),"")),"")</f>
        <v/>
      </c>
      <c r="U2723" t="str">
        <f t="shared" si="300"/>
        <v/>
      </c>
    </row>
    <row r="2724" spans="13:21">
      <c r="M2724" t="str">
        <f t="shared" si="295"/>
        <v/>
      </c>
      <c r="N2724" t="str">
        <f t="shared" si="296"/>
        <v/>
      </c>
      <c r="O2724" t="str">
        <f t="shared" si="297"/>
        <v/>
      </c>
      <c r="P2724" t="str">
        <f t="shared" si="298"/>
        <v/>
      </c>
      <c r="Q2724" t="str">
        <f>IF($F2724="","",DATEDIF($R2724,①申込書!$D$3,"Y"))</f>
        <v/>
      </c>
      <c r="R2724" t="str">
        <f t="shared" si="299"/>
        <v/>
      </c>
      <c r="S2724" t="str">
        <f t="shared" si="294"/>
        <v/>
      </c>
      <c r="T2724" t="str">
        <f>IFERROR(IF($G2724&lt;&gt;"",LEFT($G2724,11),IF(COUNTIF(③女子申込!$C:$C,$B2724)=1,INDEX(③女子申込!H:H,MATCH($B2724,③女子申込!$C:$C,0)),"")),"")</f>
        <v/>
      </c>
      <c r="U2724" t="str">
        <f t="shared" si="300"/>
        <v/>
      </c>
    </row>
    <row r="2725" spans="13:21">
      <c r="M2725" t="str">
        <f t="shared" si="295"/>
        <v/>
      </c>
      <c r="N2725" t="str">
        <f t="shared" si="296"/>
        <v/>
      </c>
      <c r="O2725" t="str">
        <f t="shared" si="297"/>
        <v/>
      </c>
      <c r="P2725" t="str">
        <f t="shared" si="298"/>
        <v/>
      </c>
      <c r="Q2725" t="str">
        <f>IF($F2725="","",DATEDIF($R2725,①申込書!$D$3,"Y"))</f>
        <v/>
      </c>
      <c r="R2725" t="str">
        <f t="shared" si="299"/>
        <v/>
      </c>
      <c r="S2725" t="str">
        <f t="shared" si="294"/>
        <v/>
      </c>
      <c r="T2725" t="str">
        <f>IFERROR(IF($G2725&lt;&gt;"",LEFT($G2725,11),IF(COUNTIF(③女子申込!$C:$C,$B2725)=1,INDEX(③女子申込!H:H,MATCH($B2725,③女子申込!$C:$C,0)),"")),"")</f>
        <v/>
      </c>
      <c r="U2725" t="str">
        <f t="shared" si="300"/>
        <v/>
      </c>
    </row>
    <row r="2726" spans="13:21">
      <c r="M2726" t="str">
        <f t="shared" si="295"/>
        <v/>
      </c>
      <c r="N2726" t="str">
        <f t="shared" si="296"/>
        <v/>
      </c>
      <c r="O2726" t="str">
        <f t="shared" si="297"/>
        <v/>
      </c>
      <c r="P2726" t="str">
        <f t="shared" si="298"/>
        <v/>
      </c>
      <c r="Q2726" t="str">
        <f>IF($F2726="","",DATEDIF($R2726,①申込書!$D$3,"Y"))</f>
        <v/>
      </c>
      <c r="R2726" t="str">
        <f t="shared" si="299"/>
        <v/>
      </c>
      <c r="S2726" t="str">
        <f t="shared" si="294"/>
        <v/>
      </c>
      <c r="T2726" t="str">
        <f>IFERROR(IF($G2726&lt;&gt;"",LEFT($G2726,11),IF(COUNTIF(③女子申込!$C:$C,$B2726)=1,INDEX(③女子申込!H:H,MATCH($B2726,③女子申込!$C:$C,0)),"")),"")</f>
        <v/>
      </c>
      <c r="U2726" t="str">
        <f t="shared" si="300"/>
        <v/>
      </c>
    </row>
    <row r="2727" spans="13:21">
      <c r="M2727" t="str">
        <f t="shared" si="295"/>
        <v/>
      </c>
      <c r="N2727" t="str">
        <f t="shared" si="296"/>
        <v/>
      </c>
      <c r="O2727" t="str">
        <f t="shared" si="297"/>
        <v/>
      </c>
      <c r="P2727" t="str">
        <f t="shared" si="298"/>
        <v/>
      </c>
      <c r="Q2727" t="str">
        <f>IF($F2727="","",DATEDIF($R2727,①申込書!$D$3,"Y"))</f>
        <v/>
      </c>
      <c r="R2727" t="str">
        <f t="shared" si="299"/>
        <v/>
      </c>
      <c r="S2727" t="str">
        <f t="shared" si="294"/>
        <v/>
      </c>
      <c r="T2727" t="str">
        <f>IFERROR(IF($G2727&lt;&gt;"",LEFT($G2727,11),IF(COUNTIF(③女子申込!$C:$C,$B2727)=1,INDEX(③女子申込!H:H,MATCH($B2727,③女子申込!$C:$C,0)),"")),"")</f>
        <v/>
      </c>
      <c r="U2727" t="str">
        <f t="shared" si="300"/>
        <v/>
      </c>
    </row>
    <row r="2728" spans="13:21">
      <c r="M2728" t="str">
        <f t="shared" si="295"/>
        <v/>
      </c>
      <c r="N2728" t="str">
        <f t="shared" si="296"/>
        <v/>
      </c>
      <c r="O2728" t="str">
        <f t="shared" si="297"/>
        <v/>
      </c>
      <c r="P2728" t="str">
        <f t="shared" si="298"/>
        <v/>
      </c>
      <c r="Q2728" t="str">
        <f>IF($F2728="","",DATEDIF($R2728,①申込書!$D$3,"Y"))</f>
        <v/>
      </c>
      <c r="R2728" t="str">
        <f t="shared" si="299"/>
        <v/>
      </c>
      <c r="S2728" t="str">
        <f t="shared" si="294"/>
        <v/>
      </c>
      <c r="T2728" t="str">
        <f>IFERROR(IF($G2728&lt;&gt;"",LEFT($G2728,11),IF(COUNTIF(③女子申込!$C:$C,$B2728)=1,INDEX(③女子申込!H:H,MATCH($B2728,③女子申込!$C:$C,0)),"")),"")</f>
        <v/>
      </c>
      <c r="U2728" t="str">
        <f t="shared" si="300"/>
        <v/>
      </c>
    </row>
    <row r="2729" spans="13:21">
      <c r="M2729" t="str">
        <f t="shared" si="295"/>
        <v/>
      </c>
      <c r="N2729" t="str">
        <f t="shared" si="296"/>
        <v/>
      </c>
      <c r="O2729" t="str">
        <f t="shared" si="297"/>
        <v/>
      </c>
      <c r="P2729" t="str">
        <f t="shared" si="298"/>
        <v/>
      </c>
      <c r="Q2729" t="str">
        <f>IF($F2729="","",DATEDIF($R2729,①申込書!$D$3,"Y"))</f>
        <v/>
      </c>
      <c r="R2729" t="str">
        <f t="shared" si="299"/>
        <v/>
      </c>
      <c r="S2729" t="str">
        <f t="shared" si="294"/>
        <v/>
      </c>
      <c r="T2729" t="str">
        <f>IFERROR(IF($G2729&lt;&gt;"",LEFT($G2729,11),IF(COUNTIF(③女子申込!$C:$C,$B2729)=1,INDEX(③女子申込!H:H,MATCH($B2729,③女子申込!$C:$C,0)),"")),"")</f>
        <v/>
      </c>
      <c r="U2729" t="str">
        <f t="shared" si="300"/>
        <v/>
      </c>
    </row>
    <row r="2730" spans="13:21">
      <c r="M2730" t="str">
        <f t="shared" si="295"/>
        <v/>
      </c>
      <c r="N2730" t="str">
        <f t="shared" si="296"/>
        <v/>
      </c>
      <c r="O2730" t="str">
        <f t="shared" si="297"/>
        <v/>
      </c>
      <c r="P2730" t="str">
        <f t="shared" si="298"/>
        <v/>
      </c>
      <c r="Q2730" t="str">
        <f>IF($F2730="","",DATEDIF($R2730,①申込書!$D$3,"Y"))</f>
        <v/>
      </c>
      <c r="R2730" t="str">
        <f t="shared" si="299"/>
        <v/>
      </c>
      <c r="S2730" t="str">
        <f t="shared" si="294"/>
        <v/>
      </c>
      <c r="T2730" t="str">
        <f>IFERROR(IF($G2730&lt;&gt;"",LEFT($G2730,11),IF(COUNTIF(③女子申込!$C:$C,$B2730)=1,INDEX(③女子申込!H:H,MATCH($B2730,③女子申込!$C:$C,0)),"")),"")</f>
        <v/>
      </c>
      <c r="U2730" t="str">
        <f t="shared" si="300"/>
        <v/>
      </c>
    </row>
    <row r="2731" spans="13:21">
      <c r="M2731" t="str">
        <f t="shared" si="295"/>
        <v/>
      </c>
      <c r="N2731" t="str">
        <f t="shared" si="296"/>
        <v/>
      </c>
      <c r="O2731" t="str">
        <f t="shared" si="297"/>
        <v/>
      </c>
      <c r="P2731" t="str">
        <f t="shared" si="298"/>
        <v/>
      </c>
      <c r="Q2731" t="str">
        <f>IF($F2731="","",DATEDIF($R2731,①申込書!$D$3,"Y"))</f>
        <v/>
      </c>
      <c r="R2731" t="str">
        <f t="shared" si="299"/>
        <v/>
      </c>
      <c r="S2731" t="str">
        <f t="shared" si="294"/>
        <v/>
      </c>
      <c r="T2731" t="str">
        <f>IFERROR(IF($G2731&lt;&gt;"",LEFT($G2731,11),IF(COUNTIF(③女子申込!$C:$C,$B2731)=1,INDEX(③女子申込!H:H,MATCH($B2731,③女子申込!$C:$C,0)),"")),"")</f>
        <v/>
      </c>
      <c r="U2731" t="str">
        <f t="shared" si="300"/>
        <v/>
      </c>
    </row>
    <row r="2732" spans="13:21">
      <c r="M2732" t="str">
        <f t="shared" si="295"/>
        <v/>
      </c>
      <c r="N2732" t="str">
        <f t="shared" si="296"/>
        <v/>
      </c>
      <c r="O2732" t="str">
        <f t="shared" si="297"/>
        <v/>
      </c>
      <c r="P2732" t="str">
        <f t="shared" si="298"/>
        <v/>
      </c>
      <c r="Q2732" t="str">
        <f>IF($F2732="","",DATEDIF($R2732,①申込書!$D$3,"Y"))</f>
        <v/>
      </c>
      <c r="R2732" t="str">
        <f t="shared" si="299"/>
        <v/>
      </c>
      <c r="S2732" t="str">
        <f t="shared" si="294"/>
        <v/>
      </c>
      <c r="T2732" t="str">
        <f>IFERROR(IF($G2732&lt;&gt;"",LEFT($G2732,11),IF(COUNTIF(③女子申込!$C:$C,$B2732)=1,INDEX(③女子申込!H:H,MATCH($B2732,③女子申込!$C:$C,0)),"")),"")</f>
        <v/>
      </c>
      <c r="U2732" t="str">
        <f t="shared" si="300"/>
        <v/>
      </c>
    </row>
    <row r="2733" spans="13:21">
      <c r="M2733" t="str">
        <f t="shared" si="295"/>
        <v/>
      </c>
      <c r="N2733" t="str">
        <f t="shared" si="296"/>
        <v/>
      </c>
      <c r="O2733" t="str">
        <f t="shared" si="297"/>
        <v/>
      </c>
      <c r="P2733" t="str">
        <f t="shared" si="298"/>
        <v/>
      </c>
      <c r="Q2733" t="str">
        <f>IF($F2733="","",DATEDIF($R2733,①申込書!$D$3,"Y"))</f>
        <v/>
      </c>
      <c r="R2733" t="str">
        <f t="shared" si="299"/>
        <v/>
      </c>
      <c r="S2733" t="str">
        <f t="shared" si="294"/>
        <v/>
      </c>
      <c r="T2733" t="str">
        <f>IFERROR(IF($G2733&lt;&gt;"",LEFT($G2733,11),IF(COUNTIF(③女子申込!$C:$C,$B2733)=1,INDEX(③女子申込!H:H,MATCH($B2733,③女子申込!$C:$C,0)),"")),"")</f>
        <v/>
      </c>
      <c r="U2733" t="str">
        <f t="shared" si="300"/>
        <v/>
      </c>
    </row>
    <row r="2734" spans="13:21">
      <c r="M2734" t="str">
        <f t="shared" si="295"/>
        <v/>
      </c>
      <c r="N2734" t="str">
        <f t="shared" si="296"/>
        <v/>
      </c>
      <c r="O2734" t="str">
        <f t="shared" si="297"/>
        <v/>
      </c>
      <c r="P2734" t="str">
        <f t="shared" si="298"/>
        <v/>
      </c>
      <c r="Q2734" t="str">
        <f>IF($F2734="","",DATEDIF($R2734,①申込書!$D$3,"Y"))</f>
        <v/>
      </c>
      <c r="R2734" t="str">
        <f t="shared" si="299"/>
        <v/>
      </c>
      <c r="S2734" t="str">
        <f t="shared" si="294"/>
        <v/>
      </c>
      <c r="T2734" t="str">
        <f>IFERROR(IF($G2734&lt;&gt;"",LEFT($G2734,11),IF(COUNTIF(③女子申込!$C:$C,$B2734)=1,INDEX(③女子申込!H:H,MATCH($B2734,③女子申込!$C:$C,0)),"")),"")</f>
        <v/>
      </c>
      <c r="U2734" t="str">
        <f t="shared" si="300"/>
        <v/>
      </c>
    </row>
    <row r="2735" spans="13:21">
      <c r="M2735" t="str">
        <f t="shared" si="295"/>
        <v/>
      </c>
      <c r="N2735" t="str">
        <f t="shared" si="296"/>
        <v/>
      </c>
      <c r="O2735" t="str">
        <f t="shared" si="297"/>
        <v/>
      </c>
      <c r="P2735" t="str">
        <f t="shared" si="298"/>
        <v/>
      </c>
      <c r="Q2735" t="str">
        <f>IF($F2735="","",DATEDIF($R2735,①申込書!$D$3,"Y"))</f>
        <v/>
      </c>
      <c r="R2735" t="str">
        <f t="shared" si="299"/>
        <v/>
      </c>
      <c r="S2735" t="str">
        <f t="shared" si="294"/>
        <v/>
      </c>
      <c r="T2735" t="str">
        <f>IFERROR(IF($G2735&lt;&gt;"",LEFT($G2735,11),IF(COUNTIF(③女子申込!$C:$C,$B2735)=1,INDEX(③女子申込!H:H,MATCH($B2735,③女子申込!$C:$C,0)),"")),"")</f>
        <v/>
      </c>
      <c r="U2735" t="str">
        <f t="shared" si="300"/>
        <v/>
      </c>
    </row>
    <row r="2736" spans="13:21">
      <c r="M2736" t="str">
        <f t="shared" si="295"/>
        <v/>
      </c>
      <c r="N2736" t="str">
        <f t="shared" si="296"/>
        <v/>
      </c>
      <c r="O2736" t="str">
        <f t="shared" si="297"/>
        <v/>
      </c>
      <c r="P2736" t="str">
        <f t="shared" si="298"/>
        <v/>
      </c>
      <c r="Q2736" t="str">
        <f>IF($F2736="","",DATEDIF($R2736,①申込書!$D$3,"Y"))</f>
        <v/>
      </c>
      <c r="R2736" t="str">
        <f t="shared" si="299"/>
        <v/>
      </c>
      <c r="S2736" t="str">
        <f t="shared" si="294"/>
        <v/>
      </c>
      <c r="T2736" t="str">
        <f>IFERROR(IF($G2736&lt;&gt;"",LEFT($G2736,11),IF(COUNTIF(③女子申込!$C:$C,$B2736)=1,INDEX(③女子申込!H:H,MATCH($B2736,③女子申込!$C:$C,0)),"")),"")</f>
        <v/>
      </c>
      <c r="U2736" t="str">
        <f t="shared" si="300"/>
        <v/>
      </c>
    </row>
    <row r="2737" spans="13:21">
      <c r="M2737" t="str">
        <f t="shared" si="295"/>
        <v/>
      </c>
      <c r="N2737" t="str">
        <f t="shared" si="296"/>
        <v/>
      </c>
      <c r="O2737" t="str">
        <f t="shared" si="297"/>
        <v/>
      </c>
      <c r="P2737" t="str">
        <f t="shared" si="298"/>
        <v/>
      </c>
      <c r="Q2737" t="str">
        <f>IF($F2737="","",DATEDIF($R2737,①申込書!$D$3,"Y"))</f>
        <v/>
      </c>
      <c r="R2737" t="str">
        <f t="shared" si="299"/>
        <v/>
      </c>
      <c r="S2737" t="str">
        <f t="shared" si="294"/>
        <v/>
      </c>
      <c r="T2737" t="str">
        <f>IFERROR(IF($G2737&lt;&gt;"",LEFT($G2737,11),IF(COUNTIF(③女子申込!$C:$C,$B2737)=1,INDEX(③女子申込!H:H,MATCH($B2737,③女子申込!$C:$C,0)),"")),"")</f>
        <v/>
      </c>
      <c r="U2737" t="str">
        <f t="shared" si="300"/>
        <v/>
      </c>
    </row>
    <row r="2738" spans="13:21">
      <c r="M2738" t="str">
        <f t="shared" si="295"/>
        <v/>
      </c>
      <c r="N2738" t="str">
        <f t="shared" si="296"/>
        <v/>
      </c>
      <c r="O2738" t="str">
        <f t="shared" si="297"/>
        <v/>
      </c>
      <c r="P2738" t="str">
        <f t="shared" si="298"/>
        <v/>
      </c>
      <c r="Q2738" t="str">
        <f>IF($F2738="","",DATEDIF($R2738,①申込書!$D$3,"Y"))</f>
        <v/>
      </c>
      <c r="R2738" t="str">
        <f t="shared" si="299"/>
        <v/>
      </c>
      <c r="S2738" t="str">
        <f t="shared" si="294"/>
        <v/>
      </c>
      <c r="T2738" t="str">
        <f>IFERROR(IF($G2738&lt;&gt;"",LEFT($G2738,11),IF(COUNTIF(③女子申込!$C:$C,$B2738)=1,INDEX(③女子申込!H:H,MATCH($B2738,③女子申込!$C:$C,0)),"")),"")</f>
        <v/>
      </c>
      <c r="U2738" t="str">
        <f t="shared" si="300"/>
        <v/>
      </c>
    </row>
    <row r="2739" spans="13:21">
      <c r="M2739" t="str">
        <f t="shared" si="295"/>
        <v/>
      </c>
      <c r="N2739" t="str">
        <f t="shared" si="296"/>
        <v/>
      </c>
      <c r="O2739" t="str">
        <f t="shared" si="297"/>
        <v/>
      </c>
      <c r="P2739" t="str">
        <f t="shared" si="298"/>
        <v/>
      </c>
      <c r="Q2739" t="str">
        <f>IF($F2739="","",DATEDIF($R2739,①申込書!$D$3,"Y"))</f>
        <v/>
      </c>
      <c r="R2739" t="str">
        <f t="shared" si="299"/>
        <v/>
      </c>
      <c r="S2739" t="str">
        <f t="shared" si="294"/>
        <v/>
      </c>
      <c r="T2739" t="str">
        <f>IFERROR(IF($G2739&lt;&gt;"",LEFT($G2739,11),IF(COUNTIF(③女子申込!$C:$C,$B2739)=1,INDEX(③女子申込!H:H,MATCH($B2739,③女子申込!$C:$C,0)),"")),"")</f>
        <v/>
      </c>
      <c r="U2739" t="str">
        <f t="shared" si="300"/>
        <v/>
      </c>
    </row>
    <row r="2740" spans="13:21">
      <c r="M2740" t="str">
        <f t="shared" si="295"/>
        <v/>
      </c>
      <c r="N2740" t="str">
        <f t="shared" si="296"/>
        <v/>
      </c>
      <c r="O2740" t="str">
        <f t="shared" si="297"/>
        <v/>
      </c>
      <c r="P2740" t="str">
        <f t="shared" si="298"/>
        <v/>
      </c>
      <c r="Q2740" t="str">
        <f>IF($F2740="","",DATEDIF($R2740,①申込書!$D$3,"Y"))</f>
        <v/>
      </c>
      <c r="R2740" t="str">
        <f t="shared" si="299"/>
        <v/>
      </c>
      <c r="S2740" t="str">
        <f t="shared" si="294"/>
        <v/>
      </c>
      <c r="T2740" t="str">
        <f>IFERROR(IF($G2740&lt;&gt;"",LEFT($G2740,11),IF(COUNTIF(③女子申込!$C:$C,$B2740)=1,INDEX(③女子申込!H:H,MATCH($B2740,③女子申込!$C:$C,0)),"")),"")</f>
        <v/>
      </c>
      <c r="U2740" t="str">
        <f t="shared" si="300"/>
        <v/>
      </c>
    </row>
    <row r="2741" spans="13:21">
      <c r="M2741" t="str">
        <f t="shared" si="295"/>
        <v/>
      </c>
      <c r="N2741" t="str">
        <f t="shared" si="296"/>
        <v/>
      </c>
      <c r="O2741" t="str">
        <f t="shared" si="297"/>
        <v/>
      </c>
      <c r="P2741" t="str">
        <f t="shared" si="298"/>
        <v/>
      </c>
      <c r="Q2741" t="str">
        <f>IF($F2741="","",DATEDIF($R2741,①申込書!$D$3,"Y"))</f>
        <v/>
      </c>
      <c r="R2741" t="str">
        <f t="shared" si="299"/>
        <v/>
      </c>
      <c r="S2741" t="str">
        <f t="shared" si="294"/>
        <v/>
      </c>
      <c r="T2741" t="str">
        <f>IFERROR(IF($G2741&lt;&gt;"",LEFT($G2741,11),IF(COUNTIF(③女子申込!$C:$C,$B2741)=1,INDEX(③女子申込!H:H,MATCH($B2741,③女子申込!$C:$C,0)),"")),"")</f>
        <v/>
      </c>
      <c r="U2741" t="str">
        <f t="shared" si="300"/>
        <v/>
      </c>
    </row>
    <row r="2742" spans="13:21">
      <c r="M2742" t="str">
        <f t="shared" si="295"/>
        <v/>
      </c>
      <c r="N2742" t="str">
        <f t="shared" si="296"/>
        <v/>
      </c>
      <c r="O2742" t="str">
        <f t="shared" si="297"/>
        <v/>
      </c>
      <c r="P2742" t="str">
        <f t="shared" si="298"/>
        <v/>
      </c>
      <c r="Q2742" t="str">
        <f>IF($F2742="","",DATEDIF($R2742,①申込書!$D$3,"Y"))</f>
        <v/>
      </c>
      <c r="R2742" t="str">
        <f t="shared" si="299"/>
        <v/>
      </c>
      <c r="S2742" t="str">
        <f t="shared" si="294"/>
        <v/>
      </c>
      <c r="T2742" t="str">
        <f>IFERROR(IF($G2742&lt;&gt;"",LEFT($G2742,11),IF(COUNTIF(③女子申込!$C:$C,$B2742)=1,INDEX(③女子申込!H:H,MATCH($B2742,③女子申込!$C:$C,0)),"")),"")</f>
        <v/>
      </c>
      <c r="U2742" t="str">
        <f t="shared" si="300"/>
        <v/>
      </c>
    </row>
    <row r="2743" spans="13:21">
      <c r="M2743" t="str">
        <f t="shared" si="295"/>
        <v/>
      </c>
      <c r="N2743" t="str">
        <f t="shared" si="296"/>
        <v/>
      </c>
      <c r="O2743" t="str">
        <f t="shared" si="297"/>
        <v/>
      </c>
      <c r="P2743" t="str">
        <f t="shared" si="298"/>
        <v/>
      </c>
      <c r="Q2743" t="str">
        <f>IF($F2743="","",DATEDIF($R2743,①申込書!$D$3,"Y"))</f>
        <v/>
      </c>
      <c r="R2743" t="str">
        <f t="shared" si="299"/>
        <v/>
      </c>
      <c r="S2743" t="str">
        <f t="shared" si="294"/>
        <v/>
      </c>
      <c r="T2743" t="str">
        <f>IFERROR(IF($G2743&lt;&gt;"",LEFT($G2743,11),IF(COUNTIF(③女子申込!$C:$C,$B2743)=1,INDEX(③女子申込!H:H,MATCH($B2743,③女子申込!$C:$C,0)),"")),"")</f>
        <v/>
      </c>
      <c r="U2743" t="str">
        <f t="shared" si="300"/>
        <v/>
      </c>
    </row>
    <row r="2744" spans="13:21">
      <c r="M2744" t="str">
        <f t="shared" si="295"/>
        <v/>
      </c>
      <c r="N2744" t="str">
        <f t="shared" si="296"/>
        <v/>
      </c>
      <c r="O2744" t="str">
        <f t="shared" si="297"/>
        <v/>
      </c>
      <c r="P2744" t="str">
        <f t="shared" si="298"/>
        <v/>
      </c>
      <c r="Q2744" t="str">
        <f>IF($F2744="","",DATEDIF($R2744,①申込書!$D$3,"Y"))</f>
        <v/>
      </c>
      <c r="R2744" t="str">
        <f t="shared" si="299"/>
        <v/>
      </c>
      <c r="S2744" t="str">
        <f t="shared" si="294"/>
        <v/>
      </c>
      <c r="T2744" t="str">
        <f>IFERROR(IF($G2744&lt;&gt;"",LEFT($G2744,11),IF(COUNTIF(③女子申込!$C:$C,$B2744)=1,INDEX(③女子申込!H:H,MATCH($B2744,③女子申込!$C:$C,0)),"")),"")</f>
        <v/>
      </c>
      <c r="U2744" t="str">
        <f t="shared" si="300"/>
        <v/>
      </c>
    </row>
    <row r="2745" spans="13:21">
      <c r="M2745" t="str">
        <f t="shared" si="295"/>
        <v/>
      </c>
      <c r="N2745" t="str">
        <f t="shared" si="296"/>
        <v/>
      </c>
      <c r="O2745" t="str">
        <f t="shared" si="297"/>
        <v/>
      </c>
      <c r="P2745" t="str">
        <f t="shared" si="298"/>
        <v/>
      </c>
      <c r="Q2745" t="str">
        <f>IF($F2745="","",DATEDIF($R2745,①申込書!$D$3,"Y"))</f>
        <v/>
      </c>
      <c r="R2745" t="str">
        <f t="shared" si="299"/>
        <v/>
      </c>
      <c r="S2745" t="str">
        <f t="shared" si="294"/>
        <v/>
      </c>
      <c r="T2745" t="str">
        <f>IFERROR(IF($G2745&lt;&gt;"",LEFT($G2745,11),IF(COUNTIF(③女子申込!$C:$C,$B2745)=1,INDEX(③女子申込!H:H,MATCH($B2745,③女子申込!$C:$C,0)),"")),"")</f>
        <v/>
      </c>
      <c r="U2745" t="str">
        <f t="shared" si="300"/>
        <v/>
      </c>
    </row>
    <row r="2746" spans="13:21">
      <c r="M2746" t="str">
        <f t="shared" si="295"/>
        <v/>
      </c>
      <c r="N2746" t="str">
        <f t="shared" si="296"/>
        <v/>
      </c>
      <c r="O2746" t="str">
        <f t="shared" si="297"/>
        <v/>
      </c>
      <c r="P2746" t="str">
        <f t="shared" si="298"/>
        <v/>
      </c>
      <c r="Q2746" t="str">
        <f>IF($F2746="","",DATEDIF($R2746,①申込書!$D$3,"Y"))</f>
        <v/>
      </c>
      <c r="R2746" t="str">
        <f t="shared" si="299"/>
        <v/>
      </c>
      <c r="S2746" t="str">
        <f t="shared" si="294"/>
        <v/>
      </c>
      <c r="T2746" t="str">
        <f>IFERROR(IF($G2746&lt;&gt;"",LEFT($G2746,11),IF(COUNTIF(③女子申込!$C:$C,$B2746)=1,INDEX(③女子申込!H:H,MATCH($B2746,③女子申込!$C:$C,0)),"")),"")</f>
        <v/>
      </c>
      <c r="U2746" t="str">
        <f t="shared" si="300"/>
        <v/>
      </c>
    </row>
    <row r="2747" spans="13:21">
      <c r="M2747" t="str">
        <f t="shared" si="295"/>
        <v/>
      </c>
      <c r="N2747" t="str">
        <f t="shared" si="296"/>
        <v/>
      </c>
      <c r="O2747" t="str">
        <f t="shared" si="297"/>
        <v/>
      </c>
      <c r="P2747" t="str">
        <f t="shared" si="298"/>
        <v/>
      </c>
      <c r="Q2747" t="str">
        <f>IF($F2747="","",DATEDIF($R2747,①申込書!$D$3,"Y"))</f>
        <v/>
      </c>
      <c r="R2747" t="str">
        <f t="shared" si="299"/>
        <v/>
      </c>
      <c r="S2747" t="str">
        <f t="shared" si="294"/>
        <v/>
      </c>
      <c r="T2747" t="str">
        <f>IFERROR(IF($G2747&lt;&gt;"",LEFT($G2747,11),IF(COUNTIF(③女子申込!$C:$C,$B2747)=1,INDEX(③女子申込!H:H,MATCH($B2747,③女子申込!$C:$C,0)),"")),"")</f>
        <v/>
      </c>
      <c r="U2747" t="str">
        <f t="shared" si="300"/>
        <v/>
      </c>
    </row>
    <row r="2748" spans="13:21">
      <c r="M2748" t="str">
        <f t="shared" si="295"/>
        <v/>
      </c>
      <c r="N2748" t="str">
        <f t="shared" si="296"/>
        <v/>
      </c>
      <c r="O2748" t="str">
        <f t="shared" si="297"/>
        <v/>
      </c>
      <c r="P2748" t="str">
        <f t="shared" si="298"/>
        <v/>
      </c>
      <c r="Q2748" t="str">
        <f>IF($F2748="","",DATEDIF($R2748,①申込書!$D$3,"Y"))</f>
        <v/>
      </c>
      <c r="R2748" t="str">
        <f t="shared" si="299"/>
        <v/>
      </c>
      <c r="S2748" t="str">
        <f t="shared" si="294"/>
        <v/>
      </c>
      <c r="T2748" t="str">
        <f>IFERROR(IF($G2748&lt;&gt;"",LEFT($G2748,11),IF(COUNTIF(③女子申込!$C:$C,$B2748)=1,INDEX(③女子申込!H:H,MATCH($B2748,③女子申込!$C:$C,0)),"")),"")</f>
        <v/>
      </c>
      <c r="U2748" t="str">
        <f t="shared" si="300"/>
        <v/>
      </c>
    </row>
    <row r="2749" spans="13:21">
      <c r="M2749" t="str">
        <f t="shared" si="295"/>
        <v/>
      </c>
      <c r="N2749" t="str">
        <f t="shared" si="296"/>
        <v/>
      </c>
      <c r="O2749" t="str">
        <f t="shared" si="297"/>
        <v/>
      </c>
      <c r="P2749" t="str">
        <f t="shared" si="298"/>
        <v/>
      </c>
      <c r="Q2749" t="str">
        <f>IF($F2749="","",DATEDIF($R2749,①申込書!$D$3,"Y"))</f>
        <v/>
      </c>
      <c r="R2749" t="str">
        <f t="shared" si="299"/>
        <v/>
      </c>
      <c r="S2749" t="str">
        <f t="shared" si="294"/>
        <v/>
      </c>
      <c r="T2749" t="str">
        <f>IFERROR(IF($G2749&lt;&gt;"",LEFT($G2749,11),IF(COUNTIF(③女子申込!$C:$C,$B2749)=1,INDEX(③女子申込!H:H,MATCH($B2749,③女子申込!$C:$C,0)),"")),"")</f>
        <v/>
      </c>
      <c r="U2749" t="str">
        <f t="shared" si="300"/>
        <v/>
      </c>
    </row>
    <row r="2750" spans="13:21">
      <c r="M2750" t="str">
        <f t="shared" si="295"/>
        <v/>
      </c>
      <c r="N2750" t="str">
        <f t="shared" si="296"/>
        <v/>
      </c>
      <c r="O2750" t="str">
        <f t="shared" si="297"/>
        <v/>
      </c>
      <c r="P2750" t="str">
        <f t="shared" si="298"/>
        <v/>
      </c>
      <c r="Q2750" t="str">
        <f>IF($F2750="","",DATEDIF($R2750,①申込書!$D$3,"Y"))</f>
        <v/>
      </c>
      <c r="R2750" t="str">
        <f t="shared" si="299"/>
        <v/>
      </c>
      <c r="S2750" t="str">
        <f t="shared" si="294"/>
        <v/>
      </c>
      <c r="T2750" t="str">
        <f>IFERROR(IF($G2750&lt;&gt;"",LEFT($G2750,11),IF(COUNTIF(③女子申込!$C:$C,$B2750)=1,INDEX(③女子申込!H:H,MATCH($B2750,③女子申込!$C:$C,0)),"")),"")</f>
        <v/>
      </c>
      <c r="U2750" t="str">
        <f t="shared" si="300"/>
        <v/>
      </c>
    </row>
    <row r="2751" spans="13:21">
      <c r="M2751" t="str">
        <f t="shared" si="295"/>
        <v/>
      </c>
      <c r="N2751" t="str">
        <f t="shared" si="296"/>
        <v/>
      </c>
      <c r="O2751" t="str">
        <f t="shared" si="297"/>
        <v/>
      </c>
      <c r="P2751" t="str">
        <f t="shared" si="298"/>
        <v/>
      </c>
      <c r="Q2751" t="str">
        <f>IF($F2751="","",DATEDIF($R2751,①申込書!$D$3,"Y"))</f>
        <v/>
      </c>
      <c r="R2751" t="str">
        <f t="shared" si="299"/>
        <v/>
      </c>
      <c r="S2751" t="str">
        <f t="shared" si="294"/>
        <v/>
      </c>
      <c r="T2751" t="str">
        <f>IFERROR(IF($G2751&lt;&gt;"",LEFT($G2751,11),IF(COUNTIF(③女子申込!$C:$C,$B2751)=1,INDEX(③女子申込!H:H,MATCH($B2751,③女子申込!$C:$C,0)),"")),"")</f>
        <v/>
      </c>
      <c r="U2751" t="str">
        <f t="shared" si="300"/>
        <v/>
      </c>
    </row>
    <row r="2752" spans="13:21">
      <c r="M2752" t="str">
        <f t="shared" si="295"/>
        <v/>
      </c>
      <c r="N2752" t="str">
        <f t="shared" si="296"/>
        <v/>
      </c>
      <c r="O2752" t="str">
        <f t="shared" si="297"/>
        <v/>
      </c>
      <c r="P2752" t="str">
        <f t="shared" si="298"/>
        <v/>
      </c>
      <c r="Q2752" t="str">
        <f>IF($F2752="","",DATEDIF($R2752,①申込書!$D$3,"Y"))</f>
        <v/>
      </c>
      <c r="R2752" t="str">
        <f t="shared" si="299"/>
        <v/>
      </c>
      <c r="S2752" t="str">
        <f t="shared" si="294"/>
        <v/>
      </c>
      <c r="T2752" t="str">
        <f>IFERROR(IF($G2752&lt;&gt;"",LEFT($G2752,11),IF(COUNTIF(③女子申込!$C:$C,$B2752)=1,INDEX(③女子申込!H:H,MATCH($B2752,③女子申込!$C:$C,0)),"")),"")</f>
        <v/>
      </c>
      <c r="U2752" t="str">
        <f t="shared" si="300"/>
        <v/>
      </c>
    </row>
    <row r="2753" spans="13:21">
      <c r="M2753" t="str">
        <f t="shared" si="295"/>
        <v/>
      </c>
      <c r="N2753" t="str">
        <f t="shared" si="296"/>
        <v/>
      </c>
      <c r="O2753" t="str">
        <f t="shared" si="297"/>
        <v/>
      </c>
      <c r="P2753" t="str">
        <f t="shared" si="298"/>
        <v/>
      </c>
      <c r="Q2753" t="str">
        <f>IF($F2753="","",DATEDIF($R2753,①申込書!$D$3,"Y"))</f>
        <v/>
      </c>
      <c r="R2753" t="str">
        <f t="shared" si="299"/>
        <v/>
      </c>
      <c r="S2753" t="str">
        <f t="shared" si="294"/>
        <v/>
      </c>
      <c r="T2753" t="str">
        <f>IFERROR(IF($G2753&lt;&gt;"",LEFT($G2753,11),IF(COUNTIF(③女子申込!$C:$C,$B2753)=1,INDEX(③女子申込!H:H,MATCH($B2753,③女子申込!$C:$C,0)),"")),"")</f>
        <v/>
      </c>
      <c r="U2753" t="str">
        <f t="shared" si="300"/>
        <v/>
      </c>
    </row>
    <row r="2754" spans="13:21">
      <c r="M2754" t="str">
        <f t="shared" si="295"/>
        <v/>
      </c>
      <c r="N2754" t="str">
        <f t="shared" si="296"/>
        <v/>
      </c>
      <c r="O2754" t="str">
        <f t="shared" si="297"/>
        <v/>
      </c>
      <c r="P2754" t="str">
        <f t="shared" si="298"/>
        <v/>
      </c>
      <c r="Q2754" t="str">
        <f>IF($F2754="","",DATEDIF($R2754,①申込書!$D$3,"Y"))</f>
        <v/>
      </c>
      <c r="R2754" t="str">
        <f t="shared" si="299"/>
        <v/>
      </c>
      <c r="S2754" t="str">
        <f t="shared" ref="S2754:S2817" si="301">IFERROR(IF(OR($E2754="北海道",$E2754="学連"),$E2754,LEFT($E2754,LEN($E2754)-1)),"")</f>
        <v/>
      </c>
      <c r="T2754" t="str">
        <f>IFERROR(IF($G2754&lt;&gt;"",LEFT($G2754,11),IF(COUNTIF(③女子申込!$C:$C,$B2754)=1,INDEX(③女子申込!H:H,MATCH($B2754,③女子申込!$C:$C,0)),"")),"")</f>
        <v/>
      </c>
      <c r="U2754" t="str">
        <f t="shared" si="300"/>
        <v/>
      </c>
    </row>
    <row r="2755" spans="13:21">
      <c r="M2755" t="str">
        <f t="shared" ref="M2755:M2818" si="302">IFERROR(LEFT($C2755,FIND("　",$C2755)-1),"")</f>
        <v/>
      </c>
      <c r="N2755" t="str">
        <f t="shared" ref="N2755:N2818" si="303">IFERROR(RIGHT($C2755,LEN($C2755)-FIND("　",$C2755)),"")</f>
        <v/>
      </c>
      <c r="O2755" t="str">
        <f t="shared" ref="O2755:O2818" si="304">IFERROR(DBCS(LEFT($D2755,FIND(" ",$D2755)-1)),"")</f>
        <v/>
      </c>
      <c r="P2755" t="str">
        <f t="shared" ref="P2755:P2818" si="305">IFERROR(DBCS(RIGHT($D2755,LEN($D2755)-FIND(" ",$D2755))),"")</f>
        <v/>
      </c>
      <c r="Q2755" t="str">
        <f>IF($F2755="","",DATEDIF($R2755,①申込書!$D$3,"Y"))</f>
        <v/>
      </c>
      <c r="R2755" t="str">
        <f t="shared" ref="R2755:R2818" si="306">IF($F2755="","",LEFT($F2755,4)&amp;"/"&amp;MID($F2755,5,2)&amp;"/"&amp;RIGHT($F2755,2))</f>
        <v/>
      </c>
      <c r="S2755" t="str">
        <f t="shared" si="301"/>
        <v/>
      </c>
      <c r="T2755" t="str">
        <f>IFERROR(IF($G2755&lt;&gt;"",LEFT($G2755,11),IF(COUNTIF(③女子申込!$C:$C,$B2755)=1,INDEX(③女子申込!H:H,MATCH($B2755,③女子申込!$C:$C,0)),"")),"")</f>
        <v/>
      </c>
      <c r="U2755" t="str">
        <f t="shared" ref="U2755:U2818" si="307">IFERROR(LEFT($A2755,FIND("大学",$A2755))&amp;RIGHT($A2755,LEN($A2755)-FIND("大学",$A2755)-1),"")</f>
        <v/>
      </c>
    </row>
    <row r="2756" spans="13:21">
      <c r="M2756" t="str">
        <f t="shared" si="302"/>
        <v/>
      </c>
      <c r="N2756" t="str">
        <f t="shared" si="303"/>
        <v/>
      </c>
      <c r="O2756" t="str">
        <f t="shared" si="304"/>
        <v/>
      </c>
      <c r="P2756" t="str">
        <f t="shared" si="305"/>
        <v/>
      </c>
      <c r="Q2756" t="str">
        <f>IF($F2756="","",DATEDIF($R2756,①申込書!$D$3,"Y"))</f>
        <v/>
      </c>
      <c r="R2756" t="str">
        <f t="shared" si="306"/>
        <v/>
      </c>
      <c r="S2756" t="str">
        <f t="shared" si="301"/>
        <v/>
      </c>
      <c r="T2756" t="str">
        <f>IFERROR(IF($G2756&lt;&gt;"",LEFT($G2756,11),IF(COUNTIF(③女子申込!$C:$C,$B2756)=1,INDEX(③女子申込!H:H,MATCH($B2756,③女子申込!$C:$C,0)),"")),"")</f>
        <v/>
      </c>
      <c r="U2756" t="str">
        <f t="shared" si="307"/>
        <v/>
      </c>
    </row>
    <row r="2757" spans="13:21">
      <c r="M2757" t="str">
        <f t="shared" si="302"/>
        <v/>
      </c>
      <c r="N2757" t="str">
        <f t="shared" si="303"/>
        <v/>
      </c>
      <c r="O2757" t="str">
        <f t="shared" si="304"/>
        <v/>
      </c>
      <c r="P2757" t="str">
        <f t="shared" si="305"/>
        <v/>
      </c>
      <c r="Q2757" t="str">
        <f>IF($F2757="","",DATEDIF($R2757,①申込書!$D$3,"Y"))</f>
        <v/>
      </c>
      <c r="R2757" t="str">
        <f t="shared" si="306"/>
        <v/>
      </c>
      <c r="S2757" t="str">
        <f t="shared" si="301"/>
        <v/>
      </c>
      <c r="T2757" t="str">
        <f>IFERROR(IF($G2757&lt;&gt;"",LEFT($G2757,11),IF(COUNTIF(③女子申込!$C:$C,$B2757)=1,INDEX(③女子申込!H:H,MATCH($B2757,③女子申込!$C:$C,0)),"")),"")</f>
        <v/>
      </c>
      <c r="U2757" t="str">
        <f t="shared" si="307"/>
        <v/>
      </c>
    </row>
    <row r="2758" spans="13:21">
      <c r="M2758" t="str">
        <f t="shared" si="302"/>
        <v/>
      </c>
      <c r="N2758" t="str">
        <f t="shared" si="303"/>
        <v/>
      </c>
      <c r="O2758" t="str">
        <f t="shared" si="304"/>
        <v/>
      </c>
      <c r="P2758" t="str">
        <f t="shared" si="305"/>
        <v/>
      </c>
      <c r="Q2758" t="str">
        <f>IF($F2758="","",DATEDIF($R2758,①申込書!$D$3,"Y"))</f>
        <v/>
      </c>
      <c r="R2758" t="str">
        <f t="shared" si="306"/>
        <v/>
      </c>
      <c r="S2758" t="str">
        <f t="shared" si="301"/>
        <v/>
      </c>
      <c r="T2758" t="str">
        <f>IFERROR(IF($G2758&lt;&gt;"",LEFT($G2758,11),IF(COUNTIF(③女子申込!$C:$C,$B2758)=1,INDEX(③女子申込!H:H,MATCH($B2758,③女子申込!$C:$C,0)),"")),"")</f>
        <v/>
      </c>
      <c r="U2758" t="str">
        <f t="shared" si="307"/>
        <v/>
      </c>
    </row>
    <row r="2759" spans="13:21">
      <c r="M2759" t="str">
        <f t="shared" si="302"/>
        <v/>
      </c>
      <c r="N2759" t="str">
        <f t="shared" si="303"/>
        <v/>
      </c>
      <c r="O2759" t="str">
        <f t="shared" si="304"/>
        <v/>
      </c>
      <c r="P2759" t="str">
        <f t="shared" si="305"/>
        <v/>
      </c>
      <c r="Q2759" t="str">
        <f>IF($F2759="","",DATEDIF($R2759,①申込書!$D$3,"Y"))</f>
        <v/>
      </c>
      <c r="R2759" t="str">
        <f t="shared" si="306"/>
        <v/>
      </c>
      <c r="S2759" t="str">
        <f t="shared" si="301"/>
        <v/>
      </c>
      <c r="T2759" t="str">
        <f>IFERROR(IF($G2759&lt;&gt;"",LEFT($G2759,11),IF(COUNTIF(③女子申込!$C:$C,$B2759)=1,INDEX(③女子申込!H:H,MATCH($B2759,③女子申込!$C:$C,0)),"")),"")</f>
        <v/>
      </c>
      <c r="U2759" t="str">
        <f t="shared" si="307"/>
        <v/>
      </c>
    </row>
    <row r="2760" spans="13:21">
      <c r="M2760" t="str">
        <f t="shared" si="302"/>
        <v/>
      </c>
      <c r="N2760" t="str">
        <f t="shared" si="303"/>
        <v/>
      </c>
      <c r="O2760" t="str">
        <f t="shared" si="304"/>
        <v/>
      </c>
      <c r="P2760" t="str">
        <f t="shared" si="305"/>
        <v/>
      </c>
      <c r="Q2760" t="str">
        <f>IF($F2760="","",DATEDIF($R2760,①申込書!$D$3,"Y"))</f>
        <v/>
      </c>
      <c r="R2760" t="str">
        <f t="shared" si="306"/>
        <v/>
      </c>
      <c r="S2760" t="str">
        <f t="shared" si="301"/>
        <v/>
      </c>
      <c r="T2760" t="str">
        <f>IFERROR(IF($G2760&lt;&gt;"",LEFT($G2760,11),IF(COUNTIF(③女子申込!$C:$C,$B2760)=1,INDEX(③女子申込!H:H,MATCH($B2760,③女子申込!$C:$C,0)),"")),"")</f>
        <v/>
      </c>
      <c r="U2760" t="str">
        <f t="shared" si="307"/>
        <v/>
      </c>
    </row>
    <row r="2761" spans="13:21">
      <c r="M2761" t="str">
        <f t="shared" si="302"/>
        <v/>
      </c>
      <c r="N2761" t="str">
        <f t="shared" si="303"/>
        <v/>
      </c>
      <c r="O2761" t="str">
        <f t="shared" si="304"/>
        <v/>
      </c>
      <c r="P2761" t="str">
        <f t="shared" si="305"/>
        <v/>
      </c>
      <c r="Q2761" t="str">
        <f>IF($F2761="","",DATEDIF($R2761,①申込書!$D$3,"Y"))</f>
        <v/>
      </c>
      <c r="R2761" t="str">
        <f t="shared" si="306"/>
        <v/>
      </c>
      <c r="S2761" t="str">
        <f t="shared" si="301"/>
        <v/>
      </c>
      <c r="T2761" t="str">
        <f>IFERROR(IF($G2761&lt;&gt;"",LEFT($G2761,11),IF(COUNTIF(③女子申込!$C:$C,$B2761)=1,INDEX(③女子申込!H:H,MATCH($B2761,③女子申込!$C:$C,0)),"")),"")</f>
        <v/>
      </c>
      <c r="U2761" t="str">
        <f t="shared" si="307"/>
        <v/>
      </c>
    </row>
    <row r="2762" spans="13:21">
      <c r="M2762" t="str">
        <f t="shared" si="302"/>
        <v/>
      </c>
      <c r="N2762" t="str">
        <f t="shared" si="303"/>
        <v/>
      </c>
      <c r="O2762" t="str">
        <f t="shared" si="304"/>
        <v/>
      </c>
      <c r="P2762" t="str">
        <f t="shared" si="305"/>
        <v/>
      </c>
      <c r="Q2762" t="str">
        <f>IF($F2762="","",DATEDIF($R2762,①申込書!$D$3,"Y"))</f>
        <v/>
      </c>
      <c r="R2762" t="str">
        <f t="shared" si="306"/>
        <v/>
      </c>
      <c r="S2762" t="str">
        <f t="shared" si="301"/>
        <v/>
      </c>
      <c r="T2762" t="str">
        <f>IFERROR(IF($G2762&lt;&gt;"",LEFT($G2762,11),IF(COUNTIF(③女子申込!$C:$C,$B2762)=1,INDEX(③女子申込!H:H,MATCH($B2762,③女子申込!$C:$C,0)),"")),"")</f>
        <v/>
      </c>
      <c r="U2762" t="str">
        <f t="shared" si="307"/>
        <v/>
      </c>
    </row>
    <row r="2763" spans="13:21">
      <c r="M2763" t="str">
        <f t="shared" si="302"/>
        <v/>
      </c>
      <c r="N2763" t="str">
        <f t="shared" si="303"/>
        <v/>
      </c>
      <c r="O2763" t="str">
        <f t="shared" si="304"/>
        <v/>
      </c>
      <c r="P2763" t="str">
        <f t="shared" si="305"/>
        <v/>
      </c>
      <c r="Q2763" t="str">
        <f>IF($F2763="","",DATEDIF($R2763,①申込書!$D$3,"Y"))</f>
        <v/>
      </c>
      <c r="R2763" t="str">
        <f t="shared" si="306"/>
        <v/>
      </c>
      <c r="S2763" t="str">
        <f t="shared" si="301"/>
        <v/>
      </c>
      <c r="T2763" t="str">
        <f>IFERROR(IF($G2763&lt;&gt;"",LEFT($G2763,11),IF(COUNTIF(③女子申込!$C:$C,$B2763)=1,INDEX(③女子申込!H:H,MATCH($B2763,③女子申込!$C:$C,0)),"")),"")</f>
        <v/>
      </c>
      <c r="U2763" t="str">
        <f t="shared" si="307"/>
        <v/>
      </c>
    </row>
    <row r="2764" spans="13:21">
      <c r="M2764" t="str">
        <f t="shared" si="302"/>
        <v/>
      </c>
      <c r="N2764" t="str">
        <f t="shared" si="303"/>
        <v/>
      </c>
      <c r="O2764" t="str">
        <f t="shared" si="304"/>
        <v/>
      </c>
      <c r="P2764" t="str">
        <f t="shared" si="305"/>
        <v/>
      </c>
      <c r="Q2764" t="str">
        <f>IF($F2764="","",DATEDIF($R2764,①申込書!$D$3,"Y"))</f>
        <v/>
      </c>
      <c r="R2764" t="str">
        <f t="shared" si="306"/>
        <v/>
      </c>
      <c r="S2764" t="str">
        <f t="shared" si="301"/>
        <v/>
      </c>
      <c r="T2764" t="str">
        <f>IFERROR(IF($G2764&lt;&gt;"",LEFT($G2764,11),IF(COUNTIF(③女子申込!$C:$C,$B2764)=1,INDEX(③女子申込!H:H,MATCH($B2764,③女子申込!$C:$C,0)),"")),"")</f>
        <v/>
      </c>
      <c r="U2764" t="str">
        <f t="shared" si="307"/>
        <v/>
      </c>
    </row>
    <row r="2765" spans="13:21">
      <c r="M2765" t="str">
        <f t="shared" si="302"/>
        <v/>
      </c>
      <c r="N2765" t="str">
        <f t="shared" si="303"/>
        <v/>
      </c>
      <c r="O2765" t="str">
        <f t="shared" si="304"/>
        <v/>
      </c>
      <c r="P2765" t="str">
        <f t="shared" si="305"/>
        <v/>
      </c>
      <c r="Q2765" t="str">
        <f>IF($F2765="","",DATEDIF($R2765,①申込書!$D$3,"Y"))</f>
        <v/>
      </c>
      <c r="R2765" t="str">
        <f t="shared" si="306"/>
        <v/>
      </c>
      <c r="S2765" t="str">
        <f t="shared" si="301"/>
        <v/>
      </c>
      <c r="T2765" t="str">
        <f>IFERROR(IF($G2765&lt;&gt;"",LEFT($G2765,11),IF(COUNTIF(③女子申込!$C:$C,$B2765)=1,INDEX(③女子申込!H:H,MATCH($B2765,③女子申込!$C:$C,0)),"")),"")</f>
        <v/>
      </c>
      <c r="U2765" t="str">
        <f t="shared" si="307"/>
        <v/>
      </c>
    </row>
    <row r="2766" spans="13:21">
      <c r="M2766" t="str">
        <f t="shared" si="302"/>
        <v/>
      </c>
      <c r="N2766" t="str">
        <f t="shared" si="303"/>
        <v/>
      </c>
      <c r="O2766" t="str">
        <f t="shared" si="304"/>
        <v/>
      </c>
      <c r="P2766" t="str">
        <f t="shared" si="305"/>
        <v/>
      </c>
      <c r="Q2766" t="str">
        <f>IF($F2766="","",DATEDIF($R2766,①申込書!$D$3,"Y"))</f>
        <v/>
      </c>
      <c r="R2766" t="str">
        <f t="shared" si="306"/>
        <v/>
      </c>
      <c r="S2766" t="str">
        <f t="shared" si="301"/>
        <v/>
      </c>
      <c r="T2766" t="str">
        <f>IFERROR(IF($G2766&lt;&gt;"",LEFT($G2766,11),IF(COUNTIF(③女子申込!$C:$C,$B2766)=1,INDEX(③女子申込!H:H,MATCH($B2766,③女子申込!$C:$C,0)),"")),"")</f>
        <v/>
      </c>
      <c r="U2766" t="str">
        <f t="shared" si="307"/>
        <v/>
      </c>
    </row>
    <row r="2767" spans="13:21">
      <c r="M2767" t="str">
        <f t="shared" si="302"/>
        <v/>
      </c>
      <c r="N2767" t="str">
        <f t="shared" si="303"/>
        <v/>
      </c>
      <c r="O2767" t="str">
        <f t="shared" si="304"/>
        <v/>
      </c>
      <c r="P2767" t="str">
        <f t="shared" si="305"/>
        <v/>
      </c>
      <c r="Q2767" t="str">
        <f>IF($F2767="","",DATEDIF($R2767,①申込書!$D$3,"Y"))</f>
        <v/>
      </c>
      <c r="R2767" t="str">
        <f t="shared" si="306"/>
        <v/>
      </c>
      <c r="S2767" t="str">
        <f t="shared" si="301"/>
        <v/>
      </c>
      <c r="T2767" t="str">
        <f>IFERROR(IF($G2767&lt;&gt;"",LEFT($G2767,11),IF(COUNTIF(③女子申込!$C:$C,$B2767)=1,INDEX(③女子申込!H:H,MATCH($B2767,③女子申込!$C:$C,0)),"")),"")</f>
        <v/>
      </c>
      <c r="U2767" t="str">
        <f t="shared" si="307"/>
        <v/>
      </c>
    </row>
    <row r="2768" spans="13:21">
      <c r="M2768" t="str">
        <f t="shared" si="302"/>
        <v/>
      </c>
      <c r="N2768" t="str">
        <f t="shared" si="303"/>
        <v/>
      </c>
      <c r="O2768" t="str">
        <f t="shared" si="304"/>
        <v/>
      </c>
      <c r="P2768" t="str">
        <f t="shared" si="305"/>
        <v/>
      </c>
      <c r="Q2768" t="str">
        <f>IF($F2768="","",DATEDIF($R2768,①申込書!$D$3,"Y"))</f>
        <v/>
      </c>
      <c r="R2768" t="str">
        <f t="shared" si="306"/>
        <v/>
      </c>
      <c r="S2768" t="str">
        <f t="shared" si="301"/>
        <v/>
      </c>
      <c r="T2768" t="str">
        <f>IFERROR(IF($G2768&lt;&gt;"",LEFT($G2768,11),IF(COUNTIF(③女子申込!$C:$C,$B2768)=1,INDEX(③女子申込!H:H,MATCH($B2768,③女子申込!$C:$C,0)),"")),"")</f>
        <v/>
      </c>
      <c r="U2768" t="str">
        <f t="shared" si="307"/>
        <v/>
      </c>
    </row>
    <row r="2769" spans="13:21">
      <c r="M2769" t="str">
        <f t="shared" si="302"/>
        <v/>
      </c>
      <c r="N2769" t="str">
        <f t="shared" si="303"/>
        <v/>
      </c>
      <c r="O2769" t="str">
        <f t="shared" si="304"/>
        <v/>
      </c>
      <c r="P2769" t="str">
        <f t="shared" si="305"/>
        <v/>
      </c>
      <c r="Q2769" t="str">
        <f>IF($F2769="","",DATEDIF($R2769,①申込書!$D$3,"Y"))</f>
        <v/>
      </c>
      <c r="R2769" t="str">
        <f t="shared" si="306"/>
        <v/>
      </c>
      <c r="S2769" t="str">
        <f t="shared" si="301"/>
        <v/>
      </c>
      <c r="T2769" t="str">
        <f>IFERROR(IF($G2769&lt;&gt;"",LEFT($G2769,11),IF(COUNTIF(③女子申込!$C:$C,$B2769)=1,INDEX(③女子申込!H:H,MATCH($B2769,③女子申込!$C:$C,0)),"")),"")</f>
        <v/>
      </c>
      <c r="U2769" t="str">
        <f t="shared" si="307"/>
        <v/>
      </c>
    </row>
    <row r="2770" spans="13:21">
      <c r="M2770" t="str">
        <f t="shared" si="302"/>
        <v/>
      </c>
      <c r="N2770" t="str">
        <f t="shared" si="303"/>
        <v/>
      </c>
      <c r="O2770" t="str">
        <f t="shared" si="304"/>
        <v/>
      </c>
      <c r="P2770" t="str">
        <f t="shared" si="305"/>
        <v/>
      </c>
      <c r="Q2770" t="str">
        <f>IF($F2770="","",DATEDIF($R2770,①申込書!$D$3,"Y"))</f>
        <v/>
      </c>
      <c r="R2770" t="str">
        <f t="shared" si="306"/>
        <v/>
      </c>
      <c r="S2770" t="str">
        <f t="shared" si="301"/>
        <v/>
      </c>
      <c r="T2770" t="str">
        <f>IFERROR(IF($G2770&lt;&gt;"",LEFT($G2770,11),IF(COUNTIF(③女子申込!$C:$C,$B2770)=1,INDEX(③女子申込!H:H,MATCH($B2770,③女子申込!$C:$C,0)),"")),"")</f>
        <v/>
      </c>
      <c r="U2770" t="str">
        <f t="shared" si="307"/>
        <v/>
      </c>
    </row>
    <row r="2771" spans="13:21">
      <c r="M2771" t="str">
        <f t="shared" si="302"/>
        <v/>
      </c>
      <c r="N2771" t="str">
        <f t="shared" si="303"/>
        <v/>
      </c>
      <c r="O2771" t="str">
        <f t="shared" si="304"/>
        <v/>
      </c>
      <c r="P2771" t="str">
        <f t="shared" si="305"/>
        <v/>
      </c>
      <c r="Q2771" t="str">
        <f>IF($F2771="","",DATEDIF($R2771,①申込書!$D$3,"Y"))</f>
        <v/>
      </c>
      <c r="R2771" t="str">
        <f t="shared" si="306"/>
        <v/>
      </c>
      <c r="S2771" t="str">
        <f t="shared" si="301"/>
        <v/>
      </c>
      <c r="T2771" t="str">
        <f>IFERROR(IF($G2771&lt;&gt;"",LEFT($G2771,11),IF(COUNTIF(③女子申込!$C:$C,$B2771)=1,INDEX(③女子申込!H:H,MATCH($B2771,③女子申込!$C:$C,0)),"")),"")</f>
        <v/>
      </c>
      <c r="U2771" t="str">
        <f t="shared" si="307"/>
        <v/>
      </c>
    </row>
    <row r="2772" spans="13:21">
      <c r="M2772" t="str">
        <f t="shared" si="302"/>
        <v/>
      </c>
      <c r="N2772" t="str">
        <f t="shared" si="303"/>
        <v/>
      </c>
      <c r="O2772" t="str">
        <f t="shared" si="304"/>
        <v/>
      </c>
      <c r="P2772" t="str">
        <f t="shared" si="305"/>
        <v/>
      </c>
      <c r="Q2772" t="str">
        <f>IF($F2772="","",DATEDIF($R2772,①申込書!$D$3,"Y"))</f>
        <v/>
      </c>
      <c r="R2772" t="str">
        <f t="shared" si="306"/>
        <v/>
      </c>
      <c r="S2772" t="str">
        <f t="shared" si="301"/>
        <v/>
      </c>
      <c r="T2772" t="str">
        <f>IFERROR(IF($G2772&lt;&gt;"",LEFT($G2772,11),IF(COUNTIF(③女子申込!$C:$C,$B2772)=1,INDEX(③女子申込!H:H,MATCH($B2772,③女子申込!$C:$C,0)),"")),"")</f>
        <v/>
      </c>
      <c r="U2772" t="str">
        <f t="shared" si="307"/>
        <v/>
      </c>
    </row>
    <row r="2773" spans="13:21">
      <c r="M2773" t="str">
        <f t="shared" si="302"/>
        <v/>
      </c>
      <c r="N2773" t="str">
        <f t="shared" si="303"/>
        <v/>
      </c>
      <c r="O2773" t="str">
        <f t="shared" si="304"/>
        <v/>
      </c>
      <c r="P2773" t="str">
        <f t="shared" si="305"/>
        <v/>
      </c>
      <c r="Q2773" t="str">
        <f>IF($F2773="","",DATEDIF($R2773,①申込書!$D$3,"Y"))</f>
        <v/>
      </c>
      <c r="R2773" t="str">
        <f t="shared" si="306"/>
        <v/>
      </c>
      <c r="S2773" t="str">
        <f t="shared" si="301"/>
        <v/>
      </c>
      <c r="T2773" t="str">
        <f>IFERROR(IF($G2773&lt;&gt;"",LEFT($G2773,11),IF(COUNTIF(③女子申込!$C:$C,$B2773)=1,INDEX(③女子申込!H:H,MATCH($B2773,③女子申込!$C:$C,0)),"")),"")</f>
        <v/>
      </c>
      <c r="U2773" t="str">
        <f t="shared" si="307"/>
        <v/>
      </c>
    </row>
    <row r="2774" spans="13:21">
      <c r="M2774" t="str">
        <f t="shared" si="302"/>
        <v/>
      </c>
      <c r="N2774" t="str">
        <f t="shared" si="303"/>
        <v/>
      </c>
      <c r="O2774" t="str">
        <f t="shared" si="304"/>
        <v/>
      </c>
      <c r="P2774" t="str">
        <f t="shared" si="305"/>
        <v/>
      </c>
      <c r="Q2774" t="str">
        <f>IF($F2774="","",DATEDIF($R2774,①申込書!$D$3,"Y"))</f>
        <v/>
      </c>
      <c r="R2774" t="str">
        <f t="shared" si="306"/>
        <v/>
      </c>
      <c r="S2774" t="str">
        <f t="shared" si="301"/>
        <v/>
      </c>
      <c r="T2774" t="str">
        <f>IFERROR(IF($G2774&lt;&gt;"",LEFT($G2774,11),IF(COUNTIF(③女子申込!$C:$C,$B2774)=1,INDEX(③女子申込!H:H,MATCH($B2774,③女子申込!$C:$C,0)),"")),"")</f>
        <v/>
      </c>
      <c r="U2774" t="str">
        <f t="shared" si="307"/>
        <v/>
      </c>
    </row>
    <row r="2775" spans="13:21">
      <c r="M2775" t="str">
        <f t="shared" si="302"/>
        <v/>
      </c>
      <c r="N2775" t="str">
        <f t="shared" si="303"/>
        <v/>
      </c>
      <c r="O2775" t="str">
        <f t="shared" si="304"/>
        <v/>
      </c>
      <c r="P2775" t="str">
        <f t="shared" si="305"/>
        <v/>
      </c>
      <c r="Q2775" t="str">
        <f>IF($F2775="","",DATEDIF($R2775,①申込書!$D$3,"Y"))</f>
        <v/>
      </c>
      <c r="R2775" t="str">
        <f t="shared" si="306"/>
        <v/>
      </c>
      <c r="S2775" t="str">
        <f t="shared" si="301"/>
        <v/>
      </c>
      <c r="T2775" t="str">
        <f>IFERROR(IF($G2775&lt;&gt;"",LEFT($G2775,11),IF(COUNTIF(③女子申込!$C:$C,$B2775)=1,INDEX(③女子申込!H:H,MATCH($B2775,③女子申込!$C:$C,0)),"")),"")</f>
        <v/>
      </c>
      <c r="U2775" t="str">
        <f t="shared" si="307"/>
        <v/>
      </c>
    </row>
    <row r="2776" spans="13:21">
      <c r="M2776" t="str">
        <f t="shared" si="302"/>
        <v/>
      </c>
      <c r="N2776" t="str">
        <f t="shared" si="303"/>
        <v/>
      </c>
      <c r="O2776" t="str">
        <f t="shared" si="304"/>
        <v/>
      </c>
      <c r="P2776" t="str">
        <f t="shared" si="305"/>
        <v/>
      </c>
      <c r="Q2776" t="str">
        <f>IF($F2776="","",DATEDIF($R2776,①申込書!$D$3,"Y"))</f>
        <v/>
      </c>
      <c r="R2776" t="str">
        <f t="shared" si="306"/>
        <v/>
      </c>
      <c r="S2776" t="str">
        <f t="shared" si="301"/>
        <v/>
      </c>
      <c r="T2776" t="str">
        <f>IFERROR(IF($G2776&lt;&gt;"",LEFT($G2776,11),IF(COUNTIF(③女子申込!$C:$C,$B2776)=1,INDEX(③女子申込!H:H,MATCH($B2776,③女子申込!$C:$C,0)),"")),"")</f>
        <v/>
      </c>
      <c r="U2776" t="str">
        <f t="shared" si="307"/>
        <v/>
      </c>
    </row>
    <row r="2777" spans="13:21">
      <c r="M2777" t="str">
        <f t="shared" si="302"/>
        <v/>
      </c>
      <c r="N2777" t="str">
        <f t="shared" si="303"/>
        <v/>
      </c>
      <c r="O2777" t="str">
        <f t="shared" si="304"/>
        <v/>
      </c>
      <c r="P2777" t="str">
        <f t="shared" si="305"/>
        <v/>
      </c>
      <c r="Q2777" t="str">
        <f>IF($F2777="","",DATEDIF($R2777,①申込書!$D$3,"Y"))</f>
        <v/>
      </c>
      <c r="R2777" t="str">
        <f t="shared" si="306"/>
        <v/>
      </c>
      <c r="S2777" t="str">
        <f t="shared" si="301"/>
        <v/>
      </c>
      <c r="T2777" t="str">
        <f>IFERROR(IF($G2777&lt;&gt;"",LEFT($G2777,11),IF(COUNTIF(③女子申込!$C:$C,$B2777)=1,INDEX(③女子申込!H:H,MATCH($B2777,③女子申込!$C:$C,0)),"")),"")</f>
        <v/>
      </c>
      <c r="U2777" t="str">
        <f t="shared" si="307"/>
        <v/>
      </c>
    </row>
    <row r="2778" spans="13:21">
      <c r="M2778" t="str">
        <f t="shared" si="302"/>
        <v/>
      </c>
      <c r="N2778" t="str">
        <f t="shared" si="303"/>
        <v/>
      </c>
      <c r="O2778" t="str">
        <f t="shared" si="304"/>
        <v/>
      </c>
      <c r="P2778" t="str">
        <f t="shared" si="305"/>
        <v/>
      </c>
      <c r="Q2778" t="str">
        <f>IF($F2778="","",DATEDIF($R2778,①申込書!$D$3,"Y"))</f>
        <v/>
      </c>
      <c r="R2778" t="str">
        <f t="shared" si="306"/>
        <v/>
      </c>
      <c r="S2778" t="str">
        <f t="shared" si="301"/>
        <v/>
      </c>
      <c r="T2778" t="str">
        <f>IFERROR(IF($G2778&lt;&gt;"",LEFT($G2778,11),IF(COUNTIF(③女子申込!$C:$C,$B2778)=1,INDEX(③女子申込!H:H,MATCH($B2778,③女子申込!$C:$C,0)),"")),"")</f>
        <v/>
      </c>
      <c r="U2778" t="str">
        <f t="shared" si="307"/>
        <v/>
      </c>
    </row>
    <row r="2779" spans="13:21">
      <c r="M2779" t="str">
        <f t="shared" si="302"/>
        <v/>
      </c>
      <c r="N2779" t="str">
        <f t="shared" si="303"/>
        <v/>
      </c>
      <c r="O2779" t="str">
        <f t="shared" si="304"/>
        <v/>
      </c>
      <c r="P2779" t="str">
        <f t="shared" si="305"/>
        <v/>
      </c>
      <c r="Q2779" t="str">
        <f>IF($F2779="","",DATEDIF($R2779,①申込書!$D$3,"Y"))</f>
        <v/>
      </c>
      <c r="R2779" t="str">
        <f t="shared" si="306"/>
        <v/>
      </c>
      <c r="S2779" t="str">
        <f t="shared" si="301"/>
        <v/>
      </c>
      <c r="T2779" t="str">
        <f>IFERROR(IF($G2779&lt;&gt;"",LEFT($G2779,11),IF(COUNTIF(③女子申込!$C:$C,$B2779)=1,INDEX(③女子申込!H:H,MATCH($B2779,③女子申込!$C:$C,0)),"")),"")</f>
        <v/>
      </c>
      <c r="U2779" t="str">
        <f t="shared" si="307"/>
        <v/>
      </c>
    </row>
    <row r="2780" spans="13:21">
      <c r="M2780" t="str">
        <f t="shared" si="302"/>
        <v/>
      </c>
      <c r="N2780" t="str">
        <f t="shared" si="303"/>
        <v/>
      </c>
      <c r="O2780" t="str">
        <f t="shared" si="304"/>
        <v/>
      </c>
      <c r="P2780" t="str">
        <f t="shared" si="305"/>
        <v/>
      </c>
      <c r="Q2780" t="str">
        <f>IF($F2780="","",DATEDIF($R2780,①申込書!$D$3,"Y"))</f>
        <v/>
      </c>
      <c r="R2780" t="str">
        <f t="shared" si="306"/>
        <v/>
      </c>
      <c r="S2780" t="str">
        <f t="shared" si="301"/>
        <v/>
      </c>
      <c r="T2780" t="str">
        <f>IFERROR(IF($G2780&lt;&gt;"",LEFT($G2780,11),IF(COUNTIF(③女子申込!$C:$C,$B2780)=1,INDEX(③女子申込!H:H,MATCH($B2780,③女子申込!$C:$C,0)),"")),"")</f>
        <v/>
      </c>
      <c r="U2780" t="str">
        <f t="shared" si="307"/>
        <v/>
      </c>
    </row>
    <row r="2781" spans="13:21">
      <c r="M2781" t="str">
        <f t="shared" si="302"/>
        <v/>
      </c>
      <c r="N2781" t="str">
        <f t="shared" si="303"/>
        <v/>
      </c>
      <c r="O2781" t="str">
        <f t="shared" si="304"/>
        <v/>
      </c>
      <c r="P2781" t="str">
        <f t="shared" si="305"/>
        <v/>
      </c>
      <c r="Q2781" t="str">
        <f>IF($F2781="","",DATEDIF($R2781,①申込書!$D$3,"Y"))</f>
        <v/>
      </c>
      <c r="R2781" t="str">
        <f t="shared" si="306"/>
        <v/>
      </c>
      <c r="S2781" t="str">
        <f t="shared" si="301"/>
        <v/>
      </c>
      <c r="T2781" t="str">
        <f>IFERROR(IF($G2781&lt;&gt;"",LEFT($G2781,11),IF(COUNTIF(③女子申込!$C:$C,$B2781)=1,INDEX(③女子申込!H:H,MATCH($B2781,③女子申込!$C:$C,0)),"")),"")</f>
        <v/>
      </c>
      <c r="U2781" t="str">
        <f t="shared" si="307"/>
        <v/>
      </c>
    </row>
    <row r="2782" spans="13:21">
      <c r="M2782" t="str">
        <f t="shared" si="302"/>
        <v/>
      </c>
      <c r="N2782" t="str">
        <f t="shared" si="303"/>
        <v/>
      </c>
      <c r="O2782" t="str">
        <f t="shared" si="304"/>
        <v/>
      </c>
      <c r="P2782" t="str">
        <f t="shared" si="305"/>
        <v/>
      </c>
      <c r="Q2782" t="str">
        <f>IF($F2782="","",DATEDIF($R2782,①申込書!$D$3,"Y"))</f>
        <v/>
      </c>
      <c r="R2782" t="str">
        <f t="shared" si="306"/>
        <v/>
      </c>
      <c r="S2782" t="str">
        <f t="shared" si="301"/>
        <v/>
      </c>
      <c r="T2782" t="str">
        <f>IFERROR(IF($G2782&lt;&gt;"",LEFT($G2782,11),IF(COUNTIF(③女子申込!$C:$C,$B2782)=1,INDEX(③女子申込!H:H,MATCH($B2782,③女子申込!$C:$C,0)),"")),"")</f>
        <v/>
      </c>
      <c r="U2782" t="str">
        <f t="shared" si="307"/>
        <v/>
      </c>
    </row>
    <row r="2783" spans="13:21">
      <c r="M2783" t="str">
        <f t="shared" si="302"/>
        <v/>
      </c>
      <c r="N2783" t="str">
        <f t="shared" si="303"/>
        <v/>
      </c>
      <c r="O2783" t="str">
        <f t="shared" si="304"/>
        <v/>
      </c>
      <c r="P2783" t="str">
        <f t="shared" si="305"/>
        <v/>
      </c>
      <c r="Q2783" t="str">
        <f>IF($F2783="","",DATEDIF($R2783,①申込書!$D$3,"Y"))</f>
        <v/>
      </c>
      <c r="R2783" t="str">
        <f t="shared" si="306"/>
        <v/>
      </c>
      <c r="S2783" t="str">
        <f t="shared" si="301"/>
        <v/>
      </c>
      <c r="T2783" t="str">
        <f>IFERROR(IF($G2783&lt;&gt;"",LEFT($G2783,11),IF(COUNTIF(③女子申込!$C:$C,$B2783)=1,INDEX(③女子申込!H:H,MATCH($B2783,③女子申込!$C:$C,0)),"")),"")</f>
        <v/>
      </c>
      <c r="U2783" t="str">
        <f t="shared" si="307"/>
        <v/>
      </c>
    </row>
    <row r="2784" spans="13:21">
      <c r="M2784" t="str">
        <f t="shared" si="302"/>
        <v/>
      </c>
      <c r="N2784" t="str">
        <f t="shared" si="303"/>
        <v/>
      </c>
      <c r="O2784" t="str">
        <f t="shared" si="304"/>
        <v/>
      </c>
      <c r="P2784" t="str">
        <f t="shared" si="305"/>
        <v/>
      </c>
      <c r="Q2784" t="str">
        <f>IF($F2784="","",DATEDIF($R2784,①申込書!$D$3,"Y"))</f>
        <v/>
      </c>
      <c r="R2784" t="str">
        <f t="shared" si="306"/>
        <v/>
      </c>
      <c r="S2784" t="str">
        <f t="shared" si="301"/>
        <v/>
      </c>
      <c r="T2784" t="str">
        <f>IFERROR(IF($G2784&lt;&gt;"",LEFT($G2784,11),IF(COUNTIF(③女子申込!$C:$C,$B2784)=1,INDEX(③女子申込!H:H,MATCH($B2784,③女子申込!$C:$C,0)),"")),"")</f>
        <v/>
      </c>
      <c r="U2784" t="str">
        <f t="shared" si="307"/>
        <v/>
      </c>
    </row>
    <row r="2785" spans="13:21">
      <c r="M2785" t="str">
        <f t="shared" si="302"/>
        <v/>
      </c>
      <c r="N2785" t="str">
        <f t="shared" si="303"/>
        <v/>
      </c>
      <c r="O2785" t="str">
        <f t="shared" si="304"/>
        <v/>
      </c>
      <c r="P2785" t="str">
        <f t="shared" si="305"/>
        <v/>
      </c>
      <c r="Q2785" t="str">
        <f>IF($F2785="","",DATEDIF($R2785,①申込書!$D$3,"Y"))</f>
        <v/>
      </c>
      <c r="R2785" t="str">
        <f t="shared" si="306"/>
        <v/>
      </c>
      <c r="S2785" t="str">
        <f t="shared" si="301"/>
        <v/>
      </c>
      <c r="T2785" t="str">
        <f>IFERROR(IF($G2785&lt;&gt;"",LEFT($G2785,11),IF(COUNTIF(③女子申込!$C:$C,$B2785)=1,INDEX(③女子申込!H:H,MATCH($B2785,③女子申込!$C:$C,0)),"")),"")</f>
        <v/>
      </c>
      <c r="U2785" t="str">
        <f t="shared" si="307"/>
        <v/>
      </c>
    </row>
    <row r="2786" spans="13:21">
      <c r="M2786" t="str">
        <f t="shared" si="302"/>
        <v/>
      </c>
      <c r="N2786" t="str">
        <f t="shared" si="303"/>
        <v/>
      </c>
      <c r="O2786" t="str">
        <f t="shared" si="304"/>
        <v/>
      </c>
      <c r="P2786" t="str">
        <f t="shared" si="305"/>
        <v/>
      </c>
      <c r="Q2786" t="str">
        <f>IF($F2786="","",DATEDIF($R2786,①申込書!$D$3,"Y"))</f>
        <v/>
      </c>
      <c r="R2786" t="str">
        <f t="shared" si="306"/>
        <v/>
      </c>
      <c r="S2786" t="str">
        <f t="shared" si="301"/>
        <v/>
      </c>
      <c r="T2786" t="str">
        <f>IFERROR(IF($G2786&lt;&gt;"",LEFT($G2786,11),IF(COUNTIF(③女子申込!$C:$C,$B2786)=1,INDEX(③女子申込!H:H,MATCH($B2786,③女子申込!$C:$C,0)),"")),"")</f>
        <v/>
      </c>
      <c r="U2786" t="str">
        <f t="shared" si="307"/>
        <v/>
      </c>
    </row>
    <row r="2787" spans="13:21">
      <c r="M2787" t="str">
        <f t="shared" si="302"/>
        <v/>
      </c>
      <c r="N2787" t="str">
        <f t="shared" si="303"/>
        <v/>
      </c>
      <c r="O2787" t="str">
        <f t="shared" si="304"/>
        <v/>
      </c>
      <c r="P2787" t="str">
        <f t="shared" si="305"/>
        <v/>
      </c>
      <c r="Q2787" t="str">
        <f>IF($F2787="","",DATEDIF($R2787,①申込書!$D$3,"Y"))</f>
        <v/>
      </c>
      <c r="R2787" t="str">
        <f t="shared" si="306"/>
        <v/>
      </c>
      <c r="S2787" t="str">
        <f t="shared" si="301"/>
        <v/>
      </c>
      <c r="T2787" t="str">
        <f>IFERROR(IF($G2787&lt;&gt;"",LEFT($G2787,11),IF(COUNTIF(③女子申込!$C:$C,$B2787)=1,INDEX(③女子申込!H:H,MATCH($B2787,③女子申込!$C:$C,0)),"")),"")</f>
        <v/>
      </c>
      <c r="U2787" t="str">
        <f t="shared" si="307"/>
        <v/>
      </c>
    </row>
    <row r="2788" spans="13:21">
      <c r="M2788" t="str">
        <f t="shared" si="302"/>
        <v/>
      </c>
      <c r="N2788" t="str">
        <f t="shared" si="303"/>
        <v/>
      </c>
      <c r="O2788" t="str">
        <f t="shared" si="304"/>
        <v/>
      </c>
      <c r="P2788" t="str">
        <f t="shared" si="305"/>
        <v/>
      </c>
      <c r="Q2788" t="str">
        <f>IF($F2788="","",DATEDIF($R2788,①申込書!$D$3,"Y"))</f>
        <v/>
      </c>
      <c r="R2788" t="str">
        <f t="shared" si="306"/>
        <v/>
      </c>
      <c r="S2788" t="str">
        <f t="shared" si="301"/>
        <v/>
      </c>
      <c r="T2788" t="str">
        <f>IFERROR(IF($G2788&lt;&gt;"",LEFT($G2788,11),IF(COUNTIF(③女子申込!$C:$C,$B2788)=1,INDEX(③女子申込!H:H,MATCH($B2788,③女子申込!$C:$C,0)),"")),"")</f>
        <v/>
      </c>
      <c r="U2788" t="str">
        <f t="shared" si="307"/>
        <v/>
      </c>
    </row>
    <row r="2789" spans="13:21">
      <c r="M2789" t="str">
        <f t="shared" si="302"/>
        <v/>
      </c>
      <c r="N2789" t="str">
        <f t="shared" si="303"/>
        <v/>
      </c>
      <c r="O2789" t="str">
        <f t="shared" si="304"/>
        <v/>
      </c>
      <c r="P2789" t="str">
        <f t="shared" si="305"/>
        <v/>
      </c>
      <c r="Q2789" t="str">
        <f>IF($F2789="","",DATEDIF($R2789,①申込書!$D$3,"Y"))</f>
        <v/>
      </c>
      <c r="R2789" t="str">
        <f t="shared" si="306"/>
        <v/>
      </c>
      <c r="S2789" t="str">
        <f t="shared" si="301"/>
        <v/>
      </c>
      <c r="T2789" t="str">
        <f>IFERROR(IF($G2789&lt;&gt;"",LEFT($G2789,11),IF(COUNTIF(③女子申込!$C:$C,$B2789)=1,INDEX(③女子申込!H:H,MATCH($B2789,③女子申込!$C:$C,0)),"")),"")</f>
        <v/>
      </c>
      <c r="U2789" t="str">
        <f t="shared" si="307"/>
        <v/>
      </c>
    </row>
    <row r="2790" spans="13:21">
      <c r="M2790" t="str">
        <f t="shared" si="302"/>
        <v/>
      </c>
      <c r="N2790" t="str">
        <f t="shared" si="303"/>
        <v/>
      </c>
      <c r="O2790" t="str">
        <f t="shared" si="304"/>
        <v/>
      </c>
      <c r="P2790" t="str">
        <f t="shared" si="305"/>
        <v/>
      </c>
      <c r="Q2790" t="str">
        <f>IF($F2790="","",DATEDIF($R2790,①申込書!$D$3,"Y"))</f>
        <v/>
      </c>
      <c r="R2790" t="str">
        <f t="shared" si="306"/>
        <v/>
      </c>
      <c r="S2790" t="str">
        <f t="shared" si="301"/>
        <v/>
      </c>
      <c r="T2790" t="str">
        <f>IFERROR(IF($G2790&lt;&gt;"",LEFT($G2790,11),IF(COUNTIF(③女子申込!$C:$C,$B2790)=1,INDEX(③女子申込!H:H,MATCH($B2790,③女子申込!$C:$C,0)),"")),"")</f>
        <v/>
      </c>
      <c r="U2790" t="str">
        <f t="shared" si="307"/>
        <v/>
      </c>
    </row>
    <row r="2791" spans="13:21">
      <c r="M2791" t="str">
        <f t="shared" si="302"/>
        <v/>
      </c>
      <c r="N2791" t="str">
        <f t="shared" si="303"/>
        <v/>
      </c>
      <c r="O2791" t="str">
        <f t="shared" si="304"/>
        <v/>
      </c>
      <c r="P2791" t="str">
        <f t="shared" si="305"/>
        <v/>
      </c>
      <c r="Q2791" t="str">
        <f>IF($F2791="","",DATEDIF($R2791,①申込書!$D$3,"Y"))</f>
        <v/>
      </c>
      <c r="R2791" t="str">
        <f t="shared" si="306"/>
        <v/>
      </c>
      <c r="S2791" t="str">
        <f t="shared" si="301"/>
        <v/>
      </c>
      <c r="T2791" t="str">
        <f>IFERROR(IF($G2791&lt;&gt;"",LEFT($G2791,11),IF(COUNTIF(③女子申込!$C:$C,$B2791)=1,INDEX(③女子申込!H:H,MATCH($B2791,③女子申込!$C:$C,0)),"")),"")</f>
        <v/>
      </c>
      <c r="U2791" t="str">
        <f t="shared" si="307"/>
        <v/>
      </c>
    </row>
    <row r="2792" spans="13:21">
      <c r="M2792" t="str">
        <f t="shared" si="302"/>
        <v/>
      </c>
      <c r="N2792" t="str">
        <f t="shared" si="303"/>
        <v/>
      </c>
      <c r="O2792" t="str">
        <f t="shared" si="304"/>
        <v/>
      </c>
      <c r="P2792" t="str">
        <f t="shared" si="305"/>
        <v/>
      </c>
      <c r="Q2792" t="str">
        <f>IF($F2792="","",DATEDIF($R2792,①申込書!$D$3,"Y"))</f>
        <v/>
      </c>
      <c r="R2792" t="str">
        <f t="shared" si="306"/>
        <v/>
      </c>
      <c r="S2792" t="str">
        <f t="shared" si="301"/>
        <v/>
      </c>
      <c r="T2792" t="str">
        <f>IFERROR(IF($G2792&lt;&gt;"",LEFT($G2792,11),IF(COUNTIF(③女子申込!$C:$C,$B2792)=1,INDEX(③女子申込!H:H,MATCH($B2792,③女子申込!$C:$C,0)),"")),"")</f>
        <v/>
      </c>
      <c r="U2792" t="str">
        <f t="shared" si="307"/>
        <v/>
      </c>
    </row>
    <row r="2793" spans="13:21">
      <c r="M2793" t="str">
        <f t="shared" si="302"/>
        <v/>
      </c>
      <c r="N2793" t="str">
        <f t="shared" si="303"/>
        <v/>
      </c>
      <c r="O2793" t="str">
        <f t="shared" si="304"/>
        <v/>
      </c>
      <c r="P2793" t="str">
        <f t="shared" si="305"/>
        <v/>
      </c>
      <c r="Q2793" t="str">
        <f>IF($F2793="","",DATEDIF($R2793,①申込書!$D$3,"Y"))</f>
        <v/>
      </c>
      <c r="R2793" t="str">
        <f t="shared" si="306"/>
        <v/>
      </c>
      <c r="S2793" t="str">
        <f t="shared" si="301"/>
        <v/>
      </c>
      <c r="T2793" t="str">
        <f>IFERROR(IF($G2793&lt;&gt;"",LEFT($G2793,11),IF(COUNTIF(③女子申込!$C:$C,$B2793)=1,INDEX(③女子申込!H:H,MATCH($B2793,③女子申込!$C:$C,0)),"")),"")</f>
        <v/>
      </c>
      <c r="U2793" t="str">
        <f t="shared" si="307"/>
        <v/>
      </c>
    </row>
    <row r="2794" spans="13:21">
      <c r="M2794" t="str">
        <f t="shared" si="302"/>
        <v/>
      </c>
      <c r="N2794" t="str">
        <f t="shared" si="303"/>
        <v/>
      </c>
      <c r="O2794" t="str">
        <f t="shared" si="304"/>
        <v/>
      </c>
      <c r="P2794" t="str">
        <f t="shared" si="305"/>
        <v/>
      </c>
      <c r="Q2794" t="str">
        <f>IF($F2794="","",DATEDIF($R2794,①申込書!$D$3,"Y"))</f>
        <v/>
      </c>
      <c r="R2794" t="str">
        <f t="shared" si="306"/>
        <v/>
      </c>
      <c r="S2794" t="str">
        <f t="shared" si="301"/>
        <v/>
      </c>
      <c r="T2794" t="str">
        <f>IFERROR(IF($G2794&lt;&gt;"",LEFT($G2794,11),IF(COUNTIF(③女子申込!$C:$C,$B2794)=1,INDEX(③女子申込!H:H,MATCH($B2794,③女子申込!$C:$C,0)),"")),"")</f>
        <v/>
      </c>
      <c r="U2794" t="str">
        <f t="shared" si="307"/>
        <v/>
      </c>
    </row>
    <row r="2795" spans="13:21">
      <c r="M2795" t="str">
        <f t="shared" si="302"/>
        <v/>
      </c>
      <c r="N2795" t="str">
        <f t="shared" si="303"/>
        <v/>
      </c>
      <c r="O2795" t="str">
        <f t="shared" si="304"/>
        <v/>
      </c>
      <c r="P2795" t="str">
        <f t="shared" si="305"/>
        <v/>
      </c>
      <c r="Q2795" t="str">
        <f>IF($F2795="","",DATEDIF($R2795,①申込書!$D$3,"Y"))</f>
        <v/>
      </c>
      <c r="R2795" t="str">
        <f t="shared" si="306"/>
        <v/>
      </c>
      <c r="S2795" t="str">
        <f t="shared" si="301"/>
        <v/>
      </c>
      <c r="T2795" t="str">
        <f>IFERROR(IF($G2795&lt;&gt;"",LEFT($G2795,11),IF(COUNTIF(③女子申込!$C:$C,$B2795)=1,INDEX(③女子申込!H:H,MATCH($B2795,③女子申込!$C:$C,0)),"")),"")</f>
        <v/>
      </c>
      <c r="U2795" t="str">
        <f t="shared" si="307"/>
        <v/>
      </c>
    </row>
    <row r="2796" spans="13:21">
      <c r="M2796" t="str">
        <f t="shared" si="302"/>
        <v/>
      </c>
      <c r="N2796" t="str">
        <f t="shared" si="303"/>
        <v/>
      </c>
      <c r="O2796" t="str">
        <f t="shared" si="304"/>
        <v/>
      </c>
      <c r="P2796" t="str">
        <f t="shared" si="305"/>
        <v/>
      </c>
      <c r="Q2796" t="str">
        <f>IF($F2796="","",DATEDIF($R2796,①申込書!$D$3,"Y"))</f>
        <v/>
      </c>
      <c r="R2796" t="str">
        <f t="shared" si="306"/>
        <v/>
      </c>
      <c r="S2796" t="str">
        <f t="shared" si="301"/>
        <v/>
      </c>
      <c r="T2796" t="str">
        <f>IFERROR(IF($G2796&lt;&gt;"",LEFT($G2796,11),IF(COUNTIF(③女子申込!$C:$C,$B2796)=1,INDEX(③女子申込!H:H,MATCH($B2796,③女子申込!$C:$C,0)),"")),"")</f>
        <v/>
      </c>
      <c r="U2796" t="str">
        <f t="shared" si="307"/>
        <v/>
      </c>
    </row>
    <row r="2797" spans="13:21">
      <c r="M2797" t="str">
        <f t="shared" si="302"/>
        <v/>
      </c>
      <c r="N2797" t="str">
        <f t="shared" si="303"/>
        <v/>
      </c>
      <c r="O2797" t="str">
        <f t="shared" si="304"/>
        <v/>
      </c>
      <c r="P2797" t="str">
        <f t="shared" si="305"/>
        <v/>
      </c>
      <c r="Q2797" t="str">
        <f>IF($F2797="","",DATEDIF($R2797,①申込書!$D$3,"Y"))</f>
        <v/>
      </c>
      <c r="R2797" t="str">
        <f t="shared" si="306"/>
        <v/>
      </c>
      <c r="S2797" t="str">
        <f t="shared" si="301"/>
        <v/>
      </c>
      <c r="T2797" t="str">
        <f>IFERROR(IF($G2797&lt;&gt;"",LEFT($G2797,11),IF(COUNTIF(③女子申込!$C:$C,$B2797)=1,INDEX(③女子申込!H:H,MATCH($B2797,③女子申込!$C:$C,0)),"")),"")</f>
        <v/>
      </c>
      <c r="U2797" t="str">
        <f t="shared" si="307"/>
        <v/>
      </c>
    </row>
    <row r="2798" spans="13:21">
      <c r="M2798" t="str">
        <f t="shared" si="302"/>
        <v/>
      </c>
      <c r="N2798" t="str">
        <f t="shared" si="303"/>
        <v/>
      </c>
      <c r="O2798" t="str">
        <f t="shared" si="304"/>
        <v/>
      </c>
      <c r="P2798" t="str">
        <f t="shared" si="305"/>
        <v/>
      </c>
      <c r="Q2798" t="str">
        <f>IF($F2798="","",DATEDIF($R2798,①申込書!$D$3,"Y"))</f>
        <v/>
      </c>
      <c r="R2798" t="str">
        <f t="shared" si="306"/>
        <v/>
      </c>
      <c r="S2798" t="str">
        <f t="shared" si="301"/>
        <v/>
      </c>
      <c r="T2798" t="str">
        <f>IFERROR(IF($G2798&lt;&gt;"",LEFT($G2798,11),IF(COUNTIF(③女子申込!$C:$C,$B2798)=1,INDEX(③女子申込!H:H,MATCH($B2798,③女子申込!$C:$C,0)),"")),"")</f>
        <v/>
      </c>
      <c r="U2798" t="str">
        <f t="shared" si="307"/>
        <v/>
      </c>
    </row>
    <row r="2799" spans="13:21">
      <c r="M2799" t="str">
        <f t="shared" si="302"/>
        <v/>
      </c>
      <c r="N2799" t="str">
        <f t="shared" si="303"/>
        <v/>
      </c>
      <c r="O2799" t="str">
        <f t="shared" si="304"/>
        <v/>
      </c>
      <c r="P2799" t="str">
        <f t="shared" si="305"/>
        <v/>
      </c>
      <c r="Q2799" t="str">
        <f>IF($F2799="","",DATEDIF($R2799,①申込書!$D$3,"Y"))</f>
        <v/>
      </c>
      <c r="R2799" t="str">
        <f t="shared" si="306"/>
        <v/>
      </c>
      <c r="S2799" t="str">
        <f t="shared" si="301"/>
        <v/>
      </c>
      <c r="T2799" t="str">
        <f>IFERROR(IF($G2799&lt;&gt;"",LEFT($G2799,11),IF(COUNTIF(③女子申込!$C:$C,$B2799)=1,INDEX(③女子申込!H:H,MATCH($B2799,③女子申込!$C:$C,0)),"")),"")</f>
        <v/>
      </c>
      <c r="U2799" t="str">
        <f t="shared" si="307"/>
        <v/>
      </c>
    </row>
    <row r="2800" spans="13:21">
      <c r="M2800" t="str">
        <f t="shared" si="302"/>
        <v/>
      </c>
      <c r="N2800" t="str">
        <f t="shared" si="303"/>
        <v/>
      </c>
      <c r="O2800" t="str">
        <f t="shared" si="304"/>
        <v/>
      </c>
      <c r="P2800" t="str">
        <f t="shared" si="305"/>
        <v/>
      </c>
      <c r="Q2800" t="str">
        <f>IF($F2800="","",DATEDIF($R2800,①申込書!$D$3,"Y"))</f>
        <v/>
      </c>
      <c r="R2800" t="str">
        <f t="shared" si="306"/>
        <v/>
      </c>
      <c r="S2800" t="str">
        <f t="shared" si="301"/>
        <v/>
      </c>
      <c r="T2800" t="str">
        <f>IFERROR(IF($G2800&lt;&gt;"",LEFT($G2800,11),IF(COUNTIF(③女子申込!$C:$C,$B2800)=1,INDEX(③女子申込!H:H,MATCH($B2800,③女子申込!$C:$C,0)),"")),"")</f>
        <v/>
      </c>
      <c r="U2800" t="str">
        <f t="shared" si="307"/>
        <v/>
      </c>
    </row>
    <row r="2801" spans="13:21">
      <c r="M2801" t="str">
        <f t="shared" si="302"/>
        <v/>
      </c>
      <c r="N2801" t="str">
        <f t="shared" si="303"/>
        <v/>
      </c>
      <c r="O2801" t="str">
        <f t="shared" si="304"/>
        <v/>
      </c>
      <c r="P2801" t="str">
        <f t="shared" si="305"/>
        <v/>
      </c>
      <c r="Q2801" t="str">
        <f>IF($F2801="","",DATEDIF($R2801,①申込書!$D$3,"Y"))</f>
        <v/>
      </c>
      <c r="R2801" t="str">
        <f t="shared" si="306"/>
        <v/>
      </c>
      <c r="S2801" t="str">
        <f t="shared" si="301"/>
        <v/>
      </c>
      <c r="T2801" t="str">
        <f>IFERROR(IF($G2801&lt;&gt;"",LEFT($G2801,11),IF(COUNTIF(③女子申込!$C:$C,$B2801)=1,INDEX(③女子申込!H:H,MATCH($B2801,③女子申込!$C:$C,0)),"")),"")</f>
        <v/>
      </c>
      <c r="U2801" t="str">
        <f t="shared" si="307"/>
        <v/>
      </c>
    </row>
    <row r="2802" spans="13:21">
      <c r="M2802" t="str">
        <f t="shared" si="302"/>
        <v/>
      </c>
      <c r="N2802" t="str">
        <f t="shared" si="303"/>
        <v/>
      </c>
      <c r="O2802" t="str">
        <f t="shared" si="304"/>
        <v/>
      </c>
      <c r="P2802" t="str">
        <f t="shared" si="305"/>
        <v/>
      </c>
      <c r="Q2802" t="str">
        <f>IF($F2802="","",DATEDIF($R2802,①申込書!$D$3,"Y"))</f>
        <v/>
      </c>
      <c r="R2802" t="str">
        <f t="shared" si="306"/>
        <v/>
      </c>
      <c r="S2802" t="str">
        <f t="shared" si="301"/>
        <v/>
      </c>
      <c r="T2802" t="str">
        <f>IFERROR(IF($G2802&lt;&gt;"",LEFT($G2802,11),IF(COUNTIF(③女子申込!$C:$C,$B2802)=1,INDEX(③女子申込!H:H,MATCH($B2802,③女子申込!$C:$C,0)),"")),"")</f>
        <v/>
      </c>
      <c r="U2802" t="str">
        <f t="shared" si="307"/>
        <v/>
      </c>
    </row>
    <row r="2803" spans="13:21">
      <c r="M2803" t="str">
        <f t="shared" si="302"/>
        <v/>
      </c>
      <c r="N2803" t="str">
        <f t="shared" si="303"/>
        <v/>
      </c>
      <c r="O2803" t="str">
        <f t="shared" si="304"/>
        <v/>
      </c>
      <c r="P2803" t="str">
        <f t="shared" si="305"/>
        <v/>
      </c>
      <c r="Q2803" t="str">
        <f>IF($F2803="","",DATEDIF($R2803,①申込書!$D$3,"Y"))</f>
        <v/>
      </c>
      <c r="R2803" t="str">
        <f t="shared" si="306"/>
        <v/>
      </c>
      <c r="S2803" t="str">
        <f t="shared" si="301"/>
        <v/>
      </c>
      <c r="T2803" t="str">
        <f>IFERROR(IF($G2803&lt;&gt;"",LEFT($G2803,11),IF(COUNTIF(③女子申込!$C:$C,$B2803)=1,INDEX(③女子申込!H:H,MATCH($B2803,③女子申込!$C:$C,0)),"")),"")</f>
        <v/>
      </c>
      <c r="U2803" t="str">
        <f t="shared" si="307"/>
        <v/>
      </c>
    </row>
    <row r="2804" spans="13:21">
      <c r="M2804" t="str">
        <f t="shared" si="302"/>
        <v/>
      </c>
      <c r="N2804" t="str">
        <f t="shared" si="303"/>
        <v/>
      </c>
      <c r="O2804" t="str">
        <f t="shared" si="304"/>
        <v/>
      </c>
      <c r="P2804" t="str">
        <f t="shared" si="305"/>
        <v/>
      </c>
      <c r="Q2804" t="str">
        <f>IF($F2804="","",DATEDIF($R2804,①申込書!$D$3,"Y"))</f>
        <v/>
      </c>
      <c r="R2804" t="str">
        <f t="shared" si="306"/>
        <v/>
      </c>
      <c r="S2804" t="str">
        <f t="shared" si="301"/>
        <v/>
      </c>
      <c r="T2804" t="str">
        <f>IFERROR(IF($G2804&lt;&gt;"",LEFT($G2804,11),IF(COUNTIF(③女子申込!$C:$C,$B2804)=1,INDEX(③女子申込!H:H,MATCH($B2804,③女子申込!$C:$C,0)),"")),"")</f>
        <v/>
      </c>
      <c r="U2804" t="str">
        <f t="shared" si="307"/>
        <v/>
      </c>
    </row>
    <row r="2805" spans="13:21">
      <c r="M2805" t="str">
        <f t="shared" si="302"/>
        <v/>
      </c>
      <c r="N2805" t="str">
        <f t="shared" si="303"/>
        <v/>
      </c>
      <c r="O2805" t="str">
        <f t="shared" si="304"/>
        <v/>
      </c>
      <c r="P2805" t="str">
        <f t="shared" si="305"/>
        <v/>
      </c>
      <c r="Q2805" t="str">
        <f>IF($F2805="","",DATEDIF($R2805,①申込書!$D$3,"Y"))</f>
        <v/>
      </c>
      <c r="R2805" t="str">
        <f t="shared" si="306"/>
        <v/>
      </c>
      <c r="S2805" t="str">
        <f t="shared" si="301"/>
        <v/>
      </c>
      <c r="T2805" t="str">
        <f>IFERROR(IF($G2805&lt;&gt;"",LEFT($G2805,11),IF(COUNTIF(③女子申込!$C:$C,$B2805)=1,INDEX(③女子申込!H:H,MATCH($B2805,③女子申込!$C:$C,0)),"")),"")</f>
        <v/>
      </c>
      <c r="U2805" t="str">
        <f t="shared" si="307"/>
        <v/>
      </c>
    </row>
    <row r="2806" spans="13:21">
      <c r="M2806" t="str">
        <f t="shared" si="302"/>
        <v/>
      </c>
      <c r="N2806" t="str">
        <f t="shared" si="303"/>
        <v/>
      </c>
      <c r="O2806" t="str">
        <f t="shared" si="304"/>
        <v/>
      </c>
      <c r="P2806" t="str">
        <f t="shared" si="305"/>
        <v/>
      </c>
      <c r="Q2806" t="str">
        <f>IF($F2806="","",DATEDIF($R2806,①申込書!$D$3,"Y"))</f>
        <v/>
      </c>
      <c r="R2806" t="str">
        <f t="shared" si="306"/>
        <v/>
      </c>
      <c r="S2806" t="str">
        <f t="shared" si="301"/>
        <v/>
      </c>
      <c r="T2806" t="str">
        <f>IFERROR(IF($G2806&lt;&gt;"",LEFT($G2806,11),IF(COUNTIF(③女子申込!$C:$C,$B2806)=1,INDEX(③女子申込!H:H,MATCH($B2806,③女子申込!$C:$C,0)),"")),"")</f>
        <v/>
      </c>
      <c r="U2806" t="str">
        <f t="shared" si="307"/>
        <v/>
      </c>
    </row>
    <row r="2807" spans="13:21">
      <c r="M2807" t="str">
        <f t="shared" si="302"/>
        <v/>
      </c>
      <c r="N2807" t="str">
        <f t="shared" si="303"/>
        <v/>
      </c>
      <c r="O2807" t="str">
        <f t="shared" si="304"/>
        <v/>
      </c>
      <c r="P2807" t="str">
        <f t="shared" si="305"/>
        <v/>
      </c>
      <c r="Q2807" t="str">
        <f>IF($F2807="","",DATEDIF($R2807,①申込書!$D$3,"Y"))</f>
        <v/>
      </c>
      <c r="R2807" t="str">
        <f t="shared" si="306"/>
        <v/>
      </c>
      <c r="S2807" t="str">
        <f t="shared" si="301"/>
        <v/>
      </c>
      <c r="T2807" t="str">
        <f>IFERROR(IF($G2807&lt;&gt;"",LEFT($G2807,11),IF(COUNTIF(③女子申込!$C:$C,$B2807)=1,INDEX(③女子申込!H:H,MATCH($B2807,③女子申込!$C:$C,0)),"")),"")</f>
        <v/>
      </c>
      <c r="U2807" t="str">
        <f t="shared" si="307"/>
        <v/>
      </c>
    </row>
    <row r="2808" spans="13:21">
      <c r="M2808" t="str">
        <f t="shared" si="302"/>
        <v/>
      </c>
      <c r="N2808" t="str">
        <f t="shared" si="303"/>
        <v/>
      </c>
      <c r="O2808" t="str">
        <f t="shared" si="304"/>
        <v/>
      </c>
      <c r="P2808" t="str">
        <f t="shared" si="305"/>
        <v/>
      </c>
      <c r="Q2808" t="str">
        <f>IF($F2808="","",DATEDIF($R2808,①申込書!$D$3,"Y"))</f>
        <v/>
      </c>
      <c r="R2808" t="str">
        <f t="shared" si="306"/>
        <v/>
      </c>
      <c r="S2808" t="str">
        <f t="shared" si="301"/>
        <v/>
      </c>
      <c r="T2808" t="str">
        <f>IFERROR(IF($G2808&lt;&gt;"",LEFT($G2808,11),IF(COUNTIF(③女子申込!$C:$C,$B2808)=1,INDEX(③女子申込!H:H,MATCH($B2808,③女子申込!$C:$C,0)),"")),"")</f>
        <v/>
      </c>
      <c r="U2808" t="str">
        <f t="shared" si="307"/>
        <v/>
      </c>
    </row>
    <row r="2809" spans="13:21">
      <c r="M2809" t="str">
        <f t="shared" si="302"/>
        <v/>
      </c>
      <c r="N2809" t="str">
        <f t="shared" si="303"/>
        <v/>
      </c>
      <c r="O2809" t="str">
        <f t="shared" si="304"/>
        <v/>
      </c>
      <c r="P2809" t="str">
        <f t="shared" si="305"/>
        <v/>
      </c>
      <c r="Q2809" t="str">
        <f>IF($F2809="","",DATEDIF($R2809,①申込書!$D$3,"Y"))</f>
        <v/>
      </c>
      <c r="R2809" t="str">
        <f t="shared" si="306"/>
        <v/>
      </c>
      <c r="S2809" t="str">
        <f t="shared" si="301"/>
        <v/>
      </c>
      <c r="T2809" t="str">
        <f>IFERROR(IF($G2809&lt;&gt;"",LEFT($G2809,11),IF(COUNTIF(③女子申込!$C:$C,$B2809)=1,INDEX(③女子申込!H:H,MATCH($B2809,③女子申込!$C:$C,0)),"")),"")</f>
        <v/>
      </c>
      <c r="U2809" t="str">
        <f t="shared" si="307"/>
        <v/>
      </c>
    </row>
    <row r="2810" spans="13:21">
      <c r="M2810" t="str">
        <f t="shared" si="302"/>
        <v/>
      </c>
      <c r="N2810" t="str">
        <f t="shared" si="303"/>
        <v/>
      </c>
      <c r="O2810" t="str">
        <f t="shared" si="304"/>
        <v/>
      </c>
      <c r="P2810" t="str">
        <f t="shared" si="305"/>
        <v/>
      </c>
      <c r="Q2810" t="str">
        <f>IF($F2810="","",DATEDIF($R2810,①申込書!$D$3,"Y"))</f>
        <v/>
      </c>
      <c r="R2810" t="str">
        <f t="shared" si="306"/>
        <v/>
      </c>
      <c r="S2810" t="str">
        <f t="shared" si="301"/>
        <v/>
      </c>
      <c r="T2810" t="str">
        <f>IFERROR(IF($G2810&lt;&gt;"",LEFT($G2810,11),IF(COUNTIF(③女子申込!$C:$C,$B2810)=1,INDEX(③女子申込!H:H,MATCH($B2810,③女子申込!$C:$C,0)),"")),"")</f>
        <v/>
      </c>
      <c r="U2810" t="str">
        <f t="shared" si="307"/>
        <v/>
      </c>
    </row>
    <row r="2811" spans="13:21">
      <c r="M2811" t="str">
        <f t="shared" si="302"/>
        <v/>
      </c>
      <c r="N2811" t="str">
        <f t="shared" si="303"/>
        <v/>
      </c>
      <c r="O2811" t="str">
        <f t="shared" si="304"/>
        <v/>
      </c>
      <c r="P2811" t="str">
        <f t="shared" si="305"/>
        <v/>
      </c>
      <c r="Q2811" t="str">
        <f>IF($F2811="","",DATEDIF($R2811,①申込書!$D$3,"Y"))</f>
        <v/>
      </c>
      <c r="R2811" t="str">
        <f t="shared" si="306"/>
        <v/>
      </c>
      <c r="S2811" t="str">
        <f t="shared" si="301"/>
        <v/>
      </c>
      <c r="T2811" t="str">
        <f>IFERROR(IF($G2811&lt;&gt;"",LEFT($G2811,11),IF(COUNTIF(③女子申込!$C:$C,$B2811)=1,INDEX(③女子申込!H:H,MATCH($B2811,③女子申込!$C:$C,0)),"")),"")</f>
        <v/>
      </c>
      <c r="U2811" t="str">
        <f t="shared" si="307"/>
        <v/>
      </c>
    </row>
    <row r="2812" spans="13:21">
      <c r="M2812" t="str">
        <f t="shared" si="302"/>
        <v/>
      </c>
      <c r="N2812" t="str">
        <f t="shared" si="303"/>
        <v/>
      </c>
      <c r="O2812" t="str">
        <f t="shared" si="304"/>
        <v/>
      </c>
      <c r="P2812" t="str">
        <f t="shared" si="305"/>
        <v/>
      </c>
      <c r="Q2812" t="str">
        <f>IF($F2812="","",DATEDIF($R2812,①申込書!$D$3,"Y"))</f>
        <v/>
      </c>
      <c r="R2812" t="str">
        <f t="shared" si="306"/>
        <v/>
      </c>
      <c r="S2812" t="str">
        <f t="shared" si="301"/>
        <v/>
      </c>
      <c r="T2812" t="str">
        <f>IFERROR(IF($G2812&lt;&gt;"",LEFT($G2812,11),IF(COUNTIF(③女子申込!$C:$C,$B2812)=1,INDEX(③女子申込!H:H,MATCH($B2812,③女子申込!$C:$C,0)),"")),"")</f>
        <v/>
      </c>
      <c r="U2812" t="str">
        <f t="shared" si="307"/>
        <v/>
      </c>
    </row>
    <row r="2813" spans="13:21">
      <c r="M2813" t="str">
        <f t="shared" si="302"/>
        <v/>
      </c>
      <c r="N2813" t="str">
        <f t="shared" si="303"/>
        <v/>
      </c>
      <c r="O2813" t="str">
        <f t="shared" si="304"/>
        <v/>
      </c>
      <c r="P2813" t="str">
        <f t="shared" si="305"/>
        <v/>
      </c>
      <c r="Q2813" t="str">
        <f>IF($F2813="","",DATEDIF($R2813,①申込書!$D$3,"Y"))</f>
        <v/>
      </c>
      <c r="R2813" t="str">
        <f t="shared" si="306"/>
        <v/>
      </c>
      <c r="S2813" t="str">
        <f t="shared" si="301"/>
        <v/>
      </c>
      <c r="T2813" t="str">
        <f>IFERROR(IF($G2813&lt;&gt;"",LEFT($G2813,11),IF(COUNTIF(③女子申込!$C:$C,$B2813)=1,INDEX(③女子申込!H:H,MATCH($B2813,③女子申込!$C:$C,0)),"")),"")</f>
        <v/>
      </c>
      <c r="U2813" t="str">
        <f t="shared" si="307"/>
        <v/>
      </c>
    </row>
    <row r="2814" spans="13:21">
      <c r="M2814" t="str">
        <f t="shared" si="302"/>
        <v/>
      </c>
      <c r="N2814" t="str">
        <f t="shared" si="303"/>
        <v/>
      </c>
      <c r="O2814" t="str">
        <f t="shared" si="304"/>
        <v/>
      </c>
      <c r="P2814" t="str">
        <f t="shared" si="305"/>
        <v/>
      </c>
      <c r="Q2814" t="str">
        <f>IF($F2814="","",DATEDIF($R2814,①申込書!$D$3,"Y"))</f>
        <v/>
      </c>
      <c r="R2814" t="str">
        <f t="shared" si="306"/>
        <v/>
      </c>
      <c r="S2814" t="str">
        <f t="shared" si="301"/>
        <v/>
      </c>
      <c r="T2814" t="str">
        <f>IFERROR(IF($G2814&lt;&gt;"",LEFT($G2814,11),IF(COUNTIF(③女子申込!$C:$C,$B2814)=1,INDEX(③女子申込!H:H,MATCH($B2814,③女子申込!$C:$C,0)),"")),"")</f>
        <v/>
      </c>
      <c r="U2814" t="str">
        <f t="shared" si="307"/>
        <v/>
      </c>
    </row>
    <row r="2815" spans="13:21">
      <c r="M2815" t="str">
        <f t="shared" si="302"/>
        <v/>
      </c>
      <c r="N2815" t="str">
        <f t="shared" si="303"/>
        <v/>
      </c>
      <c r="O2815" t="str">
        <f t="shared" si="304"/>
        <v/>
      </c>
      <c r="P2815" t="str">
        <f t="shared" si="305"/>
        <v/>
      </c>
      <c r="Q2815" t="str">
        <f>IF($F2815="","",DATEDIF($R2815,①申込書!$D$3,"Y"))</f>
        <v/>
      </c>
      <c r="R2815" t="str">
        <f t="shared" si="306"/>
        <v/>
      </c>
      <c r="S2815" t="str">
        <f t="shared" si="301"/>
        <v/>
      </c>
      <c r="T2815" t="str">
        <f>IFERROR(IF($G2815&lt;&gt;"",LEFT($G2815,11),IF(COUNTIF(③女子申込!$C:$C,$B2815)=1,INDEX(③女子申込!H:H,MATCH($B2815,③女子申込!$C:$C,0)),"")),"")</f>
        <v/>
      </c>
      <c r="U2815" t="str">
        <f t="shared" si="307"/>
        <v/>
      </c>
    </row>
    <row r="2816" spans="13:21">
      <c r="M2816" t="str">
        <f t="shared" si="302"/>
        <v/>
      </c>
      <c r="N2816" t="str">
        <f t="shared" si="303"/>
        <v/>
      </c>
      <c r="O2816" t="str">
        <f t="shared" si="304"/>
        <v/>
      </c>
      <c r="P2816" t="str">
        <f t="shared" si="305"/>
        <v/>
      </c>
      <c r="Q2816" t="str">
        <f>IF($F2816="","",DATEDIF($R2816,①申込書!$D$3,"Y"))</f>
        <v/>
      </c>
      <c r="R2816" t="str">
        <f t="shared" si="306"/>
        <v/>
      </c>
      <c r="S2816" t="str">
        <f t="shared" si="301"/>
        <v/>
      </c>
      <c r="T2816" t="str">
        <f>IFERROR(IF($G2816&lt;&gt;"",LEFT($G2816,11),IF(COUNTIF(③女子申込!$C:$C,$B2816)=1,INDEX(③女子申込!H:H,MATCH($B2816,③女子申込!$C:$C,0)),"")),"")</f>
        <v/>
      </c>
      <c r="U2816" t="str">
        <f t="shared" si="307"/>
        <v/>
      </c>
    </row>
    <row r="2817" spans="13:21">
      <c r="M2817" t="str">
        <f t="shared" si="302"/>
        <v/>
      </c>
      <c r="N2817" t="str">
        <f t="shared" si="303"/>
        <v/>
      </c>
      <c r="O2817" t="str">
        <f t="shared" si="304"/>
        <v/>
      </c>
      <c r="P2817" t="str">
        <f t="shared" si="305"/>
        <v/>
      </c>
      <c r="Q2817" t="str">
        <f>IF($F2817="","",DATEDIF($R2817,①申込書!$D$3,"Y"))</f>
        <v/>
      </c>
      <c r="R2817" t="str">
        <f t="shared" si="306"/>
        <v/>
      </c>
      <c r="S2817" t="str">
        <f t="shared" si="301"/>
        <v/>
      </c>
      <c r="T2817" t="str">
        <f>IFERROR(IF($G2817&lt;&gt;"",LEFT($G2817,11),IF(COUNTIF(③女子申込!$C:$C,$B2817)=1,INDEX(③女子申込!H:H,MATCH($B2817,③女子申込!$C:$C,0)),"")),"")</f>
        <v/>
      </c>
      <c r="U2817" t="str">
        <f t="shared" si="307"/>
        <v/>
      </c>
    </row>
    <row r="2818" spans="13:21">
      <c r="M2818" t="str">
        <f t="shared" si="302"/>
        <v/>
      </c>
      <c r="N2818" t="str">
        <f t="shared" si="303"/>
        <v/>
      </c>
      <c r="O2818" t="str">
        <f t="shared" si="304"/>
        <v/>
      </c>
      <c r="P2818" t="str">
        <f t="shared" si="305"/>
        <v/>
      </c>
      <c r="Q2818" t="str">
        <f>IF($F2818="","",DATEDIF($R2818,①申込書!$D$3,"Y"))</f>
        <v/>
      </c>
      <c r="R2818" t="str">
        <f t="shared" si="306"/>
        <v/>
      </c>
      <c r="S2818" t="str">
        <f t="shared" ref="S2818:S2881" si="308">IFERROR(IF(OR($E2818="北海道",$E2818="学連"),$E2818,LEFT($E2818,LEN($E2818)-1)),"")</f>
        <v/>
      </c>
      <c r="T2818" t="str">
        <f>IFERROR(IF($G2818&lt;&gt;"",LEFT($G2818,11),IF(COUNTIF(③女子申込!$C:$C,$B2818)=1,INDEX(③女子申込!H:H,MATCH($B2818,③女子申込!$C:$C,0)),"")),"")</f>
        <v/>
      </c>
      <c r="U2818" t="str">
        <f t="shared" si="307"/>
        <v/>
      </c>
    </row>
    <row r="2819" spans="13:21">
      <c r="M2819" t="str">
        <f t="shared" ref="M2819:M2882" si="309">IFERROR(LEFT($C2819,FIND("　",$C2819)-1),"")</f>
        <v/>
      </c>
      <c r="N2819" t="str">
        <f t="shared" ref="N2819:N2882" si="310">IFERROR(RIGHT($C2819,LEN($C2819)-FIND("　",$C2819)),"")</f>
        <v/>
      </c>
      <c r="O2819" t="str">
        <f t="shared" ref="O2819:O2882" si="311">IFERROR(DBCS(LEFT($D2819,FIND(" ",$D2819)-1)),"")</f>
        <v/>
      </c>
      <c r="P2819" t="str">
        <f t="shared" ref="P2819:P2882" si="312">IFERROR(DBCS(RIGHT($D2819,LEN($D2819)-FIND(" ",$D2819))),"")</f>
        <v/>
      </c>
      <c r="Q2819" t="str">
        <f>IF($F2819="","",DATEDIF($R2819,①申込書!$D$3,"Y"))</f>
        <v/>
      </c>
      <c r="R2819" t="str">
        <f t="shared" ref="R2819:R2882" si="313">IF($F2819="","",LEFT($F2819,4)&amp;"/"&amp;MID($F2819,5,2)&amp;"/"&amp;RIGHT($F2819,2))</f>
        <v/>
      </c>
      <c r="S2819" t="str">
        <f t="shared" si="308"/>
        <v/>
      </c>
      <c r="T2819" t="str">
        <f>IFERROR(IF($G2819&lt;&gt;"",LEFT($G2819,11),IF(COUNTIF(③女子申込!$C:$C,$B2819)=1,INDEX(③女子申込!H:H,MATCH($B2819,③女子申込!$C:$C,0)),"")),"")</f>
        <v/>
      </c>
      <c r="U2819" t="str">
        <f t="shared" ref="U2819:U2882" si="314">IFERROR(LEFT($A2819,FIND("大学",$A2819))&amp;RIGHT($A2819,LEN($A2819)-FIND("大学",$A2819)-1),"")</f>
        <v/>
      </c>
    </row>
    <row r="2820" spans="13:21">
      <c r="M2820" t="str">
        <f t="shared" si="309"/>
        <v/>
      </c>
      <c r="N2820" t="str">
        <f t="shared" si="310"/>
        <v/>
      </c>
      <c r="O2820" t="str">
        <f t="shared" si="311"/>
        <v/>
      </c>
      <c r="P2820" t="str">
        <f t="shared" si="312"/>
        <v/>
      </c>
      <c r="Q2820" t="str">
        <f>IF($F2820="","",DATEDIF($R2820,①申込書!$D$3,"Y"))</f>
        <v/>
      </c>
      <c r="R2820" t="str">
        <f t="shared" si="313"/>
        <v/>
      </c>
      <c r="S2820" t="str">
        <f t="shared" si="308"/>
        <v/>
      </c>
      <c r="T2820" t="str">
        <f>IFERROR(IF($G2820&lt;&gt;"",LEFT($G2820,11),IF(COUNTIF(③女子申込!$C:$C,$B2820)=1,INDEX(③女子申込!H:H,MATCH($B2820,③女子申込!$C:$C,0)),"")),"")</f>
        <v/>
      </c>
      <c r="U2820" t="str">
        <f t="shared" si="314"/>
        <v/>
      </c>
    </row>
    <row r="2821" spans="13:21">
      <c r="M2821" t="str">
        <f t="shared" si="309"/>
        <v/>
      </c>
      <c r="N2821" t="str">
        <f t="shared" si="310"/>
        <v/>
      </c>
      <c r="O2821" t="str">
        <f t="shared" si="311"/>
        <v/>
      </c>
      <c r="P2821" t="str">
        <f t="shared" si="312"/>
        <v/>
      </c>
      <c r="Q2821" t="str">
        <f>IF($F2821="","",DATEDIF($R2821,①申込書!$D$3,"Y"))</f>
        <v/>
      </c>
      <c r="R2821" t="str">
        <f t="shared" si="313"/>
        <v/>
      </c>
      <c r="S2821" t="str">
        <f t="shared" si="308"/>
        <v/>
      </c>
      <c r="T2821" t="str">
        <f>IFERROR(IF($G2821&lt;&gt;"",LEFT($G2821,11),IF(COUNTIF(③女子申込!$C:$C,$B2821)=1,INDEX(③女子申込!H:H,MATCH($B2821,③女子申込!$C:$C,0)),"")),"")</f>
        <v/>
      </c>
      <c r="U2821" t="str">
        <f t="shared" si="314"/>
        <v/>
      </c>
    </row>
    <row r="2822" spans="13:21">
      <c r="M2822" t="str">
        <f t="shared" si="309"/>
        <v/>
      </c>
      <c r="N2822" t="str">
        <f t="shared" si="310"/>
        <v/>
      </c>
      <c r="O2822" t="str">
        <f t="shared" si="311"/>
        <v/>
      </c>
      <c r="P2822" t="str">
        <f t="shared" si="312"/>
        <v/>
      </c>
      <c r="Q2822" t="str">
        <f>IF($F2822="","",DATEDIF($R2822,①申込書!$D$3,"Y"))</f>
        <v/>
      </c>
      <c r="R2822" t="str">
        <f t="shared" si="313"/>
        <v/>
      </c>
      <c r="S2822" t="str">
        <f t="shared" si="308"/>
        <v/>
      </c>
      <c r="T2822" t="str">
        <f>IFERROR(IF($G2822&lt;&gt;"",LEFT($G2822,11),IF(COUNTIF(③女子申込!$C:$C,$B2822)=1,INDEX(③女子申込!H:H,MATCH($B2822,③女子申込!$C:$C,0)),"")),"")</f>
        <v/>
      </c>
      <c r="U2822" t="str">
        <f t="shared" si="314"/>
        <v/>
      </c>
    </row>
    <row r="2823" spans="13:21">
      <c r="M2823" t="str">
        <f t="shared" si="309"/>
        <v/>
      </c>
      <c r="N2823" t="str">
        <f t="shared" si="310"/>
        <v/>
      </c>
      <c r="O2823" t="str">
        <f t="shared" si="311"/>
        <v/>
      </c>
      <c r="P2823" t="str">
        <f t="shared" si="312"/>
        <v/>
      </c>
      <c r="Q2823" t="str">
        <f>IF($F2823="","",DATEDIF($R2823,①申込書!$D$3,"Y"))</f>
        <v/>
      </c>
      <c r="R2823" t="str">
        <f t="shared" si="313"/>
        <v/>
      </c>
      <c r="S2823" t="str">
        <f t="shared" si="308"/>
        <v/>
      </c>
      <c r="T2823" t="str">
        <f>IFERROR(IF($G2823&lt;&gt;"",LEFT($G2823,11),IF(COUNTIF(③女子申込!$C:$C,$B2823)=1,INDEX(③女子申込!H:H,MATCH($B2823,③女子申込!$C:$C,0)),"")),"")</f>
        <v/>
      </c>
      <c r="U2823" t="str">
        <f t="shared" si="314"/>
        <v/>
      </c>
    </row>
    <row r="2824" spans="13:21">
      <c r="M2824" t="str">
        <f t="shared" si="309"/>
        <v/>
      </c>
      <c r="N2824" t="str">
        <f t="shared" si="310"/>
        <v/>
      </c>
      <c r="O2824" t="str">
        <f t="shared" si="311"/>
        <v/>
      </c>
      <c r="P2824" t="str">
        <f t="shared" si="312"/>
        <v/>
      </c>
      <c r="Q2824" t="str">
        <f>IF($F2824="","",DATEDIF($R2824,①申込書!$D$3,"Y"))</f>
        <v/>
      </c>
      <c r="R2824" t="str">
        <f t="shared" si="313"/>
        <v/>
      </c>
      <c r="S2824" t="str">
        <f t="shared" si="308"/>
        <v/>
      </c>
      <c r="T2824" t="str">
        <f>IFERROR(IF($G2824&lt;&gt;"",LEFT($G2824,11),IF(COUNTIF(③女子申込!$C:$C,$B2824)=1,INDEX(③女子申込!H:H,MATCH($B2824,③女子申込!$C:$C,0)),"")),"")</f>
        <v/>
      </c>
      <c r="U2824" t="str">
        <f t="shared" si="314"/>
        <v/>
      </c>
    </row>
    <row r="2825" spans="13:21">
      <c r="M2825" t="str">
        <f t="shared" si="309"/>
        <v/>
      </c>
      <c r="N2825" t="str">
        <f t="shared" si="310"/>
        <v/>
      </c>
      <c r="O2825" t="str">
        <f t="shared" si="311"/>
        <v/>
      </c>
      <c r="P2825" t="str">
        <f t="shared" si="312"/>
        <v/>
      </c>
      <c r="Q2825" t="str">
        <f>IF($F2825="","",DATEDIF($R2825,①申込書!$D$3,"Y"))</f>
        <v/>
      </c>
      <c r="R2825" t="str">
        <f t="shared" si="313"/>
        <v/>
      </c>
      <c r="S2825" t="str">
        <f t="shared" si="308"/>
        <v/>
      </c>
      <c r="T2825" t="str">
        <f>IFERROR(IF($G2825&lt;&gt;"",LEFT($G2825,11),IF(COUNTIF(③女子申込!$C:$C,$B2825)=1,INDEX(③女子申込!H:H,MATCH($B2825,③女子申込!$C:$C,0)),"")),"")</f>
        <v/>
      </c>
      <c r="U2825" t="str">
        <f t="shared" si="314"/>
        <v/>
      </c>
    </row>
    <row r="2826" spans="13:21">
      <c r="M2826" t="str">
        <f t="shared" si="309"/>
        <v/>
      </c>
      <c r="N2826" t="str">
        <f t="shared" si="310"/>
        <v/>
      </c>
      <c r="O2826" t="str">
        <f t="shared" si="311"/>
        <v/>
      </c>
      <c r="P2826" t="str">
        <f t="shared" si="312"/>
        <v/>
      </c>
      <c r="Q2826" t="str">
        <f>IF($F2826="","",DATEDIF($R2826,①申込書!$D$3,"Y"))</f>
        <v/>
      </c>
      <c r="R2826" t="str">
        <f t="shared" si="313"/>
        <v/>
      </c>
      <c r="S2826" t="str">
        <f t="shared" si="308"/>
        <v/>
      </c>
      <c r="T2826" t="str">
        <f>IFERROR(IF($G2826&lt;&gt;"",LEFT($G2826,11),IF(COUNTIF(③女子申込!$C:$C,$B2826)=1,INDEX(③女子申込!H:H,MATCH($B2826,③女子申込!$C:$C,0)),"")),"")</f>
        <v/>
      </c>
      <c r="U2826" t="str">
        <f t="shared" si="314"/>
        <v/>
      </c>
    </row>
    <row r="2827" spans="13:21">
      <c r="M2827" t="str">
        <f t="shared" si="309"/>
        <v/>
      </c>
      <c r="N2827" t="str">
        <f t="shared" si="310"/>
        <v/>
      </c>
      <c r="O2827" t="str">
        <f t="shared" si="311"/>
        <v/>
      </c>
      <c r="P2827" t="str">
        <f t="shared" si="312"/>
        <v/>
      </c>
      <c r="Q2827" t="str">
        <f>IF($F2827="","",DATEDIF($R2827,①申込書!$D$3,"Y"))</f>
        <v/>
      </c>
      <c r="R2827" t="str">
        <f t="shared" si="313"/>
        <v/>
      </c>
      <c r="S2827" t="str">
        <f t="shared" si="308"/>
        <v/>
      </c>
      <c r="T2827" t="str">
        <f>IFERROR(IF($G2827&lt;&gt;"",LEFT($G2827,11),IF(COUNTIF(③女子申込!$C:$C,$B2827)=1,INDEX(③女子申込!H:H,MATCH($B2827,③女子申込!$C:$C,0)),"")),"")</f>
        <v/>
      </c>
      <c r="U2827" t="str">
        <f t="shared" si="314"/>
        <v/>
      </c>
    </row>
    <row r="2828" spans="13:21">
      <c r="M2828" t="str">
        <f t="shared" si="309"/>
        <v/>
      </c>
      <c r="N2828" t="str">
        <f t="shared" si="310"/>
        <v/>
      </c>
      <c r="O2828" t="str">
        <f t="shared" si="311"/>
        <v/>
      </c>
      <c r="P2828" t="str">
        <f t="shared" si="312"/>
        <v/>
      </c>
      <c r="Q2828" t="str">
        <f>IF($F2828="","",DATEDIF($R2828,①申込書!$D$3,"Y"))</f>
        <v/>
      </c>
      <c r="R2828" t="str">
        <f t="shared" si="313"/>
        <v/>
      </c>
      <c r="S2828" t="str">
        <f t="shared" si="308"/>
        <v/>
      </c>
      <c r="T2828" t="str">
        <f>IFERROR(IF($G2828&lt;&gt;"",LEFT($G2828,11),IF(COUNTIF(③女子申込!$C:$C,$B2828)=1,INDEX(③女子申込!H:H,MATCH($B2828,③女子申込!$C:$C,0)),"")),"")</f>
        <v/>
      </c>
      <c r="U2828" t="str">
        <f t="shared" si="314"/>
        <v/>
      </c>
    </row>
    <row r="2829" spans="13:21">
      <c r="M2829" t="str">
        <f t="shared" si="309"/>
        <v/>
      </c>
      <c r="N2829" t="str">
        <f t="shared" si="310"/>
        <v/>
      </c>
      <c r="O2829" t="str">
        <f t="shared" si="311"/>
        <v/>
      </c>
      <c r="P2829" t="str">
        <f t="shared" si="312"/>
        <v/>
      </c>
      <c r="Q2829" t="str">
        <f>IF($F2829="","",DATEDIF($R2829,①申込書!$D$3,"Y"))</f>
        <v/>
      </c>
      <c r="R2829" t="str">
        <f t="shared" si="313"/>
        <v/>
      </c>
      <c r="S2829" t="str">
        <f t="shared" si="308"/>
        <v/>
      </c>
      <c r="T2829" t="str">
        <f>IFERROR(IF($G2829&lt;&gt;"",LEFT($G2829,11),IF(COUNTIF(③女子申込!$C:$C,$B2829)=1,INDEX(③女子申込!H:H,MATCH($B2829,③女子申込!$C:$C,0)),"")),"")</f>
        <v/>
      </c>
      <c r="U2829" t="str">
        <f t="shared" si="314"/>
        <v/>
      </c>
    </row>
    <row r="2830" spans="13:21">
      <c r="M2830" t="str">
        <f t="shared" si="309"/>
        <v/>
      </c>
      <c r="N2830" t="str">
        <f t="shared" si="310"/>
        <v/>
      </c>
      <c r="O2830" t="str">
        <f t="shared" si="311"/>
        <v/>
      </c>
      <c r="P2830" t="str">
        <f t="shared" si="312"/>
        <v/>
      </c>
      <c r="Q2830" t="str">
        <f>IF($F2830="","",DATEDIF($R2830,①申込書!$D$3,"Y"))</f>
        <v/>
      </c>
      <c r="R2830" t="str">
        <f t="shared" si="313"/>
        <v/>
      </c>
      <c r="S2830" t="str">
        <f t="shared" si="308"/>
        <v/>
      </c>
      <c r="T2830" t="str">
        <f>IFERROR(IF($G2830&lt;&gt;"",LEFT($G2830,11),IF(COUNTIF(③女子申込!$C:$C,$B2830)=1,INDEX(③女子申込!H:H,MATCH($B2830,③女子申込!$C:$C,0)),"")),"")</f>
        <v/>
      </c>
      <c r="U2830" t="str">
        <f t="shared" si="314"/>
        <v/>
      </c>
    </row>
    <row r="2831" spans="13:21">
      <c r="M2831" t="str">
        <f t="shared" si="309"/>
        <v/>
      </c>
      <c r="N2831" t="str">
        <f t="shared" si="310"/>
        <v/>
      </c>
      <c r="O2831" t="str">
        <f t="shared" si="311"/>
        <v/>
      </c>
      <c r="P2831" t="str">
        <f t="shared" si="312"/>
        <v/>
      </c>
      <c r="Q2831" t="str">
        <f>IF($F2831="","",DATEDIF($R2831,①申込書!$D$3,"Y"))</f>
        <v/>
      </c>
      <c r="R2831" t="str">
        <f t="shared" si="313"/>
        <v/>
      </c>
      <c r="S2831" t="str">
        <f t="shared" si="308"/>
        <v/>
      </c>
      <c r="T2831" t="str">
        <f>IFERROR(IF($G2831&lt;&gt;"",LEFT($G2831,11),IF(COUNTIF(③女子申込!$C:$C,$B2831)=1,INDEX(③女子申込!H:H,MATCH($B2831,③女子申込!$C:$C,0)),"")),"")</f>
        <v/>
      </c>
      <c r="U2831" t="str">
        <f t="shared" si="314"/>
        <v/>
      </c>
    </row>
    <row r="2832" spans="13:21">
      <c r="M2832" t="str">
        <f t="shared" si="309"/>
        <v/>
      </c>
      <c r="N2832" t="str">
        <f t="shared" si="310"/>
        <v/>
      </c>
      <c r="O2832" t="str">
        <f t="shared" si="311"/>
        <v/>
      </c>
      <c r="P2832" t="str">
        <f t="shared" si="312"/>
        <v/>
      </c>
      <c r="Q2832" t="str">
        <f>IF($F2832="","",DATEDIF($R2832,①申込書!$D$3,"Y"))</f>
        <v/>
      </c>
      <c r="R2832" t="str">
        <f t="shared" si="313"/>
        <v/>
      </c>
      <c r="S2832" t="str">
        <f t="shared" si="308"/>
        <v/>
      </c>
      <c r="T2832" t="str">
        <f>IFERROR(IF($G2832&lt;&gt;"",LEFT($G2832,11),IF(COUNTIF(③女子申込!$C:$C,$B2832)=1,INDEX(③女子申込!H:H,MATCH($B2832,③女子申込!$C:$C,0)),"")),"")</f>
        <v/>
      </c>
      <c r="U2832" t="str">
        <f t="shared" si="314"/>
        <v/>
      </c>
    </row>
    <row r="2833" spans="13:21">
      <c r="M2833" t="str">
        <f t="shared" si="309"/>
        <v/>
      </c>
      <c r="N2833" t="str">
        <f t="shared" si="310"/>
        <v/>
      </c>
      <c r="O2833" t="str">
        <f t="shared" si="311"/>
        <v/>
      </c>
      <c r="P2833" t="str">
        <f t="shared" si="312"/>
        <v/>
      </c>
      <c r="Q2833" t="str">
        <f>IF($F2833="","",DATEDIF($R2833,①申込書!$D$3,"Y"))</f>
        <v/>
      </c>
      <c r="R2833" t="str">
        <f t="shared" si="313"/>
        <v/>
      </c>
      <c r="S2833" t="str">
        <f t="shared" si="308"/>
        <v/>
      </c>
      <c r="T2833" t="str">
        <f>IFERROR(IF($G2833&lt;&gt;"",LEFT($G2833,11),IF(COUNTIF(③女子申込!$C:$C,$B2833)=1,INDEX(③女子申込!H:H,MATCH($B2833,③女子申込!$C:$C,0)),"")),"")</f>
        <v/>
      </c>
      <c r="U2833" t="str">
        <f t="shared" si="314"/>
        <v/>
      </c>
    </row>
    <row r="2834" spans="13:21">
      <c r="M2834" t="str">
        <f t="shared" si="309"/>
        <v/>
      </c>
      <c r="N2834" t="str">
        <f t="shared" si="310"/>
        <v/>
      </c>
      <c r="O2834" t="str">
        <f t="shared" si="311"/>
        <v/>
      </c>
      <c r="P2834" t="str">
        <f t="shared" si="312"/>
        <v/>
      </c>
      <c r="Q2834" t="str">
        <f>IF($F2834="","",DATEDIF($R2834,①申込書!$D$3,"Y"))</f>
        <v/>
      </c>
      <c r="R2834" t="str">
        <f t="shared" si="313"/>
        <v/>
      </c>
      <c r="S2834" t="str">
        <f t="shared" si="308"/>
        <v/>
      </c>
      <c r="T2834" t="str">
        <f>IFERROR(IF($G2834&lt;&gt;"",LEFT($G2834,11),IF(COUNTIF(③女子申込!$C:$C,$B2834)=1,INDEX(③女子申込!H:H,MATCH($B2834,③女子申込!$C:$C,0)),"")),"")</f>
        <v/>
      </c>
      <c r="U2834" t="str">
        <f t="shared" si="314"/>
        <v/>
      </c>
    </row>
    <row r="2835" spans="13:21">
      <c r="M2835" t="str">
        <f t="shared" si="309"/>
        <v/>
      </c>
      <c r="N2835" t="str">
        <f t="shared" si="310"/>
        <v/>
      </c>
      <c r="O2835" t="str">
        <f t="shared" si="311"/>
        <v/>
      </c>
      <c r="P2835" t="str">
        <f t="shared" si="312"/>
        <v/>
      </c>
      <c r="Q2835" t="str">
        <f>IF($F2835="","",DATEDIF($R2835,①申込書!$D$3,"Y"))</f>
        <v/>
      </c>
      <c r="R2835" t="str">
        <f t="shared" si="313"/>
        <v/>
      </c>
      <c r="S2835" t="str">
        <f t="shared" si="308"/>
        <v/>
      </c>
      <c r="T2835" t="str">
        <f>IFERROR(IF($G2835&lt;&gt;"",LEFT($G2835,11),IF(COUNTIF(③女子申込!$C:$C,$B2835)=1,INDEX(③女子申込!H:H,MATCH($B2835,③女子申込!$C:$C,0)),"")),"")</f>
        <v/>
      </c>
      <c r="U2835" t="str">
        <f t="shared" si="314"/>
        <v/>
      </c>
    </row>
    <row r="2836" spans="13:21">
      <c r="M2836" t="str">
        <f t="shared" si="309"/>
        <v/>
      </c>
      <c r="N2836" t="str">
        <f t="shared" si="310"/>
        <v/>
      </c>
      <c r="O2836" t="str">
        <f t="shared" si="311"/>
        <v/>
      </c>
      <c r="P2836" t="str">
        <f t="shared" si="312"/>
        <v/>
      </c>
      <c r="Q2836" t="str">
        <f>IF($F2836="","",DATEDIF($R2836,①申込書!$D$3,"Y"))</f>
        <v/>
      </c>
      <c r="R2836" t="str">
        <f t="shared" si="313"/>
        <v/>
      </c>
      <c r="S2836" t="str">
        <f t="shared" si="308"/>
        <v/>
      </c>
      <c r="T2836" t="str">
        <f>IFERROR(IF($G2836&lt;&gt;"",LEFT($G2836,11),IF(COUNTIF(③女子申込!$C:$C,$B2836)=1,INDEX(③女子申込!H:H,MATCH($B2836,③女子申込!$C:$C,0)),"")),"")</f>
        <v/>
      </c>
      <c r="U2836" t="str">
        <f t="shared" si="314"/>
        <v/>
      </c>
    </row>
    <row r="2837" spans="13:21">
      <c r="M2837" t="str">
        <f t="shared" si="309"/>
        <v/>
      </c>
      <c r="N2837" t="str">
        <f t="shared" si="310"/>
        <v/>
      </c>
      <c r="O2837" t="str">
        <f t="shared" si="311"/>
        <v/>
      </c>
      <c r="P2837" t="str">
        <f t="shared" si="312"/>
        <v/>
      </c>
      <c r="Q2837" t="str">
        <f>IF($F2837="","",DATEDIF($R2837,①申込書!$D$3,"Y"))</f>
        <v/>
      </c>
      <c r="R2837" t="str">
        <f t="shared" si="313"/>
        <v/>
      </c>
      <c r="S2837" t="str">
        <f t="shared" si="308"/>
        <v/>
      </c>
      <c r="T2837" t="str">
        <f>IFERROR(IF($G2837&lt;&gt;"",LEFT($G2837,11),IF(COUNTIF(③女子申込!$C:$C,$B2837)=1,INDEX(③女子申込!H:H,MATCH($B2837,③女子申込!$C:$C,0)),"")),"")</f>
        <v/>
      </c>
      <c r="U2837" t="str">
        <f t="shared" si="314"/>
        <v/>
      </c>
    </row>
    <row r="2838" spans="13:21">
      <c r="M2838" t="str">
        <f t="shared" si="309"/>
        <v/>
      </c>
      <c r="N2838" t="str">
        <f t="shared" si="310"/>
        <v/>
      </c>
      <c r="O2838" t="str">
        <f t="shared" si="311"/>
        <v/>
      </c>
      <c r="P2838" t="str">
        <f t="shared" si="312"/>
        <v/>
      </c>
      <c r="Q2838" t="str">
        <f>IF($F2838="","",DATEDIF($R2838,①申込書!$D$3,"Y"))</f>
        <v/>
      </c>
      <c r="R2838" t="str">
        <f t="shared" si="313"/>
        <v/>
      </c>
      <c r="S2838" t="str">
        <f t="shared" si="308"/>
        <v/>
      </c>
      <c r="T2838" t="str">
        <f>IFERROR(IF($G2838&lt;&gt;"",LEFT($G2838,11),IF(COUNTIF(③女子申込!$C:$C,$B2838)=1,INDEX(③女子申込!H:H,MATCH($B2838,③女子申込!$C:$C,0)),"")),"")</f>
        <v/>
      </c>
      <c r="U2838" t="str">
        <f t="shared" si="314"/>
        <v/>
      </c>
    </row>
    <row r="2839" spans="13:21">
      <c r="M2839" t="str">
        <f t="shared" si="309"/>
        <v/>
      </c>
      <c r="N2839" t="str">
        <f t="shared" si="310"/>
        <v/>
      </c>
      <c r="O2839" t="str">
        <f t="shared" si="311"/>
        <v/>
      </c>
      <c r="P2839" t="str">
        <f t="shared" si="312"/>
        <v/>
      </c>
      <c r="Q2839" t="str">
        <f>IF($F2839="","",DATEDIF($R2839,①申込書!$D$3,"Y"))</f>
        <v/>
      </c>
      <c r="R2839" t="str">
        <f t="shared" si="313"/>
        <v/>
      </c>
      <c r="S2839" t="str">
        <f t="shared" si="308"/>
        <v/>
      </c>
      <c r="T2839" t="str">
        <f>IFERROR(IF($G2839&lt;&gt;"",LEFT($G2839,11),IF(COUNTIF(③女子申込!$C:$C,$B2839)=1,INDEX(③女子申込!H:H,MATCH($B2839,③女子申込!$C:$C,0)),"")),"")</f>
        <v/>
      </c>
      <c r="U2839" t="str">
        <f t="shared" si="314"/>
        <v/>
      </c>
    </row>
    <row r="2840" spans="13:21">
      <c r="M2840" t="str">
        <f t="shared" si="309"/>
        <v/>
      </c>
      <c r="N2840" t="str">
        <f t="shared" si="310"/>
        <v/>
      </c>
      <c r="O2840" t="str">
        <f t="shared" si="311"/>
        <v/>
      </c>
      <c r="P2840" t="str">
        <f t="shared" si="312"/>
        <v/>
      </c>
      <c r="Q2840" t="str">
        <f>IF($F2840="","",DATEDIF($R2840,①申込書!$D$3,"Y"))</f>
        <v/>
      </c>
      <c r="R2840" t="str">
        <f t="shared" si="313"/>
        <v/>
      </c>
      <c r="S2840" t="str">
        <f t="shared" si="308"/>
        <v/>
      </c>
      <c r="T2840" t="str">
        <f>IFERROR(IF($G2840&lt;&gt;"",LEFT($G2840,11),IF(COUNTIF(③女子申込!$C:$C,$B2840)=1,INDEX(③女子申込!H:H,MATCH($B2840,③女子申込!$C:$C,0)),"")),"")</f>
        <v/>
      </c>
      <c r="U2840" t="str">
        <f t="shared" si="314"/>
        <v/>
      </c>
    </row>
    <row r="2841" spans="13:21">
      <c r="M2841" t="str">
        <f t="shared" si="309"/>
        <v/>
      </c>
      <c r="N2841" t="str">
        <f t="shared" si="310"/>
        <v/>
      </c>
      <c r="O2841" t="str">
        <f t="shared" si="311"/>
        <v/>
      </c>
      <c r="P2841" t="str">
        <f t="shared" si="312"/>
        <v/>
      </c>
      <c r="Q2841" t="str">
        <f>IF($F2841="","",DATEDIF($R2841,①申込書!$D$3,"Y"))</f>
        <v/>
      </c>
      <c r="R2841" t="str">
        <f t="shared" si="313"/>
        <v/>
      </c>
      <c r="S2841" t="str">
        <f t="shared" si="308"/>
        <v/>
      </c>
      <c r="T2841" t="str">
        <f>IFERROR(IF($G2841&lt;&gt;"",LEFT($G2841,11),IF(COUNTIF(③女子申込!$C:$C,$B2841)=1,INDEX(③女子申込!H:H,MATCH($B2841,③女子申込!$C:$C,0)),"")),"")</f>
        <v/>
      </c>
      <c r="U2841" t="str">
        <f t="shared" si="314"/>
        <v/>
      </c>
    </row>
    <row r="2842" spans="13:21">
      <c r="M2842" t="str">
        <f t="shared" si="309"/>
        <v/>
      </c>
      <c r="N2842" t="str">
        <f t="shared" si="310"/>
        <v/>
      </c>
      <c r="O2842" t="str">
        <f t="shared" si="311"/>
        <v/>
      </c>
      <c r="P2842" t="str">
        <f t="shared" si="312"/>
        <v/>
      </c>
      <c r="Q2842" t="str">
        <f>IF($F2842="","",DATEDIF($R2842,①申込書!$D$3,"Y"))</f>
        <v/>
      </c>
      <c r="R2842" t="str">
        <f t="shared" si="313"/>
        <v/>
      </c>
      <c r="S2842" t="str">
        <f t="shared" si="308"/>
        <v/>
      </c>
      <c r="T2842" t="str">
        <f>IFERROR(IF($G2842&lt;&gt;"",LEFT($G2842,11),IF(COUNTIF(③女子申込!$C:$C,$B2842)=1,INDEX(③女子申込!H:H,MATCH($B2842,③女子申込!$C:$C,0)),"")),"")</f>
        <v/>
      </c>
      <c r="U2842" t="str">
        <f t="shared" si="314"/>
        <v/>
      </c>
    </row>
    <row r="2843" spans="13:21">
      <c r="M2843" t="str">
        <f t="shared" si="309"/>
        <v/>
      </c>
      <c r="N2843" t="str">
        <f t="shared" si="310"/>
        <v/>
      </c>
      <c r="O2843" t="str">
        <f t="shared" si="311"/>
        <v/>
      </c>
      <c r="P2843" t="str">
        <f t="shared" si="312"/>
        <v/>
      </c>
      <c r="Q2843" t="str">
        <f>IF($F2843="","",DATEDIF($R2843,①申込書!$D$3,"Y"))</f>
        <v/>
      </c>
      <c r="R2843" t="str">
        <f t="shared" si="313"/>
        <v/>
      </c>
      <c r="S2843" t="str">
        <f t="shared" si="308"/>
        <v/>
      </c>
      <c r="T2843" t="str">
        <f>IFERROR(IF($G2843&lt;&gt;"",LEFT($G2843,11),IF(COUNTIF(③女子申込!$C:$C,$B2843)=1,INDEX(③女子申込!H:H,MATCH($B2843,③女子申込!$C:$C,0)),"")),"")</f>
        <v/>
      </c>
      <c r="U2843" t="str">
        <f t="shared" si="314"/>
        <v/>
      </c>
    </row>
    <row r="2844" spans="13:21">
      <c r="M2844" t="str">
        <f t="shared" si="309"/>
        <v/>
      </c>
      <c r="N2844" t="str">
        <f t="shared" si="310"/>
        <v/>
      </c>
      <c r="O2844" t="str">
        <f t="shared" si="311"/>
        <v/>
      </c>
      <c r="P2844" t="str">
        <f t="shared" si="312"/>
        <v/>
      </c>
      <c r="Q2844" t="str">
        <f>IF($F2844="","",DATEDIF($R2844,①申込書!$D$3,"Y"))</f>
        <v/>
      </c>
      <c r="R2844" t="str">
        <f t="shared" si="313"/>
        <v/>
      </c>
      <c r="S2844" t="str">
        <f t="shared" si="308"/>
        <v/>
      </c>
      <c r="T2844" t="str">
        <f>IFERROR(IF($G2844&lt;&gt;"",LEFT($G2844,11),IF(COUNTIF(③女子申込!$C:$C,$B2844)=1,INDEX(③女子申込!H:H,MATCH($B2844,③女子申込!$C:$C,0)),"")),"")</f>
        <v/>
      </c>
      <c r="U2844" t="str">
        <f t="shared" si="314"/>
        <v/>
      </c>
    </row>
    <row r="2845" spans="13:21">
      <c r="M2845" t="str">
        <f t="shared" si="309"/>
        <v/>
      </c>
      <c r="N2845" t="str">
        <f t="shared" si="310"/>
        <v/>
      </c>
      <c r="O2845" t="str">
        <f t="shared" si="311"/>
        <v/>
      </c>
      <c r="P2845" t="str">
        <f t="shared" si="312"/>
        <v/>
      </c>
      <c r="Q2845" t="str">
        <f>IF($F2845="","",DATEDIF($R2845,①申込書!$D$3,"Y"))</f>
        <v/>
      </c>
      <c r="R2845" t="str">
        <f t="shared" si="313"/>
        <v/>
      </c>
      <c r="S2845" t="str">
        <f t="shared" si="308"/>
        <v/>
      </c>
      <c r="T2845" t="str">
        <f>IFERROR(IF($G2845&lt;&gt;"",LEFT($G2845,11),IF(COUNTIF(③女子申込!$C:$C,$B2845)=1,INDEX(③女子申込!H:H,MATCH($B2845,③女子申込!$C:$C,0)),"")),"")</f>
        <v/>
      </c>
      <c r="U2845" t="str">
        <f t="shared" si="314"/>
        <v/>
      </c>
    </row>
    <row r="2846" spans="13:21">
      <c r="M2846" t="str">
        <f t="shared" si="309"/>
        <v/>
      </c>
      <c r="N2846" t="str">
        <f t="shared" si="310"/>
        <v/>
      </c>
      <c r="O2846" t="str">
        <f t="shared" si="311"/>
        <v/>
      </c>
      <c r="P2846" t="str">
        <f t="shared" si="312"/>
        <v/>
      </c>
      <c r="Q2846" t="str">
        <f>IF($F2846="","",DATEDIF($R2846,①申込書!$D$3,"Y"))</f>
        <v/>
      </c>
      <c r="R2846" t="str">
        <f t="shared" si="313"/>
        <v/>
      </c>
      <c r="S2846" t="str">
        <f t="shared" si="308"/>
        <v/>
      </c>
      <c r="T2846" t="str">
        <f>IFERROR(IF($G2846&lt;&gt;"",LEFT($G2846,11),IF(COUNTIF(③女子申込!$C:$C,$B2846)=1,INDEX(③女子申込!H:H,MATCH($B2846,③女子申込!$C:$C,0)),"")),"")</f>
        <v/>
      </c>
      <c r="U2846" t="str">
        <f t="shared" si="314"/>
        <v/>
      </c>
    </row>
    <row r="2847" spans="13:21">
      <c r="M2847" t="str">
        <f t="shared" si="309"/>
        <v/>
      </c>
      <c r="N2847" t="str">
        <f t="shared" si="310"/>
        <v/>
      </c>
      <c r="O2847" t="str">
        <f t="shared" si="311"/>
        <v/>
      </c>
      <c r="P2847" t="str">
        <f t="shared" si="312"/>
        <v/>
      </c>
      <c r="Q2847" t="str">
        <f>IF($F2847="","",DATEDIF($R2847,①申込書!$D$3,"Y"))</f>
        <v/>
      </c>
      <c r="R2847" t="str">
        <f t="shared" si="313"/>
        <v/>
      </c>
      <c r="S2847" t="str">
        <f t="shared" si="308"/>
        <v/>
      </c>
      <c r="T2847" t="str">
        <f>IFERROR(IF($G2847&lt;&gt;"",LEFT($G2847,11),IF(COUNTIF(③女子申込!$C:$C,$B2847)=1,INDEX(③女子申込!H:H,MATCH($B2847,③女子申込!$C:$C,0)),"")),"")</f>
        <v/>
      </c>
      <c r="U2847" t="str">
        <f t="shared" si="314"/>
        <v/>
      </c>
    </row>
    <row r="2848" spans="13:21">
      <c r="M2848" t="str">
        <f t="shared" si="309"/>
        <v/>
      </c>
      <c r="N2848" t="str">
        <f t="shared" si="310"/>
        <v/>
      </c>
      <c r="O2848" t="str">
        <f t="shared" si="311"/>
        <v/>
      </c>
      <c r="P2848" t="str">
        <f t="shared" si="312"/>
        <v/>
      </c>
      <c r="Q2848" t="str">
        <f>IF($F2848="","",DATEDIF($R2848,①申込書!$D$3,"Y"))</f>
        <v/>
      </c>
      <c r="R2848" t="str">
        <f t="shared" si="313"/>
        <v/>
      </c>
      <c r="S2848" t="str">
        <f t="shared" si="308"/>
        <v/>
      </c>
      <c r="T2848" t="str">
        <f>IFERROR(IF($G2848&lt;&gt;"",LEFT($G2848,11),IF(COUNTIF(③女子申込!$C:$C,$B2848)=1,INDEX(③女子申込!H:H,MATCH($B2848,③女子申込!$C:$C,0)),"")),"")</f>
        <v/>
      </c>
      <c r="U2848" t="str">
        <f t="shared" si="314"/>
        <v/>
      </c>
    </row>
    <row r="2849" spans="13:21">
      <c r="M2849" t="str">
        <f t="shared" si="309"/>
        <v/>
      </c>
      <c r="N2849" t="str">
        <f t="shared" si="310"/>
        <v/>
      </c>
      <c r="O2849" t="str">
        <f t="shared" si="311"/>
        <v/>
      </c>
      <c r="P2849" t="str">
        <f t="shared" si="312"/>
        <v/>
      </c>
      <c r="Q2849" t="str">
        <f>IF($F2849="","",DATEDIF($R2849,①申込書!$D$3,"Y"))</f>
        <v/>
      </c>
      <c r="R2849" t="str">
        <f t="shared" si="313"/>
        <v/>
      </c>
      <c r="S2849" t="str">
        <f t="shared" si="308"/>
        <v/>
      </c>
      <c r="T2849" t="str">
        <f>IFERROR(IF($G2849&lt;&gt;"",LEFT($G2849,11),IF(COUNTIF(③女子申込!$C:$C,$B2849)=1,INDEX(③女子申込!H:H,MATCH($B2849,③女子申込!$C:$C,0)),"")),"")</f>
        <v/>
      </c>
      <c r="U2849" t="str">
        <f t="shared" si="314"/>
        <v/>
      </c>
    </row>
    <row r="2850" spans="13:21">
      <c r="M2850" t="str">
        <f t="shared" si="309"/>
        <v/>
      </c>
      <c r="N2850" t="str">
        <f t="shared" si="310"/>
        <v/>
      </c>
      <c r="O2850" t="str">
        <f t="shared" si="311"/>
        <v/>
      </c>
      <c r="P2850" t="str">
        <f t="shared" si="312"/>
        <v/>
      </c>
      <c r="Q2850" t="str">
        <f>IF($F2850="","",DATEDIF($R2850,①申込書!$D$3,"Y"))</f>
        <v/>
      </c>
      <c r="R2850" t="str">
        <f t="shared" si="313"/>
        <v/>
      </c>
      <c r="S2850" t="str">
        <f t="shared" si="308"/>
        <v/>
      </c>
      <c r="T2850" t="str">
        <f>IFERROR(IF($G2850&lt;&gt;"",LEFT($G2850,11),IF(COUNTIF(③女子申込!$C:$C,$B2850)=1,INDEX(③女子申込!H:H,MATCH($B2850,③女子申込!$C:$C,0)),"")),"")</f>
        <v/>
      </c>
      <c r="U2850" t="str">
        <f t="shared" si="314"/>
        <v/>
      </c>
    </row>
    <row r="2851" spans="13:21">
      <c r="M2851" t="str">
        <f t="shared" si="309"/>
        <v/>
      </c>
      <c r="N2851" t="str">
        <f t="shared" si="310"/>
        <v/>
      </c>
      <c r="O2851" t="str">
        <f t="shared" si="311"/>
        <v/>
      </c>
      <c r="P2851" t="str">
        <f t="shared" si="312"/>
        <v/>
      </c>
      <c r="Q2851" t="str">
        <f>IF($F2851="","",DATEDIF($R2851,①申込書!$D$3,"Y"))</f>
        <v/>
      </c>
      <c r="R2851" t="str">
        <f t="shared" si="313"/>
        <v/>
      </c>
      <c r="S2851" t="str">
        <f t="shared" si="308"/>
        <v/>
      </c>
      <c r="T2851" t="str">
        <f>IFERROR(IF($G2851&lt;&gt;"",LEFT($G2851,11),IF(COUNTIF(③女子申込!$C:$C,$B2851)=1,INDEX(③女子申込!H:H,MATCH($B2851,③女子申込!$C:$C,0)),"")),"")</f>
        <v/>
      </c>
      <c r="U2851" t="str">
        <f t="shared" si="314"/>
        <v/>
      </c>
    </row>
    <row r="2852" spans="13:21">
      <c r="M2852" t="str">
        <f t="shared" si="309"/>
        <v/>
      </c>
      <c r="N2852" t="str">
        <f t="shared" si="310"/>
        <v/>
      </c>
      <c r="O2852" t="str">
        <f t="shared" si="311"/>
        <v/>
      </c>
      <c r="P2852" t="str">
        <f t="shared" si="312"/>
        <v/>
      </c>
      <c r="Q2852" t="str">
        <f>IF($F2852="","",DATEDIF($R2852,①申込書!$D$3,"Y"))</f>
        <v/>
      </c>
      <c r="R2852" t="str">
        <f t="shared" si="313"/>
        <v/>
      </c>
      <c r="S2852" t="str">
        <f t="shared" si="308"/>
        <v/>
      </c>
      <c r="T2852" t="str">
        <f>IFERROR(IF($G2852&lt;&gt;"",LEFT($G2852,11),IF(COUNTIF(③女子申込!$C:$C,$B2852)=1,INDEX(③女子申込!H:H,MATCH($B2852,③女子申込!$C:$C,0)),"")),"")</f>
        <v/>
      </c>
      <c r="U2852" t="str">
        <f t="shared" si="314"/>
        <v/>
      </c>
    </row>
    <row r="2853" spans="13:21">
      <c r="M2853" t="str">
        <f t="shared" si="309"/>
        <v/>
      </c>
      <c r="N2853" t="str">
        <f t="shared" si="310"/>
        <v/>
      </c>
      <c r="O2853" t="str">
        <f t="shared" si="311"/>
        <v/>
      </c>
      <c r="P2853" t="str">
        <f t="shared" si="312"/>
        <v/>
      </c>
      <c r="Q2853" t="str">
        <f>IF($F2853="","",DATEDIF($R2853,①申込書!$D$3,"Y"))</f>
        <v/>
      </c>
      <c r="R2853" t="str">
        <f t="shared" si="313"/>
        <v/>
      </c>
      <c r="S2853" t="str">
        <f t="shared" si="308"/>
        <v/>
      </c>
      <c r="T2853" t="str">
        <f>IFERROR(IF($G2853&lt;&gt;"",LEFT($G2853,11),IF(COUNTIF(③女子申込!$C:$C,$B2853)=1,INDEX(③女子申込!H:H,MATCH($B2853,③女子申込!$C:$C,0)),"")),"")</f>
        <v/>
      </c>
      <c r="U2853" t="str">
        <f t="shared" si="314"/>
        <v/>
      </c>
    </row>
    <row r="2854" spans="13:21">
      <c r="M2854" t="str">
        <f t="shared" si="309"/>
        <v/>
      </c>
      <c r="N2854" t="str">
        <f t="shared" si="310"/>
        <v/>
      </c>
      <c r="O2854" t="str">
        <f t="shared" si="311"/>
        <v/>
      </c>
      <c r="P2854" t="str">
        <f t="shared" si="312"/>
        <v/>
      </c>
      <c r="Q2854" t="str">
        <f>IF($F2854="","",DATEDIF($R2854,①申込書!$D$3,"Y"))</f>
        <v/>
      </c>
      <c r="R2854" t="str">
        <f t="shared" si="313"/>
        <v/>
      </c>
      <c r="S2854" t="str">
        <f t="shared" si="308"/>
        <v/>
      </c>
      <c r="T2854" t="str">
        <f>IFERROR(IF($G2854&lt;&gt;"",LEFT($G2854,11),IF(COUNTIF(③女子申込!$C:$C,$B2854)=1,INDEX(③女子申込!H:H,MATCH($B2854,③女子申込!$C:$C,0)),"")),"")</f>
        <v/>
      </c>
      <c r="U2854" t="str">
        <f t="shared" si="314"/>
        <v/>
      </c>
    </row>
    <row r="2855" spans="13:21">
      <c r="M2855" t="str">
        <f t="shared" si="309"/>
        <v/>
      </c>
      <c r="N2855" t="str">
        <f t="shared" si="310"/>
        <v/>
      </c>
      <c r="O2855" t="str">
        <f t="shared" si="311"/>
        <v/>
      </c>
      <c r="P2855" t="str">
        <f t="shared" si="312"/>
        <v/>
      </c>
      <c r="Q2855" t="str">
        <f>IF($F2855="","",DATEDIF($R2855,①申込書!$D$3,"Y"))</f>
        <v/>
      </c>
      <c r="R2855" t="str">
        <f t="shared" si="313"/>
        <v/>
      </c>
      <c r="S2855" t="str">
        <f t="shared" si="308"/>
        <v/>
      </c>
      <c r="T2855" t="str">
        <f>IFERROR(IF($G2855&lt;&gt;"",LEFT($G2855,11),IF(COUNTIF(③女子申込!$C:$C,$B2855)=1,INDEX(③女子申込!H:H,MATCH($B2855,③女子申込!$C:$C,0)),"")),"")</f>
        <v/>
      </c>
      <c r="U2855" t="str">
        <f t="shared" si="314"/>
        <v/>
      </c>
    </row>
    <row r="2856" spans="13:21">
      <c r="M2856" t="str">
        <f t="shared" si="309"/>
        <v/>
      </c>
      <c r="N2856" t="str">
        <f t="shared" si="310"/>
        <v/>
      </c>
      <c r="O2856" t="str">
        <f t="shared" si="311"/>
        <v/>
      </c>
      <c r="P2856" t="str">
        <f t="shared" si="312"/>
        <v/>
      </c>
      <c r="Q2856" t="str">
        <f>IF($F2856="","",DATEDIF($R2856,①申込書!$D$3,"Y"))</f>
        <v/>
      </c>
      <c r="R2856" t="str">
        <f t="shared" si="313"/>
        <v/>
      </c>
      <c r="S2856" t="str">
        <f t="shared" si="308"/>
        <v/>
      </c>
      <c r="T2856" t="str">
        <f>IFERROR(IF($G2856&lt;&gt;"",LEFT($G2856,11),IF(COUNTIF(③女子申込!$C:$C,$B2856)=1,INDEX(③女子申込!H:H,MATCH($B2856,③女子申込!$C:$C,0)),"")),"")</f>
        <v/>
      </c>
      <c r="U2856" t="str">
        <f t="shared" si="314"/>
        <v/>
      </c>
    </row>
    <row r="2857" spans="13:21">
      <c r="M2857" t="str">
        <f t="shared" si="309"/>
        <v/>
      </c>
      <c r="N2857" t="str">
        <f t="shared" si="310"/>
        <v/>
      </c>
      <c r="O2857" t="str">
        <f t="shared" si="311"/>
        <v/>
      </c>
      <c r="P2857" t="str">
        <f t="shared" si="312"/>
        <v/>
      </c>
      <c r="Q2857" t="str">
        <f>IF($F2857="","",DATEDIF($R2857,①申込書!$D$3,"Y"))</f>
        <v/>
      </c>
      <c r="R2857" t="str">
        <f t="shared" si="313"/>
        <v/>
      </c>
      <c r="S2857" t="str">
        <f t="shared" si="308"/>
        <v/>
      </c>
      <c r="T2857" t="str">
        <f>IFERROR(IF($G2857&lt;&gt;"",LEFT($G2857,11),IF(COUNTIF(③女子申込!$C:$C,$B2857)=1,INDEX(③女子申込!H:H,MATCH($B2857,③女子申込!$C:$C,0)),"")),"")</f>
        <v/>
      </c>
      <c r="U2857" t="str">
        <f t="shared" si="314"/>
        <v/>
      </c>
    </row>
    <row r="2858" spans="13:21">
      <c r="M2858" t="str">
        <f t="shared" si="309"/>
        <v/>
      </c>
      <c r="N2858" t="str">
        <f t="shared" si="310"/>
        <v/>
      </c>
      <c r="O2858" t="str">
        <f t="shared" si="311"/>
        <v/>
      </c>
      <c r="P2858" t="str">
        <f t="shared" si="312"/>
        <v/>
      </c>
      <c r="Q2858" t="str">
        <f>IF($F2858="","",DATEDIF($R2858,①申込書!$D$3,"Y"))</f>
        <v/>
      </c>
      <c r="R2858" t="str">
        <f t="shared" si="313"/>
        <v/>
      </c>
      <c r="S2858" t="str">
        <f t="shared" si="308"/>
        <v/>
      </c>
      <c r="T2858" t="str">
        <f>IFERROR(IF($G2858&lt;&gt;"",LEFT($G2858,11),IF(COUNTIF(③女子申込!$C:$C,$B2858)=1,INDEX(③女子申込!H:H,MATCH($B2858,③女子申込!$C:$C,0)),"")),"")</f>
        <v/>
      </c>
      <c r="U2858" t="str">
        <f t="shared" si="314"/>
        <v/>
      </c>
    </row>
    <row r="2859" spans="13:21">
      <c r="M2859" t="str">
        <f t="shared" si="309"/>
        <v/>
      </c>
      <c r="N2859" t="str">
        <f t="shared" si="310"/>
        <v/>
      </c>
      <c r="O2859" t="str">
        <f t="shared" si="311"/>
        <v/>
      </c>
      <c r="P2859" t="str">
        <f t="shared" si="312"/>
        <v/>
      </c>
      <c r="Q2859" t="str">
        <f>IF($F2859="","",DATEDIF($R2859,①申込書!$D$3,"Y"))</f>
        <v/>
      </c>
      <c r="R2859" t="str">
        <f t="shared" si="313"/>
        <v/>
      </c>
      <c r="S2859" t="str">
        <f t="shared" si="308"/>
        <v/>
      </c>
      <c r="T2859" t="str">
        <f>IFERROR(IF($G2859&lt;&gt;"",LEFT($G2859,11),IF(COUNTIF(③女子申込!$C:$C,$B2859)=1,INDEX(③女子申込!H:H,MATCH($B2859,③女子申込!$C:$C,0)),"")),"")</f>
        <v/>
      </c>
      <c r="U2859" t="str">
        <f t="shared" si="314"/>
        <v/>
      </c>
    </row>
    <row r="2860" spans="13:21">
      <c r="M2860" t="str">
        <f t="shared" si="309"/>
        <v/>
      </c>
      <c r="N2860" t="str">
        <f t="shared" si="310"/>
        <v/>
      </c>
      <c r="O2860" t="str">
        <f t="shared" si="311"/>
        <v/>
      </c>
      <c r="P2860" t="str">
        <f t="shared" si="312"/>
        <v/>
      </c>
      <c r="Q2860" t="str">
        <f>IF($F2860="","",DATEDIF($R2860,①申込書!$D$3,"Y"))</f>
        <v/>
      </c>
      <c r="R2860" t="str">
        <f t="shared" si="313"/>
        <v/>
      </c>
      <c r="S2860" t="str">
        <f t="shared" si="308"/>
        <v/>
      </c>
      <c r="T2860" t="str">
        <f>IFERROR(IF($G2860&lt;&gt;"",LEFT($G2860,11),IF(COUNTIF(③女子申込!$C:$C,$B2860)=1,INDEX(③女子申込!H:H,MATCH($B2860,③女子申込!$C:$C,0)),"")),"")</f>
        <v/>
      </c>
      <c r="U2860" t="str">
        <f t="shared" si="314"/>
        <v/>
      </c>
    </row>
    <row r="2861" spans="13:21">
      <c r="M2861" t="str">
        <f t="shared" si="309"/>
        <v/>
      </c>
      <c r="N2861" t="str">
        <f t="shared" si="310"/>
        <v/>
      </c>
      <c r="O2861" t="str">
        <f t="shared" si="311"/>
        <v/>
      </c>
      <c r="P2861" t="str">
        <f t="shared" si="312"/>
        <v/>
      </c>
      <c r="Q2861" t="str">
        <f>IF($F2861="","",DATEDIF($R2861,①申込書!$D$3,"Y"))</f>
        <v/>
      </c>
      <c r="R2861" t="str">
        <f t="shared" si="313"/>
        <v/>
      </c>
      <c r="S2861" t="str">
        <f t="shared" si="308"/>
        <v/>
      </c>
      <c r="T2861" t="str">
        <f>IFERROR(IF($G2861&lt;&gt;"",LEFT($G2861,11),IF(COUNTIF(③女子申込!$C:$C,$B2861)=1,INDEX(③女子申込!H:H,MATCH($B2861,③女子申込!$C:$C,0)),"")),"")</f>
        <v/>
      </c>
      <c r="U2861" t="str">
        <f t="shared" si="314"/>
        <v/>
      </c>
    </row>
    <row r="2862" spans="13:21">
      <c r="M2862" t="str">
        <f t="shared" si="309"/>
        <v/>
      </c>
      <c r="N2862" t="str">
        <f t="shared" si="310"/>
        <v/>
      </c>
      <c r="O2862" t="str">
        <f t="shared" si="311"/>
        <v/>
      </c>
      <c r="P2862" t="str">
        <f t="shared" si="312"/>
        <v/>
      </c>
      <c r="Q2862" t="str">
        <f>IF($F2862="","",DATEDIF($R2862,①申込書!$D$3,"Y"))</f>
        <v/>
      </c>
      <c r="R2862" t="str">
        <f t="shared" si="313"/>
        <v/>
      </c>
      <c r="S2862" t="str">
        <f t="shared" si="308"/>
        <v/>
      </c>
      <c r="T2862" t="str">
        <f>IFERROR(IF($G2862&lt;&gt;"",LEFT($G2862,11),IF(COUNTIF(③女子申込!$C:$C,$B2862)=1,INDEX(③女子申込!H:H,MATCH($B2862,③女子申込!$C:$C,0)),"")),"")</f>
        <v/>
      </c>
      <c r="U2862" t="str">
        <f t="shared" si="314"/>
        <v/>
      </c>
    </row>
    <row r="2863" spans="13:21">
      <c r="M2863" t="str">
        <f t="shared" si="309"/>
        <v/>
      </c>
      <c r="N2863" t="str">
        <f t="shared" si="310"/>
        <v/>
      </c>
      <c r="O2863" t="str">
        <f t="shared" si="311"/>
        <v/>
      </c>
      <c r="P2863" t="str">
        <f t="shared" si="312"/>
        <v/>
      </c>
      <c r="Q2863" t="str">
        <f>IF($F2863="","",DATEDIF($R2863,①申込書!$D$3,"Y"))</f>
        <v/>
      </c>
      <c r="R2863" t="str">
        <f t="shared" si="313"/>
        <v/>
      </c>
      <c r="S2863" t="str">
        <f t="shared" si="308"/>
        <v/>
      </c>
      <c r="T2863" t="str">
        <f>IFERROR(IF($G2863&lt;&gt;"",LEFT($G2863,11),IF(COUNTIF(③女子申込!$C:$C,$B2863)=1,INDEX(③女子申込!H:H,MATCH($B2863,③女子申込!$C:$C,0)),"")),"")</f>
        <v/>
      </c>
      <c r="U2863" t="str">
        <f t="shared" si="314"/>
        <v/>
      </c>
    </row>
    <row r="2864" spans="13:21">
      <c r="M2864" t="str">
        <f t="shared" si="309"/>
        <v/>
      </c>
      <c r="N2864" t="str">
        <f t="shared" si="310"/>
        <v/>
      </c>
      <c r="O2864" t="str">
        <f t="shared" si="311"/>
        <v/>
      </c>
      <c r="P2864" t="str">
        <f t="shared" si="312"/>
        <v/>
      </c>
      <c r="Q2864" t="str">
        <f>IF($F2864="","",DATEDIF($R2864,①申込書!$D$3,"Y"))</f>
        <v/>
      </c>
      <c r="R2864" t="str">
        <f t="shared" si="313"/>
        <v/>
      </c>
      <c r="S2864" t="str">
        <f t="shared" si="308"/>
        <v/>
      </c>
      <c r="T2864" t="str">
        <f>IFERROR(IF($G2864&lt;&gt;"",LEFT($G2864,11),IF(COUNTIF(③女子申込!$C:$C,$B2864)=1,INDEX(③女子申込!H:H,MATCH($B2864,③女子申込!$C:$C,0)),"")),"")</f>
        <v/>
      </c>
      <c r="U2864" t="str">
        <f t="shared" si="314"/>
        <v/>
      </c>
    </row>
    <row r="2865" spans="13:21">
      <c r="M2865" t="str">
        <f t="shared" si="309"/>
        <v/>
      </c>
      <c r="N2865" t="str">
        <f t="shared" si="310"/>
        <v/>
      </c>
      <c r="O2865" t="str">
        <f t="shared" si="311"/>
        <v/>
      </c>
      <c r="P2865" t="str">
        <f t="shared" si="312"/>
        <v/>
      </c>
      <c r="Q2865" t="str">
        <f>IF($F2865="","",DATEDIF($R2865,①申込書!$D$3,"Y"))</f>
        <v/>
      </c>
      <c r="R2865" t="str">
        <f t="shared" si="313"/>
        <v/>
      </c>
      <c r="S2865" t="str">
        <f t="shared" si="308"/>
        <v/>
      </c>
      <c r="T2865" t="str">
        <f>IFERROR(IF($G2865&lt;&gt;"",LEFT($G2865,11),IF(COUNTIF(③女子申込!$C:$C,$B2865)=1,INDEX(③女子申込!H:H,MATCH($B2865,③女子申込!$C:$C,0)),"")),"")</f>
        <v/>
      </c>
      <c r="U2865" t="str">
        <f t="shared" si="314"/>
        <v/>
      </c>
    </row>
    <row r="2866" spans="13:21">
      <c r="M2866" t="str">
        <f t="shared" si="309"/>
        <v/>
      </c>
      <c r="N2866" t="str">
        <f t="shared" si="310"/>
        <v/>
      </c>
      <c r="O2866" t="str">
        <f t="shared" si="311"/>
        <v/>
      </c>
      <c r="P2866" t="str">
        <f t="shared" si="312"/>
        <v/>
      </c>
      <c r="Q2866" t="str">
        <f>IF($F2866="","",DATEDIF($R2866,①申込書!$D$3,"Y"))</f>
        <v/>
      </c>
      <c r="R2866" t="str">
        <f t="shared" si="313"/>
        <v/>
      </c>
      <c r="S2866" t="str">
        <f t="shared" si="308"/>
        <v/>
      </c>
      <c r="T2866" t="str">
        <f>IFERROR(IF($G2866&lt;&gt;"",LEFT($G2866,11),IF(COUNTIF(③女子申込!$C:$C,$B2866)=1,INDEX(③女子申込!H:H,MATCH($B2866,③女子申込!$C:$C,0)),"")),"")</f>
        <v/>
      </c>
      <c r="U2866" t="str">
        <f t="shared" si="314"/>
        <v/>
      </c>
    </row>
    <row r="2867" spans="13:21">
      <c r="M2867" t="str">
        <f t="shared" si="309"/>
        <v/>
      </c>
      <c r="N2867" t="str">
        <f t="shared" si="310"/>
        <v/>
      </c>
      <c r="O2867" t="str">
        <f t="shared" si="311"/>
        <v/>
      </c>
      <c r="P2867" t="str">
        <f t="shared" si="312"/>
        <v/>
      </c>
      <c r="Q2867" t="str">
        <f>IF($F2867="","",DATEDIF($R2867,①申込書!$D$3,"Y"))</f>
        <v/>
      </c>
      <c r="R2867" t="str">
        <f t="shared" si="313"/>
        <v/>
      </c>
      <c r="S2867" t="str">
        <f t="shared" si="308"/>
        <v/>
      </c>
      <c r="T2867" t="str">
        <f>IFERROR(IF($G2867&lt;&gt;"",LEFT($G2867,11),IF(COUNTIF(③女子申込!$C:$C,$B2867)=1,INDEX(③女子申込!H:H,MATCH($B2867,③女子申込!$C:$C,0)),"")),"")</f>
        <v/>
      </c>
      <c r="U2867" t="str">
        <f t="shared" si="314"/>
        <v/>
      </c>
    </row>
    <row r="2868" spans="13:21">
      <c r="M2868" t="str">
        <f t="shared" si="309"/>
        <v/>
      </c>
      <c r="N2868" t="str">
        <f t="shared" si="310"/>
        <v/>
      </c>
      <c r="O2868" t="str">
        <f t="shared" si="311"/>
        <v/>
      </c>
      <c r="P2868" t="str">
        <f t="shared" si="312"/>
        <v/>
      </c>
      <c r="Q2868" t="str">
        <f>IF($F2868="","",DATEDIF($R2868,①申込書!$D$3,"Y"))</f>
        <v/>
      </c>
      <c r="R2868" t="str">
        <f t="shared" si="313"/>
        <v/>
      </c>
      <c r="S2868" t="str">
        <f t="shared" si="308"/>
        <v/>
      </c>
      <c r="T2868" t="str">
        <f>IFERROR(IF($G2868&lt;&gt;"",LEFT($G2868,11),IF(COUNTIF(③女子申込!$C:$C,$B2868)=1,INDEX(③女子申込!H:H,MATCH($B2868,③女子申込!$C:$C,0)),"")),"")</f>
        <v/>
      </c>
      <c r="U2868" t="str">
        <f t="shared" si="314"/>
        <v/>
      </c>
    </row>
    <row r="2869" spans="13:21">
      <c r="M2869" t="str">
        <f t="shared" si="309"/>
        <v/>
      </c>
      <c r="N2869" t="str">
        <f t="shared" si="310"/>
        <v/>
      </c>
      <c r="O2869" t="str">
        <f t="shared" si="311"/>
        <v/>
      </c>
      <c r="P2869" t="str">
        <f t="shared" si="312"/>
        <v/>
      </c>
      <c r="Q2869" t="str">
        <f>IF($F2869="","",DATEDIF($R2869,①申込書!$D$3,"Y"))</f>
        <v/>
      </c>
      <c r="R2869" t="str">
        <f t="shared" si="313"/>
        <v/>
      </c>
      <c r="S2869" t="str">
        <f t="shared" si="308"/>
        <v/>
      </c>
      <c r="T2869" t="str">
        <f>IFERROR(IF($G2869&lt;&gt;"",LEFT($G2869,11),IF(COUNTIF(③女子申込!$C:$C,$B2869)=1,INDEX(③女子申込!H:H,MATCH($B2869,③女子申込!$C:$C,0)),"")),"")</f>
        <v/>
      </c>
      <c r="U2869" t="str">
        <f t="shared" si="314"/>
        <v/>
      </c>
    </row>
    <row r="2870" spans="13:21">
      <c r="M2870" t="str">
        <f t="shared" si="309"/>
        <v/>
      </c>
      <c r="N2870" t="str">
        <f t="shared" si="310"/>
        <v/>
      </c>
      <c r="O2870" t="str">
        <f t="shared" si="311"/>
        <v/>
      </c>
      <c r="P2870" t="str">
        <f t="shared" si="312"/>
        <v/>
      </c>
      <c r="Q2870" t="str">
        <f>IF($F2870="","",DATEDIF($R2870,①申込書!$D$3,"Y"))</f>
        <v/>
      </c>
      <c r="R2870" t="str">
        <f t="shared" si="313"/>
        <v/>
      </c>
      <c r="S2870" t="str">
        <f t="shared" si="308"/>
        <v/>
      </c>
      <c r="T2870" t="str">
        <f>IFERROR(IF($G2870&lt;&gt;"",LEFT($G2870,11),IF(COUNTIF(③女子申込!$C:$C,$B2870)=1,INDEX(③女子申込!H:H,MATCH($B2870,③女子申込!$C:$C,0)),"")),"")</f>
        <v/>
      </c>
      <c r="U2870" t="str">
        <f t="shared" si="314"/>
        <v/>
      </c>
    </row>
    <row r="2871" spans="13:21">
      <c r="M2871" t="str">
        <f t="shared" si="309"/>
        <v/>
      </c>
      <c r="N2871" t="str">
        <f t="shared" si="310"/>
        <v/>
      </c>
      <c r="O2871" t="str">
        <f t="shared" si="311"/>
        <v/>
      </c>
      <c r="P2871" t="str">
        <f t="shared" si="312"/>
        <v/>
      </c>
      <c r="Q2871" t="str">
        <f>IF($F2871="","",DATEDIF($R2871,①申込書!$D$3,"Y"))</f>
        <v/>
      </c>
      <c r="R2871" t="str">
        <f t="shared" si="313"/>
        <v/>
      </c>
      <c r="S2871" t="str">
        <f t="shared" si="308"/>
        <v/>
      </c>
      <c r="T2871" t="str">
        <f>IFERROR(IF($G2871&lt;&gt;"",LEFT($G2871,11),IF(COUNTIF(③女子申込!$C:$C,$B2871)=1,INDEX(③女子申込!H:H,MATCH($B2871,③女子申込!$C:$C,0)),"")),"")</f>
        <v/>
      </c>
      <c r="U2871" t="str">
        <f t="shared" si="314"/>
        <v/>
      </c>
    </row>
    <row r="2872" spans="13:21">
      <c r="M2872" t="str">
        <f t="shared" si="309"/>
        <v/>
      </c>
      <c r="N2872" t="str">
        <f t="shared" si="310"/>
        <v/>
      </c>
      <c r="O2872" t="str">
        <f t="shared" si="311"/>
        <v/>
      </c>
      <c r="P2872" t="str">
        <f t="shared" si="312"/>
        <v/>
      </c>
      <c r="Q2872" t="str">
        <f>IF($F2872="","",DATEDIF($R2872,①申込書!$D$3,"Y"))</f>
        <v/>
      </c>
      <c r="R2872" t="str">
        <f t="shared" si="313"/>
        <v/>
      </c>
      <c r="S2872" t="str">
        <f t="shared" si="308"/>
        <v/>
      </c>
      <c r="T2872" t="str">
        <f>IFERROR(IF($G2872&lt;&gt;"",LEFT($G2872,11),IF(COUNTIF(③女子申込!$C:$C,$B2872)=1,INDEX(③女子申込!H:H,MATCH($B2872,③女子申込!$C:$C,0)),"")),"")</f>
        <v/>
      </c>
      <c r="U2872" t="str">
        <f t="shared" si="314"/>
        <v/>
      </c>
    </row>
    <row r="2873" spans="13:21">
      <c r="M2873" t="str">
        <f t="shared" si="309"/>
        <v/>
      </c>
      <c r="N2873" t="str">
        <f t="shared" si="310"/>
        <v/>
      </c>
      <c r="O2873" t="str">
        <f t="shared" si="311"/>
        <v/>
      </c>
      <c r="P2873" t="str">
        <f t="shared" si="312"/>
        <v/>
      </c>
      <c r="Q2873" t="str">
        <f>IF($F2873="","",DATEDIF($R2873,①申込書!$D$3,"Y"))</f>
        <v/>
      </c>
      <c r="R2873" t="str">
        <f t="shared" si="313"/>
        <v/>
      </c>
      <c r="S2873" t="str">
        <f t="shared" si="308"/>
        <v/>
      </c>
      <c r="T2873" t="str">
        <f>IFERROR(IF($G2873&lt;&gt;"",LEFT($G2873,11),IF(COUNTIF(③女子申込!$C:$C,$B2873)=1,INDEX(③女子申込!H:H,MATCH($B2873,③女子申込!$C:$C,0)),"")),"")</f>
        <v/>
      </c>
      <c r="U2873" t="str">
        <f t="shared" si="314"/>
        <v/>
      </c>
    </row>
    <row r="2874" spans="13:21">
      <c r="M2874" t="str">
        <f t="shared" si="309"/>
        <v/>
      </c>
      <c r="N2874" t="str">
        <f t="shared" si="310"/>
        <v/>
      </c>
      <c r="O2874" t="str">
        <f t="shared" si="311"/>
        <v/>
      </c>
      <c r="P2874" t="str">
        <f t="shared" si="312"/>
        <v/>
      </c>
      <c r="Q2874" t="str">
        <f>IF($F2874="","",DATEDIF($R2874,①申込書!$D$3,"Y"))</f>
        <v/>
      </c>
      <c r="R2874" t="str">
        <f t="shared" si="313"/>
        <v/>
      </c>
      <c r="S2874" t="str">
        <f t="shared" si="308"/>
        <v/>
      </c>
      <c r="T2874" t="str">
        <f>IFERROR(IF($G2874&lt;&gt;"",LEFT($G2874,11),IF(COUNTIF(③女子申込!$C:$C,$B2874)=1,INDEX(③女子申込!H:H,MATCH($B2874,③女子申込!$C:$C,0)),"")),"")</f>
        <v/>
      </c>
      <c r="U2874" t="str">
        <f t="shared" si="314"/>
        <v/>
      </c>
    </row>
    <row r="2875" spans="13:21">
      <c r="M2875" t="str">
        <f t="shared" si="309"/>
        <v/>
      </c>
      <c r="N2875" t="str">
        <f t="shared" si="310"/>
        <v/>
      </c>
      <c r="O2875" t="str">
        <f t="shared" si="311"/>
        <v/>
      </c>
      <c r="P2875" t="str">
        <f t="shared" si="312"/>
        <v/>
      </c>
      <c r="Q2875" t="str">
        <f>IF($F2875="","",DATEDIF($R2875,①申込書!$D$3,"Y"))</f>
        <v/>
      </c>
      <c r="R2875" t="str">
        <f t="shared" si="313"/>
        <v/>
      </c>
      <c r="S2875" t="str">
        <f t="shared" si="308"/>
        <v/>
      </c>
      <c r="T2875" t="str">
        <f>IFERROR(IF($G2875&lt;&gt;"",LEFT($G2875,11),IF(COUNTIF(③女子申込!$C:$C,$B2875)=1,INDEX(③女子申込!H:H,MATCH($B2875,③女子申込!$C:$C,0)),"")),"")</f>
        <v/>
      </c>
      <c r="U2875" t="str">
        <f t="shared" si="314"/>
        <v/>
      </c>
    </row>
    <row r="2876" spans="13:21">
      <c r="M2876" t="str">
        <f t="shared" si="309"/>
        <v/>
      </c>
      <c r="N2876" t="str">
        <f t="shared" si="310"/>
        <v/>
      </c>
      <c r="O2876" t="str">
        <f t="shared" si="311"/>
        <v/>
      </c>
      <c r="P2876" t="str">
        <f t="shared" si="312"/>
        <v/>
      </c>
      <c r="Q2876" t="str">
        <f>IF($F2876="","",DATEDIF($R2876,①申込書!$D$3,"Y"))</f>
        <v/>
      </c>
      <c r="R2876" t="str">
        <f t="shared" si="313"/>
        <v/>
      </c>
      <c r="S2876" t="str">
        <f t="shared" si="308"/>
        <v/>
      </c>
      <c r="T2876" t="str">
        <f>IFERROR(IF($G2876&lt;&gt;"",LEFT($G2876,11),IF(COUNTIF(③女子申込!$C:$C,$B2876)=1,INDEX(③女子申込!H:H,MATCH($B2876,③女子申込!$C:$C,0)),"")),"")</f>
        <v/>
      </c>
      <c r="U2876" t="str">
        <f t="shared" si="314"/>
        <v/>
      </c>
    </row>
    <row r="2877" spans="13:21">
      <c r="M2877" t="str">
        <f t="shared" si="309"/>
        <v/>
      </c>
      <c r="N2877" t="str">
        <f t="shared" si="310"/>
        <v/>
      </c>
      <c r="O2877" t="str">
        <f t="shared" si="311"/>
        <v/>
      </c>
      <c r="P2877" t="str">
        <f t="shared" si="312"/>
        <v/>
      </c>
      <c r="Q2877" t="str">
        <f>IF($F2877="","",DATEDIF($R2877,①申込書!$D$3,"Y"))</f>
        <v/>
      </c>
      <c r="R2877" t="str">
        <f t="shared" si="313"/>
        <v/>
      </c>
      <c r="S2877" t="str">
        <f t="shared" si="308"/>
        <v/>
      </c>
      <c r="T2877" t="str">
        <f>IFERROR(IF($G2877&lt;&gt;"",LEFT($G2877,11),IF(COUNTIF(③女子申込!$C:$C,$B2877)=1,INDEX(③女子申込!H:H,MATCH($B2877,③女子申込!$C:$C,0)),"")),"")</f>
        <v/>
      </c>
      <c r="U2877" t="str">
        <f t="shared" si="314"/>
        <v/>
      </c>
    </row>
    <row r="2878" spans="13:21">
      <c r="M2878" t="str">
        <f t="shared" si="309"/>
        <v/>
      </c>
      <c r="N2878" t="str">
        <f t="shared" si="310"/>
        <v/>
      </c>
      <c r="O2878" t="str">
        <f t="shared" si="311"/>
        <v/>
      </c>
      <c r="P2878" t="str">
        <f t="shared" si="312"/>
        <v/>
      </c>
      <c r="Q2878" t="str">
        <f>IF($F2878="","",DATEDIF($R2878,①申込書!$D$3,"Y"))</f>
        <v/>
      </c>
      <c r="R2878" t="str">
        <f t="shared" si="313"/>
        <v/>
      </c>
      <c r="S2878" t="str">
        <f t="shared" si="308"/>
        <v/>
      </c>
      <c r="T2878" t="str">
        <f>IFERROR(IF($G2878&lt;&gt;"",LEFT($G2878,11),IF(COUNTIF(③女子申込!$C:$C,$B2878)=1,INDEX(③女子申込!H:H,MATCH($B2878,③女子申込!$C:$C,0)),"")),"")</f>
        <v/>
      </c>
      <c r="U2878" t="str">
        <f t="shared" si="314"/>
        <v/>
      </c>
    </row>
    <row r="2879" spans="13:21">
      <c r="M2879" t="str">
        <f t="shared" si="309"/>
        <v/>
      </c>
      <c r="N2879" t="str">
        <f t="shared" si="310"/>
        <v/>
      </c>
      <c r="O2879" t="str">
        <f t="shared" si="311"/>
        <v/>
      </c>
      <c r="P2879" t="str">
        <f t="shared" si="312"/>
        <v/>
      </c>
      <c r="Q2879" t="str">
        <f>IF($F2879="","",DATEDIF($R2879,①申込書!$D$3,"Y"))</f>
        <v/>
      </c>
      <c r="R2879" t="str">
        <f t="shared" si="313"/>
        <v/>
      </c>
      <c r="S2879" t="str">
        <f t="shared" si="308"/>
        <v/>
      </c>
      <c r="T2879" t="str">
        <f>IFERROR(IF($G2879&lt;&gt;"",LEFT($G2879,11),IF(COUNTIF(③女子申込!$C:$C,$B2879)=1,INDEX(③女子申込!H:H,MATCH($B2879,③女子申込!$C:$C,0)),"")),"")</f>
        <v/>
      </c>
      <c r="U2879" t="str">
        <f t="shared" si="314"/>
        <v/>
      </c>
    </row>
    <row r="2880" spans="13:21">
      <c r="M2880" t="str">
        <f t="shared" si="309"/>
        <v/>
      </c>
      <c r="N2880" t="str">
        <f t="shared" si="310"/>
        <v/>
      </c>
      <c r="O2880" t="str">
        <f t="shared" si="311"/>
        <v/>
      </c>
      <c r="P2880" t="str">
        <f t="shared" si="312"/>
        <v/>
      </c>
      <c r="Q2880" t="str">
        <f>IF($F2880="","",DATEDIF($R2880,①申込書!$D$3,"Y"))</f>
        <v/>
      </c>
      <c r="R2880" t="str">
        <f t="shared" si="313"/>
        <v/>
      </c>
      <c r="S2880" t="str">
        <f t="shared" si="308"/>
        <v/>
      </c>
      <c r="T2880" t="str">
        <f>IFERROR(IF($G2880&lt;&gt;"",LEFT($G2880,11),IF(COUNTIF(③女子申込!$C:$C,$B2880)=1,INDEX(③女子申込!H:H,MATCH($B2880,③女子申込!$C:$C,0)),"")),"")</f>
        <v/>
      </c>
      <c r="U2880" t="str">
        <f t="shared" si="314"/>
        <v/>
      </c>
    </row>
    <row r="2881" spans="13:21">
      <c r="M2881" t="str">
        <f t="shared" si="309"/>
        <v/>
      </c>
      <c r="N2881" t="str">
        <f t="shared" si="310"/>
        <v/>
      </c>
      <c r="O2881" t="str">
        <f t="shared" si="311"/>
        <v/>
      </c>
      <c r="P2881" t="str">
        <f t="shared" si="312"/>
        <v/>
      </c>
      <c r="Q2881" t="str">
        <f>IF($F2881="","",DATEDIF($R2881,①申込書!$D$3,"Y"))</f>
        <v/>
      </c>
      <c r="R2881" t="str">
        <f t="shared" si="313"/>
        <v/>
      </c>
      <c r="S2881" t="str">
        <f t="shared" si="308"/>
        <v/>
      </c>
      <c r="T2881" t="str">
        <f>IFERROR(IF($G2881&lt;&gt;"",LEFT($G2881,11),IF(COUNTIF(③女子申込!$C:$C,$B2881)=1,INDEX(③女子申込!H:H,MATCH($B2881,③女子申込!$C:$C,0)),"")),"")</f>
        <v/>
      </c>
      <c r="U2881" t="str">
        <f t="shared" si="314"/>
        <v/>
      </c>
    </row>
    <row r="2882" spans="13:21">
      <c r="M2882" t="str">
        <f t="shared" si="309"/>
        <v/>
      </c>
      <c r="N2882" t="str">
        <f t="shared" si="310"/>
        <v/>
      </c>
      <c r="O2882" t="str">
        <f t="shared" si="311"/>
        <v/>
      </c>
      <c r="P2882" t="str">
        <f t="shared" si="312"/>
        <v/>
      </c>
      <c r="Q2882" t="str">
        <f>IF($F2882="","",DATEDIF($R2882,①申込書!$D$3,"Y"))</f>
        <v/>
      </c>
      <c r="R2882" t="str">
        <f t="shared" si="313"/>
        <v/>
      </c>
      <c r="S2882" t="str">
        <f t="shared" ref="S2882:S2945" si="315">IFERROR(IF(OR($E2882="北海道",$E2882="学連"),$E2882,LEFT($E2882,LEN($E2882)-1)),"")</f>
        <v/>
      </c>
      <c r="T2882" t="str">
        <f>IFERROR(IF($G2882&lt;&gt;"",LEFT($G2882,11),IF(COUNTIF(③女子申込!$C:$C,$B2882)=1,INDEX(③女子申込!H:H,MATCH($B2882,③女子申込!$C:$C,0)),"")),"")</f>
        <v/>
      </c>
      <c r="U2882" t="str">
        <f t="shared" si="314"/>
        <v/>
      </c>
    </row>
    <row r="2883" spans="13:21">
      <c r="M2883" t="str">
        <f t="shared" ref="M2883:M2946" si="316">IFERROR(LEFT($C2883,FIND("　",$C2883)-1),"")</f>
        <v/>
      </c>
      <c r="N2883" t="str">
        <f t="shared" ref="N2883:N2946" si="317">IFERROR(RIGHT($C2883,LEN($C2883)-FIND("　",$C2883)),"")</f>
        <v/>
      </c>
      <c r="O2883" t="str">
        <f t="shared" ref="O2883:O2946" si="318">IFERROR(DBCS(LEFT($D2883,FIND(" ",$D2883)-1)),"")</f>
        <v/>
      </c>
      <c r="P2883" t="str">
        <f t="shared" ref="P2883:P2946" si="319">IFERROR(DBCS(RIGHT($D2883,LEN($D2883)-FIND(" ",$D2883))),"")</f>
        <v/>
      </c>
      <c r="Q2883" t="str">
        <f>IF($F2883="","",DATEDIF($R2883,①申込書!$D$3,"Y"))</f>
        <v/>
      </c>
      <c r="R2883" t="str">
        <f t="shared" ref="R2883:R2946" si="320">IF($F2883="","",LEFT($F2883,4)&amp;"/"&amp;MID($F2883,5,2)&amp;"/"&amp;RIGHT($F2883,2))</f>
        <v/>
      </c>
      <c r="S2883" t="str">
        <f t="shared" si="315"/>
        <v/>
      </c>
      <c r="T2883" t="str">
        <f>IFERROR(IF($G2883&lt;&gt;"",LEFT($G2883,11),IF(COUNTIF(③女子申込!$C:$C,$B2883)=1,INDEX(③女子申込!H:H,MATCH($B2883,③女子申込!$C:$C,0)),"")),"")</f>
        <v/>
      </c>
      <c r="U2883" t="str">
        <f t="shared" ref="U2883:U2946" si="321">IFERROR(LEFT($A2883,FIND("大学",$A2883))&amp;RIGHT($A2883,LEN($A2883)-FIND("大学",$A2883)-1),"")</f>
        <v/>
      </c>
    </row>
    <row r="2884" spans="13:21">
      <c r="M2884" t="str">
        <f t="shared" si="316"/>
        <v/>
      </c>
      <c r="N2884" t="str">
        <f t="shared" si="317"/>
        <v/>
      </c>
      <c r="O2884" t="str">
        <f t="shared" si="318"/>
        <v/>
      </c>
      <c r="P2884" t="str">
        <f t="shared" si="319"/>
        <v/>
      </c>
      <c r="Q2884" t="str">
        <f>IF($F2884="","",DATEDIF($R2884,①申込書!$D$3,"Y"))</f>
        <v/>
      </c>
      <c r="R2884" t="str">
        <f t="shared" si="320"/>
        <v/>
      </c>
      <c r="S2884" t="str">
        <f t="shared" si="315"/>
        <v/>
      </c>
      <c r="T2884" t="str">
        <f>IFERROR(IF($G2884&lt;&gt;"",LEFT($G2884,11),IF(COUNTIF(③女子申込!$C:$C,$B2884)=1,INDEX(③女子申込!H:H,MATCH($B2884,③女子申込!$C:$C,0)),"")),"")</f>
        <v/>
      </c>
      <c r="U2884" t="str">
        <f t="shared" si="321"/>
        <v/>
      </c>
    </row>
    <row r="2885" spans="13:21">
      <c r="M2885" t="str">
        <f t="shared" si="316"/>
        <v/>
      </c>
      <c r="N2885" t="str">
        <f t="shared" si="317"/>
        <v/>
      </c>
      <c r="O2885" t="str">
        <f t="shared" si="318"/>
        <v/>
      </c>
      <c r="P2885" t="str">
        <f t="shared" si="319"/>
        <v/>
      </c>
      <c r="Q2885" t="str">
        <f>IF($F2885="","",DATEDIF($R2885,①申込書!$D$3,"Y"))</f>
        <v/>
      </c>
      <c r="R2885" t="str">
        <f t="shared" si="320"/>
        <v/>
      </c>
      <c r="S2885" t="str">
        <f t="shared" si="315"/>
        <v/>
      </c>
      <c r="T2885" t="str">
        <f>IFERROR(IF($G2885&lt;&gt;"",LEFT($G2885,11),IF(COUNTIF(③女子申込!$C:$C,$B2885)=1,INDEX(③女子申込!H:H,MATCH($B2885,③女子申込!$C:$C,0)),"")),"")</f>
        <v/>
      </c>
      <c r="U2885" t="str">
        <f t="shared" si="321"/>
        <v/>
      </c>
    </row>
    <row r="2886" spans="13:21">
      <c r="M2886" t="str">
        <f t="shared" si="316"/>
        <v/>
      </c>
      <c r="N2886" t="str">
        <f t="shared" si="317"/>
        <v/>
      </c>
      <c r="O2886" t="str">
        <f t="shared" si="318"/>
        <v/>
      </c>
      <c r="P2886" t="str">
        <f t="shared" si="319"/>
        <v/>
      </c>
      <c r="Q2886" t="str">
        <f>IF($F2886="","",DATEDIF($R2886,①申込書!$D$3,"Y"))</f>
        <v/>
      </c>
      <c r="R2886" t="str">
        <f t="shared" si="320"/>
        <v/>
      </c>
      <c r="S2886" t="str">
        <f t="shared" si="315"/>
        <v/>
      </c>
      <c r="T2886" t="str">
        <f>IFERROR(IF($G2886&lt;&gt;"",LEFT($G2886,11),IF(COUNTIF(③女子申込!$C:$C,$B2886)=1,INDEX(③女子申込!H:H,MATCH($B2886,③女子申込!$C:$C,0)),"")),"")</f>
        <v/>
      </c>
      <c r="U2886" t="str">
        <f t="shared" si="321"/>
        <v/>
      </c>
    </row>
    <row r="2887" spans="13:21">
      <c r="M2887" t="str">
        <f t="shared" si="316"/>
        <v/>
      </c>
      <c r="N2887" t="str">
        <f t="shared" si="317"/>
        <v/>
      </c>
      <c r="O2887" t="str">
        <f t="shared" si="318"/>
        <v/>
      </c>
      <c r="P2887" t="str">
        <f t="shared" si="319"/>
        <v/>
      </c>
      <c r="Q2887" t="str">
        <f>IF($F2887="","",DATEDIF($R2887,①申込書!$D$3,"Y"))</f>
        <v/>
      </c>
      <c r="R2887" t="str">
        <f t="shared" si="320"/>
        <v/>
      </c>
      <c r="S2887" t="str">
        <f t="shared" si="315"/>
        <v/>
      </c>
      <c r="T2887" t="str">
        <f>IFERROR(IF($G2887&lt;&gt;"",LEFT($G2887,11),IF(COUNTIF(③女子申込!$C:$C,$B2887)=1,INDEX(③女子申込!H:H,MATCH($B2887,③女子申込!$C:$C,0)),"")),"")</f>
        <v/>
      </c>
      <c r="U2887" t="str">
        <f t="shared" si="321"/>
        <v/>
      </c>
    </row>
    <row r="2888" spans="13:21">
      <c r="M2888" t="str">
        <f t="shared" si="316"/>
        <v/>
      </c>
      <c r="N2888" t="str">
        <f t="shared" si="317"/>
        <v/>
      </c>
      <c r="O2888" t="str">
        <f t="shared" si="318"/>
        <v/>
      </c>
      <c r="P2888" t="str">
        <f t="shared" si="319"/>
        <v/>
      </c>
      <c r="Q2888" t="str">
        <f>IF($F2888="","",DATEDIF($R2888,①申込書!$D$3,"Y"))</f>
        <v/>
      </c>
      <c r="R2888" t="str">
        <f t="shared" si="320"/>
        <v/>
      </c>
      <c r="S2888" t="str">
        <f t="shared" si="315"/>
        <v/>
      </c>
      <c r="T2888" t="str">
        <f>IFERROR(IF($G2888&lt;&gt;"",LEFT($G2888,11),IF(COUNTIF(③女子申込!$C:$C,$B2888)=1,INDEX(③女子申込!H:H,MATCH($B2888,③女子申込!$C:$C,0)),"")),"")</f>
        <v/>
      </c>
      <c r="U2888" t="str">
        <f t="shared" si="321"/>
        <v/>
      </c>
    </row>
    <row r="2889" spans="13:21">
      <c r="M2889" t="str">
        <f t="shared" si="316"/>
        <v/>
      </c>
      <c r="N2889" t="str">
        <f t="shared" si="317"/>
        <v/>
      </c>
      <c r="O2889" t="str">
        <f t="shared" si="318"/>
        <v/>
      </c>
      <c r="P2889" t="str">
        <f t="shared" si="319"/>
        <v/>
      </c>
      <c r="Q2889" t="str">
        <f>IF($F2889="","",DATEDIF($R2889,①申込書!$D$3,"Y"))</f>
        <v/>
      </c>
      <c r="R2889" t="str">
        <f t="shared" si="320"/>
        <v/>
      </c>
      <c r="S2889" t="str">
        <f t="shared" si="315"/>
        <v/>
      </c>
      <c r="T2889" t="str">
        <f>IFERROR(IF($G2889&lt;&gt;"",LEFT($G2889,11),IF(COUNTIF(③女子申込!$C:$C,$B2889)=1,INDEX(③女子申込!H:H,MATCH($B2889,③女子申込!$C:$C,0)),"")),"")</f>
        <v/>
      </c>
      <c r="U2889" t="str">
        <f t="shared" si="321"/>
        <v/>
      </c>
    </row>
    <row r="2890" spans="13:21">
      <c r="M2890" t="str">
        <f t="shared" si="316"/>
        <v/>
      </c>
      <c r="N2890" t="str">
        <f t="shared" si="317"/>
        <v/>
      </c>
      <c r="O2890" t="str">
        <f t="shared" si="318"/>
        <v/>
      </c>
      <c r="P2890" t="str">
        <f t="shared" si="319"/>
        <v/>
      </c>
      <c r="Q2890" t="str">
        <f>IF($F2890="","",DATEDIF($R2890,①申込書!$D$3,"Y"))</f>
        <v/>
      </c>
      <c r="R2890" t="str">
        <f t="shared" si="320"/>
        <v/>
      </c>
      <c r="S2890" t="str">
        <f t="shared" si="315"/>
        <v/>
      </c>
      <c r="T2890" t="str">
        <f>IFERROR(IF($G2890&lt;&gt;"",LEFT($G2890,11),IF(COUNTIF(③女子申込!$C:$C,$B2890)=1,INDEX(③女子申込!H:H,MATCH($B2890,③女子申込!$C:$C,0)),"")),"")</f>
        <v/>
      </c>
      <c r="U2890" t="str">
        <f t="shared" si="321"/>
        <v/>
      </c>
    </row>
    <row r="2891" spans="13:21">
      <c r="M2891" t="str">
        <f t="shared" si="316"/>
        <v/>
      </c>
      <c r="N2891" t="str">
        <f t="shared" si="317"/>
        <v/>
      </c>
      <c r="O2891" t="str">
        <f t="shared" si="318"/>
        <v/>
      </c>
      <c r="P2891" t="str">
        <f t="shared" si="319"/>
        <v/>
      </c>
      <c r="Q2891" t="str">
        <f>IF($F2891="","",DATEDIF($R2891,①申込書!$D$3,"Y"))</f>
        <v/>
      </c>
      <c r="R2891" t="str">
        <f t="shared" si="320"/>
        <v/>
      </c>
      <c r="S2891" t="str">
        <f t="shared" si="315"/>
        <v/>
      </c>
      <c r="T2891" t="str">
        <f>IFERROR(IF($G2891&lt;&gt;"",LEFT($G2891,11),IF(COUNTIF(③女子申込!$C:$C,$B2891)=1,INDEX(③女子申込!H:H,MATCH($B2891,③女子申込!$C:$C,0)),"")),"")</f>
        <v/>
      </c>
      <c r="U2891" t="str">
        <f t="shared" si="321"/>
        <v/>
      </c>
    </row>
    <row r="2892" spans="13:21">
      <c r="M2892" t="str">
        <f t="shared" si="316"/>
        <v/>
      </c>
      <c r="N2892" t="str">
        <f t="shared" si="317"/>
        <v/>
      </c>
      <c r="O2892" t="str">
        <f t="shared" si="318"/>
        <v/>
      </c>
      <c r="P2892" t="str">
        <f t="shared" si="319"/>
        <v/>
      </c>
      <c r="Q2892" t="str">
        <f>IF($F2892="","",DATEDIF($R2892,①申込書!$D$3,"Y"))</f>
        <v/>
      </c>
      <c r="R2892" t="str">
        <f t="shared" si="320"/>
        <v/>
      </c>
      <c r="S2892" t="str">
        <f t="shared" si="315"/>
        <v/>
      </c>
      <c r="T2892" t="str">
        <f>IFERROR(IF($G2892&lt;&gt;"",LEFT($G2892,11),IF(COUNTIF(③女子申込!$C:$C,$B2892)=1,INDEX(③女子申込!H:H,MATCH($B2892,③女子申込!$C:$C,0)),"")),"")</f>
        <v/>
      </c>
      <c r="U2892" t="str">
        <f t="shared" si="321"/>
        <v/>
      </c>
    </row>
    <row r="2893" spans="13:21">
      <c r="M2893" t="str">
        <f t="shared" si="316"/>
        <v/>
      </c>
      <c r="N2893" t="str">
        <f t="shared" si="317"/>
        <v/>
      </c>
      <c r="O2893" t="str">
        <f t="shared" si="318"/>
        <v/>
      </c>
      <c r="P2893" t="str">
        <f t="shared" si="319"/>
        <v/>
      </c>
      <c r="Q2893" t="str">
        <f>IF($F2893="","",DATEDIF($R2893,①申込書!$D$3,"Y"))</f>
        <v/>
      </c>
      <c r="R2893" t="str">
        <f t="shared" si="320"/>
        <v/>
      </c>
      <c r="S2893" t="str">
        <f t="shared" si="315"/>
        <v/>
      </c>
      <c r="T2893" t="str">
        <f>IFERROR(IF($G2893&lt;&gt;"",LEFT($G2893,11),IF(COUNTIF(③女子申込!$C:$C,$B2893)=1,INDEX(③女子申込!H:H,MATCH($B2893,③女子申込!$C:$C,0)),"")),"")</f>
        <v/>
      </c>
      <c r="U2893" t="str">
        <f t="shared" si="321"/>
        <v/>
      </c>
    </row>
    <row r="2894" spans="13:21">
      <c r="M2894" t="str">
        <f t="shared" si="316"/>
        <v/>
      </c>
      <c r="N2894" t="str">
        <f t="shared" si="317"/>
        <v/>
      </c>
      <c r="O2894" t="str">
        <f t="shared" si="318"/>
        <v/>
      </c>
      <c r="P2894" t="str">
        <f t="shared" si="319"/>
        <v/>
      </c>
      <c r="Q2894" t="str">
        <f>IF($F2894="","",DATEDIF($R2894,①申込書!$D$3,"Y"))</f>
        <v/>
      </c>
      <c r="R2894" t="str">
        <f t="shared" si="320"/>
        <v/>
      </c>
      <c r="S2894" t="str">
        <f t="shared" si="315"/>
        <v/>
      </c>
      <c r="T2894" t="str">
        <f>IFERROR(IF($G2894&lt;&gt;"",LEFT($G2894,11),IF(COUNTIF(③女子申込!$C:$C,$B2894)=1,INDEX(③女子申込!H:H,MATCH($B2894,③女子申込!$C:$C,0)),"")),"")</f>
        <v/>
      </c>
      <c r="U2894" t="str">
        <f t="shared" si="321"/>
        <v/>
      </c>
    </row>
    <row r="2895" spans="13:21">
      <c r="M2895" t="str">
        <f t="shared" si="316"/>
        <v/>
      </c>
      <c r="N2895" t="str">
        <f t="shared" si="317"/>
        <v/>
      </c>
      <c r="O2895" t="str">
        <f t="shared" si="318"/>
        <v/>
      </c>
      <c r="P2895" t="str">
        <f t="shared" si="319"/>
        <v/>
      </c>
      <c r="Q2895" t="str">
        <f>IF($F2895="","",DATEDIF($R2895,①申込書!$D$3,"Y"))</f>
        <v/>
      </c>
      <c r="R2895" t="str">
        <f t="shared" si="320"/>
        <v/>
      </c>
      <c r="S2895" t="str">
        <f t="shared" si="315"/>
        <v/>
      </c>
      <c r="T2895" t="str">
        <f>IFERROR(IF($G2895&lt;&gt;"",LEFT($G2895,11),IF(COUNTIF(③女子申込!$C:$C,$B2895)=1,INDEX(③女子申込!H:H,MATCH($B2895,③女子申込!$C:$C,0)),"")),"")</f>
        <v/>
      </c>
      <c r="U2895" t="str">
        <f t="shared" si="321"/>
        <v/>
      </c>
    </row>
    <row r="2896" spans="13:21">
      <c r="M2896" t="str">
        <f t="shared" si="316"/>
        <v/>
      </c>
      <c r="N2896" t="str">
        <f t="shared" si="317"/>
        <v/>
      </c>
      <c r="O2896" t="str">
        <f t="shared" si="318"/>
        <v/>
      </c>
      <c r="P2896" t="str">
        <f t="shared" si="319"/>
        <v/>
      </c>
      <c r="Q2896" t="str">
        <f>IF($F2896="","",DATEDIF($R2896,①申込書!$D$3,"Y"))</f>
        <v/>
      </c>
      <c r="R2896" t="str">
        <f t="shared" si="320"/>
        <v/>
      </c>
      <c r="S2896" t="str">
        <f t="shared" si="315"/>
        <v/>
      </c>
      <c r="T2896" t="str">
        <f>IFERROR(IF($G2896&lt;&gt;"",LEFT($G2896,11),IF(COUNTIF(③女子申込!$C:$C,$B2896)=1,INDEX(③女子申込!H:H,MATCH($B2896,③女子申込!$C:$C,0)),"")),"")</f>
        <v/>
      </c>
      <c r="U2896" t="str">
        <f t="shared" si="321"/>
        <v/>
      </c>
    </row>
    <row r="2897" spans="13:21">
      <c r="M2897" t="str">
        <f t="shared" si="316"/>
        <v/>
      </c>
      <c r="N2897" t="str">
        <f t="shared" si="317"/>
        <v/>
      </c>
      <c r="O2897" t="str">
        <f t="shared" si="318"/>
        <v/>
      </c>
      <c r="P2897" t="str">
        <f t="shared" si="319"/>
        <v/>
      </c>
      <c r="Q2897" t="str">
        <f>IF($F2897="","",DATEDIF($R2897,①申込書!$D$3,"Y"))</f>
        <v/>
      </c>
      <c r="R2897" t="str">
        <f t="shared" si="320"/>
        <v/>
      </c>
      <c r="S2897" t="str">
        <f t="shared" si="315"/>
        <v/>
      </c>
      <c r="T2897" t="str">
        <f>IFERROR(IF($G2897&lt;&gt;"",LEFT($G2897,11),IF(COUNTIF(③女子申込!$C:$C,$B2897)=1,INDEX(③女子申込!H:H,MATCH($B2897,③女子申込!$C:$C,0)),"")),"")</f>
        <v/>
      </c>
      <c r="U2897" t="str">
        <f t="shared" si="321"/>
        <v/>
      </c>
    </row>
    <row r="2898" spans="13:21">
      <c r="M2898" t="str">
        <f t="shared" si="316"/>
        <v/>
      </c>
      <c r="N2898" t="str">
        <f t="shared" si="317"/>
        <v/>
      </c>
      <c r="O2898" t="str">
        <f t="shared" si="318"/>
        <v/>
      </c>
      <c r="P2898" t="str">
        <f t="shared" si="319"/>
        <v/>
      </c>
      <c r="Q2898" t="str">
        <f>IF($F2898="","",DATEDIF($R2898,①申込書!$D$3,"Y"))</f>
        <v/>
      </c>
      <c r="R2898" t="str">
        <f t="shared" si="320"/>
        <v/>
      </c>
      <c r="S2898" t="str">
        <f t="shared" si="315"/>
        <v/>
      </c>
      <c r="T2898" t="str">
        <f>IFERROR(IF($G2898&lt;&gt;"",LEFT($G2898,11),IF(COUNTIF(③女子申込!$C:$C,$B2898)=1,INDEX(③女子申込!H:H,MATCH($B2898,③女子申込!$C:$C,0)),"")),"")</f>
        <v/>
      </c>
      <c r="U2898" t="str">
        <f t="shared" si="321"/>
        <v/>
      </c>
    </row>
    <row r="2899" spans="13:21">
      <c r="M2899" t="str">
        <f t="shared" si="316"/>
        <v/>
      </c>
      <c r="N2899" t="str">
        <f t="shared" si="317"/>
        <v/>
      </c>
      <c r="O2899" t="str">
        <f t="shared" si="318"/>
        <v/>
      </c>
      <c r="P2899" t="str">
        <f t="shared" si="319"/>
        <v/>
      </c>
      <c r="Q2899" t="str">
        <f>IF($F2899="","",DATEDIF($R2899,①申込書!$D$3,"Y"))</f>
        <v/>
      </c>
      <c r="R2899" t="str">
        <f t="shared" si="320"/>
        <v/>
      </c>
      <c r="S2899" t="str">
        <f t="shared" si="315"/>
        <v/>
      </c>
      <c r="T2899" t="str">
        <f>IFERROR(IF($G2899&lt;&gt;"",LEFT($G2899,11),IF(COUNTIF(③女子申込!$C:$C,$B2899)=1,INDEX(③女子申込!H:H,MATCH($B2899,③女子申込!$C:$C,0)),"")),"")</f>
        <v/>
      </c>
      <c r="U2899" t="str">
        <f t="shared" si="321"/>
        <v/>
      </c>
    </row>
    <row r="2900" spans="13:21">
      <c r="M2900" t="str">
        <f t="shared" si="316"/>
        <v/>
      </c>
      <c r="N2900" t="str">
        <f t="shared" si="317"/>
        <v/>
      </c>
      <c r="O2900" t="str">
        <f t="shared" si="318"/>
        <v/>
      </c>
      <c r="P2900" t="str">
        <f t="shared" si="319"/>
        <v/>
      </c>
      <c r="Q2900" t="str">
        <f>IF($F2900="","",DATEDIF($R2900,①申込書!$D$3,"Y"))</f>
        <v/>
      </c>
      <c r="R2900" t="str">
        <f t="shared" si="320"/>
        <v/>
      </c>
      <c r="S2900" t="str">
        <f t="shared" si="315"/>
        <v/>
      </c>
      <c r="T2900" t="str">
        <f>IFERROR(IF($G2900&lt;&gt;"",LEFT($G2900,11),IF(COUNTIF(③女子申込!$C:$C,$B2900)=1,INDEX(③女子申込!H:H,MATCH($B2900,③女子申込!$C:$C,0)),"")),"")</f>
        <v/>
      </c>
      <c r="U2900" t="str">
        <f t="shared" si="321"/>
        <v/>
      </c>
    </row>
    <row r="2901" spans="13:21">
      <c r="M2901" t="str">
        <f t="shared" si="316"/>
        <v/>
      </c>
      <c r="N2901" t="str">
        <f t="shared" si="317"/>
        <v/>
      </c>
      <c r="O2901" t="str">
        <f t="shared" si="318"/>
        <v/>
      </c>
      <c r="P2901" t="str">
        <f t="shared" si="319"/>
        <v/>
      </c>
      <c r="Q2901" t="str">
        <f>IF($F2901="","",DATEDIF($R2901,①申込書!$D$3,"Y"))</f>
        <v/>
      </c>
      <c r="R2901" t="str">
        <f t="shared" si="320"/>
        <v/>
      </c>
      <c r="S2901" t="str">
        <f t="shared" si="315"/>
        <v/>
      </c>
      <c r="T2901" t="str">
        <f>IFERROR(IF($G2901&lt;&gt;"",LEFT($G2901,11),IF(COUNTIF(③女子申込!$C:$C,$B2901)=1,INDEX(③女子申込!H:H,MATCH($B2901,③女子申込!$C:$C,0)),"")),"")</f>
        <v/>
      </c>
      <c r="U2901" t="str">
        <f t="shared" si="321"/>
        <v/>
      </c>
    </row>
    <row r="2902" spans="13:21">
      <c r="M2902" t="str">
        <f t="shared" si="316"/>
        <v/>
      </c>
      <c r="N2902" t="str">
        <f t="shared" si="317"/>
        <v/>
      </c>
      <c r="O2902" t="str">
        <f t="shared" si="318"/>
        <v/>
      </c>
      <c r="P2902" t="str">
        <f t="shared" si="319"/>
        <v/>
      </c>
      <c r="Q2902" t="str">
        <f>IF($F2902="","",DATEDIF($R2902,①申込書!$D$3,"Y"))</f>
        <v/>
      </c>
      <c r="R2902" t="str">
        <f t="shared" si="320"/>
        <v/>
      </c>
      <c r="S2902" t="str">
        <f t="shared" si="315"/>
        <v/>
      </c>
      <c r="T2902" t="str">
        <f>IFERROR(IF($G2902&lt;&gt;"",LEFT($G2902,11),IF(COUNTIF(③女子申込!$C:$C,$B2902)=1,INDEX(③女子申込!H:H,MATCH($B2902,③女子申込!$C:$C,0)),"")),"")</f>
        <v/>
      </c>
      <c r="U2902" t="str">
        <f t="shared" si="321"/>
        <v/>
      </c>
    </row>
    <row r="2903" spans="13:21">
      <c r="M2903" t="str">
        <f t="shared" si="316"/>
        <v/>
      </c>
      <c r="N2903" t="str">
        <f t="shared" si="317"/>
        <v/>
      </c>
      <c r="O2903" t="str">
        <f t="shared" si="318"/>
        <v/>
      </c>
      <c r="P2903" t="str">
        <f t="shared" si="319"/>
        <v/>
      </c>
      <c r="Q2903" t="str">
        <f>IF($F2903="","",DATEDIF($R2903,①申込書!$D$3,"Y"))</f>
        <v/>
      </c>
      <c r="R2903" t="str">
        <f t="shared" si="320"/>
        <v/>
      </c>
      <c r="S2903" t="str">
        <f t="shared" si="315"/>
        <v/>
      </c>
      <c r="T2903" t="str">
        <f>IFERROR(IF($G2903&lt;&gt;"",LEFT($G2903,11),IF(COUNTIF(③女子申込!$C:$C,$B2903)=1,INDEX(③女子申込!H:H,MATCH($B2903,③女子申込!$C:$C,0)),"")),"")</f>
        <v/>
      </c>
      <c r="U2903" t="str">
        <f t="shared" si="321"/>
        <v/>
      </c>
    </row>
    <row r="2904" spans="13:21">
      <c r="M2904" t="str">
        <f t="shared" si="316"/>
        <v/>
      </c>
      <c r="N2904" t="str">
        <f t="shared" si="317"/>
        <v/>
      </c>
      <c r="O2904" t="str">
        <f t="shared" si="318"/>
        <v/>
      </c>
      <c r="P2904" t="str">
        <f t="shared" si="319"/>
        <v/>
      </c>
      <c r="Q2904" t="str">
        <f>IF($F2904="","",DATEDIF($R2904,①申込書!$D$3,"Y"))</f>
        <v/>
      </c>
      <c r="R2904" t="str">
        <f t="shared" si="320"/>
        <v/>
      </c>
      <c r="S2904" t="str">
        <f t="shared" si="315"/>
        <v/>
      </c>
      <c r="T2904" t="str">
        <f>IFERROR(IF($G2904&lt;&gt;"",LEFT($G2904,11),IF(COUNTIF(③女子申込!$C:$C,$B2904)=1,INDEX(③女子申込!H:H,MATCH($B2904,③女子申込!$C:$C,0)),"")),"")</f>
        <v/>
      </c>
      <c r="U2904" t="str">
        <f t="shared" si="321"/>
        <v/>
      </c>
    </row>
    <row r="2905" spans="13:21">
      <c r="M2905" t="str">
        <f t="shared" si="316"/>
        <v/>
      </c>
      <c r="N2905" t="str">
        <f t="shared" si="317"/>
        <v/>
      </c>
      <c r="O2905" t="str">
        <f t="shared" si="318"/>
        <v/>
      </c>
      <c r="P2905" t="str">
        <f t="shared" si="319"/>
        <v/>
      </c>
      <c r="Q2905" t="str">
        <f>IF($F2905="","",DATEDIF($R2905,①申込書!$D$3,"Y"))</f>
        <v/>
      </c>
      <c r="R2905" t="str">
        <f t="shared" si="320"/>
        <v/>
      </c>
      <c r="S2905" t="str">
        <f t="shared" si="315"/>
        <v/>
      </c>
      <c r="T2905" t="str">
        <f>IFERROR(IF($G2905&lt;&gt;"",LEFT($G2905,11),IF(COUNTIF(③女子申込!$C:$C,$B2905)=1,INDEX(③女子申込!H:H,MATCH($B2905,③女子申込!$C:$C,0)),"")),"")</f>
        <v/>
      </c>
      <c r="U2905" t="str">
        <f t="shared" si="321"/>
        <v/>
      </c>
    </row>
    <row r="2906" spans="13:21">
      <c r="M2906" t="str">
        <f t="shared" si="316"/>
        <v/>
      </c>
      <c r="N2906" t="str">
        <f t="shared" si="317"/>
        <v/>
      </c>
      <c r="O2906" t="str">
        <f t="shared" si="318"/>
        <v/>
      </c>
      <c r="P2906" t="str">
        <f t="shared" si="319"/>
        <v/>
      </c>
      <c r="Q2906" t="str">
        <f>IF($F2906="","",DATEDIF($R2906,①申込書!$D$3,"Y"))</f>
        <v/>
      </c>
      <c r="R2906" t="str">
        <f t="shared" si="320"/>
        <v/>
      </c>
      <c r="S2906" t="str">
        <f t="shared" si="315"/>
        <v/>
      </c>
      <c r="T2906" t="str">
        <f>IFERROR(IF($G2906&lt;&gt;"",LEFT($G2906,11),IF(COUNTIF(③女子申込!$C:$C,$B2906)=1,INDEX(③女子申込!H:H,MATCH($B2906,③女子申込!$C:$C,0)),"")),"")</f>
        <v/>
      </c>
      <c r="U2906" t="str">
        <f t="shared" si="321"/>
        <v/>
      </c>
    </row>
    <row r="2907" spans="13:21">
      <c r="M2907" t="str">
        <f t="shared" si="316"/>
        <v/>
      </c>
      <c r="N2907" t="str">
        <f t="shared" si="317"/>
        <v/>
      </c>
      <c r="O2907" t="str">
        <f t="shared" si="318"/>
        <v/>
      </c>
      <c r="P2907" t="str">
        <f t="shared" si="319"/>
        <v/>
      </c>
      <c r="Q2907" t="str">
        <f>IF($F2907="","",DATEDIF($R2907,①申込書!$D$3,"Y"))</f>
        <v/>
      </c>
      <c r="R2907" t="str">
        <f t="shared" si="320"/>
        <v/>
      </c>
      <c r="S2907" t="str">
        <f t="shared" si="315"/>
        <v/>
      </c>
      <c r="T2907" t="str">
        <f>IFERROR(IF($G2907&lt;&gt;"",LEFT($G2907,11),IF(COUNTIF(③女子申込!$C:$C,$B2907)=1,INDEX(③女子申込!H:H,MATCH($B2907,③女子申込!$C:$C,0)),"")),"")</f>
        <v/>
      </c>
      <c r="U2907" t="str">
        <f t="shared" si="321"/>
        <v/>
      </c>
    </row>
    <row r="2908" spans="13:21">
      <c r="M2908" t="str">
        <f t="shared" si="316"/>
        <v/>
      </c>
      <c r="N2908" t="str">
        <f t="shared" si="317"/>
        <v/>
      </c>
      <c r="O2908" t="str">
        <f t="shared" si="318"/>
        <v/>
      </c>
      <c r="P2908" t="str">
        <f t="shared" si="319"/>
        <v/>
      </c>
      <c r="Q2908" t="str">
        <f>IF($F2908="","",DATEDIF($R2908,①申込書!$D$3,"Y"))</f>
        <v/>
      </c>
      <c r="R2908" t="str">
        <f t="shared" si="320"/>
        <v/>
      </c>
      <c r="S2908" t="str">
        <f t="shared" si="315"/>
        <v/>
      </c>
      <c r="T2908" t="str">
        <f>IFERROR(IF($G2908&lt;&gt;"",LEFT($G2908,11),IF(COUNTIF(③女子申込!$C:$C,$B2908)=1,INDEX(③女子申込!H:H,MATCH($B2908,③女子申込!$C:$C,0)),"")),"")</f>
        <v/>
      </c>
      <c r="U2908" t="str">
        <f t="shared" si="321"/>
        <v/>
      </c>
    </row>
    <row r="2909" spans="13:21">
      <c r="M2909" t="str">
        <f t="shared" si="316"/>
        <v/>
      </c>
      <c r="N2909" t="str">
        <f t="shared" si="317"/>
        <v/>
      </c>
      <c r="O2909" t="str">
        <f t="shared" si="318"/>
        <v/>
      </c>
      <c r="P2909" t="str">
        <f t="shared" si="319"/>
        <v/>
      </c>
      <c r="Q2909" t="str">
        <f>IF($F2909="","",DATEDIF($R2909,①申込書!$D$3,"Y"))</f>
        <v/>
      </c>
      <c r="R2909" t="str">
        <f t="shared" si="320"/>
        <v/>
      </c>
      <c r="S2909" t="str">
        <f t="shared" si="315"/>
        <v/>
      </c>
      <c r="T2909" t="str">
        <f>IFERROR(IF($G2909&lt;&gt;"",LEFT($G2909,11),IF(COUNTIF(③女子申込!$C:$C,$B2909)=1,INDEX(③女子申込!H:H,MATCH($B2909,③女子申込!$C:$C,0)),"")),"")</f>
        <v/>
      </c>
      <c r="U2909" t="str">
        <f t="shared" si="321"/>
        <v/>
      </c>
    </row>
    <row r="2910" spans="13:21">
      <c r="M2910" t="str">
        <f t="shared" si="316"/>
        <v/>
      </c>
      <c r="N2910" t="str">
        <f t="shared" si="317"/>
        <v/>
      </c>
      <c r="O2910" t="str">
        <f t="shared" si="318"/>
        <v/>
      </c>
      <c r="P2910" t="str">
        <f t="shared" si="319"/>
        <v/>
      </c>
      <c r="Q2910" t="str">
        <f>IF($F2910="","",DATEDIF($R2910,①申込書!$D$3,"Y"))</f>
        <v/>
      </c>
      <c r="R2910" t="str">
        <f t="shared" si="320"/>
        <v/>
      </c>
      <c r="S2910" t="str">
        <f t="shared" si="315"/>
        <v/>
      </c>
      <c r="T2910" t="str">
        <f>IFERROR(IF($G2910&lt;&gt;"",LEFT($G2910,11),IF(COUNTIF(③女子申込!$C:$C,$B2910)=1,INDEX(③女子申込!H:H,MATCH($B2910,③女子申込!$C:$C,0)),"")),"")</f>
        <v/>
      </c>
      <c r="U2910" t="str">
        <f t="shared" si="321"/>
        <v/>
      </c>
    </row>
    <row r="2911" spans="13:21">
      <c r="M2911" t="str">
        <f t="shared" si="316"/>
        <v/>
      </c>
      <c r="N2911" t="str">
        <f t="shared" si="317"/>
        <v/>
      </c>
      <c r="O2911" t="str">
        <f t="shared" si="318"/>
        <v/>
      </c>
      <c r="P2911" t="str">
        <f t="shared" si="319"/>
        <v/>
      </c>
      <c r="Q2911" t="str">
        <f>IF($F2911="","",DATEDIF($R2911,①申込書!$D$3,"Y"))</f>
        <v/>
      </c>
      <c r="R2911" t="str">
        <f t="shared" si="320"/>
        <v/>
      </c>
      <c r="S2911" t="str">
        <f t="shared" si="315"/>
        <v/>
      </c>
      <c r="T2911" t="str">
        <f>IFERROR(IF($G2911&lt;&gt;"",LEFT($G2911,11),IF(COUNTIF(③女子申込!$C:$C,$B2911)=1,INDEX(③女子申込!H:H,MATCH($B2911,③女子申込!$C:$C,0)),"")),"")</f>
        <v/>
      </c>
      <c r="U2911" t="str">
        <f t="shared" si="321"/>
        <v/>
      </c>
    </row>
    <row r="2912" spans="13:21">
      <c r="M2912" t="str">
        <f t="shared" si="316"/>
        <v/>
      </c>
      <c r="N2912" t="str">
        <f t="shared" si="317"/>
        <v/>
      </c>
      <c r="O2912" t="str">
        <f t="shared" si="318"/>
        <v/>
      </c>
      <c r="P2912" t="str">
        <f t="shared" si="319"/>
        <v/>
      </c>
      <c r="Q2912" t="str">
        <f>IF($F2912="","",DATEDIF($R2912,①申込書!$D$3,"Y"))</f>
        <v/>
      </c>
      <c r="R2912" t="str">
        <f t="shared" si="320"/>
        <v/>
      </c>
      <c r="S2912" t="str">
        <f t="shared" si="315"/>
        <v/>
      </c>
      <c r="T2912" t="str">
        <f>IFERROR(IF($G2912&lt;&gt;"",LEFT($G2912,11),IF(COUNTIF(③女子申込!$C:$C,$B2912)=1,INDEX(③女子申込!H:H,MATCH($B2912,③女子申込!$C:$C,0)),"")),"")</f>
        <v/>
      </c>
      <c r="U2912" t="str">
        <f t="shared" si="321"/>
        <v/>
      </c>
    </row>
    <row r="2913" spans="13:21">
      <c r="M2913" t="str">
        <f t="shared" si="316"/>
        <v/>
      </c>
      <c r="N2913" t="str">
        <f t="shared" si="317"/>
        <v/>
      </c>
      <c r="O2913" t="str">
        <f t="shared" si="318"/>
        <v/>
      </c>
      <c r="P2913" t="str">
        <f t="shared" si="319"/>
        <v/>
      </c>
      <c r="Q2913" t="str">
        <f>IF($F2913="","",DATEDIF($R2913,①申込書!$D$3,"Y"))</f>
        <v/>
      </c>
      <c r="R2913" t="str">
        <f t="shared" si="320"/>
        <v/>
      </c>
      <c r="S2913" t="str">
        <f t="shared" si="315"/>
        <v/>
      </c>
      <c r="T2913" t="str">
        <f>IFERROR(IF($G2913&lt;&gt;"",LEFT($G2913,11),IF(COUNTIF(③女子申込!$C:$C,$B2913)=1,INDEX(③女子申込!H:H,MATCH($B2913,③女子申込!$C:$C,0)),"")),"")</f>
        <v/>
      </c>
      <c r="U2913" t="str">
        <f t="shared" si="321"/>
        <v/>
      </c>
    </row>
    <row r="2914" spans="13:21">
      <c r="M2914" t="str">
        <f t="shared" si="316"/>
        <v/>
      </c>
      <c r="N2914" t="str">
        <f t="shared" si="317"/>
        <v/>
      </c>
      <c r="O2914" t="str">
        <f t="shared" si="318"/>
        <v/>
      </c>
      <c r="P2914" t="str">
        <f t="shared" si="319"/>
        <v/>
      </c>
      <c r="Q2914" t="str">
        <f>IF($F2914="","",DATEDIF($R2914,①申込書!$D$3,"Y"))</f>
        <v/>
      </c>
      <c r="R2914" t="str">
        <f t="shared" si="320"/>
        <v/>
      </c>
      <c r="S2914" t="str">
        <f t="shared" si="315"/>
        <v/>
      </c>
      <c r="T2914" t="str">
        <f>IFERROR(IF($G2914&lt;&gt;"",LEFT($G2914,11),IF(COUNTIF(③女子申込!$C:$C,$B2914)=1,INDEX(③女子申込!H:H,MATCH($B2914,③女子申込!$C:$C,0)),"")),"")</f>
        <v/>
      </c>
      <c r="U2914" t="str">
        <f t="shared" si="321"/>
        <v/>
      </c>
    </row>
    <row r="2915" spans="13:21">
      <c r="M2915" t="str">
        <f t="shared" si="316"/>
        <v/>
      </c>
      <c r="N2915" t="str">
        <f t="shared" si="317"/>
        <v/>
      </c>
      <c r="O2915" t="str">
        <f t="shared" si="318"/>
        <v/>
      </c>
      <c r="P2915" t="str">
        <f t="shared" si="319"/>
        <v/>
      </c>
      <c r="Q2915" t="str">
        <f>IF($F2915="","",DATEDIF($R2915,①申込書!$D$3,"Y"))</f>
        <v/>
      </c>
      <c r="R2915" t="str">
        <f t="shared" si="320"/>
        <v/>
      </c>
      <c r="S2915" t="str">
        <f t="shared" si="315"/>
        <v/>
      </c>
      <c r="T2915" t="str">
        <f>IFERROR(IF($G2915&lt;&gt;"",LEFT($G2915,11),IF(COUNTIF(③女子申込!$C:$C,$B2915)=1,INDEX(③女子申込!H:H,MATCH($B2915,③女子申込!$C:$C,0)),"")),"")</f>
        <v/>
      </c>
      <c r="U2915" t="str">
        <f t="shared" si="321"/>
        <v/>
      </c>
    </row>
    <row r="2916" spans="13:21">
      <c r="M2916" t="str">
        <f t="shared" si="316"/>
        <v/>
      </c>
      <c r="N2916" t="str">
        <f t="shared" si="317"/>
        <v/>
      </c>
      <c r="O2916" t="str">
        <f t="shared" si="318"/>
        <v/>
      </c>
      <c r="P2916" t="str">
        <f t="shared" si="319"/>
        <v/>
      </c>
      <c r="Q2916" t="str">
        <f>IF($F2916="","",DATEDIF($R2916,①申込書!$D$3,"Y"))</f>
        <v/>
      </c>
      <c r="R2916" t="str">
        <f t="shared" si="320"/>
        <v/>
      </c>
      <c r="S2916" t="str">
        <f t="shared" si="315"/>
        <v/>
      </c>
      <c r="T2916" t="str">
        <f>IFERROR(IF($G2916&lt;&gt;"",LEFT($G2916,11),IF(COUNTIF(③女子申込!$C:$C,$B2916)=1,INDEX(③女子申込!H:H,MATCH($B2916,③女子申込!$C:$C,0)),"")),"")</f>
        <v/>
      </c>
      <c r="U2916" t="str">
        <f t="shared" si="321"/>
        <v/>
      </c>
    </row>
    <row r="2917" spans="13:21">
      <c r="M2917" t="str">
        <f t="shared" si="316"/>
        <v/>
      </c>
      <c r="N2917" t="str">
        <f t="shared" si="317"/>
        <v/>
      </c>
      <c r="O2917" t="str">
        <f t="shared" si="318"/>
        <v/>
      </c>
      <c r="P2917" t="str">
        <f t="shared" si="319"/>
        <v/>
      </c>
      <c r="Q2917" t="str">
        <f>IF($F2917="","",DATEDIF($R2917,①申込書!$D$3,"Y"))</f>
        <v/>
      </c>
      <c r="R2917" t="str">
        <f t="shared" si="320"/>
        <v/>
      </c>
      <c r="S2917" t="str">
        <f t="shared" si="315"/>
        <v/>
      </c>
      <c r="T2917" t="str">
        <f>IFERROR(IF($G2917&lt;&gt;"",LEFT($G2917,11),IF(COUNTIF(③女子申込!$C:$C,$B2917)=1,INDEX(③女子申込!H:H,MATCH($B2917,③女子申込!$C:$C,0)),"")),"")</f>
        <v/>
      </c>
      <c r="U2917" t="str">
        <f t="shared" si="321"/>
        <v/>
      </c>
    </row>
    <row r="2918" spans="13:21">
      <c r="M2918" t="str">
        <f t="shared" si="316"/>
        <v/>
      </c>
      <c r="N2918" t="str">
        <f t="shared" si="317"/>
        <v/>
      </c>
      <c r="O2918" t="str">
        <f t="shared" si="318"/>
        <v/>
      </c>
      <c r="P2918" t="str">
        <f t="shared" si="319"/>
        <v/>
      </c>
      <c r="Q2918" t="str">
        <f>IF($F2918="","",DATEDIF($R2918,①申込書!$D$3,"Y"))</f>
        <v/>
      </c>
      <c r="R2918" t="str">
        <f t="shared" si="320"/>
        <v/>
      </c>
      <c r="S2918" t="str">
        <f t="shared" si="315"/>
        <v/>
      </c>
      <c r="T2918" t="str">
        <f>IFERROR(IF($G2918&lt;&gt;"",LEFT($G2918,11),IF(COUNTIF(③女子申込!$C:$C,$B2918)=1,INDEX(③女子申込!H:H,MATCH($B2918,③女子申込!$C:$C,0)),"")),"")</f>
        <v/>
      </c>
      <c r="U2918" t="str">
        <f t="shared" si="321"/>
        <v/>
      </c>
    </row>
    <row r="2919" spans="13:21">
      <c r="M2919" t="str">
        <f t="shared" si="316"/>
        <v/>
      </c>
      <c r="N2919" t="str">
        <f t="shared" si="317"/>
        <v/>
      </c>
      <c r="O2919" t="str">
        <f t="shared" si="318"/>
        <v/>
      </c>
      <c r="P2919" t="str">
        <f t="shared" si="319"/>
        <v/>
      </c>
      <c r="Q2919" t="str">
        <f>IF($F2919="","",DATEDIF($R2919,①申込書!$D$3,"Y"))</f>
        <v/>
      </c>
      <c r="R2919" t="str">
        <f t="shared" si="320"/>
        <v/>
      </c>
      <c r="S2919" t="str">
        <f t="shared" si="315"/>
        <v/>
      </c>
      <c r="T2919" t="str">
        <f>IFERROR(IF($G2919&lt;&gt;"",LEFT($G2919,11),IF(COUNTIF(③女子申込!$C:$C,$B2919)=1,INDEX(③女子申込!H:H,MATCH($B2919,③女子申込!$C:$C,0)),"")),"")</f>
        <v/>
      </c>
      <c r="U2919" t="str">
        <f t="shared" si="321"/>
        <v/>
      </c>
    </row>
    <row r="2920" spans="13:21">
      <c r="M2920" t="str">
        <f t="shared" si="316"/>
        <v/>
      </c>
      <c r="N2920" t="str">
        <f t="shared" si="317"/>
        <v/>
      </c>
      <c r="O2920" t="str">
        <f t="shared" si="318"/>
        <v/>
      </c>
      <c r="P2920" t="str">
        <f t="shared" si="319"/>
        <v/>
      </c>
      <c r="Q2920" t="str">
        <f>IF($F2920="","",DATEDIF($R2920,①申込書!$D$3,"Y"))</f>
        <v/>
      </c>
      <c r="R2920" t="str">
        <f t="shared" si="320"/>
        <v/>
      </c>
      <c r="S2920" t="str">
        <f t="shared" si="315"/>
        <v/>
      </c>
      <c r="T2920" t="str">
        <f>IFERROR(IF($G2920&lt;&gt;"",LEFT($G2920,11),IF(COUNTIF(③女子申込!$C:$C,$B2920)=1,INDEX(③女子申込!H:H,MATCH($B2920,③女子申込!$C:$C,0)),"")),"")</f>
        <v/>
      </c>
      <c r="U2920" t="str">
        <f t="shared" si="321"/>
        <v/>
      </c>
    </row>
    <row r="2921" spans="13:21">
      <c r="M2921" t="str">
        <f t="shared" si="316"/>
        <v/>
      </c>
      <c r="N2921" t="str">
        <f t="shared" si="317"/>
        <v/>
      </c>
      <c r="O2921" t="str">
        <f t="shared" si="318"/>
        <v/>
      </c>
      <c r="P2921" t="str">
        <f t="shared" si="319"/>
        <v/>
      </c>
      <c r="Q2921" t="str">
        <f>IF($F2921="","",DATEDIF($R2921,①申込書!$D$3,"Y"))</f>
        <v/>
      </c>
      <c r="R2921" t="str">
        <f t="shared" si="320"/>
        <v/>
      </c>
      <c r="S2921" t="str">
        <f t="shared" si="315"/>
        <v/>
      </c>
      <c r="T2921" t="str">
        <f>IFERROR(IF($G2921&lt;&gt;"",LEFT($G2921,11),IF(COUNTIF(③女子申込!$C:$C,$B2921)=1,INDEX(③女子申込!H:H,MATCH($B2921,③女子申込!$C:$C,0)),"")),"")</f>
        <v/>
      </c>
      <c r="U2921" t="str">
        <f t="shared" si="321"/>
        <v/>
      </c>
    </row>
    <row r="2922" spans="13:21">
      <c r="M2922" t="str">
        <f t="shared" si="316"/>
        <v/>
      </c>
      <c r="N2922" t="str">
        <f t="shared" si="317"/>
        <v/>
      </c>
      <c r="O2922" t="str">
        <f t="shared" si="318"/>
        <v/>
      </c>
      <c r="P2922" t="str">
        <f t="shared" si="319"/>
        <v/>
      </c>
      <c r="Q2922" t="str">
        <f>IF($F2922="","",DATEDIF($R2922,①申込書!$D$3,"Y"))</f>
        <v/>
      </c>
      <c r="R2922" t="str">
        <f t="shared" si="320"/>
        <v/>
      </c>
      <c r="S2922" t="str">
        <f t="shared" si="315"/>
        <v/>
      </c>
      <c r="T2922" t="str">
        <f>IFERROR(IF($G2922&lt;&gt;"",LEFT($G2922,11),IF(COUNTIF(③女子申込!$C:$C,$B2922)=1,INDEX(③女子申込!H:H,MATCH($B2922,③女子申込!$C:$C,0)),"")),"")</f>
        <v/>
      </c>
      <c r="U2922" t="str">
        <f t="shared" si="321"/>
        <v/>
      </c>
    </row>
    <row r="2923" spans="13:21">
      <c r="M2923" t="str">
        <f t="shared" si="316"/>
        <v/>
      </c>
      <c r="N2923" t="str">
        <f t="shared" si="317"/>
        <v/>
      </c>
      <c r="O2923" t="str">
        <f t="shared" si="318"/>
        <v/>
      </c>
      <c r="P2923" t="str">
        <f t="shared" si="319"/>
        <v/>
      </c>
      <c r="Q2923" t="str">
        <f>IF($F2923="","",DATEDIF($R2923,①申込書!$D$3,"Y"))</f>
        <v/>
      </c>
      <c r="R2923" t="str">
        <f t="shared" si="320"/>
        <v/>
      </c>
      <c r="S2923" t="str">
        <f t="shared" si="315"/>
        <v/>
      </c>
      <c r="T2923" t="str">
        <f>IFERROR(IF($G2923&lt;&gt;"",LEFT($G2923,11),IF(COUNTIF(③女子申込!$C:$C,$B2923)=1,INDEX(③女子申込!H:H,MATCH($B2923,③女子申込!$C:$C,0)),"")),"")</f>
        <v/>
      </c>
      <c r="U2923" t="str">
        <f t="shared" si="321"/>
        <v/>
      </c>
    </row>
    <row r="2924" spans="13:21">
      <c r="M2924" t="str">
        <f t="shared" si="316"/>
        <v/>
      </c>
      <c r="N2924" t="str">
        <f t="shared" si="317"/>
        <v/>
      </c>
      <c r="O2924" t="str">
        <f t="shared" si="318"/>
        <v/>
      </c>
      <c r="P2924" t="str">
        <f t="shared" si="319"/>
        <v/>
      </c>
      <c r="Q2924" t="str">
        <f>IF($F2924="","",DATEDIF($R2924,①申込書!$D$3,"Y"))</f>
        <v/>
      </c>
      <c r="R2924" t="str">
        <f t="shared" si="320"/>
        <v/>
      </c>
      <c r="S2924" t="str">
        <f t="shared" si="315"/>
        <v/>
      </c>
      <c r="T2924" t="str">
        <f>IFERROR(IF($G2924&lt;&gt;"",LEFT($G2924,11),IF(COUNTIF(③女子申込!$C:$C,$B2924)=1,INDEX(③女子申込!H:H,MATCH($B2924,③女子申込!$C:$C,0)),"")),"")</f>
        <v/>
      </c>
      <c r="U2924" t="str">
        <f t="shared" si="321"/>
        <v/>
      </c>
    </row>
    <row r="2925" spans="13:21">
      <c r="M2925" t="str">
        <f t="shared" si="316"/>
        <v/>
      </c>
      <c r="N2925" t="str">
        <f t="shared" si="317"/>
        <v/>
      </c>
      <c r="O2925" t="str">
        <f t="shared" si="318"/>
        <v/>
      </c>
      <c r="P2925" t="str">
        <f t="shared" si="319"/>
        <v/>
      </c>
      <c r="Q2925" t="str">
        <f>IF($F2925="","",DATEDIF($R2925,①申込書!$D$3,"Y"))</f>
        <v/>
      </c>
      <c r="R2925" t="str">
        <f t="shared" si="320"/>
        <v/>
      </c>
      <c r="S2925" t="str">
        <f t="shared" si="315"/>
        <v/>
      </c>
      <c r="T2925" t="str">
        <f>IFERROR(IF($G2925&lt;&gt;"",LEFT($G2925,11),IF(COUNTIF(③女子申込!$C:$C,$B2925)=1,INDEX(③女子申込!H:H,MATCH($B2925,③女子申込!$C:$C,0)),"")),"")</f>
        <v/>
      </c>
      <c r="U2925" t="str">
        <f t="shared" si="321"/>
        <v/>
      </c>
    </row>
    <row r="2926" spans="13:21">
      <c r="M2926" t="str">
        <f t="shared" si="316"/>
        <v/>
      </c>
      <c r="N2926" t="str">
        <f t="shared" si="317"/>
        <v/>
      </c>
      <c r="O2926" t="str">
        <f t="shared" si="318"/>
        <v/>
      </c>
      <c r="P2926" t="str">
        <f t="shared" si="319"/>
        <v/>
      </c>
      <c r="Q2926" t="str">
        <f>IF($F2926="","",DATEDIF($R2926,①申込書!$D$3,"Y"))</f>
        <v/>
      </c>
      <c r="R2926" t="str">
        <f t="shared" si="320"/>
        <v/>
      </c>
      <c r="S2926" t="str">
        <f t="shared" si="315"/>
        <v/>
      </c>
      <c r="T2926" t="str">
        <f>IFERROR(IF($G2926&lt;&gt;"",LEFT($G2926,11),IF(COUNTIF(③女子申込!$C:$C,$B2926)=1,INDEX(③女子申込!H:H,MATCH($B2926,③女子申込!$C:$C,0)),"")),"")</f>
        <v/>
      </c>
      <c r="U2926" t="str">
        <f t="shared" si="321"/>
        <v/>
      </c>
    </row>
    <row r="2927" spans="13:21">
      <c r="M2927" t="str">
        <f t="shared" si="316"/>
        <v/>
      </c>
      <c r="N2927" t="str">
        <f t="shared" si="317"/>
        <v/>
      </c>
      <c r="O2927" t="str">
        <f t="shared" si="318"/>
        <v/>
      </c>
      <c r="P2927" t="str">
        <f t="shared" si="319"/>
        <v/>
      </c>
      <c r="Q2927" t="str">
        <f>IF($F2927="","",DATEDIF($R2927,①申込書!$D$3,"Y"))</f>
        <v/>
      </c>
      <c r="R2927" t="str">
        <f t="shared" si="320"/>
        <v/>
      </c>
      <c r="S2927" t="str">
        <f t="shared" si="315"/>
        <v/>
      </c>
      <c r="T2927" t="str">
        <f>IFERROR(IF($G2927&lt;&gt;"",LEFT($G2927,11),IF(COUNTIF(③女子申込!$C:$C,$B2927)=1,INDEX(③女子申込!H:H,MATCH($B2927,③女子申込!$C:$C,0)),"")),"")</f>
        <v/>
      </c>
      <c r="U2927" t="str">
        <f t="shared" si="321"/>
        <v/>
      </c>
    </row>
    <row r="2928" spans="13:21">
      <c r="M2928" t="str">
        <f t="shared" si="316"/>
        <v/>
      </c>
      <c r="N2928" t="str">
        <f t="shared" si="317"/>
        <v/>
      </c>
      <c r="O2928" t="str">
        <f t="shared" si="318"/>
        <v/>
      </c>
      <c r="P2928" t="str">
        <f t="shared" si="319"/>
        <v/>
      </c>
      <c r="Q2928" t="str">
        <f>IF($F2928="","",DATEDIF($R2928,①申込書!$D$3,"Y"))</f>
        <v/>
      </c>
      <c r="R2928" t="str">
        <f t="shared" si="320"/>
        <v/>
      </c>
      <c r="S2928" t="str">
        <f t="shared" si="315"/>
        <v/>
      </c>
      <c r="T2928" t="str">
        <f>IFERROR(IF($G2928&lt;&gt;"",LEFT($G2928,11),IF(COUNTIF(③女子申込!$C:$C,$B2928)=1,INDEX(③女子申込!H:H,MATCH($B2928,③女子申込!$C:$C,0)),"")),"")</f>
        <v/>
      </c>
      <c r="U2928" t="str">
        <f t="shared" si="321"/>
        <v/>
      </c>
    </row>
    <row r="2929" spans="13:21">
      <c r="M2929" t="str">
        <f t="shared" si="316"/>
        <v/>
      </c>
      <c r="N2929" t="str">
        <f t="shared" si="317"/>
        <v/>
      </c>
      <c r="O2929" t="str">
        <f t="shared" si="318"/>
        <v/>
      </c>
      <c r="P2929" t="str">
        <f t="shared" si="319"/>
        <v/>
      </c>
      <c r="Q2929" t="str">
        <f>IF($F2929="","",DATEDIF($R2929,①申込書!$D$3,"Y"))</f>
        <v/>
      </c>
      <c r="R2929" t="str">
        <f t="shared" si="320"/>
        <v/>
      </c>
      <c r="S2929" t="str">
        <f t="shared" si="315"/>
        <v/>
      </c>
      <c r="T2929" t="str">
        <f>IFERROR(IF($G2929&lt;&gt;"",LEFT($G2929,11),IF(COUNTIF(③女子申込!$C:$C,$B2929)=1,INDEX(③女子申込!H:H,MATCH($B2929,③女子申込!$C:$C,0)),"")),"")</f>
        <v/>
      </c>
      <c r="U2929" t="str">
        <f t="shared" si="321"/>
        <v/>
      </c>
    </row>
    <row r="2930" spans="13:21">
      <c r="M2930" t="str">
        <f t="shared" si="316"/>
        <v/>
      </c>
      <c r="N2930" t="str">
        <f t="shared" si="317"/>
        <v/>
      </c>
      <c r="O2930" t="str">
        <f t="shared" si="318"/>
        <v/>
      </c>
      <c r="P2930" t="str">
        <f t="shared" si="319"/>
        <v/>
      </c>
      <c r="Q2930" t="str">
        <f>IF($F2930="","",DATEDIF($R2930,①申込書!$D$3,"Y"))</f>
        <v/>
      </c>
      <c r="R2930" t="str">
        <f t="shared" si="320"/>
        <v/>
      </c>
      <c r="S2930" t="str">
        <f t="shared" si="315"/>
        <v/>
      </c>
      <c r="T2930" t="str">
        <f>IFERROR(IF($G2930&lt;&gt;"",LEFT($G2930,11),IF(COUNTIF(③女子申込!$C:$C,$B2930)=1,INDEX(③女子申込!H:H,MATCH($B2930,③女子申込!$C:$C,0)),"")),"")</f>
        <v/>
      </c>
      <c r="U2930" t="str">
        <f t="shared" si="321"/>
        <v/>
      </c>
    </row>
    <row r="2931" spans="13:21">
      <c r="M2931" t="str">
        <f t="shared" si="316"/>
        <v/>
      </c>
      <c r="N2931" t="str">
        <f t="shared" si="317"/>
        <v/>
      </c>
      <c r="O2931" t="str">
        <f t="shared" si="318"/>
        <v/>
      </c>
      <c r="P2931" t="str">
        <f t="shared" si="319"/>
        <v/>
      </c>
      <c r="Q2931" t="str">
        <f>IF($F2931="","",DATEDIF($R2931,①申込書!$D$3,"Y"))</f>
        <v/>
      </c>
      <c r="R2931" t="str">
        <f t="shared" si="320"/>
        <v/>
      </c>
      <c r="S2931" t="str">
        <f t="shared" si="315"/>
        <v/>
      </c>
      <c r="T2931" t="str">
        <f>IFERROR(IF($G2931&lt;&gt;"",LEFT($G2931,11),IF(COUNTIF(③女子申込!$C:$C,$B2931)=1,INDEX(③女子申込!H:H,MATCH($B2931,③女子申込!$C:$C,0)),"")),"")</f>
        <v/>
      </c>
      <c r="U2931" t="str">
        <f t="shared" si="321"/>
        <v/>
      </c>
    </row>
    <row r="2932" spans="13:21">
      <c r="M2932" t="str">
        <f t="shared" si="316"/>
        <v/>
      </c>
      <c r="N2932" t="str">
        <f t="shared" si="317"/>
        <v/>
      </c>
      <c r="O2932" t="str">
        <f t="shared" si="318"/>
        <v/>
      </c>
      <c r="P2932" t="str">
        <f t="shared" si="319"/>
        <v/>
      </c>
      <c r="Q2932" t="str">
        <f>IF($F2932="","",DATEDIF($R2932,①申込書!$D$3,"Y"))</f>
        <v/>
      </c>
      <c r="R2932" t="str">
        <f t="shared" si="320"/>
        <v/>
      </c>
      <c r="S2932" t="str">
        <f t="shared" si="315"/>
        <v/>
      </c>
      <c r="T2932" t="str">
        <f>IFERROR(IF($G2932&lt;&gt;"",LEFT($G2932,11),IF(COUNTIF(③女子申込!$C:$C,$B2932)=1,INDEX(③女子申込!H:H,MATCH($B2932,③女子申込!$C:$C,0)),"")),"")</f>
        <v/>
      </c>
      <c r="U2932" t="str">
        <f t="shared" si="321"/>
        <v/>
      </c>
    </row>
    <row r="2933" spans="13:21">
      <c r="M2933" t="str">
        <f t="shared" si="316"/>
        <v/>
      </c>
      <c r="N2933" t="str">
        <f t="shared" si="317"/>
        <v/>
      </c>
      <c r="O2933" t="str">
        <f t="shared" si="318"/>
        <v/>
      </c>
      <c r="P2933" t="str">
        <f t="shared" si="319"/>
        <v/>
      </c>
      <c r="Q2933" t="str">
        <f>IF($F2933="","",DATEDIF($R2933,①申込書!$D$3,"Y"))</f>
        <v/>
      </c>
      <c r="R2933" t="str">
        <f t="shared" si="320"/>
        <v/>
      </c>
      <c r="S2933" t="str">
        <f t="shared" si="315"/>
        <v/>
      </c>
      <c r="T2933" t="str">
        <f>IFERROR(IF($G2933&lt;&gt;"",LEFT($G2933,11),IF(COUNTIF(③女子申込!$C:$C,$B2933)=1,INDEX(③女子申込!H:H,MATCH($B2933,③女子申込!$C:$C,0)),"")),"")</f>
        <v/>
      </c>
      <c r="U2933" t="str">
        <f t="shared" si="321"/>
        <v/>
      </c>
    </row>
    <row r="2934" spans="13:21">
      <c r="M2934" t="str">
        <f t="shared" si="316"/>
        <v/>
      </c>
      <c r="N2934" t="str">
        <f t="shared" si="317"/>
        <v/>
      </c>
      <c r="O2934" t="str">
        <f t="shared" si="318"/>
        <v/>
      </c>
      <c r="P2934" t="str">
        <f t="shared" si="319"/>
        <v/>
      </c>
      <c r="Q2934" t="str">
        <f>IF($F2934="","",DATEDIF($R2934,①申込書!$D$3,"Y"))</f>
        <v/>
      </c>
      <c r="R2934" t="str">
        <f t="shared" si="320"/>
        <v/>
      </c>
      <c r="S2934" t="str">
        <f t="shared" si="315"/>
        <v/>
      </c>
      <c r="T2934" t="str">
        <f>IFERROR(IF($G2934&lt;&gt;"",LEFT($G2934,11),IF(COUNTIF(③女子申込!$C:$C,$B2934)=1,INDEX(③女子申込!H:H,MATCH($B2934,③女子申込!$C:$C,0)),"")),"")</f>
        <v/>
      </c>
      <c r="U2934" t="str">
        <f t="shared" si="321"/>
        <v/>
      </c>
    </row>
    <row r="2935" spans="13:21">
      <c r="M2935" t="str">
        <f t="shared" si="316"/>
        <v/>
      </c>
      <c r="N2935" t="str">
        <f t="shared" si="317"/>
        <v/>
      </c>
      <c r="O2935" t="str">
        <f t="shared" si="318"/>
        <v/>
      </c>
      <c r="P2935" t="str">
        <f t="shared" si="319"/>
        <v/>
      </c>
      <c r="Q2935" t="str">
        <f>IF($F2935="","",DATEDIF($R2935,①申込書!$D$3,"Y"))</f>
        <v/>
      </c>
      <c r="R2935" t="str">
        <f t="shared" si="320"/>
        <v/>
      </c>
      <c r="S2935" t="str">
        <f t="shared" si="315"/>
        <v/>
      </c>
      <c r="T2935" t="str">
        <f>IFERROR(IF($G2935&lt;&gt;"",LEFT($G2935,11),IF(COUNTIF(③女子申込!$C:$C,$B2935)=1,INDEX(③女子申込!H:H,MATCH($B2935,③女子申込!$C:$C,0)),"")),"")</f>
        <v/>
      </c>
      <c r="U2935" t="str">
        <f t="shared" si="321"/>
        <v/>
      </c>
    </row>
    <row r="2936" spans="13:21">
      <c r="M2936" t="str">
        <f t="shared" si="316"/>
        <v/>
      </c>
      <c r="N2936" t="str">
        <f t="shared" si="317"/>
        <v/>
      </c>
      <c r="O2936" t="str">
        <f t="shared" si="318"/>
        <v/>
      </c>
      <c r="P2936" t="str">
        <f t="shared" si="319"/>
        <v/>
      </c>
      <c r="Q2936" t="str">
        <f>IF($F2936="","",DATEDIF($R2936,①申込書!$D$3,"Y"))</f>
        <v/>
      </c>
      <c r="R2936" t="str">
        <f t="shared" si="320"/>
        <v/>
      </c>
      <c r="S2936" t="str">
        <f t="shared" si="315"/>
        <v/>
      </c>
      <c r="T2936" t="str">
        <f>IFERROR(IF($G2936&lt;&gt;"",LEFT($G2936,11),IF(COUNTIF(③女子申込!$C:$C,$B2936)=1,INDEX(③女子申込!H:H,MATCH($B2936,③女子申込!$C:$C,0)),"")),"")</f>
        <v/>
      </c>
      <c r="U2936" t="str">
        <f t="shared" si="321"/>
        <v/>
      </c>
    </row>
    <row r="2937" spans="13:21">
      <c r="M2937" t="str">
        <f t="shared" si="316"/>
        <v/>
      </c>
      <c r="N2937" t="str">
        <f t="shared" si="317"/>
        <v/>
      </c>
      <c r="O2937" t="str">
        <f t="shared" si="318"/>
        <v/>
      </c>
      <c r="P2937" t="str">
        <f t="shared" si="319"/>
        <v/>
      </c>
      <c r="Q2937" t="str">
        <f>IF($F2937="","",DATEDIF($R2937,①申込書!$D$3,"Y"))</f>
        <v/>
      </c>
      <c r="R2937" t="str">
        <f t="shared" si="320"/>
        <v/>
      </c>
      <c r="S2937" t="str">
        <f t="shared" si="315"/>
        <v/>
      </c>
      <c r="T2937" t="str">
        <f>IFERROR(IF($G2937&lt;&gt;"",LEFT($G2937,11),IF(COUNTIF(③女子申込!$C:$C,$B2937)=1,INDEX(③女子申込!H:H,MATCH($B2937,③女子申込!$C:$C,0)),"")),"")</f>
        <v/>
      </c>
      <c r="U2937" t="str">
        <f t="shared" si="321"/>
        <v/>
      </c>
    </row>
    <row r="2938" spans="13:21">
      <c r="M2938" t="str">
        <f t="shared" si="316"/>
        <v/>
      </c>
      <c r="N2938" t="str">
        <f t="shared" si="317"/>
        <v/>
      </c>
      <c r="O2938" t="str">
        <f t="shared" si="318"/>
        <v/>
      </c>
      <c r="P2938" t="str">
        <f t="shared" si="319"/>
        <v/>
      </c>
      <c r="Q2938" t="str">
        <f>IF($F2938="","",DATEDIF($R2938,①申込書!$D$3,"Y"))</f>
        <v/>
      </c>
      <c r="R2938" t="str">
        <f t="shared" si="320"/>
        <v/>
      </c>
      <c r="S2938" t="str">
        <f t="shared" si="315"/>
        <v/>
      </c>
      <c r="T2938" t="str">
        <f>IFERROR(IF($G2938&lt;&gt;"",LEFT($G2938,11),IF(COUNTIF(③女子申込!$C:$C,$B2938)=1,INDEX(③女子申込!H:H,MATCH($B2938,③女子申込!$C:$C,0)),"")),"")</f>
        <v/>
      </c>
      <c r="U2938" t="str">
        <f t="shared" si="321"/>
        <v/>
      </c>
    </row>
    <row r="2939" spans="13:21">
      <c r="M2939" t="str">
        <f t="shared" si="316"/>
        <v/>
      </c>
      <c r="N2939" t="str">
        <f t="shared" si="317"/>
        <v/>
      </c>
      <c r="O2939" t="str">
        <f t="shared" si="318"/>
        <v/>
      </c>
      <c r="P2939" t="str">
        <f t="shared" si="319"/>
        <v/>
      </c>
      <c r="Q2939" t="str">
        <f>IF($F2939="","",DATEDIF($R2939,①申込書!$D$3,"Y"))</f>
        <v/>
      </c>
      <c r="R2939" t="str">
        <f t="shared" si="320"/>
        <v/>
      </c>
      <c r="S2939" t="str">
        <f t="shared" si="315"/>
        <v/>
      </c>
      <c r="T2939" t="str">
        <f>IFERROR(IF($G2939&lt;&gt;"",LEFT($G2939,11),IF(COUNTIF(③女子申込!$C:$C,$B2939)=1,INDEX(③女子申込!H:H,MATCH($B2939,③女子申込!$C:$C,0)),"")),"")</f>
        <v/>
      </c>
      <c r="U2939" t="str">
        <f t="shared" si="321"/>
        <v/>
      </c>
    </row>
    <row r="2940" spans="13:21">
      <c r="M2940" t="str">
        <f t="shared" si="316"/>
        <v/>
      </c>
      <c r="N2940" t="str">
        <f t="shared" si="317"/>
        <v/>
      </c>
      <c r="O2940" t="str">
        <f t="shared" si="318"/>
        <v/>
      </c>
      <c r="P2940" t="str">
        <f t="shared" si="319"/>
        <v/>
      </c>
      <c r="Q2940" t="str">
        <f>IF($F2940="","",DATEDIF($R2940,①申込書!$D$3,"Y"))</f>
        <v/>
      </c>
      <c r="R2940" t="str">
        <f t="shared" si="320"/>
        <v/>
      </c>
      <c r="S2940" t="str">
        <f t="shared" si="315"/>
        <v/>
      </c>
      <c r="T2940" t="str">
        <f>IFERROR(IF($G2940&lt;&gt;"",LEFT($G2940,11),IF(COUNTIF(③女子申込!$C:$C,$B2940)=1,INDEX(③女子申込!H:H,MATCH($B2940,③女子申込!$C:$C,0)),"")),"")</f>
        <v/>
      </c>
      <c r="U2940" t="str">
        <f t="shared" si="321"/>
        <v/>
      </c>
    </row>
    <row r="2941" spans="13:21">
      <c r="M2941" t="str">
        <f t="shared" si="316"/>
        <v/>
      </c>
      <c r="N2941" t="str">
        <f t="shared" si="317"/>
        <v/>
      </c>
      <c r="O2941" t="str">
        <f t="shared" si="318"/>
        <v/>
      </c>
      <c r="P2941" t="str">
        <f t="shared" si="319"/>
        <v/>
      </c>
      <c r="Q2941" t="str">
        <f>IF($F2941="","",DATEDIF($R2941,①申込書!$D$3,"Y"))</f>
        <v/>
      </c>
      <c r="R2941" t="str">
        <f t="shared" si="320"/>
        <v/>
      </c>
      <c r="S2941" t="str">
        <f t="shared" si="315"/>
        <v/>
      </c>
      <c r="T2941" t="str">
        <f>IFERROR(IF($G2941&lt;&gt;"",LEFT($G2941,11),IF(COUNTIF(③女子申込!$C:$C,$B2941)=1,INDEX(③女子申込!H:H,MATCH($B2941,③女子申込!$C:$C,0)),"")),"")</f>
        <v/>
      </c>
      <c r="U2941" t="str">
        <f t="shared" si="321"/>
        <v/>
      </c>
    </row>
    <row r="2942" spans="13:21">
      <c r="M2942" t="str">
        <f t="shared" si="316"/>
        <v/>
      </c>
      <c r="N2942" t="str">
        <f t="shared" si="317"/>
        <v/>
      </c>
      <c r="O2942" t="str">
        <f t="shared" si="318"/>
        <v/>
      </c>
      <c r="P2942" t="str">
        <f t="shared" si="319"/>
        <v/>
      </c>
      <c r="Q2942" t="str">
        <f>IF($F2942="","",DATEDIF($R2942,①申込書!$D$3,"Y"))</f>
        <v/>
      </c>
      <c r="R2942" t="str">
        <f t="shared" si="320"/>
        <v/>
      </c>
      <c r="S2942" t="str">
        <f t="shared" si="315"/>
        <v/>
      </c>
      <c r="T2942" t="str">
        <f>IFERROR(IF($G2942&lt;&gt;"",LEFT($G2942,11),IF(COUNTIF(③女子申込!$C:$C,$B2942)=1,INDEX(③女子申込!H:H,MATCH($B2942,③女子申込!$C:$C,0)),"")),"")</f>
        <v/>
      </c>
      <c r="U2942" t="str">
        <f t="shared" si="321"/>
        <v/>
      </c>
    </row>
    <row r="2943" spans="13:21">
      <c r="M2943" t="str">
        <f t="shared" si="316"/>
        <v/>
      </c>
      <c r="N2943" t="str">
        <f t="shared" si="317"/>
        <v/>
      </c>
      <c r="O2943" t="str">
        <f t="shared" si="318"/>
        <v/>
      </c>
      <c r="P2943" t="str">
        <f t="shared" si="319"/>
        <v/>
      </c>
      <c r="Q2943" t="str">
        <f>IF($F2943="","",DATEDIF($R2943,①申込書!$D$3,"Y"))</f>
        <v/>
      </c>
      <c r="R2943" t="str">
        <f t="shared" si="320"/>
        <v/>
      </c>
      <c r="S2943" t="str">
        <f t="shared" si="315"/>
        <v/>
      </c>
      <c r="T2943" t="str">
        <f>IFERROR(IF($G2943&lt;&gt;"",LEFT($G2943,11),IF(COUNTIF(③女子申込!$C:$C,$B2943)=1,INDEX(③女子申込!H:H,MATCH($B2943,③女子申込!$C:$C,0)),"")),"")</f>
        <v/>
      </c>
      <c r="U2943" t="str">
        <f t="shared" si="321"/>
        <v/>
      </c>
    </row>
    <row r="2944" spans="13:21">
      <c r="M2944" t="str">
        <f t="shared" si="316"/>
        <v/>
      </c>
      <c r="N2944" t="str">
        <f t="shared" si="317"/>
        <v/>
      </c>
      <c r="O2944" t="str">
        <f t="shared" si="318"/>
        <v/>
      </c>
      <c r="P2944" t="str">
        <f t="shared" si="319"/>
        <v/>
      </c>
      <c r="Q2944" t="str">
        <f>IF($F2944="","",DATEDIF($R2944,①申込書!$D$3,"Y"))</f>
        <v/>
      </c>
      <c r="R2944" t="str">
        <f t="shared" si="320"/>
        <v/>
      </c>
      <c r="S2944" t="str">
        <f t="shared" si="315"/>
        <v/>
      </c>
      <c r="T2944" t="str">
        <f>IFERROR(IF($G2944&lt;&gt;"",LEFT($G2944,11),IF(COUNTIF(③女子申込!$C:$C,$B2944)=1,INDEX(③女子申込!H:H,MATCH($B2944,③女子申込!$C:$C,0)),"")),"")</f>
        <v/>
      </c>
      <c r="U2944" t="str">
        <f t="shared" si="321"/>
        <v/>
      </c>
    </row>
    <row r="2945" spans="13:21">
      <c r="M2945" t="str">
        <f t="shared" si="316"/>
        <v/>
      </c>
      <c r="N2945" t="str">
        <f t="shared" si="317"/>
        <v/>
      </c>
      <c r="O2945" t="str">
        <f t="shared" si="318"/>
        <v/>
      </c>
      <c r="P2945" t="str">
        <f t="shared" si="319"/>
        <v/>
      </c>
      <c r="Q2945" t="str">
        <f>IF($F2945="","",DATEDIF($R2945,①申込書!$D$3,"Y"))</f>
        <v/>
      </c>
      <c r="R2945" t="str">
        <f t="shared" si="320"/>
        <v/>
      </c>
      <c r="S2945" t="str">
        <f t="shared" si="315"/>
        <v/>
      </c>
      <c r="T2945" t="str">
        <f>IFERROR(IF($G2945&lt;&gt;"",LEFT($G2945,11),IF(COUNTIF(③女子申込!$C:$C,$B2945)=1,INDEX(③女子申込!H:H,MATCH($B2945,③女子申込!$C:$C,0)),"")),"")</f>
        <v/>
      </c>
      <c r="U2945" t="str">
        <f t="shared" si="321"/>
        <v/>
      </c>
    </row>
    <row r="2946" spans="13:21">
      <c r="M2946" t="str">
        <f t="shared" si="316"/>
        <v/>
      </c>
      <c r="N2946" t="str">
        <f t="shared" si="317"/>
        <v/>
      </c>
      <c r="O2946" t="str">
        <f t="shared" si="318"/>
        <v/>
      </c>
      <c r="P2946" t="str">
        <f t="shared" si="319"/>
        <v/>
      </c>
      <c r="Q2946" t="str">
        <f>IF($F2946="","",DATEDIF($R2946,①申込書!$D$3,"Y"))</f>
        <v/>
      </c>
      <c r="R2946" t="str">
        <f t="shared" si="320"/>
        <v/>
      </c>
      <c r="S2946" t="str">
        <f t="shared" ref="S2946:S3000" si="322">IFERROR(IF(OR($E2946="北海道",$E2946="学連"),$E2946,LEFT($E2946,LEN($E2946)-1)),"")</f>
        <v/>
      </c>
      <c r="T2946" t="str">
        <f>IFERROR(IF($G2946&lt;&gt;"",LEFT($G2946,11),IF(COUNTIF(③女子申込!$C:$C,$B2946)=1,INDEX(③女子申込!H:H,MATCH($B2946,③女子申込!$C:$C,0)),"")),"")</f>
        <v/>
      </c>
      <c r="U2946" t="str">
        <f t="shared" si="321"/>
        <v/>
      </c>
    </row>
    <row r="2947" spans="13:21">
      <c r="M2947" t="str">
        <f t="shared" ref="M2947:M3000" si="323">IFERROR(LEFT($C2947,FIND("　",$C2947)-1),"")</f>
        <v/>
      </c>
      <c r="N2947" t="str">
        <f t="shared" ref="N2947:N3000" si="324">IFERROR(RIGHT($C2947,LEN($C2947)-FIND("　",$C2947)),"")</f>
        <v/>
      </c>
      <c r="O2947" t="str">
        <f t="shared" ref="O2947:O3000" si="325">IFERROR(DBCS(LEFT($D2947,FIND(" ",$D2947)-1)),"")</f>
        <v/>
      </c>
      <c r="P2947" t="str">
        <f t="shared" ref="P2947:P3000" si="326">IFERROR(DBCS(RIGHT($D2947,LEN($D2947)-FIND(" ",$D2947))),"")</f>
        <v/>
      </c>
      <c r="Q2947" t="str">
        <f>IF($F2947="","",DATEDIF($R2947,①申込書!$D$3,"Y"))</f>
        <v/>
      </c>
      <c r="R2947" t="str">
        <f t="shared" ref="R2947:R3000" si="327">IF($F2947="","",LEFT($F2947,4)&amp;"/"&amp;MID($F2947,5,2)&amp;"/"&amp;RIGHT($F2947,2))</f>
        <v/>
      </c>
      <c r="S2947" t="str">
        <f t="shared" si="322"/>
        <v/>
      </c>
      <c r="T2947" t="str">
        <f>IFERROR(IF($G2947&lt;&gt;"",LEFT($G2947,11),IF(COUNTIF(③女子申込!$C:$C,$B2947)=1,INDEX(③女子申込!H:H,MATCH($B2947,③女子申込!$C:$C,0)),"")),"")</f>
        <v/>
      </c>
      <c r="U2947" t="str">
        <f t="shared" ref="U2947:U3000" si="328">IFERROR(LEFT($A2947,FIND("大学",$A2947))&amp;RIGHT($A2947,LEN($A2947)-FIND("大学",$A2947)-1),"")</f>
        <v/>
      </c>
    </row>
    <row r="2948" spans="13:21">
      <c r="M2948" t="str">
        <f t="shared" si="323"/>
        <v/>
      </c>
      <c r="N2948" t="str">
        <f t="shared" si="324"/>
        <v/>
      </c>
      <c r="O2948" t="str">
        <f t="shared" si="325"/>
        <v/>
      </c>
      <c r="P2948" t="str">
        <f t="shared" si="326"/>
        <v/>
      </c>
      <c r="Q2948" t="str">
        <f>IF($F2948="","",DATEDIF($R2948,①申込書!$D$3,"Y"))</f>
        <v/>
      </c>
      <c r="R2948" t="str">
        <f t="shared" si="327"/>
        <v/>
      </c>
      <c r="S2948" t="str">
        <f t="shared" si="322"/>
        <v/>
      </c>
      <c r="T2948" t="str">
        <f>IFERROR(IF($G2948&lt;&gt;"",LEFT($G2948,11),IF(COUNTIF(③女子申込!$C:$C,$B2948)=1,INDEX(③女子申込!H:H,MATCH($B2948,③女子申込!$C:$C,0)),"")),"")</f>
        <v/>
      </c>
      <c r="U2948" t="str">
        <f t="shared" si="328"/>
        <v/>
      </c>
    </row>
    <row r="2949" spans="13:21">
      <c r="M2949" t="str">
        <f t="shared" si="323"/>
        <v/>
      </c>
      <c r="N2949" t="str">
        <f t="shared" si="324"/>
        <v/>
      </c>
      <c r="O2949" t="str">
        <f t="shared" si="325"/>
        <v/>
      </c>
      <c r="P2949" t="str">
        <f t="shared" si="326"/>
        <v/>
      </c>
      <c r="Q2949" t="str">
        <f>IF($F2949="","",DATEDIF($R2949,①申込書!$D$3,"Y"))</f>
        <v/>
      </c>
      <c r="R2949" t="str">
        <f t="shared" si="327"/>
        <v/>
      </c>
      <c r="S2949" t="str">
        <f t="shared" si="322"/>
        <v/>
      </c>
      <c r="T2949" t="str">
        <f>IFERROR(IF($G2949&lt;&gt;"",LEFT($G2949,11),IF(COUNTIF(③女子申込!$C:$C,$B2949)=1,INDEX(③女子申込!H:H,MATCH($B2949,③女子申込!$C:$C,0)),"")),"")</f>
        <v/>
      </c>
      <c r="U2949" t="str">
        <f t="shared" si="328"/>
        <v/>
      </c>
    </row>
    <row r="2950" spans="13:21">
      <c r="M2950" t="str">
        <f t="shared" si="323"/>
        <v/>
      </c>
      <c r="N2950" t="str">
        <f t="shared" si="324"/>
        <v/>
      </c>
      <c r="O2950" t="str">
        <f t="shared" si="325"/>
        <v/>
      </c>
      <c r="P2950" t="str">
        <f t="shared" si="326"/>
        <v/>
      </c>
      <c r="Q2950" t="str">
        <f>IF($F2950="","",DATEDIF($R2950,①申込書!$D$3,"Y"))</f>
        <v/>
      </c>
      <c r="R2950" t="str">
        <f t="shared" si="327"/>
        <v/>
      </c>
      <c r="S2950" t="str">
        <f t="shared" si="322"/>
        <v/>
      </c>
      <c r="T2950" t="str">
        <f>IFERROR(IF($G2950&lt;&gt;"",LEFT($G2950,11),IF(COUNTIF(③女子申込!$C:$C,$B2950)=1,INDEX(③女子申込!H:H,MATCH($B2950,③女子申込!$C:$C,0)),"")),"")</f>
        <v/>
      </c>
      <c r="U2950" t="str">
        <f t="shared" si="328"/>
        <v/>
      </c>
    </row>
    <row r="2951" spans="13:21">
      <c r="M2951" t="str">
        <f t="shared" si="323"/>
        <v/>
      </c>
      <c r="N2951" t="str">
        <f t="shared" si="324"/>
        <v/>
      </c>
      <c r="O2951" t="str">
        <f t="shared" si="325"/>
        <v/>
      </c>
      <c r="P2951" t="str">
        <f t="shared" si="326"/>
        <v/>
      </c>
      <c r="Q2951" t="str">
        <f>IF($F2951="","",DATEDIF($R2951,①申込書!$D$3,"Y"))</f>
        <v/>
      </c>
      <c r="R2951" t="str">
        <f t="shared" si="327"/>
        <v/>
      </c>
      <c r="S2951" t="str">
        <f t="shared" si="322"/>
        <v/>
      </c>
      <c r="T2951" t="str">
        <f>IFERROR(IF($G2951&lt;&gt;"",LEFT($G2951,11),IF(COUNTIF(③女子申込!$C:$C,$B2951)=1,INDEX(③女子申込!H:H,MATCH($B2951,③女子申込!$C:$C,0)),"")),"")</f>
        <v/>
      </c>
      <c r="U2951" t="str">
        <f t="shared" si="328"/>
        <v/>
      </c>
    </row>
    <row r="2952" spans="13:21">
      <c r="M2952" t="str">
        <f t="shared" si="323"/>
        <v/>
      </c>
      <c r="N2952" t="str">
        <f t="shared" si="324"/>
        <v/>
      </c>
      <c r="O2952" t="str">
        <f t="shared" si="325"/>
        <v/>
      </c>
      <c r="P2952" t="str">
        <f t="shared" si="326"/>
        <v/>
      </c>
      <c r="Q2952" t="str">
        <f>IF($F2952="","",DATEDIF($R2952,①申込書!$D$3,"Y"))</f>
        <v/>
      </c>
      <c r="R2952" t="str">
        <f t="shared" si="327"/>
        <v/>
      </c>
      <c r="S2952" t="str">
        <f t="shared" si="322"/>
        <v/>
      </c>
      <c r="T2952" t="str">
        <f>IFERROR(IF($G2952&lt;&gt;"",LEFT($G2952,11),IF(COUNTIF(③女子申込!$C:$C,$B2952)=1,INDEX(③女子申込!H:H,MATCH($B2952,③女子申込!$C:$C,0)),"")),"")</f>
        <v/>
      </c>
      <c r="U2952" t="str">
        <f t="shared" si="328"/>
        <v/>
      </c>
    </row>
    <row r="2953" spans="13:21">
      <c r="M2953" t="str">
        <f t="shared" si="323"/>
        <v/>
      </c>
      <c r="N2953" t="str">
        <f t="shared" si="324"/>
        <v/>
      </c>
      <c r="O2953" t="str">
        <f t="shared" si="325"/>
        <v/>
      </c>
      <c r="P2953" t="str">
        <f t="shared" si="326"/>
        <v/>
      </c>
      <c r="Q2953" t="str">
        <f>IF($F2953="","",DATEDIF($R2953,①申込書!$D$3,"Y"))</f>
        <v/>
      </c>
      <c r="R2953" t="str">
        <f t="shared" si="327"/>
        <v/>
      </c>
      <c r="S2953" t="str">
        <f t="shared" si="322"/>
        <v/>
      </c>
      <c r="T2953" t="str">
        <f>IFERROR(IF($G2953&lt;&gt;"",LEFT($G2953,11),IF(COUNTIF(③女子申込!$C:$C,$B2953)=1,INDEX(③女子申込!H:H,MATCH($B2953,③女子申込!$C:$C,0)),"")),"")</f>
        <v/>
      </c>
      <c r="U2953" t="str">
        <f t="shared" si="328"/>
        <v/>
      </c>
    </row>
    <row r="2954" spans="13:21">
      <c r="M2954" t="str">
        <f t="shared" si="323"/>
        <v/>
      </c>
      <c r="N2954" t="str">
        <f t="shared" si="324"/>
        <v/>
      </c>
      <c r="O2954" t="str">
        <f t="shared" si="325"/>
        <v/>
      </c>
      <c r="P2954" t="str">
        <f t="shared" si="326"/>
        <v/>
      </c>
      <c r="Q2954" t="str">
        <f>IF($F2954="","",DATEDIF($R2954,①申込書!$D$3,"Y"))</f>
        <v/>
      </c>
      <c r="R2954" t="str">
        <f t="shared" si="327"/>
        <v/>
      </c>
      <c r="S2954" t="str">
        <f t="shared" si="322"/>
        <v/>
      </c>
      <c r="T2954" t="str">
        <f>IFERROR(IF($G2954&lt;&gt;"",LEFT($G2954,11),IF(COUNTIF(③女子申込!$C:$C,$B2954)=1,INDEX(③女子申込!H:H,MATCH($B2954,③女子申込!$C:$C,0)),"")),"")</f>
        <v/>
      </c>
      <c r="U2954" t="str">
        <f t="shared" si="328"/>
        <v/>
      </c>
    </row>
    <row r="2955" spans="13:21">
      <c r="M2955" t="str">
        <f t="shared" si="323"/>
        <v/>
      </c>
      <c r="N2955" t="str">
        <f t="shared" si="324"/>
        <v/>
      </c>
      <c r="O2955" t="str">
        <f t="shared" si="325"/>
        <v/>
      </c>
      <c r="P2955" t="str">
        <f t="shared" si="326"/>
        <v/>
      </c>
      <c r="Q2955" t="str">
        <f>IF($F2955="","",DATEDIF($R2955,①申込書!$D$3,"Y"))</f>
        <v/>
      </c>
      <c r="R2955" t="str">
        <f t="shared" si="327"/>
        <v/>
      </c>
      <c r="S2955" t="str">
        <f t="shared" si="322"/>
        <v/>
      </c>
      <c r="T2955" t="str">
        <f>IFERROR(IF($G2955&lt;&gt;"",LEFT($G2955,11),IF(COUNTIF(③女子申込!$C:$C,$B2955)=1,INDEX(③女子申込!H:H,MATCH($B2955,③女子申込!$C:$C,0)),"")),"")</f>
        <v/>
      </c>
      <c r="U2955" t="str">
        <f t="shared" si="328"/>
        <v/>
      </c>
    </row>
    <row r="2956" spans="13:21">
      <c r="M2956" t="str">
        <f t="shared" si="323"/>
        <v/>
      </c>
      <c r="N2956" t="str">
        <f t="shared" si="324"/>
        <v/>
      </c>
      <c r="O2956" t="str">
        <f t="shared" si="325"/>
        <v/>
      </c>
      <c r="P2956" t="str">
        <f t="shared" si="326"/>
        <v/>
      </c>
      <c r="Q2956" t="str">
        <f>IF($F2956="","",DATEDIF($R2956,①申込書!$D$3,"Y"))</f>
        <v/>
      </c>
      <c r="R2956" t="str">
        <f t="shared" si="327"/>
        <v/>
      </c>
      <c r="S2956" t="str">
        <f t="shared" si="322"/>
        <v/>
      </c>
      <c r="T2956" t="str">
        <f>IFERROR(IF($G2956&lt;&gt;"",LEFT($G2956,11),IF(COUNTIF(③女子申込!$C:$C,$B2956)=1,INDEX(③女子申込!H:H,MATCH($B2956,③女子申込!$C:$C,0)),"")),"")</f>
        <v/>
      </c>
      <c r="U2956" t="str">
        <f t="shared" si="328"/>
        <v/>
      </c>
    </row>
    <row r="2957" spans="13:21">
      <c r="M2957" t="str">
        <f t="shared" si="323"/>
        <v/>
      </c>
      <c r="N2957" t="str">
        <f t="shared" si="324"/>
        <v/>
      </c>
      <c r="O2957" t="str">
        <f t="shared" si="325"/>
        <v/>
      </c>
      <c r="P2957" t="str">
        <f t="shared" si="326"/>
        <v/>
      </c>
      <c r="Q2957" t="str">
        <f>IF($F2957="","",DATEDIF($R2957,①申込書!$D$3,"Y"))</f>
        <v/>
      </c>
      <c r="R2957" t="str">
        <f t="shared" si="327"/>
        <v/>
      </c>
      <c r="S2957" t="str">
        <f t="shared" si="322"/>
        <v/>
      </c>
      <c r="T2957" t="str">
        <f>IFERROR(IF($G2957&lt;&gt;"",LEFT($G2957,11),IF(COUNTIF(③女子申込!$C:$C,$B2957)=1,INDEX(③女子申込!H:H,MATCH($B2957,③女子申込!$C:$C,0)),"")),"")</f>
        <v/>
      </c>
      <c r="U2957" t="str">
        <f t="shared" si="328"/>
        <v/>
      </c>
    </row>
    <row r="2958" spans="13:21">
      <c r="M2958" t="str">
        <f t="shared" si="323"/>
        <v/>
      </c>
      <c r="N2958" t="str">
        <f t="shared" si="324"/>
        <v/>
      </c>
      <c r="O2958" t="str">
        <f t="shared" si="325"/>
        <v/>
      </c>
      <c r="P2958" t="str">
        <f t="shared" si="326"/>
        <v/>
      </c>
      <c r="Q2958" t="str">
        <f>IF($F2958="","",DATEDIF($R2958,①申込書!$D$3,"Y"))</f>
        <v/>
      </c>
      <c r="R2958" t="str">
        <f t="shared" si="327"/>
        <v/>
      </c>
      <c r="S2958" t="str">
        <f t="shared" si="322"/>
        <v/>
      </c>
      <c r="T2958" t="str">
        <f>IFERROR(IF($G2958&lt;&gt;"",LEFT($G2958,11),IF(COUNTIF(③女子申込!$C:$C,$B2958)=1,INDEX(③女子申込!H:H,MATCH($B2958,③女子申込!$C:$C,0)),"")),"")</f>
        <v/>
      </c>
      <c r="U2958" t="str">
        <f t="shared" si="328"/>
        <v/>
      </c>
    </row>
    <row r="2959" spans="13:21">
      <c r="M2959" t="str">
        <f t="shared" si="323"/>
        <v/>
      </c>
      <c r="N2959" t="str">
        <f t="shared" si="324"/>
        <v/>
      </c>
      <c r="O2959" t="str">
        <f t="shared" si="325"/>
        <v/>
      </c>
      <c r="P2959" t="str">
        <f t="shared" si="326"/>
        <v/>
      </c>
      <c r="Q2959" t="str">
        <f>IF($F2959="","",DATEDIF($R2959,①申込書!$D$3,"Y"))</f>
        <v/>
      </c>
      <c r="R2959" t="str">
        <f t="shared" si="327"/>
        <v/>
      </c>
      <c r="S2959" t="str">
        <f t="shared" si="322"/>
        <v/>
      </c>
      <c r="T2959" t="str">
        <f>IFERROR(IF($G2959&lt;&gt;"",LEFT($G2959,11),IF(COUNTIF(③女子申込!$C:$C,$B2959)=1,INDEX(③女子申込!H:H,MATCH($B2959,③女子申込!$C:$C,0)),"")),"")</f>
        <v/>
      </c>
      <c r="U2959" t="str">
        <f t="shared" si="328"/>
        <v/>
      </c>
    </row>
    <row r="2960" spans="13:21">
      <c r="M2960" t="str">
        <f t="shared" si="323"/>
        <v/>
      </c>
      <c r="N2960" t="str">
        <f t="shared" si="324"/>
        <v/>
      </c>
      <c r="O2960" t="str">
        <f t="shared" si="325"/>
        <v/>
      </c>
      <c r="P2960" t="str">
        <f t="shared" si="326"/>
        <v/>
      </c>
      <c r="Q2960" t="str">
        <f>IF($F2960="","",DATEDIF($R2960,①申込書!$D$3,"Y"))</f>
        <v/>
      </c>
      <c r="R2960" t="str">
        <f t="shared" si="327"/>
        <v/>
      </c>
      <c r="S2960" t="str">
        <f t="shared" si="322"/>
        <v/>
      </c>
      <c r="T2960" t="str">
        <f>IFERROR(IF($G2960&lt;&gt;"",LEFT($G2960,11),IF(COUNTIF(③女子申込!$C:$C,$B2960)=1,INDEX(③女子申込!H:H,MATCH($B2960,③女子申込!$C:$C,0)),"")),"")</f>
        <v/>
      </c>
      <c r="U2960" t="str">
        <f t="shared" si="328"/>
        <v/>
      </c>
    </row>
    <row r="2961" spans="13:21">
      <c r="M2961" t="str">
        <f t="shared" si="323"/>
        <v/>
      </c>
      <c r="N2961" t="str">
        <f t="shared" si="324"/>
        <v/>
      </c>
      <c r="O2961" t="str">
        <f t="shared" si="325"/>
        <v/>
      </c>
      <c r="P2961" t="str">
        <f t="shared" si="326"/>
        <v/>
      </c>
      <c r="Q2961" t="str">
        <f>IF($F2961="","",DATEDIF($R2961,①申込書!$D$3,"Y"))</f>
        <v/>
      </c>
      <c r="R2961" t="str">
        <f t="shared" si="327"/>
        <v/>
      </c>
      <c r="S2961" t="str">
        <f t="shared" si="322"/>
        <v/>
      </c>
      <c r="T2961" t="str">
        <f>IFERROR(IF($G2961&lt;&gt;"",LEFT($G2961,11),IF(COUNTIF(③女子申込!$C:$C,$B2961)=1,INDEX(③女子申込!H:H,MATCH($B2961,③女子申込!$C:$C,0)),"")),"")</f>
        <v/>
      </c>
      <c r="U2961" t="str">
        <f t="shared" si="328"/>
        <v/>
      </c>
    </row>
    <row r="2962" spans="13:21">
      <c r="M2962" t="str">
        <f t="shared" si="323"/>
        <v/>
      </c>
      <c r="N2962" t="str">
        <f t="shared" si="324"/>
        <v/>
      </c>
      <c r="O2962" t="str">
        <f t="shared" si="325"/>
        <v/>
      </c>
      <c r="P2962" t="str">
        <f t="shared" si="326"/>
        <v/>
      </c>
      <c r="Q2962" t="str">
        <f>IF($F2962="","",DATEDIF($R2962,①申込書!$D$3,"Y"))</f>
        <v/>
      </c>
      <c r="R2962" t="str">
        <f t="shared" si="327"/>
        <v/>
      </c>
      <c r="S2962" t="str">
        <f t="shared" si="322"/>
        <v/>
      </c>
      <c r="T2962" t="str">
        <f>IFERROR(IF($G2962&lt;&gt;"",LEFT($G2962,11),IF(COUNTIF(③女子申込!$C:$C,$B2962)=1,INDEX(③女子申込!H:H,MATCH($B2962,③女子申込!$C:$C,0)),"")),"")</f>
        <v/>
      </c>
      <c r="U2962" t="str">
        <f t="shared" si="328"/>
        <v/>
      </c>
    </row>
    <row r="2963" spans="13:21">
      <c r="M2963" t="str">
        <f t="shared" si="323"/>
        <v/>
      </c>
      <c r="N2963" t="str">
        <f t="shared" si="324"/>
        <v/>
      </c>
      <c r="O2963" t="str">
        <f t="shared" si="325"/>
        <v/>
      </c>
      <c r="P2963" t="str">
        <f t="shared" si="326"/>
        <v/>
      </c>
      <c r="Q2963" t="str">
        <f>IF($F2963="","",DATEDIF($R2963,①申込書!$D$3,"Y"))</f>
        <v/>
      </c>
      <c r="R2963" t="str">
        <f t="shared" si="327"/>
        <v/>
      </c>
      <c r="S2963" t="str">
        <f t="shared" si="322"/>
        <v/>
      </c>
      <c r="T2963" t="str">
        <f>IFERROR(IF($G2963&lt;&gt;"",LEFT($G2963,11),IF(COUNTIF(③女子申込!$C:$C,$B2963)=1,INDEX(③女子申込!H:H,MATCH($B2963,③女子申込!$C:$C,0)),"")),"")</f>
        <v/>
      </c>
      <c r="U2963" t="str">
        <f t="shared" si="328"/>
        <v/>
      </c>
    </row>
    <row r="2964" spans="13:21">
      <c r="M2964" t="str">
        <f t="shared" si="323"/>
        <v/>
      </c>
      <c r="N2964" t="str">
        <f t="shared" si="324"/>
        <v/>
      </c>
      <c r="O2964" t="str">
        <f t="shared" si="325"/>
        <v/>
      </c>
      <c r="P2964" t="str">
        <f t="shared" si="326"/>
        <v/>
      </c>
      <c r="Q2964" t="str">
        <f>IF($F2964="","",DATEDIF($R2964,①申込書!$D$3,"Y"))</f>
        <v/>
      </c>
      <c r="R2964" t="str">
        <f t="shared" si="327"/>
        <v/>
      </c>
      <c r="S2964" t="str">
        <f t="shared" si="322"/>
        <v/>
      </c>
      <c r="T2964" t="str">
        <f>IFERROR(IF($G2964&lt;&gt;"",LEFT($G2964,11),IF(COUNTIF(③女子申込!$C:$C,$B2964)=1,INDEX(③女子申込!H:H,MATCH($B2964,③女子申込!$C:$C,0)),"")),"")</f>
        <v/>
      </c>
      <c r="U2964" t="str">
        <f t="shared" si="328"/>
        <v/>
      </c>
    </row>
    <row r="2965" spans="13:21">
      <c r="M2965" t="str">
        <f t="shared" si="323"/>
        <v/>
      </c>
      <c r="N2965" t="str">
        <f t="shared" si="324"/>
        <v/>
      </c>
      <c r="O2965" t="str">
        <f t="shared" si="325"/>
        <v/>
      </c>
      <c r="P2965" t="str">
        <f t="shared" si="326"/>
        <v/>
      </c>
      <c r="Q2965" t="str">
        <f>IF($F2965="","",DATEDIF($R2965,①申込書!$D$3,"Y"))</f>
        <v/>
      </c>
      <c r="R2965" t="str">
        <f t="shared" si="327"/>
        <v/>
      </c>
      <c r="S2965" t="str">
        <f t="shared" si="322"/>
        <v/>
      </c>
      <c r="T2965" t="str">
        <f>IFERROR(IF($G2965&lt;&gt;"",LEFT($G2965,11),IF(COUNTIF(③女子申込!$C:$C,$B2965)=1,INDEX(③女子申込!H:H,MATCH($B2965,③女子申込!$C:$C,0)),"")),"")</f>
        <v/>
      </c>
      <c r="U2965" t="str">
        <f t="shared" si="328"/>
        <v/>
      </c>
    </row>
    <row r="2966" spans="13:21">
      <c r="M2966" t="str">
        <f t="shared" si="323"/>
        <v/>
      </c>
      <c r="N2966" t="str">
        <f t="shared" si="324"/>
        <v/>
      </c>
      <c r="O2966" t="str">
        <f t="shared" si="325"/>
        <v/>
      </c>
      <c r="P2966" t="str">
        <f t="shared" si="326"/>
        <v/>
      </c>
      <c r="Q2966" t="str">
        <f>IF($F2966="","",DATEDIF($R2966,①申込書!$D$3,"Y"))</f>
        <v/>
      </c>
      <c r="R2966" t="str">
        <f t="shared" si="327"/>
        <v/>
      </c>
      <c r="S2966" t="str">
        <f t="shared" si="322"/>
        <v/>
      </c>
      <c r="T2966" t="str">
        <f>IFERROR(IF($G2966&lt;&gt;"",LEFT($G2966,11),IF(COUNTIF(③女子申込!$C:$C,$B2966)=1,INDEX(③女子申込!H:H,MATCH($B2966,③女子申込!$C:$C,0)),"")),"")</f>
        <v/>
      </c>
      <c r="U2966" t="str">
        <f t="shared" si="328"/>
        <v/>
      </c>
    </row>
    <row r="2967" spans="13:21">
      <c r="M2967" t="str">
        <f t="shared" si="323"/>
        <v/>
      </c>
      <c r="N2967" t="str">
        <f t="shared" si="324"/>
        <v/>
      </c>
      <c r="O2967" t="str">
        <f t="shared" si="325"/>
        <v/>
      </c>
      <c r="P2967" t="str">
        <f t="shared" si="326"/>
        <v/>
      </c>
      <c r="Q2967" t="str">
        <f>IF($F2967="","",DATEDIF($R2967,①申込書!$D$3,"Y"))</f>
        <v/>
      </c>
      <c r="R2967" t="str">
        <f t="shared" si="327"/>
        <v/>
      </c>
      <c r="S2967" t="str">
        <f t="shared" si="322"/>
        <v/>
      </c>
      <c r="T2967" t="str">
        <f>IFERROR(IF($G2967&lt;&gt;"",LEFT($G2967,11),IF(COUNTIF(③女子申込!$C:$C,$B2967)=1,INDEX(③女子申込!H:H,MATCH($B2967,③女子申込!$C:$C,0)),"")),"")</f>
        <v/>
      </c>
      <c r="U2967" t="str">
        <f t="shared" si="328"/>
        <v/>
      </c>
    </row>
    <row r="2968" spans="13:21">
      <c r="M2968" t="str">
        <f t="shared" si="323"/>
        <v/>
      </c>
      <c r="N2968" t="str">
        <f t="shared" si="324"/>
        <v/>
      </c>
      <c r="O2968" t="str">
        <f t="shared" si="325"/>
        <v/>
      </c>
      <c r="P2968" t="str">
        <f t="shared" si="326"/>
        <v/>
      </c>
      <c r="Q2968" t="str">
        <f>IF($F2968="","",DATEDIF($R2968,①申込書!$D$3,"Y"))</f>
        <v/>
      </c>
      <c r="R2968" t="str">
        <f t="shared" si="327"/>
        <v/>
      </c>
      <c r="S2968" t="str">
        <f t="shared" si="322"/>
        <v/>
      </c>
      <c r="T2968" t="str">
        <f>IFERROR(IF($G2968&lt;&gt;"",LEFT($G2968,11),IF(COUNTIF(③女子申込!$C:$C,$B2968)=1,INDEX(③女子申込!H:H,MATCH($B2968,③女子申込!$C:$C,0)),"")),"")</f>
        <v/>
      </c>
      <c r="U2968" t="str">
        <f t="shared" si="328"/>
        <v/>
      </c>
    </row>
    <row r="2969" spans="13:21">
      <c r="M2969" t="str">
        <f t="shared" si="323"/>
        <v/>
      </c>
      <c r="N2969" t="str">
        <f t="shared" si="324"/>
        <v/>
      </c>
      <c r="O2969" t="str">
        <f t="shared" si="325"/>
        <v/>
      </c>
      <c r="P2969" t="str">
        <f t="shared" si="326"/>
        <v/>
      </c>
      <c r="Q2969" t="str">
        <f>IF($F2969="","",DATEDIF($R2969,①申込書!$D$3,"Y"))</f>
        <v/>
      </c>
      <c r="R2969" t="str">
        <f t="shared" si="327"/>
        <v/>
      </c>
      <c r="S2969" t="str">
        <f t="shared" si="322"/>
        <v/>
      </c>
      <c r="T2969" t="str">
        <f>IFERROR(IF($G2969&lt;&gt;"",LEFT($G2969,11),IF(COUNTIF(③女子申込!$C:$C,$B2969)=1,INDEX(③女子申込!H:H,MATCH($B2969,③女子申込!$C:$C,0)),"")),"")</f>
        <v/>
      </c>
      <c r="U2969" t="str">
        <f t="shared" si="328"/>
        <v/>
      </c>
    </row>
    <row r="2970" spans="13:21">
      <c r="M2970" t="str">
        <f t="shared" si="323"/>
        <v/>
      </c>
      <c r="N2970" t="str">
        <f t="shared" si="324"/>
        <v/>
      </c>
      <c r="O2970" t="str">
        <f t="shared" si="325"/>
        <v/>
      </c>
      <c r="P2970" t="str">
        <f t="shared" si="326"/>
        <v/>
      </c>
      <c r="Q2970" t="str">
        <f>IF($F2970="","",DATEDIF($R2970,①申込書!$D$3,"Y"))</f>
        <v/>
      </c>
      <c r="R2970" t="str">
        <f t="shared" si="327"/>
        <v/>
      </c>
      <c r="S2970" t="str">
        <f t="shared" si="322"/>
        <v/>
      </c>
      <c r="T2970" t="str">
        <f>IFERROR(IF($G2970&lt;&gt;"",LEFT($G2970,11),IF(COUNTIF(③女子申込!$C:$C,$B2970)=1,INDEX(③女子申込!H:H,MATCH($B2970,③女子申込!$C:$C,0)),"")),"")</f>
        <v/>
      </c>
      <c r="U2970" t="str">
        <f t="shared" si="328"/>
        <v/>
      </c>
    </row>
    <row r="2971" spans="13:21">
      <c r="M2971" t="str">
        <f t="shared" si="323"/>
        <v/>
      </c>
      <c r="N2971" t="str">
        <f t="shared" si="324"/>
        <v/>
      </c>
      <c r="O2971" t="str">
        <f t="shared" si="325"/>
        <v/>
      </c>
      <c r="P2971" t="str">
        <f t="shared" si="326"/>
        <v/>
      </c>
      <c r="Q2971" t="str">
        <f>IF($F2971="","",DATEDIF($R2971,①申込書!$D$3,"Y"))</f>
        <v/>
      </c>
      <c r="R2971" t="str">
        <f t="shared" si="327"/>
        <v/>
      </c>
      <c r="S2971" t="str">
        <f t="shared" si="322"/>
        <v/>
      </c>
      <c r="T2971" t="str">
        <f>IFERROR(IF($G2971&lt;&gt;"",LEFT($G2971,11),IF(COUNTIF(③女子申込!$C:$C,$B2971)=1,INDEX(③女子申込!H:H,MATCH($B2971,③女子申込!$C:$C,0)),"")),"")</f>
        <v/>
      </c>
      <c r="U2971" t="str">
        <f t="shared" si="328"/>
        <v/>
      </c>
    </row>
    <row r="2972" spans="13:21">
      <c r="M2972" t="str">
        <f t="shared" si="323"/>
        <v/>
      </c>
      <c r="N2972" t="str">
        <f t="shared" si="324"/>
        <v/>
      </c>
      <c r="O2972" t="str">
        <f t="shared" si="325"/>
        <v/>
      </c>
      <c r="P2972" t="str">
        <f t="shared" si="326"/>
        <v/>
      </c>
      <c r="Q2972" t="str">
        <f>IF($F2972="","",DATEDIF($R2972,①申込書!$D$3,"Y"))</f>
        <v/>
      </c>
      <c r="R2972" t="str">
        <f t="shared" si="327"/>
        <v/>
      </c>
      <c r="S2972" t="str">
        <f t="shared" si="322"/>
        <v/>
      </c>
      <c r="T2972" t="str">
        <f>IFERROR(IF($G2972&lt;&gt;"",LEFT($G2972,11),IF(COUNTIF(③女子申込!$C:$C,$B2972)=1,INDEX(③女子申込!H:H,MATCH($B2972,③女子申込!$C:$C,0)),"")),"")</f>
        <v/>
      </c>
      <c r="U2972" t="str">
        <f t="shared" si="328"/>
        <v/>
      </c>
    </row>
    <row r="2973" spans="13:21">
      <c r="M2973" t="str">
        <f t="shared" si="323"/>
        <v/>
      </c>
      <c r="N2973" t="str">
        <f t="shared" si="324"/>
        <v/>
      </c>
      <c r="O2973" t="str">
        <f t="shared" si="325"/>
        <v/>
      </c>
      <c r="P2973" t="str">
        <f t="shared" si="326"/>
        <v/>
      </c>
      <c r="Q2973" t="str">
        <f>IF($F2973="","",DATEDIF($R2973,①申込書!$D$3,"Y"))</f>
        <v/>
      </c>
      <c r="R2973" t="str">
        <f t="shared" si="327"/>
        <v/>
      </c>
      <c r="S2973" t="str">
        <f t="shared" si="322"/>
        <v/>
      </c>
      <c r="T2973" t="str">
        <f>IFERROR(IF($G2973&lt;&gt;"",LEFT($G2973,11),IF(COUNTIF(③女子申込!$C:$C,$B2973)=1,INDEX(③女子申込!H:H,MATCH($B2973,③女子申込!$C:$C,0)),"")),"")</f>
        <v/>
      </c>
      <c r="U2973" t="str">
        <f t="shared" si="328"/>
        <v/>
      </c>
    </row>
    <row r="2974" spans="13:21">
      <c r="M2974" t="str">
        <f t="shared" si="323"/>
        <v/>
      </c>
      <c r="N2974" t="str">
        <f t="shared" si="324"/>
        <v/>
      </c>
      <c r="O2974" t="str">
        <f t="shared" si="325"/>
        <v/>
      </c>
      <c r="P2974" t="str">
        <f t="shared" si="326"/>
        <v/>
      </c>
      <c r="Q2974" t="str">
        <f>IF($F2974="","",DATEDIF($R2974,①申込書!$D$3,"Y"))</f>
        <v/>
      </c>
      <c r="R2974" t="str">
        <f t="shared" si="327"/>
        <v/>
      </c>
      <c r="S2974" t="str">
        <f t="shared" si="322"/>
        <v/>
      </c>
      <c r="T2974" t="str">
        <f>IFERROR(IF($G2974&lt;&gt;"",LEFT($G2974,11),IF(COUNTIF(③女子申込!$C:$C,$B2974)=1,INDEX(③女子申込!H:H,MATCH($B2974,③女子申込!$C:$C,0)),"")),"")</f>
        <v/>
      </c>
      <c r="U2974" t="str">
        <f t="shared" si="328"/>
        <v/>
      </c>
    </row>
    <row r="2975" spans="13:21">
      <c r="M2975" t="str">
        <f t="shared" si="323"/>
        <v/>
      </c>
      <c r="N2975" t="str">
        <f t="shared" si="324"/>
        <v/>
      </c>
      <c r="O2975" t="str">
        <f t="shared" si="325"/>
        <v/>
      </c>
      <c r="P2975" t="str">
        <f t="shared" si="326"/>
        <v/>
      </c>
      <c r="Q2975" t="str">
        <f>IF($F2975="","",DATEDIF($R2975,①申込書!$D$3,"Y"))</f>
        <v/>
      </c>
      <c r="R2975" t="str">
        <f t="shared" si="327"/>
        <v/>
      </c>
      <c r="S2975" t="str">
        <f t="shared" si="322"/>
        <v/>
      </c>
      <c r="T2975" t="str">
        <f>IFERROR(IF($G2975&lt;&gt;"",LEFT($G2975,11),IF(COUNTIF(③女子申込!$C:$C,$B2975)=1,INDEX(③女子申込!H:H,MATCH($B2975,③女子申込!$C:$C,0)),"")),"")</f>
        <v/>
      </c>
      <c r="U2975" t="str">
        <f t="shared" si="328"/>
        <v/>
      </c>
    </row>
    <row r="2976" spans="13:21">
      <c r="M2976" t="str">
        <f t="shared" si="323"/>
        <v/>
      </c>
      <c r="N2976" t="str">
        <f t="shared" si="324"/>
        <v/>
      </c>
      <c r="O2976" t="str">
        <f t="shared" si="325"/>
        <v/>
      </c>
      <c r="P2976" t="str">
        <f t="shared" si="326"/>
        <v/>
      </c>
      <c r="Q2976" t="str">
        <f>IF($F2976="","",DATEDIF($R2976,①申込書!$D$3,"Y"))</f>
        <v/>
      </c>
      <c r="R2976" t="str">
        <f t="shared" si="327"/>
        <v/>
      </c>
      <c r="S2976" t="str">
        <f t="shared" si="322"/>
        <v/>
      </c>
      <c r="T2976" t="str">
        <f>IFERROR(IF($G2976&lt;&gt;"",LEFT($G2976,11),IF(COUNTIF(③女子申込!$C:$C,$B2976)=1,INDEX(③女子申込!H:H,MATCH($B2976,③女子申込!$C:$C,0)),"")),"")</f>
        <v/>
      </c>
      <c r="U2976" t="str">
        <f t="shared" si="328"/>
        <v/>
      </c>
    </row>
    <row r="2977" spans="13:21">
      <c r="M2977" t="str">
        <f t="shared" si="323"/>
        <v/>
      </c>
      <c r="N2977" t="str">
        <f t="shared" si="324"/>
        <v/>
      </c>
      <c r="O2977" t="str">
        <f t="shared" si="325"/>
        <v/>
      </c>
      <c r="P2977" t="str">
        <f t="shared" si="326"/>
        <v/>
      </c>
      <c r="Q2977" t="str">
        <f>IF($F2977="","",DATEDIF($R2977,①申込書!$D$3,"Y"))</f>
        <v/>
      </c>
      <c r="R2977" t="str">
        <f t="shared" si="327"/>
        <v/>
      </c>
      <c r="S2977" t="str">
        <f t="shared" si="322"/>
        <v/>
      </c>
      <c r="T2977" t="str">
        <f>IFERROR(IF($G2977&lt;&gt;"",LEFT($G2977,11),IF(COUNTIF(③女子申込!$C:$C,$B2977)=1,INDEX(③女子申込!H:H,MATCH($B2977,③女子申込!$C:$C,0)),"")),"")</f>
        <v/>
      </c>
      <c r="U2977" t="str">
        <f t="shared" si="328"/>
        <v/>
      </c>
    </row>
    <row r="2978" spans="13:21">
      <c r="M2978" t="str">
        <f t="shared" si="323"/>
        <v/>
      </c>
      <c r="N2978" t="str">
        <f t="shared" si="324"/>
        <v/>
      </c>
      <c r="O2978" t="str">
        <f t="shared" si="325"/>
        <v/>
      </c>
      <c r="P2978" t="str">
        <f t="shared" si="326"/>
        <v/>
      </c>
      <c r="Q2978" t="str">
        <f>IF($F2978="","",DATEDIF($R2978,①申込書!$D$3,"Y"))</f>
        <v/>
      </c>
      <c r="R2978" t="str">
        <f t="shared" si="327"/>
        <v/>
      </c>
      <c r="S2978" t="str">
        <f t="shared" si="322"/>
        <v/>
      </c>
      <c r="T2978" t="str">
        <f>IFERROR(IF($G2978&lt;&gt;"",LEFT($G2978,11),IF(COUNTIF(③女子申込!$C:$C,$B2978)=1,INDEX(③女子申込!H:H,MATCH($B2978,③女子申込!$C:$C,0)),"")),"")</f>
        <v/>
      </c>
      <c r="U2978" t="str">
        <f t="shared" si="328"/>
        <v/>
      </c>
    </row>
    <row r="2979" spans="13:21">
      <c r="M2979" t="str">
        <f t="shared" si="323"/>
        <v/>
      </c>
      <c r="N2979" t="str">
        <f t="shared" si="324"/>
        <v/>
      </c>
      <c r="O2979" t="str">
        <f t="shared" si="325"/>
        <v/>
      </c>
      <c r="P2979" t="str">
        <f t="shared" si="326"/>
        <v/>
      </c>
      <c r="Q2979" t="str">
        <f>IF($F2979="","",DATEDIF($R2979,①申込書!$D$3,"Y"))</f>
        <v/>
      </c>
      <c r="R2979" t="str">
        <f t="shared" si="327"/>
        <v/>
      </c>
      <c r="S2979" t="str">
        <f t="shared" si="322"/>
        <v/>
      </c>
      <c r="T2979" t="str">
        <f>IFERROR(IF($G2979&lt;&gt;"",LEFT($G2979,11),IF(COUNTIF(③女子申込!$C:$C,$B2979)=1,INDEX(③女子申込!H:H,MATCH($B2979,③女子申込!$C:$C,0)),"")),"")</f>
        <v/>
      </c>
      <c r="U2979" t="str">
        <f t="shared" si="328"/>
        <v/>
      </c>
    </row>
    <row r="2980" spans="13:21">
      <c r="M2980" t="str">
        <f t="shared" si="323"/>
        <v/>
      </c>
      <c r="N2980" t="str">
        <f t="shared" si="324"/>
        <v/>
      </c>
      <c r="O2980" t="str">
        <f t="shared" si="325"/>
        <v/>
      </c>
      <c r="P2980" t="str">
        <f t="shared" si="326"/>
        <v/>
      </c>
      <c r="Q2980" t="str">
        <f>IF($F2980="","",DATEDIF($R2980,①申込書!$D$3,"Y"))</f>
        <v/>
      </c>
      <c r="R2980" t="str">
        <f t="shared" si="327"/>
        <v/>
      </c>
      <c r="S2980" t="str">
        <f t="shared" si="322"/>
        <v/>
      </c>
      <c r="T2980" t="str">
        <f>IFERROR(IF($G2980&lt;&gt;"",LEFT($G2980,11),IF(COUNTIF(③女子申込!$C:$C,$B2980)=1,INDEX(③女子申込!H:H,MATCH($B2980,③女子申込!$C:$C,0)),"")),"")</f>
        <v/>
      </c>
      <c r="U2980" t="str">
        <f t="shared" si="328"/>
        <v/>
      </c>
    </row>
    <row r="2981" spans="13:21">
      <c r="M2981" t="str">
        <f t="shared" si="323"/>
        <v/>
      </c>
      <c r="N2981" t="str">
        <f t="shared" si="324"/>
        <v/>
      </c>
      <c r="O2981" t="str">
        <f t="shared" si="325"/>
        <v/>
      </c>
      <c r="P2981" t="str">
        <f t="shared" si="326"/>
        <v/>
      </c>
      <c r="Q2981" t="str">
        <f>IF($F2981="","",DATEDIF($R2981,①申込書!$D$3,"Y"))</f>
        <v/>
      </c>
      <c r="R2981" t="str">
        <f t="shared" si="327"/>
        <v/>
      </c>
      <c r="S2981" t="str">
        <f t="shared" si="322"/>
        <v/>
      </c>
      <c r="T2981" t="str">
        <f>IFERROR(IF($G2981&lt;&gt;"",LEFT($G2981,11),IF(COUNTIF(③女子申込!$C:$C,$B2981)=1,INDEX(③女子申込!H:H,MATCH($B2981,③女子申込!$C:$C,0)),"")),"")</f>
        <v/>
      </c>
      <c r="U2981" t="str">
        <f t="shared" si="328"/>
        <v/>
      </c>
    </row>
    <row r="2982" spans="13:21">
      <c r="M2982" t="str">
        <f t="shared" si="323"/>
        <v/>
      </c>
      <c r="N2982" t="str">
        <f t="shared" si="324"/>
        <v/>
      </c>
      <c r="O2982" t="str">
        <f t="shared" si="325"/>
        <v/>
      </c>
      <c r="P2982" t="str">
        <f t="shared" si="326"/>
        <v/>
      </c>
      <c r="Q2982" t="str">
        <f>IF($F2982="","",DATEDIF($R2982,①申込書!$D$3,"Y"))</f>
        <v/>
      </c>
      <c r="R2982" t="str">
        <f t="shared" si="327"/>
        <v/>
      </c>
      <c r="S2982" t="str">
        <f t="shared" si="322"/>
        <v/>
      </c>
      <c r="T2982" t="str">
        <f>IFERROR(IF($G2982&lt;&gt;"",LEFT($G2982,11),IF(COUNTIF(③女子申込!$C:$C,$B2982)=1,INDEX(③女子申込!H:H,MATCH($B2982,③女子申込!$C:$C,0)),"")),"")</f>
        <v/>
      </c>
      <c r="U2982" t="str">
        <f t="shared" si="328"/>
        <v/>
      </c>
    </row>
    <row r="2983" spans="13:21">
      <c r="M2983" t="str">
        <f t="shared" si="323"/>
        <v/>
      </c>
      <c r="N2983" t="str">
        <f t="shared" si="324"/>
        <v/>
      </c>
      <c r="O2983" t="str">
        <f t="shared" si="325"/>
        <v/>
      </c>
      <c r="P2983" t="str">
        <f t="shared" si="326"/>
        <v/>
      </c>
      <c r="Q2983" t="str">
        <f>IF($F2983="","",DATEDIF($R2983,①申込書!$D$3,"Y"))</f>
        <v/>
      </c>
      <c r="R2983" t="str">
        <f t="shared" si="327"/>
        <v/>
      </c>
      <c r="S2983" t="str">
        <f t="shared" si="322"/>
        <v/>
      </c>
      <c r="T2983" t="str">
        <f>IFERROR(IF($G2983&lt;&gt;"",LEFT($G2983,11),IF(COUNTIF(③女子申込!$C:$C,$B2983)=1,INDEX(③女子申込!H:H,MATCH($B2983,③女子申込!$C:$C,0)),"")),"")</f>
        <v/>
      </c>
      <c r="U2983" t="str">
        <f t="shared" si="328"/>
        <v/>
      </c>
    </row>
    <row r="2984" spans="13:21">
      <c r="M2984" t="str">
        <f t="shared" si="323"/>
        <v/>
      </c>
      <c r="N2984" t="str">
        <f t="shared" si="324"/>
        <v/>
      </c>
      <c r="O2984" t="str">
        <f t="shared" si="325"/>
        <v/>
      </c>
      <c r="P2984" t="str">
        <f t="shared" si="326"/>
        <v/>
      </c>
      <c r="Q2984" t="str">
        <f>IF($F2984="","",DATEDIF($R2984,①申込書!$D$3,"Y"))</f>
        <v/>
      </c>
      <c r="R2984" t="str">
        <f t="shared" si="327"/>
        <v/>
      </c>
      <c r="S2984" t="str">
        <f t="shared" si="322"/>
        <v/>
      </c>
      <c r="T2984" t="str">
        <f>IFERROR(IF($G2984&lt;&gt;"",LEFT($G2984,11),IF(COUNTIF(③女子申込!$C:$C,$B2984)=1,INDEX(③女子申込!H:H,MATCH($B2984,③女子申込!$C:$C,0)),"")),"")</f>
        <v/>
      </c>
      <c r="U2984" t="str">
        <f t="shared" si="328"/>
        <v/>
      </c>
    </row>
    <row r="2985" spans="13:21">
      <c r="M2985" t="str">
        <f t="shared" si="323"/>
        <v/>
      </c>
      <c r="N2985" t="str">
        <f t="shared" si="324"/>
        <v/>
      </c>
      <c r="O2985" t="str">
        <f t="shared" si="325"/>
        <v/>
      </c>
      <c r="P2985" t="str">
        <f t="shared" si="326"/>
        <v/>
      </c>
      <c r="Q2985" t="str">
        <f>IF($F2985="","",DATEDIF($R2985,①申込書!$D$3,"Y"))</f>
        <v/>
      </c>
      <c r="R2985" t="str">
        <f t="shared" si="327"/>
        <v/>
      </c>
      <c r="S2985" t="str">
        <f t="shared" si="322"/>
        <v/>
      </c>
      <c r="T2985" t="str">
        <f>IFERROR(IF($G2985&lt;&gt;"",LEFT($G2985,11),IF(COUNTIF(③女子申込!$C:$C,$B2985)=1,INDEX(③女子申込!H:H,MATCH($B2985,③女子申込!$C:$C,0)),"")),"")</f>
        <v/>
      </c>
      <c r="U2985" t="str">
        <f t="shared" si="328"/>
        <v/>
      </c>
    </row>
    <row r="2986" spans="13:21">
      <c r="M2986" t="str">
        <f t="shared" si="323"/>
        <v/>
      </c>
      <c r="N2986" t="str">
        <f t="shared" si="324"/>
        <v/>
      </c>
      <c r="O2986" t="str">
        <f t="shared" si="325"/>
        <v/>
      </c>
      <c r="P2986" t="str">
        <f t="shared" si="326"/>
        <v/>
      </c>
      <c r="Q2986" t="str">
        <f>IF($F2986="","",DATEDIF($R2986,①申込書!$D$3,"Y"))</f>
        <v/>
      </c>
      <c r="R2986" t="str">
        <f t="shared" si="327"/>
        <v/>
      </c>
      <c r="S2986" t="str">
        <f t="shared" si="322"/>
        <v/>
      </c>
      <c r="T2986" t="str">
        <f>IFERROR(IF($G2986&lt;&gt;"",LEFT($G2986,11),IF(COUNTIF(③女子申込!$C:$C,$B2986)=1,INDEX(③女子申込!H:H,MATCH($B2986,③女子申込!$C:$C,0)),"")),"")</f>
        <v/>
      </c>
      <c r="U2986" t="str">
        <f t="shared" si="328"/>
        <v/>
      </c>
    </row>
    <row r="2987" spans="13:21">
      <c r="M2987" t="str">
        <f t="shared" si="323"/>
        <v/>
      </c>
      <c r="N2987" t="str">
        <f t="shared" si="324"/>
        <v/>
      </c>
      <c r="O2987" t="str">
        <f t="shared" si="325"/>
        <v/>
      </c>
      <c r="P2987" t="str">
        <f t="shared" si="326"/>
        <v/>
      </c>
      <c r="Q2987" t="str">
        <f>IF($F2987="","",DATEDIF($R2987,①申込書!$D$3,"Y"))</f>
        <v/>
      </c>
      <c r="R2987" t="str">
        <f t="shared" si="327"/>
        <v/>
      </c>
      <c r="S2987" t="str">
        <f t="shared" si="322"/>
        <v/>
      </c>
      <c r="T2987" t="str">
        <f>IFERROR(IF($G2987&lt;&gt;"",LEFT($G2987,11),IF(COUNTIF(③女子申込!$C:$C,$B2987)=1,INDEX(③女子申込!H:H,MATCH($B2987,③女子申込!$C:$C,0)),"")),"")</f>
        <v/>
      </c>
      <c r="U2987" t="str">
        <f t="shared" si="328"/>
        <v/>
      </c>
    </row>
    <row r="2988" spans="13:21">
      <c r="M2988" t="str">
        <f t="shared" si="323"/>
        <v/>
      </c>
      <c r="N2988" t="str">
        <f t="shared" si="324"/>
        <v/>
      </c>
      <c r="O2988" t="str">
        <f t="shared" si="325"/>
        <v/>
      </c>
      <c r="P2988" t="str">
        <f t="shared" si="326"/>
        <v/>
      </c>
      <c r="Q2988" t="str">
        <f>IF($F2988="","",DATEDIF($R2988,①申込書!$D$3,"Y"))</f>
        <v/>
      </c>
      <c r="R2988" t="str">
        <f t="shared" si="327"/>
        <v/>
      </c>
      <c r="S2988" t="str">
        <f t="shared" si="322"/>
        <v/>
      </c>
      <c r="T2988" t="str">
        <f>IFERROR(IF($G2988&lt;&gt;"",LEFT($G2988,11),IF(COUNTIF(③女子申込!$C:$C,$B2988)=1,INDEX(③女子申込!H:H,MATCH($B2988,③女子申込!$C:$C,0)),"")),"")</f>
        <v/>
      </c>
      <c r="U2988" t="str">
        <f t="shared" si="328"/>
        <v/>
      </c>
    </row>
    <row r="2989" spans="13:21">
      <c r="M2989" t="str">
        <f t="shared" si="323"/>
        <v/>
      </c>
      <c r="N2989" t="str">
        <f t="shared" si="324"/>
        <v/>
      </c>
      <c r="O2989" t="str">
        <f t="shared" si="325"/>
        <v/>
      </c>
      <c r="P2989" t="str">
        <f t="shared" si="326"/>
        <v/>
      </c>
      <c r="Q2989" t="str">
        <f>IF($F2989="","",DATEDIF($R2989,①申込書!$D$3,"Y"))</f>
        <v/>
      </c>
      <c r="R2989" t="str">
        <f t="shared" si="327"/>
        <v/>
      </c>
      <c r="S2989" t="str">
        <f t="shared" si="322"/>
        <v/>
      </c>
      <c r="T2989" t="str">
        <f>IFERROR(IF($G2989&lt;&gt;"",LEFT($G2989,11),IF(COUNTIF(③女子申込!$C:$C,$B2989)=1,INDEX(③女子申込!H:H,MATCH($B2989,③女子申込!$C:$C,0)),"")),"")</f>
        <v/>
      </c>
      <c r="U2989" t="str">
        <f t="shared" si="328"/>
        <v/>
      </c>
    </row>
    <row r="2990" spans="13:21">
      <c r="M2990" t="str">
        <f t="shared" si="323"/>
        <v/>
      </c>
      <c r="N2990" t="str">
        <f t="shared" si="324"/>
        <v/>
      </c>
      <c r="O2990" t="str">
        <f t="shared" si="325"/>
        <v/>
      </c>
      <c r="P2990" t="str">
        <f t="shared" si="326"/>
        <v/>
      </c>
      <c r="Q2990" t="str">
        <f>IF($F2990="","",DATEDIF($R2990,①申込書!$D$3,"Y"))</f>
        <v/>
      </c>
      <c r="R2990" t="str">
        <f t="shared" si="327"/>
        <v/>
      </c>
      <c r="S2990" t="str">
        <f t="shared" si="322"/>
        <v/>
      </c>
      <c r="T2990" t="str">
        <f>IFERROR(IF($G2990&lt;&gt;"",LEFT($G2990,11),IF(COUNTIF(③女子申込!$C:$C,$B2990)=1,INDEX(③女子申込!H:H,MATCH($B2990,③女子申込!$C:$C,0)),"")),"")</f>
        <v/>
      </c>
      <c r="U2990" t="str">
        <f t="shared" si="328"/>
        <v/>
      </c>
    </row>
    <row r="2991" spans="13:21">
      <c r="M2991" t="str">
        <f t="shared" si="323"/>
        <v/>
      </c>
      <c r="N2991" t="str">
        <f t="shared" si="324"/>
        <v/>
      </c>
      <c r="O2991" t="str">
        <f t="shared" si="325"/>
        <v/>
      </c>
      <c r="P2991" t="str">
        <f t="shared" si="326"/>
        <v/>
      </c>
      <c r="Q2991" t="str">
        <f>IF($F2991="","",DATEDIF($R2991,①申込書!$D$3,"Y"))</f>
        <v/>
      </c>
      <c r="R2991" t="str">
        <f t="shared" si="327"/>
        <v/>
      </c>
      <c r="S2991" t="str">
        <f t="shared" si="322"/>
        <v/>
      </c>
      <c r="T2991" t="str">
        <f>IFERROR(IF($G2991&lt;&gt;"",LEFT($G2991,11),IF(COUNTIF(③女子申込!$C:$C,$B2991)=1,INDEX(③女子申込!H:H,MATCH($B2991,③女子申込!$C:$C,0)),"")),"")</f>
        <v/>
      </c>
      <c r="U2991" t="str">
        <f t="shared" si="328"/>
        <v/>
      </c>
    </row>
    <row r="2992" spans="13:21">
      <c r="M2992" t="str">
        <f t="shared" si="323"/>
        <v/>
      </c>
      <c r="N2992" t="str">
        <f t="shared" si="324"/>
        <v/>
      </c>
      <c r="O2992" t="str">
        <f t="shared" si="325"/>
        <v/>
      </c>
      <c r="P2992" t="str">
        <f t="shared" si="326"/>
        <v/>
      </c>
      <c r="Q2992" t="str">
        <f>IF($F2992="","",DATEDIF($R2992,①申込書!$D$3,"Y"))</f>
        <v/>
      </c>
      <c r="R2992" t="str">
        <f t="shared" si="327"/>
        <v/>
      </c>
      <c r="S2992" t="str">
        <f t="shared" si="322"/>
        <v/>
      </c>
      <c r="T2992" t="str">
        <f>IFERROR(IF($G2992&lt;&gt;"",LEFT($G2992,11),IF(COUNTIF(③女子申込!$C:$C,$B2992)=1,INDEX(③女子申込!H:H,MATCH($B2992,③女子申込!$C:$C,0)),"")),"")</f>
        <v/>
      </c>
      <c r="U2992" t="str">
        <f t="shared" si="328"/>
        <v/>
      </c>
    </row>
    <row r="2993" spans="13:21">
      <c r="M2993" t="str">
        <f t="shared" si="323"/>
        <v/>
      </c>
      <c r="N2993" t="str">
        <f t="shared" si="324"/>
        <v/>
      </c>
      <c r="O2993" t="str">
        <f t="shared" si="325"/>
        <v/>
      </c>
      <c r="P2993" t="str">
        <f t="shared" si="326"/>
        <v/>
      </c>
      <c r="Q2993" t="str">
        <f>IF($F2993="","",DATEDIF($R2993,①申込書!$D$3,"Y"))</f>
        <v/>
      </c>
      <c r="R2993" t="str">
        <f t="shared" si="327"/>
        <v/>
      </c>
      <c r="S2993" t="str">
        <f t="shared" si="322"/>
        <v/>
      </c>
      <c r="T2993" t="str">
        <f>IFERROR(IF($G2993&lt;&gt;"",LEFT($G2993,11),IF(COUNTIF(③女子申込!$C:$C,$B2993)=1,INDEX(③女子申込!H:H,MATCH($B2993,③女子申込!$C:$C,0)),"")),"")</f>
        <v/>
      </c>
      <c r="U2993" t="str">
        <f t="shared" si="328"/>
        <v/>
      </c>
    </row>
    <row r="2994" spans="13:21">
      <c r="M2994" t="str">
        <f t="shared" si="323"/>
        <v/>
      </c>
      <c r="N2994" t="str">
        <f t="shared" si="324"/>
        <v/>
      </c>
      <c r="O2994" t="str">
        <f t="shared" si="325"/>
        <v/>
      </c>
      <c r="P2994" t="str">
        <f t="shared" si="326"/>
        <v/>
      </c>
      <c r="Q2994" t="str">
        <f>IF($F2994="","",DATEDIF($R2994,①申込書!$D$3,"Y"))</f>
        <v/>
      </c>
      <c r="R2994" t="str">
        <f t="shared" si="327"/>
        <v/>
      </c>
      <c r="S2994" t="str">
        <f t="shared" si="322"/>
        <v/>
      </c>
      <c r="T2994" t="str">
        <f>IFERROR(IF($G2994&lt;&gt;"",LEFT($G2994,11),IF(COUNTIF(③女子申込!$C:$C,$B2994)=1,INDEX(③女子申込!H:H,MATCH($B2994,③女子申込!$C:$C,0)),"")),"")</f>
        <v/>
      </c>
      <c r="U2994" t="str">
        <f t="shared" si="328"/>
        <v/>
      </c>
    </row>
    <row r="2995" spans="13:21">
      <c r="M2995" t="str">
        <f t="shared" si="323"/>
        <v/>
      </c>
      <c r="N2995" t="str">
        <f t="shared" si="324"/>
        <v/>
      </c>
      <c r="O2995" t="str">
        <f t="shared" si="325"/>
        <v/>
      </c>
      <c r="P2995" t="str">
        <f t="shared" si="326"/>
        <v/>
      </c>
      <c r="Q2995" t="str">
        <f>IF($F2995="","",DATEDIF($R2995,①申込書!$D$3,"Y"))</f>
        <v/>
      </c>
      <c r="R2995" t="str">
        <f t="shared" si="327"/>
        <v/>
      </c>
      <c r="S2995" t="str">
        <f t="shared" si="322"/>
        <v/>
      </c>
      <c r="T2995" t="str">
        <f>IFERROR(IF($G2995&lt;&gt;"",LEFT($G2995,11),IF(COUNTIF(③女子申込!$C:$C,$B2995)=1,INDEX(③女子申込!H:H,MATCH($B2995,③女子申込!$C:$C,0)),"")),"")</f>
        <v/>
      </c>
      <c r="U2995" t="str">
        <f t="shared" si="328"/>
        <v/>
      </c>
    </row>
    <row r="2996" spans="13:21">
      <c r="M2996" t="str">
        <f t="shared" si="323"/>
        <v/>
      </c>
      <c r="N2996" t="str">
        <f t="shared" si="324"/>
        <v/>
      </c>
      <c r="O2996" t="str">
        <f t="shared" si="325"/>
        <v/>
      </c>
      <c r="P2996" t="str">
        <f t="shared" si="326"/>
        <v/>
      </c>
      <c r="Q2996" t="str">
        <f>IF($F2996="","",DATEDIF($R2996,①申込書!$D$3,"Y"))</f>
        <v/>
      </c>
      <c r="R2996" t="str">
        <f t="shared" si="327"/>
        <v/>
      </c>
      <c r="S2996" t="str">
        <f t="shared" si="322"/>
        <v/>
      </c>
      <c r="T2996" t="str">
        <f>IFERROR(IF($G2996&lt;&gt;"",LEFT($G2996,11),IF(COUNTIF(③女子申込!$C:$C,$B2996)=1,INDEX(③女子申込!H:H,MATCH($B2996,③女子申込!$C:$C,0)),"")),"")</f>
        <v/>
      </c>
      <c r="U2996" t="str">
        <f t="shared" si="328"/>
        <v/>
      </c>
    </row>
    <row r="2997" spans="13:21">
      <c r="M2997" t="str">
        <f t="shared" si="323"/>
        <v/>
      </c>
      <c r="N2997" t="str">
        <f t="shared" si="324"/>
        <v/>
      </c>
      <c r="O2997" t="str">
        <f t="shared" si="325"/>
        <v/>
      </c>
      <c r="P2997" t="str">
        <f t="shared" si="326"/>
        <v/>
      </c>
      <c r="Q2997" t="str">
        <f>IF($F2997="","",DATEDIF($R2997,①申込書!$D$3,"Y"))</f>
        <v/>
      </c>
      <c r="R2997" t="str">
        <f t="shared" si="327"/>
        <v/>
      </c>
      <c r="S2997" t="str">
        <f t="shared" si="322"/>
        <v/>
      </c>
      <c r="T2997" t="str">
        <f>IFERROR(IF($G2997&lt;&gt;"",LEFT($G2997,11),IF(COUNTIF(③女子申込!$C:$C,$B2997)=1,INDEX(③女子申込!H:H,MATCH($B2997,③女子申込!$C:$C,0)),"")),"")</f>
        <v/>
      </c>
      <c r="U2997" t="str">
        <f t="shared" si="328"/>
        <v/>
      </c>
    </row>
    <row r="2998" spans="13:21">
      <c r="M2998" t="str">
        <f t="shared" si="323"/>
        <v/>
      </c>
      <c r="N2998" t="str">
        <f t="shared" si="324"/>
        <v/>
      </c>
      <c r="O2998" t="str">
        <f t="shared" si="325"/>
        <v/>
      </c>
      <c r="P2998" t="str">
        <f t="shared" si="326"/>
        <v/>
      </c>
      <c r="Q2998" t="str">
        <f>IF($F2998="","",DATEDIF($R2998,①申込書!$D$3,"Y"))</f>
        <v/>
      </c>
      <c r="R2998" t="str">
        <f t="shared" si="327"/>
        <v/>
      </c>
      <c r="S2998" t="str">
        <f t="shared" si="322"/>
        <v/>
      </c>
      <c r="T2998" t="str">
        <f>IFERROR(IF($G2998&lt;&gt;"",LEFT($G2998,11),IF(COUNTIF(③女子申込!$C:$C,$B2998)=1,INDEX(③女子申込!H:H,MATCH($B2998,③女子申込!$C:$C,0)),"")),"")</f>
        <v/>
      </c>
      <c r="U2998" t="str">
        <f t="shared" si="328"/>
        <v/>
      </c>
    </row>
    <row r="2999" spans="13:21">
      <c r="M2999" t="str">
        <f t="shared" si="323"/>
        <v/>
      </c>
      <c r="N2999" t="str">
        <f t="shared" si="324"/>
        <v/>
      </c>
      <c r="O2999" t="str">
        <f t="shared" si="325"/>
        <v/>
      </c>
      <c r="P2999" t="str">
        <f t="shared" si="326"/>
        <v/>
      </c>
      <c r="Q2999" t="str">
        <f>IF($F2999="","",DATEDIF($R2999,①申込書!$D$3,"Y"))</f>
        <v/>
      </c>
      <c r="R2999" t="str">
        <f t="shared" si="327"/>
        <v/>
      </c>
      <c r="S2999" t="str">
        <f t="shared" si="322"/>
        <v/>
      </c>
      <c r="T2999" t="str">
        <f>IFERROR(IF($G2999&lt;&gt;"",LEFT($G2999,11),IF(COUNTIF(③女子申込!$C:$C,$B2999)=1,INDEX(③女子申込!H:H,MATCH($B2999,③女子申込!$C:$C,0)),"")),"")</f>
        <v/>
      </c>
      <c r="U2999" t="str">
        <f t="shared" si="328"/>
        <v/>
      </c>
    </row>
    <row r="3000" spans="13:21">
      <c r="M3000" t="str">
        <f t="shared" si="323"/>
        <v/>
      </c>
      <c r="N3000" t="str">
        <f t="shared" si="324"/>
        <v/>
      </c>
      <c r="O3000" t="str">
        <f t="shared" si="325"/>
        <v/>
      </c>
      <c r="P3000" t="str">
        <f t="shared" si="326"/>
        <v/>
      </c>
      <c r="Q3000" t="str">
        <f>IF($F3000="","",DATEDIF($R3000,①申込書!$D$3,"Y"))</f>
        <v/>
      </c>
      <c r="R3000" t="str">
        <f t="shared" si="327"/>
        <v/>
      </c>
      <c r="S3000" t="str">
        <f t="shared" si="322"/>
        <v/>
      </c>
      <c r="T3000" t="str">
        <f>IFERROR(IF($G3000&lt;&gt;"",LEFT($G3000,11),IF(COUNTIF(③女子申込!$C:$C,$B3000)=1,INDEX(③女子申込!H:H,MATCH($B3000,③女子申込!$C:$C,0)),"")),"")</f>
        <v/>
      </c>
      <c r="U3000" t="str">
        <f t="shared" si="328"/>
        <v/>
      </c>
    </row>
  </sheetData>
  <phoneticPr fontId="3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83B83-7CC2-4B76-812B-5278064B5337}">
  <dimension ref="A1:I144"/>
  <sheetViews>
    <sheetView workbookViewId="0">
      <selection activeCell="B2" sqref="B2:I2"/>
    </sheetView>
  </sheetViews>
  <sheetFormatPr defaultColWidth="0" defaultRowHeight="18"/>
  <cols>
    <col min="1" max="1" width="20.19921875" bestFit="1" customWidth="1"/>
    <col min="2" max="2" width="13.3984375" bestFit="1" customWidth="1"/>
    <col min="3" max="3" width="14.3984375" bestFit="1" customWidth="1"/>
    <col min="4" max="4" width="2.19921875" bestFit="1" customWidth="1"/>
    <col min="5" max="5" width="14.3984375" bestFit="1" customWidth="1"/>
    <col min="6" max="6" width="2.19921875" bestFit="1" customWidth="1"/>
    <col min="7" max="7" width="6.69921875" bestFit="1" customWidth="1"/>
    <col min="8" max="8" width="8.5" bestFit="1" customWidth="1"/>
    <col min="9" max="9" width="8.69921875" customWidth="1"/>
    <col min="10" max="16384" width="8.69921875" hidden="1"/>
  </cols>
  <sheetData>
    <row r="1" spans="1:8">
      <c r="A1" t="s">
        <v>75</v>
      </c>
      <c r="B1" t="s">
        <v>2683</v>
      </c>
      <c r="C1" s="81" t="s">
        <v>2681</v>
      </c>
      <c r="D1" s="81"/>
      <c r="E1" s="81" t="s">
        <v>2682</v>
      </c>
      <c r="F1" s="81"/>
      <c r="G1" t="s">
        <v>2687</v>
      </c>
      <c r="H1" t="s">
        <v>3504</v>
      </c>
    </row>
    <row r="2" spans="1:8">
      <c r="A2" t="s">
        <v>43</v>
      </c>
      <c r="B2" t="str">
        <f ca="1">YEAR(TODAY())-1&amp;"年"</f>
        <v>2024年</v>
      </c>
      <c r="C2" t="s">
        <v>3551</v>
      </c>
      <c r="D2">
        <v>1</v>
      </c>
      <c r="E2" t="s">
        <v>3534</v>
      </c>
      <c r="F2">
        <v>1</v>
      </c>
      <c r="G2" t="s">
        <v>2688</v>
      </c>
      <c r="H2" t="s">
        <v>180</v>
      </c>
    </row>
    <row r="3" spans="1:8">
      <c r="A3" t="s">
        <v>31</v>
      </c>
      <c r="B3" t="str">
        <f ca="1">YEAR(TODAY())&amp;"年"</f>
        <v>2025年</v>
      </c>
      <c r="C3" t="s">
        <v>2684</v>
      </c>
      <c r="D3">
        <v>2</v>
      </c>
      <c r="E3" t="s">
        <v>2684</v>
      </c>
      <c r="F3">
        <v>2</v>
      </c>
      <c r="G3" t="s">
        <v>2689</v>
      </c>
      <c r="H3" t="s">
        <v>3505</v>
      </c>
    </row>
    <row r="4" spans="1:8">
      <c r="A4" t="s">
        <v>26</v>
      </c>
      <c r="E4" t="s">
        <v>2685</v>
      </c>
      <c r="F4">
        <v>2</v>
      </c>
      <c r="G4" t="s">
        <v>2690</v>
      </c>
      <c r="H4" t="s">
        <v>3506</v>
      </c>
    </row>
    <row r="5" spans="1:8">
      <c r="A5" t="s">
        <v>28</v>
      </c>
      <c r="G5" t="s">
        <v>2691</v>
      </c>
      <c r="H5" t="s">
        <v>156</v>
      </c>
    </row>
    <row r="6" spans="1:8">
      <c r="A6" t="s">
        <v>19</v>
      </c>
      <c r="H6" t="s">
        <v>3109</v>
      </c>
    </row>
    <row r="7" spans="1:8">
      <c r="A7" t="s">
        <v>9</v>
      </c>
      <c r="H7" t="s">
        <v>1601</v>
      </c>
    </row>
    <row r="8" spans="1:8">
      <c r="A8" t="s">
        <v>40</v>
      </c>
      <c r="H8" t="s">
        <v>3233</v>
      </c>
    </row>
    <row r="9" spans="1:8">
      <c r="A9" t="s">
        <v>50</v>
      </c>
      <c r="H9" t="s">
        <v>816</v>
      </c>
    </row>
    <row r="10" spans="1:8">
      <c r="A10" t="s">
        <v>71</v>
      </c>
      <c r="H10" t="s">
        <v>843</v>
      </c>
    </row>
    <row r="11" spans="1:8">
      <c r="A11" t="s">
        <v>69</v>
      </c>
      <c r="H11" t="s">
        <v>375</v>
      </c>
    </row>
    <row r="12" spans="1:8">
      <c r="A12" t="s">
        <v>41</v>
      </c>
      <c r="H12" t="s">
        <v>835</v>
      </c>
    </row>
    <row r="13" spans="1:8">
      <c r="A13" t="s">
        <v>55</v>
      </c>
      <c r="H13" t="s">
        <v>113</v>
      </c>
    </row>
    <row r="14" spans="1:8">
      <c r="A14" t="s">
        <v>8435</v>
      </c>
      <c r="H14" t="s">
        <v>3507</v>
      </c>
    </row>
    <row r="15" spans="1:8">
      <c r="A15" t="s">
        <v>8436</v>
      </c>
      <c r="H15" t="s">
        <v>163</v>
      </c>
    </row>
    <row r="16" spans="1:8">
      <c r="A16" t="s">
        <v>8437</v>
      </c>
      <c r="H16" t="s">
        <v>920</v>
      </c>
    </row>
    <row r="17" spans="1:8">
      <c r="A17" t="s">
        <v>34</v>
      </c>
      <c r="H17" t="s">
        <v>185</v>
      </c>
    </row>
    <row r="18" spans="1:8">
      <c r="A18" t="s">
        <v>33</v>
      </c>
      <c r="H18" t="s">
        <v>106</v>
      </c>
    </row>
    <row r="19" spans="1:8">
      <c r="A19" t="s">
        <v>8438</v>
      </c>
      <c r="H19" t="s">
        <v>104</v>
      </c>
    </row>
    <row r="20" spans="1:8">
      <c r="A20" t="s">
        <v>51</v>
      </c>
      <c r="H20" t="s">
        <v>123</v>
      </c>
    </row>
    <row r="21" spans="1:8">
      <c r="A21" t="s">
        <v>8439</v>
      </c>
      <c r="H21" t="s">
        <v>777</v>
      </c>
    </row>
    <row r="22" spans="1:8">
      <c r="A22" t="s">
        <v>8440</v>
      </c>
      <c r="H22" t="s">
        <v>79</v>
      </c>
    </row>
    <row r="23" spans="1:8">
      <c r="A23" t="s">
        <v>42</v>
      </c>
      <c r="H23" t="s">
        <v>102</v>
      </c>
    </row>
    <row r="24" spans="1:8">
      <c r="A24" t="s">
        <v>8441</v>
      </c>
      <c r="H24" t="s">
        <v>85</v>
      </c>
    </row>
    <row r="25" spans="1:8">
      <c r="A25" t="s">
        <v>56</v>
      </c>
      <c r="H25" t="s">
        <v>116</v>
      </c>
    </row>
    <row r="26" spans="1:8">
      <c r="A26" t="s">
        <v>20</v>
      </c>
      <c r="H26" t="s">
        <v>80</v>
      </c>
    </row>
    <row r="27" spans="1:8">
      <c r="A27" t="s">
        <v>25</v>
      </c>
      <c r="H27" t="s">
        <v>3508</v>
      </c>
    </row>
    <row r="28" spans="1:8">
      <c r="A28" t="s">
        <v>8442</v>
      </c>
      <c r="H28" t="s">
        <v>3509</v>
      </c>
    </row>
    <row r="29" spans="1:8">
      <c r="A29" t="s">
        <v>29</v>
      </c>
      <c r="H29" t="s">
        <v>97</v>
      </c>
    </row>
    <row r="30" spans="1:8">
      <c r="A30" t="s">
        <v>30</v>
      </c>
      <c r="H30" t="s">
        <v>83</v>
      </c>
    </row>
    <row r="31" spans="1:8">
      <c r="A31" t="s">
        <v>35</v>
      </c>
      <c r="H31" t="s">
        <v>469</v>
      </c>
    </row>
    <row r="32" spans="1:8">
      <c r="A32" t="s">
        <v>27</v>
      </c>
      <c r="H32" t="s">
        <v>173</v>
      </c>
    </row>
    <row r="33" spans="1:8">
      <c r="A33" t="s">
        <v>8443</v>
      </c>
      <c r="H33" t="s">
        <v>583</v>
      </c>
    </row>
    <row r="34" spans="1:8">
      <c r="A34" t="s">
        <v>32</v>
      </c>
      <c r="H34" t="s">
        <v>138</v>
      </c>
    </row>
    <row r="35" spans="1:8">
      <c r="A35" t="s">
        <v>49</v>
      </c>
      <c r="H35" t="s">
        <v>132</v>
      </c>
    </row>
    <row r="36" spans="1:8">
      <c r="A36" t="s">
        <v>48</v>
      </c>
      <c r="H36" t="s">
        <v>144</v>
      </c>
    </row>
    <row r="37" spans="1:8">
      <c r="A37" t="s">
        <v>8444</v>
      </c>
      <c r="H37" t="s">
        <v>733</v>
      </c>
    </row>
    <row r="38" spans="1:8">
      <c r="A38" t="s">
        <v>8445</v>
      </c>
      <c r="H38" t="s">
        <v>91</v>
      </c>
    </row>
    <row r="39" spans="1:8">
      <c r="A39" t="s">
        <v>59</v>
      </c>
      <c r="H39" t="s">
        <v>369</v>
      </c>
    </row>
    <row r="40" spans="1:8">
      <c r="A40" t="s">
        <v>66</v>
      </c>
      <c r="H40" t="s">
        <v>344</v>
      </c>
    </row>
    <row r="41" spans="1:8">
      <c r="A41" t="s">
        <v>67</v>
      </c>
      <c r="H41" t="s">
        <v>170</v>
      </c>
    </row>
    <row r="42" spans="1:8">
      <c r="A42" t="s">
        <v>8446</v>
      </c>
      <c r="H42" t="s">
        <v>639</v>
      </c>
    </row>
    <row r="43" spans="1:8">
      <c r="A43" t="s">
        <v>8</v>
      </c>
      <c r="H43" t="s">
        <v>389</v>
      </c>
    </row>
    <row r="44" spans="1:8">
      <c r="A44" t="s">
        <v>10</v>
      </c>
      <c r="H44" t="s">
        <v>338</v>
      </c>
    </row>
    <row r="45" spans="1:8">
      <c r="A45" t="s">
        <v>11</v>
      </c>
      <c r="H45" t="s">
        <v>335</v>
      </c>
    </row>
    <row r="46" spans="1:8">
      <c r="A46" t="s">
        <v>12</v>
      </c>
      <c r="H46" t="s">
        <v>2275</v>
      </c>
    </row>
    <row r="47" spans="1:8">
      <c r="A47" t="s">
        <v>13</v>
      </c>
      <c r="H47" t="s">
        <v>610</v>
      </c>
    </row>
    <row r="48" spans="1:8">
      <c r="A48" t="s">
        <v>15</v>
      </c>
      <c r="H48" t="s">
        <v>1524</v>
      </c>
    </row>
    <row r="49" spans="1:8">
      <c r="A49" t="s">
        <v>8447</v>
      </c>
      <c r="H49" t="s">
        <v>3510</v>
      </c>
    </row>
    <row r="50" spans="1:8">
      <c r="A50" t="s">
        <v>8448</v>
      </c>
    </row>
    <row r="51" spans="1:8">
      <c r="A51" t="s">
        <v>16</v>
      </c>
    </row>
    <row r="52" spans="1:8">
      <c r="A52" t="s">
        <v>18</v>
      </c>
    </row>
    <row r="53" spans="1:8">
      <c r="A53" t="s">
        <v>6076</v>
      </c>
    </row>
    <row r="54" spans="1:8">
      <c r="A54" t="s">
        <v>7</v>
      </c>
    </row>
    <row r="55" spans="1:8">
      <c r="A55" t="s">
        <v>5</v>
      </c>
    </row>
    <row r="56" spans="1:8">
      <c r="A56" t="s">
        <v>22</v>
      </c>
    </row>
    <row r="57" spans="1:8">
      <c r="A57" t="s">
        <v>70</v>
      </c>
    </row>
    <row r="58" spans="1:8">
      <c r="A58" t="s">
        <v>21</v>
      </c>
    </row>
    <row r="59" spans="1:8">
      <c r="A59" t="s">
        <v>36</v>
      </c>
    </row>
    <row r="60" spans="1:8">
      <c r="A60" t="s">
        <v>44</v>
      </c>
    </row>
    <row r="61" spans="1:8">
      <c r="A61" t="s">
        <v>8449</v>
      </c>
    </row>
    <row r="62" spans="1:8">
      <c r="A62" t="s">
        <v>8450</v>
      </c>
    </row>
    <row r="63" spans="1:8">
      <c r="A63" t="s">
        <v>8451</v>
      </c>
    </row>
    <row r="64" spans="1:8">
      <c r="A64" t="s">
        <v>53</v>
      </c>
    </row>
    <row r="65" spans="1:1">
      <c r="A65" t="s">
        <v>63</v>
      </c>
    </row>
    <row r="66" spans="1:1">
      <c r="A66" t="s">
        <v>8452</v>
      </c>
    </row>
    <row r="67" spans="1:1">
      <c r="A67" t="s">
        <v>8453</v>
      </c>
    </row>
    <row r="68" spans="1:1">
      <c r="A68" t="s">
        <v>24</v>
      </c>
    </row>
    <row r="69" spans="1:1">
      <c r="A69" t="s">
        <v>8454</v>
      </c>
    </row>
    <row r="70" spans="1:1">
      <c r="A70" t="s">
        <v>37</v>
      </c>
    </row>
    <row r="71" spans="1:1">
      <c r="A71" t="s">
        <v>8455</v>
      </c>
    </row>
    <row r="72" spans="1:1">
      <c r="A72" t="s">
        <v>8456</v>
      </c>
    </row>
    <row r="73" spans="1:1">
      <c r="A73" t="s">
        <v>38</v>
      </c>
    </row>
    <row r="74" spans="1:1">
      <c r="A74" t="s">
        <v>8457</v>
      </c>
    </row>
    <row r="75" spans="1:1">
      <c r="A75" t="s">
        <v>8458</v>
      </c>
    </row>
    <row r="76" spans="1:1">
      <c r="A76" t="s">
        <v>72</v>
      </c>
    </row>
    <row r="77" spans="1:1">
      <c r="A77" t="s">
        <v>8459</v>
      </c>
    </row>
    <row r="78" spans="1:1">
      <c r="A78" t="s">
        <v>8460</v>
      </c>
    </row>
    <row r="79" spans="1:1">
      <c r="A79" t="s">
        <v>46</v>
      </c>
    </row>
    <row r="80" spans="1:1">
      <c r="A80" t="s">
        <v>8461</v>
      </c>
    </row>
    <row r="81" spans="1:1">
      <c r="A81" t="s">
        <v>61</v>
      </c>
    </row>
    <row r="82" spans="1:1">
      <c r="A82" t="s">
        <v>39</v>
      </c>
    </row>
    <row r="83" spans="1:1">
      <c r="A83" t="s">
        <v>5727</v>
      </c>
    </row>
    <row r="84" spans="1:1">
      <c r="A84" t="s">
        <v>47</v>
      </c>
    </row>
    <row r="85" spans="1:1">
      <c r="A85" t="s">
        <v>74</v>
      </c>
    </row>
    <row r="86" spans="1:1">
      <c r="A86" t="s">
        <v>8462</v>
      </c>
    </row>
    <row r="87" spans="1:1">
      <c r="A87" t="s">
        <v>45</v>
      </c>
    </row>
    <row r="88" spans="1:1">
      <c r="A88" t="s">
        <v>8463</v>
      </c>
    </row>
    <row r="89" spans="1:1">
      <c r="A89" t="s">
        <v>62</v>
      </c>
    </row>
    <row r="90" spans="1:1">
      <c r="A90" t="s">
        <v>8464</v>
      </c>
    </row>
    <row r="91" spans="1:1">
      <c r="A91" t="s">
        <v>8465</v>
      </c>
    </row>
    <row r="92" spans="1:1">
      <c r="A92" t="s">
        <v>8466</v>
      </c>
    </row>
    <row r="93" spans="1:1">
      <c r="A93" t="s">
        <v>14</v>
      </c>
    </row>
    <row r="94" spans="1:1">
      <c r="A94" t="s">
        <v>68</v>
      </c>
    </row>
    <row r="95" spans="1:1">
      <c r="A95" t="s">
        <v>8467</v>
      </c>
    </row>
    <row r="96" spans="1:1">
      <c r="A96" t="s">
        <v>8468</v>
      </c>
    </row>
    <row r="97" spans="1:1">
      <c r="A97" t="s">
        <v>8469</v>
      </c>
    </row>
    <row r="98" spans="1:1">
      <c r="A98" t="s">
        <v>57</v>
      </c>
    </row>
    <row r="99" spans="1:1">
      <c r="A99" t="s">
        <v>8470</v>
      </c>
    </row>
    <row r="100" spans="1:1">
      <c r="A100" t="s">
        <v>8471</v>
      </c>
    </row>
    <row r="101" spans="1:1">
      <c r="A101" t="s">
        <v>5890</v>
      </c>
    </row>
    <row r="102" spans="1:1">
      <c r="A102" t="s">
        <v>23</v>
      </c>
    </row>
    <row r="103" spans="1:1">
      <c r="A103" t="s">
        <v>5891</v>
      </c>
    </row>
    <row r="104" spans="1:1">
      <c r="A104" t="s">
        <v>8472</v>
      </c>
    </row>
    <row r="105" spans="1:1">
      <c r="A105" t="s">
        <v>8473</v>
      </c>
    </row>
    <row r="106" spans="1:1">
      <c r="A106" t="s">
        <v>8474</v>
      </c>
    </row>
    <row r="107" spans="1:1">
      <c r="A107" t="s">
        <v>8475</v>
      </c>
    </row>
    <row r="108" spans="1:1">
      <c r="A108" t="s">
        <v>8476</v>
      </c>
    </row>
    <row r="109" spans="1:1">
      <c r="A109" t="s">
        <v>8477</v>
      </c>
    </row>
    <row r="110" spans="1:1">
      <c r="A110" t="s">
        <v>8478</v>
      </c>
    </row>
    <row r="111" spans="1:1">
      <c r="A111" t="s">
        <v>73</v>
      </c>
    </row>
    <row r="112" spans="1:1">
      <c r="A112" t="s">
        <v>52</v>
      </c>
    </row>
    <row r="113" spans="1:1">
      <c r="A113" t="s">
        <v>8479</v>
      </c>
    </row>
    <row r="114" spans="1:1">
      <c r="A114" t="s">
        <v>8480</v>
      </c>
    </row>
    <row r="115" spans="1:1">
      <c r="A115" t="s">
        <v>5730</v>
      </c>
    </row>
    <row r="116" spans="1:1">
      <c r="A116" t="s">
        <v>17</v>
      </c>
    </row>
    <row r="117" spans="1:1">
      <c r="A117" t="s">
        <v>8481</v>
      </c>
    </row>
    <row r="118" spans="1:1">
      <c r="A118" t="s">
        <v>8482</v>
      </c>
    </row>
    <row r="119" spans="1:1">
      <c r="A119" t="s">
        <v>54</v>
      </c>
    </row>
    <row r="120" spans="1:1">
      <c r="A120" t="s">
        <v>8483</v>
      </c>
    </row>
    <row r="121" spans="1:1">
      <c r="A121" t="s">
        <v>8484</v>
      </c>
    </row>
    <row r="122" spans="1:1">
      <c r="A122" t="s">
        <v>8485</v>
      </c>
    </row>
    <row r="123" spans="1:1">
      <c r="A123" t="s">
        <v>8486</v>
      </c>
    </row>
    <row r="124" spans="1:1">
      <c r="A124" t="s">
        <v>8487</v>
      </c>
    </row>
    <row r="125" spans="1:1">
      <c r="A125" t="s">
        <v>8488</v>
      </c>
    </row>
    <row r="126" spans="1:1">
      <c r="A126" t="s">
        <v>8489</v>
      </c>
    </row>
    <row r="127" spans="1:1">
      <c r="A127" t="s">
        <v>5731</v>
      </c>
    </row>
    <row r="128" spans="1:1">
      <c r="A128" t="s">
        <v>8490</v>
      </c>
    </row>
    <row r="129" spans="1:1">
      <c r="A129" t="s">
        <v>8491</v>
      </c>
    </row>
    <row r="130" spans="1:1">
      <c r="A130" t="s">
        <v>8492</v>
      </c>
    </row>
    <row r="131" spans="1:1">
      <c r="A131" t="s">
        <v>64</v>
      </c>
    </row>
    <row r="132" spans="1:1">
      <c r="A132" t="s">
        <v>8493</v>
      </c>
    </row>
    <row r="133" spans="1:1">
      <c r="A133" t="s">
        <v>8494</v>
      </c>
    </row>
    <row r="134" spans="1:1">
      <c r="A134" t="s">
        <v>58</v>
      </c>
    </row>
    <row r="135" spans="1:1">
      <c r="A135" t="s">
        <v>8495</v>
      </c>
    </row>
    <row r="136" spans="1:1">
      <c r="A136" t="s">
        <v>8496</v>
      </c>
    </row>
    <row r="137" spans="1:1">
      <c r="A137" t="s">
        <v>8497</v>
      </c>
    </row>
    <row r="138" spans="1:1">
      <c r="A138" t="s">
        <v>8498</v>
      </c>
    </row>
    <row r="139" spans="1:1">
      <c r="A139" t="s">
        <v>8499</v>
      </c>
    </row>
    <row r="140" spans="1:1">
      <c r="A140" t="s">
        <v>8500</v>
      </c>
    </row>
    <row r="141" spans="1:1">
      <c r="A141" t="s">
        <v>8501</v>
      </c>
    </row>
    <row r="142" spans="1:1">
      <c r="A142" t="s">
        <v>65</v>
      </c>
    </row>
    <row r="143" spans="1:1">
      <c r="A143" t="s">
        <v>6</v>
      </c>
    </row>
    <row r="144" spans="1:1">
      <c r="A144" t="s">
        <v>8502</v>
      </c>
    </row>
  </sheetData>
  <mergeCells count="2">
    <mergeCell ref="E1:F1"/>
    <mergeCell ref="C1:D1"/>
  </mergeCells>
  <phoneticPr fontId="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5</vt:i4>
      </vt:variant>
    </vt:vector>
  </HeadingPairs>
  <TitlesOfParts>
    <vt:vector size="15" baseType="lpstr">
      <vt:lpstr>①申込書</vt:lpstr>
      <vt:lpstr>②男子申込</vt:lpstr>
      <vt:lpstr>産経提出用(男子)</vt:lpstr>
      <vt:lpstr>③女子申込</vt:lpstr>
      <vt:lpstr>産経提出用(女子)</vt:lpstr>
      <vt:lpstr>④確認表</vt:lpstr>
      <vt:lpstr>男子登録情報</vt:lpstr>
      <vt:lpstr>女子登録情報</vt:lpstr>
      <vt:lpstr>リスト</vt:lpstr>
      <vt:lpstr>syozoku</vt:lpstr>
      <vt:lpstr>②男子申込!Print_Area</vt:lpstr>
      <vt:lpstr>③女子申込!Print_Area</vt:lpstr>
      <vt:lpstr>④確認表!Print_Area</vt:lpstr>
      <vt:lpstr>ﾍﾞｽﾄﾀｲﾑ実施年</vt:lpstr>
      <vt:lpstr>血液型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片山鈴香</dc:creator>
  <cp:lastModifiedBy>直生 山岡</cp:lastModifiedBy>
  <cp:lastPrinted>2022-09-29T09:55:30Z</cp:lastPrinted>
  <dcterms:created xsi:type="dcterms:W3CDTF">2022-09-20T11:19:53Z</dcterms:created>
  <dcterms:modified xsi:type="dcterms:W3CDTF">2025-11-25T13:06:31Z</dcterms:modified>
</cp:coreProperties>
</file>